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pivotTables/pivotTable2.xml" ContentType="application/vnd.openxmlformats-officedocument.spreadsheetml.pivotTab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Tables/pivotTable1.xml" ContentType="application/vnd.openxmlformats-officedocument.spreadsheetml.pivotTable+xml"/>
  <Override PartName="/xl/styles.xml" ContentType="application/vnd.openxmlformats-officedocument.spreadsheetml.styles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ustomProperty1.bin" ContentType="application/vnd.openxmlformats-officedocument.spreadsheetml.customProperty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505" yWindow="105" windowWidth="14310" windowHeight="12810" tabRatio="948"/>
  </bookViews>
  <sheets>
    <sheet name="Lead E" sheetId="27" r:id="rId1"/>
    <sheet name="E Summary" sheetId="55" r:id="rId2"/>
    <sheet name="IRS E-DFIT" sheetId="5" r:id="rId3"/>
    <sheet name="E DFIT" sheetId="52" r:id="rId4"/>
    <sheet name="Lead G" sheetId="63" r:id="rId5"/>
    <sheet name="G Summary" sheetId="64" r:id="rId6"/>
    <sheet name="IRS G-DFIT" sheetId="48" r:id="rId7"/>
    <sheet name="G DFIT" sheetId="58" r:id="rId8"/>
    <sheet name="MACRS" sheetId="16" r:id="rId9"/>
    <sheet name="Pen transaction archive query" sheetId="72" r:id="rId10"/>
    <sheet name="Depr Rates" sheetId="31" r:id="rId11"/>
    <sheet name="108E COR" sheetId="70" r:id="rId12"/>
    <sheet name="108G COR" sheetId="71" r:id="rId13"/>
    <sheet name="Weighted" sheetId="50" r:id="rId14"/>
    <sheet name="Pen transaction archive 108E" sheetId="66" r:id="rId15"/>
    <sheet name="Pen transaction archive 108G" sheetId="69" r:id="rId16"/>
    <sheet name="Pen transaction archive 107E" sheetId="65" r:id="rId17"/>
    <sheet name="Pen transaction archive 107G" sheetId="68" r:id="rId18"/>
    <sheet name="2Q Forecast" sheetId="62" r:id="rId19"/>
    <sheet name="2Q update" sheetId="60" r:id="rId20"/>
  </sheets>
  <definedNames>
    <definedName name="_xlnm._FilterDatabase" localSheetId="11" hidden="1">'108E COR'!$A$1:$K$96</definedName>
    <definedName name="_xlnm._FilterDatabase" localSheetId="12" hidden="1">'108G COR'!$A$1:$K$26</definedName>
    <definedName name="_xlnm._FilterDatabase" localSheetId="10" hidden="1">'Depr Rates'!$A$4:$G$11050</definedName>
    <definedName name="_xlnm._FilterDatabase" localSheetId="16" hidden="1">'Pen transaction archive 107E'!$A$1:$M$1211</definedName>
    <definedName name="_xlnm._FilterDatabase" localSheetId="17" hidden="1">'Pen transaction archive 107G'!$A$1:$M$204</definedName>
    <definedName name="_xlnm._FilterDatabase" localSheetId="14" hidden="1">'Pen transaction archive 108E'!$A$1:$M$1151</definedName>
    <definedName name="_xlnm._FilterDatabase" localSheetId="15" hidden="1">'Pen transaction archive 108G'!$A$1:$M$462</definedName>
    <definedName name="_xlnm._FilterDatabase" localSheetId="9" hidden="1">'Pen transaction archive query'!$A$1:$M$4115</definedName>
    <definedName name="HTML_Description">""</definedName>
    <definedName name="HTML_Email">""</definedName>
    <definedName name="SAPBEXhrIndnt">"Wide"</definedName>
  </definedNames>
  <calcPr calcId="145621"/>
  <pivotCaches>
    <pivotCache cacheId="0" r:id="rId21"/>
  </pivotCaches>
</workbook>
</file>

<file path=xl/calcChain.xml><?xml version="1.0" encoding="utf-8"?>
<calcChain xmlns="http://schemas.openxmlformats.org/spreadsheetml/2006/main">
  <c r="G20" i="64" l="1"/>
  <c r="G15" i="64"/>
  <c r="G20" i="55"/>
  <c r="K2" i="72" l="1"/>
  <c r="M2" i="72"/>
  <c r="K3" i="72"/>
  <c r="M3" i="72"/>
  <c r="K4" i="72"/>
  <c r="M4" i="72"/>
  <c r="K5" i="72"/>
  <c r="M5" i="72"/>
  <c r="K6" i="72"/>
  <c r="M6" i="72"/>
  <c r="K7" i="72"/>
  <c r="M7" i="72"/>
  <c r="K8" i="72"/>
  <c r="M8" i="72"/>
  <c r="K9" i="72"/>
  <c r="M9" i="72"/>
  <c r="K10" i="72"/>
  <c r="M10" i="72"/>
  <c r="K11" i="72"/>
  <c r="M11" i="72"/>
  <c r="K12" i="72"/>
  <c r="M12" i="72"/>
  <c r="K13" i="72"/>
  <c r="M13" i="72"/>
  <c r="K14" i="72"/>
  <c r="M14" i="72"/>
  <c r="K15" i="72"/>
  <c r="M15" i="72"/>
  <c r="K16" i="72"/>
  <c r="M16" i="72"/>
  <c r="K17" i="72"/>
  <c r="M17" i="72"/>
  <c r="K18" i="72"/>
  <c r="M18" i="72"/>
  <c r="K19" i="72"/>
  <c r="M19" i="72"/>
  <c r="K20" i="72"/>
  <c r="M20" i="72"/>
  <c r="K21" i="72"/>
  <c r="M21" i="72"/>
  <c r="K22" i="72"/>
  <c r="M22" i="72"/>
  <c r="K23" i="72"/>
  <c r="M23" i="72"/>
  <c r="K24" i="72"/>
  <c r="M24" i="72"/>
  <c r="K25" i="72"/>
  <c r="M25" i="72"/>
  <c r="K26" i="72"/>
  <c r="M26" i="72"/>
  <c r="K27" i="72"/>
  <c r="M27" i="72"/>
  <c r="K28" i="72"/>
  <c r="M28" i="72"/>
  <c r="K29" i="72"/>
  <c r="M29" i="72"/>
  <c r="K30" i="72"/>
  <c r="M30" i="72"/>
  <c r="K31" i="72"/>
  <c r="M31" i="72"/>
  <c r="K32" i="72"/>
  <c r="M32" i="72"/>
  <c r="K33" i="72"/>
  <c r="M33" i="72"/>
  <c r="K34" i="72"/>
  <c r="M34" i="72"/>
  <c r="K35" i="72"/>
  <c r="M35" i="72"/>
  <c r="K36" i="72"/>
  <c r="M36" i="72"/>
  <c r="K37" i="72"/>
  <c r="M37" i="72"/>
  <c r="K38" i="72"/>
  <c r="M38" i="72"/>
  <c r="K39" i="72"/>
  <c r="M39" i="72"/>
  <c r="K40" i="72"/>
  <c r="M40" i="72"/>
  <c r="K41" i="72"/>
  <c r="M41" i="72"/>
  <c r="K42" i="72"/>
  <c r="M42" i="72"/>
  <c r="K43" i="72"/>
  <c r="M43" i="72"/>
  <c r="K44" i="72"/>
  <c r="M44" i="72"/>
  <c r="K45" i="72"/>
  <c r="M45" i="72"/>
  <c r="K46" i="72"/>
  <c r="M46" i="72"/>
  <c r="K47" i="72"/>
  <c r="M47" i="72"/>
  <c r="K48" i="72"/>
  <c r="M48" i="72"/>
  <c r="K49" i="72"/>
  <c r="M49" i="72"/>
  <c r="K50" i="72"/>
  <c r="M50" i="72"/>
  <c r="K51" i="72"/>
  <c r="M51" i="72"/>
  <c r="K52" i="72"/>
  <c r="M52" i="72"/>
  <c r="K53" i="72"/>
  <c r="M53" i="72"/>
  <c r="K54" i="72"/>
  <c r="M54" i="72"/>
  <c r="K55" i="72"/>
  <c r="M55" i="72"/>
  <c r="K56" i="72"/>
  <c r="M56" i="72"/>
  <c r="K57" i="72"/>
  <c r="M57" i="72"/>
  <c r="K58" i="72"/>
  <c r="M58" i="72"/>
  <c r="K59" i="72"/>
  <c r="M59" i="72"/>
  <c r="K60" i="72"/>
  <c r="M60" i="72"/>
  <c r="K61" i="72"/>
  <c r="M61" i="72"/>
  <c r="K62" i="72"/>
  <c r="M62" i="72"/>
  <c r="K63" i="72"/>
  <c r="M63" i="72"/>
  <c r="K64" i="72"/>
  <c r="M64" i="72"/>
  <c r="K65" i="72"/>
  <c r="M65" i="72"/>
  <c r="K66" i="72"/>
  <c r="M66" i="72"/>
  <c r="K67" i="72"/>
  <c r="M67" i="72"/>
  <c r="K68" i="72"/>
  <c r="M68" i="72"/>
  <c r="K69" i="72"/>
  <c r="M69" i="72"/>
  <c r="K70" i="72"/>
  <c r="M70" i="72"/>
  <c r="K71" i="72"/>
  <c r="M71" i="72"/>
  <c r="K72" i="72"/>
  <c r="M72" i="72"/>
  <c r="K73" i="72"/>
  <c r="M73" i="72"/>
  <c r="K74" i="72"/>
  <c r="M74" i="72"/>
  <c r="K75" i="72"/>
  <c r="M75" i="72"/>
  <c r="K76" i="72"/>
  <c r="M76" i="72"/>
  <c r="K77" i="72"/>
  <c r="M77" i="72"/>
  <c r="K78" i="72"/>
  <c r="M78" i="72"/>
  <c r="K79" i="72"/>
  <c r="M79" i="72"/>
  <c r="K80" i="72"/>
  <c r="M80" i="72"/>
  <c r="K81" i="72"/>
  <c r="M81" i="72"/>
  <c r="K82" i="72"/>
  <c r="M82" i="72"/>
  <c r="K83" i="72"/>
  <c r="M83" i="72"/>
  <c r="K84" i="72"/>
  <c r="M84" i="72"/>
  <c r="K85" i="72"/>
  <c r="M85" i="72"/>
  <c r="K86" i="72"/>
  <c r="M86" i="72"/>
  <c r="K87" i="72"/>
  <c r="M87" i="72"/>
  <c r="K88" i="72"/>
  <c r="M88" i="72"/>
  <c r="K89" i="72"/>
  <c r="M89" i="72"/>
  <c r="K90" i="72"/>
  <c r="M90" i="72"/>
  <c r="K91" i="72"/>
  <c r="M91" i="72"/>
  <c r="K92" i="72"/>
  <c r="M92" i="72"/>
  <c r="K93" i="72"/>
  <c r="M93" i="72"/>
  <c r="K94" i="72"/>
  <c r="M94" i="72"/>
  <c r="K95" i="72"/>
  <c r="M95" i="72"/>
  <c r="K96" i="72"/>
  <c r="M96" i="72"/>
  <c r="K97" i="72"/>
  <c r="M97" i="72"/>
  <c r="K98" i="72"/>
  <c r="M98" i="72"/>
  <c r="K99" i="72"/>
  <c r="M99" i="72"/>
  <c r="K100" i="72"/>
  <c r="M100" i="72"/>
  <c r="K101" i="72"/>
  <c r="M101" i="72"/>
  <c r="K102" i="72"/>
  <c r="M102" i="72"/>
  <c r="K103" i="72"/>
  <c r="M103" i="72"/>
  <c r="K104" i="72"/>
  <c r="M104" i="72"/>
  <c r="K105" i="72"/>
  <c r="M105" i="72"/>
  <c r="K106" i="72"/>
  <c r="M106" i="72"/>
  <c r="K107" i="72"/>
  <c r="M107" i="72"/>
  <c r="K108" i="72"/>
  <c r="M108" i="72"/>
  <c r="K109" i="72"/>
  <c r="M109" i="72"/>
  <c r="K110" i="72"/>
  <c r="M110" i="72"/>
  <c r="K111" i="72"/>
  <c r="M111" i="72"/>
  <c r="K112" i="72"/>
  <c r="M112" i="72"/>
  <c r="K113" i="72"/>
  <c r="M113" i="72"/>
  <c r="K114" i="72"/>
  <c r="M114" i="72"/>
  <c r="K115" i="72"/>
  <c r="M115" i="72"/>
  <c r="K116" i="72"/>
  <c r="M116" i="72"/>
  <c r="K117" i="72"/>
  <c r="M117" i="72"/>
  <c r="K118" i="72"/>
  <c r="M118" i="72"/>
  <c r="K119" i="72"/>
  <c r="M119" i="72"/>
  <c r="K120" i="72"/>
  <c r="M120" i="72"/>
  <c r="K121" i="72"/>
  <c r="M121" i="72"/>
  <c r="K122" i="72"/>
  <c r="M122" i="72"/>
  <c r="K123" i="72"/>
  <c r="M123" i="72"/>
  <c r="K124" i="72"/>
  <c r="M124" i="72"/>
  <c r="K125" i="72"/>
  <c r="M125" i="72"/>
  <c r="K126" i="72"/>
  <c r="M126" i="72"/>
  <c r="K127" i="72"/>
  <c r="M127" i="72"/>
  <c r="K128" i="72"/>
  <c r="M128" i="72"/>
  <c r="K129" i="72"/>
  <c r="M129" i="72"/>
  <c r="K130" i="72"/>
  <c r="M130" i="72"/>
  <c r="K131" i="72"/>
  <c r="M131" i="72"/>
  <c r="K132" i="72"/>
  <c r="M132" i="72"/>
  <c r="K133" i="72"/>
  <c r="M133" i="72"/>
  <c r="K134" i="72"/>
  <c r="M134" i="72"/>
  <c r="K135" i="72"/>
  <c r="M135" i="72"/>
  <c r="K136" i="72"/>
  <c r="M136" i="72"/>
  <c r="K137" i="72"/>
  <c r="M137" i="72"/>
  <c r="K138" i="72"/>
  <c r="M138" i="72"/>
  <c r="K139" i="72"/>
  <c r="M139" i="72"/>
  <c r="K140" i="72"/>
  <c r="M140" i="72"/>
  <c r="K141" i="72"/>
  <c r="M141" i="72"/>
  <c r="K142" i="72"/>
  <c r="M142" i="72"/>
  <c r="K143" i="72"/>
  <c r="M143" i="72"/>
  <c r="K144" i="72"/>
  <c r="M144" i="72"/>
  <c r="K145" i="72"/>
  <c r="M145" i="72"/>
  <c r="K146" i="72"/>
  <c r="M146" i="72"/>
  <c r="K147" i="72"/>
  <c r="M147" i="72"/>
  <c r="K148" i="72"/>
  <c r="M148" i="72"/>
  <c r="K149" i="72"/>
  <c r="M149" i="72"/>
  <c r="K150" i="72"/>
  <c r="M150" i="72"/>
  <c r="K151" i="72"/>
  <c r="M151" i="72"/>
  <c r="K152" i="72"/>
  <c r="M152" i="72"/>
  <c r="K153" i="72"/>
  <c r="M153" i="72"/>
  <c r="K154" i="72"/>
  <c r="M154" i="72"/>
  <c r="K155" i="72"/>
  <c r="M155" i="72"/>
  <c r="K156" i="72"/>
  <c r="M156" i="72"/>
  <c r="K157" i="72"/>
  <c r="M157" i="72"/>
  <c r="K158" i="72"/>
  <c r="M158" i="72"/>
  <c r="K159" i="72"/>
  <c r="M159" i="72"/>
  <c r="K160" i="72"/>
  <c r="M160" i="72"/>
  <c r="K161" i="72"/>
  <c r="M161" i="72"/>
  <c r="K162" i="72"/>
  <c r="M162" i="72"/>
  <c r="K163" i="72"/>
  <c r="M163" i="72"/>
  <c r="K164" i="72"/>
  <c r="M164" i="72"/>
  <c r="K165" i="72"/>
  <c r="M165" i="72"/>
  <c r="K166" i="72"/>
  <c r="M166" i="72"/>
  <c r="K167" i="72"/>
  <c r="M167" i="72"/>
  <c r="K168" i="72"/>
  <c r="M168" i="72"/>
  <c r="K169" i="72"/>
  <c r="M169" i="72"/>
  <c r="K170" i="72"/>
  <c r="M170" i="72"/>
  <c r="K171" i="72"/>
  <c r="M171" i="72"/>
  <c r="K172" i="72"/>
  <c r="M172" i="72"/>
  <c r="K173" i="72"/>
  <c r="M173" i="72"/>
  <c r="K174" i="72"/>
  <c r="M174" i="72"/>
  <c r="K175" i="72"/>
  <c r="M175" i="72"/>
  <c r="K176" i="72"/>
  <c r="M176" i="72"/>
  <c r="K177" i="72"/>
  <c r="M177" i="72"/>
  <c r="K178" i="72"/>
  <c r="M178" i="72"/>
  <c r="K179" i="72"/>
  <c r="M179" i="72"/>
  <c r="K180" i="72"/>
  <c r="M180" i="72"/>
  <c r="K181" i="72"/>
  <c r="M181" i="72"/>
  <c r="K182" i="72"/>
  <c r="M182" i="72"/>
  <c r="K183" i="72"/>
  <c r="M183" i="72"/>
  <c r="K184" i="72"/>
  <c r="M184" i="72"/>
  <c r="K185" i="72"/>
  <c r="M185" i="72"/>
  <c r="K186" i="72"/>
  <c r="M186" i="72"/>
  <c r="K187" i="72"/>
  <c r="M187" i="72"/>
  <c r="K188" i="72"/>
  <c r="M188" i="72"/>
  <c r="K189" i="72"/>
  <c r="M189" i="72"/>
  <c r="K190" i="72"/>
  <c r="M190" i="72"/>
  <c r="K191" i="72"/>
  <c r="M191" i="72"/>
  <c r="K192" i="72"/>
  <c r="M192" i="72"/>
  <c r="K193" i="72"/>
  <c r="M193" i="72"/>
  <c r="K194" i="72"/>
  <c r="M194" i="72"/>
  <c r="K195" i="72"/>
  <c r="M195" i="72"/>
  <c r="K196" i="72"/>
  <c r="M196" i="72"/>
  <c r="K197" i="72"/>
  <c r="M197" i="72"/>
  <c r="K198" i="72"/>
  <c r="M198" i="72"/>
  <c r="K199" i="72"/>
  <c r="M199" i="72"/>
  <c r="K200" i="72"/>
  <c r="M200" i="72"/>
  <c r="K201" i="72"/>
  <c r="M201" i="72"/>
  <c r="K202" i="72"/>
  <c r="M202" i="72"/>
  <c r="K203" i="72"/>
  <c r="M203" i="72"/>
  <c r="K204" i="72"/>
  <c r="M204" i="72"/>
  <c r="K205" i="72"/>
  <c r="M205" i="72"/>
  <c r="K206" i="72"/>
  <c r="M206" i="72"/>
  <c r="K207" i="72"/>
  <c r="M207" i="72"/>
  <c r="K208" i="72"/>
  <c r="M208" i="72"/>
  <c r="K209" i="72"/>
  <c r="M209" i="72"/>
  <c r="K210" i="72"/>
  <c r="M210" i="72"/>
  <c r="K211" i="72"/>
  <c r="M211" i="72"/>
  <c r="K212" i="72"/>
  <c r="M212" i="72"/>
  <c r="K213" i="72"/>
  <c r="M213" i="72"/>
  <c r="K214" i="72"/>
  <c r="M214" i="72"/>
  <c r="K215" i="72"/>
  <c r="M215" i="72"/>
  <c r="K216" i="72"/>
  <c r="M216" i="72"/>
  <c r="K217" i="72"/>
  <c r="M217" i="72"/>
  <c r="K218" i="72"/>
  <c r="M218" i="72"/>
  <c r="K219" i="72"/>
  <c r="M219" i="72"/>
  <c r="K220" i="72"/>
  <c r="M220" i="72"/>
  <c r="K221" i="72"/>
  <c r="M221" i="72"/>
  <c r="K222" i="72"/>
  <c r="M222" i="72"/>
  <c r="K223" i="72"/>
  <c r="M223" i="72"/>
  <c r="K224" i="72"/>
  <c r="M224" i="72"/>
  <c r="K225" i="72"/>
  <c r="M225" i="72"/>
  <c r="K226" i="72"/>
  <c r="M226" i="72"/>
  <c r="K227" i="72"/>
  <c r="M227" i="72"/>
  <c r="K228" i="72"/>
  <c r="M228" i="72"/>
  <c r="K229" i="72"/>
  <c r="M229" i="72"/>
  <c r="K230" i="72"/>
  <c r="M230" i="72"/>
  <c r="K231" i="72"/>
  <c r="M231" i="72"/>
  <c r="K232" i="72"/>
  <c r="M232" i="72"/>
  <c r="K233" i="72"/>
  <c r="M233" i="72"/>
  <c r="K234" i="72"/>
  <c r="M234" i="72"/>
  <c r="K235" i="72"/>
  <c r="M235" i="72"/>
  <c r="K236" i="72"/>
  <c r="M236" i="72"/>
  <c r="K237" i="72"/>
  <c r="M237" i="72"/>
  <c r="K238" i="72"/>
  <c r="M238" i="72"/>
  <c r="K239" i="72"/>
  <c r="M239" i="72"/>
  <c r="K240" i="72"/>
  <c r="M240" i="72"/>
  <c r="K241" i="72"/>
  <c r="M241" i="72"/>
  <c r="K242" i="72"/>
  <c r="M242" i="72"/>
  <c r="K243" i="72"/>
  <c r="M243" i="72"/>
  <c r="K244" i="72"/>
  <c r="M244" i="72"/>
  <c r="K245" i="72"/>
  <c r="M245" i="72"/>
  <c r="K246" i="72"/>
  <c r="M246" i="72"/>
  <c r="K247" i="72"/>
  <c r="M247" i="72"/>
  <c r="K248" i="72"/>
  <c r="M248" i="72"/>
  <c r="K249" i="72"/>
  <c r="M249" i="72"/>
  <c r="K250" i="72"/>
  <c r="M250" i="72"/>
  <c r="K251" i="72"/>
  <c r="M251" i="72"/>
  <c r="K252" i="72"/>
  <c r="M252" i="72"/>
  <c r="K253" i="72"/>
  <c r="M253" i="72"/>
  <c r="K254" i="72"/>
  <c r="M254" i="72"/>
  <c r="K255" i="72"/>
  <c r="M255" i="72"/>
  <c r="K256" i="72"/>
  <c r="M256" i="72"/>
  <c r="K257" i="72"/>
  <c r="M257" i="72"/>
  <c r="K258" i="72"/>
  <c r="M258" i="72"/>
  <c r="K259" i="72"/>
  <c r="M259" i="72"/>
  <c r="K260" i="72"/>
  <c r="M260" i="72"/>
  <c r="K261" i="72"/>
  <c r="M261" i="72"/>
  <c r="K262" i="72"/>
  <c r="M262" i="72"/>
  <c r="K263" i="72"/>
  <c r="M263" i="72"/>
  <c r="K264" i="72"/>
  <c r="M264" i="72"/>
  <c r="K265" i="72"/>
  <c r="M265" i="72"/>
  <c r="K266" i="72"/>
  <c r="M266" i="72"/>
  <c r="K267" i="72"/>
  <c r="M267" i="72"/>
  <c r="K268" i="72"/>
  <c r="M268" i="72"/>
  <c r="K269" i="72"/>
  <c r="M269" i="72"/>
  <c r="K270" i="72"/>
  <c r="M270" i="72"/>
  <c r="K271" i="72"/>
  <c r="M271" i="72"/>
  <c r="K272" i="72"/>
  <c r="M272" i="72"/>
  <c r="K273" i="72"/>
  <c r="M273" i="72"/>
  <c r="K274" i="72"/>
  <c r="M274" i="72"/>
  <c r="K275" i="72"/>
  <c r="M275" i="72"/>
  <c r="K276" i="72"/>
  <c r="M276" i="72"/>
  <c r="K277" i="72"/>
  <c r="M277" i="72"/>
  <c r="K278" i="72"/>
  <c r="M278" i="72"/>
  <c r="K279" i="72"/>
  <c r="M279" i="72"/>
  <c r="K280" i="72"/>
  <c r="M280" i="72"/>
  <c r="K281" i="72"/>
  <c r="M281" i="72"/>
  <c r="K282" i="72"/>
  <c r="M282" i="72"/>
  <c r="K283" i="72"/>
  <c r="M283" i="72"/>
  <c r="K284" i="72"/>
  <c r="M284" i="72"/>
  <c r="K285" i="72"/>
  <c r="M285" i="72"/>
  <c r="K286" i="72"/>
  <c r="M286" i="72"/>
  <c r="K287" i="72"/>
  <c r="M287" i="72"/>
  <c r="K288" i="72"/>
  <c r="M288" i="72"/>
  <c r="K289" i="72"/>
  <c r="M289" i="72"/>
  <c r="K290" i="72"/>
  <c r="M290" i="72"/>
  <c r="K291" i="72"/>
  <c r="M291" i="72"/>
  <c r="K292" i="72"/>
  <c r="M292" i="72"/>
  <c r="K293" i="72"/>
  <c r="M293" i="72"/>
  <c r="K294" i="72"/>
  <c r="M294" i="72"/>
  <c r="K295" i="72"/>
  <c r="M295" i="72"/>
  <c r="K296" i="72"/>
  <c r="M296" i="72"/>
  <c r="K297" i="72"/>
  <c r="M297" i="72"/>
  <c r="K298" i="72"/>
  <c r="M298" i="72"/>
  <c r="K299" i="72"/>
  <c r="M299" i="72"/>
  <c r="K300" i="72"/>
  <c r="M300" i="72"/>
  <c r="K301" i="72"/>
  <c r="M301" i="72"/>
  <c r="K302" i="72"/>
  <c r="M302" i="72"/>
  <c r="K303" i="72"/>
  <c r="M303" i="72"/>
  <c r="K304" i="72"/>
  <c r="M304" i="72"/>
  <c r="K305" i="72"/>
  <c r="M305" i="72"/>
  <c r="K306" i="72"/>
  <c r="M306" i="72"/>
  <c r="K307" i="72"/>
  <c r="M307" i="72"/>
  <c r="K308" i="72"/>
  <c r="M308" i="72"/>
  <c r="K309" i="72"/>
  <c r="M309" i="72"/>
  <c r="K310" i="72"/>
  <c r="M310" i="72"/>
  <c r="K311" i="72"/>
  <c r="M311" i="72"/>
  <c r="K312" i="72"/>
  <c r="M312" i="72"/>
  <c r="K313" i="72"/>
  <c r="M313" i="72"/>
  <c r="K314" i="72"/>
  <c r="M314" i="72"/>
  <c r="K315" i="72"/>
  <c r="M315" i="72"/>
  <c r="K316" i="72"/>
  <c r="M316" i="72"/>
  <c r="K317" i="72"/>
  <c r="M317" i="72"/>
  <c r="K318" i="72"/>
  <c r="M318" i="72"/>
  <c r="K319" i="72"/>
  <c r="M319" i="72"/>
  <c r="K320" i="72"/>
  <c r="M320" i="72"/>
  <c r="K321" i="72"/>
  <c r="M321" i="72"/>
  <c r="K322" i="72"/>
  <c r="M322" i="72"/>
  <c r="K323" i="72"/>
  <c r="M323" i="72"/>
  <c r="K324" i="72"/>
  <c r="M324" i="72"/>
  <c r="K325" i="72"/>
  <c r="M325" i="72"/>
  <c r="K326" i="72"/>
  <c r="M326" i="72"/>
  <c r="K327" i="72"/>
  <c r="M327" i="72"/>
  <c r="K328" i="72"/>
  <c r="M328" i="72"/>
  <c r="K329" i="72"/>
  <c r="M329" i="72"/>
  <c r="K330" i="72"/>
  <c r="M330" i="72"/>
  <c r="K331" i="72"/>
  <c r="M331" i="72"/>
  <c r="K332" i="72"/>
  <c r="M332" i="72"/>
  <c r="K333" i="72"/>
  <c r="M333" i="72"/>
  <c r="K334" i="72"/>
  <c r="M334" i="72"/>
  <c r="K335" i="72"/>
  <c r="M335" i="72"/>
  <c r="K336" i="72"/>
  <c r="M336" i="72"/>
  <c r="K337" i="72"/>
  <c r="M337" i="72"/>
  <c r="K338" i="72"/>
  <c r="M338" i="72"/>
  <c r="K339" i="72"/>
  <c r="M339" i="72"/>
  <c r="K340" i="72"/>
  <c r="M340" i="72"/>
  <c r="K341" i="72"/>
  <c r="M341" i="72"/>
  <c r="K342" i="72"/>
  <c r="M342" i="72"/>
  <c r="K343" i="72"/>
  <c r="M343" i="72"/>
  <c r="K344" i="72"/>
  <c r="M344" i="72"/>
  <c r="K345" i="72"/>
  <c r="M345" i="72"/>
  <c r="K346" i="72"/>
  <c r="M346" i="72"/>
  <c r="K347" i="72"/>
  <c r="M347" i="72"/>
  <c r="K348" i="72"/>
  <c r="M348" i="72"/>
  <c r="K349" i="72"/>
  <c r="M349" i="72"/>
  <c r="K350" i="72"/>
  <c r="M350" i="72"/>
  <c r="K351" i="72"/>
  <c r="M351" i="72"/>
  <c r="K352" i="72"/>
  <c r="M352" i="72"/>
  <c r="K353" i="72"/>
  <c r="M353" i="72"/>
  <c r="K354" i="72"/>
  <c r="M354" i="72"/>
  <c r="K355" i="72"/>
  <c r="M355" i="72"/>
  <c r="K356" i="72"/>
  <c r="M356" i="72"/>
  <c r="K357" i="72"/>
  <c r="M357" i="72"/>
  <c r="K358" i="72"/>
  <c r="M358" i="72"/>
  <c r="K359" i="72"/>
  <c r="M359" i="72"/>
  <c r="K360" i="72"/>
  <c r="M360" i="72"/>
  <c r="K361" i="72"/>
  <c r="M361" i="72"/>
  <c r="K362" i="72"/>
  <c r="M362" i="72"/>
  <c r="K363" i="72"/>
  <c r="M363" i="72"/>
  <c r="K364" i="72"/>
  <c r="M364" i="72"/>
  <c r="K365" i="72"/>
  <c r="M365" i="72"/>
  <c r="K366" i="72"/>
  <c r="M366" i="72"/>
  <c r="K367" i="72"/>
  <c r="M367" i="72"/>
  <c r="K368" i="72"/>
  <c r="M368" i="72"/>
  <c r="K369" i="72"/>
  <c r="M369" i="72"/>
  <c r="K370" i="72"/>
  <c r="M370" i="72"/>
  <c r="K371" i="72"/>
  <c r="M371" i="72"/>
  <c r="K372" i="72"/>
  <c r="M372" i="72"/>
  <c r="K373" i="72"/>
  <c r="M373" i="72"/>
  <c r="K374" i="72"/>
  <c r="M374" i="72"/>
  <c r="K375" i="72"/>
  <c r="M375" i="72"/>
  <c r="K376" i="72"/>
  <c r="M376" i="72"/>
  <c r="K377" i="72"/>
  <c r="M377" i="72"/>
  <c r="K378" i="72"/>
  <c r="M378" i="72"/>
  <c r="K379" i="72"/>
  <c r="M379" i="72"/>
  <c r="K380" i="72"/>
  <c r="M380" i="72"/>
  <c r="K381" i="72"/>
  <c r="M381" i="72"/>
  <c r="K382" i="72"/>
  <c r="M382" i="72"/>
  <c r="K383" i="72"/>
  <c r="M383" i="72"/>
  <c r="K384" i="72"/>
  <c r="M384" i="72"/>
  <c r="K385" i="72"/>
  <c r="M385" i="72"/>
  <c r="K386" i="72"/>
  <c r="M386" i="72"/>
  <c r="K387" i="72"/>
  <c r="M387" i="72"/>
  <c r="K388" i="72"/>
  <c r="M388" i="72"/>
  <c r="K389" i="72"/>
  <c r="M389" i="72"/>
  <c r="K390" i="72"/>
  <c r="M390" i="72"/>
  <c r="K391" i="72"/>
  <c r="M391" i="72"/>
  <c r="K392" i="72"/>
  <c r="M392" i="72"/>
  <c r="K393" i="72"/>
  <c r="M393" i="72"/>
  <c r="K394" i="72"/>
  <c r="M394" i="72"/>
  <c r="K395" i="72"/>
  <c r="M395" i="72"/>
  <c r="K396" i="72"/>
  <c r="M396" i="72"/>
  <c r="K397" i="72"/>
  <c r="M397" i="72"/>
  <c r="K398" i="72"/>
  <c r="M398" i="72"/>
  <c r="K399" i="72"/>
  <c r="M399" i="72"/>
  <c r="K400" i="72"/>
  <c r="M400" i="72"/>
  <c r="K401" i="72"/>
  <c r="M401" i="72"/>
  <c r="K402" i="72"/>
  <c r="M402" i="72"/>
  <c r="K403" i="72"/>
  <c r="M403" i="72"/>
  <c r="K404" i="72"/>
  <c r="M404" i="72"/>
  <c r="K405" i="72"/>
  <c r="M405" i="72"/>
  <c r="K406" i="72"/>
  <c r="M406" i="72"/>
  <c r="K407" i="72"/>
  <c r="M407" i="72"/>
  <c r="K408" i="72"/>
  <c r="M408" i="72"/>
  <c r="K409" i="72"/>
  <c r="M409" i="72"/>
  <c r="K410" i="72"/>
  <c r="M410" i="72"/>
  <c r="K411" i="72"/>
  <c r="M411" i="72"/>
  <c r="K412" i="72"/>
  <c r="M412" i="72"/>
  <c r="K413" i="72"/>
  <c r="M413" i="72"/>
  <c r="K414" i="72"/>
  <c r="M414" i="72"/>
  <c r="K415" i="72"/>
  <c r="M415" i="72"/>
  <c r="K416" i="72"/>
  <c r="M416" i="72"/>
  <c r="K417" i="72"/>
  <c r="M417" i="72"/>
  <c r="K418" i="72"/>
  <c r="M418" i="72"/>
  <c r="K419" i="72"/>
  <c r="M419" i="72"/>
  <c r="K420" i="72"/>
  <c r="M420" i="72"/>
  <c r="K421" i="72"/>
  <c r="M421" i="72"/>
  <c r="K422" i="72"/>
  <c r="M422" i="72"/>
  <c r="K423" i="72"/>
  <c r="M423" i="72"/>
  <c r="K424" i="72"/>
  <c r="M424" i="72"/>
  <c r="K425" i="72"/>
  <c r="M425" i="72"/>
  <c r="K426" i="72"/>
  <c r="M426" i="72"/>
  <c r="K427" i="72"/>
  <c r="M427" i="72"/>
  <c r="K428" i="72"/>
  <c r="M428" i="72"/>
  <c r="K429" i="72"/>
  <c r="M429" i="72"/>
  <c r="K430" i="72"/>
  <c r="M430" i="72"/>
  <c r="K431" i="72"/>
  <c r="M431" i="72"/>
  <c r="K432" i="72"/>
  <c r="M432" i="72"/>
  <c r="K433" i="72"/>
  <c r="M433" i="72"/>
  <c r="K434" i="72"/>
  <c r="M434" i="72"/>
  <c r="K435" i="72"/>
  <c r="M435" i="72"/>
  <c r="K436" i="72"/>
  <c r="M436" i="72"/>
  <c r="K437" i="72"/>
  <c r="M437" i="72"/>
  <c r="K438" i="72"/>
  <c r="M438" i="72"/>
  <c r="K439" i="72"/>
  <c r="M439" i="72"/>
  <c r="K440" i="72"/>
  <c r="M440" i="72"/>
  <c r="K441" i="72"/>
  <c r="M441" i="72"/>
  <c r="K442" i="72"/>
  <c r="M442" i="72"/>
  <c r="K443" i="72"/>
  <c r="M443" i="72"/>
  <c r="K444" i="72"/>
  <c r="M444" i="72"/>
  <c r="K445" i="72"/>
  <c r="M445" i="72"/>
  <c r="K446" i="72"/>
  <c r="M446" i="72"/>
  <c r="K447" i="72"/>
  <c r="M447" i="72"/>
  <c r="K448" i="72"/>
  <c r="M448" i="72"/>
  <c r="K449" i="72"/>
  <c r="M449" i="72"/>
  <c r="K450" i="72"/>
  <c r="M450" i="72"/>
  <c r="K451" i="72"/>
  <c r="M451" i="72"/>
  <c r="K452" i="72"/>
  <c r="M452" i="72"/>
  <c r="K453" i="72"/>
  <c r="M453" i="72"/>
  <c r="K454" i="72"/>
  <c r="M454" i="72"/>
  <c r="K455" i="72"/>
  <c r="M455" i="72"/>
  <c r="K456" i="72"/>
  <c r="M456" i="72"/>
  <c r="K457" i="72"/>
  <c r="M457" i="72"/>
  <c r="K458" i="72"/>
  <c r="M458" i="72"/>
  <c r="K459" i="72"/>
  <c r="M459" i="72"/>
  <c r="K460" i="72"/>
  <c r="M460" i="72"/>
  <c r="K461" i="72"/>
  <c r="M461" i="72"/>
  <c r="K462" i="72"/>
  <c r="M462" i="72"/>
  <c r="K463" i="72"/>
  <c r="M463" i="72"/>
  <c r="K464" i="72"/>
  <c r="M464" i="72"/>
  <c r="K465" i="72"/>
  <c r="M465" i="72"/>
  <c r="K466" i="72"/>
  <c r="M466" i="72"/>
  <c r="K467" i="72"/>
  <c r="M467" i="72"/>
  <c r="K468" i="72"/>
  <c r="M468" i="72"/>
  <c r="K469" i="72"/>
  <c r="M469" i="72"/>
  <c r="K470" i="72"/>
  <c r="M470" i="72"/>
  <c r="K471" i="72"/>
  <c r="M471" i="72"/>
  <c r="K472" i="72"/>
  <c r="M472" i="72"/>
  <c r="K473" i="72"/>
  <c r="M473" i="72"/>
  <c r="K474" i="72"/>
  <c r="M474" i="72"/>
  <c r="K475" i="72"/>
  <c r="M475" i="72"/>
  <c r="K476" i="72"/>
  <c r="M476" i="72"/>
  <c r="K477" i="72"/>
  <c r="M477" i="72"/>
  <c r="K478" i="72"/>
  <c r="M478" i="72"/>
  <c r="K479" i="72"/>
  <c r="M479" i="72"/>
  <c r="K480" i="72"/>
  <c r="M480" i="72"/>
  <c r="K481" i="72"/>
  <c r="M481" i="72"/>
  <c r="K482" i="72"/>
  <c r="M482" i="72"/>
  <c r="K483" i="72"/>
  <c r="M483" i="72"/>
  <c r="K484" i="72"/>
  <c r="M484" i="72"/>
  <c r="K485" i="72"/>
  <c r="M485" i="72"/>
  <c r="K486" i="72"/>
  <c r="M486" i="72"/>
  <c r="K487" i="72"/>
  <c r="M487" i="72"/>
  <c r="K488" i="72"/>
  <c r="M488" i="72"/>
  <c r="K489" i="72"/>
  <c r="M489" i="72"/>
  <c r="K490" i="72"/>
  <c r="M490" i="72"/>
  <c r="K491" i="72"/>
  <c r="M491" i="72"/>
  <c r="K492" i="72"/>
  <c r="M492" i="72"/>
  <c r="K493" i="72"/>
  <c r="M493" i="72"/>
  <c r="K494" i="72"/>
  <c r="M494" i="72"/>
  <c r="K495" i="72"/>
  <c r="M495" i="72"/>
  <c r="K496" i="72"/>
  <c r="M496" i="72"/>
  <c r="K497" i="72"/>
  <c r="M497" i="72"/>
  <c r="K498" i="72"/>
  <c r="M498" i="72"/>
  <c r="K499" i="72"/>
  <c r="M499" i="72"/>
  <c r="K500" i="72"/>
  <c r="M500" i="72"/>
  <c r="K501" i="72"/>
  <c r="M501" i="72"/>
  <c r="K502" i="72"/>
  <c r="M502" i="72"/>
  <c r="K503" i="72"/>
  <c r="M503" i="72"/>
  <c r="K504" i="72"/>
  <c r="M504" i="72"/>
  <c r="K505" i="72"/>
  <c r="M505" i="72"/>
  <c r="M506" i="72"/>
  <c r="M507" i="72"/>
  <c r="M508" i="72"/>
  <c r="M509" i="72"/>
  <c r="M510" i="72"/>
  <c r="M511" i="72"/>
  <c r="M512" i="72"/>
  <c r="M513" i="72"/>
  <c r="M514" i="72"/>
  <c r="M515" i="72"/>
  <c r="M516" i="72"/>
  <c r="M517" i="72"/>
  <c r="M518" i="72"/>
  <c r="M519" i="72"/>
  <c r="M520" i="72"/>
  <c r="M521" i="72"/>
  <c r="M522" i="72"/>
  <c r="M523" i="72"/>
  <c r="M524" i="72"/>
  <c r="M525" i="72"/>
  <c r="M526" i="72"/>
  <c r="M527" i="72"/>
  <c r="M528" i="72"/>
  <c r="M529" i="72"/>
  <c r="M530" i="72"/>
  <c r="M531" i="72"/>
  <c r="M532" i="72"/>
  <c r="M533" i="72"/>
  <c r="M534" i="72"/>
  <c r="M535" i="72"/>
  <c r="M536" i="72"/>
  <c r="M537" i="72"/>
  <c r="M538" i="72"/>
  <c r="M539" i="72"/>
  <c r="M540" i="72"/>
  <c r="M541" i="72"/>
  <c r="M542" i="72"/>
  <c r="M543" i="72"/>
  <c r="M544" i="72"/>
  <c r="M545" i="72"/>
  <c r="M546" i="72"/>
  <c r="M547" i="72"/>
  <c r="M548" i="72"/>
  <c r="M549" i="72"/>
  <c r="M550" i="72"/>
  <c r="M551" i="72"/>
  <c r="K552" i="72"/>
  <c r="M552" i="72"/>
  <c r="K553" i="72"/>
  <c r="M553" i="72"/>
  <c r="K554" i="72"/>
  <c r="M554" i="72"/>
  <c r="K555" i="72"/>
  <c r="M555" i="72"/>
  <c r="K556" i="72"/>
  <c r="M556" i="72"/>
  <c r="K557" i="72"/>
  <c r="M557" i="72"/>
  <c r="K558" i="72"/>
  <c r="M558" i="72"/>
  <c r="K559" i="72"/>
  <c r="M559" i="72"/>
  <c r="K560" i="72"/>
  <c r="M560" i="72"/>
  <c r="K561" i="72"/>
  <c r="M561" i="72"/>
  <c r="K562" i="72"/>
  <c r="M562" i="72"/>
  <c r="K563" i="72"/>
  <c r="M563" i="72"/>
  <c r="K564" i="72"/>
  <c r="M564" i="72"/>
  <c r="K565" i="72"/>
  <c r="M565" i="72"/>
  <c r="K566" i="72"/>
  <c r="M566" i="72"/>
  <c r="K567" i="72"/>
  <c r="M567" i="72"/>
  <c r="K568" i="72"/>
  <c r="M568" i="72"/>
  <c r="K569" i="72"/>
  <c r="M569" i="72"/>
  <c r="K570" i="72"/>
  <c r="M570" i="72"/>
  <c r="K571" i="72"/>
  <c r="M571" i="72"/>
  <c r="K572" i="72"/>
  <c r="M572" i="72"/>
  <c r="K573" i="72"/>
  <c r="M573" i="72"/>
  <c r="K574" i="72"/>
  <c r="M574" i="72"/>
  <c r="K575" i="72"/>
  <c r="M575" i="72"/>
  <c r="K576" i="72"/>
  <c r="M576" i="72"/>
  <c r="K577" i="72"/>
  <c r="M577" i="72"/>
  <c r="K578" i="72"/>
  <c r="M578" i="72"/>
  <c r="K579" i="72"/>
  <c r="M579" i="72"/>
  <c r="K580" i="72"/>
  <c r="M580" i="72"/>
  <c r="K581" i="72"/>
  <c r="M581" i="72"/>
  <c r="K582" i="72"/>
  <c r="M582" i="72"/>
  <c r="K583" i="72"/>
  <c r="M583" i="72"/>
  <c r="K584" i="72"/>
  <c r="M584" i="72"/>
  <c r="K585" i="72"/>
  <c r="M585" i="72"/>
  <c r="K586" i="72"/>
  <c r="M586" i="72"/>
  <c r="K587" i="72"/>
  <c r="M587" i="72"/>
  <c r="K588" i="72"/>
  <c r="M588" i="72"/>
  <c r="K589" i="72"/>
  <c r="M589" i="72"/>
  <c r="K590" i="72"/>
  <c r="M590" i="72"/>
  <c r="K591" i="72"/>
  <c r="M591" i="72"/>
  <c r="K592" i="72"/>
  <c r="M592" i="72"/>
  <c r="K593" i="72"/>
  <c r="M593" i="72"/>
  <c r="K594" i="72"/>
  <c r="M594" i="72"/>
  <c r="K595" i="72"/>
  <c r="M595" i="72"/>
  <c r="K596" i="72"/>
  <c r="M596" i="72"/>
  <c r="K597" i="72"/>
  <c r="M597" i="72"/>
  <c r="K598" i="72"/>
  <c r="M598" i="72"/>
  <c r="K599" i="72"/>
  <c r="M599" i="72"/>
  <c r="K600" i="72"/>
  <c r="M600" i="72"/>
  <c r="K601" i="72"/>
  <c r="M601" i="72"/>
  <c r="K602" i="72"/>
  <c r="M602" i="72"/>
  <c r="K603" i="72"/>
  <c r="M603" i="72"/>
  <c r="K604" i="72"/>
  <c r="M604" i="72"/>
  <c r="K605" i="72"/>
  <c r="M605" i="72"/>
  <c r="K606" i="72"/>
  <c r="M606" i="72"/>
  <c r="K607" i="72"/>
  <c r="M607" i="72"/>
  <c r="K608" i="72"/>
  <c r="M608" i="72"/>
  <c r="K609" i="72"/>
  <c r="M609" i="72"/>
  <c r="K610" i="72"/>
  <c r="M610" i="72"/>
  <c r="K611" i="72"/>
  <c r="M611" i="72"/>
  <c r="K612" i="72"/>
  <c r="M612" i="72"/>
  <c r="K613" i="72"/>
  <c r="M613" i="72"/>
  <c r="K614" i="72"/>
  <c r="M614" i="72"/>
  <c r="K615" i="72"/>
  <c r="M615" i="72"/>
  <c r="K616" i="72"/>
  <c r="M616" i="72"/>
  <c r="K617" i="72"/>
  <c r="M617" i="72"/>
  <c r="K618" i="72"/>
  <c r="M618" i="72"/>
  <c r="K619" i="72"/>
  <c r="M619" i="72"/>
  <c r="K620" i="72"/>
  <c r="M620" i="72"/>
  <c r="K621" i="72"/>
  <c r="M621" i="72"/>
  <c r="K622" i="72"/>
  <c r="M622" i="72"/>
  <c r="K623" i="72"/>
  <c r="M623" i="72"/>
  <c r="K624" i="72"/>
  <c r="M624" i="72"/>
  <c r="K625" i="72"/>
  <c r="M625" i="72"/>
  <c r="K626" i="72"/>
  <c r="M626" i="72"/>
  <c r="K627" i="72"/>
  <c r="M627" i="72"/>
  <c r="K628" i="72"/>
  <c r="M628" i="72"/>
  <c r="K629" i="72"/>
  <c r="M629" i="72"/>
  <c r="K630" i="72"/>
  <c r="M630" i="72"/>
  <c r="K631" i="72"/>
  <c r="M631" i="72"/>
  <c r="K632" i="72"/>
  <c r="M632" i="72"/>
  <c r="K633" i="72"/>
  <c r="M633" i="72"/>
  <c r="K634" i="72"/>
  <c r="M634" i="72"/>
  <c r="K635" i="72"/>
  <c r="M635" i="72"/>
  <c r="K636" i="72"/>
  <c r="M636" i="72"/>
  <c r="K637" i="72"/>
  <c r="M637" i="72"/>
  <c r="K638" i="72"/>
  <c r="M638" i="72"/>
  <c r="K639" i="72"/>
  <c r="M639" i="72"/>
  <c r="K640" i="72"/>
  <c r="M640" i="72"/>
  <c r="K641" i="72"/>
  <c r="M641" i="72"/>
  <c r="K642" i="72"/>
  <c r="M642" i="72"/>
  <c r="K643" i="72"/>
  <c r="M643" i="72"/>
  <c r="K644" i="72"/>
  <c r="M644" i="72"/>
  <c r="K645" i="72"/>
  <c r="M645" i="72"/>
  <c r="K646" i="72"/>
  <c r="M646" i="72"/>
  <c r="K647" i="72"/>
  <c r="M647" i="72"/>
  <c r="K648" i="72"/>
  <c r="M648" i="72"/>
  <c r="K649" i="72"/>
  <c r="M649" i="72"/>
  <c r="K650" i="72"/>
  <c r="M650" i="72"/>
  <c r="K651" i="72"/>
  <c r="M651" i="72"/>
  <c r="K652" i="72"/>
  <c r="M652" i="72"/>
  <c r="K653" i="72"/>
  <c r="M653" i="72"/>
  <c r="K654" i="72"/>
  <c r="M654" i="72"/>
  <c r="K655" i="72"/>
  <c r="M655" i="72"/>
  <c r="K656" i="72"/>
  <c r="M656" i="72"/>
  <c r="K657" i="72"/>
  <c r="M657" i="72"/>
  <c r="K658" i="72"/>
  <c r="M658" i="72"/>
  <c r="K659" i="72"/>
  <c r="M659" i="72"/>
  <c r="K660" i="72"/>
  <c r="M660" i="72"/>
  <c r="K661" i="72"/>
  <c r="M661" i="72"/>
  <c r="K662" i="72"/>
  <c r="M662" i="72"/>
  <c r="K663" i="72"/>
  <c r="M663" i="72"/>
  <c r="K664" i="72"/>
  <c r="M664" i="72"/>
  <c r="K665" i="72"/>
  <c r="M665" i="72"/>
  <c r="K666" i="72"/>
  <c r="M666" i="72"/>
  <c r="K667" i="72"/>
  <c r="M667" i="72"/>
  <c r="K668" i="72"/>
  <c r="M668" i="72"/>
  <c r="K669" i="72"/>
  <c r="M669" i="72"/>
  <c r="K670" i="72"/>
  <c r="M670" i="72"/>
  <c r="K671" i="72"/>
  <c r="M671" i="72"/>
  <c r="K672" i="72"/>
  <c r="M672" i="72"/>
  <c r="K673" i="72"/>
  <c r="M673" i="72"/>
  <c r="K674" i="72"/>
  <c r="M674" i="72"/>
  <c r="K675" i="72"/>
  <c r="M675" i="72"/>
  <c r="K676" i="72"/>
  <c r="M676" i="72"/>
  <c r="K677" i="72"/>
  <c r="M677" i="72"/>
  <c r="K678" i="72"/>
  <c r="M678" i="72"/>
  <c r="K679" i="72"/>
  <c r="M679" i="72"/>
  <c r="K680" i="72"/>
  <c r="M680" i="72"/>
  <c r="K681" i="72"/>
  <c r="M681" i="72"/>
  <c r="K682" i="72"/>
  <c r="M682" i="72"/>
  <c r="K683" i="72"/>
  <c r="M683" i="72"/>
  <c r="K684" i="72"/>
  <c r="M684" i="72"/>
  <c r="K685" i="72"/>
  <c r="M685" i="72"/>
  <c r="K686" i="72"/>
  <c r="M686" i="72"/>
  <c r="K687" i="72"/>
  <c r="M687" i="72"/>
  <c r="K688" i="72"/>
  <c r="M688" i="72"/>
  <c r="K689" i="72"/>
  <c r="M689" i="72"/>
  <c r="K690" i="72"/>
  <c r="M690" i="72"/>
  <c r="K691" i="72"/>
  <c r="M691" i="72"/>
  <c r="K692" i="72"/>
  <c r="M692" i="72"/>
  <c r="K693" i="72"/>
  <c r="M693" i="72"/>
  <c r="K694" i="72"/>
  <c r="M694" i="72"/>
  <c r="K695" i="72"/>
  <c r="M695" i="72"/>
  <c r="K696" i="72"/>
  <c r="M696" i="72"/>
  <c r="K697" i="72"/>
  <c r="M697" i="72"/>
  <c r="K698" i="72"/>
  <c r="M698" i="72"/>
  <c r="K699" i="72"/>
  <c r="M699" i="72"/>
  <c r="K700" i="72"/>
  <c r="M700" i="72"/>
  <c r="K701" i="72"/>
  <c r="M701" i="72"/>
  <c r="K702" i="72"/>
  <c r="M702" i="72"/>
  <c r="K703" i="72"/>
  <c r="M703" i="72"/>
  <c r="K704" i="72"/>
  <c r="M704" i="72"/>
  <c r="K705" i="72"/>
  <c r="M705" i="72"/>
  <c r="K706" i="72"/>
  <c r="M706" i="72"/>
  <c r="K707" i="72"/>
  <c r="M707" i="72"/>
  <c r="K708" i="72"/>
  <c r="M708" i="72"/>
  <c r="K709" i="72"/>
  <c r="M709" i="72"/>
  <c r="K710" i="72"/>
  <c r="M710" i="72"/>
  <c r="K711" i="72"/>
  <c r="M711" i="72"/>
  <c r="K712" i="72"/>
  <c r="M712" i="72"/>
  <c r="K713" i="72"/>
  <c r="M713" i="72"/>
  <c r="K714" i="72"/>
  <c r="M714" i="72"/>
  <c r="K715" i="72"/>
  <c r="M715" i="72"/>
  <c r="K716" i="72"/>
  <c r="M716" i="72"/>
  <c r="K717" i="72"/>
  <c r="M717" i="72"/>
  <c r="K718" i="72"/>
  <c r="M718" i="72"/>
  <c r="K719" i="72"/>
  <c r="M719" i="72"/>
  <c r="K720" i="72"/>
  <c r="M720" i="72"/>
  <c r="K721" i="72"/>
  <c r="M721" i="72"/>
  <c r="K722" i="72"/>
  <c r="M722" i="72"/>
  <c r="K723" i="72"/>
  <c r="M723" i="72"/>
  <c r="K724" i="72"/>
  <c r="M724" i="72"/>
  <c r="K725" i="72"/>
  <c r="M725" i="72"/>
  <c r="K726" i="72"/>
  <c r="M726" i="72"/>
  <c r="K727" i="72"/>
  <c r="M727" i="72"/>
  <c r="K728" i="72"/>
  <c r="M728" i="72"/>
  <c r="K729" i="72"/>
  <c r="M729" i="72"/>
  <c r="K730" i="72"/>
  <c r="M730" i="72"/>
  <c r="K731" i="72"/>
  <c r="M731" i="72"/>
  <c r="K732" i="72"/>
  <c r="M732" i="72"/>
  <c r="K733" i="72"/>
  <c r="M733" i="72"/>
  <c r="K734" i="72"/>
  <c r="M734" i="72"/>
  <c r="K735" i="72"/>
  <c r="M735" i="72"/>
  <c r="K736" i="72"/>
  <c r="M736" i="72"/>
  <c r="K737" i="72"/>
  <c r="M737" i="72"/>
  <c r="K738" i="72"/>
  <c r="M738" i="72"/>
  <c r="K739" i="72"/>
  <c r="M739" i="72"/>
  <c r="K740" i="72"/>
  <c r="M740" i="72"/>
  <c r="K741" i="72"/>
  <c r="M741" i="72"/>
  <c r="K742" i="72"/>
  <c r="M742" i="72"/>
  <c r="K743" i="72"/>
  <c r="M743" i="72"/>
  <c r="K744" i="72"/>
  <c r="M744" i="72"/>
  <c r="K745" i="72"/>
  <c r="M745" i="72"/>
  <c r="K746" i="72"/>
  <c r="M746" i="72"/>
  <c r="K747" i="72"/>
  <c r="M747" i="72"/>
  <c r="K748" i="72"/>
  <c r="M748" i="72"/>
  <c r="K749" i="72"/>
  <c r="M749" i="72"/>
  <c r="K750" i="72"/>
  <c r="M750" i="72"/>
  <c r="K751" i="72"/>
  <c r="M751" i="72"/>
  <c r="K752" i="72"/>
  <c r="M752" i="72"/>
  <c r="K753" i="72"/>
  <c r="M753" i="72"/>
  <c r="K754" i="72"/>
  <c r="M754" i="72"/>
  <c r="K755" i="72"/>
  <c r="M755" i="72"/>
  <c r="K756" i="72"/>
  <c r="M756" i="72"/>
  <c r="K757" i="72"/>
  <c r="M757" i="72"/>
  <c r="K758" i="72"/>
  <c r="M758" i="72"/>
  <c r="K759" i="72"/>
  <c r="M759" i="72"/>
  <c r="K760" i="72"/>
  <c r="M760" i="72"/>
  <c r="K761" i="72"/>
  <c r="M761" i="72"/>
  <c r="K762" i="72"/>
  <c r="M762" i="72"/>
  <c r="K763" i="72"/>
  <c r="M763" i="72"/>
  <c r="K764" i="72"/>
  <c r="M764" i="72"/>
  <c r="K765" i="72"/>
  <c r="M765" i="72"/>
  <c r="K766" i="72"/>
  <c r="M766" i="72"/>
  <c r="K767" i="72"/>
  <c r="M767" i="72"/>
  <c r="K768" i="72"/>
  <c r="M768" i="72"/>
  <c r="K769" i="72"/>
  <c r="M769" i="72"/>
  <c r="K770" i="72"/>
  <c r="M770" i="72"/>
  <c r="K771" i="72"/>
  <c r="M771" i="72"/>
  <c r="K772" i="72"/>
  <c r="M772" i="72"/>
  <c r="K773" i="72"/>
  <c r="M773" i="72"/>
  <c r="K774" i="72"/>
  <c r="M774" i="72"/>
  <c r="K775" i="72"/>
  <c r="M775" i="72"/>
  <c r="K776" i="72"/>
  <c r="M776" i="72"/>
  <c r="K777" i="72"/>
  <c r="M777" i="72"/>
  <c r="K778" i="72"/>
  <c r="M778" i="72"/>
  <c r="K779" i="72"/>
  <c r="M779" i="72"/>
  <c r="K780" i="72"/>
  <c r="M780" i="72"/>
  <c r="K781" i="72"/>
  <c r="M781" i="72"/>
  <c r="K782" i="72"/>
  <c r="M782" i="72"/>
  <c r="K783" i="72"/>
  <c r="M783" i="72"/>
  <c r="K784" i="72"/>
  <c r="M784" i="72"/>
  <c r="K785" i="72"/>
  <c r="M785" i="72"/>
  <c r="K786" i="72"/>
  <c r="M786" i="72"/>
  <c r="K787" i="72"/>
  <c r="M787" i="72"/>
  <c r="K788" i="72"/>
  <c r="M788" i="72"/>
  <c r="K789" i="72"/>
  <c r="M789" i="72"/>
  <c r="K790" i="72"/>
  <c r="M790" i="72"/>
  <c r="K791" i="72"/>
  <c r="M791" i="72"/>
  <c r="K792" i="72"/>
  <c r="M792" i="72"/>
  <c r="K793" i="72"/>
  <c r="M793" i="72"/>
  <c r="K794" i="72"/>
  <c r="M794" i="72"/>
  <c r="K795" i="72"/>
  <c r="M795" i="72"/>
  <c r="K796" i="72"/>
  <c r="M796" i="72"/>
  <c r="K797" i="72"/>
  <c r="M797" i="72"/>
  <c r="K798" i="72"/>
  <c r="M798" i="72"/>
  <c r="K799" i="72"/>
  <c r="M799" i="72"/>
  <c r="K800" i="72"/>
  <c r="M800" i="72"/>
  <c r="K801" i="72"/>
  <c r="M801" i="72"/>
  <c r="K802" i="72"/>
  <c r="M802" i="72"/>
  <c r="K803" i="72"/>
  <c r="M803" i="72"/>
  <c r="K804" i="72"/>
  <c r="M804" i="72"/>
  <c r="K805" i="72"/>
  <c r="M805" i="72"/>
  <c r="K806" i="72"/>
  <c r="M806" i="72"/>
  <c r="K807" i="72"/>
  <c r="M807" i="72"/>
  <c r="K808" i="72"/>
  <c r="M808" i="72"/>
  <c r="K809" i="72"/>
  <c r="M809" i="72"/>
  <c r="K810" i="72"/>
  <c r="M810" i="72"/>
  <c r="K811" i="72"/>
  <c r="M811" i="72"/>
  <c r="K812" i="72"/>
  <c r="M812" i="72"/>
  <c r="K813" i="72"/>
  <c r="M813" i="72"/>
  <c r="K814" i="72"/>
  <c r="M814" i="72"/>
  <c r="K815" i="72"/>
  <c r="M815" i="72"/>
  <c r="K816" i="72"/>
  <c r="M816" i="72"/>
  <c r="K817" i="72"/>
  <c r="M817" i="72"/>
  <c r="K818" i="72"/>
  <c r="M818" i="72"/>
  <c r="K819" i="72"/>
  <c r="M819" i="72"/>
  <c r="K820" i="72"/>
  <c r="M820" i="72"/>
  <c r="K821" i="72"/>
  <c r="M821" i="72"/>
  <c r="K822" i="72"/>
  <c r="M822" i="72"/>
  <c r="K823" i="72"/>
  <c r="M823" i="72"/>
  <c r="K824" i="72"/>
  <c r="M824" i="72"/>
  <c r="K825" i="72"/>
  <c r="M825" i="72"/>
  <c r="K826" i="72"/>
  <c r="M826" i="72"/>
  <c r="K827" i="72"/>
  <c r="M827" i="72"/>
  <c r="K828" i="72"/>
  <c r="M828" i="72"/>
  <c r="K829" i="72"/>
  <c r="M829" i="72"/>
  <c r="K830" i="72"/>
  <c r="M830" i="72"/>
  <c r="K831" i="72"/>
  <c r="M831" i="72"/>
  <c r="K832" i="72"/>
  <c r="M832" i="72"/>
  <c r="K833" i="72"/>
  <c r="M833" i="72"/>
  <c r="K834" i="72"/>
  <c r="M834" i="72"/>
  <c r="K835" i="72"/>
  <c r="M835" i="72"/>
  <c r="K836" i="72"/>
  <c r="M836" i="72"/>
  <c r="K837" i="72"/>
  <c r="M837" i="72"/>
  <c r="K838" i="72"/>
  <c r="M838" i="72"/>
  <c r="K839" i="72"/>
  <c r="M839" i="72"/>
  <c r="K840" i="72"/>
  <c r="M840" i="72"/>
  <c r="K841" i="72"/>
  <c r="M841" i="72"/>
  <c r="K842" i="72"/>
  <c r="M842" i="72"/>
  <c r="K843" i="72"/>
  <c r="M843" i="72"/>
  <c r="K844" i="72"/>
  <c r="M844" i="72"/>
  <c r="K845" i="72"/>
  <c r="M845" i="72"/>
  <c r="K846" i="72"/>
  <c r="M846" i="72"/>
  <c r="K847" i="72"/>
  <c r="M847" i="72"/>
  <c r="K848" i="72"/>
  <c r="M848" i="72"/>
  <c r="K849" i="72"/>
  <c r="M849" i="72"/>
  <c r="K850" i="72"/>
  <c r="M850" i="72"/>
  <c r="K851" i="72"/>
  <c r="M851" i="72"/>
  <c r="K852" i="72"/>
  <c r="M852" i="72"/>
  <c r="K853" i="72"/>
  <c r="M853" i="72"/>
  <c r="K854" i="72"/>
  <c r="M854" i="72"/>
  <c r="K855" i="72"/>
  <c r="M855" i="72"/>
  <c r="K856" i="72"/>
  <c r="M856" i="72"/>
  <c r="K857" i="72"/>
  <c r="M857" i="72"/>
  <c r="K858" i="72"/>
  <c r="M858" i="72"/>
  <c r="K859" i="72"/>
  <c r="M859" i="72"/>
  <c r="K860" i="72"/>
  <c r="M860" i="72"/>
  <c r="K861" i="72"/>
  <c r="M861" i="72"/>
  <c r="K862" i="72"/>
  <c r="M862" i="72"/>
  <c r="K863" i="72"/>
  <c r="M863" i="72"/>
  <c r="K864" i="72"/>
  <c r="M864" i="72"/>
  <c r="K865" i="72"/>
  <c r="M865" i="72"/>
  <c r="K866" i="72"/>
  <c r="M866" i="72"/>
  <c r="K867" i="72"/>
  <c r="M867" i="72"/>
  <c r="K868" i="72"/>
  <c r="M868" i="72"/>
  <c r="K869" i="72"/>
  <c r="M869" i="72"/>
  <c r="K870" i="72"/>
  <c r="M870" i="72"/>
  <c r="K871" i="72"/>
  <c r="M871" i="72"/>
  <c r="K872" i="72"/>
  <c r="M872" i="72"/>
  <c r="K873" i="72"/>
  <c r="M873" i="72"/>
  <c r="K874" i="72"/>
  <c r="M874" i="72"/>
  <c r="K875" i="72"/>
  <c r="M875" i="72"/>
  <c r="K876" i="72"/>
  <c r="M876" i="72"/>
  <c r="K877" i="72"/>
  <c r="M877" i="72"/>
  <c r="K878" i="72"/>
  <c r="M878" i="72"/>
  <c r="K879" i="72"/>
  <c r="M879" i="72"/>
  <c r="K880" i="72"/>
  <c r="M880" i="72"/>
  <c r="K881" i="72"/>
  <c r="M881" i="72"/>
  <c r="K882" i="72"/>
  <c r="M882" i="72"/>
  <c r="K883" i="72"/>
  <c r="M883" i="72"/>
  <c r="K884" i="72"/>
  <c r="M884" i="72"/>
  <c r="K885" i="72"/>
  <c r="M885" i="72"/>
  <c r="K886" i="72"/>
  <c r="M886" i="72"/>
  <c r="K887" i="72"/>
  <c r="M887" i="72"/>
  <c r="K888" i="72"/>
  <c r="M888" i="72"/>
  <c r="K889" i="72"/>
  <c r="M889" i="72"/>
  <c r="K890" i="72"/>
  <c r="M890" i="72"/>
  <c r="K891" i="72"/>
  <c r="M891" i="72"/>
  <c r="K892" i="72"/>
  <c r="M892" i="72"/>
  <c r="K893" i="72"/>
  <c r="M893" i="72"/>
  <c r="K894" i="72"/>
  <c r="M894" i="72"/>
  <c r="K895" i="72"/>
  <c r="M895" i="72"/>
  <c r="K896" i="72"/>
  <c r="M896" i="72"/>
  <c r="K897" i="72"/>
  <c r="M897" i="72"/>
  <c r="K898" i="72"/>
  <c r="M898" i="72"/>
  <c r="K899" i="72"/>
  <c r="M899" i="72"/>
  <c r="K900" i="72"/>
  <c r="M900" i="72"/>
  <c r="K901" i="72"/>
  <c r="M901" i="72"/>
  <c r="K902" i="72"/>
  <c r="M902" i="72"/>
  <c r="K903" i="72"/>
  <c r="M903" i="72"/>
  <c r="K904" i="72"/>
  <c r="M904" i="72"/>
  <c r="K905" i="72"/>
  <c r="M905" i="72"/>
  <c r="K906" i="72"/>
  <c r="M906" i="72"/>
  <c r="K907" i="72"/>
  <c r="M907" i="72"/>
  <c r="K908" i="72"/>
  <c r="M908" i="72"/>
  <c r="K909" i="72"/>
  <c r="M909" i="72"/>
  <c r="K910" i="72"/>
  <c r="M910" i="72"/>
  <c r="K911" i="72"/>
  <c r="M911" i="72"/>
  <c r="K912" i="72"/>
  <c r="M912" i="72"/>
  <c r="K913" i="72"/>
  <c r="M913" i="72"/>
  <c r="K914" i="72"/>
  <c r="M914" i="72"/>
  <c r="K915" i="72"/>
  <c r="M915" i="72"/>
  <c r="K916" i="72"/>
  <c r="M916" i="72"/>
  <c r="K917" i="72"/>
  <c r="M917" i="72"/>
  <c r="K918" i="72"/>
  <c r="M918" i="72"/>
  <c r="K919" i="72"/>
  <c r="M919" i="72"/>
  <c r="K920" i="72"/>
  <c r="M920" i="72"/>
  <c r="K921" i="72"/>
  <c r="M921" i="72"/>
  <c r="K922" i="72"/>
  <c r="M922" i="72"/>
  <c r="K923" i="72"/>
  <c r="M923" i="72"/>
  <c r="K924" i="72"/>
  <c r="M924" i="72"/>
  <c r="K925" i="72"/>
  <c r="M925" i="72"/>
  <c r="K926" i="72"/>
  <c r="M926" i="72"/>
  <c r="K927" i="72"/>
  <c r="M927" i="72"/>
  <c r="K928" i="72"/>
  <c r="M928" i="72"/>
  <c r="K929" i="72"/>
  <c r="M929" i="72"/>
  <c r="K930" i="72"/>
  <c r="M930" i="72"/>
  <c r="K931" i="72"/>
  <c r="M931" i="72"/>
  <c r="K932" i="72"/>
  <c r="M932" i="72"/>
  <c r="K933" i="72"/>
  <c r="M933" i="72"/>
  <c r="K934" i="72"/>
  <c r="M934" i="72"/>
  <c r="K935" i="72"/>
  <c r="M935" i="72"/>
  <c r="K936" i="72"/>
  <c r="M936" i="72"/>
  <c r="K937" i="72"/>
  <c r="M937" i="72"/>
  <c r="K938" i="72"/>
  <c r="M938" i="72"/>
  <c r="K939" i="72"/>
  <c r="M939" i="72"/>
  <c r="K940" i="72"/>
  <c r="M940" i="72"/>
  <c r="K941" i="72"/>
  <c r="M941" i="72"/>
  <c r="K942" i="72"/>
  <c r="M942" i="72"/>
  <c r="K943" i="72"/>
  <c r="M943" i="72"/>
  <c r="K944" i="72"/>
  <c r="M944" i="72"/>
  <c r="K945" i="72"/>
  <c r="M945" i="72"/>
  <c r="K946" i="72"/>
  <c r="M946" i="72"/>
  <c r="K947" i="72"/>
  <c r="M947" i="72"/>
  <c r="K948" i="72"/>
  <c r="M948" i="72"/>
  <c r="K949" i="72"/>
  <c r="M949" i="72"/>
  <c r="K950" i="72"/>
  <c r="M950" i="72"/>
  <c r="K951" i="72"/>
  <c r="M951" i="72"/>
  <c r="K952" i="72"/>
  <c r="M952" i="72"/>
  <c r="K953" i="72"/>
  <c r="M953" i="72"/>
  <c r="K954" i="72"/>
  <c r="M954" i="72"/>
  <c r="K955" i="72"/>
  <c r="M955" i="72"/>
  <c r="K956" i="72"/>
  <c r="M956" i="72"/>
  <c r="K957" i="72"/>
  <c r="M957" i="72"/>
  <c r="K958" i="72"/>
  <c r="M958" i="72"/>
  <c r="K959" i="72"/>
  <c r="M959" i="72"/>
  <c r="K960" i="72"/>
  <c r="M960" i="72"/>
  <c r="K961" i="72"/>
  <c r="M961" i="72"/>
  <c r="K962" i="72"/>
  <c r="M962" i="72"/>
  <c r="K963" i="72"/>
  <c r="M963" i="72"/>
  <c r="K964" i="72"/>
  <c r="M964" i="72"/>
  <c r="K965" i="72"/>
  <c r="M965" i="72"/>
  <c r="K966" i="72"/>
  <c r="M966" i="72"/>
  <c r="K967" i="72"/>
  <c r="M967" i="72"/>
  <c r="K968" i="72"/>
  <c r="M968" i="72"/>
  <c r="K969" i="72"/>
  <c r="M969" i="72"/>
  <c r="K970" i="72"/>
  <c r="M970" i="72"/>
  <c r="K971" i="72"/>
  <c r="M971" i="72"/>
  <c r="K972" i="72"/>
  <c r="M972" i="72"/>
  <c r="K973" i="72"/>
  <c r="M973" i="72"/>
  <c r="K974" i="72"/>
  <c r="M974" i="72"/>
  <c r="K975" i="72"/>
  <c r="M975" i="72"/>
  <c r="K976" i="72"/>
  <c r="M976" i="72"/>
  <c r="K977" i="72"/>
  <c r="M977" i="72"/>
  <c r="K978" i="72"/>
  <c r="M978" i="72"/>
  <c r="K979" i="72"/>
  <c r="M979" i="72"/>
  <c r="K980" i="72"/>
  <c r="M980" i="72"/>
  <c r="K981" i="72"/>
  <c r="M981" i="72"/>
  <c r="K982" i="72"/>
  <c r="M982" i="72"/>
  <c r="K983" i="72"/>
  <c r="M983" i="72"/>
  <c r="K984" i="72"/>
  <c r="M984" i="72"/>
  <c r="K985" i="72"/>
  <c r="M985" i="72"/>
  <c r="K986" i="72"/>
  <c r="M986" i="72"/>
  <c r="K987" i="72"/>
  <c r="M987" i="72"/>
  <c r="K988" i="72"/>
  <c r="M988" i="72"/>
  <c r="K989" i="72"/>
  <c r="M989" i="72"/>
  <c r="K990" i="72"/>
  <c r="M990" i="72"/>
  <c r="K991" i="72"/>
  <c r="M991" i="72"/>
  <c r="K992" i="72"/>
  <c r="M992" i="72"/>
  <c r="K993" i="72"/>
  <c r="M993" i="72"/>
  <c r="K994" i="72"/>
  <c r="M994" i="72"/>
  <c r="K995" i="72"/>
  <c r="M995" i="72"/>
  <c r="K996" i="72"/>
  <c r="M996" i="72"/>
  <c r="K997" i="72"/>
  <c r="M997" i="72"/>
  <c r="K998" i="72"/>
  <c r="M998" i="72"/>
  <c r="K999" i="72"/>
  <c r="M999" i="72"/>
  <c r="K1000" i="72"/>
  <c r="M1000" i="72"/>
  <c r="K1001" i="72"/>
  <c r="M1001" i="72"/>
  <c r="K1002" i="72"/>
  <c r="M1002" i="72"/>
  <c r="K1003" i="72"/>
  <c r="M1003" i="72"/>
  <c r="K1004" i="72"/>
  <c r="M1004" i="72"/>
  <c r="K1005" i="72"/>
  <c r="M1005" i="72"/>
  <c r="K1006" i="72"/>
  <c r="M1006" i="72"/>
  <c r="K1007" i="72"/>
  <c r="M1007" i="72"/>
  <c r="K1008" i="72"/>
  <c r="M1008" i="72"/>
  <c r="K1009" i="72"/>
  <c r="M1009" i="72"/>
  <c r="K1010" i="72"/>
  <c r="M1010" i="72"/>
  <c r="K1011" i="72"/>
  <c r="M1011" i="72"/>
  <c r="K1012" i="72"/>
  <c r="M1012" i="72"/>
  <c r="K1013" i="72"/>
  <c r="M1013" i="72"/>
  <c r="K1014" i="72"/>
  <c r="M1014" i="72"/>
  <c r="K1015" i="72"/>
  <c r="M1015" i="72"/>
  <c r="K1016" i="72"/>
  <c r="M1016" i="72"/>
  <c r="K1017" i="72"/>
  <c r="M1017" i="72"/>
  <c r="K1018" i="72"/>
  <c r="M1018" i="72"/>
  <c r="K1019" i="72"/>
  <c r="M1019" i="72"/>
  <c r="K1020" i="72"/>
  <c r="M1020" i="72"/>
  <c r="K1021" i="72"/>
  <c r="M1021" i="72"/>
  <c r="K1022" i="72"/>
  <c r="M1022" i="72"/>
  <c r="K1023" i="72"/>
  <c r="M1023" i="72"/>
  <c r="K1024" i="72"/>
  <c r="M1024" i="72"/>
  <c r="K1025" i="72"/>
  <c r="M1025" i="72"/>
  <c r="K1026" i="72"/>
  <c r="M1026" i="72"/>
  <c r="K1027" i="72"/>
  <c r="M1027" i="72"/>
  <c r="K1028" i="72"/>
  <c r="M1028" i="72"/>
  <c r="K1029" i="72"/>
  <c r="M1029" i="72"/>
  <c r="K1030" i="72"/>
  <c r="M1030" i="72"/>
  <c r="K1031" i="72"/>
  <c r="M1031" i="72"/>
  <c r="K1032" i="72"/>
  <c r="M1032" i="72"/>
  <c r="K1033" i="72"/>
  <c r="M1033" i="72"/>
  <c r="K1034" i="72"/>
  <c r="M1034" i="72"/>
  <c r="K1035" i="72"/>
  <c r="M1035" i="72"/>
  <c r="K1036" i="72"/>
  <c r="M1036" i="72"/>
  <c r="K1037" i="72"/>
  <c r="M1037" i="72"/>
  <c r="K1038" i="72"/>
  <c r="M1038" i="72"/>
  <c r="K1039" i="72"/>
  <c r="M1039" i="72"/>
  <c r="K1040" i="72"/>
  <c r="M1040" i="72"/>
  <c r="K1041" i="72"/>
  <c r="M1041" i="72"/>
  <c r="K1042" i="72"/>
  <c r="M1042" i="72"/>
  <c r="K1043" i="72"/>
  <c r="M1043" i="72"/>
  <c r="K1044" i="72"/>
  <c r="M1044" i="72"/>
  <c r="K1045" i="72"/>
  <c r="M1045" i="72"/>
  <c r="K1046" i="72"/>
  <c r="M1046" i="72"/>
  <c r="K1047" i="72"/>
  <c r="M1047" i="72"/>
  <c r="K1048" i="72"/>
  <c r="M1048" i="72"/>
  <c r="K1049" i="72"/>
  <c r="M1049" i="72"/>
  <c r="K1050" i="72"/>
  <c r="M1050" i="72"/>
  <c r="K1051" i="72"/>
  <c r="M1051" i="72"/>
  <c r="K1052" i="72"/>
  <c r="M1052" i="72"/>
  <c r="K1053" i="72"/>
  <c r="M1053" i="72"/>
  <c r="K1054" i="72"/>
  <c r="M1054" i="72"/>
  <c r="K1055" i="72"/>
  <c r="M1055" i="72"/>
  <c r="K1056" i="72"/>
  <c r="M1056" i="72"/>
  <c r="K1057" i="72"/>
  <c r="M1057" i="72"/>
  <c r="K1058" i="72"/>
  <c r="M1058" i="72"/>
  <c r="K1059" i="72"/>
  <c r="M1059" i="72"/>
  <c r="K1060" i="72"/>
  <c r="M1060" i="72"/>
  <c r="K1061" i="72"/>
  <c r="M1061" i="72"/>
  <c r="K1062" i="72"/>
  <c r="M1062" i="72"/>
  <c r="K1063" i="72"/>
  <c r="M1063" i="72"/>
  <c r="K1064" i="72"/>
  <c r="M1064" i="72"/>
  <c r="K1065" i="72"/>
  <c r="M1065" i="72"/>
  <c r="K1066" i="72"/>
  <c r="M1066" i="72"/>
  <c r="K1067" i="72"/>
  <c r="M1067" i="72"/>
  <c r="K1068" i="72"/>
  <c r="M1068" i="72"/>
  <c r="K1069" i="72"/>
  <c r="M1069" i="72"/>
  <c r="K1070" i="72"/>
  <c r="M1070" i="72"/>
  <c r="K1071" i="72"/>
  <c r="M1071" i="72"/>
  <c r="K1072" i="72"/>
  <c r="M1072" i="72"/>
  <c r="K1073" i="72"/>
  <c r="M1073" i="72"/>
  <c r="K1074" i="72"/>
  <c r="M1074" i="72"/>
  <c r="K1075" i="72"/>
  <c r="M1075" i="72"/>
  <c r="K1076" i="72"/>
  <c r="M1076" i="72"/>
  <c r="K1077" i="72"/>
  <c r="M1077" i="72"/>
  <c r="K1078" i="72"/>
  <c r="M1078" i="72"/>
  <c r="K1079" i="72"/>
  <c r="M1079" i="72"/>
  <c r="K1080" i="72"/>
  <c r="M1080" i="72"/>
  <c r="K1081" i="72"/>
  <c r="M1081" i="72"/>
  <c r="K1082" i="72"/>
  <c r="M1082" i="72"/>
  <c r="K1083" i="72"/>
  <c r="M1083" i="72"/>
  <c r="K1084" i="72"/>
  <c r="M1084" i="72"/>
  <c r="K1085" i="72"/>
  <c r="M1085" i="72"/>
  <c r="K1086" i="72"/>
  <c r="M1086" i="72"/>
  <c r="K1087" i="72"/>
  <c r="M1087" i="72"/>
  <c r="K1088" i="72"/>
  <c r="M1088" i="72"/>
  <c r="K1089" i="72"/>
  <c r="M1089" i="72"/>
  <c r="K1090" i="72"/>
  <c r="M1090" i="72"/>
  <c r="K1091" i="72"/>
  <c r="M1091" i="72"/>
  <c r="K1092" i="72"/>
  <c r="M1092" i="72"/>
  <c r="K1093" i="72"/>
  <c r="M1093" i="72"/>
  <c r="K1094" i="72"/>
  <c r="M1094" i="72"/>
  <c r="K1095" i="72"/>
  <c r="M1095" i="72"/>
  <c r="K1096" i="72"/>
  <c r="M1096" i="72"/>
  <c r="K1097" i="72"/>
  <c r="M1097" i="72"/>
  <c r="K1098" i="72"/>
  <c r="M1098" i="72"/>
  <c r="K1099" i="72"/>
  <c r="M1099" i="72"/>
  <c r="K1100" i="72"/>
  <c r="M1100" i="72"/>
  <c r="K1101" i="72"/>
  <c r="M1101" i="72"/>
  <c r="K1102" i="72"/>
  <c r="M1102" i="72"/>
  <c r="K1103" i="72"/>
  <c r="M1103" i="72"/>
  <c r="K1104" i="72"/>
  <c r="M1104" i="72"/>
  <c r="K1105" i="72"/>
  <c r="M1105" i="72"/>
  <c r="K1106" i="72"/>
  <c r="M1106" i="72"/>
  <c r="K1107" i="72"/>
  <c r="M1107" i="72"/>
  <c r="K1108" i="72"/>
  <c r="M1108" i="72"/>
  <c r="K1109" i="72"/>
  <c r="M1109" i="72"/>
  <c r="K1110" i="72"/>
  <c r="M1110" i="72"/>
  <c r="K1111" i="72"/>
  <c r="M1111" i="72"/>
  <c r="K1112" i="72"/>
  <c r="M1112" i="72"/>
  <c r="K1113" i="72"/>
  <c r="M1113" i="72"/>
  <c r="K1114" i="72"/>
  <c r="M1114" i="72"/>
  <c r="K1115" i="72"/>
  <c r="M1115" i="72"/>
  <c r="K1116" i="72"/>
  <c r="M1116" i="72"/>
  <c r="K1117" i="72"/>
  <c r="M1117" i="72"/>
  <c r="K1118" i="72"/>
  <c r="M1118" i="72"/>
  <c r="K1119" i="72"/>
  <c r="M1119" i="72"/>
  <c r="K1120" i="72"/>
  <c r="M1120" i="72"/>
  <c r="K1121" i="72"/>
  <c r="M1121" i="72"/>
  <c r="K1122" i="72"/>
  <c r="M1122" i="72"/>
  <c r="K1123" i="72"/>
  <c r="M1123" i="72"/>
  <c r="K1124" i="72"/>
  <c r="M1124" i="72"/>
  <c r="K1125" i="72"/>
  <c r="M1125" i="72"/>
  <c r="K1126" i="72"/>
  <c r="M1126" i="72"/>
  <c r="K1127" i="72"/>
  <c r="M1127" i="72"/>
  <c r="K1128" i="72"/>
  <c r="M1128" i="72"/>
  <c r="K1129" i="72"/>
  <c r="M1129" i="72"/>
  <c r="K1130" i="72"/>
  <c r="M1130" i="72"/>
  <c r="K1131" i="72"/>
  <c r="M1131" i="72"/>
  <c r="K1132" i="72"/>
  <c r="M1132" i="72"/>
  <c r="K1133" i="72"/>
  <c r="M1133" i="72"/>
  <c r="K1134" i="72"/>
  <c r="M1134" i="72"/>
  <c r="K1135" i="72"/>
  <c r="M1135" i="72"/>
  <c r="K1136" i="72"/>
  <c r="M1136" i="72"/>
  <c r="K1137" i="72"/>
  <c r="M1137" i="72"/>
  <c r="K1138" i="72"/>
  <c r="M1138" i="72"/>
  <c r="K1139" i="72"/>
  <c r="M1139" i="72"/>
  <c r="K1140" i="72"/>
  <c r="M1140" i="72"/>
  <c r="K1141" i="72"/>
  <c r="M1141" i="72"/>
  <c r="K1142" i="72"/>
  <c r="M1142" i="72"/>
  <c r="K1143" i="72"/>
  <c r="M1143" i="72"/>
  <c r="K1144" i="72"/>
  <c r="M1144" i="72"/>
  <c r="K1145" i="72"/>
  <c r="M1145" i="72"/>
  <c r="K1146" i="72"/>
  <c r="M1146" i="72"/>
  <c r="K1147" i="72"/>
  <c r="M1147" i="72"/>
  <c r="K1148" i="72"/>
  <c r="M1148" i="72"/>
  <c r="K1149" i="72"/>
  <c r="M1149" i="72"/>
  <c r="K1150" i="72"/>
  <c r="M1150" i="72"/>
  <c r="K1151" i="72"/>
  <c r="M1151" i="72"/>
  <c r="K1152" i="72"/>
  <c r="M1152" i="72"/>
  <c r="K1153" i="72"/>
  <c r="M1153" i="72"/>
  <c r="K1154" i="72"/>
  <c r="M1154" i="72"/>
  <c r="K1155" i="72"/>
  <c r="M1155" i="72"/>
  <c r="K1156" i="72"/>
  <c r="M1156" i="72"/>
  <c r="K1157" i="72"/>
  <c r="M1157" i="72"/>
  <c r="K1158" i="72"/>
  <c r="M1158" i="72"/>
  <c r="K1159" i="72"/>
  <c r="M1159" i="72"/>
  <c r="K1160" i="72"/>
  <c r="M1160" i="72"/>
  <c r="K1161" i="72"/>
  <c r="M1161" i="72"/>
  <c r="K1162" i="72"/>
  <c r="M1162" i="72"/>
  <c r="K1163" i="72"/>
  <c r="M1163" i="72"/>
  <c r="K1164" i="72"/>
  <c r="M1164" i="72"/>
  <c r="K1165" i="72"/>
  <c r="M1165" i="72"/>
  <c r="K1166" i="72"/>
  <c r="M1166" i="72"/>
  <c r="K1167" i="72"/>
  <c r="M1167" i="72"/>
  <c r="K1168" i="72"/>
  <c r="M1168" i="72"/>
  <c r="K1169" i="72"/>
  <c r="M1169" i="72"/>
  <c r="K1170" i="72"/>
  <c r="M1170" i="72"/>
  <c r="K1171" i="72"/>
  <c r="M1171" i="72"/>
  <c r="K1172" i="72"/>
  <c r="M1172" i="72"/>
  <c r="K1173" i="72"/>
  <c r="M1173" i="72"/>
  <c r="K1174" i="72"/>
  <c r="M1174" i="72"/>
  <c r="K1175" i="72"/>
  <c r="M1175" i="72"/>
  <c r="K1176" i="72"/>
  <c r="M1176" i="72"/>
  <c r="K1177" i="72"/>
  <c r="M1177" i="72"/>
  <c r="K1178" i="72"/>
  <c r="M1178" i="72"/>
  <c r="K1179" i="72"/>
  <c r="M1179" i="72"/>
  <c r="K1180" i="72"/>
  <c r="M1180" i="72"/>
  <c r="K1181" i="72"/>
  <c r="M1181" i="72"/>
  <c r="K1182" i="72"/>
  <c r="M1182" i="72"/>
  <c r="K1183" i="72"/>
  <c r="M1183" i="72"/>
  <c r="K1184" i="72"/>
  <c r="M1184" i="72"/>
  <c r="K1185" i="72"/>
  <c r="M1185" i="72"/>
  <c r="K1186" i="72"/>
  <c r="M1186" i="72"/>
  <c r="K1187" i="72"/>
  <c r="M1187" i="72"/>
  <c r="K1188" i="72"/>
  <c r="M1188" i="72"/>
  <c r="K1189" i="72"/>
  <c r="M1189" i="72"/>
  <c r="K1190" i="72"/>
  <c r="M1190" i="72"/>
  <c r="K1191" i="72"/>
  <c r="M1191" i="72"/>
  <c r="K1192" i="72"/>
  <c r="M1192" i="72"/>
  <c r="K1193" i="72"/>
  <c r="M1193" i="72"/>
  <c r="K1194" i="72"/>
  <c r="M1194" i="72"/>
  <c r="K1195" i="72"/>
  <c r="M1195" i="72"/>
  <c r="K1196" i="72"/>
  <c r="M1196" i="72"/>
  <c r="K1197" i="72"/>
  <c r="M1197" i="72"/>
  <c r="K1198" i="72"/>
  <c r="M1198" i="72"/>
  <c r="K1199" i="72"/>
  <c r="M1199" i="72"/>
  <c r="K1200" i="72"/>
  <c r="M1200" i="72"/>
  <c r="K1201" i="72"/>
  <c r="M1201" i="72"/>
  <c r="K1202" i="72"/>
  <c r="M1202" i="72"/>
  <c r="K1203" i="72"/>
  <c r="M1203" i="72"/>
  <c r="K1204" i="72"/>
  <c r="M1204" i="72"/>
  <c r="K1205" i="72"/>
  <c r="M1205" i="72"/>
  <c r="K1206" i="72"/>
  <c r="M1206" i="72"/>
  <c r="K1207" i="72"/>
  <c r="M1207" i="72"/>
  <c r="K1208" i="72"/>
  <c r="M1208" i="72"/>
  <c r="K1209" i="72"/>
  <c r="M1209" i="72"/>
  <c r="K1210" i="72"/>
  <c r="M1210" i="72"/>
  <c r="K1211" i="72"/>
  <c r="M1211" i="72"/>
  <c r="K1212" i="72"/>
  <c r="M1212" i="72"/>
  <c r="K1213" i="72"/>
  <c r="M1213" i="72"/>
  <c r="M1214" i="72"/>
  <c r="M1215" i="72"/>
  <c r="M1216" i="72"/>
  <c r="M1217" i="72"/>
  <c r="M1218" i="72"/>
  <c r="M1219" i="72"/>
  <c r="M1220" i="72"/>
  <c r="M1221" i="72"/>
  <c r="M1222" i="72"/>
  <c r="M1223" i="72"/>
  <c r="K1224" i="72"/>
  <c r="M1224" i="72"/>
  <c r="K1225" i="72"/>
  <c r="M1225" i="72"/>
  <c r="K1226" i="72"/>
  <c r="M1226" i="72"/>
  <c r="K1227" i="72"/>
  <c r="M1227" i="72"/>
  <c r="K1228" i="72"/>
  <c r="M1228" i="72"/>
  <c r="K1229" i="72"/>
  <c r="M1229" i="72"/>
  <c r="K1230" i="72"/>
  <c r="M1230" i="72"/>
  <c r="K1231" i="72"/>
  <c r="M1231" i="72"/>
  <c r="K1232" i="72"/>
  <c r="M1232" i="72"/>
  <c r="K1233" i="72"/>
  <c r="M1233" i="72"/>
  <c r="K1234" i="72"/>
  <c r="M1234" i="72"/>
  <c r="K1235" i="72"/>
  <c r="M1235" i="72"/>
  <c r="K1236" i="72"/>
  <c r="M1236" i="72"/>
  <c r="K1237" i="72"/>
  <c r="M1237" i="72"/>
  <c r="K1238" i="72"/>
  <c r="M1238" i="72"/>
  <c r="K1239" i="72"/>
  <c r="M1239" i="72"/>
  <c r="K1240" i="72"/>
  <c r="M1240" i="72"/>
  <c r="K1241" i="72"/>
  <c r="M1241" i="72"/>
  <c r="K1242" i="72"/>
  <c r="M1242" i="72"/>
  <c r="K1243" i="72"/>
  <c r="M1243" i="72"/>
  <c r="K1244" i="72"/>
  <c r="M1244" i="72"/>
  <c r="K1245" i="72"/>
  <c r="M1245" i="72"/>
  <c r="K1246" i="72"/>
  <c r="M1246" i="72"/>
  <c r="K1247" i="72"/>
  <c r="M1247" i="72"/>
  <c r="K1248" i="72"/>
  <c r="M1248" i="72"/>
  <c r="K1249" i="72"/>
  <c r="M1249" i="72"/>
  <c r="K1250" i="72"/>
  <c r="M1250" i="72"/>
  <c r="K1251" i="72"/>
  <c r="M1251" i="72"/>
  <c r="K1252" i="72"/>
  <c r="M1252" i="72"/>
  <c r="K1253" i="72"/>
  <c r="M1253" i="72"/>
  <c r="K1254" i="72"/>
  <c r="M1254" i="72"/>
  <c r="K1255" i="72"/>
  <c r="M1255" i="72"/>
  <c r="K1256" i="72"/>
  <c r="M1256" i="72"/>
  <c r="K1257" i="72"/>
  <c r="M1257" i="72"/>
  <c r="K1258" i="72"/>
  <c r="M1258" i="72"/>
  <c r="K1259" i="72"/>
  <c r="M1259" i="72"/>
  <c r="K1260" i="72"/>
  <c r="M1260" i="72"/>
  <c r="K1261" i="72"/>
  <c r="M1261" i="72"/>
  <c r="K1262" i="72"/>
  <c r="M1262" i="72"/>
  <c r="K1263" i="72"/>
  <c r="M1263" i="72"/>
  <c r="K1264" i="72"/>
  <c r="M1264" i="72"/>
  <c r="K1265" i="72"/>
  <c r="M1265" i="72"/>
  <c r="K1266" i="72"/>
  <c r="M1266" i="72"/>
  <c r="K1267" i="72"/>
  <c r="M1267" i="72"/>
  <c r="K1268" i="72"/>
  <c r="M1268" i="72"/>
  <c r="K1269" i="72"/>
  <c r="M1269" i="72"/>
  <c r="K1270" i="72"/>
  <c r="M1270" i="72"/>
  <c r="K1271" i="72"/>
  <c r="M1271" i="72"/>
  <c r="K1272" i="72"/>
  <c r="M1272" i="72"/>
  <c r="K1273" i="72"/>
  <c r="M1273" i="72"/>
  <c r="K1274" i="72"/>
  <c r="M1274" i="72"/>
  <c r="K1275" i="72"/>
  <c r="M1275" i="72"/>
  <c r="K1276" i="72"/>
  <c r="M1276" i="72"/>
  <c r="K1277" i="72"/>
  <c r="M1277" i="72"/>
  <c r="K1278" i="72"/>
  <c r="M1278" i="72"/>
  <c r="K1279" i="72"/>
  <c r="M1279" i="72"/>
  <c r="K1280" i="72"/>
  <c r="M1280" i="72"/>
  <c r="K1281" i="72"/>
  <c r="M1281" i="72"/>
  <c r="K1282" i="72"/>
  <c r="M1282" i="72"/>
  <c r="K1283" i="72"/>
  <c r="M1283" i="72"/>
  <c r="K1284" i="72"/>
  <c r="M1284" i="72"/>
  <c r="K1285" i="72"/>
  <c r="M1285" i="72"/>
  <c r="K1286" i="72"/>
  <c r="M1286" i="72"/>
  <c r="K1287" i="72"/>
  <c r="M1287" i="72"/>
  <c r="K1288" i="72"/>
  <c r="M1288" i="72"/>
  <c r="K1289" i="72"/>
  <c r="M1289" i="72"/>
  <c r="K1290" i="72"/>
  <c r="M1290" i="72"/>
  <c r="K1291" i="72"/>
  <c r="M1291" i="72"/>
  <c r="K1292" i="72"/>
  <c r="M1292" i="72"/>
  <c r="K1293" i="72"/>
  <c r="M1293" i="72"/>
  <c r="K1294" i="72"/>
  <c r="M1294" i="72"/>
  <c r="K1295" i="72"/>
  <c r="M1295" i="72"/>
  <c r="K1296" i="72"/>
  <c r="M1296" i="72"/>
  <c r="K1297" i="72"/>
  <c r="M1297" i="72"/>
  <c r="K1298" i="72"/>
  <c r="M1298" i="72"/>
  <c r="K1299" i="72"/>
  <c r="M1299" i="72"/>
  <c r="K1300" i="72"/>
  <c r="M1300" i="72"/>
  <c r="K1301" i="72"/>
  <c r="M1301" i="72"/>
  <c r="K1302" i="72"/>
  <c r="M1302" i="72"/>
  <c r="K1303" i="72"/>
  <c r="M1303" i="72"/>
  <c r="K1304" i="72"/>
  <c r="M1304" i="72"/>
  <c r="K1305" i="72"/>
  <c r="M1305" i="72"/>
  <c r="K1306" i="72"/>
  <c r="M1306" i="72"/>
  <c r="K1307" i="72"/>
  <c r="M1307" i="72"/>
  <c r="K1308" i="72"/>
  <c r="M1308" i="72"/>
  <c r="K1309" i="72"/>
  <c r="M1309" i="72"/>
  <c r="K1310" i="72"/>
  <c r="M1310" i="72"/>
  <c r="K1311" i="72"/>
  <c r="M1311" i="72"/>
  <c r="K1312" i="72"/>
  <c r="M1312" i="72"/>
  <c r="K1313" i="72"/>
  <c r="M1313" i="72"/>
  <c r="K1314" i="72"/>
  <c r="M1314" i="72"/>
  <c r="K1315" i="72"/>
  <c r="M1315" i="72"/>
  <c r="K1316" i="72"/>
  <c r="M1316" i="72"/>
  <c r="K1317" i="72"/>
  <c r="M1317" i="72"/>
  <c r="K1318" i="72"/>
  <c r="M1318" i="72"/>
  <c r="K1319" i="72"/>
  <c r="M1319" i="72"/>
  <c r="K1320" i="72"/>
  <c r="M1320" i="72"/>
  <c r="K1321" i="72"/>
  <c r="M1321" i="72"/>
  <c r="K1322" i="72"/>
  <c r="M1322" i="72"/>
  <c r="K1323" i="72"/>
  <c r="M1323" i="72"/>
  <c r="K1324" i="72"/>
  <c r="M1324" i="72"/>
  <c r="K1325" i="72"/>
  <c r="M1325" i="72"/>
  <c r="K1326" i="72"/>
  <c r="M1326" i="72"/>
  <c r="K1327" i="72"/>
  <c r="M1327" i="72"/>
  <c r="K1328" i="72"/>
  <c r="M1328" i="72"/>
  <c r="K1329" i="72"/>
  <c r="M1329" i="72"/>
  <c r="K1330" i="72"/>
  <c r="M1330" i="72"/>
  <c r="K1331" i="72"/>
  <c r="M1331" i="72"/>
  <c r="K1332" i="72"/>
  <c r="M1332" i="72"/>
  <c r="K1333" i="72"/>
  <c r="M1333" i="72"/>
  <c r="K1334" i="72"/>
  <c r="M1334" i="72"/>
  <c r="K1335" i="72"/>
  <c r="M1335" i="72"/>
  <c r="K1336" i="72"/>
  <c r="M1336" i="72"/>
  <c r="K1337" i="72"/>
  <c r="M1337" i="72"/>
  <c r="K1338" i="72"/>
  <c r="M1338" i="72"/>
  <c r="K1339" i="72"/>
  <c r="M1339" i="72"/>
  <c r="K1340" i="72"/>
  <c r="M1340" i="72"/>
  <c r="K1341" i="72"/>
  <c r="M1341" i="72"/>
  <c r="K1342" i="72"/>
  <c r="M1342" i="72"/>
  <c r="K1343" i="72"/>
  <c r="M1343" i="72"/>
  <c r="K1344" i="72"/>
  <c r="M1344" i="72"/>
  <c r="K1345" i="72"/>
  <c r="M1345" i="72"/>
  <c r="K1346" i="72"/>
  <c r="M1346" i="72"/>
  <c r="K1347" i="72"/>
  <c r="M1347" i="72"/>
  <c r="K1348" i="72"/>
  <c r="M1348" i="72"/>
  <c r="K1349" i="72"/>
  <c r="M1349" i="72"/>
  <c r="K1350" i="72"/>
  <c r="M1350" i="72"/>
  <c r="K1351" i="72"/>
  <c r="M1351" i="72"/>
  <c r="K1352" i="72"/>
  <c r="M1352" i="72"/>
  <c r="K1353" i="72"/>
  <c r="M1353" i="72"/>
  <c r="K1354" i="72"/>
  <c r="M1354" i="72"/>
  <c r="K1355" i="72"/>
  <c r="M1355" i="72"/>
  <c r="K1356" i="72"/>
  <c r="M1356" i="72"/>
  <c r="K1357" i="72"/>
  <c r="M1357" i="72"/>
  <c r="K1358" i="72"/>
  <c r="M1358" i="72"/>
  <c r="K1359" i="72"/>
  <c r="M1359" i="72"/>
  <c r="K1360" i="72"/>
  <c r="M1360" i="72"/>
  <c r="K1361" i="72"/>
  <c r="M1361" i="72"/>
  <c r="K1362" i="72"/>
  <c r="M1362" i="72"/>
  <c r="K1363" i="72"/>
  <c r="M1363" i="72"/>
  <c r="K1364" i="72"/>
  <c r="M1364" i="72"/>
  <c r="K1365" i="72"/>
  <c r="M1365" i="72"/>
  <c r="K1366" i="72"/>
  <c r="M1366" i="72"/>
  <c r="K1367" i="72"/>
  <c r="M1367" i="72"/>
  <c r="K1368" i="72"/>
  <c r="M1368" i="72"/>
  <c r="K1369" i="72"/>
  <c r="M1369" i="72"/>
  <c r="K1370" i="72"/>
  <c r="M1370" i="72"/>
  <c r="K1371" i="72"/>
  <c r="M1371" i="72"/>
  <c r="K1372" i="72"/>
  <c r="M1372" i="72"/>
  <c r="K1373" i="72"/>
  <c r="M1373" i="72"/>
  <c r="K1374" i="72"/>
  <c r="M1374" i="72"/>
  <c r="K1375" i="72"/>
  <c r="M1375" i="72"/>
  <c r="K1376" i="72"/>
  <c r="M1376" i="72"/>
  <c r="K1377" i="72"/>
  <c r="M1377" i="72"/>
  <c r="K1378" i="72"/>
  <c r="M1378" i="72"/>
  <c r="K1379" i="72"/>
  <c r="M1379" i="72"/>
  <c r="K1380" i="72"/>
  <c r="M1380" i="72"/>
  <c r="K1381" i="72"/>
  <c r="M1381" i="72"/>
  <c r="K1382" i="72"/>
  <c r="M1382" i="72"/>
  <c r="K1383" i="72"/>
  <c r="M1383" i="72"/>
  <c r="K1384" i="72"/>
  <c r="M1384" i="72"/>
  <c r="K1385" i="72"/>
  <c r="M1385" i="72"/>
  <c r="K1386" i="72"/>
  <c r="M1386" i="72"/>
  <c r="K1387" i="72"/>
  <c r="M1387" i="72"/>
  <c r="K1388" i="72"/>
  <c r="M1388" i="72"/>
  <c r="K1389" i="72"/>
  <c r="M1389" i="72"/>
  <c r="K1390" i="72"/>
  <c r="M1390" i="72"/>
  <c r="K1391" i="72"/>
  <c r="M1391" i="72"/>
  <c r="K1392" i="72"/>
  <c r="M1392" i="72"/>
  <c r="K1393" i="72"/>
  <c r="M1393" i="72"/>
  <c r="K1394" i="72"/>
  <c r="M1394" i="72"/>
  <c r="K1395" i="72"/>
  <c r="M1395" i="72"/>
  <c r="K1396" i="72"/>
  <c r="M1396" i="72"/>
  <c r="K1397" i="72"/>
  <c r="M1397" i="72"/>
  <c r="K1398" i="72"/>
  <c r="M1398" i="72"/>
  <c r="K1399" i="72"/>
  <c r="M1399" i="72"/>
  <c r="K1400" i="72"/>
  <c r="M1400" i="72"/>
  <c r="K1401" i="72"/>
  <c r="M1401" i="72"/>
  <c r="K1402" i="72"/>
  <c r="M1402" i="72"/>
  <c r="K1403" i="72"/>
  <c r="M1403" i="72"/>
  <c r="K1404" i="72"/>
  <c r="M1404" i="72"/>
  <c r="K1405" i="72"/>
  <c r="M1405" i="72"/>
  <c r="K1406" i="72"/>
  <c r="M1406" i="72"/>
  <c r="K1407" i="72"/>
  <c r="M1407" i="72"/>
  <c r="K1408" i="72"/>
  <c r="M1408" i="72"/>
  <c r="K1409" i="72"/>
  <c r="M1409" i="72"/>
  <c r="K1410" i="72"/>
  <c r="M1410" i="72"/>
  <c r="K1411" i="72"/>
  <c r="M1411" i="72"/>
  <c r="K1412" i="72"/>
  <c r="M1412" i="72"/>
  <c r="K1413" i="72"/>
  <c r="M1413" i="72"/>
  <c r="K1414" i="72"/>
  <c r="M1414" i="72"/>
  <c r="K1415" i="72"/>
  <c r="M1415" i="72"/>
  <c r="K1416" i="72"/>
  <c r="M1416" i="72"/>
  <c r="K1417" i="72"/>
  <c r="M1417" i="72"/>
  <c r="K1418" i="72"/>
  <c r="M1418" i="72"/>
  <c r="K1419" i="72"/>
  <c r="M1419" i="72"/>
  <c r="K1420" i="72"/>
  <c r="M1420" i="72"/>
  <c r="K1421" i="72"/>
  <c r="M1421" i="72"/>
  <c r="K1422" i="72"/>
  <c r="M1422" i="72"/>
  <c r="K1423" i="72"/>
  <c r="M1423" i="72"/>
  <c r="K1424" i="72"/>
  <c r="M1424" i="72"/>
  <c r="K1425" i="72"/>
  <c r="M1425" i="72"/>
  <c r="K1426" i="72"/>
  <c r="M1426" i="72"/>
  <c r="K1427" i="72"/>
  <c r="M1427" i="72"/>
  <c r="K1428" i="72"/>
  <c r="M1428" i="72"/>
  <c r="K1429" i="72"/>
  <c r="M1429" i="72"/>
  <c r="K1430" i="72"/>
  <c r="M1430" i="72"/>
  <c r="K1431" i="72"/>
  <c r="M1431" i="72"/>
  <c r="K1432" i="72"/>
  <c r="M1432" i="72"/>
  <c r="K1433" i="72"/>
  <c r="M1433" i="72"/>
  <c r="K1434" i="72"/>
  <c r="M1434" i="72"/>
  <c r="K1435" i="72"/>
  <c r="M1435" i="72"/>
  <c r="K1436" i="72"/>
  <c r="M1436" i="72"/>
  <c r="K1437" i="72"/>
  <c r="M1437" i="72"/>
  <c r="K1438" i="72"/>
  <c r="M1438" i="72"/>
  <c r="K1439" i="72"/>
  <c r="M1439" i="72"/>
  <c r="K1440" i="72"/>
  <c r="M1440" i="72"/>
  <c r="K1441" i="72"/>
  <c r="M1441" i="72"/>
  <c r="K1442" i="72"/>
  <c r="M1442" i="72"/>
  <c r="K1443" i="72"/>
  <c r="M1443" i="72"/>
  <c r="K1444" i="72"/>
  <c r="M1444" i="72"/>
  <c r="K1445" i="72"/>
  <c r="M1445" i="72"/>
  <c r="K1446" i="72"/>
  <c r="M1446" i="72"/>
  <c r="K1447" i="72"/>
  <c r="M1447" i="72"/>
  <c r="K1448" i="72"/>
  <c r="M1448" i="72"/>
  <c r="K1449" i="72"/>
  <c r="M1449" i="72"/>
  <c r="K1450" i="72"/>
  <c r="M1450" i="72"/>
  <c r="K1451" i="72"/>
  <c r="M1451" i="72"/>
  <c r="K1452" i="72"/>
  <c r="M1452" i="72"/>
  <c r="K1453" i="72"/>
  <c r="M1453" i="72"/>
  <c r="K1454" i="72"/>
  <c r="M1454" i="72"/>
  <c r="K1455" i="72"/>
  <c r="M1455" i="72"/>
  <c r="K1456" i="72"/>
  <c r="M1456" i="72"/>
  <c r="K1457" i="72"/>
  <c r="M1457" i="72"/>
  <c r="K1458" i="72"/>
  <c r="M1458" i="72"/>
  <c r="K1459" i="72"/>
  <c r="M1459" i="72"/>
  <c r="K1460" i="72"/>
  <c r="M1460" i="72"/>
  <c r="K1461" i="72"/>
  <c r="M1461" i="72"/>
  <c r="K1462" i="72"/>
  <c r="M1462" i="72"/>
  <c r="K1463" i="72"/>
  <c r="M1463" i="72"/>
  <c r="K1464" i="72"/>
  <c r="M1464" i="72"/>
  <c r="K1465" i="72"/>
  <c r="M1465" i="72"/>
  <c r="K1466" i="72"/>
  <c r="M1466" i="72"/>
  <c r="K1467" i="72"/>
  <c r="M1467" i="72"/>
  <c r="K1468" i="72"/>
  <c r="M1468" i="72"/>
  <c r="K1469" i="72"/>
  <c r="M1469" i="72"/>
  <c r="K1470" i="72"/>
  <c r="M1470" i="72"/>
  <c r="K1471" i="72"/>
  <c r="M1471" i="72"/>
  <c r="K1472" i="72"/>
  <c r="M1472" i="72"/>
  <c r="K1473" i="72"/>
  <c r="M1473" i="72"/>
  <c r="M1474" i="72"/>
  <c r="M1475" i="72"/>
  <c r="M1476" i="72"/>
  <c r="M1477" i="72"/>
  <c r="M1478" i="72"/>
  <c r="M1479" i="72"/>
  <c r="M1480" i="72"/>
  <c r="M1481" i="72"/>
  <c r="M1482" i="72"/>
  <c r="M1483" i="72"/>
  <c r="M1484" i="72"/>
  <c r="M1485" i="72"/>
  <c r="M1486" i="72"/>
  <c r="M1487" i="72"/>
  <c r="M1488" i="72"/>
  <c r="M1489" i="72"/>
  <c r="M1490" i="72"/>
  <c r="M1491" i="72"/>
  <c r="M1492" i="72"/>
  <c r="K1493" i="72"/>
  <c r="M1493" i="72"/>
  <c r="K1494" i="72"/>
  <c r="M1494" i="72"/>
  <c r="K1495" i="72"/>
  <c r="M1495" i="72"/>
  <c r="K1496" i="72"/>
  <c r="M1496" i="72"/>
  <c r="K1497" i="72"/>
  <c r="M1497" i="72"/>
  <c r="K1498" i="72"/>
  <c r="M1498" i="72"/>
  <c r="K1499" i="72"/>
  <c r="M1499" i="72"/>
  <c r="K1500" i="72"/>
  <c r="M1500" i="72"/>
  <c r="K1501" i="72"/>
  <c r="M1501" i="72"/>
  <c r="K1502" i="72"/>
  <c r="M1502" i="72"/>
  <c r="K1503" i="72"/>
  <c r="M1503" i="72"/>
  <c r="K1504" i="72"/>
  <c r="M1504" i="72"/>
  <c r="K1505" i="72"/>
  <c r="M1505" i="72"/>
  <c r="K1506" i="72"/>
  <c r="M1506" i="72"/>
  <c r="K1507" i="72"/>
  <c r="M1507" i="72"/>
  <c r="K1508" i="72"/>
  <c r="M1508" i="72"/>
  <c r="K1509" i="72"/>
  <c r="M1509" i="72"/>
  <c r="K1510" i="72"/>
  <c r="M1510" i="72"/>
  <c r="K1511" i="72"/>
  <c r="M1511" i="72"/>
  <c r="K1512" i="72"/>
  <c r="M1512" i="72"/>
  <c r="K1513" i="72"/>
  <c r="M1513" i="72"/>
  <c r="K1514" i="72"/>
  <c r="M1514" i="72"/>
  <c r="K1515" i="72"/>
  <c r="M1515" i="72"/>
  <c r="K1516" i="72"/>
  <c r="M1516" i="72"/>
  <c r="K1517" i="72"/>
  <c r="M1517" i="72"/>
  <c r="K1518" i="72"/>
  <c r="M1518" i="72"/>
  <c r="K1519" i="72"/>
  <c r="M1519" i="72"/>
  <c r="K1520" i="72"/>
  <c r="M1520" i="72"/>
  <c r="K1521" i="72"/>
  <c r="M1521" i="72"/>
  <c r="K1522" i="72"/>
  <c r="M1522" i="72"/>
  <c r="K1523" i="72"/>
  <c r="M1523" i="72"/>
  <c r="K1524" i="72"/>
  <c r="M1524" i="72"/>
  <c r="K1525" i="72"/>
  <c r="M1525" i="72"/>
  <c r="K1526" i="72"/>
  <c r="M1526" i="72"/>
  <c r="K1527" i="72"/>
  <c r="M1527" i="72"/>
  <c r="K1528" i="72"/>
  <c r="M1528" i="72"/>
  <c r="K1529" i="72"/>
  <c r="M1529" i="72"/>
  <c r="K1530" i="72"/>
  <c r="M1530" i="72"/>
  <c r="K1531" i="72"/>
  <c r="M1531" i="72"/>
  <c r="K1532" i="72"/>
  <c r="M1532" i="72"/>
  <c r="K1533" i="72"/>
  <c r="M1533" i="72"/>
  <c r="K1534" i="72"/>
  <c r="M1534" i="72"/>
  <c r="K1535" i="72"/>
  <c r="M1535" i="72"/>
  <c r="K1536" i="72"/>
  <c r="M1536" i="72"/>
  <c r="K1537" i="72"/>
  <c r="M1537" i="72"/>
  <c r="K1538" i="72"/>
  <c r="M1538" i="72"/>
  <c r="K1539" i="72"/>
  <c r="M1539" i="72"/>
  <c r="K1540" i="72"/>
  <c r="M1540" i="72"/>
  <c r="K1541" i="72"/>
  <c r="M1541" i="72"/>
  <c r="K1542" i="72"/>
  <c r="M1542" i="72"/>
  <c r="K1543" i="72"/>
  <c r="M1543" i="72"/>
  <c r="K1544" i="72"/>
  <c r="M1544" i="72"/>
  <c r="K1545" i="72"/>
  <c r="M1545" i="72"/>
  <c r="K1546" i="72"/>
  <c r="M1546" i="72"/>
  <c r="K1547" i="72"/>
  <c r="M1547" i="72"/>
  <c r="K1548" i="72"/>
  <c r="M1548" i="72"/>
  <c r="K1549" i="72"/>
  <c r="M1549" i="72"/>
  <c r="K1550" i="72"/>
  <c r="M1550" i="72"/>
  <c r="K1551" i="72"/>
  <c r="M1551" i="72"/>
  <c r="K1552" i="72"/>
  <c r="M1552" i="72"/>
  <c r="K1553" i="72"/>
  <c r="M1553" i="72"/>
  <c r="K1554" i="72"/>
  <c r="M1554" i="72"/>
  <c r="K1555" i="72"/>
  <c r="M1555" i="72"/>
  <c r="K1556" i="72"/>
  <c r="M1556" i="72"/>
  <c r="K1557" i="72"/>
  <c r="M1557" i="72"/>
  <c r="K1558" i="72"/>
  <c r="M1558" i="72"/>
  <c r="K1559" i="72"/>
  <c r="M1559" i="72"/>
  <c r="K1560" i="72"/>
  <c r="M1560" i="72"/>
  <c r="K1561" i="72"/>
  <c r="M1561" i="72"/>
  <c r="K1562" i="72"/>
  <c r="M1562" i="72"/>
  <c r="K1563" i="72"/>
  <c r="M1563" i="72"/>
  <c r="K1564" i="72"/>
  <c r="M1564" i="72"/>
  <c r="K1565" i="72"/>
  <c r="M1565" i="72"/>
  <c r="K1566" i="72"/>
  <c r="M1566" i="72"/>
  <c r="K1567" i="72"/>
  <c r="M1567" i="72"/>
  <c r="K1568" i="72"/>
  <c r="M1568" i="72"/>
  <c r="K1569" i="72"/>
  <c r="M1569" i="72"/>
  <c r="K1570" i="72"/>
  <c r="M1570" i="72"/>
  <c r="K1571" i="72"/>
  <c r="M1571" i="72"/>
  <c r="K1572" i="72"/>
  <c r="M1572" i="72"/>
  <c r="K1573" i="72"/>
  <c r="M1573" i="72"/>
  <c r="K1574" i="72"/>
  <c r="M1574" i="72"/>
  <c r="K1575" i="72"/>
  <c r="M1575" i="72"/>
  <c r="K1576" i="72"/>
  <c r="M1576" i="72"/>
  <c r="K1577" i="72"/>
  <c r="M1577" i="72"/>
  <c r="K1578" i="72"/>
  <c r="M1578" i="72"/>
  <c r="K1579" i="72"/>
  <c r="M1579" i="72"/>
  <c r="K1580" i="72"/>
  <c r="M1580" i="72"/>
  <c r="K1581" i="72"/>
  <c r="M1581" i="72"/>
  <c r="K1582" i="72"/>
  <c r="M1582" i="72"/>
  <c r="K1583" i="72"/>
  <c r="M1583" i="72"/>
  <c r="K1584" i="72"/>
  <c r="M1584" i="72"/>
  <c r="K1585" i="72"/>
  <c r="M1585" i="72"/>
  <c r="K1586" i="72"/>
  <c r="M1586" i="72"/>
  <c r="K1587" i="72"/>
  <c r="M1587" i="72"/>
  <c r="K1588" i="72"/>
  <c r="M1588" i="72"/>
  <c r="K1589" i="72"/>
  <c r="M1589" i="72"/>
  <c r="K1590" i="72"/>
  <c r="M1590" i="72"/>
  <c r="K1591" i="72"/>
  <c r="M1591" i="72"/>
  <c r="K1592" i="72"/>
  <c r="M1592" i="72"/>
  <c r="K1593" i="72"/>
  <c r="M1593" i="72"/>
  <c r="K1594" i="72"/>
  <c r="M1594" i="72"/>
  <c r="K1595" i="72"/>
  <c r="M1595" i="72"/>
  <c r="K1596" i="72"/>
  <c r="M1596" i="72"/>
  <c r="K1597" i="72"/>
  <c r="M1597" i="72"/>
  <c r="K1598" i="72"/>
  <c r="M1598" i="72"/>
  <c r="K1599" i="72"/>
  <c r="M1599" i="72"/>
  <c r="K1600" i="72"/>
  <c r="M1600" i="72"/>
  <c r="K1601" i="72"/>
  <c r="M1601" i="72"/>
  <c r="K1602" i="72"/>
  <c r="M1602" i="72"/>
  <c r="K1603" i="72"/>
  <c r="M1603" i="72"/>
  <c r="K1604" i="72"/>
  <c r="M1604" i="72"/>
  <c r="K1605" i="72"/>
  <c r="M1605" i="72"/>
  <c r="K1606" i="72"/>
  <c r="M1606" i="72"/>
  <c r="K1607" i="72"/>
  <c r="M1607" i="72"/>
  <c r="K1608" i="72"/>
  <c r="M1608" i="72"/>
  <c r="K1609" i="72"/>
  <c r="M1609" i="72"/>
  <c r="K1610" i="72"/>
  <c r="M1610" i="72"/>
  <c r="M1611" i="72"/>
  <c r="M1612" i="72"/>
  <c r="K1613" i="72"/>
  <c r="M1613" i="72"/>
  <c r="K1614" i="72"/>
  <c r="M1614" i="72"/>
  <c r="K1615" i="72"/>
  <c r="M1615" i="72"/>
  <c r="K1616" i="72"/>
  <c r="M1616" i="72"/>
  <c r="K1617" i="72"/>
  <c r="M1617" i="72"/>
  <c r="K1618" i="72"/>
  <c r="M1618" i="72"/>
  <c r="K1619" i="72"/>
  <c r="M1619" i="72"/>
  <c r="K1620" i="72"/>
  <c r="M1620" i="72"/>
  <c r="K1621" i="72"/>
  <c r="M1621" i="72"/>
  <c r="K1622" i="72"/>
  <c r="M1622" i="72"/>
  <c r="K1623" i="72"/>
  <c r="M1623" i="72"/>
  <c r="K1624" i="72"/>
  <c r="M1624" i="72"/>
  <c r="K1625" i="72"/>
  <c r="M1625" i="72"/>
  <c r="K1626" i="72"/>
  <c r="M1626" i="72"/>
  <c r="K1627" i="72"/>
  <c r="M1627" i="72"/>
  <c r="K1628" i="72"/>
  <c r="M1628" i="72"/>
  <c r="K1629" i="72"/>
  <c r="M1629" i="72"/>
  <c r="K1630" i="72"/>
  <c r="M1630" i="72"/>
  <c r="K1631" i="72"/>
  <c r="M1631" i="72"/>
  <c r="K1632" i="72"/>
  <c r="M1632" i="72"/>
  <c r="K1633" i="72"/>
  <c r="M1633" i="72"/>
  <c r="K1634" i="72"/>
  <c r="M1634" i="72"/>
  <c r="K1635" i="72"/>
  <c r="M1635" i="72"/>
  <c r="K1636" i="72"/>
  <c r="M1636" i="72"/>
  <c r="K1637" i="72"/>
  <c r="M1637" i="72"/>
  <c r="K1638" i="72"/>
  <c r="M1638" i="72"/>
  <c r="K1639" i="72"/>
  <c r="M1639" i="72"/>
  <c r="K1640" i="72"/>
  <c r="M1640" i="72"/>
  <c r="K1641" i="72"/>
  <c r="M1641" i="72"/>
  <c r="K1642" i="72"/>
  <c r="M1642" i="72"/>
  <c r="K1643" i="72"/>
  <c r="M1643" i="72"/>
  <c r="K1644" i="72"/>
  <c r="M1644" i="72"/>
  <c r="K1645" i="72"/>
  <c r="M1645" i="72"/>
  <c r="K1646" i="72"/>
  <c r="M1646" i="72"/>
  <c r="K1647" i="72"/>
  <c r="M1647" i="72"/>
  <c r="K1648" i="72"/>
  <c r="M1648" i="72"/>
  <c r="K1649" i="72"/>
  <c r="M1649" i="72"/>
  <c r="K1650" i="72"/>
  <c r="M1650" i="72"/>
  <c r="K1651" i="72"/>
  <c r="M1651" i="72"/>
  <c r="K1652" i="72"/>
  <c r="M1652" i="72"/>
  <c r="K1653" i="72"/>
  <c r="M1653" i="72"/>
  <c r="K1654" i="72"/>
  <c r="M1654" i="72"/>
  <c r="K1655" i="72"/>
  <c r="M1655" i="72"/>
  <c r="K1656" i="72"/>
  <c r="M1656" i="72"/>
  <c r="K1657" i="72"/>
  <c r="M1657" i="72"/>
  <c r="K1658" i="72"/>
  <c r="M1658" i="72"/>
  <c r="K1659" i="72"/>
  <c r="M1659" i="72"/>
  <c r="K1660" i="72"/>
  <c r="M1660" i="72"/>
  <c r="K1661" i="72"/>
  <c r="M1661" i="72"/>
  <c r="K1662" i="72"/>
  <c r="M1662" i="72"/>
  <c r="K1663" i="72"/>
  <c r="M1663" i="72"/>
  <c r="K1664" i="72"/>
  <c r="M1664" i="72"/>
  <c r="K1665" i="72"/>
  <c r="M1665" i="72"/>
  <c r="K1666" i="72"/>
  <c r="M1666" i="72"/>
  <c r="K1667" i="72"/>
  <c r="M1667" i="72"/>
  <c r="K1668" i="72"/>
  <c r="M1668" i="72"/>
  <c r="K1669" i="72"/>
  <c r="M1669" i="72"/>
  <c r="K1670" i="72"/>
  <c r="M1670" i="72"/>
  <c r="K1671" i="72"/>
  <c r="M1671" i="72"/>
  <c r="K1672" i="72"/>
  <c r="M1672" i="72"/>
  <c r="K1673" i="72"/>
  <c r="M1673" i="72"/>
  <c r="K1674" i="72"/>
  <c r="M1674" i="72"/>
  <c r="K1675" i="72"/>
  <c r="M1675" i="72"/>
  <c r="K1676" i="72"/>
  <c r="M1676" i="72"/>
  <c r="K1677" i="72"/>
  <c r="M1677" i="72"/>
  <c r="K1678" i="72"/>
  <c r="M1678" i="72"/>
  <c r="K1679" i="72"/>
  <c r="M1679" i="72"/>
  <c r="K1680" i="72"/>
  <c r="M1680" i="72"/>
  <c r="K1681" i="72"/>
  <c r="M1681" i="72"/>
  <c r="K1682" i="72"/>
  <c r="M1682" i="72"/>
  <c r="K1683" i="72"/>
  <c r="M1683" i="72"/>
  <c r="K1684" i="72"/>
  <c r="M1684" i="72"/>
  <c r="K1685" i="72"/>
  <c r="M1685" i="72"/>
  <c r="K1686" i="72"/>
  <c r="M1686" i="72"/>
  <c r="K1687" i="72"/>
  <c r="M1687" i="72"/>
  <c r="K1688" i="72"/>
  <c r="M1688" i="72"/>
  <c r="K1689" i="72"/>
  <c r="M1689" i="72"/>
  <c r="K1690" i="72"/>
  <c r="M1690" i="72"/>
  <c r="K1691" i="72"/>
  <c r="M1691" i="72"/>
  <c r="K1692" i="72"/>
  <c r="M1692" i="72"/>
  <c r="K1693" i="72"/>
  <c r="M1693" i="72"/>
  <c r="K1694" i="72"/>
  <c r="M1694" i="72"/>
  <c r="K1695" i="72"/>
  <c r="M1695" i="72"/>
  <c r="K1696" i="72"/>
  <c r="M1696" i="72"/>
  <c r="K1697" i="72"/>
  <c r="M1697" i="72"/>
  <c r="K1698" i="72"/>
  <c r="M1698" i="72"/>
  <c r="K1699" i="72"/>
  <c r="M1699" i="72"/>
  <c r="K1700" i="72"/>
  <c r="M1700" i="72"/>
  <c r="K1701" i="72"/>
  <c r="M1701" i="72"/>
  <c r="K1702" i="72"/>
  <c r="M1702" i="72"/>
  <c r="K1703" i="72"/>
  <c r="M1703" i="72"/>
  <c r="K1704" i="72"/>
  <c r="M1704" i="72"/>
  <c r="K1705" i="72"/>
  <c r="M1705" i="72"/>
  <c r="K1706" i="72"/>
  <c r="M1706" i="72"/>
  <c r="K1707" i="72"/>
  <c r="M1707" i="72"/>
  <c r="K1708" i="72"/>
  <c r="M1708" i="72"/>
  <c r="K1709" i="72"/>
  <c r="M1709" i="72"/>
  <c r="K1710" i="72"/>
  <c r="M1710" i="72"/>
  <c r="K1711" i="72"/>
  <c r="M1711" i="72"/>
  <c r="K1712" i="72"/>
  <c r="M1712" i="72"/>
  <c r="K1713" i="72"/>
  <c r="M1713" i="72"/>
  <c r="K1714" i="72"/>
  <c r="M1714" i="72"/>
  <c r="K1715" i="72"/>
  <c r="M1715" i="72"/>
  <c r="K1716" i="72"/>
  <c r="M1716" i="72"/>
  <c r="K1717" i="72"/>
  <c r="M1717" i="72"/>
  <c r="K1718" i="72"/>
  <c r="M1718" i="72"/>
  <c r="K1719" i="72"/>
  <c r="M1719" i="72"/>
  <c r="K1720" i="72"/>
  <c r="M1720" i="72"/>
  <c r="K1721" i="72"/>
  <c r="M1721" i="72"/>
  <c r="K1722" i="72"/>
  <c r="M1722" i="72"/>
  <c r="K1723" i="72"/>
  <c r="M1723" i="72"/>
  <c r="K1724" i="72"/>
  <c r="M1724" i="72"/>
  <c r="K1725" i="72"/>
  <c r="M1725" i="72"/>
  <c r="K1726" i="72"/>
  <c r="M1726" i="72"/>
  <c r="K1727" i="72"/>
  <c r="M1727" i="72"/>
  <c r="K1728" i="72"/>
  <c r="M1728" i="72"/>
  <c r="K1729" i="72"/>
  <c r="M1729" i="72"/>
  <c r="K1730" i="72"/>
  <c r="M1730" i="72"/>
  <c r="K1731" i="72"/>
  <c r="M1731" i="72"/>
  <c r="K1732" i="72"/>
  <c r="M1732" i="72"/>
  <c r="K1733" i="72"/>
  <c r="M1733" i="72"/>
  <c r="K1734" i="72"/>
  <c r="M1734" i="72"/>
  <c r="K1735" i="72"/>
  <c r="M1735" i="72"/>
  <c r="K1736" i="72"/>
  <c r="M1736" i="72"/>
  <c r="K1737" i="72"/>
  <c r="M1737" i="72"/>
  <c r="K1738" i="72"/>
  <c r="M1738" i="72"/>
  <c r="K1739" i="72"/>
  <c r="M1739" i="72"/>
  <c r="K1740" i="72"/>
  <c r="M1740" i="72"/>
  <c r="K1741" i="72"/>
  <c r="M1741" i="72"/>
  <c r="K1742" i="72"/>
  <c r="M1742" i="72"/>
  <c r="K1743" i="72"/>
  <c r="M1743" i="72"/>
  <c r="K1744" i="72"/>
  <c r="M1744" i="72"/>
  <c r="K1745" i="72"/>
  <c r="M1745" i="72"/>
  <c r="K1746" i="72"/>
  <c r="M1746" i="72"/>
  <c r="K1747" i="72"/>
  <c r="M1747" i="72"/>
  <c r="K1748" i="72"/>
  <c r="M1748" i="72"/>
  <c r="K1749" i="72"/>
  <c r="M1749" i="72"/>
  <c r="K1750" i="72"/>
  <c r="M1750" i="72"/>
  <c r="K1751" i="72"/>
  <c r="M1751" i="72"/>
  <c r="K1752" i="72"/>
  <c r="M1752" i="72"/>
  <c r="K1753" i="72"/>
  <c r="M1753" i="72"/>
  <c r="K1754" i="72"/>
  <c r="M1754" i="72"/>
  <c r="K1755" i="72"/>
  <c r="M1755" i="72"/>
  <c r="K1756" i="72"/>
  <c r="M1756" i="72"/>
  <c r="K1757" i="72"/>
  <c r="M1757" i="72"/>
  <c r="K1758" i="72"/>
  <c r="M1758" i="72"/>
  <c r="K1759" i="72"/>
  <c r="M1759" i="72"/>
  <c r="K1760" i="72"/>
  <c r="M1760" i="72"/>
  <c r="K1761" i="72"/>
  <c r="M1761" i="72"/>
  <c r="K1762" i="72"/>
  <c r="M1762" i="72"/>
  <c r="K1763" i="72"/>
  <c r="M1763" i="72"/>
  <c r="K1764" i="72"/>
  <c r="M1764" i="72"/>
  <c r="K1765" i="72"/>
  <c r="M1765" i="72"/>
  <c r="K1766" i="72"/>
  <c r="M1766" i="72"/>
  <c r="K1767" i="72"/>
  <c r="M1767" i="72"/>
  <c r="K1768" i="72"/>
  <c r="M1768" i="72"/>
  <c r="K1769" i="72"/>
  <c r="M1769" i="72"/>
  <c r="K1770" i="72"/>
  <c r="M1770" i="72"/>
  <c r="K1771" i="72"/>
  <c r="M1771" i="72"/>
  <c r="K1772" i="72"/>
  <c r="M1772" i="72"/>
  <c r="K1773" i="72"/>
  <c r="M1773" i="72"/>
  <c r="K1774" i="72"/>
  <c r="M1774" i="72"/>
  <c r="K1775" i="72"/>
  <c r="M1775" i="72"/>
  <c r="K1776" i="72"/>
  <c r="M1776" i="72"/>
  <c r="K1777" i="72"/>
  <c r="M1777" i="72"/>
  <c r="K1778" i="72"/>
  <c r="M1778" i="72"/>
  <c r="K1779" i="72"/>
  <c r="M1779" i="72"/>
  <c r="K1780" i="72"/>
  <c r="M1780" i="72"/>
  <c r="K1781" i="72"/>
  <c r="M1781" i="72"/>
  <c r="K1782" i="72"/>
  <c r="M1782" i="72"/>
  <c r="K1783" i="72"/>
  <c r="M1783" i="72"/>
  <c r="K1784" i="72"/>
  <c r="M1784" i="72"/>
  <c r="K1785" i="72"/>
  <c r="M1785" i="72"/>
  <c r="K1786" i="72"/>
  <c r="M1786" i="72"/>
  <c r="K1787" i="72"/>
  <c r="M1787" i="72"/>
  <c r="K1788" i="72"/>
  <c r="M1788" i="72"/>
  <c r="K1789" i="72"/>
  <c r="M1789" i="72"/>
  <c r="K1790" i="72"/>
  <c r="M1790" i="72"/>
  <c r="K1791" i="72"/>
  <c r="M1791" i="72"/>
  <c r="K1792" i="72"/>
  <c r="M1792" i="72"/>
  <c r="K1793" i="72"/>
  <c r="M1793" i="72"/>
  <c r="K1794" i="72"/>
  <c r="M1794" i="72"/>
  <c r="K1795" i="72"/>
  <c r="M1795" i="72"/>
  <c r="K1796" i="72"/>
  <c r="M1796" i="72"/>
  <c r="K1797" i="72"/>
  <c r="M1797" i="72"/>
  <c r="K1798" i="72"/>
  <c r="M1798" i="72"/>
  <c r="K1799" i="72"/>
  <c r="M1799" i="72"/>
  <c r="K1800" i="72"/>
  <c r="M1800" i="72"/>
  <c r="K1801" i="72"/>
  <c r="M1801" i="72"/>
  <c r="K1802" i="72"/>
  <c r="M1802" i="72"/>
  <c r="K1803" i="72"/>
  <c r="M1803" i="72"/>
  <c r="K1804" i="72"/>
  <c r="M1804" i="72"/>
  <c r="K1805" i="72"/>
  <c r="M1805" i="72"/>
  <c r="K1806" i="72"/>
  <c r="M1806" i="72"/>
  <c r="K1807" i="72"/>
  <c r="M1807" i="72"/>
  <c r="K1808" i="72"/>
  <c r="M1808" i="72"/>
  <c r="K1809" i="72"/>
  <c r="M1809" i="72"/>
  <c r="K1810" i="72"/>
  <c r="M1810" i="72"/>
  <c r="K1811" i="72"/>
  <c r="M1811" i="72"/>
  <c r="K1812" i="72"/>
  <c r="M1812" i="72"/>
  <c r="K1813" i="72"/>
  <c r="M1813" i="72"/>
  <c r="K1814" i="72"/>
  <c r="M1814" i="72"/>
  <c r="K1815" i="72"/>
  <c r="M1815" i="72"/>
  <c r="K1816" i="72"/>
  <c r="M1816" i="72"/>
  <c r="K1817" i="72"/>
  <c r="M1817" i="72"/>
  <c r="K1818" i="72"/>
  <c r="M1818" i="72"/>
  <c r="K1819" i="72"/>
  <c r="M1819" i="72"/>
  <c r="K1820" i="72"/>
  <c r="M1820" i="72"/>
  <c r="K1821" i="72"/>
  <c r="M1821" i="72"/>
  <c r="K1822" i="72"/>
  <c r="M1822" i="72"/>
  <c r="K1823" i="72"/>
  <c r="M1823" i="72"/>
  <c r="K1824" i="72"/>
  <c r="M1824" i="72"/>
  <c r="K1825" i="72"/>
  <c r="M1825" i="72"/>
  <c r="K1826" i="72"/>
  <c r="M1826" i="72"/>
  <c r="K1827" i="72"/>
  <c r="M1827" i="72"/>
  <c r="K1828" i="72"/>
  <c r="M1828" i="72"/>
  <c r="K1829" i="72"/>
  <c r="M1829" i="72"/>
  <c r="K1830" i="72"/>
  <c r="M1830" i="72"/>
  <c r="K1831" i="72"/>
  <c r="M1831" i="72"/>
  <c r="K1832" i="72"/>
  <c r="M1832" i="72"/>
  <c r="K1833" i="72"/>
  <c r="M1833" i="72"/>
  <c r="K1834" i="72"/>
  <c r="M1834" i="72"/>
  <c r="K1835" i="72"/>
  <c r="M1835" i="72"/>
  <c r="K1836" i="72"/>
  <c r="M1836" i="72"/>
  <c r="K1837" i="72"/>
  <c r="M1837" i="72"/>
  <c r="K1838" i="72"/>
  <c r="M1838" i="72"/>
  <c r="K1839" i="72"/>
  <c r="M1839" i="72"/>
  <c r="K1840" i="72"/>
  <c r="M1840" i="72"/>
  <c r="K1841" i="72"/>
  <c r="M1841" i="72"/>
  <c r="K1842" i="72"/>
  <c r="M1842" i="72"/>
  <c r="K1843" i="72"/>
  <c r="M1843" i="72"/>
  <c r="K1844" i="72"/>
  <c r="M1844" i="72"/>
  <c r="K1845" i="72"/>
  <c r="M1845" i="72"/>
  <c r="K1846" i="72"/>
  <c r="M1846" i="72"/>
  <c r="K1847" i="72"/>
  <c r="M1847" i="72"/>
  <c r="K1848" i="72"/>
  <c r="M1848" i="72"/>
  <c r="K1849" i="72"/>
  <c r="M1849" i="72"/>
  <c r="K1850" i="72"/>
  <c r="M1850" i="72"/>
  <c r="K1851" i="72"/>
  <c r="M1851" i="72"/>
  <c r="K1852" i="72"/>
  <c r="M1852" i="72"/>
  <c r="K1853" i="72"/>
  <c r="M1853" i="72"/>
  <c r="K1854" i="72"/>
  <c r="M1854" i="72"/>
  <c r="K1855" i="72"/>
  <c r="M1855" i="72"/>
  <c r="K1856" i="72"/>
  <c r="M1856" i="72"/>
  <c r="K1857" i="72"/>
  <c r="M1857" i="72"/>
  <c r="K1858" i="72"/>
  <c r="M1858" i="72"/>
  <c r="K1859" i="72"/>
  <c r="M1859" i="72"/>
  <c r="K1860" i="72"/>
  <c r="M1860" i="72"/>
  <c r="K1861" i="72"/>
  <c r="M1861" i="72"/>
  <c r="K1862" i="72"/>
  <c r="M1862" i="72"/>
  <c r="K1863" i="72"/>
  <c r="M1863" i="72"/>
  <c r="K1864" i="72"/>
  <c r="M1864" i="72"/>
  <c r="K1865" i="72"/>
  <c r="M1865" i="72"/>
  <c r="K1866" i="72"/>
  <c r="M1866" i="72"/>
  <c r="K1867" i="72"/>
  <c r="M1867" i="72"/>
  <c r="K1868" i="72"/>
  <c r="M1868" i="72"/>
  <c r="K1869" i="72"/>
  <c r="M1869" i="72"/>
  <c r="K1870" i="72"/>
  <c r="M1870" i="72"/>
  <c r="K1871" i="72"/>
  <c r="M1871" i="72"/>
  <c r="K1872" i="72"/>
  <c r="M1872" i="72"/>
  <c r="K1873" i="72"/>
  <c r="M1873" i="72"/>
  <c r="K1874" i="72"/>
  <c r="M1874" i="72"/>
  <c r="K1875" i="72"/>
  <c r="M1875" i="72"/>
  <c r="K1876" i="72"/>
  <c r="M1876" i="72"/>
  <c r="K1877" i="72"/>
  <c r="M1877" i="72"/>
  <c r="K1878" i="72"/>
  <c r="M1878" i="72"/>
  <c r="K1879" i="72"/>
  <c r="M1879" i="72"/>
  <c r="K1880" i="72"/>
  <c r="M1880" i="72"/>
  <c r="K1881" i="72"/>
  <c r="M1881" i="72"/>
  <c r="K1882" i="72"/>
  <c r="M1882" i="72"/>
  <c r="K1883" i="72"/>
  <c r="M1883" i="72"/>
  <c r="K1884" i="72"/>
  <c r="M1884" i="72"/>
  <c r="K1885" i="72"/>
  <c r="M1885" i="72"/>
  <c r="K1886" i="72"/>
  <c r="M1886" i="72"/>
  <c r="K1887" i="72"/>
  <c r="M1887" i="72"/>
  <c r="K1888" i="72"/>
  <c r="M1888" i="72"/>
  <c r="K1889" i="72"/>
  <c r="M1889" i="72"/>
  <c r="K1890" i="72"/>
  <c r="M1890" i="72"/>
  <c r="K1891" i="72"/>
  <c r="M1891" i="72"/>
  <c r="K1892" i="72"/>
  <c r="M1892" i="72"/>
  <c r="K1893" i="72"/>
  <c r="M1893" i="72"/>
  <c r="K1894" i="72"/>
  <c r="M1894" i="72"/>
  <c r="K1895" i="72"/>
  <c r="M1895" i="72"/>
  <c r="K1896" i="72"/>
  <c r="M1896" i="72"/>
  <c r="K1897" i="72"/>
  <c r="M1897" i="72"/>
  <c r="K1898" i="72"/>
  <c r="M1898" i="72"/>
  <c r="K1899" i="72"/>
  <c r="M1899" i="72"/>
  <c r="K1900" i="72"/>
  <c r="M1900" i="72"/>
  <c r="K1901" i="72"/>
  <c r="M1901" i="72"/>
  <c r="K1902" i="72"/>
  <c r="M1902" i="72"/>
  <c r="K1903" i="72"/>
  <c r="M1903" i="72"/>
  <c r="K1904" i="72"/>
  <c r="M1904" i="72"/>
  <c r="K1905" i="72"/>
  <c r="M1905" i="72"/>
  <c r="K1906" i="72"/>
  <c r="M1906" i="72"/>
  <c r="K1907" i="72"/>
  <c r="M1907" i="72"/>
  <c r="K1908" i="72"/>
  <c r="M1908" i="72"/>
  <c r="K1909" i="72"/>
  <c r="M1909" i="72"/>
  <c r="K1910" i="72"/>
  <c r="M1910" i="72"/>
  <c r="K1911" i="72"/>
  <c r="M1911" i="72"/>
  <c r="K1912" i="72"/>
  <c r="M1912" i="72"/>
  <c r="K1913" i="72"/>
  <c r="M1913" i="72"/>
  <c r="K1914" i="72"/>
  <c r="M1914" i="72"/>
  <c r="K1915" i="72"/>
  <c r="M1915" i="72"/>
  <c r="K1916" i="72"/>
  <c r="M1916" i="72"/>
  <c r="K1917" i="72"/>
  <c r="M1917" i="72"/>
  <c r="K1918" i="72"/>
  <c r="M1918" i="72"/>
  <c r="K1919" i="72"/>
  <c r="M1919" i="72"/>
  <c r="K1920" i="72"/>
  <c r="M1920" i="72"/>
  <c r="K1921" i="72"/>
  <c r="M1921" i="72"/>
  <c r="K1922" i="72"/>
  <c r="M1922" i="72"/>
  <c r="K1923" i="72"/>
  <c r="M1923" i="72"/>
  <c r="K1924" i="72"/>
  <c r="M1924" i="72"/>
  <c r="K1925" i="72"/>
  <c r="M1925" i="72"/>
  <c r="K1926" i="72"/>
  <c r="M1926" i="72"/>
  <c r="K1927" i="72"/>
  <c r="M1927" i="72"/>
  <c r="K1928" i="72"/>
  <c r="M1928" i="72"/>
  <c r="K1929" i="72"/>
  <c r="M1929" i="72"/>
  <c r="K1930" i="72"/>
  <c r="M1930" i="72"/>
  <c r="K1931" i="72"/>
  <c r="M1931" i="72"/>
  <c r="K1932" i="72"/>
  <c r="M1932" i="72"/>
  <c r="K1933" i="72"/>
  <c r="M1933" i="72"/>
  <c r="K1934" i="72"/>
  <c r="M1934" i="72"/>
  <c r="K1935" i="72"/>
  <c r="M1935" i="72"/>
  <c r="K1936" i="72"/>
  <c r="M1936" i="72"/>
  <c r="K1937" i="72"/>
  <c r="M1937" i="72"/>
  <c r="K1938" i="72"/>
  <c r="M1938" i="72"/>
  <c r="K1939" i="72"/>
  <c r="M1939" i="72"/>
  <c r="K1940" i="72"/>
  <c r="M1940" i="72"/>
  <c r="K1941" i="72"/>
  <c r="M1941" i="72"/>
  <c r="K1942" i="72"/>
  <c r="M1942" i="72"/>
  <c r="K1943" i="72"/>
  <c r="M1943" i="72"/>
  <c r="K1944" i="72"/>
  <c r="M1944" i="72"/>
  <c r="K1945" i="72"/>
  <c r="M1945" i="72"/>
  <c r="K1946" i="72"/>
  <c r="M1946" i="72"/>
  <c r="K1947" i="72"/>
  <c r="M1947" i="72"/>
  <c r="K1948" i="72"/>
  <c r="M1948" i="72"/>
  <c r="K1949" i="72"/>
  <c r="M1949" i="72"/>
  <c r="K1950" i="72"/>
  <c r="M1950" i="72"/>
  <c r="K1951" i="72"/>
  <c r="M1951" i="72"/>
  <c r="K1952" i="72"/>
  <c r="M1952" i="72"/>
  <c r="K1953" i="72"/>
  <c r="M1953" i="72"/>
  <c r="K1954" i="72"/>
  <c r="M1954" i="72"/>
  <c r="K1955" i="72"/>
  <c r="M1955" i="72"/>
  <c r="K1956" i="72"/>
  <c r="M1956" i="72"/>
  <c r="K1957" i="72"/>
  <c r="M1957" i="72"/>
  <c r="K1958" i="72"/>
  <c r="M1958" i="72"/>
  <c r="K1959" i="72"/>
  <c r="M1959" i="72"/>
  <c r="K1960" i="72"/>
  <c r="M1960" i="72"/>
  <c r="K1961" i="72"/>
  <c r="M1961" i="72"/>
  <c r="K1962" i="72"/>
  <c r="M1962" i="72"/>
  <c r="K1963" i="72"/>
  <c r="M1963" i="72"/>
  <c r="K1964" i="72"/>
  <c r="M1964" i="72"/>
  <c r="K1965" i="72"/>
  <c r="M1965" i="72"/>
  <c r="K1966" i="72"/>
  <c r="M1966" i="72"/>
  <c r="K1967" i="72"/>
  <c r="M1967" i="72"/>
  <c r="K1968" i="72"/>
  <c r="M1968" i="72"/>
  <c r="K1969" i="72"/>
  <c r="M1969" i="72"/>
  <c r="K1970" i="72"/>
  <c r="M1970" i="72"/>
  <c r="K1971" i="72"/>
  <c r="M1971" i="72"/>
  <c r="K1972" i="72"/>
  <c r="M1972" i="72"/>
  <c r="K1973" i="72"/>
  <c r="M1973" i="72"/>
  <c r="K1974" i="72"/>
  <c r="M1974" i="72"/>
  <c r="K1975" i="72"/>
  <c r="M1975" i="72"/>
  <c r="K1976" i="72"/>
  <c r="M1976" i="72"/>
  <c r="K1977" i="72"/>
  <c r="M1977" i="72"/>
  <c r="K1978" i="72"/>
  <c r="M1978" i="72"/>
  <c r="K1979" i="72"/>
  <c r="M1979" i="72"/>
  <c r="K1980" i="72"/>
  <c r="M1980" i="72"/>
  <c r="K1981" i="72"/>
  <c r="M1981" i="72"/>
  <c r="K1982" i="72"/>
  <c r="M1982" i="72"/>
  <c r="K1983" i="72"/>
  <c r="M1983" i="72"/>
  <c r="K1984" i="72"/>
  <c r="M1984" i="72"/>
  <c r="K1985" i="72"/>
  <c r="M1985" i="72"/>
  <c r="K1986" i="72"/>
  <c r="M1986" i="72"/>
  <c r="K1987" i="72"/>
  <c r="M1987" i="72"/>
  <c r="K1988" i="72"/>
  <c r="M1988" i="72"/>
  <c r="K1989" i="72"/>
  <c r="M1989" i="72"/>
  <c r="K1990" i="72"/>
  <c r="M1990" i="72"/>
  <c r="K1991" i="72"/>
  <c r="M1991" i="72"/>
  <c r="K1992" i="72"/>
  <c r="M1992" i="72"/>
  <c r="K1993" i="72"/>
  <c r="M1993" i="72"/>
  <c r="K1994" i="72"/>
  <c r="M1994" i="72"/>
  <c r="K1995" i="72"/>
  <c r="M1995" i="72"/>
  <c r="K1996" i="72"/>
  <c r="M1996" i="72"/>
  <c r="K1997" i="72"/>
  <c r="M1997" i="72"/>
  <c r="K1998" i="72"/>
  <c r="M1998" i="72"/>
  <c r="K1999" i="72"/>
  <c r="M1999" i="72"/>
  <c r="K2000" i="72"/>
  <c r="M2000" i="72"/>
  <c r="K2001" i="72"/>
  <c r="M2001" i="72"/>
  <c r="K2002" i="72"/>
  <c r="M2002" i="72"/>
  <c r="K2003" i="72"/>
  <c r="M2003" i="72"/>
  <c r="K2004" i="72"/>
  <c r="M2004" i="72"/>
  <c r="K2005" i="72"/>
  <c r="M2005" i="72"/>
  <c r="K2006" i="72"/>
  <c r="M2006" i="72"/>
  <c r="K2007" i="72"/>
  <c r="M2007" i="72"/>
  <c r="K2008" i="72"/>
  <c r="M2008" i="72"/>
  <c r="K2009" i="72"/>
  <c r="M2009" i="72"/>
  <c r="K2010" i="72"/>
  <c r="M2010" i="72"/>
  <c r="K2011" i="72"/>
  <c r="M2011" i="72"/>
  <c r="K2012" i="72"/>
  <c r="M2012" i="72"/>
  <c r="K2013" i="72"/>
  <c r="M2013" i="72"/>
  <c r="K2014" i="72"/>
  <c r="M2014" i="72"/>
  <c r="K2015" i="72"/>
  <c r="M2015" i="72"/>
  <c r="K2016" i="72"/>
  <c r="M2016" i="72"/>
  <c r="K2017" i="72"/>
  <c r="M2017" i="72"/>
  <c r="K2018" i="72"/>
  <c r="M2018" i="72"/>
  <c r="K2019" i="72"/>
  <c r="M2019" i="72"/>
  <c r="K2020" i="72"/>
  <c r="M2020" i="72"/>
  <c r="K2021" i="72"/>
  <c r="M2021" i="72"/>
  <c r="K2022" i="72"/>
  <c r="M2022" i="72"/>
  <c r="K2023" i="72"/>
  <c r="M2023" i="72"/>
  <c r="K2024" i="72"/>
  <c r="M2024" i="72"/>
  <c r="K2025" i="72"/>
  <c r="M2025" i="72"/>
  <c r="K2026" i="72"/>
  <c r="M2026" i="72"/>
  <c r="K2027" i="72"/>
  <c r="M2027" i="72"/>
  <c r="K2028" i="72"/>
  <c r="M2028" i="72"/>
  <c r="K2029" i="72"/>
  <c r="M2029" i="72"/>
  <c r="K2030" i="72"/>
  <c r="M2030" i="72"/>
  <c r="K2031" i="72"/>
  <c r="M2031" i="72"/>
  <c r="K2032" i="72"/>
  <c r="M2032" i="72"/>
  <c r="K2033" i="72"/>
  <c r="M2033" i="72"/>
  <c r="K2034" i="72"/>
  <c r="M2034" i="72"/>
  <c r="K2035" i="72"/>
  <c r="M2035" i="72"/>
  <c r="K2036" i="72"/>
  <c r="M2036" i="72"/>
  <c r="K2037" i="72"/>
  <c r="M2037" i="72"/>
  <c r="K2038" i="72"/>
  <c r="M2038" i="72"/>
  <c r="K2039" i="72"/>
  <c r="M2039" i="72"/>
  <c r="K2040" i="72"/>
  <c r="M2040" i="72"/>
  <c r="K2041" i="72"/>
  <c r="M2041" i="72"/>
  <c r="K2042" i="72"/>
  <c r="M2042" i="72"/>
  <c r="K2043" i="72"/>
  <c r="M2043" i="72"/>
  <c r="K2044" i="72"/>
  <c r="M2044" i="72"/>
  <c r="K2045" i="72"/>
  <c r="M2045" i="72"/>
  <c r="K2046" i="72"/>
  <c r="M2046" i="72"/>
  <c r="K2047" i="72"/>
  <c r="M2047" i="72"/>
  <c r="K2048" i="72"/>
  <c r="M2048" i="72"/>
  <c r="K2049" i="72"/>
  <c r="M2049" i="72"/>
  <c r="K2050" i="72"/>
  <c r="M2050" i="72"/>
  <c r="K2051" i="72"/>
  <c r="M2051" i="72"/>
  <c r="K2052" i="72"/>
  <c r="M2052" i="72"/>
  <c r="K2053" i="72"/>
  <c r="M2053" i="72"/>
  <c r="K2054" i="72"/>
  <c r="M2054" i="72"/>
  <c r="K2055" i="72"/>
  <c r="M2055" i="72"/>
  <c r="K2056" i="72"/>
  <c r="M2056" i="72"/>
  <c r="K2057" i="72"/>
  <c r="M2057" i="72"/>
  <c r="K2058" i="72"/>
  <c r="M2058" i="72"/>
  <c r="K2059" i="72"/>
  <c r="M2059" i="72"/>
  <c r="K2060" i="72"/>
  <c r="M2060" i="72"/>
  <c r="K2061" i="72"/>
  <c r="M2061" i="72"/>
  <c r="K2062" i="72"/>
  <c r="M2062" i="72"/>
  <c r="K2063" i="72"/>
  <c r="M2063" i="72"/>
  <c r="K2064" i="72"/>
  <c r="M2064" i="72"/>
  <c r="K2065" i="72"/>
  <c r="M2065" i="72"/>
  <c r="K2066" i="72"/>
  <c r="M2066" i="72"/>
  <c r="K2067" i="72"/>
  <c r="M2067" i="72"/>
  <c r="K2068" i="72"/>
  <c r="M2068" i="72"/>
  <c r="K2069" i="72"/>
  <c r="M2069" i="72"/>
  <c r="K2070" i="72"/>
  <c r="M2070" i="72"/>
  <c r="K2071" i="72"/>
  <c r="M2071" i="72"/>
  <c r="K2072" i="72"/>
  <c r="M2072" i="72"/>
  <c r="K2073" i="72"/>
  <c r="M2073" i="72"/>
  <c r="K2074" i="72"/>
  <c r="M2074" i="72"/>
  <c r="K2075" i="72"/>
  <c r="M2075" i="72"/>
  <c r="K2076" i="72"/>
  <c r="M2076" i="72"/>
  <c r="K2077" i="72"/>
  <c r="M2077" i="72"/>
  <c r="K2078" i="72"/>
  <c r="M2078" i="72"/>
  <c r="K2079" i="72"/>
  <c r="M2079" i="72"/>
  <c r="K2080" i="72"/>
  <c r="M2080" i="72"/>
  <c r="K2081" i="72"/>
  <c r="M2081" i="72"/>
  <c r="K2082" i="72"/>
  <c r="M2082" i="72"/>
  <c r="K2083" i="72"/>
  <c r="M2083" i="72"/>
  <c r="K2084" i="72"/>
  <c r="M2084" i="72"/>
  <c r="K2085" i="72"/>
  <c r="M2085" i="72"/>
  <c r="K2086" i="72"/>
  <c r="M2086" i="72"/>
  <c r="K2087" i="72"/>
  <c r="M2087" i="72"/>
  <c r="K2088" i="72"/>
  <c r="M2088" i="72"/>
  <c r="K2089" i="72"/>
  <c r="M2089" i="72"/>
  <c r="K2090" i="72"/>
  <c r="M2090" i="72"/>
  <c r="K2091" i="72"/>
  <c r="M2091" i="72"/>
  <c r="K2092" i="72"/>
  <c r="M2092" i="72"/>
  <c r="K2093" i="72"/>
  <c r="M2093" i="72"/>
  <c r="K2094" i="72"/>
  <c r="M2094" i="72"/>
  <c r="K2095" i="72"/>
  <c r="M2095" i="72"/>
  <c r="K2096" i="72"/>
  <c r="M2096" i="72"/>
  <c r="K2097" i="72"/>
  <c r="M2097" i="72"/>
  <c r="K2098" i="72"/>
  <c r="M2098" i="72"/>
  <c r="K2099" i="72"/>
  <c r="M2099" i="72"/>
  <c r="K2100" i="72"/>
  <c r="M2100" i="72"/>
  <c r="K2101" i="72"/>
  <c r="M2101" i="72"/>
  <c r="K2102" i="72"/>
  <c r="M2102" i="72"/>
  <c r="K2103" i="72"/>
  <c r="M2103" i="72"/>
  <c r="K2104" i="72"/>
  <c r="M2104" i="72"/>
  <c r="K2105" i="72"/>
  <c r="M2105" i="72"/>
  <c r="K2106" i="72"/>
  <c r="M2106" i="72"/>
  <c r="K2107" i="72"/>
  <c r="M2107" i="72"/>
  <c r="K2108" i="72"/>
  <c r="M2108" i="72"/>
  <c r="K2109" i="72"/>
  <c r="M2109" i="72"/>
  <c r="K2110" i="72"/>
  <c r="M2110" i="72"/>
  <c r="K2111" i="72"/>
  <c r="M2111" i="72"/>
  <c r="K2112" i="72"/>
  <c r="M2112" i="72"/>
  <c r="K2113" i="72"/>
  <c r="M2113" i="72"/>
  <c r="K2114" i="72"/>
  <c r="M2114" i="72"/>
  <c r="K2115" i="72"/>
  <c r="M2115" i="72"/>
  <c r="K2116" i="72"/>
  <c r="M2116" i="72"/>
  <c r="K2117" i="72"/>
  <c r="M2117" i="72"/>
  <c r="K2118" i="72"/>
  <c r="M2118" i="72"/>
  <c r="K2119" i="72"/>
  <c r="M2119" i="72"/>
  <c r="K2120" i="72"/>
  <c r="M2120" i="72"/>
  <c r="K2121" i="72"/>
  <c r="M2121" i="72"/>
  <c r="K2122" i="72"/>
  <c r="M2122" i="72"/>
  <c r="K2123" i="72"/>
  <c r="M2123" i="72"/>
  <c r="K2124" i="72"/>
  <c r="M2124" i="72"/>
  <c r="K2125" i="72"/>
  <c r="M2125" i="72"/>
  <c r="K2126" i="72"/>
  <c r="M2126" i="72"/>
  <c r="K2127" i="72"/>
  <c r="M2127" i="72"/>
  <c r="K2128" i="72"/>
  <c r="M2128" i="72"/>
  <c r="K2129" i="72"/>
  <c r="M2129" i="72"/>
  <c r="K2130" i="72"/>
  <c r="M2130" i="72"/>
  <c r="K2131" i="72"/>
  <c r="M2131" i="72"/>
  <c r="K2132" i="72"/>
  <c r="M2132" i="72"/>
  <c r="K2133" i="72"/>
  <c r="M2133" i="72"/>
  <c r="K2134" i="72"/>
  <c r="M2134" i="72"/>
  <c r="K2135" i="72"/>
  <c r="M2135" i="72"/>
  <c r="K2136" i="72"/>
  <c r="M2136" i="72"/>
  <c r="K2137" i="72"/>
  <c r="M2137" i="72"/>
  <c r="K2138" i="72"/>
  <c r="M2138" i="72"/>
  <c r="K2139" i="72"/>
  <c r="M2139" i="72"/>
  <c r="K2140" i="72"/>
  <c r="M2140" i="72"/>
  <c r="K2141" i="72"/>
  <c r="M2141" i="72"/>
  <c r="K2142" i="72"/>
  <c r="M2142" i="72"/>
  <c r="K2143" i="72"/>
  <c r="M2143" i="72"/>
  <c r="K2144" i="72"/>
  <c r="M2144" i="72"/>
  <c r="K2145" i="72"/>
  <c r="M2145" i="72"/>
  <c r="K2146" i="72"/>
  <c r="M2146" i="72"/>
  <c r="K2147" i="72"/>
  <c r="M2147" i="72"/>
  <c r="K2148" i="72"/>
  <c r="M2148" i="72"/>
  <c r="K2149" i="72"/>
  <c r="M2149" i="72"/>
  <c r="K2150" i="72"/>
  <c r="M2150" i="72"/>
  <c r="K2151" i="72"/>
  <c r="M2151" i="72"/>
  <c r="K2152" i="72"/>
  <c r="M2152" i="72"/>
  <c r="K2153" i="72"/>
  <c r="M2153" i="72"/>
  <c r="K2154" i="72"/>
  <c r="M2154" i="72"/>
  <c r="K2155" i="72"/>
  <c r="M2155" i="72"/>
  <c r="K2156" i="72"/>
  <c r="M2156" i="72"/>
  <c r="K2157" i="72"/>
  <c r="M2157" i="72"/>
  <c r="K2158" i="72"/>
  <c r="M2158" i="72"/>
  <c r="K2159" i="72"/>
  <c r="M2159" i="72"/>
  <c r="K2160" i="72"/>
  <c r="M2160" i="72"/>
  <c r="K2161" i="72"/>
  <c r="M2161" i="72"/>
  <c r="K2162" i="72"/>
  <c r="M2162" i="72"/>
  <c r="K2163" i="72"/>
  <c r="M2163" i="72"/>
  <c r="K2164" i="72"/>
  <c r="M2164" i="72"/>
  <c r="K2165" i="72"/>
  <c r="M2165" i="72"/>
  <c r="K2166" i="72"/>
  <c r="M2166" i="72"/>
  <c r="K2167" i="72"/>
  <c r="M2167" i="72"/>
  <c r="K2168" i="72"/>
  <c r="M2168" i="72"/>
  <c r="K2169" i="72"/>
  <c r="M2169" i="72"/>
  <c r="K2170" i="72"/>
  <c r="M2170" i="72"/>
  <c r="K2171" i="72"/>
  <c r="M2171" i="72"/>
  <c r="K2172" i="72"/>
  <c r="M2172" i="72"/>
  <c r="K2173" i="72"/>
  <c r="M2173" i="72"/>
  <c r="K2174" i="72"/>
  <c r="M2174" i="72"/>
  <c r="K2175" i="72"/>
  <c r="M2175" i="72"/>
  <c r="K2176" i="72"/>
  <c r="M2176" i="72"/>
  <c r="K2177" i="72"/>
  <c r="M2177" i="72"/>
  <c r="K2178" i="72"/>
  <c r="M2178" i="72"/>
  <c r="K2179" i="72"/>
  <c r="M2179" i="72"/>
  <c r="K2180" i="72"/>
  <c r="M2180" i="72"/>
  <c r="K2181" i="72"/>
  <c r="M2181" i="72"/>
  <c r="K2182" i="72"/>
  <c r="M2182" i="72"/>
  <c r="K2183" i="72"/>
  <c r="M2183" i="72"/>
  <c r="K2184" i="72"/>
  <c r="M2184" i="72"/>
  <c r="K2185" i="72"/>
  <c r="M2185" i="72"/>
  <c r="K2186" i="72"/>
  <c r="M2186" i="72"/>
  <c r="K2187" i="72"/>
  <c r="M2187" i="72"/>
  <c r="K2188" i="72"/>
  <c r="M2188" i="72"/>
  <c r="K2189" i="72"/>
  <c r="M2189" i="72"/>
  <c r="K2190" i="72"/>
  <c r="M2190" i="72"/>
  <c r="K2191" i="72"/>
  <c r="M2191" i="72"/>
  <c r="K2192" i="72"/>
  <c r="M2192" i="72"/>
  <c r="K2193" i="72"/>
  <c r="M2193" i="72"/>
  <c r="K2194" i="72"/>
  <c r="M2194" i="72"/>
  <c r="K2195" i="72"/>
  <c r="M2195" i="72"/>
  <c r="K2196" i="72"/>
  <c r="M2196" i="72"/>
  <c r="K2197" i="72"/>
  <c r="M2197" i="72"/>
  <c r="K2198" i="72"/>
  <c r="M2198" i="72"/>
  <c r="K2199" i="72"/>
  <c r="M2199" i="72"/>
  <c r="K2200" i="72"/>
  <c r="M2200" i="72"/>
  <c r="K2201" i="72"/>
  <c r="M2201" i="72"/>
  <c r="K2202" i="72"/>
  <c r="M2202" i="72"/>
  <c r="K2203" i="72"/>
  <c r="M2203" i="72"/>
  <c r="K2204" i="72"/>
  <c r="M2204" i="72"/>
  <c r="K2205" i="72"/>
  <c r="M2205" i="72"/>
  <c r="K2206" i="72"/>
  <c r="M2206" i="72"/>
  <c r="K2207" i="72"/>
  <c r="M2207" i="72"/>
  <c r="K2208" i="72"/>
  <c r="M2208" i="72"/>
  <c r="K2209" i="72"/>
  <c r="M2209" i="72"/>
  <c r="K2210" i="72"/>
  <c r="M2210" i="72"/>
  <c r="K2211" i="72"/>
  <c r="M2211" i="72"/>
  <c r="K2212" i="72"/>
  <c r="M2212" i="72"/>
  <c r="K2213" i="72"/>
  <c r="M2213" i="72"/>
  <c r="K2214" i="72"/>
  <c r="M2214" i="72"/>
  <c r="K2215" i="72"/>
  <c r="M2215" i="72"/>
  <c r="K2216" i="72"/>
  <c r="M2216" i="72"/>
  <c r="K2217" i="72"/>
  <c r="M2217" i="72"/>
  <c r="K2218" i="72"/>
  <c r="M2218" i="72"/>
  <c r="K2219" i="72"/>
  <c r="M2219" i="72"/>
  <c r="K2220" i="72"/>
  <c r="M2220" i="72"/>
  <c r="K2221" i="72"/>
  <c r="M2221" i="72"/>
  <c r="K2222" i="72"/>
  <c r="M2222" i="72"/>
  <c r="K2223" i="72"/>
  <c r="M2223" i="72"/>
  <c r="K2224" i="72"/>
  <c r="M2224" i="72"/>
  <c r="K2225" i="72"/>
  <c r="M2225" i="72"/>
  <c r="K2226" i="72"/>
  <c r="M2226" i="72"/>
  <c r="K2227" i="72"/>
  <c r="M2227" i="72"/>
  <c r="K2228" i="72"/>
  <c r="M2228" i="72"/>
  <c r="K2229" i="72"/>
  <c r="M2229" i="72"/>
  <c r="K2230" i="72"/>
  <c r="M2230" i="72"/>
  <c r="K2231" i="72"/>
  <c r="M2231" i="72"/>
  <c r="K2232" i="72"/>
  <c r="M2232" i="72"/>
  <c r="K2233" i="72"/>
  <c r="M2233" i="72"/>
  <c r="K2234" i="72"/>
  <c r="M2234" i="72"/>
  <c r="K2235" i="72"/>
  <c r="M2235" i="72"/>
  <c r="K2236" i="72"/>
  <c r="M2236" i="72"/>
  <c r="K2237" i="72"/>
  <c r="M2237" i="72"/>
  <c r="K2238" i="72"/>
  <c r="M2238" i="72"/>
  <c r="K2239" i="72"/>
  <c r="M2239" i="72"/>
  <c r="K2240" i="72"/>
  <c r="M2240" i="72"/>
  <c r="K2241" i="72"/>
  <c r="M2241" i="72"/>
  <c r="K2242" i="72"/>
  <c r="M2242" i="72"/>
  <c r="K2243" i="72"/>
  <c r="M2243" i="72"/>
  <c r="K2244" i="72"/>
  <c r="M2244" i="72"/>
  <c r="K2245" i="72"/>
  <c r="M2245" i="72"/>
  <c r="K2246" i="72"/>
  <c r="M2246" i="72"/>
  <c r="K2247" i="72"/>
  <c r="M2247" i="72"/>
  <c r="K2248" i="72"/>
  <c r="M2248" i="72"/>
  <c r="K2249" i="72"/>
  <c r="M2249" i="72"/>
  <c r="K2250" i="72"/>
  <c r="M2250" i="72"/>
  <c r="K2251" i="72"/>
  <c r="M2251" i="72"/>
  <c r="K2252" i="72"/>
  <c r="M2252" i="72"/>
  <c r="K2253" i="72"/>
  <c r="M2253" i="72"/>
  <c r="K2254" i="72"/>
  <c r="M2254" i="72"/>
  <c r="K2255" i="72"/>
  <c r="M2255" i="72"/>
  <c r="K2256" i="72"/>
  <c r="M2256" i="72"/>
  <c r="K2257" i="72"/>
  <c r="M2257" i="72"/>
  <c r="K2258" i="72"/>
  <c r="M2258" i="72"/>
  <c r="K2259" i="72"/>
  <c r="M2259" i="72"/>
  <c r="K2260" i="72"/>
  <c r="M2260" i="72"/>
  <c r="K2261" i="72"/>
  <c r="M2261" i="72"/>
  <c r="K2262" i="72"/>
  <c r="M2262" i="72"/>
  <c r="K2263" i="72"/>
  <c r="M2263" i="72"/>
  <c r="K2264" i="72"/>
  <c r="M2264" i="72"/>
  <c r="K2265" i="72"/>
  <c r="M2265" i="72"/>
  <c r="K2266" i="72"/>
  <c r="M2266" i="72"/>
  <c r="K2267" i="72"/>
  <c r="M2267" i="72"/>
  <c r="K2268" i="72"/>
  <c r="M2268" i="72"/>
  <c r="K2269" i="72"/>
  <c r="M2269" i="72"/>
  <c r="K2270" i="72"/>
  <c r="M2270" i="72"/>
  <c r="K2271" i="72"/>
  <c r="M2271" i="72"/>
  <c r="K2272" i="72"/>
  <c r="M2272" i="72"/>
  <c r="K2273" i="72"/>
  <c r="M2273" i="72"/>
  <c r="K2274" i="72"/>
  <c r="M2274" i="72"/>
  <c r="K2275" i="72"/>
  <c r="M2275" i="72"/>
  <c r="K2276" i="72"/>
  <c r="M2276" i="72"/>
  <c r="K2277" i="72"/>
  <c r="M2277" i="72"/>
  <c r="K2278" i="72"/>
  <c r="M2278" i="72"/>
  <c r="K2279" i="72"/>
  <c r="M2279" i="72"/>
  <c r="K2280" i="72"/>
  <c r="M2280" i="72"/>
  <c r="K2281" i="72"/>
  <c r="M2281" i="72"/>
  <c r="K2282" i="72"/>
  <c r="M2282" i="72"/>
  <c r="K2283" i="72"/>
  <c r="M2283" i="72"/>
  <c r="K2284" i="72"/>
  <c r="M2284" i="72"/>
  <c r="K2285" i="72"/>
  <c r="M2285" i="72"/>
  <c r="K2286" i="72"/>
  <c r="M2286" i="72"/>
  <c r="K2287" i="72"/>
  <c r="M2287" i="72"/>
  <c r="K2288" i="72"/>
  <c r="M2288" i="72"/>
  <c r="K2289" i="72"/>
  <c r="M2289" i="72"/>
  <c r="K2290" i="72"/>
  <c r="M2290" i="72"/>
  <c r="K2291" i="72"/>
  <c r="M2291" i="72"/>
  <c r="K2292" i="72"/>
  <c r="M2292" i="72"/>
  <c r="K2293" i="72"/>
  <c r="M2293" i="72"/>
  <c r="K2294" i="72"/>
  <c r="M2294" i="72"/>
  <c r="K2295" i="72"/>
  <c r="M2295" i="72"/>
  <c r="K2296" i="72"/>
  <c r="M2296" i="72"/>
  <c r="K2297" i="72"/>
  <c r="M2297" i="72"/>
  <c r="K2298" i="72"/>
  <c r="M2298" i="72"/>
  <c r="K2299" i="72"/>
  <c r="M2299" i="72"/>
  <c r="K2300" i="72"/>
  <c r="M2300" i="72"/>
  <c r="K2301" i="72"/>
  <c r="M2301" i="72"/>
  <c r="K2302" i="72"/>
  <c r="M2302" i="72"/>
  <c r="K2303" i="72"/>
  <c r="M2303" i="72"/>
  <c r="K2304" i="72"/>
  <c r="M2304" i="72"/>
  <c r="K2305" i="72"/>
  <c r="M2305" i="72"/>
  <c r="K2306" i="72"/>
  <c r="M2306" i="72"/>
  <c r="K2307" i="72"/>
  <c r="M2307" i="72"/>
  <c r="K2308" i="72"/>
  <c r="M2308" i="72"/>
  <c r="K2309" i="72"/>
  <c r="M2309" i="72"/>
  <c r="K2310" i="72"/>
  <c r="M2310" i="72"/>
  <c r="K2311" i="72"/>
  <c r="M2311" i="72"/>
  <c r="K2312" i="72"/>
  <c r="M2312" i="72"/>
  <c r="K2313" i="72"/>
  <c r="M2313" i="72"/>
  <c r="K2314" i="72"/>
  <c r="M2314" i="72"/>
  <c r="K2315" i="72"/>
  <c r="M2315" i="72"/>
  <c r="K2316" i="72"/>
  <c r="M2316" i="72"/>
  <c r="K2317" i="72"/>
  <c r="M2317" i="72"/>
  <c r="K2318" i="72"/>
  <c r="M2318" i="72"/>
  <c r="K2319" i="72"/>
  <c r="M2319" i="72"/>
  <c r="K2320" i="72"/>
  <c r="M2320" i="72"/>
  <c r="K2321" i="72"/>
  <c r="M2321" i="72"/>
  <c r="K2322" i="72"/>
  <c r="M2322" i="72"/>
  <c r="K2323" i="72"/>
  <c r="M2323" i="72"/>
  <c r="K2324" i="72"/>
  <c r="M2324" i="72"/>
  <c r="K2325" i="72"/>
  <c r="M2325" i="72"/>
  <c r="K2326" i="72"/>
  <c r="M2326" i="72"/>
  <c r="K2327" i="72"/>
  <c r="M2327" i="72"/>
  <c r="K2328" i="72"/>
  <c r="M2328" i="72"/>
  <c r="K2329" i="72"/>
  <c r="M2329" i="72"/>
  <c r="K2330" i="72"/>
  <c r="M2330" i="72"/>
  <c r="K2331" i="72"/>
  <c r="M2331" i="72"/>
  <c r="K2332" i="72"/>
  <c r="M2332" i="72"/>
  <c r="K2333" i="72"/>
  <c r="M2333" i="72"/>
  <c r="K2334" i="72"/>
  <c r="M2334" i="72"/>
  <c r="K2335" i="72"/>
  <c r="M2335" i="72"/>
  <c r="K2336" i="72"/>
  <c r="M2336" i="72"/>
  <c r="K2337" i="72"/>
  <c r="M2337" i="72"/>
  <c r="K2338" i="72"/>
  <c r="M2338" i="72"/>
  <c r="K2339" i="72"/>
  <c r="M2339" i="72"/>
  <c r="K2340" i="72"/>
  <c r="M2340" i="72"/>
  <c r="K2341" i="72"/>
  <c r="M2341" i="72"/>
  <c r="K2342" i="72"/>
  <c r="M2342" i="72"/>
  <c r="K2343" i="72"/>
  <c r="M2343" i="72"/>
  <c r="K2344" i="72"/>
  <c r="M2344" i="72"/>
  <c r="K2345" i="72"/>
  <c r="M2345" i="72"/>
  <c r="K2346" i="72"/>
  <c r="M2346" i="72"/>
  <c r="K2347" i="72"/>
  <c r="M2347" i="72"/>
  <c r="K2348" i="72"/>
  <c r="M2348" i="72"/>
  <c r="K2349" i="72"/>
  <c r="M2349" i="72"/>
  <c r="K2350" i="72"/>
  <c r="M2350" i="72"/>
  <c r="K2351" i="72"/>
  <c r="M2351" i="72"/>
  <c r="K2352" i="72"/>
  <c r="M2352" i="72"/>
  <c r="K2353" i="72"/>
  <c r="M2353" i="72"/>
  <c r="K2354" i="72"/>
  <c r="M2354" i="72"/>
  <c r="K2355" i="72"/>
  <c r="M2355" i="72"/>
  <c r="K2356" i="72"/>
  <c r="M2356" i="72"/>
  <c r="K2357" i="72"/>
  <c r="M2357" i="72"/>
  <c r="K2358" i="72"/>
  <c r="M2358" i="72"/>
  <c r="K2359" i="72"/>
  <c r="M2359" i="72"/>
  <c r="K2360" i="72"/>
  <c r="M2360" i="72"/>
  <c r="K2361" i="72"/>
  <c r="M2361" i="72"/>
  <c r="K2362" i="72"/>
  <c r="M2362" i="72"/>
  <c r="K2363" i="72"/>
  <c r="M2363" i="72"/>
  <c r="K2364" i="72"/>
  <c r="M2364" i="72"/>
  <c r="K2365" i="72"/>
  <c r="M2365" i="72"/>
  <c r="K2366" i="72"/>
  <c r="M2366" i="72"/>
  <c r="K2367" i="72"/>
  <c r="M2367" i="72"/>
  <c r="K2368" i="72"/>
  <c r="M2368" i="72"/>
  <c r="K2369" i="72"/>
  <c r="M2369" i="72"/>
  <c r="K2370" i="72"/>
  <c r="M2370" i="72"/>
  <c r="K2371" i="72"/>
  <c r="M2371" i="72"/>
  <c r="K2372" i="72"/>
  <c r="M2372" i="72"/>
  <c r="K2373" i="72"/>
  <c r="M2373" i="72"/>
  <c r="K2374" i="72"/>
  <c r="M2374" i="72"/>
  <c r="K2375" i="72"/>
  <c r="M2375" i="72"/>
  <c r="K2376" i="72"/>
  <c r="M2376" i="72"/>
  <c r="K2377" i="72"/>
  <c r="M2377" i="72"/>
  <c r="K2378" i="72"/>
  <c r="M2378" i="72"/>
  <c r="K2379" i="72"/>
  <c r="M2379" i="72"/>
  <c r="K2380" i="72"/>
  <c r="M2380" i="72"/>
  <c r="K2381" i="72"/>
  <c r="M2381" i="72"/>
  <c r="K2382" i="72"/>
  <c r="M2382" i="72"/>
  <c r="K2383" i="72"/>
  <c r="M2383" i="72"/>
  <c r="K2384" i="72"/>
  <c r="M2384" i="72"/>
  <c r="K2385" i="72"/>
  <c r="M2385" i="72"/>
  <c r="K2386" i="72"/>
  <c r="M2386" i="72"/>
  <c r="K2387" i="72"/>
  <c r="M2387" i="72"/>
  <c r="K2388" i="72"/>
  <c r="M2388" i="72"/>
  <c r="K2389" i="72"/>
  <c r="M2389" i="72"/>
  <c r="K2390" i="72"/>
  <c r="M2390" i="72"/>
  <c r="K2391" i="72"/>
  <c r="M2391" i="72"/>
  <c r="K2392" i="72"/>
  <c r="M2392" i="72"/>
  <c r="K2393" i="72"/>
  <c r="M2393" i="72"/>
  <c r="K2394" i="72"/>
  <c r="M2394" i="72"/>
  <c r="K2395" i="72"/>
  <c r="M2395" i="72"/>
  <c r="K2396" i="72"/>
  <c r="M2396" i="72"/>
  <c r="K2397" i="72"/>
  <c r="M2397" i="72"/>
  <c r="K2398" i="72"/>
  <c r="M2398" i="72"/>
  <c r="K2399" i="72"/>
  <c r="M2399" i="72"/>
  <c r="K2400" i="72"/>
  <c r="M2400" i="72"/>
  <c r="K2401" i="72"/>
  <c r="M2401" i="72"/>
  <c r="M2402" i="72"/>
  <c r="M2403" i="72"/>
  <c r="M2404" i="72"/>
  <c r="K2405" i="72"/>
  <c r="M2405" i="72"/>
  <c r="K2406" i="72"/>
  <c r="M2406" i="72"/>
  <c r="K2407" i="72"/>
  <c r="M2407" i="72"/>
  <c r="K2408" i="72"/>
  <c r="M2408" i="72"/>
  <c r="K2409" i="72"/>
  <c r="M2409" i="72"/>
  <c r="K2410" i="72"/>
  <c r="M2410" i="72"/>
  <c r="K2411" i="72"/>
  <c r="M2411" i="72"/>
  <c r="K2412" i="72"/>
  <c r="M2412" i="72"/>
  <c r="K2413" i="72"/>
  <c r="M2413" i="72"/>
  <c r="K2414" i="72"/>
  <c r="M2414" i="72"/>
  <c r="K2415" i="72"/>
  <c r="M2415" i="72"/>
  <c r="K2416" i="72"/>
  <c r="M2416" i="72"/>
  <c r="K2417" i="72"/>
  <c r="M2417" i="72"/>
  <c r="K2418" i="72"/>
  <c r="M2418" i="72"/>
  <c r="K2419" i="72"/>
  <c r="M2419" i="72"/>
  <c r="K2420" i="72"/>
  <c r="M2420" i="72"/>
  <c r="K2421" i="72"/>
  <c r="M2421" i="72"/>
  <c r="K2422" i="72"/>
  <c r="M2422" i="72"/>
  <c r="K2423" i="72"/>
  <c r="M2423" i="72"/>
  <c r="K2424" i="72"/>
  <c r="M2424" i="72"/>
  <c r="K2425" i="72"/>
  <c r="M2425" i="72"/>
  <c r="K2426" i="72"/>
  <c r="M2426" i="72"/>
  <c r="K2427" i="72"/>
  <c r="M2427" i="72"/>
  <c r="K2428" i="72"/>
  <c r="M2428" i="72"/>
  <c r="K2429" i="72"/>
  <c r="M2429" i="72"/>
  <c r="K2430" i="72"/>
  <c r="M2430" i="72"/>
  <c r="K2431" i="72"/>
  <c r="M2431" i="72"/>
  <c r="K2432" i="72"/>
  <c r="M2432" i="72"/>
  <c r="K2433" i="72"/>
  <c r="M2433" i="72"/>
  <c r="K2434" i="72"/>
  <c r="M2434" i="72"/>
  <c r="K2435" i="72"/>
  <c r="M2435" i="72"/>
  <c r="K2436" i="72"/>
  <c r="M2436" i="72"/>
  <c r="K2437" i="72"/>
  <c r="M2437" i="72"/>
  <c r="K2438" i="72"/>
  <c r="M2438" i="72"/>
  <c r="K2439" i="72"/>
  <c r="M2439" i="72"/>
  <c r="K2440" i="72"/>
  <c r="M2440" i="72"/>
  <c r="K2441" i="72"/>
  <c r="M2441" i="72"/>
  <c r="K2442" i="72"/>
  <c r="M2442" i="72"/>
  <c r="K2443" i="72"/>
  <c r="M2443" i="72"/>
  <c r="K2444" i="72"/>
  <c r="M2444" i="72"/>
  <c r="K2445" i="72"/>
  <c r="M2445" i="72"/>
  <c r="K2446" i="72"/>
  <c r="M2446" i="72"/>
  <c r="K2447" i="72"/>
  <c r="M2447" i="72"/>
  <c r="K2448" i="72"/>
  <c r="M2448" i="72"/>
  <c r="K2449" i="72"/>
  <c r="M2449" i="72"/>
  <c r="K2450" i="72"/>
  <c r="M2450" i="72"/>
  <c r="K2451" i="72"/>
  <c r="M2451" i="72"/>
  <c r="K2452" i="72"/>
  <c r="M2452" i="72"/>
  <c r="K2453" i="72"/>
  <c r="M2453" i="72"/>
  <c r="K2454" i="72"/>
  <c r="M2454" i="72"/>
  <c r="K2455" i="72"/>
  <c r="M2455" i="72"/>
  <c r="K2456" i="72"/>
  <c r="M2456" i="72"/>
  <c r="K2457" i="72"/>
  <c r="M2457" i="72"/>
  <c r="K2458" i="72"/>
  <c r="M2458" i="72"/>
  <c r="K2459" i="72"/>
  <c r="M2459" i="72"/>
  <c r="K2460" i="72"/>
  <c r="M2460" i="72"/>
  <c r="K2461" i="72"/>
  <c r="M2461" i="72"/>
  <c r="K2462" i="72"/>
  <c r="M2462" i="72"/>
  <c r="K2463" i="72"/>
  <c r="M2463" i="72"/>
  <c r="K2464" i="72"/>
  <c r="M2464" i="72"/>
  <c r="K2465" i="72"/>
  <c r="M2465" i="72"/>
  <c r="K2466" i="72"/>
  <c r="M2466" i="72"/>
  <c r="K2467" i="72"/>
  <c r="M2467" i="72"/>
  <c r="K2468" i="72"/>
  <c r="M2468" i="72"/>
  <c r="K2469" i="72"/>
  <c r="M2469" i="72"/>
  <c r="K2470" i="72"/>
  <c r="M2470" i="72"/>
  <c r="K2471" i="72"/>
  <c r="M2471" i="72"/>
  <c r="K2472" i="72"/>
  <c r="M2472" i="72"/>
  <c r="K2473" i="72"/>
  <c r="M2473" i="72"/>
  <c r="K2474" i="72"/>
  <c r="M2474" i="72"/>
  <c r="K2475" i="72"/>
  <c r="M2475" i="72"/>
  <c r="K2476" i="72"/>
  <c r="M2476" i="72"/>
  <c r="K2477" i="72"/>
  <c r="M2477" i="72"/>
  <c r="K2478" i="72"/>
  <c r="M2478" i="72"/>
  <c r="K2479" i="72"/>
  <c r="M2479" i="72"/>
  <c r="K2480" i="72"/>
  <c r="M2480" i="72"/>
  <c r="K2481" i="72"/>
  <c r="M2481" i="72"/>
  <c r="K2482" i="72"/>
  <c r="M2482" i="72"/>
  <c r="K2483" i="72"/>
  <c r="M2483" i="72"/>
  <c r="K2484" i="72"/>
  <c r="M2484" i="72"/>
  <c r="K2485" i="72"/>
  <c r="M2485" i="72"/>
  <c r="K2486" i="72"/>
  <c r="M2486" i="72"/>
  <c r="K2487" i="72"/>
  <c r="M2487" i="72"/>
  <c r="K2488" i="72"/>
  <c r="M2488" i="72"/>
  <c r="K2489" i="72"/>
  <c r="M2489" i="72"/>
  <c r="K2490" i="72"/>
  <c r="M2490" i="72"/>
  <c r="K2491" i="72"/>
  <c r="M2491" i="72"/>
  <c r="K2492" i="72"/>
  <c r="M2492" i="72"/>
  <c r="K2493" i="72"/>
  <c r="M2493" i="72"/>
  <c r="K2494" i="72"/>
  <c r="M2494" i="72"/>
  <c r="K2495" i="72"/>
  <c r="M2495" i="72"/>
  <c r="K2496" i="72"/>
  <c r="M2496" i="72"/>
  <c r="K2497" i="72"/>
  <c r="M2497" i="72"/>
  <c r="K2498" i="72"/>
  <c r="M2498" i="72"/>
  <c r="K2499" i="72"/>
  <c r="M2499" i="72"/>
  <c r="K2500" i="72"/>
  <c r="M2500" i="72"/>
  <c r="K2501" i="72"/>
  <c r="M2501" i="72"/>
  <c r="K2502" i="72"/>
  <c r="M2502" i="72"/>
  <c r="K2503" i="72"/>
  <c r="M2503" i="72"/>
  <c r="K2504" i="72"/>
  <c r="M2504" i="72"/>
  <c r="K2505" i="72"/>
  <c r="M2505" i="72"/>
  <c r="K2506" i="72"/>
  <c r="M2506" i="72"/>
  <c r="K2507" i="72"/>
  <c r="M2507" i="72"/>
  <c r="K2508" i="72"/>
  <c r="M2508" i="72"/>
  <c r="K2509" i="72"/>
  <c r="M2509" i="72"/>
  <c r="K2510" i="72"/>
  <c r="M2510" i="72"/>
  <c r="K2511" i="72"/>
  <c r="M2511" i="72"/>
  <c r="K2512" i="72"/>
  <c r="M2512" i="72"/>
  <c r="K2513" i="72"/>
  <c r="M2513" i="72"/>
  <c r="K2514" i="72"/>
  <c r="M2514" i="72"/>
  <c r="K2515" i="72"/>
  <c r="M2515" i="72"/>
  <c r="K2516" i="72"/>
  <c r="M2516" i="72"/>
  <c r="K2517" i="72"/>
  <c r="M2517" i="72"/>
  <c r="K2518" i="72"/>
  <c r="M2518" i="72"/>
  <c r="K2519" i="72"/>
  <c r="M2519" i="72"/>
  <c r="K2520" i="72"/>
  <c r="M2520" i="72"/>
  <c r="K2521" i="72"/>
  <c r="M2521" i="72"/>
  <c r="K2522" i="72"/>
  <c r="M2522" i="72"/>
  <c r="K2523" i="72"/>
  <c r="M2523" i="72"/>
  <c r="K2524" i="72"/>
  <c r="M2524" i="72"/>
  <c r="K2525" i="72"/>
  <c r="M2525" i="72"/>
  <c r="K2526" i="72"/>
  <c r="M2526" i="72"/>
  <c r="K2527" i="72"/>
  <c r="M2527" i="72"/>
  <c r="K2528" i="72"/>
  <c r="M2528" i="72"/>
  <c r="K2529" i="72"/>
  <c r="M2529" i="72"/>
  <c r="K2530" i="72"/>
  <c r="M2530" i="72"/>
  <c r="K2531" i="72"/>
  <c r="M2531" i="72"/>
  <c r="K2532" i="72"/>
  <c r="M2532" i="72"/>
  <c r="K2533" i="72"/>
  <c r="M2533" i="72"/>
  <c r="K2534" i="72"/>
  <c r="M2534" i="72"/>
  <c r="K2535" i="72"/>
  <c r="M2535" i="72"/>
  <c r="K2536" i="72"/>
  <c r="M2536" i="72"/>
  <c r="K2537" i="72"/>
  <c r="M2537" i="72"/>
  <c r="K2538" i="72"/>
  <c r="M2538" i="72"/>
  <c r="K2539" i="72"/>
  <c r="M2539" i="72"/>
  <c r="K2540" i="72"/>
  <c r="M2540" i="72"/>
  <c r="K2541" i="72"/>
  <c r="M2541" i="72"/>
  <c r="K2542" i="72"/>
  <c r="M2542" i="72"/>
  <c r="K2543" i="72"/>
  <c r="M2543" i="72"/>
  <c r="K2544" i="72"/>
  <c r="M2544" i="72"/>
  <c r="K2545" i="72"/>
  <c r="M2545" i="72"/>
  <c r="K2546" i="72"/>
  <c r="M2546" i="72"/>
  <c r="K2547" i="72"/>
  <c r="M2547" i="72"/>
  <c r="K2548" i="72"/>
  <c r="M2548" i="72"/>
  <c r="K2549" i="72"/>
  <c r="M2549" i="72"/>
  <c r="K2550" i="72"/>
  <c r="M2550" i="72"/>
  <c r="K2551" i="72"/>
  <c r="M2551" i="72"/>
  <c r="K2552" i="72"/>
  <c r="M2552" i="72"/>
  <c r="K2553" i="72"/>
  <c r="M2553" i="72"/>
  <c r="K2554" i="72"/>
  <c r="M2554" i="72"/>
  <c r="K2555" i="72"/>
  <c r="M2555" i="72"/>
  <c r="K2556" i="72"/>
  <c r="M2556" i="72"/>
  <c r="K2557" i="72"/>
  <c r="M2557" i="72"/>
  <c r="K2558" i="72"/>
  <c r="M2558" i="72"/>
  <c r="K2559" i="72"/>
  <c r="M2559" i="72"/>
  <c r="K2560" i="72"/>
  <c r="M2560" i="72"/>
  <c r="K2561" i="72"/>
  <c r="M2561" i="72"/>
  <c r="K2562" i="72"/>
  <c r="M2562" i="72"/>
  <c r="K2563" i="72"/>
  <c r="M2563" i="72"/>
  <c r="K2564" i="72"/>
  <c r="M2564" i="72"/>
  <c r="K2565" i="72"/>
  <c r="M2565" i="72"/>
  <c r="K2566" i="72"/>
  <c r="M2566" i="72"/>
  <c r="K2567" i="72"/>
  <c r="M2567" i="72"/>
  <c r="K2568" i="72"/>
  <c r="M2568" i="72"/>
  <c r="K2569" i="72"/>
  <c r="M2569" i="72"/>
  <c r="K2570" i="72"/>
  <c r="M2570" i="72"/>
  <c r="K2571" i="72"/>
  <c r="M2571" i="72"/>
  <c r="K2572" i="72"/>
  <c r="M2572" i="72"/>
  <c r="K2573" i="72"/>
  <c r="M2573" i="72"/>
  <c r="K2574" i="72"/>
  <c r="M2574" i="72"/>
  <c r="K2575" i="72"/>
  <c r="M2575" i="72"/>
  <c r="K2576" i="72"/>
  <c r="M2576" i="72"/>
  <c r="K2577" i="72"/>
  <c r="M2577" i="72"/>
  <c r="K2578" i="72"/>
  <c r="M2578" i="72"/>
  <c r="K2579" i="72"/>
  <c r="M2579" i="72"/>
  <c r="K2580" i="72"/>
  <c r="M2580" i="72"/>
  <c r="K2581" i="72"/>
  <c r="M2581" i="72"/>
  <c r="K2582" i="72"/>
  <c r="M2582" i="72"/>
  <c r="K2583" i="72"/>
  <c r="M2583" i="72"/>
  <c r="K2584" i="72"/>
  <c r="M2584" i="72"/>
  <c r="K2585" i="72"/>
  <c r="M2585" i="72"/>
  <c r="K2586" i="72"/>
  <c r="M2586" i="72"/>
  <c r="K2587" i="72"/>
  <c r="M2587" i="72"/>
  <c r="K2588" i="72"/>
  <c r="M2588" i="72"/>
  <c r="K2589" i="72"/>
  <c r="M2589" i="72"/>
  <c r="K2590" i="72"/>
  <c r="M2590" i="72"/>
  <c r="K2591" i="72"/>
  <c r="M2591" i="72"/>
  <c r="K2592" i="72"/>
  <c r="M2592" i="72"/>
  <c r="K2593" i="72"/>
  <c r="M2593" i="72"/>
  <c r="K2594" i="72"/>
  <c r="M2594" i="72"/>
  <c r="K2595" i="72"/>
  <c r="M2595" i="72"/>
  <c r="K2596" i="72"/>
  <c r="M2596" i="72"/>
  <c r="K2597" i="72"/>
  <c r="M2597" i="72"/>
  <c r="K2598" i="72"/>
  <c r="M2598" i="72"/>
  <c r="K2599" i="72"/>
  <c r="M2599" i="72"/>
  <c r="K2600" i="72"/>
  <c r="M2600" i="72"/>
  <c r="K2601" i="72"/>
  <c r="M2601" i="72"/>
  <c r="K2602" i="72"/>
  <c r="M2602" i="72"/>
  <c r="K2603" i="72"/>
  <c r="M2603" i="72"/>
  <c r="K2604" i="72"/>
  <c r="M2604" i="72"/>
  <c r="K2605" i="72"/>
  <c r="M2605" i="72"/>
  <c r="K2606" i="72"/>
  <c r="M2606" i="72"/>
  <c r="K2607" i="72"/>
  <c r="M2607" i="72"/>
  <c r="K2608" i="72"/>
  <c r="M2608" i="72"/>
  <c r="K2609" i="72"/>
  <c r="M2609" i="72"/>
  <c r="K2610" i="72"/>
  <c r="M2610" i="72"/>
  <c r="K2611" i="72"/>
  <c r="M2611" i="72"/>
  <c r="K2612" i="72"/>
  <c r="M2612" i="72"/>
  <c r="K2613" i="72"/>
  <c r="M2613" i="72"/>
  <c r="K2614" i="72"/>
  <c r="M2614" i="72"/>
  <c r="K2615" i="72"/>
  <c r="M2615" i="72"/>
  <c r="K2616" i="72"/>
  <c r="M2616" i="72"/>
  <c r="K2617" i="72"/>
  <c r="M2617" i="72"/>
  <c r="K2618" i="72"/>
  <c r="M2618" i="72"/>
  <c r="K2619" i="72"/>
  <c r="M2619" i="72"/>
  <c r="K2620" i="72"/>
  <c r="M2620" i="72"/>
  <c r="K2621" i="72"/>
  <c r="M2621" i="72"/>
  <c r="K2622" i="72"/>
  <c r="M2622" i="72"/>
  <c r="K2623" i="72"/>
  <c r="M2623" i="72"/>
  <c r="K2624" i="72"/>
  <c r="M2624" i="72"/>
  <c r="K2625" i="72"/>
  <c r="M2625" i="72"/>
  <c r="K2626" i="72"/>
  <c r="M2626" i="72"/>
  <c r="K2627" i="72"/>
  <c r="M2627" i="72"/>
  <c r="K2628" i="72"/>
  <c r="M2628" i="72"/>
  <c r="K2629" i="72"/>
  <c r="M2629" i="72"/>
  <c r="K2630" i="72"/>
  <c r="M2630" i="72"/>
  <c r="K2631" i="72"/>
  <c r="M2631" i="72"/>
  <c r="K2632" i="72"/>
  <c r="M2632" i="72"/>
  <c r="K2633" i="72"/>
  <c r="M2633" i="72"/>
  <c r="K2634" i="72"/>
  <c r="M2634" i="72"/>
  <c r="K2635" i="72"/>
  <c r="M2635" i="72"/>
  <c r="K2636" i="72"/>
  <c r="M2636" i="72"/>
  <c r="K2637" i="72"/>
  <c r="M2637" i="72"/>
  <c r="K2638" i="72"/>
  <c r="M2638" i="72"/>
  <c r="K2639" i="72"/>
  <c r="M2639" i="72"/>
  <c r="K2640" i="72"/>
  <c r="M2640" i="72"/>
  <c r="K2641" i="72"/>
  <c r="M2641" i="72"/>
  <c r="K2642" i="72"/>
  <c r="M2642" i="72"/>
  <c r="K2643" i="72"/>
  <c r="M2643" i="72"/>
  <c r="K2644" i="72"/>
  <c r="M2644" i="72"/>
  <c r="K2645" i="72"/>
  <c r="M2645" i="72"/>
  <c r="K2646" i="72"/>
  <c r="M2646" i="72"/>
  <c r="K2647" i="72"/>
  <c r="M2647" i="72"/>
  <c r="K2648" i="72"/>
  <c r="M2648" i="72"/>
  <c r="K2649" i="72"/>
  <c r="M2649" i="72"/>
  <c r="K2650" i="72"/>
  <c r="M2650" i="72"/>
  <c r="K2651" i="72"/>
  <c r="M2651" i="72"/>
  <c r="K2652" i="72"/>
  <c r="M2652" i="72"/>
  <c r="K2653" i="72"/>
  <c r="M2653" i="72"/>
  <c r="K2654" i="72"/>
  <c r="M2654" i="72"/>
  <c r="K2655" i="72"/>
  <c r="M2655" i="72"/>
  <c r="K2656" i="72"/>
  <c r="M2656" i="72"/>
  <c r="K2657" i="72"/>
  <c r="M2657" i="72"/>
  <c r="K2658" i="72"/>
  <c r="M2658" i="72"/>
  <c r="K2659" i="72"/>
  <c r="M2659" i="72"/>
  <c r="K2660" i="72"/>
  <c r="M2660" i="72"/>
  <c r="K2661" i="72"/>
  <c r="M2661" i="72"/>
  <c r="K2662" i="72"/>
  <c r="M2662" i="72"/>
  <c r="K2663" i="72"/>
  <c r="M2663" i="72"/>
  <c r="K2664" i="72"/>
  <c r="M2664" i="72"/>
  <c r="K2665" i="72"/>
  <c r="M2665" i="72"/>
  <c r="K2666" i="72"/>
  <c r="M2666" i="72"/>
  <c r="K2667" i="72"/>
  <c r="M2667" i="72"/>
  <c r="K2668" i="72"/>
  <c r="M2668" i="72"/>
  <c r="K2669" i="72"/>
  <c r="M2669" i="72"/>
  <c r="K2670" i="72"/>
  <c r="M2670" i="72"/>
  <c r="K2671" i="72"/>
  <c r="M2671" i="72"/>
  <c r="K2672" i="72"/>
  <c r="M2672" i="72"/>
  <c r="K2673" i="72"/>
  <c r="M2673" i="72"/>
  <c r="K2674" i="72"/>
  <c r="M2674" i="72"/>
  <c r="K2675" i="72"/>
  <c r="M2675" i="72"/>
  <c r="K2676" i="72"/>
  <c r="M2676" i="72"/>
  <c r="K2677" i="72"/>
  <c r="M2677" i="72"/>
  <c r="K2678" i="72"/>
  <c r="M2678" i="72"/>
  <c r="K2679" i="72"/>
  <c r="M2679" i="72"/>
  <c r="K2680" i="72"/>
  <c r="M2680" i="72"/>
  <c r="K2681" i="72"/>
  <c r="M2681" i="72"/>
  <c r="K2682" i="72"/>
  <c r="M2682" i="72"/>
  <c r="K2683" i="72"/>
  <c r="M2683" i="72"/>
  <c r="K2684" i="72"/>
  <c r="M2684" i="72"/>
  <c r="K2685" i="72"/>
  <c r="M2685" i="72"/>
  <c r="K2686" i="72"/>
  <c r="M2686" i="72"/>
  <c r="K2687" i="72"/>
  <c r="M2687" i="72"/>
  <c r="K2688" i="72"/>
  <c r="M2688" i="72"/>
  <c r="K2689" i="72"/>
  <c r="M2689" i="72"/>
  <c r="K2690" i="72"/>
  <c r="M2690" i="72"/>
  <c r="K2691" i="72"/>
  <c r="M2691" i="72"/>
  <c r="K2692" i="72"/>
  <c r="M2692" i="72"/>
  <c r="K2693" i="72"/>
  <c r="M2693" i="72"/>
  <c r="K2694" i="72"/>
  <c r="M2694" i="72"/>
  <c r="K2695" i="72"/>
  <c r="M2695" i="72"/>
  <c r="K2696" i="72"/>
  <c r="M2696" i="72"/>
  <c r="K2697" i="72"/>
  <c r="M2697" i="72"/>
  <c r="K2698" i="72"/>
  <c r="M2698" i="72"/>
  <c r="K2699" i="72"/>
  <c r="M2699" i="72"/>
  <c r="K2700" i="72"/>
  <c r="M2700" i="72"/>
  <c r="K2701" i="72"/>
  <c r="M2701" i="72"/>
  <c r="K2702" i="72"/>
  <c r="M2702" i="72"/>
  <c r="K2703" i="72"/>
  <c r="M2703" i="72"/>
  <c r="K2704" i="72"/>
  <c r="M2704" i="72"/>
  <c r="K2705" i="72"/>
  <c r="M2705" i="72"/>
  <c r="K2706" i="72"/>
  <c r="M2706" i="72"/>
  <c r="K2707" i="72"/>
  <c r="M2707" i="72"/>
  <c r="K2708" i="72"/>
  <c r="M2708" i="72"/>
  <c r="K2709" i="72"/>
  <c r="M2709" i="72"/>
  <c r="M2710" i="72"/>
  <c r="M2711" i="72"/>
  <c r="M2712" i="72"/>
  <c r="M2713" i="72"/>
  <c r="M2714" i="72"/>
  <c r="M2715" i="72"/>
  <c r="M2716" i="72"/>
  <c r="M2717" i="72"/>
  <c r="M2718" i="72"/>
  <c r="M2719" i="72"/>
  <c r="M2720" i="72"/>
  <c r="M2721" i="72"/>
  <c r="M2722" i="72"/>
  <c r="M2723" i="72"/>
  <c r="M2724" i="72"/>
  <c r="M2725" i="72"/>
  <c r="K2726" i="72"/>
  <c r="M2726" i="72"/>
  <c r="K2727" i="72"/>
  <c r="M2727" i="72"/>
  <c r="K2728" i="72"/>
  <c r="M2728" i="72"/>
  <c r="K2729" i="72"/>
  <c r="M2729" i="72"/>
  <c r="K2730" i="72"/>
  <c r="M2730" i="72"/>
  <c r="K2731" i="72"/>
  <c r="M2731" i="72"/>
  <c r="K2732" i="72"/>
  <c r="M2732" i="72"/>
  <c r="K2733" i="72"/>
  <c r="M2733" i="72"/>
  <c r="K2734" i="72"/>
  <c r="M2734" i="72"/>
  <c r="K2735" i="72"/>
  <c r="M2735" i="72"/>
  <c r="K2736" i="72"/>
  <c r="M2736" i="72"/>
  <c r="K2737" i="72"/>
  <c r="M2737" i="72"/>
  <c r="K2738" i="72"/>
  <c r="M2738" i="72"/>
  <c r="K2739" i="72"/>
  <c r="M2739" i="72"/>
  <c r="K2740" i="72"/>
  <c r="M2740" i="72"/>
  <c r="K2741" i="72"/>
  <c r="M2741" i="72"/>
  <c r="K2742" i="72"/>
  <c r="M2742" i="72"/>
  <c r="K2743" i="72"/>
  <c r="M2743" i="72"/>
  <c r="K2744" i="72"/>
  <c r="M2744" i="72"/>
  <c r="K2745" i="72"/>
  <c r="M2745" i="72"/>
  <c r="K2746" i="72"/>
  <c r="M2746" i="72"/>
  <c r="K2747" i="72"/>
  <c r="M2747" i="72"/>
  <c r="K2748" i="72"/>
  <c r="M2748" i="72"/>
  <c r="K2749" i="72"/>
  <c r="M2749" i="72"/>
  <c r="K2750" i="72"/>
  <c r="M2750" i="72"/>
  <c r="K2751" i="72"/>
  <c r="M2751" i="72"/>
  <c r="K2752" i="72"/>
  <c r="M2752" i="72"/>
  <c r="K2753" i="72"/>
  <c r="M2753" i="72"/>
  <c r="K2754" i="72"/>
  <c r="M2754" i="72"/>
  <c r="K2755" i="72"/>
  <c r="M2755" i="72"/>
  <c r="K2756" i="72"/>
  <c r="M2756" i="72"/>
  <c r="K2757" i="72"/>
  <c r="M2757" i="72"/>
  <c r="K2758" i="72"/>
  <c r="M2758" i="72"/>
  <c r="K2759" i="72"/>
  <c r="M2759" i="72"/>
  <c r="K2760" i="72"/>
  <c r="M2760" i="72"/>
  <c r="K2761" i="72"/>
  <c r="M2761" i="72"/>
  <c r="K2762" i="72"/>
  <c r="M2762" i="72"/>
  <c r="K2763" i="72"/>
  <c r="M2763" i="72"/>
  <c r="K2764" i="72"/>
  <c r="M2764" i="72"/>
  <c r="K2765" i="72"/>
  <c r="M2765" i="72"/>
  <c r="K2766" i="72"/>
  <c r="M2766" i="72"/>
  <c r="K2767" i="72"/>
  <c r="M2767" i="72"/>
  <c r="K2768" i="72"/>
  <c r="M2768" i="72"/>
  <c r="K2769" i="72"/>
  <c r="M2769" i="72"/>
  <c r="K2770" i="72"/>
  <c r="M2770" i="72"/>
  <c r="K2771" i="72"/>
  <c r="M2771" i="72"/>
  <c r="K2772" i="72"/>
  <c r="M2772" i="72"/>
  <c r="K2773" i="72"/>
  <c r="M2773" i="72"/>
  <c r="K2774" i="72"/>
  <c r="M2774" i="72"/>
  <c r="K2775" i="72"/>
  <c r="M2775" i="72"/>
  <c r="K2776" i="72"/>
  <c r="M2776" i="72"/>
  <c r="K2777" i="72"/>
  <c r="M2777" i="72"/>
  <c r="K2778" i="72"/>
  <c r="M2778" i="72"/>
  <c r="K2779" i="72"/>
  <c r="M2779" i="72"/>
  <c r="K2780" i="72"/>
  <c r="M2780" i="72"/>
  <c r="K2781" i="72"/>
  <c r="M2781" i="72"/>
  <c r="K2782" i="72"/>
  <c r="M2782" i="72"/>
  <c r="K2783" i="72"/>
  <c r="M2783" i="72"/>
  <c r="K2784" i="72"/>
  <c r="M2784" i="72"/>
  <c r="K2785" i="72"/>
  <c r="M2785" i="72"/>
  <c r="K2786" i="72"/>
  <c r="M2786" i="72"/>
  <c r="K2787" i="72"/>
  <c r="M2787" i="72"/>
  <c r="K2788" i="72"/>
  <c r="M2788" i="72"/>
  <c r="K2789" i="72"/>
  <c r="M2789" i="72"/>
  <c r="K2790" i="72"/>
  <c r="M2790" i="72"/>
  <c r="K2791" i="72"/>
  <c r="M2791" i="72"/>
  <c r="K2792" i="72"/>
  <c r="M2792" i="72"/>
  <c r="K2793" i="72"/>
  <c r="M2793" i="72"/>
  <c r="K2794" i="72"/>
  <c r="M2794" i="72"/>
  <c r="K2795" i="72"/>
  <c r="M2795" i="72"/>
  <c r="K2796" i="72"/>
  <c r="M2796" i="72"/>
  <c r="K2797" i="72"/>
  <c r="M2797" i="72"/>
  <c r="K2798" i="72"/>
  <c r="M2798" i="72"/>
  <c r="K2799" i="72"/>
  <c r="M2799" i="72"/>
  <c r="K2800" i="72"/>
  <c r="M2800" i="72"/>
  <c r="K2801" i="72"/>
  <c r="M2801" i="72"/>
  <c r="K2802" i="72"/>
  <c r="M2802" i="72"/>
  <c r="K2803" i="72"/>
  <c r="M2803" i="72"/>
  <c r="K2804" i="72"/>
  <c r="M2804" i="72"/>
  <c r="K2805" i="72"/>
  <c r="M2805" i="72"/>
  <c r="K2806" i="72"/>
  <c r="M2806" i="72"/>
  <c r="K2807" i="72"/>
  <c r="M2807" i="72"/>
  <c r="K2808" i="72"/>
  <c r="M2808" i="72"/>
  <c r="K2809" i="72"/>
  <c r="M2809" i="72"/>
  <c r="K2810" i="72"/>
  <c r="M2810" i="72"/>
  <c r="K2811" i="72"/>
  <c r="M2811" i="72"/>
  <c r="K2812" i="72"/>
  <c r="M2812" i="72"/>
  <c r="K2813" i="72"/>
  <c r="M2813" i="72"/>
  <c r="K2814" i="72"/>
  <c r="M2814" i="72"/>
  <c r="K2815" i="72"/>
  <c r="M2815" i="72"/>
  <c r="K2816" i="72"/>
  <c r="M2816" i="72"/>
  <c r="K2817" i="72"/>
  <c r="M2817" i="72"/>
  <c r="K2818" i="72"/>
  <c r="M2818" i="72"/>
  <c r="K2819" i="72"/>
  <c r="M2819" i="72"/>
  <c r="K2820" i="72"/>
  <c r="M2820" i="72"/>
  <c r="K2821" i="72"/>
  <c r="M2821" i="72"/>
  <c r="K2822" i="72"/>
  <c r="M2822" i="72"/>
  <c r="K2823" i="72"/>
  <c r="M2823" i="72"/>
  <c r="K2824" i="72"/>
  <c r="M2824" i="72"/>
  <c r="K2825" i="72"/>
  <c r="M2825" i="72"/>
  <c r="K2826" i="72"/>
  <c r="M2826" i="72"/>
  <c r="K2827" i="72"/>
  <c r="M2827" i="72"/>
  <c r="K2828" i="72"/>
  <c r="M2828" i="72"/>
  <c r="K2829" i="72"/>
  <c r="M2829" i="72"/>
  <c r="K2830" i="72"/>
  <c r="M2830" i="72"/>
  <c r="K2831" i="72"/>
  <c r="M2831" i="72"/>
  <c r="K2832" i="72"/>
  <c r="M2832" i="72"/>
  <c r="K2833" i="72"/>
  <c r="M2833" i="72"/>
  <c r="K2834" i="72"/>
  <c r="M2834" i="72"/>
  <c r="K2835" i="72"/>
  <c r="M2835" i="72"/>
  <c r="K2836" i="72"/>
  <c r="M2836" i="72"/>
  <c r="K2837" i="72"/>
  <c r="M2837" i="72"/>
  <c r="K2838" i="72"/>
  <c r="M2838" i="72"/>
  <c r="K2839" i="72"/>
  <c r="M2839" i="72"/>
  <c r="K2840" i="72"/>
  <c r="M2840" i="72"/>
  <c r="K2841" i="72"/>
  <c r="M2841" i="72"/>
  <c r="K2842" i="72"/>
  <c r="M2842" i="72"/>
  <c r="K2843" i="72"/>
  <c r="M2843" i="72"/>
  <c r="K2844" i="72"/>
  <c r="M2844" i="72"/>
  <c r="K2845" i="72"/>
  <c r="M2845" i="72"/>
  <c r="K2846" i="72"/>
  <c r="M2846" i="72"/>
  <c r="K2847" i="72"/>
  <c r="M2847" i="72"/>
  <c r="K2848" i="72"/>
  <c r="M2848" i="72"/>
  <c r="K2849" i="72"/>
  <c r="M2849" i="72"/>
  <c r="K2850" i="72"/>
  <c r="M2850" i="72"/>
  <c r="K2851" i="72"/>
  <c r="M2851" i="72"/>
  <c r="K2852" i="72"/>
  <c r="M2852" i="72"/>
  <c r="K2853" i="72"/>
  <c r="M2853" i="72"/>
  <c r="K2854" i="72"/>
  <c r="M2854" i="72"/>
  <c r="K2855" i="72"/>
  <c r="M2855" i="72"/>
  <c r="K2856" i="72"/>
  <c r="M2856" i="72"/>
  <c r="K2857" i="72"/>
  <c r="M2857" i="72"/>
  <c r="K2858" i="72"/>
  <c r="M2858" i="72"/>
  <c r="K2859" i="72"/>
  <c r="M2859" i="72"/>
  <c r="K2860" i="72"/>
  <c r="M2860" i="72"/>
  <c r="K2861" i="72"/>
  <c r="M2861" i="72"/>
  <c r="K2862" i="72"/>
  <c r="M2862" i="72"/>
  <c r="K2863" i="72"/>
  <c r="M2863" i="72"/>
  <c r="K2864" i="72"/>
  <c r="M2864" i="72"/>
  <c r="K2865" i="72"/>
  <c r="M2865" i="72"/>
  <c r="K2866" i="72"/>
  <c r="M2866" i="72"/>
  <c r="K2867" i="72"/>
  <c r="M2867" i="72"/>
  <c r="K2868" i="72"/>
  <c r="M2868" i="72"/>
  <c r="K2869" i="72"/>
  <c r="M2869" i="72"/>
  <c r="K2870" i="72"/>
  <c r="M2870" i="72"/>
  <c r="K2871" i="72"/>
  <c r="M2871" i="72"/>
  <c r="K2872" i="72"/>
  <c r="M2872" i="72"/>
  <c r="K2873" i="72"/>
  <c r="M2873" i="72"/>
  <c r="K2874" i="72"/>
  <c r="M2874" i="72"/>
  <c r="K2875" i="72"/>
  <c r="M2875" i="72"/>
  <c r="K2876" i="72"/>
  <c r="M2876" i="72"/>
  <c r="K2877" i="72"/>
  <c r="M2877" i="72"/>
  <c r="K2878" i="72"/>
  <c r="M2878" i="72"/>
  <c r="K2879" i="72"/>
  <c r="M2879" i="72"/>
  <c r="K2880" i="72"/>
  <c r="M2880" i="72"/>
  <c r="K2881" i="72"/>
  <c r="M2881" i="72"/>
  <c r="K2882" i="72"/>
  <c r="M2882" i="72"/>
  <c r="K2883" i="72"/>
  <c r="M2883" i="72"/>
  <c r="K2884" i="72"/>
  <c r="M2884" i="72"/>
  <c r="K2885" i="72"/>
  <c r="M2885" i="72"/>
  <c r="K2886" i="72"/>
  <c r="M2886" i="72"/>
  <c r="K2887" i="72"/>
  <c r="M2887" i="72"/>
  <c r="K2888" i="72"/>
  <c r="M2888" i="72"/>
  <c r="K2889" i="72"/>
  <c r="M2889" i="72"/>
  <c r="K2890" i="72"/>
  <c r="M2890" i="72"/>
  <c r="K2891" i="72"/>
  <c r="M2891" i="72"/>
  <c r="K2892" i="72"/>
  <c r="M2892" i="72"/>
  <c r="K2893" i="72"/>
  <c r="M2893" i="72"/>
  <c r="K2894" i="72"/>
  <c r="M2894" i="72"/>
  <c r="K2895" i="72"/>
  <c r="M2895" i="72"/>
  <c r="K2896" i="72"/>
  <c r="M2896" i="72"/>
  <c r="K2897" i="72"/>
  <c r="M2897" i="72"/>
  <c r="K2898" i="72"/>
  <c r="M2898" i="72"/>
  <c r="K2899" i="72"/>
  <c r="M2899" i="72"/>
  <c r="K2900" i="72"/>
  <c r="M2900" i="72"/>
  <c r="K2901" i="72"/>
  <c r="M2901" i="72"/>
  <c r="K2902" i="72"/>
  <c r="M2902" i="72"/>
  <c r="K2903" i="72"/>
  <c r="M2903" i="72"/>
  <c r="K2904" i="72"/>
  <c r="M2904" i="72"/>
  <c r="K2905" i="72"/>
  <c r="M2905" i="72"/>
  <c r="K2906" i="72"/>
  <c r="M2906" i="72"/>
  <c r="K2907" i="72"/>
  <c r="M2907" i="72"/>
  <c r="K2908" i="72"/>
  <c r="M2908" i="72"/>
  <c r="K2909" i="72"/>
  <c r="M2909" i="72"/>
  <c r="K2910" i="72"/>
  <c r="M2910" i="72"/>
  <c r="K2911" i="72"/>
  <c r="M2911" i="72"/>
  <c r="K2912" i="72"/>
  <c r="M2912" i="72"/>
  <c r="K2913" i="72"/>
  <c r="M2913" i="72"/>
  <c r="K2914" i="72"/>
  <c r="M2914" i="72"/>
  <c r="K2915" i="72"/>
  <c r="M2915" i="72"/>
  <c r="K2916" i="72"/>
  <c r="M2916" i="72"/>
  <c r="K2917" i="72"/>
  <c r="M2917" i="72"/>
  <c r="K2918" i="72"/>
  <c r="M2918" i="72"/>
  <c r="K2919" i="72"/>
  <c r="M2919" i="72"/>
  <c r="K2920" i="72"/>
  <c r="M2920" i="72"/>
  <c r="K2921" i="72"/>
  <c r="M2921" i="72"/>
  <c r="K2922" i="72"/>
  <c r="M2922" i="72"/>
  <c r="K2923" i="72"/>
  <c r="M2923" i="72"/>
  <c r="K2924" i="72"/>
  <c r="M2924" i="72"/>
  <c r="K2925" i="72"/>
  <c r="M2925" i="72"/>
  <c r="K2926" i="72"/>
  <c r="M2926" i="72"/>
  <c r="K2927" i="72"/>
  <c r="M2927" i="72"/>
  <c r="K2928" i="72"/>
  <c r="M2928" i="72"/>
  <c r="K2929" i="72"/>
  <c r="M2929" i="72"/>
  <c r="K2930" i="72"/>
  <c r="M2930" i="72"/>
  <c r="K2931" i="72"/>
  <c r="M2931" i="72"/>
  <c r="K2932" i="72"/>
  <c r="M2932" i="72"/>
  <c r="K2933" i="72"/>
  <c r="M2933" i="72"/>
  <c r="K2934" i="72"/>
  <c r="M2934" i="72"/>
  <c r="K2935" i="72"/>
  <c r="M2935" i="72"/>
  <c r="K2936" i="72"/>
  <c r="M2936" i="72"/>
  <c r="K2937" i="72"/>
  <c r="M2937" i="72"/>
  <c r="K2938" i="72"/>
  <c r="M2938" i="72"/>
  <c r="K2939" i="72"/>
  <c r="M2939" i="72"/>
  <c r="K2940" i="72"/>
  <c r="M2940" i="72"/>
  <c r="M2941" i="72"/>
  <c r="M2942" i="72"/>
  <c r="M2943" i="72"/>
  <c r="M2944" i="72"/>
  <c r="M2945" i="72"/>
  <c r="M2946" i="72"/>
  <c r="M2947" i="72"/>
  <c r="M2948" i="72"/>
  <c r="M2949" i="72"/>
  <c r="M2950" i="72"/>
  <c r="M2951" i="72"/>
  <c r="M2952" i="72"/>
  <c r="M2953" i="72"/>
  <c r="M2954" i="72"/>
  <c r="M2955" i="72"/>
  <c r="M2956" i="72"/>
  <c r="M2957" i="72"/>
  <c r="M2958" i="72"/>
  <c r="M2959" i="72"/>
  <c r="M2960" i="72"/>
  <c r="M2961" i="72"/>
  <c r="M2962" i="72"/>
  <c r="M2963" i="72"/>
  <c r="M2964" i="72"/>
  <c r="M2965" i="72"/>
  <c r="M2966" i="72"/>
  <c r="M2967" i="72"/>
  <c r="K2968" i="72"/>
  <c r="M2968" i="72"/>
  <c r="K2969" i="72"/>
  <c r="M2969" i="72"/>
  <c r="K2970" i="72"/>
  <c r="M2970" i="72"/>
  <c r="K2971" i="72"/>
  <c r="M2971" i="72"/>
  <c r="K2972" i="72"/>
  <c r="M2972" i="72"/>
  <c r="K2973" i="72"/>
  <c r="M2973" i="72"/>
  <c r="K2974" i="72"/>
  <c r="M2974" i="72"/>
  <c r="K2975" i="72"/>
  <c r="M2975" i="72"/>
  <c r="K2976" i="72"/>
  <c r="M2976" i="72"/>
  <c r="K2977" i="72"/>
  <c r="M2977" i="72"/>
  <c r="K2978" i="72"/>
  <c r="M2978" i="72"/>
  <c r="K2979" i="72"/>
  <c r="M2979" i="72"/>
  <c r="K2980" i="72"/>
  <c r="M2980" i="72"/>
  <c r="K2981" i="72"/>
  <c r="M2981" i="72"/>
  <c r="K2982" i="72"/>
  <c r="M2982" i="72"/>
  <c r="K2983" i="72"/>
  <c r="M2983" i="72"/>
  <c r="K2984" i="72"/>
  <c r="M2984" i="72"/>
  <c r="K2985" i="72"/>
  <c r="M2985" i="72"/>
  <c r="K2986" i="72"/>
  <c r="M2986" i="72"/>
  <c r="K2987" i="72"/>
  <c r="M2987" i="72"/>
  <c r="K2988" i="72"/>
  <c r="M2988" i="72"/>
  <c r="K2989" i="72"/>
  <c r="M2989" i="72"/>
  <c r="K2990" i="72"/>
  <c r="M2990" i="72"/>
  <c r="K2991" i="72"/>
  <c r="M2991" i="72"/>
  <c r="K2992" i="72"/>
  <c r="M2992" i="72"/>
  <c r="K2993" i="72"/>
  <c r="M2993" i="72"/>
  <c r="K2994" i="72"/>
  <c r="M2994" i="72"/>
  <c r="K2995" i="72"/>
  <c r="M2995" i="72"/>
  <c r="K2996" i="72"/>
  <c r="M2996" i="72"/>
  <c r="K2997" i="72"/>
  <c r="M2997" i="72"/>
  <c r="K2998" i="72"/>
  <c r="M2998" i="72"/>
  <c r="K2999" i="72"/>
  <c r="M2999" i="72"/>
  <c r="K3000" i="72"/>
  <c r="M3000" i="72"/>
  <c r="K3001" i="72"/>
  <c r="M3001" i="72"/>
  <c r="K3002" i="72"/>
  <c r="M3002" i="72"/>
  <c r="K3003" i="72"/>
  <c r="M3003" i="72"/>
  <c r="K3004" i="72"/>
  <c r="M3004" i="72"/>
  <c r="K3005" i="72"/>
  <c r="M3005" i="72"/>
  <c r="K3006" i="72"/>
  <c r="M3006" i="72"/>
  <c r="K3007" i="72"/>
  <c r="M3007" i="72"/>
  <c r="K3008" i="72"/>
  <c r="M3008" i="72"/>
  <c r="K3009" i="72"/>
  <c r="M3009" i="72"/>
  <c r="K3010" i="72"/>
  <c r="M3010" i="72"/>
  <c r="K3011" i="72"/>
  <c r="M3011" i="72"/>
  <c r="K3012" i="72"/>
  <c r="M3012" i="72"/>
  <c r="K3013" i="72"/>
  <c r="M3013" i="72"/>
  <c r="K3014" i="72"/>
  <c r="M3014" i="72"/>
  <c r="K3015" i="72"/>
  <c r="M3015" i="72"/>
  <c r="K3016" i="72"/>
  <c r="M3016" i="72"/>
  <c r="K3017" i="72"/>
  <c r="M3017" i="72"/>
  <c r="K3018" i="72"/>
  <c r="M3018" i="72"/>
  <c r="K3019" i="72"/>
  <c r="M3019" i="72"/>
  <c r="K3020" i="72"/>
  <c r="M3020" i="72"/>
  <c r="K3021" i="72"/>
  <c r="M3021" i="72"/>
  <c r="K3022" i="72"/>
  <c r="M3022" i="72"/>
  <c r="K3023" i="72"/>
  <c r="M3023" i="72"/>
  <c r="K3024" i="72"/>
  <c r="M3024" i="72"/>
  <c r="K3025" i="72"/>
  <c r="M3025" i="72"/>
  <c r="K3026" i="72"/>
  <c r="M3026" i="72"/>
  <c r="K3027" i="72"/>
  <c r="M3027" i="72"/>
  <c r="K3028" i="72"/>
  <c r="M3028" i="72"/>
  <c r="K3029" i="72"/>
  <c r="M3029" i="72"/>
  <c r="K3030" i="72"/>
  <c r="M3030" i="72"/>
  <c r="K3031" i="72"/>
  <c r="M3031" i="72"/>
  <c r="K3032" i="72"/>
  <c r="M3032" i="72"/>
  <c r="K3033" i="72"/>
  <c r="M3033" i="72"/>
  <c r="K3034" i="72"/>
  <c r="M3034" i="72"/>
  <c r="K3035" i="72"/>
  <c r="M3035" i="72"/>
  <c r="K3036" i="72"/>
  <c r="M3036" i="72"/>
  <c r="K3037" i="72"/>
  <c r="M3037" i="72"/>
  <c r="K3038" i="72"/>
  <c r="M3038" i="72"/>
  <c r="K3039" i="72"/>
  <c r="M3039" i="72"/>
  <c r="K3040" i="72"/>
  <c r="M3040" i="72"/>
  <c r="K3041" i="72"/>
  <c r="M3041" i="72"/>
  <c r="K3042" i="72"/>
  <c r="M3042" i="72"/>
  <c r="K3043" i="72"/>
  <c r="M3043" i="72"/>
  <c r="K3044" i="72"/>
  <c r="M3044" i="72"/>
  <c r="K3045" i="72"/>
  <c r="M3045" i="72"/>
  <c r="K3046" i="72"/>
  <c r="M3046" i="72"/>
  <c r="K3047" i="72"/>
  <c r="M3047" i="72"/>
  <c r="K3048" i="72"/>
  <c r="M3048" i="72"/>
  <c r="K3049" i="72"/>
  <c r="M3049" i="72"/>
  <c r="K3050" i="72"/>
  <c r="M3050" i="72"/>
  <c r="K3051" i="72"/>
  <c r="M3051" i="72"/>
  <c r="K3052" i="72"/>
  <c r="M3052" i="72"/>
  <c r="K3053" i="72"/>
  <c r="M3053" i="72"/>
  <c r="K3054" i="72"/>
  <c r="M3054" i="72"/>
  <c r="K3055" i="72"/>
  <c r="M3055" i="72"/>
  <c r="K3056" i="72"/>
  <c r="M3056" i="72"/>
  <c r="K3057" i="72"/>
  <c r="M3057" i="72"/>
  <c r="K3058" i="72"/>
  <c r="M3058" i="72"/>
  <c r="K3059" i="72"/>
  <c r="M3059" i="72"/>
  <c r="K3060" i="72"/>
  <c r="M3060" i="72"/>
  <c r="K3061" i="72"/>
  <c r="M3061" i="72"/>
  <c r="K3062" i="72"/>
  <c r="M3062" i="72"/>
  <c r="K3063" i="72"/>
  <c r="M3063" i="72"/>
  <c r="K3064" i="72"/>
  <c r="M3064" i="72"/>
  <c r="K3065" i="72"/>
  <c r="M3065" i="72"/>
  <c r="K3066" i="72"/>
  <c r="M3066" i="72"/>
  <c r="K3067" i="72"/>
  <c r="M3067" i="72"/>
  <c r="K3068" i="72"/>
  <c r="M3068" i="72"/>
  <c r="K3069" i="72"/>
  <c r="M3069" i="72"/>
  <c r="K3070" i="72"/>
  <c r="M3070" i="72"/>
  <c r="K3071" i="72"/>
  <c r="M3071" i="72"/>
  <c r="K3072" i="72"/>
  <c r="M3072" i="72"/>
  <c r="K3073" i="72"/>
  <c r="M3073" i="72"/>
  <c r="K3074" i="72"/>
  <c r="M3074" i="72"/>
  <c r="K3075" i="72"/>
  <c r="M3075" i="72"/>
  <c r="K3076" i="72"/>
  <c r="M3076" i="72"/>
  <c r="K3077" i="72"/>
  <c r="M3077" i="72"/>
  <c r="K3078" i="72"/>
  <c r="M3078" i="72"/>
  <c r="K3079" i="72"/>
  <c r="M3079" i="72"/>
  <c r="K3080" i="72"/>
  <c r="M3080" i="72"/>
  <c r="K3081" i="72"/>
  <c r="M3081" i="72"/>
  <c r="K3082" i="72"/>
  <c r="M3082" i="72"/>
  <c r="K3083" i="72"/>
  <c r="M3083" i="72"/>
  <c r="K3084" i="72"/>
  <c r="M3084" i="72"/>
  <c r="K3085" i="72"/>
  <c r="M3085" i="72"/>
  <c r="K3086" i="72"/>
  <c r="M3086" i="72"/>
  <c r="K3087" i="72"/>
  <c r="M3087" i="72"/>
  <c r="K3088" i="72"/>
  <c r="M3088" i="72"/>
  <c r="K3089" i="72"/>
  <c r="M3089" i="72"/>
  <c r="K3090" i="72"/>
  <c r="M3090" i="72"/>
  <c r="K3091" i="72"/>
  <c r="M3091" i="72"/>
  <c r="K3092" i="72"/>
  <c r="M3092" i="72"/>
  <c r="K3093" i="72"/>
  <c r="M3093" i="72"/>
  <c r="K3094" i="72"/>
  <c r="M3094" i="72"/>
  <c r="K3095" i="72"/>
  <c r="M3095" i="72"/>
  <c r="K3096" i="72"/>
  <c r="M3096" i="72"/>
  <c r="K3097" i="72"/>
  <c r="M3097" i="72"/>
  <c r="K3098" i="72"/>
  <c r="M3098" i="72"/>
  <c r="K3099" i="72"/>
  <c r="M3099" i="72"/>
  <c r="K3100" i="72"/>
  <c r="M3100" i="72"/>
  <c r="K3101" i="72"/>
  <c r="M3101" i="72"/>
  <c r="K3102" i="72"/>
  <c r="M3102" i="72"/>
  <c r="K3103" i="72"/>
  <c r="M3103" i="72"/>
  <c r="K3104" i="72"/>
  <c r="M3104" i="72"/>
  <c r="K3105" i="72"/>
  <c r="M3105" i="72"/>
  <c r="K3106" i="72"/>
  <c r="M3106" i="72"/>
  <c r="K3107" i="72"/>
  <c r="M3107" i="72"/>
  <c r="K3108" i="72"/>
  <c r="M3108" i="72"/>
  <c r="K3109" i="72"/>
  <c r="M3109" i="72"/>
  <c r="K3110" i="72"/>
  <c r="M3110" i="72"/>
  <c r="K3111" i="72"/>
  <c r="M3111" i="72"/>
  <c r="K3112" i="72"/>
  <c r="M3112" i="72"/>
  <c r="K3113" i="72"/>
  <c r="M3113" i="72"/>
  <c r="K3114" i="72"/>
  <c r="M3114" i="72"/>
  <c r="K3115" i="72"/>
  <c r="M3115" i="72"/>
  <c r="K3116" i="72"/>
  <c r="M3116" i="72"/>
  <c r="K3117" i="72"/>
  <c r="M3117" i="72"/>
  <c r="K3118" i="72"/>
  <c r="M3118" i="72"/>
  <c r="K3119" i="72"/>
  <c r="M3119" i="72"/>
  <c r="K3120" i="72"/>
  <c r="M3120" i="72"/>
  <c r="K3121" i="72"/>
  <c r="M3121" i="72"/>
  <c r="K3122" i="72"/>
  <c r="M3122" i="72"/>
  <c r="K3123" i="72"/>
  <c r="M3123" i="72"/>
  <c r="K3124" i="72"/>
  <c r="M3124" i="72"/>
  <c r="K3125" i="72"/>
  <c r="M3125" i="72"/>
  <c r="K3126" i="72"/>
  <c r="M3126" i="72"/>
  <c r="K3127" i="72"/>
  <c r="M3127" i="72"/>
  <c r="K3128" i="72"/>
  <c r="M3128" i="72"/>
  <c r="K3129" i="72"/>
  <c r="M3129" i="72"/>
  <c r="K3130" i="72"/>
  <c r="M3130" i="72"/>
  <c r="K3131" i="72"/>
  <c r="M3131" i="72"/>
  <c r="K3132" i="72"/>
  <c r="M3132" i="72"/>
  <c r="K3133" i="72"/>
  <c r="M3133" i="72"/>
  <c r="K3134" i="72"/>
  <c r="M3134" i="72"/>
  <c r="K3135" i="72"/>
  <c r="M3135" i="72"/>
  <c r="K3136" i="72"/>
  <c r="M3136" i="72"/>
  <c r="K3212" i="72"/>
  <c r="K3213" i="72"/>
  <c r="K3214" i="72"/>
  <c r="K3215" i="72"/>
  <c r="K3216" i="72"/>
  <c r="K3217" i="72"/>
  <c r="K3218" i="72"/>
  <c r="K3219" i="72"/>
  <c r="K3220" i="72"/>
  <c r="K3221" i="72"/>
  <c r="K3222" i="72"/>
  <c r="K3223" i="72"/>
  <c r="K3224" i="72"/>
  <c r="K3225" i="72"/>
  <c r="K3226" i="72"/>
  <c r="K3227" i="72"/>
  <c r="K3228" i="72"/>
  <c r="K3229" i="72"/>
  <c r="K3230" i="72"/>
  <c r="K3231" i="72"/>
  <c r="K3232" i="72"/>
  <c r="K3233" i="72"/>
  <c r="K3234" i="72"/>
  <c r="K3235" i="72"/>
  <c r="K3236" i="72"/>
  <c r="K3237" i="72"/>
  <c r="K3238" i="72"/>
  <c r="K3239" i="72"/>
  <c r="K3240" i="72"/>
  <c r="K3241" i="72"/>
  <c r="K3242" i="72"/>
  <c r="K3243" i="72"/>
  <c r="K3244" i="72"/>
  <c r="K3252" i="72"/>
  <c r="K3253" i="72"/>
  <c r="K3254" i="72"/>
  <c r="K3255" i="72"/>
  <c r="K3256" i="72"/>
  <c r="K3257" i="72"/>
  <c r="K3258" i="72"/>
  <c r="K3259" i="72"/>
  <c r="K3260" i="72"/>
  <c r="K3261" i="72"/>
  <c r="K3262" i="72"/>
  <c r="K3263" i="72"/>
  <c r="K3264" i="72"/>
  <c r="K3265" i="72"/>
  <c r="K3266" i="72"/>
  <c r="K3267" i="72"/>
  <c r="K3268" i="72"/>
  <c r="K3269" i="72"/>
  <c r="K3270" i="72"/>
  <c r="K3271" i="72"/>
  <c r="K3272" i="72"/>
  <c r="K3273" i="72"/>
  <c r="K3274" i="72"/>
  <c r="K3275" i="72"/>
  <c r="K3276" i="72"/>
  <c r="K3277" i="72"/>
  <c r="K3278" i="72"/>
  <c r="K3279" i="72"/>
  <c r="K3280" i="72"/>
  <c r="K3281" i="72"/>
  <c r="K3282" i="72"/>
  <c r="K3283" i="72"/>
  <c r="K3284" i="72"/>
  <c r="K3285" i="72"/>
  <c r="K3286" i="72"/>
  <c r="K3287" i="72"/>
  <c r="K3288" i="72"/>
  <c r="K3289" i="72"/>
  <c r="K3290" i="72"/>
  <c r="K3291" i="72"/>
  <c r="K3292" i="72"/>
  <c r="K3293" i="72"/>
  <c r="K3294" i="72"/>
  <c r="K3295" i="72"/>
  <c r="K3296" i="72"/>
  <c r="K3297" i="72"/>
  <c r="K3298" i="72"/>
  <c r="K3299" i="72"/>
  <c r="K3300" i="72"/>
  <c r="K3301" i="72"/>
  <c r="K3302" i="72"/>
  <c r="K3303" i="72"/>
  <c r="K3304" i="72"/>
  <c r="K3305" i="72"/>
  <c r="K3306" i="72"/>
  <c r="K3307" i="72"/>
  <c r="K3308" i="72"/>
  <c r="K3309" i="72"/>
  <c r="K3310" i="72"/>
  <c r="K3311" i="72"/>
  <c r="K3312" i="72"/>
  <c r="K3313" i="72"/>
  <c r="K3314" i="72"/>
  <c r="K3315" i="72"/>
  <c r="K3316" i="72"/>
  <c r="K3317" i="72"/>
  <c r="K3318" i="72"/>
  <c r="K3319" i="72"/>
  <c r="K3320" i="72"/>
  <c r="K3321" i="72"/>
  <c r="K3322" i="72"/>
  <c r="K3323" i="72"/>
  <c r="K3324" i="72"/>
  <c r="K3325" i="72"/>
  <c r="K3326" i="72"/>
  <c r="K3327" i="72"/>
  <c r="K3328" i="72"/>
  <c r="K3329" i="72"/>
  <c r="K3330" i="72"/>
  <c r="K3331" i="72"/>
  <c r="K3332" i="72"/>
  <c r="K3333" i="72"/>
  <c r="K3334" i="72"/>
  <c r="K3335" i="72"/>
  <c r="K3336" i="72"/>
  <c r="K3337" i="72"/>
  <c r="K3338" i="72"/>
  <c r="K3339" i="72"/>
  <c r="K3340" i="72"/>
  <c r="K3341" i="72"/>
  <c r="K3342" i="72"/>
  <c r="K3343" i="72"/>
  <c r="K3348" i="72"/>
  <c r="K3349" i="72"/>
  <c r="K3350" i="72"/>
  <c r="K3351" i="72"/>
  <c r="K3352" i="72"/>
  <c r="K3353" i="72"/>
  <c r="K3354" i="72"/>
  <c r="K3355" i="72"/>
  <c r="K3356" i="72"/>
  <c r="K3357" i="72"/>
  <c r="K3358" i="72"/>
  <c r="K3359" i="72"/>
  <c r="K3360" i="72"/>
  <c r="K3361" i="72"/>
  <c r="K3362" i="72"/>
  <c r="K3363" i="72"/>
  <c r="K3364" i="72"/>
  <c r="K3365" i="72"/>
  <c r="K3366" i="72"/>
  <c r="K3367" i="72"/>
  <c r="K3368" i="72"/>
  <c r="K3369" i="72"/>
  <c r="K3370" i="72"/>
  <c r="K3371" i="72"/>
  <c r="K3372" i="72"/>
  <c r="K3373" i="72"/>
  <c r="K3374" i="72"/>
  <c r="K3375" i="72"/>
  <c r="K3376" i="72"/>
  <c r="K3377" i="72"/>
  <c r="K3378" i="72"/>
  <c r="K3379" i="72"/>
  <c r="K3380" i="72"/>
  <c r="K3381" i="72"/>
  <c r="K3385" i="72"/>
  <c r="K3386" i="72"/>
  <c r="K3387" i="72"/>
  <c r="K3388" i="72"/>
  <c r="K3389" i="72"/>
  <c r="K3390" i="72"/>
  <c r="K3391" i="72"/>
  <c r="K3392" i="72"/>
  <c r="K3393" i="72"/>
  <c r="K3394" i="72"/>
  <c r="K3395" i="72"/>
  <c r="K3396" i="72"/>
  <c r="K3397" i="72"/>
  <c r="K3398" i="72"/>
  <c r="K3399" i="72"/>
  <c r="K3400" i="72"/>
  <c r="K3401" i="72"/>
  <c r="K3402" i="72"/>
  <c r="K3403" i="72"/>
  <c r="K3404" i="72"/>
  <c r="K3405" i="72"/>
  <c r="K3406" i="72"/>
  <c r="K3407" i="72"/>
  <c r="K3408" i="72"/>
  <c r="K3409" i="72"/>
  <c r="K3410" i="72"/>
  <c r="K3411" i="72"/>
  <c r="K3412" i="72"/>
  <c r="K3413" i="72"/>
  <c r="K3414" i="72"/>
  <c r="K3415" i="72"/>
  <c r="K3416" i="72"/>
  <c r="K3417" i="72"/>
  <c r="K3418" i="72"/>
  <c r="K3419" i="72"/>
  <c r="K3420" i="72"/>
  <c r="K3421" i="72"/>
  <c r="K3422" i="72"/>
  <c r="K3423" i="72"/>
  <c r="K3424" i="72"/>
  <c r="K3425" i="72"/>
  <c r="K3426" i="72"/>
  <c r="K3431" i="72"/>
  <c r="K3432" i="72"/>
  <c r="K3433" i="72"/>
  <c r="K3434" i="72"/>
  <c r="K3435" i="72"/>
  <c r="K3436" i="72"/>
  <c r="K3437" i="72"/>
  <c r="K3438" i="72"/>
  <c r="K3439" i="72"/>
  <c r="K3440" i="72"/>
  <c r="K3441" i="72"/>
  <c r="K3442" i="72"/>
  <c r="K3443" i="72"/>
  <c r="K3444" i="72"/>
  <c r="K3445" i="72"/>
  <c r="K3446" i="72"/>
  <c r="K3447" i="72"/>
  <c r="K3448" i="72"/>
  <c r="K3449" i="72"/>
  <c r="K3450" i="72"/>
  <c r="K3451" i="72"/>
  <c r="K3452" i="72"/>
  <c r="K3453" i="72"/>
  <c r="K3454" i="72"/>
  <c r="K3455" i="72"/>
  <c r="K3456" i="72"/>
  <c r="K3457" i="72"/>
  <c r="K3458" i="72"/>
  <c r="K3459" i="72"/>
  <c r="K3460" i="72"/>
  <c r="K3461" i="72"/>
  <c r="K3462" i="72"/>
  <c r="K3463" i="72"/>
  <c r="K3464" i="72"/>
  <c r="K3465" i="72"/>
  <c r="K3466" i="72"/>
  <c r="K3467" i="72"/>
  <c r="K3468" i="72"/>
  <c r="K3469" i="72"/>
  <c r="K3470" i="72"/>
  <c r="K3471" i="72"/>
  <c r="K3472" i="72"/>
  <c r="K3473" i="72"/>
  <c r="K3474" i="72"/>
  <c r="K3475" i="72"/>
  <c r="K3476" i="72"/>
  <c r="K3477" i="72"/>
  <c r="K3478" i="72"/>
  <c r="K3479" i="72"/>
  <c r="K3480" i="72"/>
  <c r="K3481" i="72"/>
  <c r="K3482" i="72"/>
  <c r="K3483" i="72"/>
  <c r="K3484" i="72"/>
  <c r="K3485" i="72"/>
  <c r="K3486" i="72"/>
  <c r="K3490" i="72"/>
  <c r="K3491" i="72"/>
  <c r="K3492" i="72"/>
  <c r="K3493" i="72"/>
  <c r="K3494" i="72"/>
  <c r="K3495" i="72"/>
  <c r="K3496" i="72"/>
  <c r="K3497" i="72"/>
  <c r="K3498" i="72"/>
  <c r="K3499" i="72"/>
  <c r="K3500" i="72"/>
  <c r="K3501" i="72"/>
  <c r="K3502" i="72"/>
  <c r="K3503" i="72"/>
  <c r="K3504" i="72"/>
  <c r="K3505" i="72"/>
  <c r="K3506" i="72"/>
  <c r="K3507" i="72"/>
  <c r="K3508" i="72"/>
  <c r="K3509" i="72"/>
  <c r="K3510" i="72"/>
  <c r="K3511" i="72"/>
  <c r="K3512" i="72"/>
  <c r="K3513" i="72"/>
  <c r="K3514" i="72"/>
  <c r="K3515" i="72"/>
  <c r="K3516" i="72"/>
  <c r="K3517" i="72"/>
  <c r="K3518" i="72"/>
  <c r="K3519" i="72"/>
  <c r="K3520" i="72"/>
  <c r="K3521" i="72"/>
  <c r="K3522" i="72"/>
  <c r="K3523" i="72"/>
  <c r="K3524" i="72"/>
  <c r="K3525" i="72"/>
  <c r="K3526" i="72"/>
  <c r="K3527" i="72"/>
  <c r="K3528" i="72"/>
  <c r="K3529" i="72"/>
  <c r="K3530" i="72"/>
  <c r="K3531" i="72"/>
  <c r="K3532" i="72"/>
  <c r="K3533" i="72"/>
  <c r="K3534" i="72"/>
  <c r="K3535" i="72"/>
  <c r="K3536" i="72"/>
  <c r="K3537" i="72"/>
  <c r="K3538" i="72"/>
  <c r="K3539" i="72"/>
  <c r="K3540" i="72"/>
  <c r="K3541" i="72"/>
  <c r="K3542" i="72"/>
  <c r="K3543" i="72"/>
  <c r="K3544" i="72"/>
  <c r="K3545" i="72"/>
  <c r="K3546" i="72"/>
  <c r="K3547" i="72"/>
  <c r="K3548" i="72"/>
  <c r="K3549" i="72"/>
  <c r="K3550" i="72"/>
  <c r="K3551" i="72"/>
  <c r="K3552" i="72"/>
  <c r="K3553" i="72"/>
  <c r="K3554" i="72"/>
  <c r="K3555" i="72"/>
  <c r="K3556" i="72"/>
  <c r="K3557" i="72"/>
  <c r="K3558" i="72"/>
  <c r="K3559" i="72"/>
  <c r="K3560" i="72"/>
  <c r="K3561" i="72"/>
  <c r="K3562" i="72"/>
  <c r="K3563" i="72"/>
  <c r="K3564" i="72"/>
  <c r="K3565" i="72"/>
  <c r="K3566" i="72"/>
  <c r="K3567" i="72"/>
  <c r="K3568" i="72"/>
  <c r="K3569" i="72"/>
  <c r="K3570" i="72"/>
  <c r="K3571" i="72"/>
  <c r="K3572" i="72"/>
  <c r="K3573" i="72"/>
  <c r="K3574" i="72"/>
  <c r="K3575" i="72"/>
  <c r="K3576" i="72"/>
  <c r="K3577" i="72"/>
  <c r="K3578" i="72"/>
  <c r="K3579" i="72"/>
  <c r="K3580" i="72"/>
  <c r="K3581" i="72"/>
  <c r="K3582" i="72"/>
  <c r="K3583" i="72"/>
  <c r="K3584" i="72"/>
  <c r="K3585" i="72"/>
  <c r="K3586" i="72"/>
  <c r="K3587" i="72"/>
  <c r="K3588" i="72"/>
  <c r="K3589" i="72"/>
  <c r="K3590" i="72"/>
  <c r="K3591" i="72"/>
  <c r="K3592" i="72"/>
  <c r="K3593" i="72"/>
  <c r="K3594" i="72"/>
  <c r="K3595" i="72"/>
  <c r="K3596" i="72"/>
  <c r="K3597" i="72"/>
  <c r="K3598" i="72"/>
  <c r="K3599" i="72"/>
  <c r="K3600" i="72"/>
  <c r="K3601" i="72"/>
  <c r="K3602" i="72"/>
  <c r="K3603" i="72"/>
  <c r="K3604" i="72"/>
  <c r="K3605" i="72"/>
  <c r="K3606" i="72"/>
  <c r="K3607" i="72"/>
  <c r="K3608" i="72"/>
  <c r="K3609" i="72"/>
  <c r="K3610" i="72"/>
  <c r="K3611" i="72"/>
  <c r="K3612" i="72"/>
  <c r="K3613" i="72"/>
  <c r="K3614" i="72"/>
  <c r="K3615" i="72"/>
  <c r="K3620" i="72"/>
  <c r="K3621" i="72"/>
  <c r="K3622" i="72"/>
  <c r="K3623" i="72"/>
  <c r="K3624" i="72"/>
  <c r="K3625" i="72"/>
  <c r="K3626" i="72"/>
  <c r="K3627" i="72"/>
  <c r="K3628" i="72"/>
  <c r="K3629" i="72"/>
  <c r="K3630" i="72"/>
  <c r="K3631" i="72"/>
  <c r="K3632" i="72"/>
  <c r="K3633" i="72"/>
  <c r="K3634" i="72"/>
  <c r="K3635" i="72"/>
  <c r="K3636" i="72"/>
  <c r="K3637" i="72"/>
  <c r="K3638" i="72"/>
  <c r="K3639" i="72"/>
  <c r="K3640" i="72"/>
  <c r="K3644" i="72"/>
  <c r="K3645" i="72"/>
  <c r="K3646" i="72"/>
  <c r="K3647" i="72"/>
  <c r="K3648" i="72"/>
  <c r="K3649" i="72"/>
  <c r="K3650" i="72"/>
  <c r="K3651" i="72"/>
  <c r="K3652" i="72"/>
  <c r="K3653" i="72"/>
  <c r="K3654" i="72"/>
  <c r="K3655" i="72"/>
  <c r="K3656" i="72"/>
  <c r="K3657" i="72"/>
  <c r="K3658" i="72"/>
  <c r="K3659" i="72"/>
  <c r="K3660" i="72"/>
  <c r="K3661" i="72"/>
  <c r="K3662" i="72"/>
  <c r="K3663" i="72"/>
  <c r="K3664" i="72"/>
  <c r="K3665" i="72"/>
  <c r="K3666" i="72"/>
  <c r="K3667" i="72"/>
  <c r="K3668" i="72"/>
  <c r="K3669" i="72"/>
  <c r="K3670" i="72"/>
  <c r="K3671" i="72"/>
  <c r="K3672" i="72"/>
  <c r="K3673" i="72"/>
  <c r="K3674" i="72"/>
  <c r="K3675" i="72"/>
  <c r="K3676" i="72"/>
  <c r="K3677" i="72"/>
  <c r="K3678" i="72"/>
  <c r="K3679" i="72"/>
  <c r="K3680" i="72"/>
  <c r="K3681" i="72"/>
  <c r="K3682" i="72"/>
  <c r="K3683" i="72"/>
  <c r="K3684" i="72"/>
  <c r="K3685" i="72"/>
  <c r="K3686" i="72"/>
  <c r="K3687" i="72"/>
  <c r="K3688" i="72"/>
  <c r="K3689" i="72"/>
  <c r="K3690" i="72"/>
  <c r="K3691" i="72"/>
  <c r="K3692" i="72"/>
  <c r="K3693" i="72"/>
  <c r="K3694" i="72"/>
  <c r="K3695" i="72"/>
  <c r="K3696" i="72"/>
  <c r="K3697" i="72"/>
  <c r="K3698" i="72"/>
  <c r="K3699" i="72"/>
  <c r="K3700" i="72"/>
  <c r="K3701" i="72"/>
  <c r="K3702" i="72"/>
  <c r="K3703" i="72"/>
  <c r="K3704" i="72"/>
  <c r="K3705" i="72"/>
  <c r="K3706" i="72"/>
  <c r="K3707" i="72"/>
  <c r="K3708" i="72"/>
  <c r="K3709" i="72"/>
  <c r="K3710" i="72"/>
  <c r="K3711" i="72"/>
  <c r="K3712" i="72"/>
  <c r="K3713" i="72"/>
  <c r="K3714" i="72"/>
  <c r="K3715" i="72"/>
  <c r="K3716" i="72"/>
  <c r="K3717" i="72"/>
  <c r="K3718" i="72"/>
  <c r="K3723" i="72"/>
  <c r="K3724" i="72"/>
  <c r="K3725" i="72"/>
  <c r="K3726" i="72"/>
  <c r="K3727" i="72"/>
  <c r="K3728" i="72"/>
  <c r="K3729" i="72"/>
  <c r="K3730" i="72"/>
  <c r="K3731" i="72"/>
  <c r="K3732" i="72"/>
  <c r="K3733" i="72"/>
  <c r="K3734" i="72"/>
  <c r="K3735" i="72"/>
  <c r="K3736" i="72"/>
  <c r="K3737" i="72"/>
  <c r="K3738" i="72"/>
  <c r="K3739" i="72"/>
  <c r="K3740" i="72"/>
  <c r="K3741" i="72"/>
  <c r="K3742" i="72"/>
  <c r="K3743" i="72"/>
  <c r="K3744" i="72"/>
  <c r="K3745" i="72"/>
  <c r="K3746" i="72"/>
  <c r="K3747" i="72"/>
  <c r="K3748" i="72"/>
  <c r="K3749" i="72"/>
  <c r="K3750" i="72"/>
  <c r="K3751" i="72"/>
  <c r="K3752" i="72"/>
  <c r="K3753" i="72"/>
  <c r="K3754" i="72"/>
  <c r="K3755" i="72"/>
  <c r="K3756" i="72"/>
  <c r="K3757" i="72"/>
  <c r="K3758" i="72"/>
  <c r="K3759" i="72"/>
  <c r="K3760" i="72"/>
  <c r="K3761" i="72"/>
  <c r="K3762" i="72"/>
  <c r="K3763" i="72"/>
  <c r="K3764" i="72"/>
  <c r="K3765" i="72"/>
  <c r="K3766" i="72"/>
  <c r="K3767" i="72"/>
  <c r="K3768" i="72"/>
  <c r="K3769" i="72"/>
  <c r="K3770" i="72"/>
  <c r="K3771" i="72"/>
  <c r="K3772" i="72"/>
  <c r="K3773" i="72"/>
  <c r="K3774" i="72"/>
  <c r="K3775" i="72"/>
  <c r="K3776" i="72"/>
  <c r="K3777" i="72"/>
  <c r="K3778" i="72"/>
  <c r="K3779" i="72"/>
  <c r="K3780" i="72"/>
  <c r="K3781" i="72"/>
  <c r="K3782" i="72"/>
  <c r="K3783" i="72"/>
  <c r="K3784" i="72"/>
  <c r="K3785" i="72"/>
  <c r="K3786" i="72"/>
  <c r="K3787" i="72"/>
  <c r="K3788" i="72"/>
  <c r="K3789" i="72"/>
  <c r="K3790" i="72"/>
  <c r="K3791" i="72"/>
  <c r="K3792" i="72"/>
  <c r="K3793" i="72"/>
  <c r="K3794" i="72"/>
  <c r="K3795" i="72"/>
  <c r="K3796" i="72"/>
  <c r="K3797" i="72"/>
  <c r="K3798" i="72"/>
  <c r="K3799" i="72"/>
  <c r="K3800" i="72"/>
  <c r="K3801" i="72"/>
  <c r="K3802" i="72"/>
  <c r="K3803" i="72"/>
  <c r="K3804" i="72"/>
  <c r="K3805" i="72"/>
  <c r="K3806" i="72"/>
  <c r="K3807" i="72"/>
  <c r="K3808" i="72"/>
  <c r="K3809" i="72"/>
  <c r="K3810" i="72"/>
  <c r="K3811" i="72"/>
  <c r="K3812" i="72"/>
  <c r="K3813" i="72"/>
  <c r="K3814" i="72"/>
  <c r="K3815" i="72"/>
  <c r="K3816" i="72"/>
  <c r="K3817" i="72"/>
  <c r="K3818" i="72"/>
  <c r="K3819" i="72"/>
  <c r="K3820" i="72"/>
  <c r="K3821" i="72"/>
  <c r="K3822" i="72"/>
  <c r="K3823" i="72"/>
  <c r="K3824" i="72"/>
  <c r="K3825" i="72"/>
  <c r="K3826" i="72"/>
  <c r="K3827" i="72"/>
  <c r="K3828" i="72"/>
  <c r="K3829" i="72"/>
  <c r="K3830" i="72"/>
  <c r="K3831" i="72"/>
  <c r="K3832" i="72"/>
  <c r="K3833" i="72"/>
  <c r="K3834" i="72"/>
  <c r="K3835" i="72"/>
  <c r="K3836" i="72"/>
  <c r="K3837" i="72"/>
  <c r="K3838" i="72"/>
  <c r="K3839" i="72"/>
  <c r="K3840" i="72"/>
  <c r="K3841" i="72"/>
  <c r="K3842" i="72"/>
  <c r="K3843" i="72"/>
  <c r="K3844" i="72"/>
  <c r="K3845" i="72"/>
  <c r="K3846" i="72"/>
  <c r="K3847" i="72"/>
  <c r="K3848" i="72"/>
  <c r="K3849" i="72"/>
  <c r="K3850" i="72"/>
  <c r="K3851" i="72"/>
  <c r="K3852" i="72"/>
  <c r="K3853" i="72"/>
  <c r="K3854" i="72"/>
  <c r="K3855" i="72"/>
  <c r="K3856" i="72"/>
  <c r="K3857" i="72"/>
  <c r="K3858" i="72"/>
  <c r="K3859" i="72"/>
  <c r="K3860" i="72"/>
  <c r="K3861" i="72"/>
  <c r="K3862" i="72"/>
  <c r="K3863" i="72"/>
  <c r="K3864" i="72"/>
  <c r="K3865" i="72"/>
  <c r="K3866" i="72"/>
  <c r="K3867" i="72"/>
  <c r="K3868" i="72"/>
  <c r="K3869" i="72"/>
  <c r="K3870" i="72"/>
  <c r="K3871" i="72"/>
  <c r="K3872" i="72"/>
  <c r="K3873" i="72"/>
  <c r="K3874" i="72"/>
  <c r="K3875" i="72"/>
  <c r="K3876" i="72"/>
  <c r="K3877" i="72"/>
  <c r="K3878" i="72"/>
  <c r="K3879" i="72"/>
  <c r="K3880" i="72"/>
  <c r="K3881" i="72"/>
  <c r="K3882" i="72"/>
  <c r="K3883" i="72"/>
  <c r="K3884" i="72"/>
  <c r="K3885" i="72"/>
  <c r="K3886" i="72"/>
  <c r="K3887" i="72"/>
  <c r="K3888" i="72"/>
  <c r="K3889" i="72"/>
  <c r="K3890" i="72"/>
  <c r="K3891" i="72"/>
  <c r="K3892" i="72"/>
  <c r="K3893" i="72"/>
  <c r="K3894" i="72"/>
  <c r="K3895" i="72"/>
  <c r="K3896" i="72"/>
  <c r="K3897" i="72"/>
  <c r="K3898" i="72"/>
  <c r="K3899" i="72"/>
  <c r="K3900" i="72"/>
  <c r="K3901" i="72"/>
  <c r="K3902" i="72"/>
  <c r="K3903" i="72"/>
  <c r="K3904" i="72"/>
  <c r="K3905" i="72"/>
  <c r="K3906" i="72"/>
  <c r="K3907" i="72"/>
  <c r="K3908" i="72"/>
  <c r="K3909" i="72"/>
  <c r="K3910" i="72"/>
  <c r="K3911" i="72"/>
  <c r="K3912" i="72"/>
  <c r="K3913" i="72"/>
  <c r="K3918" i="72"/>
  <c r="K3919" i="72"/>
  <c r="K3920" i="72"/>
  <c r="K3921" i="72"/>
  <c r="K3922" i="72"/>
  <c r="K3923" i="72"/>
  <c r="K3924" i="72"/>
  <c r="K3925" i="72"/>
  <c r="K3926" i="72"/>
  <c r="K3927" i="72"/>
  <c r="K3928" i="72"/>
  <c r="K3929" i="72"/>
  <c r="K3930" i="72"/>
  <c r="K3931" i="72"/>
  <c r="K3932" i="72"/>
  <c r="K3933" i="72"/>
  <c r="K3934" i="72"/>
  <c r="K3935" i="72"/>
  <c r="K3936" i="72"/>
  <c r="K3937" i="72"/>
  <c r="K3938" i="72"/>
  <c r="K3939" i="72"/>
  <c r="K3940" i="72"/>
  <c r="K3941" i="72"/>
  <c r="K3942" i="72"/>
  <c r="K3943" i="72"/>
  <c r="K3944" i="72"/>
  <c r="K3945" i="72"/>
  <c r="K3946" i="72"/>
  <c r="K3947" i="72"/>
  <c r="K3948" i="72"/>
  <c r="K3949" i="72"/>
  <c r="K3950" i="72"/>
  <c r="K3951" i="72"/>
  <c r="K3952" i="72"/>
  <c r="K3953" i="72"/>
  <c r="K3954" i="72"/>
  <c r="K3955" i="72"/>
  <c r="K3956" i="72"/>
  <c r="K3957" i="72"/>
  <c r="K3958" i="72"/>
  <c r="K3959" i="72"/>
  <c r="K3960" i="72"/>
  <c r="K3961" i="72"/>
  <c r="K3962" i="72"/>
  <c r="K3963" i="72"/>
  <c r="K3964" i="72"/>
  <c r="K3965" i="72"/>
  <c r="K3966" i="72"/>
  <c r="K3967" i="72"/>
  <c r="K3968" i="72"/>
  <c r="K3969" i="72"/>
  <c r="K3970" i="72"/>
  <c r="K3971" i="72"/>
  <c r="K3972" i="72"/>
  <c r="K3973" i="72"/>
  <c r="K3974" i="72"/>
  <c r="K3975" i="72"/>
  <c r="K3976" i="72"/>
  <c r="K3977" i="72"/>
  <c r="K3978" i="72"/>
  <c r="K3979" i="72"/>
  <c r="K3980" i="72"/>
  <c r="K3981" i="72"/>
  <c r="K3982" i="72"/>
  <c r="K3983" i="72"/>
  <c r="K3984" i="72"/>
  <c r="K3985" i="72"/>
  <c r="K3986" i="72"/>
  <c r="K3987" i="72"/>
  <c r="K3988" i="72"/>
  <c r="K3989" i="72"/>
  <c r="K3990" i="72"/>
  <c r="K3991" i="72"/>
  <c r="K3992" i="72"/>
  <c r="K3993" i="72"/>
  <c r="K3994" i="72"/>
  <c r="K3995" i="72"/>
  <c r="K3996" i="72"/>
  <c r="K3997" i="72"/>
  <c r="K3998" i="72"/>
  <c r="K3999" i="72"/>
  <c r="K4000" i="72"/>
  <c r="K4001" i="72"/>
  <c r="K4002" i="72"/>
  <c r="K4003" i="72"/>
  <c r="K4004" i="72"/>
  <c r="K4005" i="72"/>
  <c r="K4006" i="72"/>
  <c r="K4007" i="72"/>
  <c r="K4008" i="72"/>
  <c r="K4013" i="72"/>
  <c r="K4014" i="72"/>
  <c r="K4015" i="72"/>
  <c r="K4016" i="72"/>
  <c r="K4017" i="72"/>
  <c r="K4018" i="72"/>
  <c r="K4019" i="72"/>
  <c r="K4020" i="72"/>
  <c r="K4021" i="72"/>
  <c r="K4022" i="72"/>
  <c r="K4023" i="72"/>
  <c r="K4024" i="72"/>
  <c r="K4025" i="72"/>
  <c r="K4026" i="72"/>
  <c r="K4027" i="72"/>
  <c r="K4028" i="72"/>
  <c r="K4029" i="72"/>
  <c r="K4030" i="72"/>
  <c r="K4031" i="72"/>
  <c r="K4032" i="72"/>
  <c r="K4033" i="72"/>
  <c r="K4034" i="72"/>
  <c r="K4035" i="72"/>
  <c r="K4036" i="72"/>
  <c r="K4037" i="72"/>
  <c r="K4038" i="72"/>
  <c r="K4039" i="72"/>
  <c r="K4040" i="72"/>
  <c r="K4041" i="72"/>
  <c r="K4042" i="72"/>
  <c r="K4043" i="72"/>
  <c r="K4044" i="72"/>
  <c r="K4045" i="72"/>
  <c r="K4046" i="72"/>
  <c r="K4047" i="72"/>
  <c r="K4048" i="72"/>
  <c r="K4049" i="72"/>
  <c r="K4050" i="72"/>
  <c r="K4051" i="72"/>
  <c r="K4052" i="72"/>
  <c r="K4053" i="72"/>
  <c r="K4054" i="72"/>
  <c r="K4055" i="72"/>
  <c r="K4056" i="72"/>
  <c r="K4057" i="72"/>
  <c r="K4058" i="72"/>
  <c r="K4059" i="72"/>
  <c r="K4060" i="72"/>
  <c r="K4061" i="72"/>
  <c r="K4062" i="72"/>
  <c r="K4063" i="72"/>
  <c r="K4064" i="72"/>
  <c r="K4065" i="72"/>
  <c r="K4066" i="72"/>
  <c r="K4067" i="72"/>
  <c r="K4068" i="72"/>
  <c r="K4069" i="72"/>
  <c r="K4070" i="72"/>
  <c r="K4071" i="72"/>
  <c r="K4072" i="72"/>
  <c r="K4073" i="72"/>
  <c r="K4074" i="72"/>
  <c r="K4075" i="72"/>
  <c r="K4076" i="72"/>
  <c r="K4077" i="72"/>
  <c r="K4078" i="72"/>
  <c r="K4079" i="72"/>
  <c r="K4080" i="72"/>
  <c r="K4081" i="72"/>
  <c r="K4082" i="72"/>
  <c r="K4083" i="72"/>
  <c r="K4084" i="72"/>
  <c r="K4085" i="72"/>
  <c r="K4086" i="72"/>
  <c r="K4087" i="72"/>
  <c r="K4088" i="72"/>
  <c r="K4089" i="72"/>
  <c r="K4090" i="72"/>
  <c r="K4091" i="72"/>
  <c r="K4092" i="72"/>
  <c r="K4093" i="72"/>
  <c r="K4094" i="72"/>
  <c r="K4095" i="72"/>
  <c r="K4096" i="72"/>
  <c r="K4097" i="72"/>
  <c r="K4098" i="72"/>
  <c r="K4099" i="72"/>
  <c r="K4100" i="72"/>
  <c r="K4101" i="72"/>
  <c r="K4102" i="72"/>
  <c r="K4103" i="72"/>
  <c r="K4104" i="72"/>
  <c r="K4105" i="72"/>
  <c r="K4106" i="72"/>
  <c r="K4107" i="72"/>
  <c r="K4108" i="72"/>
  <c r="K4109" i="72"/>
  <c r="K4110" i="72"/>
  <c r="K4111" i="72"/>
  <c r="K4112" i="72"/>
  <c r="K4113" i="72"/>
  <c r="K4114" i="72"/>
  <c r="K4115" i="72"/>
  <c r="G463" i="69" l="1"/>
  <c r="G1152" i="66"/>
  <c r="K26" i="71" l="1"/>
  <c r="G13" i="64" s="1"/>
  <c r="K96" i="70"/>
  <c r="G13" i="55" s="1"/>
  <c r="A25" i="71"/>
  <c r="A24" i="71"/>
  <c r="A23" i="71"/>
  <c r="A22" i="71"/>
  <c r="A21" i="71"/>
  <c r="A20" i="71"/>
  <c r="A19" i="71"/>
  <c r="A18" i="71"/>
  <c r="A17" i="71"/>
  <c r="A16" i="71"/>
  <c r="A15" i="71"/>
  <c r="A14" i="71"/>
  <c r="A13" i="71"/>
  <c r="A12" i="71"/>
  <c r="A11" i="71"/>
  <c r="A10" i="71"/>
  <c r="A9" i="71"/>
  <c r="A8" i="71"/>
  <c r="A7" i="71"/>
  <c r="A6" i="71"/>
  <c r="A5" i="71"/>
  <c r="A4" i="71"/>
  <c r="A3" i="71"/>
  <c r="A2" i="71"/>
  <c r="A95" i="70"/>
  <c r="A94" i="70"/>
  <c r="A93" i="70"/>
  <c r="A92" i="70"/>
  <c r="A91" i="70"/>
  <c r="A90" i="70"/>
  <c r="A89" i="70"/>
  <c r="A88" i="70"/>
  <c r="A87" i="70"/>
  <c r="A86" i="70"/>
  <c r="A85" i="70"/>
  <c r="A84" i="70"/>
  <c r="A83" i="70"/>
  <c r="A82" i="70"/>
  <c r="A81" i="70"/>
  <c r="A80" i="70"/>
  <c r="A79" i="70"/>
  <c r="A78" i="70"/>
  <c r="A77" i="70"/>
  <c r="A76" i="70"/>
  <c r="A75" i="70"/>
  <c r="A74" i="70"/>
  <c r="A73" i="70"/>
  <c r="A72" i="70"/>
  <c r="A71" i="70"/>
  <c r="A70" i="70"/>
  <c r="A69" i="70"/>
  <c r="A68" i="70"/>
  <c r="A67" i="70"/>
  <c r="A66" i="70"/>
  <c r="A65" i="70"/>
  <c r="A64" i="70"/>
  <c r="A63" i="70"/>
  <c r="A62" i="70"/>
  <c r="A61" i="70"/>
  <c r="A60" i="70"/>
  <c r="A59" i="70"/>
  <c r="A58" i="70"/>
  <c r="A57" i="70"/>
  <c r="A56" i="70"/>
  <c r="A55" i="70"/>
  <c r="A54" i="70"/>
  <c r="A53" i="70"/>
  <c r="A52" i="70"/>
  <c r="A51" i="70"/>
  <c r="A50" i="70"/>
  <c r="A49" i="70"/>
  <c r="A48" i="70"/>
  <c r="A47" i="70"/>
  <c r="A46" i="70"/>
  <c r="A45" i="70"/>
  <c r="A44" i="70"/>
  <c r="A43" i="70"/>
  <c r="A42" i="70"/>
  <c r="A41" i="70"/>
  <c r="A40" i="70"/>
  <c r="A39" i="70"/>
  <c r="A38" i="70"/>
  <c r="A37" i="70"/>
  <c r="A36" i="70"/>
  <c r="A35" i="70"/>
  <c r="A34" i="70"/>
  <c r="A33" i="70"/>
  <c r="A32" i="70"/>
  <c r="A31" i="70"/>
  <c r="A30" i="70"/>
  <c r="A29" i="70"/>
  <c r="A28" i="70"/>
  <c r="A27" i="70"/>
  <c r="A26" i="70"/>
  <c r="A25" i="70"/>
  <c r="A24" i="70"/>
  <c r="A23" i="70"/>
  <c r="A22" i="70"/>
  <c r="A21" i="70"/>
  <c r="A20" i="70"/>
  <c r="A19" i="70"/>
  <c r="A18" i="70"/>
  <c r="A17" i="70"/>
  <c r="A16" i="70"/>
  <c r="A15" i="70"/>
  <c r="A14" i="70"/>
  <c r="A13" i="70"/>
  <c r="A12" i="70"/>
  <c r="A11" i="70"/>
  <c r="A10" i="70"/>
  <c r="A9" i="70"/>
  <c r="A8" i="70"/>
  <c r="A7" i="70"/>
  <c r="A6" i="70"/>
  <c r="A5" i="70"/>
  <c r="A4" i="70"/>
  <c r="A3" i="70"/>
  <c r="A2" i="70"/>
  <c r="G18" i="64"/>
  <c r="G17" i="64"/>
  <c r="G16" i="64"/>
  <c r="B20" i="58" s="1"/>
  <c r="B21" i="58" s="1"/>
  <c r="B22" i="58" s="1"/>
  <c r="G121" i="68"/>
  <c r="G163" i="68"/>
  <c r="G205" i="68"/>
  <c r="B20" i="52"/>
  <c r="G18" i="55"/>
  <c r="G17" i="55"/>
  <c r="B21" i="52" s="1"/>
  <c r="G16" i="55"/>
  <c r="M462" i="69"/>
  <c r="K462" i="69"/>
  <c r="M461" i="69"/>
  <c r="K461" i="69"/>
  <c r="M460" i="69"/>
  <c r="K460" i="69"/>
  <c r="M459" i="69"/>
  <c r="K459" i="69"/>
  <c r="M458" i="69"/>
  <c r="K458" i="69"/>
  <c r="M457" i="69"/>
  <c r="K457" i="69"/>
  <c r="M456" i="69"/>
  <c r="K456" i="69"/>
  <c r="M455" i="69"/>
  <c r="K455" i="69"/>
  <c r="M454" i="69"/>
  <c r="K454" i="69"/>
  <c r="M453" i="69"/>
  <c r="K453" i="69"/>
  <c r="M452" i="69"/>
  <c r="K452" i="69"/>
  <c r="M451" i="69"/>
  <c r="K451" i="69"/>
  <c r="M450" i="69"/>
  <c r="K450" i="69"/>
  <c r="M449" i="69"/>
  <c r="K449" i="69"/>
  <c r="M448" i="69"/>
  <c r="K448" i="69"/>
  <c r="M447" i="69"/>
  <c r="K447" i="69"/>
  <c r="M446" i="69"/>
  <c r="K446" i="69"/>
  <c r="M445" i="69"/>
  <c r="K445" i="69"/>
  <c r="M444" i="69"/>
  <c r="K444" i="69"/>
  <c r="M443" i="69"/>
  <c r="K443" i="69"/>
  <c r="M442" i="69"/>
  <c r="K442" i="69"/>
  <c r="M441" i="69"/>
  <c r="K441" i="69"/>
  <c r="M440" i="69"/>
  <c r="K440" i="69"/>
  <c r="M439" i="69"/>
  <c r="K439" i="69"/>
  <c r="M438" i="69"/>
  <c r="K438" i="69"/>
  <c r="M437" i="69"/>
  <c r="K437" i="69"/>
  <c r="M436" i="69"/>
  <c r="K436" i="69"/>
  <c r="M435" i="69"/>
  <c r="K435" i="69"/>
  <c r="M434" i="69"/>
  <c r="K434" i="69"/>
  <c r="M433" i="69"/>
  <c r="K433" i="69"/>
  <c r="M432" i="69"/>
  <c r="K432" i="69"/>
  <c r="M431" i="69"/>
  <c r="K431" i="69"/>
  <c r="M430" i="69"/>
  <c r="K430" i="69"/>
  <c r="M429" i="69"/>
  <c r="K429" i="69"/>
  <c r="M428" i="69"/>
  <c r="K428" i="69"/>
  <c r="M427" i="69"/>
  <c r="K427" i="69"/>
  <c r="M426" i="69"/>
  <c r="K426" i="69"/>
  <c r="M425" i="69"/>
  <c r="K425" i="69"/>
  <c r="M424" i="69"/>
  <c r="K424" i="69"/>
  <c r="M423" i="69"/>
  <c r="K423" i="69"/>
  <c r="M422" i="69"/>
  <c r="K422" i="69"/>
  <c r="M421" i="69"/>
  <c r="K421" i="69"/>
  <c r="M420" i="69"/>
  <c r="K420" i="69"/>
  <c r="M419" i="69"/>
  <c r="K419" i="69"/>
  <c r="M418" i="69"/>
  <c r="K418" i="69"/>
  <c r="M417" i="69"/>
  <c r="K417" i="69"/>
  <c r="M416" i="69"/>
  <c r="K416" i="69"/>
  <c r="M415" i="69"/>
  <c r="K415" i="69"/>
  <c r="M414" i="69"/>
  <c r="K414" i="69"/>
  <c r="M413" i="69"/>
  <c r="K413" i="69"/>
  <c r="M412" i="69"/>
  <c r="K412" i="69"/>
  <c r="M411" i="69"/>
  <c r="K411" i="69"/>
  <c r="M410" i="69"/>
  <c r="K410" i="69"/>
  <c r="M409" i="69"/>
  <c r="K409" i="69"/>
  <c r="M408" i="69"/>
  <c r="K408" i="69"/>
  <c r="M407" i="69"/>
  <c r="K407" i="69"/>
  <c r="M406" i="69"/>
  <c r="K406" i="69"/>
  <c r="M405" i="69"/>
  <c r="K405" i="69"/>
  <c r="M404" i="69"/>
  <c r="K404" i="69"/>
  <c r="M403" i="69"/>
  <c r="K403" i="69"/>
  <c r="M402" i="69"/>
  <c r="K402" i="69"/>
  <c r="M401" i="69"/>
  <c r="K401" i="69"/>
  <c r="M400" i="69"/>
  <c r="K400" i="69"/>
  <c r="M399" i="69"/>
  <c r="K399" i="69"/>
  <c r="M398" i="69"/>
  <c r="K398" i="69"/>
  <c r="M397" i="69"/>
  <c r="K397" i="69"/>
  <c r="M396" i="69"/>
  <c r="K396" i="69"/>
  <c r="M395" i="69"/>
  <c r="K395" i="69"/>
  <c r="M394" i="69"/>
  <c r="K394" i="69"/>
  <c r="M393" i="69"/>
  <c r="K393" i="69"/>
  <c r="M392" i="69"/>
  <c r="K392" i="69"/>
  <c r="M391" i="69"/>
  <c r="K391" i="69"/>
  <c r="M390" i="69"/>
  <c r="K390" i="69"/>
  <c r="M389" i="69"/>
  <c r="K389" i="69"/>
  <c r="M388" i="69"/>
  <c r="K388" i="69"/>
  <c r="M387" i="69"/>
  <c r="K387" i="69"/>
  <c r="M386" i="69"/>
  <c r="K386" i="69"/>
  <c r="M385" i="69"/>
  <c r="K385" i="69"/>
  <c r="M384" i="69"/>
  <c r="K384" i="69"/>
  <c r="M383" i="69"/>
  <c r="K383" i="69"/>
  <c r="M382" i="69"/>
  <c r="K382" i="69"/>
  <c r="M381" i="69"/>
  <c r="K381" i="69"/>
  <c r="M380" i="69"/>
  <c r="K380" i="69"/>
  <c r="M379" i="69"/>
  <c r="K379" i="69"/>
  <c r="M378" i="69"/>
  <c r="K378" i="69"/>
  <c r="M377" i="69"/>
  <c r="K377" i="69"/>
  <c r="M376" i="69"/>
  <c r="K376" i="69"/>
  <c r="M375" i="69"/>
  <c r="K375" i="69"/>
  <c r="M374" i="69"/>
  <c r="K374" i="69"/>
  <c r="M373" i="69"/>
  <c r="K373" i="69"/>
  <c r="M372" i="69"/>
  <c r="K372" i="69"/>
  <c r="M371" i="69"/>
  <c r="K371" i="69"/>
  <c r="M370" i="69"/>
  <c r="K370" i="69"/>
  <c r="M369" i="69"/>
  <c r="K369" i="69"/>
  <c r="M368" i="69"/>
  <c r="K368" i="69"/>
  <c r="M367" i="69"/>
  <c r="K367" i="69"/>
  <c r="M366" i="69"/>
  <c r="K366" i="69"/>
  <c r="M365" i="69"/>
  <c r="K365" i="69"/>
  <c r="M364" i="69"/>
  <c r="K364" i="69"/>
  <c r="M363" i="69"/>
  <c r="K363" i="69"/>
  <c r="M362" i="69"/>
  <c r="K362" i="69"/>
  <c r="M361" i="69"/>
  <c r="K361" i="69"/>
  <c r="M360" i="69"/>
  <c r="K360" i="69"/>
  <c r="M359" i="69"/>
  <c r="K359" i="69"/>
  <c r="M358" i="69"/>
  <c r="K358" i="69"/>
  <c r="M357" i="69"/>
  <c r="K357" i="69"/>
  <c r="M356" i="69"/>
  <c r="K356" i="69"/>
  <c r="M355" i="69"/>
  <c r="K355" i="69"/>
  <c r="M354" i="69"/>
  <c r="K354" i="69"/>
  <c r="M353" i="69"/>
  <c r="K353" i="69"/>
  <c r="M352" i="69"/>
  <c r="K352" i="69"/>
  <c r="M351" i="69"/>
  <c r="K351" i="69"/>
  <c r="M350" i="69"/>
  <c r="K350" i="69"/>
  <c r="M349" i="69"/>
  <c r="K349" i="69"/>
  <c r="M348" i="69"/>
  <c r="K348" i="69"/>
  <c r="M347" i="69"/>
  <c r="K347" i="69"/>
  <c r="M346" i="69"/>
  <c r="K346" i="69"/>
  <c r="M345" i="69"/>
  <c r="K345" i="69"/>
  <c r="M344" i="69"/>
  <c r="K344" i="69"/>
  <c r="M343" i="69"/>
  <c r="K343" i="69"/>
  <c r="M342" i="69"/>
  <c r="K342" i="69"/>
  <c r="M341" i="69"/>
  <c r="K341" i="69"/>
  <c r="M340" i="69"/>
  <c r="K340" i="69"/>
  <c r="M339" i="69"/>
  <c r="K339" i="69"/>
  <c r="M338" i="69"/>
  <c r="K338" i="69"/>
  <c r="M337" i="69"/>
  <c r="K337" i="69"/>
  <c r="M336" i="69"/>
  <c r="K336" i="69"/>
  <c r="M335" i="69"/>
  <c r="K335" i="69"/>
  <c r="M334" i="69"/>
  <c r="K334" i="69"/>
  <c r="M333" i="69"/>
  <c r="K333" i="69"/>
  <c r="M332" i="69"/>
  <c r="K332" i="69"/>
  <c r="M331" i="69"/>
  <c r="K331" i="69"/>
  <c r="M330" i="69"/>
  <c r="K330" i="69"/>
  <c r="M329" i="69"/>
  <c r="K329" i="69"/>
  <c r="M328" i="69"/>
  <c r="K328" i="69"/>
  <c r="M327" i="69"/>
  <c r="K327" i="69"/>
  <c r="M326" i="69"/>
  <c r="K326" i="69"/>
  <c r="M325" i="69"/>
  <c r="K325" i="69"/>
  <c r="M324" i="69"/>
  <c r="K324" i="69"/>
  <c r="M323" i="69"/>
  <c r="K323" i="69"/>
  <c r="M322" i="69"/>
  <c r="K322" i="69"/>
  <c r="M321" i="69"/>
  <c r="K321" i="69"/>
  <c r="M320" i="69"/>
  <c r="K320" i="69"/>
  <c r="M319" i="69"/>
  <c r="K319" i="69"/>
  <c r="M318" i="69"/>
  <c r="K318" i="69"/>
  <c r="M317" i="69"/>
  <c r="K317" i="69"/>
  <c r="M316" i="69"/>
  <c r="K316" i="69"/>
  <c r="M315" i="69"/>
  <c r="K315" i="69"/>
  <c r="M314" i="69"/>
  <c r="K314" i="69"/>
  <c r="M313" i="69"/>
  <c r="K313" i="69"/>
  <c r="M312" i="69"/>
  <c r="K312" i="69"/>
  <c r="M311" i="69"/>
  <c r="K311" i="69"/>
  <c r="M310" i="69"/>
  <c r="K310" i="69"/>
  <c r="M309" i="69"/>
  <c r="K309" i="69"/>
  <c r="M308" i="69"/>
  <c r="K308" i="69"/>
  <c r="M307" i="69"/>
  <c r="K307" i="69"/>
  <c r="M306" i="69"/>
  <c r="K306" i="69"/>
  <c r="M305" i="69"/>
  <c r="K305" i="69"/>
  <c r="M304" i="69"/>
  <c r="K304" i="69"/>
  <c r="M303" i="69"/>
  <c r="K303" i="69"/>
  <c r="M302" i="69"/>
  <c r="K302" i="69"/>
  <c r="M301" i="69"/>
  <c r="K301" i="69"/>
  <c r="M300" i="69"/>
  <c r="K300" i="69"/>
  <c r="M299" i="69"/>
  <c r="K299" i="69"/>
  <c r="M298" i="69"/>
  <c r="K298" i="69"/>
  <c r="M297" i="69"/>
  <c r="K297" i="69"/>
  <c r="M296" i="69"/>
  <c r="K296" i="69"/>
  <c r="M295" i="69"/>
  <c r="K295" i="69"/>
  <c r="M294" i="69"/>
  <c r="K294" i="69"/>
  <c r="M293" i="69"/>
  <c r="K293" i="69"/>
  <c r="M292" i="69"/>
  <c r="K292" i="69"/>
  <c r="M291" i="69"/>
  <c r="K291" i="69"/>
  <c r="M290" i="69"/>
  <c r="K290" i="69"/>
  <c r="M289" i="69"/>
  <c r="K289" i="69"/>
  <c r="M288" i="69"/>
  <c r="K288" i="69"/>
  <c r="M287" i="69"/>
  <c r="K287" i="69"/>
  <c r="M286" i="69"/>
  <c r="K286" i="69"/>
  <c r="M285" i="69"/>
  <c r="K285" i="69"/>
  <c r="M284" i="69"/>
  <c r="K284" i="69"/>
  <c r="M283" i="69"/>
  <c r="K283" i="69"/>
  <c r="M282" i="69"/>
  <c r="K282" i="69"/>
  <c r="M281" i="69"/>
  <c r="K281" i="69"/>
  <c r="M280" i="69"/>
  <c r="K280" i="69"/>
  <c r="M279" i="69"/>
  <c r="K279" i="69"/>
  <c r="M278" i="69"/>
  <c r="K278" i="69"/>
  <c r="M277" i="69"/>
  <c r="K277" i="69"/>
  <c r="M276" i="69"/>
  <c r="K276" i="69"/>
  <c r="M275" i="69"/>
  <c r="K275" i="69"/>
  <c r="M274" i="69"/>
  <c r="K274" i="69"/>
  <c r="M273" i="69"/>
  <c r="K273" i="69"/>
  <c r="M272" i="69"/>
  <c r="K272" i="69"/>
  <c r="M271" i="69"/>
  <c r="K271" i="69"/>
  <c r="M270" i="69"/>
  <c r="K270" i="69"/>
  <c r="M269" i="69"/>
  <c r="K269" i="69"/>
  <c r="M268" i="69"/>
  <c r="K268" i="69"/>
  <c r="M267" i="69"/>
  <c r="K267" i="69"/>
  <c r="M266" i="69"/>
  <c r="K266" i="69"/>
  <c r="M265" i="69"/>
  <c r="K265" i="69"/>
  <c r="M264" i="69"/>
  <c r="K264" i="69"/>
  <c r="M263" i="69"/>
  <c r="K263" i="69"/>
  <c r="M262" i="69"/>
  <c r="K262" i="69"/>
  <c r="M261" i="69"/>
  <c r="K261" i="69"/>
  <c r="M260" i="69"/>
  <c r="K260" i="69"/>
  <c r="M259" i="69"/>
  <c r="K259" i="69"/>
  <c r="M258" i="69"/>
  <c r="K258" i="69"/>
  <c r="M257" i="69"/>
  <c r="K257" i="69"/>
  <c r="M256" i="69"/>
  <c r="K256" i="69"/>
  <c r="M255" i="69"/>
  <c r="K255" i="69"/>
  <c r="M254" i="69"/>
  <c r="K254" i="69"/>
  <c r="M253" i="69"/>
  <c r="K253" i="69"/>
  <c r="M252" i="69"/>
  <c r="K252" i="69"/>
  <c r="M251" i="69"/>
  <c r="K251" i="69"/>
  <c r="M250" i="69"/>
  <c r="K250" i="69"/>
  <c r="M249" i="69"/>
  <c r="K249" i="69"/>
  <c r="M248" i="69"/>
  <c r="K248" i="69"/>
  <c r="M247" i="69"/>
  <c r="K247" i="69"/>
  <c r="M246" i="69"/>
  <c r="K246" i="69"/>
  <c r="M245" i="69"/>
  <c r="K245" i="69"/>
  <c r="M244" i="69"/>
  <c r="K244" i="69"/>
  <c r="M243" i="69"/>
  <c r="K243" i="69"/>
  <c r="M242" i="69"/>
  <c r="K242" i="69"/>
  <c r="M241" i="69"/>
  <c r="K241" i="69"/>
  <c r="M240" i="69"/>
  <c r="K240" i="69"/>
  <c r="M239" i="69"/>
  <c r="K239" i="69"/>
  <c r="M238" i="69"/>
  <c r="K238" i="69"/>
  <c r="M237" i="69"/>
  <c r="K237" i="69"/>
  <c r="M236" i="69"/>
  <c r="K236" i="69"/>
  <c r="M235" i="69"/>
  <c r="K235" i="69"/>
  <c r="M234" i="69"/>
  <c r="K234" i="69"/>
  <c r="M233" i="69"/>
  <c r="K233" i="69"/>
  <c r="M232" i="69"/>
  <c r="K232" i="69"/>
  <c r="M231" i="69"/>
  <c r="K231" i="69"/>
  <c r="M230" i="69"/>
  <c r="K230" i="69"/>
  <c r="M229" i="69"/>
  <c r="K229" i="69"/>
  <c r="M228" i="69"/>
  <c r="K228" i="69"/>
  <c r="M227" i="69"/>
  <c r="K227" i="69"/>
  <c r="M226" i="69"/>
  <c r="K226" i="69"/>
  <c r="M225" i="69"/>
  <c r="K225" i="69"/>
  <c r="M224" i="69"/>
  <c r="K224" i="69"/>
  <c r="M223" i="69"/>
  <c r="K223" i="69"/>
  <c r="M222" i="69"/>
  <c r="K222" i="69"/>
  <c r="M221" i="69"/>
  <c r="K221" i="69"/>
  <c r="M220" i="69"/>
  <c r="K220" i="69"/>
  <c r="M219" i="69"/>
  <c r="K219" i="69"/>
  <c r="M218" i="69"/>
  <c r="K218" i="69"/>
  <c r="M217" i="69"/>
  <c r="K217" i="69"/>
  <c r="M216" i="69"/>
  <c r="K216" i="69"/>
  <c r="M215" i="69"/>
  <c r="K215" i="69"/>
  <c r="M214" i="69"/>
  <c r="K214" i="69"/>
  <c r="M213" i="69"/>
  <c r="K213" i="69"/>
  <c r="M212" i="69"/>
  <c r="K212" i="69"/>
  <c r="M211" i="69"/>
  <c r="K211" i="69"/>
  <c r="M210" i="69"/>
  <c r="K210" i="69"/>
  <c r="M209" i="69"/>
  <c r="K209" i="69"/>
  <c r="M208" i="69"/>
  <c r="K208" i="69"/>
  <c r="M207" i="69"/>
  <c r="K207" i="69"/>
  <c r="M206" i="69"/>
  <c r="K206" i="69"/>
  <c r="M205" i="69"/>
  <c r="K205" i="69"/>
  <c r="M204" i="69"/>
  <c r="K204" i="69"/>
  <c r="M203" i="69"/>
  <c r="K203" i="69"/>
  <c r="M202" i="69"/>
  <c r="K202" i="69"/>
  <c r="M201" i="69"/>
  <c r="K201" i="69"/>
  <c r="M200" i="69"/>
  <c r="K200" i="69"/>
  <c r="M199" i="69"/>
  <c r="K199" i="69"/>
  <c r="M198" i="69"/>
  <c r="K198" i="69"/>
  <c r="M197" i="69"/>
  <c r="K197" i="69"/>
  <c r="M196" i="69"/>
  <c r="K196" i="69"/>
  <c r="M195" i="69"/>
  <c r="K195" i="69"/>
  <c r="M194" i="69"/>
  <c r="K194" i="69"/>
  <c r="M193" i="69"/>
  <c r="K193" i="69"/>
  <c r="M192" i="69"/>
  <c r="K192" i="69"/>
  <c r="M191" i="69"/>
  <c r="K191" i="69"/>
  <c r="M190" i="69"/>
  <c r="K190" i="69"/>
  <c r="M189" i="69"/>
  <c r="K189" i="69"/>
  <c r="M188" i="69"/>
  <c r="K188" i="69"/>
  <c r="M187" i="69"/>
  <c r="K187" i="69"/>
  <c r="M186" i="69"/>
  <c r="K186" i="69"/>
  <c r="M185" i="69"/>
  <c r="K185" i="69"/>
  <c r="M184" i="69"/>
  <c r="K184" i="69"/>
  <c r="M183" i="69"/>
  <c r="K183" i="69"/>
  <c r="M182" i="69"/>
  <c r="K182" i="69"/>
  <c r="M181" i="69"/>
  <c r="K181" i="69"/>
  <c r="M180" i="69"/>
  <c r="K180" i="69"/>
  <c r="M179" i="69"/>
  <c r="K179" i="69"/>
  <c r="M178" i="69"/>
  <c r="K178" i="69"/>
  <c r="M177" i="69"/>
  <c r="K177" i="69"/>
  <c r="M176" i="69"/>
  <c r="K176" i="69"/>
  <c r="M175" i="69"/>
  <c r="K175" i="69"/>
  <c r="M174" i="69"/>
  <c r="K174" i="69"/>
  <c r="M173" i="69"/>
  <c r="K173" i="69"/>
  <c r="M172" i="69"/>
  <c r="K172" i="69"/>
  <c r="M171" i="69"/>
  <c r="K171" i="69"/>
  <c r="M170" i="69"/>
  <c r="K170" i="69"/>
  <c r="M169" i="69"/>
  <c r="K169" i="69"/>
  <c r="M168" i="69"/>
  <c r="K168" i="69"/>
  <c r="M167" i="69"/>
  <c r="K167" i="69"/>
  <c r="M166" i="69"/>
  <c r="K166" i="69"/>
  <c r="M165" i="69"/>
  <c r="K165" i="69"/>
  <c r="M164" i="69"/>
  <c r="K164" i="69"/>
  <c r="M163" i="69"/>
  <c r="K163" i="69"/>
  <c r="M162" i="69"/>
  <c r="K162" i="69"/>
  <c r="M161" i="69"/>
  <c r="K161" i="69"/>
  <c r="M160" i="69"/>
  <c r="K160" i="69"/>
  <c r="M159" i="69"/>
  <c r="K159" i="69"/>
  <c r="M158" i="69"/>
  <c r="K158" i="69"/>
  <c r="M157" i="69"/>
  <c r="K157" i="69"/>
  <c r="M156" i="69"/>
  <c r="K156" i="69"/>
  <c r="M155" i="69"/>
  <c r="K155" i="69"/>
  <c r="M154" i="69"/>
  <c r="K154" i="69"/>
  <c r="M153" i="69"/>
  <c r="K153" i="69"/>
  <c r="M152" i="69"/>
  <c r="K152" i="69"/>
  <c r="M151" i="69"/>
  <c r="K151" i="69"/>
  <c r="M150" i="69"/>
  <c r="K150" i="69"/>
  <c r="M149" i="69"/>
  <c r="K149" i="69"/>
  <c r="M148" i="69"/>
  <c r="K148" i="69"/>
  <c r="M147" i="69"/>
  <c r="K147" i="69"/>
  <c r="M146" i="69"/>
  <c r="K146" i="69"/>
  <c r="M145" i="69"/>
  <c r="K145" i="69"/>
  <c r="M144" i="69"/>
  <c r="K144" i="69"/>
  <c r="M143" i="69"/>
  <c r="K143" i="69"/>
  <c r="M142" i="69"/>
  <c r="K142" i="69"/>
  <c r="M141" i="69"/>
  <c r="K141" i="69"/>
  <c r="M140" i="69"/>
  <c r="K140" i="69"/>
  <c r="M139" i="69"/>
  <c r="K139" i="69"/>
  <c r="M138" i="69"/>
  <c r="K138" i="69"/>
  <c r="M137" i="69"/>
  <c r="K137" i="69"/>
  <c r="M136" i="69"/>
  <c r="K136" i="69"/>
  <c r="M135" i="69"/>
  <c r="K135" i="69"/>
  <c r="M134" i="69"/>
  <c r="K134" i="69"/>
  <c r="M133" i="69"/>
  <c r="K133" i="69"/>
  <c r="M132" i="69"/>
  <c r="K132" i="69"/>
  <c r="M131" i="69"/>
  <c r="K131" i="69"/>
  <c r="M130" i="69"/>
  <c r="K130" i="69"/>
  <c r="M129" i="69"/>
  <c r="K129" i="69"/>
  <c r="M128" i="69"/>
  <c r="K128" i="69"/>
  <c r="M127" i="69"/>
  <c r="K127" i="69"/>
  <c r="M126" i="69"/>
  <c r="K126" i="69"/>
  <c r="M125" i="69"/>
  <c r="K125" i="69"/>
  <c r="M124" i="69"/>
  <c r="K124" i="69"/>
  <c r="M123" i="69"/>
  <c r="K123" i="69"/>
  <c r="M122" i="69"/>
  <c r="K122" i="69"/>
  <c r="M121" i="69"/>
  <c r="K121" i="69"/>
  <c r="M120" i="69"/>
  <c r="K120" i="69"/>
  <c r="M119" i="69"/>
  <c r="K119" i="69"/>
  <c r="M118" i="69"/>
  <c r="K118" i="69"/>
  <c r="M117" i="69"/>
  <c r="K117" i="69"/>
  <c r="M116" i="69"/>
  <c r="K116" i="69"/>
  <c r="M115" i="69"/>
  <c r="K115" i="69"/>
  <c r="M114" i="69"/>
  <c r="K114" i="69"/>
  <c r="M113" i="69"/>
  <c r="K113" i="69"/>
  <c r="M112" i="69"/>
  <c r="K112" i="69"/>
  <c r="M111" i="69"/>
  <c r="K111" i="69"/>
  <c r="M110" i="69"/>
  <c r="K110" i="69"/>
  <c r="M109" i="69"/>
  <c r="K109" i="69"/>
  <c r="M108" i="69"/>
  <c r="K108" i="69"/>
  <c r="M107" i="69"/>
  <c r="K107" i="69"/>
  <c r="M106" i="69"/>
  <c r="K106" i="69"/>
  <c r="M105" i="69"/>
  <c r="K105" i="69"/>
  <c r="M104" i="69"/>
  <c r="K104" i="69"/>
  <c r="M103" i="69"/>
  <c r="K103" i="69"/>
  <c r="M102" i="69"/>
  <c r="K102" i="69"/>
  <c r="M101" i="69"/>
  <c r="K101" i="69"/>
  <c r="M100" i="69"/>
  <c r="K100" i="69"/>
  <c r="M99" i="69"/>
  <c r="K99" i="69"/>
  <c r="M98" i="69"/>
  <c r="K98" i="69"/>
  <c r="M97" i="69"/>
  <c r="K97" i="69"/>
  <c r="M96" i="69"/>
  <c r="K96" i="69"/>
  <c r="M95" i="69"/>
  <c r="K95" i="69"/>
  <c r="M94" i="69"/>
  <c r="K94" i="69"/>
  <c r="M93" i="69"/>
  <c r="K93" i="69"/>
  <c r="M92" i="69"/>
  <c r="K92" i="69"/>
  <c r="M91" i="69"/>
  <c r="K91" i="69"/>
  <c r="M90" i="69"/>
  <c r="K90" i="69"/>
  <c r="M89" i="69"/>
  <c r="K89" i="69"/>
  <c r="M88" i="69"/>
  <c r="K88" i="69"/>
  <c r="M87" i="69"/>
  <c r="K87" i="69"/>
  <c r="M86" i="69"/>
  <c r="K86" i="69"/>
  <c r="M85" i="69"/>
  <c r="K85" i="69"/>
  <c r="M84" i="69"/>
  <c r="K84" i="69"/>
  <c r="M83" i="69"/>
  <c r="K83" i="69"/>
  <c r="M82" i="69"/>
  <c r="K82" i="69"/>
  <c r="M81" i="69"/>
  <c r="K81" i="69"/>
  <c r="M80" i="69"/>
  <c r="K80" i="69"/>
  <c r="M79" i="69"/>
  <c r="K79" i="69"/>
  <c r="M78" i="69"/>
  <c r="K78" i="69"/>
  <c r="M77" i="69"/>
  <c r="K77" i="69"/>
  <c r="M76" i="69"/>
  <c r="K76" i="69"/>
  <c r="M75" i="69"/>
  <c r="K75" i="69"/>
  <c r="M74" i="69"/>
  <c r="K74" i="69"/>
  <c r="M73" i="69"/>
  <c r="K73" i="69"/>
  <c r="M72" i="69"/>
  <c r="K72" i="69"/>
  <c r="M71" i="69"/>
  <c r="K71" i="69"/>
  <c r="M70" i="69"/>
  <c r="K70" i="69"/>
  <c r="M69" i="69"/>
  <c r="K69" i="69"/>
  <c r="M68" i="69"/>
  <c r="K68" i="69"/>
  <c r="M67" i="69"/>
  <c r="K67" i="69"/>
  <c r="M66" i="69"/>
  <c r="K66" i="69"/>
  <c r="M65" i="69"/>
  <c r="K65" i="69"/>
  <c r="M64" i="69"/>
  <c r="K64" i="69"/>
  <c r="M63" i="69"/>
  <c r="K63" i="69"/>
  <c r="M62" i="69"/>
  <c r="K62" i="69"/>
  <c r="M61" i="69"/>
  <c r="K61" i="69"/>
  <c r="M60" i="69"/>
  <c r="K60" i="69"/>
  <c r="M59" i="69"/>
  <c r="K59" i="69"/>
  <c r="M58" i="69"/>
  <c r="K58" i="69"/>
  <c r="M57" i="69"/>
  <c r="K57" i="69"/>
  <c r="M56" i="69"/>
  <c r="K56" i="69"/>
  <c r="M55" i="69"/>
  <c r="K55" i="69"/>
  <c r="M54" i="69"/>
  <c r="K54" i="69"/>
  <c r="M53" i="69"/>
  <c r="K53" i="69"/>
  <c r="M52" i="69"/>
  <c r="K52" i="69"/>
  <c r="M51" i="69"/>
  <c r="K51" i="69"/>
  <c r="M50" i="69"/>
  <c r="K50" i="69"/>
  <c r="M49" i="69"/>
  <c r="K49" i="69"/>
  <c r="M48" i="69"/>
  <c r="K48" i="69"/>
  <c r="M47" i="69"/>
  <c r="K47" i="69"/>
  <c r="M46" i="69"/>
  <c r="K46" i="69"/>
  <c r="M45" i="69"/>
  <c r="K45" i="69"/>
  <c r="M44" i="69"/>
  <c r="K44" i="69"/>
  <c r="M43" i="69"/>
  <c r="K43" i="69"/>
  <c r="M42" i="69"/>
  <c r="K42" i="69"/>
  <c r="M41" i="69"/>
  <c r="K41" i="69"/>
  <c r="M40" i="69"/>
  <c r="K40" i="69"/>
  <c r="M39" i="69"/>
  <c r="K39" i="69"/>
  <c r="M38" i="69"/>
  <c r="K38" i="69"/>
  <c r="M37" i="69"/>
  <c r="K37" i="69"/>
  <c r="M36" i="69"/>
  <c r="K36" i="69"/>
  <c r="M35" i="69"/>
  <c r="K35" i="69"/>
  <c r="M34" i="69"/>
  <c r="K34" i="69"/>
  <c r="M33" i="69"/>
  <c r="K33" i="69"/>
  <c r="M32" i="69"/>
  <c r="K32" i="69"/>
  <c r="M31" i="69"/>
  <c r="K31" i="69"/>
  <c r="M30" i="69"/>
  <c r="K30" i="69"/>
  <c r="M29" i="69"/>
  <c r="K29" i="69"/>
  <c r="M28" i="69"/>
  <c r="K28" i="69"/>
  <c r="M27" i="69"/>
  <c r="K27" i="69"/>
  <c r="M26" i="69"/>
  <c r="K26" i="69"/>
  <c r="M25" i="69"/>
  <c r="K25" i="69"/>
  <c r="M24" i="69"/>
  <c r="K24" i="69"/>
  <c r="M23" i="69"/>
  <c r="K23" i="69"/>
  <c r="M22" i="69"/>
  <c r="K22" i="69"/>
  <c r="M21" i="69"/>
  <c r="K21" i="69"/>
  <c r="M20" i="69"/>
  <c r="K20" i="69"/>
  <c r="M19" i="69"/>
  <c r="K19" i="69"/>
  <c r="M18" i="69"/>
  <c r="K18" i="69"/>
  <c r="M17" i="69"/>
  <c r="K17" i="69"/>
  <c r="M16" i="69"/>
  <c r="K16" i="69"/>
  <c r="M15" i="69"/>
  <c r="K15" i="69"/>
  <c r="M14" i="69"/>
  <c r="K14" i="69"/>
  <c r="M13" i="69"/>
  <c r="K13" i="69"/>
  <c r="M12" i="69"/>
  <c r="K12" i="69"/>
  <c r="M11" i="69"/>
  <c r="K11" i="69"/>
  <c r="M10" i="69"/>
  <c r="K10" i="69"/>
  <c r="M9" i="69"/>
  <c r="K9" i="69"/>
  <c r="M8" i="69"/>
  <c r="K8" i="69"/>
  <c r="M7" i="69"/>
  <c r="K7" i="69"/>
  <c r="M6" i="69"/>
  <c r="K6" i="69"/>
  <c r="M5" i="69"/>
  <c r="K5" i="69"/>
  <c r="M4" i="69"/>
  <c r="K4" i="69"/>
  <c r="M3" i="69"/>
  <c r="K3" i="69"/>
  <c r="M2" i="69"/>
  <c r="K2" i="69"/>
  <c r="G628" i="65"/>
  <c r="G962" i="65"/>
  <c r="G1212" i="65"/>
  <c r="M204" i="68"/>
  <c r="K204" i="68"/>
  <c r="M203" i="68"/>
  <c r="K203" i="68"/>
  <c r="M202" i="68"/>
  <c r="K202" i="68"/>
  <c r="M201" i="68"/>
  <c r="K201" i="68"/>
  <c r="M200" i="68"/>
  <c r="K200" i="68"/>
  <c r="M199" i="68"/>
  <c r="K199" i="68"/>
  <c r="M198" i="68"/>
  <c r="K198" i="68"/>
  <c r="M197" i="68"/>
  <c r="K197" i="68"/>
  <c r="M196" i="68"/>
  <c r="K196" i="68"/>
  <c r="M195" i="68"/>
  <c r="K195" i="68"/>
  <c r="M194" i="68"/>
  <c r="K194" i="68"/>
  <c r="M193" i="68"/>
  <c r="K193" i="68"/>
  <c r="M192" i="68"/>
  <c r="K192" i="68"/>
  <c r="M191" i="68"/>
  <c r="K191" i="68"/>
  <c r="M190" i="68"/>
  <c r="K190" i="68"/>
  <c r="M189" i="68"/>
  <c r="K189" i="68"/>
  <c r="M188" i="68"/>
  <c r="K188" i="68"/>
  <c r="M187" i="68"/>
  <c r="K187" i="68"/>
  <c r="M186" i="68"/>
  <c r="K186" i="68"/>
  <c r="M185" i="68"/>
  <c r="K185" i="68"/>
  <c r="M184" i="68"/>
  <c r="K184" i="68"/>
  <c r="M183" i="68"/>
  <c r="K183" i="68"/>
  <c r="M182" i="68"/>
  <c r="K182" i="68"/>
  <c r="M181" i="68"/>
  <c r="K181" i="68"/>
  <c r="M180" i="68"/>
  <c r="K180" i="68"/>
  <c r="M179" i="68"/>
  <c r="K179" i="68"/>
  <c r="M178" i="68"/>
  <c r="K178" i="68"/>
  <c r="M177" i="68"/>
  <c r="K177" i="68"/>
  <c r="M176" i="68"/>
  <c r="K176" i="68"/>
  <c r="M175" i="68"/>
  <c r="K175" i="68"/>
  <c r="M174" i="68"/>
  <c r="K174" i="68"/>
  <c r="M173" i="68"/>
  <c r="K173" i="68"/>
  <c r="M172" i="68"/>
  <c r="K172" i="68"/>
  <c r="M171" i="68"/>
  <c r="K171" i="68"/>
  <c r="M170" i="68"/>
  <c r="K170" i="68"/>
  <c r="M169" i="68"/>
  <c r="K169" i="68"/>
  <c r="M168" i="68"/>
  <c r="K168" i="68"/>
  <c r="M167" i="68"/>
  <c r="K167" i="68"/>
  <c r="M166" i="68"/>
  <c r="K166" i="68"/>
  <c r="M162" i="68"/>
  <c r="K162" i="68"/>
  <c r="M161" i="68"/>
  <c r="K161" i="68"/>
  <c r="M160" i="68"/>
  <c r="K160" i="68"/>
  <c r="M159" i="68"/>
  <c r="K159" i="68"/>
  <c r="M158" i="68"/>
  <c r="K158" i="68"/>
  <c r="M157" i="68"/>
  <c r="K157" i="68"/>
  <c r="M156" i="68"/>
  <c r="K156" i="68"/>
  <c r="M155" i="68"/>
  <c r="K155" i="68"/>
  <c r="M154" i="68"/>
  <c r="K154" i="68"/>
  <c r="M153" i="68"/>
  <c r="K153" i="68"/>
  <c r="M152" i="68"/>
  <c r="K152" i="68"/>
  <c r="M151" i="68"/>
  <c r="K151" i="68"/>
  <c r="M150" i="68"/>
  <c r="K150" i="68"/>
  <c r="M149" i="68"/>
  <c r="K149" i="68"/>
  <c r="M148" i="68"/>
  <c r="K148" i="68"/>
  <c r="M147" i="68"/>
  <c r="K147" i="68"/>
  <c r="M146" i="68"/>
  <c r="K146" i="68"/>
  <c r="M145" i="68"/>
  <c r="K145" i="68"/>
  <c r="M144" i="68"/>
  <c r="K144" i="68"/>
  <c r="M143" i="68"/>
  <c r="K143" i="68"/>
  <c r="M142" i="68"/>
  <c r="K142" i="68"/>
  <c r="M141" i="68"/>
  <c r="K141" i="68"/>
  <c r="M140" i="68"/>
  <c r="K140" i="68"/>
  <c r="M139" i="68"/>
  <c r="K139" i="68"/>
  <c r="M138" i="68"/>
  <c r="K138" i="68"/>
  <c r="M137" i="68"/>
  <c r="K137" i="68"/>
  <c r="M136" i="68"/>
  <c r="K136" i="68"/>
  <c r="M135" i="68"/>
  <c r="K135" i="68"/>
  <c r="M134" i="68"/>
  <c r="K134" i="68"/>
  <c r="M133" i="68"/>
  <c r="K133" i="68"/>
  <c r="M132" i="68"/>
  <c r="K132" i="68"/>
  <c r="M131" i="68"/>
  <c r="K131" i="68"/>
  <c r="M130" i="68"/>
  <c r="K130" i="68"/>
  <c r="M129" i="68"/>
  <c r="K129" i="68"/>
  <c r="M128" i="68"/>
  <c r="K128" i="68"/>
  <c r="M127" i="68"/>
  <c r="K127" i="68"/>
  <c r="M126" i="68"/>
  <c r="K126" i="68"/>
  <c r="M125" i="68"/>
  <c r="K125" i="68"/>
  <c r="M124" i="68"/>
  <c r="K124" i="68"/>
  <c r="M120" i="68"/>
  <c r="K120" i="68"/>
  <c r="M119" i="68"/>
  <c r="K119" i="68"/>
  <c r="M118" i="68"/>
  <c r="K118" i="68"/>
  <c r="M117" i="68"/>
  <c r="K117" i="68"/>
  <c r="M116" i="68"/>
  <c r="K116" i="68"/>
  <c r="M115" i="68"/>
  <c r="K115" i="68"/>
  <c r="M114" i="68"/>
  <c r="K114" i="68"/>
  <c r="M113" i="68"/>
  <c r="K113" i="68"/>
  <c r="M112" i="68"/>
  <c r="K112" i="68"/>
  <c r="M111" i="68"/>
  <c r="K111" i="68"/>
  <c r="M110" i="68"/>
  <c r="K110" i="68"/>
  <c r="M109" i="68"/>
  <c r="K109" i="68"/>
  <c r="M108" i="68"/>
  <c r="K108" i="68"/>
  <c r="M107" i="68"/>
  <c r="K107" i="68"/>
  <c r="M106" i="68"/>
  <c r="K106" i="68"/>
  <c r="M105" i="68"/>
  <c r="K105" i="68"/>
  <c r="M104" i="68"/>
  <c r="K104" i="68"/>
  <c r="M103" i="68"/>
  <c r="K103" i="68"/>
  <c r="M102" i="68"/>
  <c r="K102" i="68"/>
  <c r="M101" i="68"/>
  <c r="K101" i="68"/>
  <c r="M100" i="68"/>
  <c r="K100" i="68"/>
  <c r="M99" i="68"/>
  <c r="K99" i="68"/>
  <c r="M98" i="68"/>
  <c r="K98" i="68"/>
  <c r="M97" i="68"/>
  <c r="K97" i="68"/>
  <c r="M96" i="68"/>
  <c r="K96" i="68"/>
  <c r="M95" i="68"/>
  <c r="K95" i="68"/>
  <c r="M94" i="68"/>
  <c r="K94" i="68"/>
  <c r="M93" i="68"/>
  <c r="K93" i="68"/>
  <c r="M92" i="68"/>
  <c r="K92" i="68"/>
  <c r="M91" i="68"/>
  <c r="K91" i="68"/>
  <c r="M90" i="68"/>
  <c r="K90" i="68"/>
  <c r="M89" i="68"/>
  <c r="K89" i="68"/>
  <c r="M88" i="68"/>
  <c r="K88" i="68"/>
  <c r="M87" i="68"/>
  <c r="K87" i="68"/>
  <c r="M86" i="68"/>
  <c r="K86" i="68"/>
  <c r="M85" i="68"/>
  <c r="K85" i="68"/>
  <c r="M84" i="68"/>
  <c r="K84" i="68"/>
  <c r="M83" i="68"/>
  <c r="K83" i="68"/>
  <c r="M82" i="68"/>
  <c r="K82" i="68"/>
  <c r="M81" i="68"/>
  <c r="K81" i="68"/>
  <c r="M80" i="68"/>
  <c r="K80" i="68"/>
  <c r="M79" i="68"/>
  <c r="K79" i="68"/>
  <c r="M78" i="68"/>
  <c r="K78" i="68"/>
  <c r="M77" i="68"/>
  <c r="K77" i="68"/>
  <c r="M76" i="68"/>
  <c r="K76" i="68"/>
  <c r="M75" i="68"/>
  <c r="K75" i="68"/>
  <c r="M74" i="68"/>
  <c r="K74" i="68"/>
  <c r="M73" i="68"/>
  <c r="K73" i="68"/>
  <c r="M72" i="68"/>
  <c r="K72" i="68"/>
  <c r="M71" i="68"/>
  <c r="K71" i="68"/>
  <c r="M70" i="68"/>
  <c r="K70" i="68"/>
  <c r="M69" i="68"/>
  <c r="K69" i="68"/>
  <c r="M68" i="68"/>
  <c r="K68" i="68"/>
  <c r="M67" i="68"/>
  <c r="K67" i="68"/>
  <c r="M66" i="68"/>
  <c r="K66" i="68"/>
  <c r="M65" i="68"/>
  <c r="K65" i="68"/>
  <c r="M64" i="68"/>
  <c r="K64" i="68"/>
  <c r="M63" i="68"/>
  <c r="K63" i="68"/>
  <c r="M62" i="68"/>
  <c r="K62" i="68"/>
  <c r="M61" i="68"/>
  <c r="K61" i="68"/>
  <c r="M60" i="68"/>
  <c r="K60" i="68"/>
  <c r="M59" i="68"/>
  <c r="K59" i="68"/>
  <c r="M58" i="68"/>
  <c r="K58" i="68"/>
  <c r="M57" i="68"/>
  <c r="K57" i="68"/>
  <c r="M56" i="68"/>
  <c r="K56" i="68"/>
  <c r="M55" i="68"/>
  <c r="K55" i="68"/>
  <c r="M54" i="68"/>
  <c r="K54" i="68"/>
  <c r="M53" i="68"/>
  <c r="K53" i="68"/>
  <c r="M52" i="68"/>
  <c r="K52" i="68"/>
  <c r="M51" i="68"/>
  <c r="K51" i="68"/>
  <c r="M50" i="68"/>
  <c r="K50" i="68"/>
  <c r="M49" i="68"/>
  <c r="K49" i="68"/>
  <c r="M48" i="68"/>
  <c r="K48" i="68"/>
  <c r="M47" i="68"/>
  <c r="K47" i="68"/>
  <c r="M46" i="68"/>
  <c r="K46" i="68"/>
  <c r="M45" i="68"/>
  <c r="K45" i="68"/>
  <c r="M44" i="68"/>
  <c r="K44" i="68"/>
  <c r="M43" i="68"/>
  <c r="K43" i="68"/>
  <c r="M42" i="68"/>
  <c r="K42" i="68"/>
  <c r="M41" i="68"/>
  <c r="K41" i="68"/>
  <c r="M40" i="68"/>
  <c r="K40" i="68"/>
  <c r="M39" i="68"/>
  <c r="K39" i="68"/>
  <c r="M38" i="68"/>
  <c r="K38" i="68"/>
  <c r="M37" i="68"/>
  <c r="K37" i="68"/>
  <c r="M36" i="68"/>
  <c r="K36" i="68"/>
  <c r="M35" i="68"/>
  <c r="K35" i="68"/>
  <c r="M34" i="68"/>
  <c r="K34" i="68"/>
  <c r="M33" i="68"/>
  <c r="K33" i="68"/>
  <c r="M32" i="68"/>
  <c r="K32" i="68"/>
  <c r="M31" i="68"/>
  <c r="K31" i="68"/>
  <c r="M30" i="68"/>
  <c r="K30" i="68"/>
  <c r="M29" i="68"/>
  <c r="K29" i="68"/>
  <c r="M28" i="68"/>
  <c r="K28" i="68"/>
  <c r="M27" i="68"/>
  <c r="K27" i="68"/>
  <c r="M26" i="68"/>
  <c r="K26" i="68"/>
  <c r="M25" i="68"/>
  <c r="K25" i="68"/>
  <c r="M24" i="68"/>
  <c r="K24" i="68"/>
  <c r="M23" i="68"/>
  <c r="K23" i="68"/>
  <c r="M22" i="68"/>
  <c r="K22" i="68"/>
  <c r="M21" i="68"/>
  <c r="K21" i="68"/>
  <c r="M20" i="68"/>
  <c r="K20" i="68"/>
  <c r="M19" i="68"/>
  <c r="K19" i="68"/>
  <c r="M18" i="68"/>
  <c r="K18" i="68"/>
  <c r="M17" i="68"/>
  <c r="K17" i="68"/>
  <c r="M16" i="68"/>
  <c r="K16" i="68"/>
  <c r="M15" i="68"/>
  <c r="K15" i="68"/>
  <c r="M14" i="68"/>
  <c r="K14" i="68"/>
  <c r="M13" i="68"/>
  <c r="K13" i="68"/>
  <c r="M12" i="68"/>
  <c r="K12" i="68"/>
  <c r="M11" i="68"/>
  <c r="K11" i="68"/>
  <c r="M10" i="68"/>
  <c r="K10" i="68"/>
  <c r="M9" i="68"/>
  <c r="K9" i="68"/>
  <c r="M8" i="68"/>
  <c r="K8" i="68"/>
  <c r="M7" i="68"/>
  <c r="K7" i="68"/>
  <c r="M6" i="68"/>
  <c r="K6" i="68"/>
  <c r="M5" i="68"/>
  <c r="K5" i="68"/>
  <c r="M4" i="68"/>
  <c r="K4" i="68"/>
  <c r="M3" i="68"/>
  <c r="K3" i="68"/>
  <c r="M2" i="68"/>
  <c r="K2" i="68"/>
  <c r="M1151" i="66"/>
  <c r="K1151" i="66"/>
  <c r="M1150" i="66"/>
  <c r="K1150" i="66"/>
  <c r="M1149" i="66"/>
  <c r="K1149" i="66"/>
  <c r="M1148" i="66"/>
  <c r="K1148" i="66"/>
  <c r="M1147" i="66"/>
  <c r="K1147" i="66"/>
  <c r="M1146" i="66"/>
  <c r="K1146" i="66"/>
  <c r="M1145" i="66"/>
  <c r="K1145" i="66"/>
  <c r="M1144" i="66"/>
  <c r="K1144" i="66"/>
  <c r="M1143" i="66"/>
  <c r="K1143" i="66"/>
  <c r="M1142" i="66"/>
  <c r="K1142" i="66"/>
  <c r="M1141" i="66"/>
  <c r="K1141" i="66"/>
  <c r="M1140" i="66"/>
  <c r="K1140" i="66"/>
  <c r="M1139" i="66"/>
  <c r="K1139" i="66"/>
  <c r="M1138" i="66"/>
  <c r="K1138" i="66"/>
  <c r="M1137" i="66"/>
  <c r="K1137" i="66"/>
  <c r="M1136" i="66"/>
  <c r="K1136" i="66"/>
  <c r="M1135" i="66"/>
  <c r="K1135" i="66"/>
  <c r="M1134" i="66"/>
  <c r="K1134" i="66"/>
  <c r="M1133" i="66"/>
  <c r="K1133" i="66"/>
  <c r="M1132" i="66"/>
  <c r="K1132" i="66"/>
  <c r="M1131" i="66"/>
  <c r="K1131" i="66"/>
  <c r="M1130" i="66"/>
  <c r="K1130" i="66"/>
  <c r="M1129" i="66"/>
  <c r="K1129" i="66"/>
  <c r="M1128" i="66"/>
  <c r="K1128" i="66"/>
  <c r="M1127" i="66"/>
  <c r="K1127" i="66"/>
  <c r="M1126" i="66"/>
  <c r="K1126" i="66"/>
  <c r="M1125" i="66"/>
  <c r="K1125" i="66"/>
  <c r="M1124" i="66"/>
  <c r="K1124" i="66"/>
  <c r="M1123" i="66"/>
  <c r="K1123" i="66"/>
  <c r="M1122" i="66"/>
  <c r="K1122" i="66"/>
  <c r="M1121" i="66"/>
  <c r="K1121" i="66"/>
  <c r="M1120" i="66"/>
  <c r="K1120" i="66"/>
  <c r="M1119" i="66"/>
  <c r="K1119" i="66"/>
  <c r="M1118" i="66"/>
  <c r="K1118" i="66"/>
  <c r="M1117" i="66"/>
  <c r="K1117" i="66"/>
  <c r="M1116" i="66"/>
  <c r="K1116" i="66"/>
  <c r="M1115" i="66"/>
  <c r="K1115" i="66"/>
  <c r="M1114" i="66"/>
  <c r="K1114" i="66"/>
  <c r="M1113" i="66"/>
  <c r="K1113" i="66"/>
  <c r="M1112" i="66"/>
  <c r="K1112" i="66"/>
  <c r="M1111" i="66"/>
  <c r="K1111" i="66"/>
  <c r="M1110" i="66"/>
  <c r="K1110" i="66"/>
  <c r="M1109" i="66"/>
  <c r="K1109" i="66"/>
  <c r="M1108" i="66"/>
  <c r="K1108" i="66"/>
  <c r="M1107" i="66"/>
  <c r="K1107" i="66"/>
  <c r="M1106" i="66"/>
  <c r="K1106" i="66"/>
  <c r="M1105" i="66"/>
  <c r="K1105" i="66"/>
  <c r="M1104" i="66"/>
  <c r="K1104" i="66"/>
  <c r="M1103" i="66"/>
  <c r="K1103" i="66"/>
  <c r="M1102" i="66"/>
  <c r="K1102" i="66"/>
  <c r="M1101" i="66"/>
  <c r="K1101" i="66"/>
  <c r="M1100" i="66"/>
  <c r="K1100" i="66"/>
  <c r="M1099" i="66"/>
  <c r="K1099" i="66"/>
  <c r="M1098" i="66"/>
  <c r="K1098" i="66"/>
  <c r="M1097" i="66"/>
  <c r="K1097" i="66"/>
  <c r="M1096" i="66"/>
  <c r="K1096" i="66"/>
  <c r="M1095" i="66"/>
  <c r="K1095" i="66"/>
  <c r="M1094" i="66"/>
  <c r="K1094" i="66"/>
  <c r="M1093" i="66"/>
  <c r="K1093" i="66"/>
  <c r="M1092" i="66"/>
  <c r="K1092" i="66"/>
  <c r="M1091" i="66"/>
  <c r="K1091" i="66"/>
  <c r="M1090" i="66"/>
  <c r="K1090" i="66"/>
  <c r="M1089" i="66"/>
  <c r="K1089" i="66"/>
  <c r="M1088" i="66"/>
  <c r="K1088" i="66"/>
  <c r="M1087" i="66"/>
  <c r="K1087" i="66"/>
  <c r="M1086" i="66"/>
  <c r="K1086" i="66"/>
  <c r="M1085" i="66"/>
  <c r="K1085" i="66"/>
  <c r="M1084" i="66"/>
  <c r="K1084" i="66"/>
  <c r="M1083" i="66"/>
  <c r="K1083" i="66"/>
  <c r="M1082" i="66"/>
  <c r="K1082" i="66"/>
  <c r="M1081" i="66"/>
  <c r="K1081" i="66"/>
  <c r="M1080" i="66"/>
  <c r="K1080" i="66"/>
  <c r="M1079" i="66"/>
  <c r="K1079" i="66"/>
  <c r="M1078" i="66"/>
  <c r="K1078" i="66"/>
  <c r="M1077" i="66"/>
  <c r="K1077" i="66"/>
  <c r="M1076" i="66"/>
  <c r="K1076" i="66"/>
  <c r="M1075" i="66"/>
  <c r="K1075" i="66"/>
  <c r="M1074" i="66"/>
  <c r="K1074" i="66"/>
  <c r="M1073" i="66"/>
  <c r="K1073" i="66"/>
  <c r="M1072" i="66"/>
  <c r="K1072" i="66"/>
  <c r="M1071" i="66"/>
  <c r="K1071" i="66"/>
  <c r="M1070" i="66"/>
  <c r="K1070" i="66"/>
  <c r="M1069" i="66"/>
  <c r="K1069" i="66"/>
  <c r="M1068" i="66"/>
  <c r="K1068" i="66"/>
  <c r="M1067" i="66"/>
  <c r="K1067" i="66"/>
  <c r="M1066" i="66"/>
  <c r="K1066" i="66"/>
  <c r="M1065" i="66"/>
  <c r="K1065" i="66"/>
  <c r="M1064" i="66"/>
  <c r="K1064" i="66"/>
  <c r="M1063" i="66"/>
  <c r="K1063" i="66"/>
  <c r="M1062" i="66"/>
  <c r="K1062" i="66"/>
  <c r="M1061" i="66"/>
  <c r="K1061" i="66"/>
  <c r="M1060" i="66"/>
  <c r="K1060" i="66"/>
  <c r="M1059" i="66"/>
  <c r="K1059" i="66"/>
  <c r="M1058" i="66"/>
  <c r="K1058" i="66"/>
  <c r="M1057" i="66"/>
  <c r="K1057" i="66"/>
  <c r="M1056" i="66"/>
  <c r="K1056" i="66"/>
  <c r="M1055" i="66"/>
  <c r="K1055" i="66"/>
  <c r="M1054" i="66"/>
  <c r="K1054" i="66"/>
  <c r="M1053" i="66"/>
  <c r="K1053" i="66"/>
  <c r="M1052" i="66"/>
  <c r="K1052" i="66"/>
  <c r="M1051" i="66"/>
  <c r="K1051" i="66"/>
  <c r="M1050" i="66"/>
  <c r="K1050" i="66"/>
  <c r="M1049" i="66"/>
  <c r="K1049" i="66"/>
  <c r="M1048" i="66"/>
  <c r="K1048" i="66"/>
  <c r="M1047" i="66"/>
  <c r="K1047" i="66"/>
  <c r="M1046" i="66"/>
  <c r="K1046" i="66"/>
  <c r="M1045" i="66"/>
  <c r="K1045" i="66"/>
  <c r="M1044" i="66"/>
  <c r="K1044" i="66"/>
  <c r="M1043" i="66"/>
  <c r="K1043" i="66"/>
  <c r="M1042" i="66"/>
  <c r="K1042" i="66"/>
  <c r="M1041" i="66"/>
  <c r="K1041" i="66"/>
  <c r="M1040" i="66"/>
  <c r="K1040" i="66"/>
  <c r="M1039" i="66"/>
  <c r="K1039" i="66"/>
  <c r="M1038" i="66"/>
  <c r="K1038" i="66"/>
  <c r="M1037" i="66"/>
  <c r="K1037" i="66"/>
  <c r="M1036" i="66"/>
  <c r="K1036" i="66"/>
  <c r="M1035" i="66"/>
  <c r="K1035" i="66"/>
  <c r="M1034" i="66"/>
  <c r="K1034" i="66"/>
  <c r="M1033" i="66"/>
  <c r="K1033" i="66"/>
  <c r="M1032" i="66"/>
  <c r="K1032" i="66"/>
  <c r="M1031" i="66"/>
  <c r="K1031" i="66"/>
  <c r="M1030" i="66"/>
  <c r="K1030" i="66"/>
  <c r="M1029" i="66"/>
  <c r="K1029" i="66"/>
  <c r="M1028" i="66"/>
  <c r="K1028" i="66"/>
  <c r="M1027" i="66"/>
  <c r="K1027" i="66"/>
  <c r="M1026" i="66"/>
  <c r="K1026" i="66"/>
  <c r="M1025" i="66"/>
  <c r="K1025" i="66"/>
  <c r="M1024" i="66"/>
  <c r="K1024" i="66"/>
  <c r="M1023" i="66"/>
  <c r="K1023" i="66"/>
  <c r="M1022" i="66"/>
  <c r="K1022" i="66"/>
  <c r="M1021" i="66"/>
  <c r="K1021" i="66"/>
  <c r="M1020" i="66"/>
  <c r="K1020" i="66"/>
  <c r="M1019" i="66"/>
  <c r="K1019" i="66"/>
  <c r="M1018" i="66"/>
  <c r="K1018" i="66"/>
  <c r="M1017" i="66"/>
  <c r="K1017" i="66"/>
  <c r="M1016" i="66"/>
  <c r="K1016" i="66"/>
  <c r="M1015" i="66"/>
  <c r="K1015" i="66"/>
  <c r="M1014" i="66"/>
  <c r="K1014" i="66"/>
  <c r="M1013" i="66"/>
  <c r="K1013" i="66"/>
  <c r="M1012" i="66"/>
  <c r="K1012" i="66"/>
  <c r="M1011" i="66"/>
  <c r="K1011" i="66"/>
  <c r="M1010" i="66"/>
  <c r="K1010" i="66"/>
  <c r="M1009" i="66"/>
  <c r="K1009" i="66"/>
  <c r="M1008" i="66"/>
  <c r="K1008" i="66"/>
  <c r="M1007" i="66"/>
  <c r="K1007" i="66"/>
  <c r="M1006" i="66"/>
  <c r="K1006" i="66"/>
  <c r="M1005" i="66"/>
  <c r="K1005" i="66"/>
  <c r="M1004" i="66"/>
  <c r="K1004" i="66"/>
  <c r="M1003" i="66"/>
  <c r="K1003" i="66"/>
  <c r="M1002" i="66"/>
  <c r="K1002" i="66"/>
  <c r="M1001" i="66"/>
  <c r="K1001" i="66"/>
  <c r="M1000" i="66"/>
  <c r="K1000" i="66"/>
  <c r="M999" i="66"/>
  <c r="K999" i="66"/>
  <c r="M998" i="66"/>
  <c r="K998" i="66"/>
  <c r="M997" i="66"/>
  <c r="K997" i="66"/>
  <c r="M996" i="66"/>
  <c r="K996" i="66"/>
  <c r="M995" i="66"/>
  <c r="K995" i="66"/>
  <c r="M994" i="66"/>
  <c r="K994" i="66"/>
  <c r="M993" i="66"/>
  <c r="K993" i="66"/>
  <c r="M992" i="66"/>
  <c r="K992" i="66"/>
  <c r="M991" i="66"/>
  <c r="K991" i="66"/>
  <c r="M990" i="66"/>
  <c r="K990" i="66"/>
  <c r="M989" i="66"/>
  <c r="K989" i="66"/>
  <c r="M988" i="66"/>
  <c r="K988" i="66"/>
  <c r="M987" i="66"/>
  <c r="K987" i="66"/>
  <c r="M986" i="66"/>
  <c r="K986" i="66"/>
  <c r="M985" i="66"/>
  <c r="K985" i="66"/>
  <c r="M984" i="66"/>
  <c r="K984" i="66"/>
  <c r="M983" i="66"/>
  <c r="K983" i="66"/>
  <c r="M982" i="66"/>
  <c r="K982" i="66"/>
  <c r="M981" i="66"/>
  <c r="K981" i="66"/>
  <c r="M980" i="66"/>
  <c r="K980" i="66"/>
  <c r="M979" i="66"/>
  <c r="K979" i="66"/>
  <c r="M978" i="66"/>
  <c r="K978" i="66"/>
  <c r="M977" i="66"/>
  <c r="K977" i="66"/>
  <c r="M976" i="66"/>
  <c r="K976" i="66"/>
  <c r="M975" i="66"/>
  <c r="K975" i="66"/>
  <c r="M974" i="66"/>
  <c r="K974" i="66"/>
  <c r="M973" i="66"/>
  <c r="K973" i="66"/>
  <c r="M972" i="66"/>
  <c r="K972" i="66"/>
  <c r="M971" i="66"/>
  <c r="K971" i="66"/>
  <c r="M970" i="66"/>
  <c r="K970" i="66"/>
  <c r="M969" i="66"/>
  <c r="K969" i="66"/>
  <c r="M968" i="66"/>
  <c r="K968" i="66"/>
  <c r="M967" i="66"/>
  <c r="K967" i="66"/>
  <c r="M966" i="66"/>
  <c r="K966" i="66"/>
  <c r="M965" i="66"/>
  <c r="K965" i="66"/>
  <c r="M964" i="66"/>
  <c r="K964" i="66"/>
  <c r="M963" i="66"/>
  <c r="K963" i="66"/>
  <c r="M962" i="66"/>
  <c r="K962" i="66"/>
  <c r="M961" i="66"/>
  <c r="K961" i="66"/>
  <c r="M960" i="66"/>
  <c r="K960" i="66"/>
  <c r="M959" i="66"/>
  <c r="K959" i="66"/>
  <c r="M958" i="66"/>
  <c r="K958" i="66"/>
  <c r="M957" i="66"/>
  <c r="K957" i="66"/>
  <c r="M956" i="66"/>
  <c r="K956" i="66"/>
  <c r="M955" i="66"/>
  <c r="K955" i="66"/>
  <c r="M954" i="66"/>
  <c r="K954" i="66"/>
  <c r="M953" i="66"/>
  <c r="K953" i="66"/>
  <c r="M952" i="66"/>
  <c r="K952" i="66"/>
  <c r="M951" i="66"/>
  <c r="K951" i="66"/>
  <c r="M950" i="66"/>
  <c r="K950" i="66"/>
  <c r="M949" i="66"/>
  <c r="K949" i="66"/>
  <c r="M948" i="66"/>
  <c r="K948" i="66"/>
  <c r="M947" i="66"/>
  <c r="K947" i="66"/>
  <c r="M946" i="66"/>
  <c r="K946" i="66"/>
  <c r="M945" i="66"/>
  <c r="K945" i="66"/>
  <c r="M944" i="66"/>
  <c r="K944" i="66"/>
  <c r="M943" i="66"/>
  <c r="K943" i="66"/>
  <c r="M942" i="66"/>
  <c r="K942" i="66"/>
  <c r="M941" i="66"/>
  <c r="K941" i="66"/>
  <c r="M940" i="66"/>
  <c r="K940" i="66"/>
  <c r="M939" i="66"/>
  <c r="K939" i="66"/>
  <c r="M938" i="66"/>
  <c r="K938" i="66"/>
  <c r="M937" i="66"/>
  <c r="K937" i="66"/>
  <c r="M936" i="66"/>
  <c r="K936" i="66"/>
  <c r="M935" i="66"/>
  <c r="K935" i="66"/>
  <c r="M934" i="66"/>
  <c r="K934" i="66"/>
  <c r="M933" i="66"/>
  <c r="K933" i="66"/>
  <c r="M932" i="66"/>
  <c r="K932" i="66"/>
  <c r="M931" i="66"/>
  <c r="K931" i="66"/>
  <c r="M930" i="66"/>
  <c r="K930" i="66"/>
  <c r="M929" i="66"/>
  <c r="K929" i="66"/>
  <c r="M928" i="66"/>
  <c r="K928" i="66"/>
  <c r="M927" i="66"/>
  <c r="K927" i="66"/>
  <c r="M926" i="66"/>
  <c r="K926" i="66"/>
  <c r="M925" i="66"/>
  <c r="K925" i="66"/>
  <c r="M924" i="66"/>
  <c r="K924" i="66"/>
  <c r="M923" i="66"/>
  <c r="K923" i="66"/>
  <c r="M922" i="66"/>
  <c r="K922" i="66"/>
  <c r="M921" i="66"/>
  <c r="K921" i="66"/>
  <c r="M920" i="66"/>
  <c r="K920" i="66"/>
  <c r="M919" i="66"/>
  <c r="K919" i="66"/>
  <c r="M918" i="66"/>
  <c r="K918" i="66"/>
  <c r="M917" i="66"/>
  <c r="K917" i="66"/>
  <c r="M916" i="66"/>
  <c r="K916" i="66"/>
  <c r="M915" i="66"/>
  <c r="K915" i="66"/>
  <c r="M914" i="66"/>
  <c r="K914" i="66"/>
  <c r="M913" i="66"/>
  <c r="K913" i="66"/>
  <c r="M912" i="66"/>
  <c r="K912" i="66"/>
  <c r="M911" i="66"/>
  <c r="K911" i="66"/>
  <c r="M910" i="66"/>
  <c r="K910" i="66"/>
  <c r="M909" i="66"/>
  <c r="K909" i="66"/>
  <c r="M908" i="66"/>
  <c r="K908" i="66"/>
  <c r="M907" i="66"/>
  <c r="K907" i="66"/>
  <c r="M906" i="66"/>
  <c r="K906" i="66"/>
  <c r="M905" i="66"/>
  <c r="K905" i="66"/>
  <c r="M904" i="66"/>
  <c r="K904" i="66"/>
  <c r="M903" i="66"/>
  <c r="K903" i="66"/>
  <c r="M902" i="66"/>
  <c r="K902" i="66"/>
  <c r="M901" i="66"/>
  <c r="K901" i="66"/>
  <c r="M900" i="66"/>
  <c r="K900" i="66"/>
  <c r="M899" i="66"/>
  <c r="K899" i="66"/>
  <c r="M898" i="66"/>
  <c r="K898" i="66"/>
  <c r="M897" i="66"/>
  <c r="K897" i="66"/>
  <c r="M896" i="66"/>
  <c r="K896" i="66"/>
  <c r="M895" i="66"/>
  <c r="K895" i="66"/>
  <c r="M894" i="66"/>
  <c r="K894" i="66"/>
  <c r="M893" i="66"/>
  <c r="K893" i="66"/>
  <c r="M892" i="66"/>
  <c r="K892" i="66"/>
  <c r="M891" i="66"/>
  <c r="K891" i="66"/>
  <c r="M890" i="66"/>
  <c r="K890" i="66"/>
  <c r="M889" i="66"/>
  <c r="K889" i="66"/>
  <c r="M888" i="66"/>
  <c r="K888" i="66"/>
  <c r="M887" i="66"/>
  <c r="K887" i="66"/>
  <c r="M886" i="66"/>
  <c r="K886" i="66"/>
  <c r="M885" i="66"/>
  <c r="K885" i="66"/>
  <c r="M884" i="66"/>
  <c r="K884" i="66"/>
  <c r="M883" i="66"/>
  <c r="K883" i="66"/>
  <c r="M882" i="66"/>
  <c r="K882" i="66"/>
  <c r="M881" i="66"/>
  <c r="K881" i="66"/>
  <c r="M880" i="66"/>
  <c r="K880" i="66"/>
  <c r="M879" i="66"/>
  <c r="K879" i="66"/>
  <c r="M878" i="66"/>
  <c r="K878" i="66"/>
  <c r="M877" i="66"/>
  <c r="K877" i="66"/>
  <c r="M876" i="66"/>
  <c r="K876" i="66"/>
  <c r="M875" i="66"/>
  <c r="K875" i="66"/>
  <c r="M874" i="66"/>
  <c r="K874" i="66"/>
  <c r="M873" i="66"/>
  <c r="K873" i="66"/>
  <c r="M872" i="66"/>
  <c r="K872" i="66"/>
  <c r="M871" i="66"/>
  <c r="K871" i="66"/>
  <c r="M870" i="66"/>
  <c r="K870" i="66"/>
  <c r="M869" i="66"/>
  <c r="K869" i="66"/>
  <c r="M868" i="66"/>
  <c r="K868" i="66"/>
  <c r="M867" i="66"/>
  <c r="K867" i="66"/>
  <c r="M866" i="66"/>
  <c r="K866" i="66"/>
  <c r="M865" i="66"/>
  <c r="K865" i="66"/>
  <c r="M864" i="66"/>
  <c r="K864" i="66"/>
  <c r="M863" i="66"/>
  <c r="K863" i="66"/>
  <c r="M862" i="66"/>
  <c r="K862" i="66"/>
  <c r="M861" i="66"/>
  <c r="K861" i="66"/>
  <c r="M860" i="66"/>
  <c r="K860" i="66"/>
  <c r="M859" i="66"/>
  <c r="K859" i="66"/>
  <c r="M858" i="66"/>
  <c r="K858" i="66"/>
  <c r="M857" i="66"/>
  <c r="K857" i="66"/>
  <c r="M856" i="66"/>
  <c r="K856" i="66"/>
  <c r="M855" i="66"/>
  <c r="K855" i="66"/>
  <c r="M854" i="66"/>
  <c r="K854" i="66"/>
  <c r="M853" i="66"/>
  <c r="K853" i="66"/>
  <c r="M852" i="66"/>
  <c r="K852" i="66"/>
  <c r="M851" i="66"/>
  <c r="K851" i="66"/>
  <c r="M850" i="66"/>
  <c r="K850" i="66"/>
  <c r="M849" i="66"/>
  <c r="K849" i="66"/>
  <c r="M848" i="66"/>
  <c r="K848" i="66"/>
  <c r="M847" i="66"/>
  <c r="K847" i="66"/>
  <c r="M846" i="66"/>
  <c r="K846" i="66"/>
  <c r="M845" i="66"/>
  <c r="K845" i="66"/>
  <c r="M844" i="66"/>
  <c r="K844" i="66"/>
  <c r="M843" i="66"/>
  <c r="K843" i="66"/>
  <c r="M842" i="66"/>
  <c r="K842" i="66"/>
  <c r="M841" i="66"/>
  <c r="K841" i="66"/>
  <c r="M840" i="66"/>
  <c r="K840" i="66"/>
  <c r="M839" i="66"/>
  <c r="K839" i="66"/>
  <c r="M838" i="66"/>
  <c r="K838" i="66"/>
  <c r="M837" i="66"/>
  <c r="K837" i="66"/>
  <c r="M836" i="66"/>
  <c r="K836" i="66"/>
  <c r="M835" i="66"/>
  <c r="K835" i="66"/>
  <c r="M834" i="66"/>
  <c r="K834" i="66"/>
  <c r="M833" i="66"/>
  <c r="K833" i="66"/>
  <c r="M832" i="66"/>
  <c r="K832" i="66"/>
  <c r="M831" i="66"/>
  <c r="K831" i="66"/>
  <c r="M830" i="66"/>
  <c r="K830" i="66"/>
  <c r="M829" i="66"/>
  <c r="K829" i="66"/>
  <c r="M828" i="66"/>
  <c r="K828" i="66"/>
  <c r="M827" i="66"/>
  <c r="K827" i="66"/>
  <c r="M826" i="66"/>
  <c r="K826" i="66"/>
  <c r="M825" i="66"/>
  <c r="K825" i="66"/>
  <c r="M824" i="66"/>
  <c r="K824" i="66"/>
  <c r="M823" i="66"/>
  <c r="K823" i="66"/>
  <c r="M822" i="66"/>
  <c r="K822" i="66"/>
  <c r="M821" i="66"/>
  <c r="K821" i="66"/>
  <c r="M820" i="66"/>
  <c r="K820" i="66"/>
  <c r="M819" i="66"/>
  <c r="K819" i="66"/>
  <c r="M818" i="66"/>
  <c r="K818" i="66"/>
  <c r="M817" i="66"/>
  <c r="K817" i="66"/>
  <c r="M816" i="66"/>
  <c r="K816" i="66"/>
  <c r="M815" i="66"/>
  <c r="K815" i="66"/>
  <c r="M814" i="66"/>
  <c r="K814" i="66"/>
  <c r="M813" i="66"/>
  <c r="K813" i="66"/>
  <c r="M812" i="66"/>
  <c r="K812" i="66"/>
  <c r="M811" i="66"/>
  <c r="K811" i="66"/>
  <c r="M810" i="66"/>
  <c r="K810" i="66"/>
  <c r="M809" i="66"/>
  <c r="K809" i="66"/>
  <c r="M808" i="66"/>
  <c r="K808" i="66"/>
  <c r="M807" i="66"/>
  <c r="K807" i="66"/>
  <c r="M806" i="66"/>
  <c r="K806" i="66"/>
  <c r="M805" i="66"/>
  <c r="K805" i="66"/>
  <c r="M804" i="66"/>
  <c r="K804" i="66"/>
  <c r="M803" i="66"/>
  <c r="K803" i="66"/>
  <c r="M802" i="66"/>
  <c r="K802" i="66"/>
  <c r="M801" i="66"/>
  <c r="K801" i="66"/>
  <c r="M800" i="66"/>
  <c r="K800" i="66"/>
  <c r="M799" i="66"/>
  <c r="K799" i="66"/>
  <c r="M798" i="66"/>
  <c r="K798" i="66"/>
  <c r="M797" i="66"/>
  <c r="K797" i="66"/>
  <c r="M796" i="66"/>
  <c r="K796" i="66"/>
  <c r="M795" i="66"/>
  <c r="K795" i="66"/>
  <c r="M794" i="66"/>
  <c r="K794" i="66"/>
  <c r="M793" i="66"/>
  <c r="K793" i="66"/>
  <c r="M792" i="66"/>
  <c r="K792" i="66"/>
  <c r="M791" i="66"/>
  <c r="K791" i="66"/>
  <c r="M790" i="66"/>
  <c r="K790" i="66"/>
  <c r="M789" i="66"/>
  <c r="K789" i="66"/>
  <c r="M788" i="66"/>
  <c r="K788" i="66"/>
  <c r="M787" i="66"/>
  <c r="K787" i="66"/>
  <c r="M786" i="66"/>
  <c r="K786" i="66"/>
  <c r="M785" i="66"/>
  <c r="K785" i="66"/>
  <c r="M784" i="66"/>
  <c r="K784" i="66"/>
  <c r="M783" i="66"/>
  <c r="K783" i="66"/>
  <c r="M782" i="66"/>
  <c r="K782" i="66"/>
  <c r="M781" i="66"/>
  <c r="K781" i="66"/>
  <c r="M780" i="66"/>
  <c r="K780" i="66"/>
  <c r="M779" i="66"/>
  <c r="K779" i="66"/>
  <c r="M778" i="66"/>
  <c r="K778" i="66"/>
  <c r="M777" i="66"/>
  <c r="K777" i="66"/>
  <c r="M776" i="66"/>
  <c r="K776" i="66"/>
  <c r="M775" i="66"/>
  <c r="K775" i="66"/>
  <c r="M774" i="66"/>
  <c r="K774" i="66"/>
  <c r="M773" i="66"/>
  <c r="K773" i="66"/>
  <c r="M772" i="66"/>
  <c r="K772" i="66"/>
  <c r="M771" i="66"/>
  <c r="K771" i="66"/>
  <c r="M770" i="66"/>
  <c r="K770" i="66"/>
  <c r="M769" i="66"/>
  <c r="K769" i="66"/>
  <c r="M768" i="66"/>
  <c r="K768" i="66"/>
  <c r="M767" i="66"/>
  <c r="K767" i="66"/>
  <c r="M766" i="66"/>
  <c r="K766" i="66"/>
  <c r="M765" i="66"/>
  <c r="K765" i="66"/>
  <c r="M764" i="66"/>
  <c r="K764" i="66"/>
  <c r="M763" i="66"/>
  <c r="K763" i="66"/>
  <c r="M762" i="66"/>
  <c r="K762" i="66"/>
  <c r="M761" i="66"/>
  <c r="K761" i="66"/>
  <c r="M760" i="66"/>
  <c r="K760" i="66"/>
  <c r="M759" i="66"/>
  <c r="K759" i="66"/>
  <c r="M758" i="66"/>
  <c r="K758" i="66"/>
  <c r="M757" i="66"/>
  <c r="K757" i="66"/>
  <c r="M756" i="66"/>
  <c r="K756" i="66"/>
  <c r="M755" i="66"/>
  <c r="K755" i="66"/>
  <c r="M754" i="66"/>
  <c r="K754" i="66"/>
  <c r="M753" i="66"/>
  <c r="K753" i="66"/>
  <c r="M752" i="66"/>
  <c r="K752" i="66"/>
  <c r="M751" i="66"/>
  <c r="K751" i="66"/>
  <c r="M750" i="66"/>
  <c r="K750" i="66"/>
  <c r="M749" i="66"/>
  <c r="K749" i="66"/>
  <c r="M748" i="66"/>
  <c r="K748" i="66"/>
  <c r="M747" i="66"/>
  <c r="K747" i="66"/>
  <c r="M746" i="66"/>
  <c r="K746" i="66"/>
  <c r="M745" i="66"/>
  <c r="K745" i="66"/>
  <c r="M744" i="66"/>
  <c r="K744" i="66"/>
  <c r="M743" i="66"/>
  <c r="K743" i="66"/>
  <c r="M742" i="66"/>
  <c r="K742" i="66"/>
  <c r="M741" i="66"/>
  <c r="K741" i="66"/>
  <c r="M740" i="66"/>
  <c r="K740" i="66"/>
  <c r="M739" i="66"/>
  <c r="K739" i="66"/>
  <c r="M738" i="66"/>
  <c r="K738" i="66"/>
  <c r="M737" i="66"/>
  <c r="K737" i="66"/>
  <c r="M736" i="66"/>
  <c r="K736" i="66"/>
  <c r="M735" i="66"/>
  <c r="K735" i="66"/>
  <c r="M734" i="66"/>
  <c r="K734" i="66"/>
  <c r="M733" i="66"/>
  <c r="K733" i="66"/>
  <c r="M732" i="66"/>
  <c r="K732" i="66"/>
  <c r="M731" i="66"/>
  <c r="K731" i="66"/>
  <c r="M730" i="66"/>
  <c r="K730" i="66"/>
  <c r="M729" i="66"/>
  <c r="K729" i="66"/>
  <c r="M728" i="66"/>
  <c r="K728" i="66"/>
  <c r="M727" i="66"/>
  <c r="K727" i="66"/>
  <c r="M726" i="66"/>
  <c r="K726" i="66"/>
  <c r="M725" i="66"/>
  <c r="K725" i="66"/>
  <c r="M724" i="66"/>
  <c r="K724" i="66"/>
  <c r="M723" i="66"/>
  <c r="K723" i="66"/>
  <c r="M722" i="66"/>
  <c r="K722" i="66"/>
  <c r="M721" i="66"/>
  <c r="K721" i="66"/>
  <c r="M720" i="66"/>
  <c r="K720" i="66"/>
  <c r="M719" i="66"/>
  <c r="K719" i="66"/>
  <c r="M718" i="66"/>
  <c r="K718" i="66"/>
  <c r="M717" i="66"/>
  <c r="K717" i="66"/>
  <c r="M716" i="66"/>
  <c r="K716" i="66"/>
  <c r="M715" i="66"/>
  <c r="K715" i="66"/>
  <c r="M714" i="66"/>
  <c r="K714" i="66"/>
  <c r="M713" i="66"/>
  <c r="K713" i="66"/>
  <c r="M712" i="66"/>
  <c r="K712" i="66"/>
  <c r="M711" i="66"/>
  <c r="K711" i="66"/>
  <c r="M710" i="66"/>
  <c r="K710" i="66"/>
  <c r="M709" i="66"/>
  <c r="K709" i="66"/>
  <c r="M708" i="66"/>
  <c r="K708" i="66"/>
  <c r="M707" i="66"/>
  <c r="K707" i="66"/>
  <c r="M706" i="66"/>
  <c r="K706" i="66"/>
  <c r="M705" i="66"/>
  <c r="K705" i="66"/>
  <c r="M704" i="66"/>
  <c r="K704" i="66"/>
  <c r="M703" i="66"/>
  <c r="K703" i="66"/>
  <c r="M702" i="66"/>
  <c r="K702" i="66"/>
  <c r="M701" i="66"/>
  <c r="K701" i="66"/>
  <c r="M700" i="66"/>
  <c r="K700" i="66"/>
  <c r="M699" i="66"/>
  <c r="K699" i="66"/>
  <c r="M698" i="66"/>
  <c r="K698" i="66"/>
  <c r="M697" i="66"/>
  <c r="K697" i="66"/>
  <c r="M696" i="66"/>
  <c r="K696" i="66"/>
  <c r="M695" i="66"/>
  <c r="K695" i="66"/>
  <c r="M694" i="66"/>
  <c r="K694" i="66"/>
  <c r="M693" i="66"/>
  <c r="K693" i="66"/>
  <c r="M692" i="66"/>
  <c r="K692" i="66"/>
  <c r="M691" i="66"/>
  <c r="K691" i="66"/>
  <c r="M690" i="66"/>
  <c r="K690" i="66"/>
  <c r="M689" i="66"/>
  <c r="K689" i="66"/>
  <c r="M688" i="66"/>
  <c r="K688" i="66"/>
  <c r="M687" i="66"/>
  <c r="K687" i="66"/>
  <c r="M686" i="66"/>
  <c r="K686" i="66"/>
  <c r="M685" i="66"/>
  <c r="K685" i="66"/>
  <c r="M684" i="66"/>
  <c r="K684" i="66"/>
  <c r="M683" i="66"/>
  <c r="K683" i="66"/>
  <c r="M682" i="66"/>
  <c r="K682" i="66"/>
  <c r="M681" i="66"/>
  <c r="K681" i="66"/>
  <c r="M680" i="66"/>
  <c r="K680" i="66"/>
  <c r="M679" i="66"/>
  <c r="K679" i="66"/>
  <c r="M678" i="66"/>
  <c r="K678" i="66"/>
  <c r="M677" i="66"/>
  <c r="K677" i="66"/>
  <c r="M676" i="66"/>
  <c r="K676" i="66"/>
  <c r="M675" i="66"/>
  <c r="K675" i="66"/>
  <c r="M674" i="66"/>
  <c r="K674" i="66"/>
  <c r="M673" i="66"/>
  <c r="K673" i="66"/>
  <c r="M672" i="66"/>
  <c r="K672" i="66"/>
  <c r="M671" i="66"/>
  <c r="K671" i="66"/>
  <c r="M670" i="66"/>
  <c r="K670" i="66"/>
  <c r="M669" i="66"/>
  <c r="K669" i="66"/>
  <c r="M668" i="66"/>
  <c r="K668" i="66"/>
  <c r="M667" i="66"/>
  <c r="K667" i="66"/>
  <c r="M666" i="66"/>
  <c r="K666" i="66"/>
  <c r="M665" i="66"/>
  <c r="K665" i="66"/>
  <c r="M664" i="66"/>
  <c r="K664" i="66"/>
  <c r="M663" i="66"/>
  <c r="K663" i="66"/>
  <c r="M662" i="66"/>
  <c r="K662" i="66"/>
  <c r="M661" i="66"/>
  <c r="K661" i="66"/>
  <c r="M660" i="66"/>
  <c r="K660" i="66"/>
  <c r="M659" i="66"/>
  <c r="K659" i="66"/>
  <c r="M658" i="66"/>
  <c r="K658" i="66"/>
  <c r="M657" i="66"/>
  <c r="K657" i="66"/>
  <c r="M656" i="66"/>
  <c r="K656" i="66"/>
  <c r="M655" i="66"/>
  <c r="K655" i="66"/>
  <c r="M654" i="66"/>
  <c r="K654" i="66"/>
  <c r="M653" i="66"/>
  <c r="K653" i="66"/>
  <c r="M652" i="66"/>
  <c r="K652" i="66"/>
  <c r="M651" i="66"/>
  <c r="K651" i="66"/>
  <c r="M650" i="66"/>
  <c r="K650" i="66"/>
  <c r="M649" i="66"/>
  <c r="K649" i="66"/>
  <c r="M648" i="66"/>
  <c r="K648" i="66"/>
  <c r="M647" i="66"/>
  <c r="K647" i="66"/>
  <c r="M646" i="66"/>
  <c r="K646" i="66"/>
  <c r="M645" i="66"/>
  <c r="K645" i="66"/>
  <c r="M644" i="66"/>
  <c r="K644" i="66"/>
  <c r="M643" i="66"/>
  <c r="K643" i="66"/>
  <c r="M642" i="66"/>
  <c r="K642" i="66"/>
  <c r="M641" i="66"/>
  <c r="K641" i="66"/>
  <c r="M640" i="66"/>
  <c r="K640" i="66"/>
  <c r="M639" i="66"/>
  <c r="K639" i="66"/>
  <c r="M638" i="66"/>
  <c r="K638" i="66"/>
  <c r="M637" i="66"/>
  <c r="K637" i="66"/>
  <c r="M636" i="66"/>
  <c r="K636" i="66"/>
  <c r="M635" i="66"/>
  <c r="K635" i="66"/>
  <c r="M634" i="66"/>
  <c r="K634" i="66"/>
  <c r="M633" i="66"/>
  <c r="K633" i="66"/>
  <c r="M632" i="66"/>
  <c r="K632" i="66"/>
  <c r="M631" i="66"/>
  <c r="K631" i="66"/>
  <c r="M630" i="66"/>
  <c r="K630" i="66"/>
  <c r="M629" i="66"/>
  <c r="K629" i="66"/>
  <c r="M628" i="66"/>
  <c r="K628" i="66"/>
  <c r="M627" i="66"/>
  <c r="K627" i="66"/>
  <c r="M626" i="66"/>
  <c r="K626" i="66"/>
  <c r="M625" i="66"/>
  <c r="K625" i="66"/>
  <c r="M624" i="66"/>
  <c r="K624" i="66"/>
  <c r="M623" i="66"/>
  <c r="K623" i="66"/>
  <c r="M622" i="66"/>
  <c r="K622" i="66"/>
  <c r="M621" i="66"/>
  <c r="K621" i="66"/>
  <c r="M620" i="66"/>
  <c r="K620" i="66"/>
  <c r="M619" i="66"/>
  <c r="K619" i="66"/>
  <c r="M618" i="66"/>
  <c r="K618" i="66"/>
  <c r="M617" i="66"/>
  <c r="K617" i="66"/>
  <c r="M616" i="66"/>
  <c r="K616" i="66"/>
  <c r="M615" i="66"/>
  <c r="K615" i="66"/>
  <c r="M614" i="66"/>
  <c r="K614" i="66"/>
  <c r="M613" i="66"/>
  <c r="K613" i="66"/>
  <c r="M612" i="66"/>
  <c r="K612" i="66"/>
  <c r="M611" i="66"/>
  <c r="K611" i="66"/>
  <c r="M610" i="66"/>
  <c r="K610" i="66"/>
  <c r="M609" i="66"/>
  <c r="K609" i="66"/>
  <c r="M608" i="66"/>
  <c r="K608" i="66"/>
  <c r="M607" i="66"/>
  <c r="K607" i="66"/>
  <c r="M606" i="66"/>
  <c r="K606" i="66"/>
  <c r="M605" i="66"/>
  <c r="K605" i="66"/>
  <c r="M604" i="66"/>
  <c r="K604" i="66"/>
  <c r="M603" i="66"/>
  <c r="K603" i="66"/>
  <c r="M602" i="66"/>
  <c r="K602" i="66"/>
  <c r="M601" i="66"/>
  <c r="K601" i="66"/>
  <c r="M600" i="66"/>
  <c r="K600" i="66"/>
  <c r="M599" i="66"/>
  <c r="K599" i="66"/>
  <c r="M598" i="66"/>
  <c r="K598" i="66"/>
  <c r="M597" i="66"/>
  <c r="K597" i="66"/>
  <c r="M596" i="66"/>
  <c r="K596" i="66"/>
  <c r="M595" i="66"/>
  <c r="K595" i="66"/>
  <c r="M594" i="66"/>
  <c r="K594" i="66"/>
  <c r="M593" i="66"/>
  <c r="K593" i="66"/>
  <c r="M592" i="66"/>
  <c r="K592" i="66"/>
  <c r="M591" i="66"/>
  <c r="K591" i="66"/>
  <c r="M590" i="66"/>
  <c r="K590" i="66"/>
  <c r="M589" i="66"/>
  <c r="K589" i="66"/>
  <c r="M588" i="66"/>
  <c r="K588" i="66"/>
  <c r="M587" i="66"/>
  <c r="K587" i="66"/>
  <c r="M586" i="66"/>
  <c r="K586" i="66"/>
  <c r="M585" i="66"/>
  <c r="K585" i="66"/>
  <c r="M584" i="66"/>
  <c r="K584" i="66"/>
  <c r="M583" i="66"/>
  <c r="K583" i="66"/>
  <c r="M582" i="66"/>
  <c r="K582" i="66"/>
  <c r="M581" i="66"/>
  <c r="K581" i="66"/>
  <c r="M580" i="66"/>
  <c r="K580" i="66"/>
  <c r="M579" i="66"/>
  <c r="K579" i="66"/>
  <c r="M578" i="66"/>
  <c r="K578" i="66"/>
  <c r="M577" i="66"/>
  <c r="K577" i="66"/>
  <c r="M576" i="66"/>
  <c r="K576" i="66"/>
  <c r="M575" i="66"/>
  <c r="K575" i="66"/>
  <c r="M574" i="66"/>
  <c r="K574" i="66"/>
  <c r="M573" i="66"/>
  <c r="K573" i="66"/>
  <c r="M572" i="66"/>
  <c r="K572" i="66"/>
  <c r="M571" i="66"/>
  <c r="K571" i="66"/>
  <c r="M570" i="66"/>
  <c r="K570" i="66"/>
  <c r="M569" i="66"/>
  <c r="K569" i="66"/>
  <c r="M568" i="66"/>
  <c r="K568" i="66"/>
  <c r="M567" i="66"/>
  <c r="K567" i="66"/>
  <c r="M566" i="66"/>
  <c r="K566" i="66"/>
  <c r="M565" i="66"/>
  <c r="K565" i="66"/>
  <c r="M564" i="66"/>
  <c r="K564" i="66"/>
  <c r="M563" i="66"/>
  <c r="K563" i="66"/>
  <c r="M562" i="66"/>
  <c r="K562" i="66"/>
  <c r="M561" i="66"/>
  <c r="K561" i="66"/>
  <c r="M560" i="66"/>
  <c r="K560" i="66"/>
  <c r="M559" i="66"/>
  <c r="K559" i="66"/>
  <c r="M558" i="66"/>
  <c r="K558" i="66"/>
  <c r="M557" i="66"/>
  <c r="K557" i="66"/>
  <c r="M556" i="66"/>
  <c r="K556" i="66"/>
  <c r="M555" i="66"/>
  <c r="K555" i="66"/>
  <c r="M554" i="66"/>
  <c r="K554" i="66"/>
  <c r="M553" i="66"/>
  <c r="K553" i="66"/>
  <c r="M552" i="66"/>
  <c r="K552" i="66"/>
  <c r="M551" i="66"/>
  <c r="K551" i="66"/>
  <c r="M550" i="66"/>
  <c r="K550" i="66"/>
  <c r="M549" i="66"/>
  <c r="K549" i="66"/>
  <c r="M548" i="66"/>
  <c r="K548" i="66"/>
  <c r="M547" i="66"/>
  <c r="K547" i="66"/>
  <c r="M546" i="66"/>
  <c r="K546" i="66"/>
  <c r="M545" i="66"/>
  <c r="K545" i="66"/>
  <c r="M544" i="66"/>
  <c r="K544" i="66"/>
  <c r="M543" i="66"/>
  <c r="K543" i="66"/>
  <c r="M542" i="66"/>
  <c r="K542" i="66"/>
  <c r="M541" i="66"/>
  <c r="K541" i="66"/>
  <c r="M540" i="66"/>
  <c r="K540" i="66"/>
  <c r="M539" i="66"/>
  <c r="K539" i="66"/>
  <c r="M538" i="66"/>
  <c r="K538" i="66"/>
  <c r="M537" i="66"/>
  <c r="K537" i="66"/>
  <c r="M536" i="66"/>
  <c r="K536" i="66"/>
  <c r="M535" i="66"/>
  <c r="K535" i="66"/>
  <c r="M534" i="66"/>
  <c r="K534" i="66"/>
  <c r="M533" i="66"/>
  <c r="K533" i="66"/>
  <c r="M532" i="66"/>
  <c r="K532" i="66"/>
  <c r="M531" i="66"/>
  <c r="K531" i="66"/>
  <c r="M530" i="66"/>
  <c r="K530" i="66"/>
  <c r="M529" i="66"/>
  <c r="K529" i="66"/>
  <c r="M528" i="66"/>
  <c r="K528" i="66"/>
  <c r="M527" i="66"/>
  <c r="K527" i="66"/>
  <c r="M526" i="66"/>
  <c r="K526" i="66"/>
  <c r="M525" i="66"/>
  <c r="K525" i="66"/>
  <c r="M524" i="66"/>
  <c r="K524" i="66"/>
  <c r="M523" i="66"/>
  <c r="K523" i="66"/>
  <c r="M522" i="66"/>
  <c r="K522" i="66"/>
  <c r="M521" i="66"/>
  <c r="K521" i="66"/>
  <c r="M520" i="66"/>
  <c r="K520" i="66"/>
  <c r="M519" i="66"/>
  <c r="K519" i="66"/>
  <c r="M518" i="66"/>
  <c r="K518" i="66"/>
  <c r="M517" i="66"/>
  <c r="K517" i="66"/>
  <c r="M516" i="66"/>
  <c r="K516" i="66"/>
  <c r="M515" i="66"/>
  <c r="K515" i="66"/>
  <c r="M514" i="66"/>
  <c r="K514" i="66"/>
  <c r="M513" i="66"/>
  <c r="K513" i="66"/>
  <c r="M512" i="66"/>
  <c r="K512" i="66"/>
  <c r="M511" i="66"/>
  <c r="K511" i="66"/>
  <c r="M510" i="66"/>
  <c r="K510" i="66"/>
  <c r="M509" i="66"/>
  <c r="K509" i="66"/>
  <c r="M508" i="66"/>
  <c r="K508" i="66"/>
  <c r="M507" i="66"/>
  <c r="K507" i="66"/>
  <c r="M506" i="66"/>
  <c r="K506" i="66"/>
  <c r="M505" i="66"/>
  <c r="K505" i="66"/>
  <c r="M504" i="66"/>
  <c r="K504" i="66"/>
  <c r="M503" i="66"/>
  <c r="K503" i="66"/>
  <c r="M502" i="66"/>
  <c r="K502" i="66"/>
  <c r="M501" i="66"/>
  <c r="K501" i="66"/>
  <c r="M500" i="66"/>
  <c r="K500" i="66"/>
  <c r="M499" i="66"/>
  <c r="K499" i="66"/>
  <c r="M498" i="66"/>
  <c r="K498" i="66"/>
  <c r="M497" i="66"/>
  <c r="K497" i="66"/>
  <c r="M496" i="66"/>
  <c r="K496" i="66"/>
  <c r="M495" i="66"/>
  <c r="K495" i="66"/>
  <c r="M494" i="66"/>
  <c r="K494" i="66"/>
  <c r="M493" i="66"/>
  <c r="K493" i="66"/>
  <c r="M492" i="66"/>
  <c r="K492" i="66"/>
  <c r="M491" i="66"/>
  <c r="K491" i="66"/>
  <c r="M490" i="66"/>
  <c r="K490" i="66"/>
  <c r="M489" i="66"/>
  <c r="K489" i="66"/>
  <c r="M488" i="66"/>
  <c r="K488" i="66"/>
  <c r="M487" i="66"/>
  <c r="K487" i="66"/>
  <c r="M486" i="66"/>
  <c r="K486" i="66"/>
  <c r="M485" i="66"/>
  <c r="K485" i="66"/>
  <c r="M484" i="66"/>
  <c r="K484" i="66"/>
  <c r="M483" i="66"/>
  <c r="K483" i="66"/>
  <c r="M482" i="66"/>
  <c r="K482" i="66"/>
  <c r="M481" i="66"/>
  <c r="K481" i="66"/>
  <c r="M480" i="66"/>
  <c r="K480" i="66"/>
  <c r="M479" i="66"/>
  <c r="K479" i="66"/>
  <c r="M478" i="66"/>
  <c r="K478" i="66"/>
  <c r="M477" i="66"/>
  <c r="K477" i="66"/>
  <c r="M476" i="66"/>
  <c r="K476" i="66"/>
  <c r="M475" i="66"/>
  <c r="K475" i="66"/>
  <c r="M474" i="66"/>
  <c r="K474" i="66"/>
  <c r="M473" i="66"/>
  <c r="K473" i="66"/>
  <c r="M472" i="66"/>
  <c r="K472" i="66"/>
  <c r="M471" i="66"/>
  <c r="K471" i="66"/>
  <c r="M470" i="66"/>
  <c r="K470" i="66"/>
  <c r="M469" i="66"/>
  <c r="K469" i="66"/>
  <c r="M468" i="66"/>
  <c r="K468" i="66"/>
  <c r="M467" i="66"/>
  <c r="K467" i="66"/>
  <c r="M466" i="66"/>
  <c r="K466" i="66"/>
  <c r="M465" i="66"/>
  <c r="K465" i="66"/>
  <c r="M464" i="66"/>
  <c r="K464" i="66"/>
  <c r="M463" i="66"/>
  <c r="K463" i="66"/>
  <c r="M462" i="66"/>
  <c r="K462" i="66"/>
  <c r="M461" i="66"/>
  <c r="K461" i="66"/>
  <c r="M460" i="66"/>
  <c r="K460" i="66"/>
  <c r="M459" i="66"/>
  <c r="K459" i="66"/>
  <c r="M458" i="66"/>
  <c r="K458" i="66"/>
  <c r="M457" i="66"/>
  <c r="K457" i="66"/>
  <c r="M456" i="66"/>
  <c r="K456" i="66"/>
  <c r="M455" i="66"/>
  <c r="K455" i="66"/>
  <c r="M454" i="66"/>
  <c r="K454" i="66"/>
  <c r="M453" i="66"/>
  <c r="K453" i="66"/>
  <c r="M452" i="66"/>
  <c r="K452" i="66"/>
  <c r="M451" i="66"/>
  <c r="K451" i="66"/>
  <c r="M450" i="66"/>
  <c r="K450" i="66"/>
  <c r="M449" i="66"/>
  <c r="K449" i="66"/>
  <c r="M448" i="66"/>
  <c r="K448" i="66"/>
  <c r="M447" i="66"/>
  <c r="K447" i="66"/>
  <c r="M446" i="66"/>
  <c r="K446" i="66"/>
  <c r="M445" i="66"/>
  <c r="K445" i="66"/>
  <c r="M444" i="66"/>
  <c r="K444" i="66"/>
  <c r="M443" i="66"/>
  <c r="K443" i="66"/>
  <c r="M442" i="66"/>
  <c r="K442" i="66"/>
  <c r="M441" i="66"/>
  <c r="K441" i="66"/>
  <c r="M440" i="66"/>
  <c r="K440" i="66"/>
  <c r="M439" i="66"/>
  <c r="K439" i="66"/>
  <c r="M438" i="66"/>
  <c r="K438" i="66"/>
  <c r="M437" i="66"/>
  <c r="K437" i="66"/>
  <c r="M436" i="66"/>
  <c r="K436" i="66"/>
  <c r="M435" i="66"/>
  <c r="K435" i="66"/>
  <c r="M434" i="66"/>
  <c r="K434" i="66"/>
  <c r="M433" i="66"/>
  <c r="K433" i="66"/>
  <c r="M432" i="66"/>
  <c r="K432" i="66"/>
  <c r="M431" i="66"/>
  <c r="K431" i="66"/>
  <c r="M430" i="66"/>
  <c r="K430" i="66"/>
  <c r="M429" i="66"/>
  <c r="K429" i="66"/>
  <c r="M428" i="66"/>
  <c r="K428" i="66"/>
  <c r="M427" i="66"/>
  <c r="K427" i="66"/>
  <c r="M426" i="66"/>
  <c r="K426" i="66"/>
  <c r="M425" i="66"/>
  <c r="K425" i="66"/>
  <c r="M424" i="66"/>
  <c r="K424" i="66"/>
  <c r="M423" i="66"/>
  <c r="K423" i="66"/>
  <c r="M422" i="66"/>
  <c r="K422" i="66"/>
  <c r="M421" i="66"/>
  <c r="K421" i="66"/>
  <c r="M420" i="66"/>
  <c r="K420" i="66"/>
  <c r="M419" i="66"/>
  <c r="K419" i="66"/>
  <c r="M418" i="66"/>
  <c r="K418" i="66"/>
  <c r="M417" i="66"/>
  <c r="K417" i="66"/>
  <c r="M416" i="66"/>
  <c r="K416" i="66"/>
  <c r="M415" i="66"/>
  <c r="K415" i="66"/>
  <c r="M414" i="66"/>
  <c r="K414" i="66"/>
  <c r="M413" i="66"/>
  <c r="K413" i="66"/>
  <c r="M412" i="66"/>
  <c r="K412" i="66"/>
  <c r="M411" i="66"/>
  <c r="K411" i="66"/>
  <c r="M410" i="66"/>
  <c r="K410" i="66"/>
  <c r="M409" i="66"/>
  <c r="K409" i="66"/>
  <c r="M408" i="66"/>
  <c r="K408" i="66"/>
  <c r="M407" i="66"/>
  <c r="K407" i="66"/>
  <c r="M406" i="66"/>
  <c r="K406" i="66"/>
  <c r="M405" i="66"/>
  <c r="K405" i="66"/>
  <c r="M404" i="66"/>
  <c r="K404" i="66"/>
  <c r="M403" i="66"/>
  <c r="K403" i="66"/>
  <c r="M402" i="66"/>
  <c r="K402" i="66"/>
  <c r="M401" i="66"/>
  <c r="K401" i="66"/>
  <c r="M400" i="66"/>
  <c r="K400" i="66"/>
  <c r="M399" i="66"/>
  <c r="K399" i="66"/>
  <c r="M398" i="66"/>
  <c r="K398" i="66"/>
  <c r="M397" i="66"/>
  <c r="K397" i="66"/>
  <c r="M396" i="66"/>
  <c r="K396" i="66"/>
  <c r="M395" i="66"/>
  <c r="K395" i="66"/>
  <c r="M394" i="66"/>
  <c r="K394" i="66"/>
  <c r="M393" i="66"/>
  <c r="K393" i="66"/>
  <c r="M392" i="66"/>
  <c r="K392" i="66"/>
  <c r="M391" i="66"/>
  <c r="K391" i="66"/>
  <c r="M390" i="66"/>
  <c r="K390" i="66"/>
  <c r="M389" i="66"/>
  <c r="K389" i="66"/>
  <c r="M388" i="66"/>
  <c r="K388" i="66"/>
  <c r="M387" i="66"/>
  <c r="K387" i="66"/>
  <c r="M386" i="66"/>
  <c r="K386" i="66"/>
  <c r="M385" i="66"/>
  <c r="K385" i="66"/>
  <c r="M384" i="66"/>
  <c r="K384" i="66"/>
  <c r="M383" i="66"/>
  <c r="K383" i="66"/>
  <c r="M382" i="66"/>
  <c r="K382" i="66"/>
  <c r="M381" i="66"/>
  <c r="K381" i="66"/>
  <c r="M380" i="66"/>
  <c r="K380" i="66"/>
  <c r="M379" i="66"/>
  <c r="K379" i="66"/>
  <c r="M378" i="66"/>
  <c r="K378" i="66"/>
  <c r="M377" i="66"/>
  <c r="K377" i="66"/>
  <c r="M376" i="66"/>
  <c r="K376" i="66"/>
  <c r="M375" i="66"/>
  <c r="K375" i="66"/>
  <c r="M374" i="66"/>
  <c r="K374" i="66"/>
  <c r="M373" i="66"/>
  <c r="K373" i="66"/>
  <c r="M372" i="66"/>
  <c r="K372" i="66"/>
  <c r="M371" i="66"/>
  <c r="K371" i="66"/>
  <c r="M370" i="66"/>
  <c r="K370" i="66"/>
  <c r="M369" i="66"/>
  <c r="K369" i="66"/>
  <c r="M368" i="66"/>
  <c r="K368" i="66"/>
  <c r="M367" i="66"/>
  <c r="K367" i="66"/>
  <c r="M366" i="66"/>
  <c r="K366" i="66"/>
  <c r="M365" i="66"/>
  <c r="K365" i="66"/>
  <c r="M364" i="66"/>
  <c r="K364" i="66"/>
  <c r="M363" i="66"/>
  <c r="K363" i="66"/>
  <c r="M362" i="66"/>
  <c r="K362" i="66"/>
  <c r="M361" i="66"/>
  <c r="K361" i="66"/>
  <c r="M360" i="66"/>
  <c r="K360" i="66"/>
  <c r="M359" i="66"/>
  <c r="K359" i="66"/>
  <c r="M358" i="66"/>
  <c r="K358" i="66"/>
  <c r="M357" i="66"/>
  <c r="K357" i="66"/>
  <c r="M356" i="66"/>
  <c r="K356" i="66"/>
  <c r="M355" i="66"/>
  <c r="K355" i="66"/>
  <c r="M354" i="66"/>
  <c r="K354" i="66"/>
  <c r="M353" i="66"/>
  <c r="K353" i="66"/>
  <c r="M352" i="66"/>
  <c r="K352" i="66"/>
  <c r="M351" i="66"/>
  <c r="K351" i="66"/>
  <c r="M350" i="66"/>
  <c r="K350" i="66"/>
  <c r="M349" i="66"/>
  <c r="K349" i="66"/>
  <c r="M348" i="66"/>
  <c r="K348" i="66"/>
  <c r="M347" i="66"/>
  <c r="K347" i="66"/>
  <c r="M346" i="66"/>
  <c r="K346" i="66"/>
  <c r="M345" i="66"/>
  <c r="K345" i="66"/>
  <c r="M344" i="66"/>
  <c r="K344" i="66"/>
  <c r="M343" i="66"/>
  <c r="K343" i="66"/>
  <c r="M342" i="66"/>
  <c r="K342" i="66"/>
  <c r="M341" i="66"/>
  <c r="K341" i="66"/>
  <c r="M340" i="66"/>
  <c r="K340" i="66"/>
  <c r="M339" i="66"/>
  <c r="K339" i="66"/>
  <c r="M338" i="66"/>
  <c r="K338" i="66"/>
  <c r="M337" i="66"/>
  <c r="K337" i="66"/>
  <c r="M336" i="66"/>
  <c r="K336" i="66"/>
  <c r="M335" i="66"/>
  <c r="K335" i="66"/>
  <c r="M334" i="66"/>
  <c r="K334" i="66"/>
  <c r="M333" i="66"/>
  <c r="K333" i="66"/>
  <c r="M332" i="66"/>
  <c r="K332" i="66"/>
  <c r="M331" i="66"/>
  <c r="K331" i="66"/>
  <c r="M330" i="66"/>
  <c r="K330" i="66"/>
  <c r="M329" i="66"/>
  <c r="K329" i="66"/>
  <c r="M328" i="66"/>
  <c r="K328" i="66"/>
  <c r="M327" i="66"/>
  <c r="K327" i="66"/>
  <c r="M326" i="66"/>
  <c r="K326" i="66"/>
  <c r="M325" i="66"/>
  <c r="K325" i="66"/>
  <c r="M324" i="66"/>
  <c r="K324" i="66"/>
  <c r="M323" i="66"/>
  <c r="K323" i="66"/>
  <c r="M322" i="66"/>
  <c r="K322" i="66"/>
  <c r="M321" i="66"/>
  <c r="K321" i="66"/>
  <c r="M320" i="66"/>
  <c r="K320" i="66"/>
  <c r="M319" i="66"/>
  <c r="K319" i="66"/>
  <c r="M318" i="66"/>
  <c r="K318" i="66"/>
  <c r="M317" i="66"/>
  <c r="K317" i="66"/>
  <c r="M316" i="66"/>
  <c r="K316" i="66"/>
  <c r="M315" i="66"/>
  <c r="K315" i="66"/>
  <c r="M314" i="66"/>
  <c r="K314" i="66"/>
  <c r="M313" i="66"/>
  <c r="K313" i="66"/>
  <c r="M312" i="66"/>
  <c r="K312" i="66"/>
  <c r="M311" i="66"/>
  <c r="K311" i="66"/>
  <c r="M310" i="66"/>
  <c r="K310" i="66"/>
  <c r="M309" i="66"/>
  <c r="K309" i="66"/>
  <c r="M308" i="66"/>
  <c r="K308" i="66"/>
  <c r="M307" i="66"/>
  <c r="K307" i="66"/>
  <c r="M306" i="66"/>
  <c r="K306" i="66"/>
  <c r="M305" i="66"/>
  <c r="K305" i="66"/>
  <c r="M304" i="66"/>
  <c r="K304" i="66"/>
  <c r="M303" i="66"/>
  <c r="K303" i="66"/>
  <c r="M302" i="66"/>
  <c r="K302" i="66"/>
  <c r="M301" i="66"/>
  <c r="K301" i="66"/>
  <c r="M300" i="66"/>
  <c r="K300" i="66"/>
  <c r="M299" i="66"/>
  <c r="K299" i="66"/>
  <c r="M298" i="66"/>
  <c r="K298" i="66"/>
  <c r="M297" i="66"/>
  <c r="K297" i="66"/>
  <c r="M296" i="66"/>
  <c r="K296" i="66"/>
  <c r="M295" i="66"/>
  <c r="K295" i="66"/>
  <c r="M294" i="66"/>
  <c r="K294" i="66"/>
  <c r="M293" i="66"/>
  <c r="K293" i="66"/>
  <c r="M292" i="66"/>
  <c r="K292" i="66"/>
  <c r="M291" i="66"/>
  <c r="K291" i="66"/>
  <c r="M290" i="66"/>
  <c r="K290" i="66"/>
  <c r="M289" i="66"/>
  <c r="K289" i="66"/>
  <c r="M288" i="66"/>
  <c r="K288" i="66"/>
  <c r="M287" i="66"/>
  <c r="K287" i="66"/>
  <c r="M286" i="66"/>
  <c r="K286" i="66"/>
  <c r="M285" i="66"/>
  <c r="K285" i="66"/>
  <c r="M284" i="66"/>
  <c r="K284" i="66"/>
  <c r="M283" i="66"/>
  <c r="K283" i="66"/>
  <c r="M282" i="66"/>
  <c r="K282" i="66"/>
  <c r="M281" i="66"/>
  <c r="K281" i="66"/>
  <c r="M280" i="66"/>
  <c r="K280" i="66"/>
  <c r="M279" i="66"/>
  <c r="K279" i="66"/>
  <c r="M278" i="66"/>
  <c r="K278" i="66"/>
  <c r="M277" i="66"/>
  <c r="K277" i="66"/>
  <c r="M276" i="66"/>
  <c r="K276" i="66"/>
  <c r="M275" i="66"/>
  <c r="K275" i="66"/>
  <c r="M274" i="66"/>
  <c r="K274" i="66"/>
  <c r="M273" i="66"/>
  <c r="K273" i="66"/>
  <c r="M272" i="66"/>
  <c r="K272" i="66"/>
  <c r="M271" i="66"/>
  <c r="K271" i="66"/>
  <c r="M270" i="66"/>
  <c r="K270" i="66"/>
  <c r="M269" i="66"/>
  <c r="K269" i="66"/>
  <c r="M268" i="66"/>
  <c r="K268" i="66"/>
  <c r="M267" i="66"/>
  <c r="K267" i="66"/>
  <c r="M266" i="66"/>
  <c r="K266" i="66"/>
  <c r="M265" i="66"/>
  <c r="K265" i="66"/>
  <c r="M264" i="66"/>
  <c r="K264" i="66"/>
  <c r="M263" i="66"/>
  <c r="K263" i="66"/>
  <c r="M262" i="66"/>
  <c r="K262" i="66"/>
  <c r="M261" i="66"/>
  <c r="K261" i="66"/>
  <c r="M260" i="66"/>
  <c r="K260" i="66"/>
  <c r="M259" i="66"/>
  <c r="K259" i="66"/>
  <c r="M258" i="66"/>
  <c r="K258" i="66"/>
  <c r="M257" i="66"/>
  <c r="K257" i="66"/>
  <c r="M256" i="66"/>
  <c r="K256" i="66"/>
  <c r="M255" i="66"/>
  <c r="K255" i="66"/>
  <c r="M254" i="66"/>
  <c r="K254" i="66"/>
  <c r="M253" i="66"/>
  <c r="K253" i="66"/>
  <c r="M252" i="66"/>
  <c r="K252" i="66"/>
  <c r="M251" i="66"/>
  <c r="K251" i="66"/>
  <c r="M250" i="66"/>
  <c r="K250" i="66"/>
  <c r="M249" i="66"/>
  <c r="K249" i="66"/>
  <c r="M248" i="66"/>
  <c r="K248" i="66"/>
  <c r="M247" i="66"/>
  <c r="K247" i="66"/>
  <c r="M246" i="66"/>
  <c r="K246" i="66"/>
  <c r="M245" i="66"/>
  <c r="K245" i="66"/>
  <c r="M244" i="66"/>
  <c r="K244" i="66"/>
  <c r="M243" i="66"/>
  <c r="K243" i="66"/>
  <c r="M242" i="66"/>
  <c r="K242" i="66"/>
  <c r="M241" i="66"/>
  <c r="K241" i="66"/>
  <c r="M240" i="66"/>
  <c r="K240" i="66"/>
  <c r="M239" i="66"/>
  <c r="K239" i="66"/>
  <c r="M238" i="66"/>
  <c r="K238" i="66"/>
  <c r="M237" i="66"/>
  <c r="K237" i="66"/>
  <c r="M236" i="66"/>
  <c r="K236" i="66"/>
  <c r="M235" i="66"/>
  <c r="K235" i="66"/>
  <c r="M234" i="66"/>
  <c r="K234" i="66"/>
  <c r="M233" i="66"/>
  <c r="K233" i="66"/>
  <c r="M232" i="66"/>
  <c r="K232" i="66"/>
  <c r="M231" i="66"/>
  <c r="K231" i="66"/>
  <c r="M230" i="66"/>
  <c r="K230" i="66"/>
  <c r="M229" i="66"/>
  <c r="K229" i="66"/>
  <c r="M228" i="66"/>
  <c r="K228" i="66"/>
  <c r="M227" i="66"/>
  <c r="K227" i="66"/>
  <c r="M226" i="66"/>
  <c r="K226" i="66"/>
  <c r="M225" i="66"/>
  <c r="K225" i="66"/>
  <c r="M224" i="66"/>
  <c r="K224" i="66"/>
  <c r="M223" i="66"/>
  <c r="K223" i="66"/>
  <c r="M222" i="66"/>
  <c r="K222" i="66"/>
  <c r="M221" i="66"/>
  <c r="K221" i="66"/>
  <c r="M220" i="66"/>
  <c r="K220" i="66"/>
  <c r="M219" i="66"/>
  <c r="K219" i="66"/>
  <c r="M218" i="66"/>
  <c r="K218" i="66"/>
  <c r="M217" i="66"/>
  <c r="K217" i="66"/>
  <c r="M216" i="66"/>
  <c r="K216" i="66"/>
  <c r="M215" i="66"/>
  <c r="K215" i="66"/>
  <c r="M214" i="66"/>
  <c r="K214" i="66"/>
  <c r="M213" i="66"/>
  <c r="K213" i="66"/>
  <c r="M212" i="66"/>
  <c r="K212" i="66"/>
  <c r="M211" i="66"/>
  <c r="K211" i="66"/>
  <c r="M210" i="66"/>
  <c r="K210" i="66"/>
  <c r="M209" i="66"/>
  <c r="K209" i="66"/>
  <c r="M208" i="66"/>
  <c r="K208" i="66"/>
  <c r="M207" i="66"/>
  <c r="K207" i="66"/>
  <c r="M206" i="66"/>
  <c r="K206" i="66"/>
  <c r="M205" i="66"/>
  <c r="K205" i="66"/>
  <c r="M204" i="66"/>
  <c r="K204" i="66"/>
  <c r="M203" i="66"/>
  <c r="K203" i="66"/>
  <c r="M202" i="66"/>
  <c r="K202" i="66"/>
  <c r="M201" i="66"/>
  <c r="K201" i="66"/>
  <c r="M200" i="66"/>
  <c r="K200" i="66"/>
  <c r="M199" i="66"/>
  <c r="K199" i="66"/>
  <c r="M198" i="66"/>
  <c r="K198" i="66"/>
  <c r="M197" i="66"/>
  <c r="K197" i="66"/>
  <c r="M196" i="66"/>
  <c r="K196" i="66"/>
  <c r="M195" i="66"/>
  <c r="K195" i="66"/>
  <c r="M194" i="66"/>
  <c r="K194" i="66"/>
  <c r="M193" i="66"/>
  <c r="K193" i="66"/>
  <c r="M192" i="66"/>
  <c r="K192" i="66"/>
  <c r="M191" i="66"/>
  <c r="K191" i="66"/>
  <c r="M190" i="66"/>
  <c r="K190" i="66"/>
  <c r="M189" i="66"/>
  <c r="K189" i="66"/>
  <c r="M188" i="66"/>
  <c r="K188" i="66"/>
  <c r="M187" i="66"/>
  <c r="K187" i="66"/>
  <c r="M186" i="66"/>
  <c r="K186" i="66"/>
  <c r="M185" i="66"/>
  <c r="K185" i="66"/>
  <c r="M184" i="66"/>
  <c r="K184" i="66"/>
  <c r="M183" i="66"/>
  <c r="K183" i="66"/>
  <c r="M182" i="66"/>
  <c r="K182" i="66"/>
  <c r="M181" i="66"/>
  <c r="K181" i="66"/>
  <c r="M180" i="66"/>
  <c r="K180" i="66"/>
  <c r="M179" i="66"/>
  <c r="K179" i="66"/>
  <c r="M178" i="66"/>
  <c r="K178" i="66"/>
  <c r="M177" i="66"/>
  <c r="K177" i="66"/>
  <c r="M176" i="66"/>
  <c r="K176" i="66"/>
  <c r="M175" i="66"/>
  <c r="K175" i="66"/>
  <c r="M174" i="66"/>
  <c r="K174" i="66"/>
  <c r="M173" i="66"/>
  <c r="K173" i="66"/>
  <c r="M172" i="66"/>
  <c r="K172" i="66"/>
  <c r="M171" i="66"/>
  <c r="K171" i="66"/>
  <c r="M170" i="66"/>
  <c r="K170" i="66"/>
  <c r="M169" i="66"/>
  <c r="K169" i="66"/>
  <c r="M168" i="66"/>
  <c r="K168" i="66"/>
  <c r="M167" i="66"/>
  <c r="K167" i="66"/>
  <c r="M166" i="66"/>
  <c r="K166" i="66"/>
  <c r="M165" i="66"/>
  <c r="K165" i="66"/>
  <c r="M164" i="66"/>
  <c r="K164" i="66"/>
  <c r="M163" i="66"/>
  <c r="K163" i="66"/>
  <c r="M162" i="66"/>
  <c r="K162" i="66"/>
  <c r="M161" i="66"/>
  <c r="K161" i="66"/>
  <c r="M160" i="66"/>
  <c r="K160" i="66"/>
  <c r="M159" i="66"/>
  <c r="K159" i="66"/>
  <c r="M158" i="66"/>
  <c r="K158" i="66"/>
  <c r="M157" i="66"/>
  <c r="K157" i="66"/>
  <c r="M156" i="66"/>
  <c r="K156" i="66"/>
  <c r="M155" i="66"/>
  <c r="K155" i="66"/>
  <c r="M154" i="66"/>
  <c r="K154" i="66"/>
  <c r="M153" i="66"/>
  <c r="K153" i="66"/>
  <c r="M152" i="66"/>
  <c r="K152" i="66"/>
  <c r="M151" i="66"/>
  <c r="K151" i="66"/>
  <c r="M150" i="66"/>
  <c r="K150" i="66"/>
  <c r="M149" i="66"/>
  <c r="K149" i="66"/>
  <c r="M148" i="66"/>
  <c r="K148" i="66"/>
  <c r="M147" i="66"/>
  <c r="K147" i="66"/>
  <c r="M146" i="66"/>
  <c r="K146" i="66"/>
  <c r="M145" i="66"/>
  <c r="K145" i="66"/>
  <c r="M144" i="66"/>
  <c r="K144" i="66"/>
  <c r="M143" i="66"/>
  <c r="K143" i="66"/>
  <c r="M142" i="66"/>
  <c r="K142" i="66"/>
  <c r="M141" i="66"/>
  <c r="K141" i="66"/>
  <c r="M140" i="66"/>
  <c r="K140" i="66"/>
  <c r="M139" i="66"/>
  <c r="K139" i="66"/>
  <c r="M138" i="66"/>
  <c r="K138" i="66"/>
  <c r="M137" i="66"/>
  <c r="K137" i="66"/>
  <c r="M136" i="66"/>
  <c r="K136" i="66"/>
  <c r="M135" i="66"/>
  <c r="K135" i="66"/>
  <c r="M134" i="66"/>
  <c r="K134" i="66"/>
  <c r="M133" i="66"/>
  <c r="K133" i="66"/>
  <c r="M132" i="66"/>
  <c r="K132" i="66"/>
  <c r="M131" i="66"/>
  <c r="K131" i="66"/>
  <c r="M130" i="66"/>
  <c r="K130" i="66"/>
  <c r="M129" i="66"/>
  <c r="K129" i="66"/>
  <c r="M128" i="66"/>
  <c r="K128" i="66"/>
  <c r="M127" i="66"/>
  <c r="K127" i="66"/>
  <c r="M126" i="66"/>
  <c r="K126" i="66"/>
  <c r="M125" i="66"/>
  <c r="K125" i="66"/>
  <c r="M124" i="66"/>
  <c r="K124" i="66"/>
  <c r="M123" i="66"/>
  <c r="K123" i="66"/>
  <c r="M122" i="66"/>
  <c r="K122" i="66"/>
  <c r="M121" i="66"/>
  <c r="K121" i="66"/>
  <c r="M120" i="66"/>
  <c r="K120" i="66"/>
  <c r="M119" i="66"/>
  <c r="K119" i="66"/>
  <c r="M118" i="66"/>
  <c r="K118" i="66"/>
  <c r="M117" i="66"/>
  <c r="K117" i="66"/>
  <c r="M116" i="66"/>
  <c r="K116" i="66"/>
  <c r="M115" i="66"/>
  <c r="K115" i="66"/>
  <c r="M114" i="66"/>
  <c r="K114" i="66"/>
  <c r="M113" i="66"/>
  <c r="K113" i="66"/>
  <c r="M112" i="66"/>
  <c r="K112" i="66"/>
  <c r="M111" i="66"/>
  <c r="K111" i="66"/>
  <c r="M110" i="66"/>
  <c r="K110" i="66"/>
  <c r="M109" i="66"/>
  <c r="K109" i="66"/>
  <c r="M108" i="66"/>
  <c r="K108" i="66"/>
  <c r="M107" i="66"/>
  <c r="K107" i="66"/>
  <c r="M106" i="66"/>
  <c r="K106" i="66"/>
  <c r="M105" i="66"/>
  <c r="K105" i="66"/>
  <c r="M104" i="66"/>
  <c r="K104" i="66"/>
  <c r="M103" i="66"/>
  <c r="K103" i="66"/>
  <c r="M102" i="66"/>
  <c r="K102" i="66"/>
  <c r="M101" i="66"/>
  <c r="K101" i="66"/>
  <c r="M100" i="66"/>
  <c r="K100" i="66"/>
  <c r="M99" i="66"/>
  <c r="K99" i="66"/>
  <c r="M98" i="66"/>
  <c r="K98" i="66"/>
  <c r="M97" i="66"/>
  <c r="K97" i="66"/>
  <c r="M96" i="66"/>
  <c r="K96" i="66"/>
  <c r="M95" i="66"/>
  <c r="K95" i="66"/>
  <c r="M94" i="66"/>
  <c r="K94" i="66"/>
  <c r="M93" i="66"/>
  <c r="K93" i="66"/>
  <c r="M92" i="66"/>
  <c r="K92" i="66"/>
  <c r="M91" i="66"/>
  <c r="K91" i="66"/>
  <c r="M90" i="66"/>
  <c r="K90" i="66"/>
  <c r="M89" i="66"/>
  <c r="K89" i="66"/>
  <c r="M88" i="66"/>
  <c r="K88" i="66"/>
  <c r="M87" i="66"/>
  <c r="K87" i="66"/>
  <c r="M86" i="66"/>
  <c r="K86" i="66"/>
  <c r="M85" i="66"/>
  <c r="K85" i="66"/>
  <c r="M84" i="66"/>
  <c r="K84" i="66"/>
  <c r="M83" i="66"/>
  <c r="K83" i="66"/>
  <c r="M82" i="66"/>
  <c r="K82" i="66"/>
  <c r="M81" i="66"/>
  <c r="K81" i="66"/>
  <c r="M80" i="66"/>
  <c r="K80" i="66"/>
  <c r="M79" i="66"/>
  <c r="K79" i="66"/>
  <c r="M78" i="66"/>
  <c r="K78" i="66"/>
  <c r="M77" i="66"/>
  <c r="K77" i="66"/>
  <c r="M76" i="66"/>
  <c r="K76" i="66"/>
  <c r="M75" i="66"/>
  <c r="K75" i="66"/>
  <c r="M74" i="66"/>
  <c r="K74" i="66"/>
  <c r="M73" i="66"/>
  <c r="K73" i="66"/>
  <c r="M72" i="66"/>
  <c r="K72" i="66"/>
  <c r="M71" i="66"/>
  <c r="K71" i="66"/>
  <c r="M70" i="66"/>
  <c r="K70" i="66"/>
  <c r="M69" i="66"/>
  <c r="K69" i="66"/>
  <c r="M68" i="66"/>
  <c r="K68" i="66"/>
  <c r="M67" i="66"/>
  <c r="K67" i="66"/>
  <c r="M66" i="66"/>
  <c r="K66" i="66"/>
  <c r="M65" i="66"/>
  <c r="K65" i="66"/>
  <c r="M64" i="66"/>
  <c r="K64" i="66"/>
  <c r="M63" i="66"/>
  <c r="K63" i="66"/>
  <c r="M62" i="66"/>
  <c r="K62" i="66"/>
  <c r="M61" i="66"/>
  <c r="K61" i="66"/>
  <c r="M60" i="66"/>
  <c r="K60" i="66"/>
  <c r="M59" i="66"/>
  <c r="K59" i="66"/>
  <c r="M58" i="66"/>
  <c r="K58" i="66"/>
  <c r="M57" i="66"/>
  <c r="K57" i="66"/>
  <c r="M56" i="66"/>
  <c r="K56" i="66"/>
  <c r="M55" i="66"/>
  <c r="K55" i="66"/>
  <c r="M54" i="66"/>
  <c r="K54" i="66"/>
  <c r="M53" i="66"/>
  <c r="K53" i="66"/>
  <c r="M52" i="66"/>
  <c r="K52" i="66"/>
  <c r="M51" i="66"/>
  <c r="K51" i="66"/>
  <c r="M50" i="66"/>
  <c r="K50" i="66"/>
  <c r="M49" i="66"/>
  <c r="K49" i="66"/>
  <c r="M48" i="66"/>
  <c r="K48" i="66"/>
  <c r="M47" i="66"/>
  <c r="K47" i="66"/>
  <c r="M46" i="66"/>
  <c r="K46" i="66"/>
  <c r="M45" i="66"/>
  <c r="K45" i="66"/>
  <c r="M44" i="66"/>
  <c r="K44" i="66"/>
  <c r="M43" i="66"/>
  <c r="K43" i="66"/>
  <c r="M42" i="66"/>
  <c r="K42" i="66"/>
  <c r="M41" i="66"/>
  <c r="K41" i="66"/>
  <c r="M40" i="66"/>
  <c r="K40" i="66"/>
  <c r="M39" i="66"/>
  <c r="K39" i="66"/>
  <c r="M38" i="66"/>
  <c r="K38" i="66"/>
  <c r="M37" i="66"/>
  <c r="K37" i="66"/>
  <c r="M36" i="66"/>
  <c r="K36" i="66"/>
  <c r="M35" i="66"/>
  <c r="K35" i="66"/>
  <c r="M34" i="66"/>
  <c r="K34" i="66"/>
  <c r="M33" i="66"/>
  <c r="K33" i="66"/>
  <c r="M32" i="66"/>
  <c r="K32" i="66"/>
  <c r="M31" i="66"/>
  <c r="K31" i="66"/>
  <c r="M30" i="66"/>
  <c r="K30" i="66"/>
  <c r="M29" i="66"/>
  <c r="K29" i="66"/>
  <c r="M28" i="66"/>
  <c r="K28" i="66"/>
  <c r="M27" i="66"/>
  <c r="K27" i="66"/>
  <c r="M26" i="66"/>
  <c r="K26" i="66"/>
  <c r="M25" i="66"/>
  <c r="K25" i="66"/>
  <c r="M24" i="66"/>
  <c r="K24" i="66"/>
  <c r="M23" i="66"/>
  <c r="K23" i="66"/>
  <c r="M22" i="66"/>
  <c r="K22" i="66"/>
  <c r="M21" i="66"/>
  <c r="K21" i="66"/>
  <c r="M20" i="66"/>
  <c r="K20" i="66"/>
  <c r="M19" i="66"/>
  <c r="K19" i="66"/>
  <c r="M18" i="66"/>
  <c r="K18" i="66"/>
  <c r="M17" i="66"/>
  <c r="K17" i="66"/>
  <c r="M16" i="66"/>
  <c r="K16" i="66"/>
  <c r="M15" i="66"/>
  <c r="K15" i="66"/>
  <c r="M14" i="66"/>
  <c r="K14" i="66"/>
  <c r="M13" i="66"/>
  <c r="K13" i="66"/>
  <c r="M12" i="66"/>
  <c r="K12" i="66"/>
  <c r="M11" i="66"/>
  <c r="K11" i="66"/>
  <c r="M10" i="66"/>
  <c r="K10" i="66"/>
  <c r="M9" i="66"/>
  <c r="K9" i="66"/>
  <c r="M8" i="66"/>
  <c r="K8" i="66"/>
  <c r="M7" i="66"/>
  <c r="K7" i="66"/>
  <c r="M6" i="66"/>
  <c r="K6" i="66"/>
  <c r="M5" i="66"/>
  <c r="K5" i="66"/>
  <c r="M4" i="66"/>
  <c r="K4" i="66"/>
  <c r="M3" i="66"/>
  <c r="K3" i="66"/>
  <c r="M2" i="66"/>
  <c r="K2" i="66"/>
  <c r="B22" i="52" l="1"/>
  <c r="M627" i="65"/>
  <c r="K627" i="65"/>
  <c r="M626" i="65"/>
  <c r="K626" i="65"/>
  <c r="M625" i="65"/>
  <c r="K625" i="65"/>
  <c r="M624" i="65"/>
  <c r="K624" i="65"/>
  <c r="M623" i="65"/>
  <c r="K623" i="65"/>
  <c r="M961" i="65"/>
  <c r="K961" i="65"/>
  <c r="M960" i="65"/>
  <c r="K960" i="65"/>
  <c r="M622" i="65"/>
  <c r="K622" i="65"/>
  <c r="M621" i="65"/>
  <c r="K621" i="65"/>
  <c r="M1211" i="65"/>
  <c r="K1211" i="65"/>
  <c r="M1210" i="65"/>
  <c r="K1210" i="65"/>
  <c r="M620" i="65"/>
  <c r="K620" i="65"/>
  <c r="M619" i="65"/>
  <c r="K619" i="65"/>
  <c r="M618" i="65"/>
  <c r="K618" i="65"/>
  <c r="M617" i="65"/>
  <c r="K617" i="65"/>
  <c r="M616" i="65"/>
  <c r="K616" i="65"/>
  <c r="M959" i="65"/>
  <c r="K959" i="65"/>
  <c r="M958" i="65"/>
  <c r="K958" i="65"/>
  <c r="M957" i="65"/>
  <c r="K957" i="65"/>
  <c r="M956" i="65"/>
  <c r="K956" i="65"/>
  <c r="M955" i="65"/>
  <c r="K955" i="65"/>
  <c r="M954" i="65"/>
  <c r="K954" i="65"/>
  <c r="M953" i="65"/>
  <c r="K953" i="65"/>
  <c r="M952" i="65"/>
  <c r="K952" i="65"/>
  <c r="M1209" i="65"/>
  <c r="K1209" i="65"/>
  <c r="M615" i="65"/>
  <c r="K615" i="65"/>
  <c r="M614" i="65"/>
  <c r="K614" i="65"/>
  <c r="M613" i="65"/>
  <c r="K613" i="65"/>
  <c r="M612" i="65"/>
  <c r="K612" i="65"/>
  <c r="M611" i="65"/>
  <c r="K611" i="65"/>
  <c r="M610" i="65"/>
  <c r="K610" i="65"/>
  <c r="M609" i="65"/>
  <c r="K609" i="65"/>
  <c r="M608" i="65"/>
  <c r="K608" i="65"/>
  <c r="M607" i="65"/>
  <c r="K607" i="65"/>
  <c r="M606" i="65"/>
  <c r="K606" i="65"/>
  <c r="M605" i="65"/>
  <c r="K605" i="65"/>
  <c r="M604" i="65"/>
  <c r="K604" i="65"/>
  <c r="M603" i="65"/>
  <c r="K603" i="65"/>
  <c r="M602" i="65"/>
  <c r="K602" i="65"/>
  <c r="M601" i="65"/>
  <c r="K601" i="65"/>
  <c r="M600" i="65"/>
  <c r="K600" i="65"/>
  <c r="M599" i="65"/>
  <c r="K599" i="65"/>
  <c r="M598" i="65"/>
  <c r="K598" i="65"/>
  <c r="M597" i="65"/>
  <c r="K597" i="65"/>
  <c r="M951" i="65"/>
  <c r="K951" i="65"/>
  <c r="M950" i="65"/>
  <c r="K950" i="65"/>
  <c r="M949" i="65"/>
  <c r="K949" i="65"/>
  <c r="M948" i="65"/>
  <c r="K948" i="65"/>
  <c r="M947" i="65"/>
  <c r="K947" i="65"/>
  <c r="M1208" i="65"/>
  <c r="K1208" i="65"/>
  <c r="M1207" i="65"/>
  <c r="K1207" i="65"/>
  <c r="M596" i="65"/>
  <c r="K596" i="65"/>
  <c r="M595" i="65"/>
  <c r="K595" i="65"/>
  <c r="M594" i="65"/>
  <c r="K594" i="65"/>
  <c r="M593" i="65"/>
  <c r="K593" i="65"/>
  <c r="M592" i="65"/>
  <c r="K592" i="65"/>
  <c r="M946" i="65"/>
  <c r="K946" i="65"/>
  <c r="M945" i="65"/>
  <c r="K945" i="65"/>
  <c r="M944" i="65"/>
  <c r="K944" i="65"/>
  <c r="M943" i="65"/>
  <c r="K943" i="65"/>
  <c r="M942" i="65"/>
  <c r="K942" i="65"/>
  <c r="M941" i="65"/>
  <c r="K941" i="65"/>
  <c r="M940" i="65"/>
  <c r="K940" i="65"/>
  <c r="M939" i="65"/>
  <c r="K939" i="65"/>
  <c r="M938" i="65"/>
  <c r="K938" i="65"/>
  <c r="M937" i="65"/>
  <c r="K937" i="65"/>
  <c r="M1206" i="65"/>
  <c r="K1206" i="65"/>
  <c r="M1205" i="65"/>
  <c r="K1205" i="65"/>
  <c r="M1204" i="65"/>
  <c r="K1204" i="65"/>
  <c r="M1203" i="65"/>
  <c r="K1203" i="65"/>
  <c r="M1202" i="65"/>
  <c r="K1202" i="65"/>
  <c r="M1201" i="65"/>
  <c r="K1201" i="65"/>
  <c r="M1200" i="65"/>
  <c r="K1200" i="65"/>
  <c r="M1199" i="65"/>
  <c r="K1199" i="65"/>
  <c r="M1198" i="65"/>
  <c r="K1198" i="65"/>
  <c r="M936" i="65"/>
  <c r="K936" i="65"/>
  <c r="M935" i="65"/>
  <c r="K935" i="65"/>
  <c r="M934" i="65"/>
  <c r="K934" i="65"/>
  <c r="M933" i="65"/>
  <c r="K933" i="65"/>
  <c r="M932" i="65"/>
  <c r="K932" i="65"/>
  <c r="M931" i="65"/>
  <c r="K931" i="65"/>
  <c r="M930" i="65"/>
  <c r="K930" i="65"/>
  <c r="M929" i="65"/>
  <c r="K929" i="65"/>
  <c r="M928" i="65"/>
  <c r="K928" i="65"/>
  <c r="M927" i="65"/>
  <c r="K927" i="65"/>
  <c r="M926" i="65"/>
  <c r="K926" i="65"/>
  <c r="M925" i="65"/>
  <c r="K925" i="65"/>
  <c r="M924" i="65"/>
  <c r="K924" i="65"/>
  <c r="M923" i="65"/>
  <c r="K923" i="65"/>
  <c r="M922" i="65"/>
  <c r="K922" i="65"/>
  <c r="M921" i="65"/>
  <c r="K921" i="65"/>
  <c r="M920" i="65"/>
  <c r="K920" i="65"/>
  <c r="M919" i="65"/>
  <c r="K919" i="65"/>
  <c r="M918" i="65"/>
  <c r="K918" i="65"/>
  <c r="M917" i="65"/>
  <c r="K917" i="65"/>
  <c r="M1197" i="65"/>
  <c r="K1197" i="65"/>
  <c r="M1196" i="65"/>
  <c r="K1196" i="65"/>
  <c r="M1195" i="65"/>
  <c r="K1195" i="65"/>
  <c r="M1194" i="65"/>
  <c r="K1194" i="65"/>
  <c r="M1193" i="65"/>
  <c r="K1193" i="65"/>
  <c r="M1192" i="65"/>
  <c r="K1192" i="65"/>
  <c r="M1191" i="65"/>
  <c r="K1191" i="65"/>
  <c r="M1190" i="65"/>
  <c r="K1190" i="65"/>
  <c r="M1189" i="65"/>
  <c r="K1189" i="65"/>
  <c r="M1188" i="65"/>
  <c r="K1188" i="65"/>
  <c r="M1187" i="65"/>
  <c r="K1187" i="65"/>
  <c r="M1186" i="65"/>
  <c r="K1186" i="65"/>
  <c r="M1185" i="65"/>
  <c r="K1185" i="65"/>
  <c r="M1184" i="65"/>
  <c r="K1184" i="65"/>
  <c r="M1183" i="65"/>
  <c r="K1183" i="65"/>
  <c r="M1182" i="65"/>
  <c r="K1182" i="65"/>
  <c r="M1181" i="65"/>
  <c r="K1181" i="65"/>
  <c r="M1180" i="65"/>
  <c r="K1180" i="65"/>
  <c r="M1179" i="65"/>
  <c r="K1179" i="65"/>
  <c r="M1178" i="65"/>
  <c r="K1178" i="65"/>
  <c r="M1177" i="65"/>
  <c r="K1177" i="65"/>
  <c r="M1176" i="65"/>
  <c r="K1176" i="65"/>
  <c r="M1175" i="65"/>
  <c r="K1175" i="65"/>
  <c r="M1174" i="65"/>
  <c r="K1174" i="65"/>
  <c r="M1173" i="65"/>
  <c r="K1173" i="65"/>
  <c r="M1172" i="65"/>
  <c r="K1172" i="65"/>
  <c r="M1171" i="65"/>
  <c r="K1171" i="65"/>
  <c r="M1170" i="65"/>
  <c r="K1170" i="65"/>
  <c r="M1169" i="65"/>
  <c r="K1169" i="65"/>
  <c r="M1168" i="65"/>
  <c r="K1168" i="65"/>
  <c r="M1167" i="65"/>
  <c r="K1167" i="65"/>
  <c r="M1166" i="65"/>
  <c r="K1166" i="65"/>
  <c r="M591" i="65"/>
  <c r="K591" i="65"/>
  <c r="M590" i="65"/>
  <c r="K590" i="65"/>
  <c r="M589" i="65"/>
  <c r="K589" i="65"/>
  <c r="M588" i="65"/>
  <c r="K588" i="65"/>
  <c r="M587" i="65"/>
  <c r="K587" i="65"/>
  <c r="M1165" i="65"/>
  <c r="K1165" i="65"/>
  <c r="M1164" i="65"/>
  <c r="K1164" i="65"/>
  <c r="M1163" i="65"/>
  <c r="K1163" i="65"/>
  <c r="M1162" i="65"/>
  <c r="K1162" i="65"/>
  <c r="M1161" i="65"/>
  <c r="K1161" i="65"/>
  <c r="M1160" i="65"/>
  <c r="K1160" i="65"/>
  <c r="M1159" i="65"/>
  <c r="K1159" i="65"/>
  <c r="M1158" i="65"/>
  <c r="K1158" i="65"/>
  <c r="M1157" i="65"/>
  <c r="K1157" i="65"/>
  <c r="M1156" i="65"/>
  <c r="K1156" i="65"/>
  <c r="M1155" i="65"/>
  <c r="K1155" i="65"/>
  <c r="M1154" i="65"/>
  <c r="K1154" i="65"/>
  <c r="M916" i="65"/>
  <c r="K916" i="65"/>
  <c r="M915" i="65"/>
  <c r="K915" i="65"/>
  <c r="M914" i="65"/>
  <c r="K914" i="65"/>
  <c r="M913" i="65"/>
  <c r="K913" i="65"/>
  <c r="M912" i="65"/>
  <c r="K912" i="65"/>
  <c r="M911" i="65"/>
  <c r="K911" i="65"/>
  <c r="M910" i="65"/>
  <c r="K910" i="65"/>
  <c r="M909" i="65"/>
  <c r="K909" i="65"/>
  <c r="M908" i="65"/>
  <c r="K908" i="65"/>
  <c r="M907" i="65"/>
  <c r="K907" i="65"/>
  <c r="M906" i="65"/>
  <c r="K906" i="65"/>
  <c r="M905" i="65"/>
  <c r="K905" i="65"/>
  <c r="M904" i="65"/>
  <c r="K904" i="65"/>
  <c r="M903" i="65"/>
  <c r="K903" i="65"/>
  <c r="M902" i="65"/>
  <c r="K902" i="65"/>
  <c r="M901" i="65"/>
  <c r="K901" i="65"/>
  <c r="M900" i="65"/>
  <c r="K900" i="65"/>
  <c r="M899" i="65"/>
  <c r="K899" i="65"/>
  <c r="M898" i="65"/>
  <c r="K898" i="65"/>
  <c r="M897" i="65"/>
  <c r="K897" i="65"/>
  <c r="M586" i="65"/>
  <c r="K586" i="65"/>
  <c r="M585" i="65"/>
  <c r="K585" i="65"/>
  <c r="M584" i="65"/>
  <c r="K584" i="65"/>
  <c r="M583" i="65"/>
  <c r="K583" i="65"/>
  <c r="M582" i="65"/>
  <c r="K582" i="65"/>
  <c r="M581" i="65"/>
  <c r="K581" i="65"/>
  <c r="M580" i="65"/>
  <c r="K580" i="65"/>
  <c r="M579" i="65"/>
  <c r="K579" i="65"/>
  <c r="M578" i="65"/>
  <c r="K578" i="65"/>
  <c r="M577" i="65"/>
  <c r="K577" i="65"/>
  <c r="M576" i="65"/>
  <c r="K576" i="65"/>
  <c r="M575" i="65"/>
  <c r="K575" i="65"/>
  <c r="M574" i="65"/>
  <c r="K574" i="65"/>
  <c r="M573" i="65"/>
  <c r="K573" i="65"/>
  <c r="M572" i="65"/>
  <c r="K572" i="65"/>
  <c r="M571" i="65"/>
  <c r="K571" i="65"/>
  <c r="M570" i="65"/>
  <c r="K570" i="65"/>
  <c r="M569" i="65"/>
  <c r="K569" i="65"/>
  <c r="M568" i="65"/>
  <c r="K568" i="65"/>
  <c r="M567" i="65"/>
  <c r="K567" i="65"/>
  <c r="M566" i="65"/>
  <c r="K566" i="65"/>
  <c r="M1153" i="65"/>
  <c r="K1153" i="65"/>
  <c r="M1152" i="65"/>
  <c r="K1152" i="65"/>
  <c r="M1151" i="65"/>
  <c r="K1151" i="65"/>
  <c r="M1150" i="65"/>
  <c r="K1150" i="65"/>
  <c r="M896" i="65"/>
  <c r="K896" i="65"/>
  <c r="M895" i="65"/>
  <c r="K895" i="65"/>
  <c r="M894" i="65"/>
  <c r="K894" i="65"/>
  <c r="M893" i="65"/>
  <c r="K893" i="65"/>
  <c r="M892" i="65"/>
  <c r="K892" i="65"/>
  <c r="M891" i="65"/>
  <c r="K891" i="65"/>
  <c r="M890" i="65"/>
  <c r="K890" i="65"/>
  <c r="M889" i="65"/>
  <c r="K889" i="65"/>
  <c r="M888" i="65"/>
  <c r="K888" i="65"/>
  <c r="M887" i="65"/>
  <c r="K887" i="65"/>
  <c r="M886" i="65"/>
  <c r="K886" i="65"/>
  <c r="M885" i="65"/>
  <c r="K885" i="65"/>
  <c r="M884" i="65"/>
  <c r="K884" i="65"/>
  <c r="M883" i="65"/>
  <c r="K883" i="65"/>
  <c r="M882" i="65"/>
  <c r="K882" i="65"/>
  <c r="M881" i="65"/>
  <c r="K881" i="65"/>
  <c r="M880" i="65"/>
  <c r="K880" i="65"/>
  <c r="M879" i="65"/>
  <c r="K879" i="65"/>
  <c r="M878" i="65"/>
  <c r="K878" i="65"/>
  <c r="M877" i="65"/>
  <c r="K877" i="65"/>
  <c r="M876" i="65"/>
  <c r="K876" i="65"/>
  <c r="M875" i="65"/>
  <c r="K875" i="65"/>
  <c r="M874" i="65"/>
  <c r="K874" i="65"/>
  <c r="M873" i="65"/>
  <c r="K873" i="65"/>
  <c r="M872" i="65"/>
  <c r="K872" i="65"/>
  <c r="M565" i="65"/>
  <c r="K565" i="65"/>
  <c r="M564" i="65"/>
  <c r="K564" i="65"/>
  <c r="M563" i="65"/>
  <c r="K563" i="65"/>
  <c r="M562" i="65"/>
  <c r="K562" i="65"/>
  <c r="M561" i="65"/>
  <c r="K561" i="65"/>
  <c r="M560" i="65"/>
  <c r="K560" i="65"/>
  <c r="M559" i="65"/>
  <c r="K559" i="65"/>
  <c r="M558" i="65"/>
  <c r="K558" i="65"/>
  <c r="M557" i="65"/>
  <c r="K557" i="65"/>
  <c r="M556" i="65"/>
  <c r="K556" i="65"/>
  <c r="M555" i="65"/>
  <c r="K555" i="65"/>
  <c r="M554" i="65"/>
  <c r="K554" i="65"/>
  <c r="M553" i="65"/>
  <c r="K553" i="65"/>
  <c r="M552" i="65"/>
  <c r="K552" i="65"/>
  <c r="M551" i="65"/>
  <c r="K551" i="65"/>
  <c r="M550" i="65"/>
  <c r="K550" i="65"/>
  <c r="M549" i="65"/>
  <c r="K549" i="65"/>
  <c r="M548" i="65"/>
  <c r="K548" i="65"/>
  <c r="M547" i="65"/>
  <c r="K547" i="65"/>
  <c r="M546" i="65"/>
  <c r="K546" i="65"/>
  <c r="M545" i="65"/>
  <c r="K545" i="65"/>
  <c r="M544" i="65"/>
  <c r="K544" i="65"/>
  <c r="M543" i="65"/>
  <c r="K543" i="65"/>
  <c r="M542" i="65"/>
  <c r="K542" i="65"/>
  <c r="M541" i="65"/>
  <c r="K541" i="65"/>
  <c r="M540" i="65"/>
  <c r="K540" i="65"/>
  <c r="M539" i="65"/>
  <c r="K539" i="65"/>
  <c r="M538" i="65"/>
  <c r="K538" i="65"/>
  <c r="M537" i="65"/>
  <c r="K537" i="65"/>
  <c r="M536" i="65"/>
  <c r="K536" i="65"/>
  <c r="M535" i="65"/>
  <c r="K535" i="65"/>
  <c r="M534" i="65"/>
  <c r="K534" i="65"/>
  <c r="M533" i="65"/>
  <c r="K533" i="65"/>
  <c r="M532" i="65"/>
  <c r="K532" i="65"/>
  <c r="M531" i="65"/>
  <c r="K531" i="65"/>
  <c r="M530" i="65"/>
  <c r="K530" i="65"/>
  <c r="M529" i="65"/>
  <c r="K529" i="65"/>
  <c r="M528" i="65"/>
  <c r="K528" i="65"/>
  <c r="M527" i="65"/>
  <c r="K527" i="65"/>
  <c r="M526" i="65"/>
  <c r="K526" i="65"/>
  <c r="M1149" i="65"/>
  <c r="K1149" i="65"/>
  <c r="M1148" i="65"/>
  <c r="K1148" i="65"/>
  <c r="M871" i="65"/>
  <c r="K871" i="65"/>
  <c r="M870" i="65"/>
  <c r="K870" i="65"/>
  <c r="M869" i="65"/>
  <c r="K869" i="65"/>
  <c r="M868" i="65"/>
  <c r="K868" i="65"/>
  <c r="M867" i="65"/>
  <c r="K867" i="65"/>
  <c r="M866" i="65"/>
  <c r="K866" i="65"/>
  <c r="M865" i="65"/>
  <c r="K865" i="65"/>
  <c r="M864" i="65"/>
  <c r="K864" i="65"/>
  <c r="M863" i="65"/>
  <c r="K863" i="65"/>
  <c r="M862" i="65"/>
  <c r="K862" i="65"/>
  <c r="M861" i="65"/>
  <c r="K861" i="65"/>
  <c r="M860" i="65"/>
  <c r="K860" i="65"/>
  <c r="M859" i="65"/>
  <c r="K859" i="65"/>
  <c r="M858" i="65"/>
  <c r="K858" i="65"/>
  <c r="M857" i="65"/>
  <c r="K857" i="65"/>
  <c r="M856" i="65"/>
  <c r="K856" i="65"/>
  <c r="M855" i="65"/>
  <c r="K855" i="65"/>
  <c r="M854" i="65"/>
  <c r="K854" i="65"/>
  <c r="M853" i="65"/>
  <c r="K853" i="65"/>
  <c r="M852" i="65"/>
  <c r="K852" i="65"/>
  <c r="M851" i="65"/>
  <c r="K851" i="65"/>
  <c r="M850" i="65"/>
  <c r="K850" i="65"/>
  <c r="M849" i="65"/>
  <c r="K849" i="65"/>
  <c r="M848" i="65"/>
  <c r="K848" i="65"/>
  <c r="M1147" i="65"/>
  <c r="K1147" i="65"/>
  <c r="M1146" i="65"/>
  <c r="K1146" i="65"/>
  <c r="M1145" i="65"/>
  <c r="K1145" i="65"/>
  <c r="M1144" i="65"/>
  <c r="K1144" i="65"/>
  <c r="M1143" i="65"/>
  <c r="K1143" i="65"/>
  <c r="M1142" i="65"/>
  <c r="K1142" i="65"/>
  <c r="M1141" i="65"/>
  <c r="K1141" i="65"/>
  <c r="M1140" i="65"/>
  <c r="K1140" i="65"/>
  <c r="M1139" i="65"/>
  <c r="K1139" i="65"/>
  <c r="M1138" i="65"/>
  <c r="K1138" i="65"/>
  <c r="M1137" i="65"/>
  <c r="K1137" i="65"/>
  <c r="M1136" i="65"/>
  <c r="K1136" i="65"/>
  <c r="M1135" i="65"/>
  <c r="K1135" i="65"/>
  <c r="M1134" i="65"/>
  <c r="K1134" i="65"/>
  <c r="M1133" i="65"/>
  <c r="K1133" i="65"/>
  <c r="M1132" i="65"/>
  <c r="K1132" i="65"/>
  <c r="M1131" i="65"/>
  <c r="K1131" i="65"/>
  <c r="M1130" i="65"/>
  <c r="K1130" i="65"/>
  <c r="M1129" i="65"/>
  <c r="K1129" i="65"/>
  <c r="M1128" i="65"/>
  <c r="K1128" i="65"/>
  <c r="M1127" i="65"/>
  <c r="K1127" i="65"/>
  <c r="M1126" i="65"/>
  <c r="K1126" i="65"/>
  <c r="M1125" i="65"/>
  <c r="K1125" i="65"/>
  <c r="M1124" i="65"/>
  <c r="K1124" i="65"/>
  <c r="M1123" i="65"/>
  <c r="K1123" i="65"/>
  <c r="M1122" i="65"/>
  <c r="K1122" i="65"/>
  <c r="M1121" i="65"/>
  <c r="K1121" i="65"/>
  <c r="M1120" i="65"/>
  <c r="K1120" i="65"/>
  <c r="M1119" i="65"/>
  <c r="K1119" i="65"/>
  <c r="M1118" i="65"/>
  <c r="K1118" i="65"/>
  <c r="M1117" i="65"/>
  <c r="K1117" i="65"/>
  <c r="M1116" i="65"/>
  <c r="K1116" i="65"/>
  <c r="M1115" i="65"/>
  <c r="K1115" i="65"/>
  <c r="M1114" i="65"/>
  <c r="K1114" i="65"/>
  <c r="M1113" i="65"/>
  <c r="K1113" i="65"/>
  <c r="M1112" i="65"/>
  <c r="K1112" i="65"/>
  <c r="M1111" i="65"/>
  <c r="K1111" i="65"/>
  <c r="M1110" i="65"/>
  <c r="K1110" i="65"/>
  <c r="M1109" i="65"/>
  <c r="K1109" i="65"/>
  <c r="M1108" i="65"/>
  <c r="K1108" i="65"/>
  <c r="M1107" i="65"/>
  <c r="K1107" i="65"/>
  <c r="M847" i="65"/>
  <c r="K847" i="65"/>
  <c r="M846" i="65"/>
  <c r="K846" i="65"/>
  <c r="M845" i="65"/>
  <c r="K845" i="65"/>
  <c r="M844" i="65"/>
  <c r="K844" i="65"/>
  <c r="M843" i="65"/>
  <c r="K843" i="65"/>
  <c r="M842" i="65"/>
  <c r="K842" i="65"/>
  <c r="M841" i="65"/>
  <c r="K841" i="65"/>
  <c r="M840" i="65"/>
  <c r="K840" i="65"/>
  <c r="M839" i="65"/>
  <c r="K839" i="65"/>
  <c r="M838" i="65"/>
  <c r="K838" i="65"/>
  <c r="M837" i="65"/>
  <c r="K837" i="65"/>
  <c r="M836" i="65"/>
  <c r="K836" i="65"/>
  <c r="M835" i="65"/>
  <c r="K835" i="65"/>
  <c r="M834" i="65"/>
  <c r="K834" i="65"/>
  <c r="M833" i="65"/>
  <c r="K833" i="65"/>
  <c r="M832" i="65"/>
  <c r="K832" i="65"/>
  <c r="M831" i="65"/>
  <c r="K831" i="65"/>
  <c r="M830" i="65"/>
  <c r="K830" i="65"/>
  <c r="M829" i="65"/>
  <c r="K829" i="65"/>
  <c r="M828" i="65"/>
  <c r="K828" i="65"/>
  <c r="M827" i="65"/>
  <c r="K827" i="65"/>
  <c r="M826" i="65"/>
  <c r="K826" i="65"/>
  <c r="M825" i="65"/>
  <c r="K825" i="65"/>
  <c r="M824" i="65"/>
  <c r="K824" i="65"/>
  <c r="M823" i="65"/>
  <c r="K823" i="65"/>
  <c r="M822" i="65"/>
  <c r="K822" i="65"/>
  <c r="M821" i="65"/>
  <c r="K821" i="65"/>
  <c r="M820" i="65"/>
  <c r="K820" i="65"/>
  <c r="M819" i="65"/>
  <c r="K819" i="65"/>
  <c r="M818" i="65"/>
  <c r="K818" i="65"/>
  <c r="M525" i="65"/>
  <c r="K525" i="65"/>
  <c r="M524" i="65"/>
  <c r="K524" i="65"/>
  <c r="M523" i="65"/>
  <c r="K523" i="65"/>
  <c r="M522" i="65"/>
  <c r="K522" i="65"/>
  <c r="M521" i="65"/>
  <c r="K521" i="65"/>
  <c r="M520" i="65"/>
  <c r="K520" i="65"/>
  <c r="M519" i="65"/>
  <c r="K519" i="65"/>
  <c r="M817" i="65"/>
  <c r="K817" i="65"/>
  <c r="M816" i="65"/>
  <c r="K816" i="65"/>
  <c r="M815" i="65"/>
  <c r="K815" i="65"/>
  <c r="M814" i="65"/>
  <c r="K814" i="65"/>
  <c r="M518" i="65"/>
  <c r="K518" i="65"/>
  <c r="M517" i="65"/>
  <c r="K517" i="65"/>
  <c r="M516" i="65"/>
  <c r="K516" i="65"/>
  <c r="M515" i="65"/>
  <c r="K515" i="65"/>
  <c r="M514" i="65"/>
  <c r="K514" i="65"/>
  <c r="M1106" i="65"/>
  <c r="K1106" i="65"/>
  <c r="M1105" i="65"/>
  <c r="K1105" i="65"/>
  <c r="M1104" i="65"/>
  <c r="K1104" i="65"/>
  <c r="M1103" i="65"/>
  <c r="K1103" i="65"/>
  <c r="M1102" i="65"/>
  <c r="K1102" i="65"/>
  <c r="M1101" i="65"/>
  <c r="K1101" i="65"/>
  <c r="M1100" i="65"/>
  <c r="K1100" i="65"/>
  <c r="M1099" i="65"/>
  <c r="K1099" i="65"/>
  <c r="M1098" i="65"/>
  <c r="K1098" i="65"/>
  <c r="M1097" i="65"/>
  <c r="K1097" i="65"/>
  <c r="M1096" i="65"/>
  <c r="K1096" i="65"/>
  <c r="M1095" i="65"/>
  <c r="K1095" i="65"/>
  <c r="M1094" i="65"/>
  <c r="K1094" i="65"/>
  <c r="M1093" i="65"/>
  <c r="K1093" i="65"/>
  <c r="M513" i="65"/>
  <c r="K513" i="65"/>
  <c r="M512" i="65"/>
  <c r="K512" i="65"/>
  <c r="M511" i="65"/>
  <c r="K511" i="65"/>
  <c r="M510" i="65"/>
  <c r="K510" i="65"/>
  <c r="M509" i="65"/>
  <c r="K509" i="65"/>
  <c r="M508" i="65"/>
  <c r="K508" i="65"/>
  <c r="M507" i="65"/>
  <c r="K507" i="65"/>
  <c r="M506" i="65"/>
  <c r="K506" i="65"/>
  <c r="M505" i="65"/>
  <c r="K505" i="65"/>
  <c r="M504" i="65"/>
  <c r="K504" i="65"/>
  <c r="M503" i="65"/>
  <c r="K503" i="65"/>
  <c r="M502" i="65"/>
  <c r="K502" i="65"/>
  <c r="M501" i="65"/>
  <c r="K501" i="65"/>
  <c r="M500" i="65"/>
  <c r="K500" i="65"/>
  <c r="M499" i="65"/>
  <c r="K499" i="65"/>
  <c r="M498" i="65"/>
  <c r="K498" i="65"/>
  <c r="M497" i="65"/>
  <c r="K497" i="65"/>
  <c r="M496" i="65"/>
  <c r="K496" i="65"/>
  <c r="M495" i="65"/>
  <c r="K495" i="65"/>
  <c r="M494" i="65"/>
  <c r="K494" i="65"/>
  <c r="M493" i="65"/>
  <c r="K493" i="65"/>
  <c r="M1092" i="65"/>
  <c r="K1092" i="65"/>
  <c r="M1091" i="65"/>
  <c r="K1091" i="65"/>
  <c r="M1090" i="65"/>
  <c r="K1090" i="65"/>
  <c r="M1089" i="65"/>
  <c r="K1089" i="65"/>
  <c r="M1088" i="65"/>
  <c r="K1088" i="65"/>
  <c r="M1087" i="65"/>
  <c r="K1087" i="65"/>
  <c r="M492" i="65"/>
  <c r="K492" i="65"/>
  <c r="M491" i="65"/>
  <c r="K491" i="65"/>
  <c r="M490" i="65"/>
  <c r="K490" i="65"/>
  <c r="M489" i="65"/>
  <c r="K489" i="65"/>
  <c r="M488" i="65"/>
  <c r="K488" i="65"/>
  <c r="M487" i="65"/>
  <c r="K487" i="65"/>
  <c r="M486" i="65"/>
  <c r="K486" i="65"/>
  <c r="M485" i="65"/>
  <c r="K485" i="65"/>
  <c r="M484" i="65"/>
  <c r="K484" i="65"/>
  <c r="M483" i="65"/>
  <c r="K483" i="65"/>
  <c r="M482" i="65"/>
  <c r="K482" i="65"/>
  <c r="M481" i="65"/>
  <c r="K481" i="65"/>
  <c r="M480" i="65"/>
  <c r="K480" i="65"/>
  <c r="M479" i="65"/>
  <c r="K479" i="65"/>
  <c r="M478" i="65"/>
  <c r="K478" i="65"/>
  <c r="M477" i="65"/>
  <c r="K477" i="65"/>
  <c r="M476" i="65"/>
  <c r="K476" i="65"/>
  <c r="M475" i="65"/>
  <c r="K475" i="65"/>
  <c r="M474" i="65"/>
  <c r="K474" i="65"/>
  <c r="M473" i="65"/>
  <c r="K473" i="65"/>
  <c r="M472" i="65"/>
  <c r="K472" i="65"/>
  <c r="M471" i="65"/>
  <c r="K471" i="65"/>
  <c r="M470" i="65"/>
  <c r="K470" i="65"/>
  <c r="M469" i="65"/>
  <c r="K469" i="65"/>
  <c r="M468" i="65"/>
  <c r="K468" i="65"/>
  <c r="M467" i="65"/>
  <c r="K467" i="65"/>
  <c r="M466" i="65"/>
  <c r="K466" i="65"/>
  <c r="M465" i="65"/>
  <c r="K465" i="65"/>
  <c r="M464" i="65"/>
  <c r="K464" i="65"/>
  <c r="M463" i="65"/>
  <c r="K463" i="65"/>
  <c r="M462" i="65"/>
  <c r="K462" i="65"/>
  <c r="M461" i="65"/>
  <c r="K461" i="65"/>
  <c r="M460" i="65"/>
  <c r="K460" i="65"/>
  <c r="M459" i="65"/>
  <c r="K459" i="65"/>
  <c r="M458" i="65"/>
  <c r="K458" i="65"/>
  <c r="M457" i="65"/>
  <c r="K457" i="65"/>
  <c r="M456" i="65"/>
  <c r="K456" i="65"/>
  <c r="M455" i="65"/>
  <c r="K455" i="65"/>
  <c r="M454" i="65"/>
  <c r="K454" i="65"/>
  <c r="M453" i="65"/>
  <c r="K453" i="65"/>
  <c r="M452" i="65"/>
  <c r="K452" i="65"/>
  <c r="M451" i="65"/>
  <c r="K451" i="65"/>
  <c r="M450" i="65"/>
  <c r="K450" i="65"/>
  <c r="M449" i="65"/>
  <c r="K449" i="65"/>
  <c r="M813" i="65"/>
  <c r="K813" i="65"/>
  <c r="M812" i="65"/>
  <c r="K812" i="65"/>
  <c r="M811" i="65"/>
  <c r="K811" i="65"/>
  <c r="M810" i="65"/>
  <c r="K810" i="65"/>
  <c r="M809" i="65"/>
  <c r="K809" i="65"/>
  <c r="M808" i="65"/>
  <c r="K808" i="65"/>
  <c r="M807" i="65"/>
  <c r="K807" i="65"/>
  <c r="M806" i="65"/>
  <c r="K806" i="65"/>
  <c r="M805" i="65"/>
  <c r="K805" i="65"/>
  <c r="M804" i="65"/>
  <c r="K804" i="65"/>
  <c r="M803" i="65"/>
  <c r="K803" i="65"/>
  <c r="M802" i="65"/>
  <c r="K802" i="65"/>
  <c r="M801" i="65"/>
  <c r="K801" i="65"/>
  <c r="M800" i="65"/>
  <c r="K800" i="65"/>
  <c r="M799" i="65"/>
  <c r="K799" i="65"/>
  <c r="M798" i="65"/>
  <c r="K798" i="65"/>
  <c r="M797" i="65"/>
  <c r="K797" i="65"/>
  <c r="M796" i="65"/>
  <c r="K796" i="65"/>
  <c r="M795" i="65"/>
  <c r="K795" i="65"/>
  <c r="M794" i="65"/>
  <c r="K794" i="65"/>
  <c r="M793" i="65"/>
  <c r="K793" i="65"/>
  <c r="M792" i="65"/>
  <c r="K792" i="65"/>
  <c r="M791" i="65"/>
  <c r="K791" i="65"/>
  <c r="M790" i="65"/>
  <c r="K790" i="65"/>
  <c r="M448" i="65"/>
  <c r="K448" i="65"/>
  <c r="M447" i="65"/>
  <c r="K447" i="65"/>
  <c r="M446" i="65"/>
  <c r="K446" i="65"/>
  <c r="M445" i="65"/>
  <c r="K445" i="65"/>
  <c r="M444" i="65"/>
  <c r="K444" i="65"/>
  <c r="M443" i="65"/>
  <c r="K443" i="65"/>
  <c r="M442" i="65"/>
  <c r="K442" i="65"/>
  <c r="M441" i="65"/>
  <c r="K441" i="65"/>
  <c r="M440" i="65"/>
  <c r="K440" i="65"/>
  <c r="M439" i="65"/>
  <c r="K439" i="65"/>
  <c r="M1086" i="65"/>
  <c r="K1086" i="65"/>
  <c r="M1085" i="65"/>
  <c r="K1085" i="65"/>
  <c r="M1084" i="65"/>
  <c r="K1084" i="65"/>
  <c r="M1083" i="65"/>
  <c r="K1083" i="65"/>
  <c r="M1082" i="65"/>
  <c r="K1082" i="65"/>
  <c r="M1081" i="65"/>
  <c r="K1081" i="65"/>
  <c r="M1080" i="65"/>
  <c r="K1080" i="65"/>
  <c r="M1079" i="65"/>
  <c r="K1079" i="65"/>
  <c r="M1078" i="65"/>
  <c r="K1078" i="65"/>
  <c r="M1077" i="65"/>
  <c r="K1077" i="65"/>
  <c r="M1076" i="65"/>
  <c r="K1076" i="65"/>
  <c r="M1075" i="65"/>
  <c r="K1075" i="65"/>
  <c r="M438" i="65"/>
  <c r="K438" i="65"/>
  <c r="M437" i="65"/>
  <c r="K437" i="65"/>
  <c r="M436" i="65"/>
  <c r="K436" i="65"/>
  <c r="M435" i="65"/>
  <c r="K435" i="65"/>
  <c r="M434" i="65"/>
  <c r="K434" i="65"/>
  <c r="M433" i="65"/>
  <c r="K433" i="65"/>
  <c r="M432" i="65"/>
  <c r="K432" i="65"/>
  <c r="M789" i="65"/>
  <c r="K789" i="65"/>
  <c r="M788" i="65"/>
  <c r="K788" i="65"/>
  <c r="M787" i="65"/>
  <c r="K787" i="65"/>
  <c r="M786" i="65"/>
  <c r="K786" i="65"/>
  <c r="M785" i="65"/>
  <c r="K785" i="65"/>
  <c r="M784" i="65"/>
  <c r="K784" i="65"/>
  <c r="M783" i="65"/>
  <c r="K783" i="65"/>
  <c r="M782" i="65"/>
  <c r="K782" i="65"/>
  <c r="M781" i="65"/>
  <c r="K781" i="65"/>
  <c r="M780" i="65"/>
  <c r="K780" i="65"/>
  <c r="M779" i="65"/>
  <c r="K779" i="65"/>
  <c r="M778" i="65"/>
  <c r="K778" i="65"/>
  <c r="M777" i="65"/>
  <c r="K777" i="65"/>
  <c r="M776" i="65"/>
  <c r="K776" i="65"/>
  <c r="M775" i="65"/>
  <c r="K775" i="65"/>
  <c r="M774" i="65"/>
  <c r="K774" i="65"/>
  <c r="M773" i="65"/>
  <c r="K773" i="65"/>
  <c r="M772" i="65"/>
  <c r="K772" i="65"/>
  <c r="M771" i="65"/>
  <c r="K771" i="65"/>
  <c r="M770" i="65"/>
  <c r="K770" i="65"/>
  <c r="M431" i="65"/>
  <c r="K431" i="65"/>
  <c r="M430" i="65"/>
  <c r="K430" i="65"/>
  <c r="M429" i="65"/>
  <c r="K429" i="65"/>
  <c r="M428" i="65"/>
  <c r="K428" i="65"/>
  <c r="M427" i="65"/>
  <c r="K427" i="65"/>
  <c r="M426" i="65"/>
  <c r="K426" i="65"/>
  <c r="M425" i="65"/>
  <c r="K425" i="65"/>
  <c r="M424" i="65"/>
  <c r="K424" i="65"/>
  <c r="M423" i="65"/>
  <c r="K423" i="65"/>
  <c r="M422" i="65"/>
  <c r="K422" i="65"/>
  <c r="M421" i="65"/>
  <c r="K421" i="65"/>
  <c r="M420" i="65"/>
  <c r="K420" i="65"/>
  <c r="M419" i="65"/>
  <c r="K419" i="65"/>
  <c r="M418" i="65"/>
  <c r="K418" i="65"/>
  <c r="M417" i="65"/>
  <c r="K417" i="65"/>
  <c r="M416" i="65"/>
  <c r="K416" i="65"/>
  <c r="M415" i="65"/>
  <c r="K415" i="65"/>
  <c r="M414" i="65"/>
  <c r="K414" i="65"/>
  <c r="M413" i="65"/>
  <c r="K413" i="65"/>
  <c r="M412" i="65"/>
  <c r="K412" i="65"/>
  <c r="M411" i="65"/>
  <c r="K411" i="65"/>
  <c r="M410" i="65"/>
  <c r="K410" i="65"/>
  <c r="M409" i="65"/>
  <c r="K409" i="65"/>
  <c r="M408" i="65"/>
  <c r="K408" i="65"/>
  <c r="M407" i="65"/>
  <c r="K407" i="65"/>
  <c r="M406" i="65"/>
  <c r="K406" i="65"/>
  <c r="M405" i="65"/>
  <c r="K405" i="65"/>
  <c r="M404" i="65"/>
  <c r="K404" i="65"/>
  <c r="M403" i="65"/>
  <c r="K403" i="65"/>
  <c r="M402" i="65"/>
  <c r="K402" i="65"/>
  <c r="M401" i="65"/>
  <c r="K401" i="65"/>
  <c r="M400" i="65"/>
  <c r="K400" i="65"/>
  <c r="M399" i="65"/>
  <c r="K399" i="65"/>
  <c r="M398" i="65"/>
  <c r="K398" i="65"/>
  <c r="M397" i="65"/>
  <c r="K397" i="65"/>
  <c r="M396" i="65"/>
  <c r="K396" i="65"/>
  <c r="M395" i="65"/>
  <c r="K395" i="65"/>
  <c r="M394" i="65"/>
  <c r="K394" i="65"/>
  <c r="M393" i="65"/>
  <c r="K393" i="65"/>
  <c r="M392" i="65"/>
  <c r="K392" i="65"/>
  <c r="M769" i="65"/>
  <c r="K769" i="65"/>
  <c r="M768" i="65"/>
  <c r="K768" i="65"/>
  <c r="M767" i="65"/>
  <c r="K767" i="65"/>
  <c r="M766" i="65"/>
  <c r="K766" i="65"/>
  <c r="M765" i="65"/>
  <c r="K765" i="65"/>
  <c r="M764" i="65"/>
  <c r="K764" i="65"/>
  <c r="M763" i="65"/>
  <c r="K763" i="65"/>
  <c r="M762" i="65"/>
  <c r="K762" i="65"/>
  <c r="M761" i="65"/>
  <c r="K761" i="65"/>
  <c r="M760" i="65"/>
  <c r="K760" i="65"/>
  <c r="M759" i="65"/>
  <c r="K759" i="65"/>
  <c r="M758" i="65"/>
  <c r="K758" i="65"/>
  <c r="M757" i="65"/>
  <c r="K757" i="65"/>
  <c r="M756" i="65"/>
  <c r="K756" i="65"/>
  <c r="M755" i="65"/>
  <c r="K755" i="65"/>
  <c r="M754" i="65"/>
  <c r="K754" i="65"/>
  <c r="M753" i="65"/>
  <c r="K753" i="65"/>
  <c r="M752" i="65"/>
  <c r="K752" i="65"/>
  <c r="M751" i="65"/>
  <c r="K751" i="65"/>
  <c r="M750" i="65"/>
  <c r="K750" i="65"/>
  <c r="M749" i="65"/>
  <c r="K749" i="65"/>
  <c r="M748" i="65"/>
  <c r="K748" i="65"/>
  <c r="M747" i="65"/>
  <c r="K747" i="65"/>
  <c r="M746" i="65"/>
  <c r="K746" i="65"/>
  <c r="M391" i="65"/>
  <c r="K391" i="65"/>
  <c r="M390" i="65"/>
  <c r="K390" i="65"/>
  <c r="M389" i="65"/>
  <c r="K389" i="65"/>
  <c r="M388" i="65"/>
  <c r="K388" i="65"/>
  <c r="M387" i="65"/>
  <c r="K387" i="65"/>
  <c r="M386" i="65"/>
  <c r="K386" i="65"/>
  <c r="M385" i="65"/>
  <c r="K385" i="65"/>
  <c r="M384" i="65"/>
  <c r="K384" i="65"/>
  <c r="M383" i="65"/>
  <c r="K383" i="65"/>
  <c r="M382" i="65"/>
  <c r="K382" i="65"/>
  <c r="M381" i="65"/>
  <c r="K381" i="65"/>
  <c r="M380" i="65"/>
  <c r="K380" i="65"/>
  <c r="M379" i="65"/>
  <c r="K379" i="65"/>
  <c r="M378" i="65"/>
  <c r="K378" i="65"/>
  <c r="M377" i="65"/>
  <c r="K377" i="65"/>
  <c r="M376" i="65"/>
  <c r="K376" i="65"/>
  <c r="M375" i="65"/>
  <c r="K375" i="65"/>
  <c r="M374" i="65"/>
  <c r="K374" i="65"/>
  <c r="M373" i="65"/>
  <c r="K373" i="65"/>
  <c r="M372" i="65"/>
  <c r="K372" i="65"/>
  <c r="M371" i="65"/>
  <c r="K371" i="65"/>
  <c r="M370" i="65"/>
  <c r="K370" i="65"/>
  <c r="M369" i="65"/>
  <c r="K369" i="65"/>
  <c r="M1074" i="65"/>
  <c r="K1074" i="65"/>
  <c r="M1073" i="65"/>
  <c r="K1073" i="65"/>
  <c r="M1072" i="65"/>
  <c r="K1072" i="65"/>
  <c r="M1071" i="65"/>
  <c r="K1071" i="65"/>
  <c r="M1070" i="65"/>
  <c r="K1070" i="65"/>
  <c r="M1069" i="65"/>
  <c r="K1069" i="65"/>
  <c r="M1068" i="65"/>
  <c r="K1068" i="65"/>
  <c r="M1067" i="65"/>
  <c r="K1067" i="65"/>
  <c r="M1066" i="65"/>
  <c r="K1066" i="65"/>
  <c r="M1065" i="65"/>
  <c r="K1065" i="65"/>
  <c r="M1064" i="65"/>
  <c r="K1064" i="65"/>
  <c r="M1063" i="65"/>
  <c r="K1063" i="65"/>
  <c r="M1062" i="65"/>
  <c r="K1062" i="65"/>
  <c r="M1061" i="65"/>
  <c r="K1061" i="65"/>
  <c r="M1060" i="65"/>
  <c r="K1060" i="65"/>
  <c r="M1059" i="65"/>
  <c r="K1059" i="65"/>
  <c r="M368" i="65"/>
  <c r="K368" i="65"/>
  <c r="M367" i="65"/>
  <c r="K367" i="65"/>
  <c r="M366" i="65"/>
  <c r="K366" i="65"/>
  <c r="M365" i="65"/>
  <c r="K365" i="65"/>
  <c r="M364" i="65"/>
  <c r="K364" i="65"/>
  <c r="M363" i="65"/>
  <c r="K363" i="65"/>
  <c r="M362" i="65"/>
  <c r="K362" i="65"/>
  <c r="M361" i="65"/>
  <c r="K361" i="65"/>
  <c r="M360" i="65"/>
  <c r="K360" i="65"/>
  <c r="M359" i="65"/>
  <c r="K359" i="65"/>
  <c r="M358" i="65"/>
  <c r="K358" i="65"/>
  <c r="M357" i="65"/>
  <c r="K357" i="65"/>
  <c r="M356" i="65"/>
  <c r="K356" i="65"/>
  <c r="M355" i="65"/>
  <c r="K355" i="65"/>
  <c r="M354" i="65"/>
  <c r="K354" i="65"/>
  <c r="M353" i="65"/>
  <c r="K353" i="65"/>
  <c r="M352" i="65"/>
  <c r="K352" i="65"/>
  <c r="M351" i="65"/>
  <c r="K351" i="65"/>
  <c r="M350" i="65"/>
  <c r="K350" i="65"/>
  <c r="M349" i="65"/>
  <c r="K349" i="65"/>
  <c r="M348" i="65"/>
  <c r="K348" i="65"/>
  <c r="M347" i="65"/>
  <c r="K347" i="65"/>
  <c r="M346" i="65"/>
  <c r="K346" i="65"/>
  <c r="M345" i="65"/>
  <c r="K345" i="65"/>
  <c r="M344" i="65"/>
  <c r="K344" i="65"/>
  <c r="M343" i="65"/>
  <c r="K343" i="65"/>
  <c r="M342" i="65"/>
  <c r="K342" i="65"/>
  <c r="M341" i="65"/>
  <c r="K341" i="65"/>
  <c r="M340" i="65"/>
  <c r="K340" i="65"/>
  <c r="M339" i="65"/>
  <c r="K339" i="65"/>
  <c r="M338" i="65"/>
  <c r="K338" i="65"/>
  <c r="M337" i="65"/>
  <c r="K337" i="65"/>
  <c r="M336" i="65"/>
  <c r="K336" i="65"/>
  <c r="M335" i="65"/>
  <c r="K335" i="65"/>
  <c r="M334" i="65"/>
  <c r="K334" i="65"/>
  <c r="M333" i="65"/>
  <c r="K333" i="65"/>
  <c r="M332" i="65"/>
  <c r="K332" i="65"/>
  <c r="M331" i="65"/>
  <c r="K331" i="65"/>
  <c r="M330" i="65"/>
  <c r="K330" i="65"/>
  <c r="M329" i="65"/>
  <c r="K329" i="65"/>
  <c r="M328" i="65"/>
  <c r="K328" i="65"/>
  <c r="M327" i="65"/>
  <c r="K327" i="65"/>
  <c r="M326" i="65"/>
  <c r="K326" i="65"/>
  <c r="M325" i="65"/>
  <c r="K325" i="65"/>
  <c r="M324" i="65"/>
  <c r="K324" i="65"/>
  <c r="M323" i="65"/>
  <c r="K323" i="65"/>
  <c r="M322" i="65"/>
  <c r="K322" i="65"/>
  <c r="M321" i="65"/>
  <c r="K321" i="65"/>
  <c r="M320" i="65"/>
  <c r="K320" i="65"/>
  <c r="M319" i="65"/>
  <c r="K319" i="65"/>
  <c r="M318" i="65"/>
  <c r="K318" i="65"/>
  <c r="M317" i="65"/>
  <c r="K317" i="65"/>
  <c r="M316" i="65"/>
  <c r="K316" i="65"/>
  <c r="M315" i="65"/>
  <c r="K315" i="65"/>
  <c r="M314" i="65"/>
  <c r="K314" i="65"/>
  <c r="M313" i="65"/>
  <c r="K313" i="65"/>
  <c r="M312" i="65"/>
  <c r="K312" i="65"/>
  <c r="M311" i="65"/>
  <c r="K311" i="65"/>
  <c r="M310" i="65"/>
  <c r="K310" i="65"/>
  <c r="M309" i="65"/>
  <c r="K309" i="65"/>
  <c r="M308" i="65"/>
  <c r="K308" i="65"/>
  <c r="M307" i="65"/>
  <c r="K307" i="65"/>
  <c r="M306" i="65"/>
  <c r="K306" i="65"/>
  <c r="M305" i="65"/>
  <c r="K305" i="65"/>
  <c r="M304" i="65"/>
  <c r="K304" i="65"/>
  <c r="M303" i="65"/>
  <c r="K303" i="65"/>
  <c r="M302" i="65"/>
  <c r="K302" i="65"/>
  <c r="M301" i="65"/>
  <c r="K301" i="65"/>
  <c r="M300" i="65"/>
  <c r="K300" i="65"/>
  <c r="M299" i="65"/>
  <c r="K299" i="65"/>
  <c r="M298" i="65"/>
  <c r="K298" i="65"/>
  <c r="M297" i="65"/>
  <c r="K297" i="65"/>
  <c r="M1058" i="65"/>
  <c r="K1058" i="65"/>
  <c r="M1057" i="65"/>
  <c r="K1057" i="65"/>
  <c r="M1056" i="65"/>
  <c r="K1056" i="65"/>
  <c r="M1055" i="65"/>
  <c r="K1055" i="65"/>
  <c r="M1054" i="65"/>
  <c r="K1054" i="65"/>
  <c r="M1053" i="65"/>
  <c r="K1053" i="65"/>
  <c r="M1052" i="65"/>
  <c r="K1052" i="65"/>
  <c r="M1051" i="65"/>
  <c r="K1051" i="65"/>
  <c r="M1050" i="65"/>
  <c r="K1050" i="65"/>
  <c r="M1049" i="65"/>
  <c r="K1049" i="65"/>
  <c r="M1048" i="65"/>
  <c r="K1048" i="65"/>
  <c r="M1047" i="65"/>
  <c r="K1047" i="65"/>
  <c r="M745" i="65"/>
  <c r="K745" i="65"/>
  <c r="M744" i="65"/>
  <c r="K744" i="65"/>
  <c r="M743" i="65"/>
  <c r="K743" i="65"/>
  <c r="M742" i="65"/>
  <c r="K742" i="65"/>
  <c r="M741" i="65"/>
  <c r="K741" i="65"/>
  <c r="M740" i="65"/>
  <c r="K740" i="65"/>
  <c r="M739" i="65"/>
  <c r="K739" i="65"/>
  <c r="M738" i="65"/>
  <c r="K738" i="65"/>
  <c r="M296" i="65"/>
  <c r="K296" i="65"/>
  <c r="M295" i="65"/>
  <c r="K295" i="65"/>
  <c r="M294" i="65"/>
  <c r="K294" i="65"/>
  <c r="M293" i="65"/>
  <c r="K293" i="65"/>
  <c r="M292" i="65"/>
  <c r="K292" i="65"/>
  <c r="M291" i="65"/>
  <c r="K291" i="65"/>
  <c r="M290" i="65"/>
  <c r="K290" i="65"/>
  <c r="M289" i="65"/>
  <c r="K289" i="65"/>
  <c r="M288" i="65"/>
  <c r="K288" i="65"/>
  <c r="M287" i="65"/>
  <c r="K287" i="65"/>
  <c r="M286" i="65"/>
  <c r="K286" i="65"/>
  <c r="M285" i="65"/>
  <c r="K285" i="65"/>
  <c r="M284" i="65"/>
  <c r="K284" i="65"/>
  <c r="M283" i="65"/>
  <c r="K283" i="65"/>
  <c r="M282" i="65"/>
  <c r="K282" i="65"/>
  <c r="M281" i="65"/>
  <c r="K281" i="65"/>
  <c r="M280" i="65"/>
  <c r="K280" i="65"/>
  <c r="M279" i="65"/>
  <c r="K279" i="65"/>
  <c r="M278" i="65"/>
  <c r="K278" i="65"/>
  <c r="M277" i="65"/>
  <c r="K277" i="65"/>
  <c r="M276" i="65"/>
  <c r="K276" i="65"/>
  <c r="M275" i="65"/>
  <c r="K275" i="65"/>
  <c r="M274" i="65"/>
  <c r="K274" i="65"/>
  <c r="M273" i="65"/>
  <c r="K273" i="65"/>
  <c r="M272" i="65"/>
  <c r="K272" i="65"/>
  <c r="M271" i="65"/>
  <c r="K271" i="65"/>
  <c r="M270" i="65"/>
  <c r="K270" i="65"/>
  <c r="M269" i="65"/>
  <c r="K269" i="65"/>
  <c r="M268" i="65"/>
  <c r="K268" i="65"/>
  <c r="M267" i="65"/>
  <c r="K267" i="65"/>
  <c r="M266" i="65"/>
  <c r="K266" i="65"/>
  <c r="M265" i="65"/>
  <c r="K265" i="65"/>
  <c r="M264" i="65"/>
  <c r="K264" i="65"/>
  <c r="M263" i="65"/>
  <c r="K263" i="65"/>
  <c r="M262" i="65"/>
  <c r="K262" i="65"/>
  <c r="M737" i="65"/>
  <c r="K737" i="65"/>
  <c r="M736" i="65"/>
  <c r="K736" i="65"/>
  <c r="M735" i="65"/>
  <c r="K735" i="65"/>
  <c r="M734" i="65"/>
  <c r="K734" i="65"/>
  <c r="M733" i="65"/>
  <c r="K733" i="65"/>
  <c r="M732" i="65"/>
  <c r="K732" i="65"/>
  <c r="M731" i="65"/>
  <c r="K731" i="65"/>
  <c r="M730" i="65"/>
  <c r="K730" i="65"/>
  <c r="M729" i="65"/>
  <c r="K729" i="65"/>
  <c r="M728" i="65"/>
  <c r="K728" i="65"/>
  <c r="M727" i="65"/>
  <c r="K727" i="65"/>
  <c r="M726" i="65"/>
  <c r="K726" i="65"/>
  <c r="M725" i="65"/>
  <c r="K725" i="65"/>
  <c r="M724" i="65"/>
  <c r="K724" i="65"/>
  <c r="M723" i="65"/>
  <c r="K723" i="65"/>
  <c r="M722" i="65"/>
  <c r="K722" i="65"/>
  <c r="M721" i="65"/>
  <c r="K721" i="65"/>
  <c r="M720" i="65"/>
  <c r="K720" i="65"/>
  <c r="M719" i="65"/>
  <c r="K719" i="65"/>
  <c r="M718" i="65"/>
  <c r="K718" i="65"/>
  <c r="M717" i="65"/>
  <c r="K717" i="65"/>
  <c r="M716" i="65"/>
  <c r="K716" i="65"/>
  <c r="M715" i="65"/>
  <c r="K715" i="65"/>
  <c r="M714" i="65"/>
  <c r="K714" i="65"/>
  <c r="M713" i="65"/>
  <c r="K713" i="65"/>
  <c r="M1046" i="65"/>
  <c r="K1046" i="65"/>
  <c r="M261" i="65"/>
  <c r="K261" i="65"/>
  <c r="M260" i="65"/>
  <c r="K260" i="65"/>
  <c r="M259" i="65"/>
  <c r="K259" i="65"/>
  <c r="M258" i="65"/>
  <c r="K258" i="65"/>
  <c r="M257" i="65"/>
  <c r="K257" i="65"/>
  <c r="M256" i="65"/>
  <c r="K256" i="65"/>
  <c r="M255" i="65"/>
  <c r="K255" i="65"/>
  <c r="M254" i="65"/>
  <c r="K254" i="65"/>
  <c r="M253" i="65"/>
  <c r="K253" i="65"/>
  <c r="M252" i="65"/>
  <c r="K252" i="65"/>
  <c r="M251" i="65"/>
  <c r="K251" i="65"/>
  <c r="M250" i="65"/>
  <c r="K250" i="65"/>
  <c r="M249" i="65"/>
  <c r="K249" i="65"/>
  <c r="M248" i="65"/>
  <c r="K248" i="65"/>
  <c r="M247" i="65"/>
  <c r="K247" i="65"/>
  <c r="M246" i="65"/>
  <c r="K246" i="65"/>
  <c r="M245" i="65"/>
  <c r="K245" i="65"/>
  <c r="M244" i="65"/>
  <c r="K244" i="65"/>
  <c r="M243" i="65"/>
  <c r="K243" i="65"/>
  <c r="M242" i="65"/>
  <c r="K242" i="65"/>
  <c r="M1045" i="65"/>
  <c r="K1045" i="65"/>
  <c r="M1044" i="65"/>
  <c r="K1044" i="65"/>
  <c r="M1043" i="65"/>
  <c r="K1043" i="65"/>
  <c r="M1042" i="65"/>
  <c r="K1042" i="65"/>
  <c r="M1041" i="65"/>
  <c r="K1041" i="65"/>
  <c r="M1040" i="65"/>
  <c r="K1040" i="65"/>
  <c r="M241" i="65"/>
  <c r="K241" i="65"/>
  <c r="M240" i="65"/>
  <c r="K240" i="65"/>
  <c r="M239" i="65"/>
  <c r="K239" i="65"/>
  <c r="M238" i="65"/>
  <c r="K238" i="65"/>
  <c r="M237" i="65"/>
  <c r="K237" i="65"/>
  <c r="M236" i="65"/>
  <c r="K236" i="65"/>
  <c r="M235" i="65"/>
  <c r="K235" i="65"/>
  <c r="M234" i="65"/>
  <c r="K234" i="65"/>
  <c r="M233" i="65"/>
  <c r="K233" i="65"/>
  <c r="M232" i="65"/>
  <c r="K232" i="65"/>
  <c r="M231" i="65"/>
  <c r="K231" i="65"/>
  <c r="M230" i="65"/>
  <c r="K230" i="65"/>
  <c r="M229" i="65"/>
  <c r="K229" i="65"/>
  <c r="M228" i="65"/>
  <c r="K228" i="65"/>
  <c r="M227" i="65"/>
  <c r="K227" i="65"/>
  <c r="M226" i="65"/>
  <c r="K226" i="65"/>
  <c r="M225" i="65"/>
  <c r="K225" i="65"/>
  <c r="M224" i="65"/>
  <c r="K224" i="65"/>
  <c r="M223" i="65"/>
  <c r="K223" i="65"/>
  <c r="M222" i="65"/>
  <c r="K222" i="65"/>
  <c r="M221" i="65"/>
  <c r="K221" i="65"/>
  <c r="M220" i="65"/>
  <c r="K220" i="65"/>
  <c r="M219" i="65"/>
  <c r="K219" i="65"/>
  <c r="M218" i="65"/>
  <c r="K218" i="65"/>
  <c r="M217" i="65"/>
  <c r="K217" i="65"/>
  <c r="M216" i="65"/>
  <c r="K216" i="65"/>
  <c r="M215" i="65"/>
  <c r="K215" i="65"/>
  <c r="M214" i="65"/>
  <c r="K214" i="65"/>
  <c r="M213" i="65"/>
  <c r="K213" i="65"/>
  <c r="M212" i="65"/>
  <c r="K212" i="65"/>
  <c r="M211" i="65"/>
  <c r="K211" i="65"/>
  <c r="M210" i="65"/>
  <c r="K210" i="65"/>
  <c r="M1039" i="65"/>
  <c r="K1039" i="65"/>
  <c r="M1038" i="65"/>
  <c r="K1038" i="65"/>
  <c r="M1037" i="65"/>
  <c r="K1037" i="65"/>
  <c r="M1036" i="65"/>
  <c r="K1036" i="65"/>
  <c r="M1035" i="65"/>
  <c r="K1035" i="65"/>
  <c r="M1034" i="65"/>
  <c r="K1034" i="65"/>
  <c r="M1033" i="65"/>
  <c r="K1033" i="65"/>
  <c r="M1032" i="65"/>
  <c r="K1032" i="65"/>
  <c r="M1031" i="65"/>
  <c r="K1031" i="65"/>
  <c r="M1030" i="65"/>
  <c r="K1030" i="65"/>
  <c r="M1029" i="65"/>
  <c r="K1029" i="65"/>
  <c r="M1028" i="65"/>
  <c r="K1028" i="65"/>
  <c r="M1027" i="65"/>
  <c r="K1027" i="65"/>
  <c r="M1026" i="65"/>
  <c r="K1026" i="65"/>
  <c r="M1025" i="65"/>
  <c r="K1025" i="65"/>
  <c r="M1024" i="65"/>
  <c r="K1024" i="65"/>
  <c r="M712" i="65"/>
  <c r="K712" i="65"/>
  <c r="M711" i="65"/>
  <c r="K711" i="65"/>
  <c r="M710" i="65"/>
  <c r="K710" i="65"/>
  <c r="M709" i="65"/>
  <c r="K709" i="65"/>
  <c r="M708" i="65"/>
  <c r="K708" i="65"/>
  <c r="M707" i="65"/>
  <c r="K707" i="65"/>
  <c r="M706" i="65"/>
  <c r="K706" i="65"/>
  <c r="M705" i="65"/>
  <c r="K705" i="65"/>
  <c r="M704" i="65"/>
  <c r="K704" i="65"/>
  <c r="M703" i="65"/>
  <c r="K703" i="65"/>
  <c r="M702" i="65"/>
  <c r="K702" i="65"/>
  <c r="M701" i="65"/>
  <c r="K701" i="65"/>
  <c r="M700" i="65"/>
  <c r="K700" i="65"/>
  <c r="M699" i="65"/>
  <c r="K699" i="65"/>
  <c r="M698" i="65"/>
  <c r="K698" i="65"/>
  <c r="M697" i="65"/>
  <c r="K697" i="65"/>
  <c r="M696" i="65"/>
  <c r="K696" i="65"/>
  <c r="M695" i="65"/>
  <c r="K695" i="65"/>
  <c r="M694" i="65"/>
  <c r="K694" i="65"/>
  <c r="M693" i="65"/>
  <c r="K693" i="65"/>
  <c r="M209" i="65"/>
  <c r="K209" i="65"/>
  <c r="M208" i="65"/>
  <c r="K208" i="65"/>
  <c r="M207" i="65"/>
  <c r="K207" i="65"/>
  <c r="M206" i="65"/>
  <c r="K206" i="65"/>
  <c r="M205" i="65"/>
  <c r="K205" i="65"/>
  <c r="M204" i="65"/>
  <c r="K204" i="65"/>
  <c r="M203" i="65"/>
  <c r="K203" i="65"/>
  <c r="M202" i="65"/>
  <c r="K202" i="65"/>
  <c r="M201" i="65"/>
  <c r="K201" i="65"/>
  <c r="M200" i="65"/>
  <c r="K200" i="65"/>
  <c r="M199" i="65"/>
  <c r="K199" i="65"/>
  <c r="M198" i="65"/>
  <c r="K198" i="65"/>
  <c r="M197" i="65"/>
  <c r="K197" i="65"/>
  <c r="M196" i="65"/>
  <c r="K196" i="65"/>
  <c r="M195" i="65"/>
  <c r="K195" i="65"/>
  <c r="M194" i="65"/>
  <c r="K194" i="65"/>
  <c r="M193" i="65"/>
  <c r="K193" i="65"/>
  <c r="M192" i="65"/>
  <c r="K192" i="65"/>
  <c r="M191" i="65"/>
  <c r="K191" i="65"/>
  <c r="M190" i="65"/>
  <c r="K190" i="65"/>
  <c r="M189" i="65"/>
  <c r="K189" i="65"/>
  <c r="M188" i="65"/>
  <c r="K188" i="65"/>
  <c r="M187" i="65"/>
  <c r="K187" i="65"/>
  <c r="M186" i="65"/>
  <c r="K186" i="65"/>
  <c r="M185" i="65"/>
  <c r="K185" i="65"/>
  <c r="M184" i="65"/>
  <c r="K184" i="65"/>
  <c r="M183" i="65"/>
  <c r="K183" i="65"/>
  <c r="M182" i="65"/>
  <c r="K182" i="65"/>
  <c r="M181" i="65"/>
  <c r="K181" i="65"/>
  <c r="M180" i="65"/>
  <c r="K180" i="65"/>
  <c r="M179" i="65"/>
  <c r="K179" i="65"/>
  <c r="M178" i="65"/>
  <c r="K178" i="65"/>
  <c r="M177" i="65"/>
  <c r="K177" i="65"/>
  <c r="M176" i="65"/>
  <c r="K176" i="65"/>
  <c r="M175" i="65"/>
  <c r="K175" i="65"/>
  <c r="M174" i="65"/>
  <c r="K174" i="65"/>
  <c r="M173" i="65"/>
  <c r="K173" i="65"/>
  <c r="M172" i="65"/>
  <c r="K172" i="65"/>
  <c r="M171" i="65"/>
  <c r="K171" i="65"/>
  <c r="M170" i="65"/>
  <c r="K170" i="65"/>
  <c r="M169" i="65"/>
  <c r="K169" i="65"/>
  <c r="M1023" i="65"/>
  <c r="K1023" i="65"/>
  <c r="M1022" i="65"/>
  <c r="K1022" i="65"/>
  <c r="M1021" i="65"/>
  <c r="K1021" i="65"/>
  <c r="M1020" i="65"/>
  <c r="K1020" i="65"/>
  <c r="M1019" i="65"/>
  <c r="K1019" i="65"/>
  <c r="M1018" i="65"/>
  <c r="K1018" i="65"/>
  <c r="M1017" i="65"/>
  <c r="K1017" i="65"/>
  <c r="M1016" i="65"/>
  <c r="K1016" i="65"/>
  <c r="M1015" i="65"/>
  <c r="K1015" i="65"/>
  <c r="M1014" i="65"/>
  <c r="K1014" i="65"/>
  <c r="M1013" i="65"/>
  <c r="K1013" i="65"/>
  <c r="M1012" i="65"/>
  <c r="K1012" i="65"/>
  <c r="M1011" i="65"/>
  <c r="K1011" i="65"/>
  <c r="M168" i="65"/>
  <c r="K168" i="65"/>
  <c r="M167" i="65"/>
  <c r="K167" i="65"/>
  <c r="M166" i="65"/>
  <c r="K166" i="65"/>
  <c r="M165" i="65"/>
  <c r="K165" i="65"/>
  <c r="M164" i="65"/>
  <c r="K164" i="65"/>
  <c r="M163" i="65"/>
  <c r="K163" i="65"/>
  <c r="M162" i="65"/>
  <c r="K162" i="65"/>
  <c r="M161" i="65"/>
  <c r="K161" i="65"/>
  <c r="M160" i="65"/>
  <c r="K160" i="65"/>
  <c r="M159" i="65"/>
  <c r="K159" i="65"/>
  <c r="M158" i="65"/>
  <c r="K158" i="65"/>
  <c r="M157" i="65"/>
  <c r="K157" i="65"/>
  <c r="M156" i="65"/>
  <c r="K156" i="65"/>
  <c r="M155" i="65"/>
  <c r="K155" i="65"/>
  <c r="M154" i="65"/>
  <c r="K154" i="65"/>
  <c r="M153" i="65"/>
  <c r="K153" i="65"/>
  <c r="M152" i="65"/>
  <c r="K152" i="65"/>
  <c r="M151" i="65"/>
  <c r="K151" i="65"/>
  <c r="M150" i="65"/>
  <c r="K150" i="65"/>
  <c r="M149" i="65"/>
  <c r="K149" i="65"/>
  <c r="M148" i="65"/>
  <c r="K148" i="65"/>
  <c r="M147" i="65"/>
  <c r="K147" i="65"/>
  <c r="M146" i="65"/>
  <c r="K146" i="65"/>
  <c r="M145" i="65"/>
  <c r="K145" i="65"/>
  <c r="M144" i="65"/>
  <c r="K144" i="65"/>
  <c r="M143" i="65"/>
  <c r="K143" i="65"/>
  <c r="M142" i="65"/>
  <c r="K142" i="65"/>
  <c r="M141" i="65"/>
  <c r="K141" i="65"/>
  <c r="M140" i="65"/>
  <c r="K140" i="65"/>
  <c r="M139" i="65"/>
  <c r="K139" i="65"/>
  <c r="M138" i="65"/>
  <c r="K138" i="65"/>
  <c r="M137" i="65"/>
  <c r="K137" i="65"/>
  <c r="M136" i="65"/>
  <c r="K136" i="65"/>
  <c r="M135" i="65"/>
  <c r="K135" i="65"/>
  <c r="M134" i="65"/>
  <c r="K134" i="65"/>
  <c r="M133" i="65"/>
  <c r="K133" i="65"/>
  <c r="M132" i="65"/>
  <c r="K132" i="65"/>
  <c r="M131" i="65"/>
  <c r="K131" i="65"/>
  <c r="M692" i="65"/>
  <c r="K692" i="65"/>
  <c r="M691" i="65"/>
  <c r="K691" i="65"/>
  <c r="M690" i="65"/>
  <c r="K690" i="65"/>
  <c r="M689" i="65"/>
  <c r="K689" i="65"/>
  <c r="M130" i="65"/>
  <c r="K130" i="65"/>
  <c r="M129" i="65"/>
  <c r="K129" i="65"/>
  <c r="M128" i="65"/>
  <c r="K128" i="65"/>
  <c r="M127" i="65"/>
  <c r="K127" i="65"/>
  <c r="M126" i="65"/>
  <c r="K126" i="65"/>
  <c r="M125" i="65"/>
  <c r="K125" i="65"/>
  <c r="M124" i="65"/>
  <c r="K124" i="65"/>
  <c r="M123" i="65"/>
  <c r="K123" i="65"/>
  <c r="M122" i="65"/>
  <c r="K122" i="65"/>
  <c r="M121" i="65"/>
  <c r="K121" i="65"/>
  <c r="M120" i="65"/>
  <c r="K120" i="65"/>
  <c r="M119" i="65"/>
  <c r="K119" i="65"/>
  <c r="M118" i="65"/>
  <c r="K118" i="65"/>
  <c r="M117" i="65"/>
  <c r="K117" i="65"/>
  <c r="M116" i="65"/>
  <c r="K116" i="65"/>
  <c r="M115" i="65"/>
  <c r="K115" i="65"/>
  <c r="M114" i="65"/>
  <c r="K114" i="65"/>
  <c r="M113" i="65"/>
  <c r="K113" i="65"/>
  <c r="M112" i="65"/>
  <c r="K112" i="65"/>
  <c r="M111" i="65"/>
  <c r="K111" i="65"/>
  <c r="M110" i="65"/>
  <c r="K110" i="65"/>
  <c r="M109" i="65"/>
  <c r="K109" i="65"/>
  <c r="M108" i="65"/>
  <c r="K108" i="65"/>
  <c r="M107" i="65"/>
  <c r="K107" i="65"/>
  <c r="M106" i="65"/>
  <c r="K106" i="65"/>
  <c r="M105" i="65"/>
  <c r="K105" i="65"/>
  <c r="M104" i="65"/>
  <c r="K104" i="65"/>
  <c r="M103" i="65"/>
  <c r="K103" i="65"/>
  <c r="M688" i="65"/>
  <c r="K688" i="65"/>
  <c r="M687" i="65"/>
  <c r="K687" i="65"/>
  <c r="M686" i="65"/>
  <c r="K686" i="65"/>
  <c r="M685" i="65"/>
  <c r="K685" i="65"/>
  <c r="M684" i="65"/>
  <c r="K684" i="65"/>
  <c r="M683" i="65"/>
  <c r="K683" i="65"/>
  <c r="M682" i="65"/>
  <c r="K682" i="65"/>
  <c r="M681" i="65"/>
  <c r="K681" i="65"/>
  <c r="M680" i="65"/>
  <c r="K680" i="65"/>
  <c r="M679" i="65"/>
  <c r="K679" i="65"/>
  <c r="M678" i="65"/>
  <c r="K678" i="65"/>
  <c r="M677" i="65"/>
  <c r="K677" i="65"/>
  <c r="M676" i="65"/>
  <c r="K676" i="65"/>
  <c r="M675" i="65"/>
  <c r="K675" i="65"/>
  <c r="M674" i="65"/>
  <c r="K674" i="65"/>
  <c r="M673" i="65"/>
  <c r="K673" i="65"/>
  <c r="M672" i="65"/>
  <c r="K672" i="65"/>
  <c r="M671" i="65"/>
  <c r="K671" i="65"/>
  <c r="M670" i="65"/>
  <c r="K670" i="65"/>
  <c r="M669" i="65"/>
  <c r="K669" i="65"/>
  <c r="M668" i="65"/>
  <c r="K668" i="65"/>
  <c r="M667" i="65"/>
  <c r="K667" i="65"/>
  <c r="M666" i="65"/>
  <c r="K666" i="65"/>
  <c r="M665" i="65"/>
  <c r="K665" i="65"/>
  <c r="M664" i="65"/>
  <c r="K664" i="65"/>
  <c r="M663" i="65"/>
  <c r="K663" i="65"/>
  <c r="M662" i="65"/>
  <c r="K662" i="65"/>
  <c r="M1010" i="65"/>
  <c r="K1010" i="65"/>
  <c r="M1009" i="65"/>
  <c r="K1009" i="65"/>
  <c r="M1008" i="65"/>
  <c r="K1008" i="65"/>
  <c r="M1007" i="65"/>
  <c r="K1007" i="65"/>
  <c r="M1006" i="65"/>
  <c r="K1006" i="65"/>
  <c r="M1005" i="65"/>
  <c r="K1005" i="65"/>
  <c r="M1004" i="65"/>
  <c r="K1004" i="65"/>
  <c r="M1003" i="65"/>
  <c r="K1003" i="65"/>
  <c r="M1002" i="65"/>
  <c r="K1002" i="65"/>
  <c r="M1001" i="65"/>
  <c r="K1001" i="65"/>
  <c r="M1000" i="65"/>
  <c r="K1000" i="65"/>
  <c r="M999" i="65"/>
  <c r="K999" i="65"/>
  <c r="M661" i="65"/>
  <c r="K661" i="65"/>
  <c r="M660" i="65"/>
  <c r="K660" i="65"/>
  <c r="M659" i="65"/>
  <c r="K659" i="65"/>
  <c r="M658" i="65"/>
  <c r="K658" i="65"/>
  <c r="M657" i="65"/>
  <c r="K657" i="65"/>
  <c r="M656" i="65"/>
  <c r="K656" i="65"/>
  <c r="M102" i="65"/>
  <c r="K102" i="65"/>
  <c r="M101" i="65"/>
  <c r="K101" i="65"/>
  <c r="M100" i="65"/>
  <c r="K100" i="65"/>
  <c r="M99" i="65"/>
  <c r="K99" i="65"/>
  <c r="M98" i="65"/>
  <c r="K98" i="65"/>
  <c r="M97" i="65"/>
  <c r="K97" i="65"/>
  <c r="M96" i="65"/>
  <c r="K96" i="65"/>
  <c r="M95" i="65"/>
  <c r="K95" i="65"/>
  <c r="M94" i="65"/>
  <c r="K94" i="65"/>
  <c r="M93" i="65"/>
  <c r="K93" i="65"/>
  <c r="M92" i="65"/>
  <c r="K92" i="65"/>
  <c r="M91" i="65"/>
  <c r="K91" i="65"/>
  <c r="M90" i="65"/>
  <c r="K90" i="65"/>
  <c r="M89" i="65"/>
  <c r="K89" i="65"/>
  <c r="M88" i="65"/>
  <c r="K88" i="65"/>
  <c r="M87" i="65"/>
  <c r="K87" i="65"/>
  <c r="M86" i="65"/>
  <c r="K86" i="65"/>
  <c r="M85" i="65"/>
  <c r="K85" i="65"/>
  <c r="M84" i="65"/>
  <c r="K84" i="65"/>
  <c r="M83" i="65"/>
  <c r="K83" i="65"/>
  <c r="M82" i="65"/>
  <c r="K82" i="65"/>
  <c r="M81" i="65"/>
  <c r="K81" i="65"/>
  <c r="M80" i="65"/>
  <c r="K80" i="65"/>
  <c r="M79" i="65"/>
  <c r="K79" i="65"/>
  <c r="M78" i="65"/>
  <c r="K78" i="65"/>
  <c r="M77" i="65"/>
  <c r="K77" i="65"/>
  <c r="M76" i="65"/>
  <c r="K76" i="65"/>
  <c r="M75" i="65"/>
  <c r="K75" i="65"/>
  <c r="M74" i="65"/>
  <c r="K74" i="65"/>
  <c r="M73" i="65"/>
  <c r="K73" i="65"/>
  <c r="M72" i="65"/>
  <c r="K72" i="65"/>
  <c r="M71" i="65"/>
  <c r="K71" i="65"/>
  <c r="M70" i="65"/>
  <c r="K70" i="65"/>
  <c r="M69" i="65"/>
  <c r="K69" i="65"/>
  <c r="M68" i="65"/>
  <c r="K68" i="65"/>
  <c r="M67" i="65"/>
  <c r="K67" i="65"/>
  <c r="M66" i="65"/>
  <c r="K66" i="65"/>
  <c r="M65" i="65"/>
  <c r="K65" i="65"/>
  <c r="M64" i="65"/>
  <c r="K64" i="65"/>
  <c r="M63" i="65"/>
  <c r="K63" i="65"/>
  <c r="M62" i="65"/>
  <c r="K62" i="65"/>
  <c r="M61" i="65"/>
  <c r="K61" i="65"/>
  <c r="M60" i="65"/>
  <c r="K60" i="65"/>
  <c r="M59" i="65"/>
  <c r="K59" i="65"/>
  <c r="M998" i="65"/>
  <c r="K998" i="65"/>
  <c r="M997" i="65"/>
  <c r="K997" i="65"/>
  <c r="M996" i="65"/>
  <c r="K996" i="65"/>
  <c r="M995" i="65"/>
  <c r="K995" i="65"/>
  <c r="M994" i="65"/>
  <c r="K994" i="65"/>
  <c r="M993" i="65"/>
  <c r="K993" i="65"/>
  <c r="M655" i="65"/>
  <c r="K655" i="65"/>
  <c r="M654" i="65"/>
  <c r="K654" i="65"/>
  <c r="M653" i="65"/>
  <c r="K653" i="65"/>
  <c r="M652" i="65"/>
  <c r="K652" i="65"/>
  <c r="M651" i="65"/>
  <c r="K651" i="65"/>
  <c r="M650" i="65"/>
  <c r="K650" i="65"/>
  <c r="M649" i="65"/>
  <c r="K649" i="65"/>
  <c r="M648" i="65"/>
  <c r="K648" i="65"/>
  <c r="M647" i="65"/>
  <c r="K647" i="65"/>
  <c r="M646" i="65"/>
  <c r="K646" i="65"/>
  <c r="M645" i="65"/>
  <c r="K645" i="65"/>
  <c r="M644" i="65"/>
  <c r="K644" i="65"/>
  <c r="M643" i="65"/>
  <c r="K643" i="65"/>
  <c r="M642" i="65"/>
  <c r="K642" i="65"/>
  <c r="M641" i="65"/>
  <c r="K641" i="65"/>
  <c r="M640" i="65"/>
  <c r="K640" i="65"/>
  <c r="M639" i="65"/>
  <c r="K639" i="65"/>
  <c r="M638" i="65"/>
  <c r="K638" i="65"/>
  <c r="M637" i="65"/>
  <c r="K637" i="65"/>
  <c r="M636" i="65"/>
  <c r="K636" i="65"/>
  <c r="M635" i="65"/>
  <c r="K635" i="65"/>
  <c r="M634" i="65"/>
  <c r="K634" i="65"/>
  <c r="M633" i="65"/>
  <c r="K633" i="65"/>
  <c r="M632" i="65"/>
  <c r="K632" i="65"/>
  <c r="M631" i="65"/>
  <c r="K631" i="65"/>
  <c r="M58" i="65"/>
  <c r="K58" i="65"/>
  <c r="M57" i="65"/>
  <c r="K57" i="65"/>
  <c r="M56" i="65"/>
  <c r="K56" i="65"/>
  <c r="M55" i="65"/>
  <c r="K55" i="65"/>
  <c r="M54" i="65"/>
  <c r="K54" i="65"/>
  <c r="M53" i="65"/>
  <c r="K53" i="65"/>
  <c r="M52" i="65"/>
  <c r="K52" i="65"/>
  <c r="M51" i="65"/>
  <c r="K51" i="65"/>
  <c r="M50" i="65"/>
  <c r="K50" i="65"/>
  <c r="M49" i="65"/>
  <c r="K49" i="65"/>
  <c r="M48" i="65"/>
  <c r="K48" i="65"/>
  <c r="M47" i="65"/>
  <c r="K47" i="65"/>
  <c r="M46" i="65"/>
  <c r="K46" i="65"/>
  <c r="M45" i="65"/>
  <c r="K45" i="65"/>
  <c r="M44" i="65"/>
  <c r="K44" i="65"/>
  <c r="M43" i="65"/>
  <c r="K43" i="65"/>
  <c r="M42" i="65"/>
  <c r="K42" i="65"/>
  <c r="M41" i="65"/>
  <c r="K41" i="65"/>
  <c r="M40" i="65"/>
  <c r="K40" i="65"/>
  <c r="M39" i="65"/>
  <c r="K39" i="65"/>
  <c r="M38" i="65"/>
  <c r="K38" i="65"/>
  <c r="M37" i="65"/>
  <c r="K37" i="65"/>
  <c r="M36" i="65"/>
  <c r="K36" i="65"/>
  <c r="M35" i="65"/>
  <c r="K35" i="65"/>
  <c r="M34" i="65"/>
  <c r="K34" i="65"/>
  <c r="M33" i="65"/>
  <c r="K33" i="65"/>
  <c r="M32" i="65"/>
  <c r="K32" i="65"/>
  <c r="M31" i="65"/>
  <c r="K31" i="65"/>
  <c r="M30" i="65"/>
  <c r="K30" i="65"/>
  <c r="M29" i="65"/>
  <c r="K29" i="65"/>
  <c r="M28" i="65"/>
  <c r="K28" i="65"/>
  <c r="M27" i="65"/>
  <c r="K27" i="65"/>
  <c r="M26" i="65"/>
  <c r="K26" i="65"/>
  <c r="M992" i="65"/>
  <c r="K992" i="65"/>
  <c r="M991" i="65"/>
  <c r="K991" i="65"/>
  <c r="M990" i="65"/>
  <c r="K990" i="65"/>
  <c r="M989" i="65"/>
  <c r="K989" i="65"/>
  <c r="M988" i="65"/>
  <c r="K988" i="65"/>
  <c r="M987" i="65"/>
  <c r="K987" i="65"/>
  <c r="M986" i="65"/>
  <c r="K986" i="65"/>
  <c r="M985" i="65"/>
  <c r="K985" i="65"/>
  <c r="M984" i="65"/>
  <c r="K984" i="65"/>
  <c r="M983" i="65"/>
  <c r="K983" i="65"/>
  <c r="M982" i="65"/>
  <c r="K982" i="65"/>
  <c r="M981" i="65"/>
  <c r="K981" i="65"/>
  <c r="M980" i="65"/>
  <c r="K980" i="65"/>
  <c r="M979" i="65"/>
  <c r="K979" i="65"/>
  <c r="M978" i="65"/>
  <c r="K978" i="65"/>
  <c r="M977" i="65"/>
  <c r="K977" i="65"/>
  <c r="M25" i="65"/>
  <c r="K25" i="65"/>
  <c r="M24" i="65"/>
  <c r="K24" i="65"/>
  <c r="M23" i="65"/>
  <c r="K23" i="65"/>
  <c r="M22" i="65"/>
  <c r="K22" i="65"/>
  <c r="M21" i="65"/>
  <c r="K21" i="65"/>
  <c r="M20" i="65"/>
  <c r="K20" i="65"/>
  <c r="M19" i="65"/>
  <c r="K19" i="65"/>
  <c r="M18" i="65"/>
  <c r="K18" i="65"/>
  <c r="M17" i="65"/>
  <c r="K17" i="65"/>
  <c r="M16" i="65"/>
  <c r="K16" i="65"/>
  <c r="M15" i="65"/>
  <c r="K15" i="65"/>
  <c r="M14" i="65"/>
  <c r="K14" i="65"/>
  <c r="M13" i="65"/>
  <c r="K13" i="65"/>
  <c r="M12" i="65"/>
  <c r="K12" i="65"/>
  <c r="M11" i="65"/>
  <c r="K11" i="65"/>
  <c r="M10" i="65"/>
  <c r="K10" i="65"/>
  <c r="M9" i="65"/>
  <c r="K9" i="65"/>
  <c r="M8" i="65"/>
  <c r="K8" i="65"/>
  <c r="M7" i="65"/>
  <c r="K7" i="65"/>
  <c r="M6" i="65"/>
  <c r="K6" i="65"/>
  <c r="M5" i="65"/>
  <c r="K5" i="65"/>
  <c r="M4" i="65"/>
  <c r="K4" i="65"/>
  <c r="M3" i="65"/>
  <c r="K3" i="65"/>
  <c r="M2" i="65"/>
  <c r="K2" i="65"/>
  <c r="M976" i="65"/>
  <c r="K976" i="65"/>
  <c r="M975" i="65"/>
  <c r="K975" i="65"/>
  <c r="M974" i="65"/>
  <c r="K974" i="65"/>
  <c r="M973" i="65"/>
  <c r="K973" i="65"/>
  <c r="M972" i="65"/>
  <c r="K972" i="65"/>
  <c r="M971" i="65"/>
  <c r="K971" i="65"/>
  <c r="M970" i="65"/>
  <c r="K970" i="65"/>
  <c r="M969" i="65"/>
  <c r="K969" i="65"/>
  <c r="M968" i="65"/>
  <c r="K968" i="65"/>
  <c r="M967" i="65"/>
  <c r="K967" i="65"/>
  <c r="M966" i="65"/>
  <c r="K966" i="65"/>
  <c r="M965" i="65"/>
  <c r="K965" i="65"/>
  <c r="E15" i="55" l="1"/>
  <c r="F15" i="55" s="1"/>
  <c r="E14" i="55"/>
  <c r="F14" i="55" s="1"/>
  <c r="E15" i="64" l="1"/>
  <c r="F15" i="64" s="1"/>
  <c r="E14" i="64"/>
  <c r="F14" i="64" s="1"/>
  <c r="C27" i="48" l="1"/>
  <c r="C26" i="48"/>
  <c r="C25" i="48"/>
  <c r="C24" i="48"/>
  <c r="C23" i="48"/>
  <c r="C22" i="48"/>
  <c r="C21" i="48"/>
  <c r="C20" i="48"/>
  <c r="C19" i="48"/>
  <c r="C18" i="48"/>
  <c r="C17" i="48"/>
  <c r="C16" i="48"/>
  <c r="H15" i="64" l="1"/>
  <c r="F27" i="64"/>
  <c r="F28" i="64" s="1"/>
  <c r="F30" i="64" s="1"/>
  <c r="F26" i="64"/>
  <c r="D23" i="64"/>
  <c r="F23" i="64" s="1"/>
  <c r="E22" i="64"/>
  <c r="F22" i="64" s="1"/>
  <c r="E21" i="64"/>
  <c r="F21" i="64" s="1"/>
  <c r="E20" i="64"/>
  <c r="F20" i="64" s="1"/>
  <c r="E18" i="64"/>
  <c r="F18" i="64" s="1"/>
  <c r="E17" i="64"/>
  <c r="F17" i="64" s="1"/>
  <c r="E16" i="64"/>
  <c r="F16" i="64" s="1"/>
  <c r="E13" i="64"/>
  <c r="F13" i="64" s="1"/>
  <c r="F23" i="63"/>
  <c r="F25" i="63" s="1"/>
  <c r="F21" i="63"/>
  <c r="F20" i="63"/>
  <c r="F17" i="63"/>
  <c r="D17" i="63"/>
  <c r="F16" i="63"/>
  <c r="E16" i="63"/>
  <c r="F15" i="63"/>
  <c r="E15" i="63"/>
  <c r="F14" i="63"/>
  <c r="E14" i="63"/>
  <c r="E16" i="55"/>
  <c r="F16" i="55" s="1"/>
  <c r="E17" i="55"/>
  <c r="F17" i="55" s="1"/>
  <c r="E18" i="55"/>
  <c r="F18" i="55" s="1"/>
  <c r="F13" i="55"/>
  <c r="E13" i="55"/>
  <c r="F32" i="64" l="1"/>
  <c r="F33" i="64" s="1"/>
  <c r="F26" i="63"/>
  <c r="F86" i="62" l="1"/>
  <c r="G14" i="64" s="1"/>
  <c r="F42" i="62"/>
  <c r="F53" i="62"/>
  <c r="F72" i="62"/>
  <c r="F26" i="55"/>
  <c r="H20" i="64" l="1"/>
  <c r="G19" i="64"/>
  <c r="G14" i="55"/>
  <c r="G19" i="55"/>
  <c r="G14" i="27" l="1"/>
  <c r="B23" i="58"/>
  <c r="G14" i="63"/>
  <c r="H19" i="64"/>
  <c r="H19" i="55"/>
  <c r="B23" i="52"/>
  <c r="H14" i="55"/>
  <c r="H14" i="64"/>
  <c r="K18" i="58"/>
  <c r="K9" i="58"/>
  <c r="J9" i="58"/>
  <c r="G9" i="58"/>
  <c r="F9" i="58"/>
  <c r="C9" i="58"/>
  <c r="B9" i="58"/>
  <c r="B9" i="58" a="1"/>
  <c r="I9" i="58" s="1"/>
  <c r="K6" i="58"/>
  <c r="E6" i="58"/>
  <c r="B6" i="58" a="1"/>
  <c r="C5" i="58"/>
  <c r="D5" i="58" s="1"/>
  <c r="E5" i="58" s="1"/>
  <c r="F5" i="58" s="1"/>
  <c r="G5" i="58" s="1"/>
  <c r="H5" i="58" s="1"/>
  <c r="I5" i="58" s="1"/>
  <c r="J5" i="58" s="1"/>
  <c r="K5" i="58" s="1"/>
  <c r="L5" i="58" s="1"/>
  <c r="B8" i="58" s="1"/>
  <c r="C8" i="58" s="1"/>
  <c r="D8" i="58" s="1"/>
  <c r="E8" i="58" s="1"/>
  <c r="F8" i="58" s="1"/>
  <c r="G8" i="58" s="1"/>
  <c r="H8" i="58" s="1"/>
  <c r="I8" i="58" s="1"/>
  <c r="J8" i="58" s="1"/>
  <c r="K8" i="58" s="1"/>
  <c r="J6" i="58" l="1"/>
  <c r="F6" i="58"/>
  <c r="B6" i="58"/>
  <c r="G6" i="58"/>
  <c r="L6" i="58"/>
  <c r="C6" i="58"/>
  <c r="H6" i="58"/>
  <c r="D6" i="58"/>
  <c r="I6" i="58"/>
  <c r="D9" i="58"/>
  <c r="H9" i="58"/>
  <c r="E9" i="58"/>
  <c r="L9" i="58" l="1"/>
  <c r="F28" i="55" l="1"/>
  <c r="F30" i="55" s="1"/>
  <c r="F32" i="55" s="1"/>
  <c r="F27" i="55"/>
  <c r="D23" i="55"/>
  <c r="F23" i="55" s="1"/>
  <c r="E22" i="55"/>
  <c r="F22" i="55" s="1"/>
  <c r="E21" i="55"/>
  <c r="F21" i="55" s="1"/>
  <c r="E20" i="55"/>
  <c r="F20" i="55" s="1"/>
  <c r="F33" i="55" l="1"/>
  <c r="L9" i="52"/>
  <c r="B9" i="52" a="1"/>
  <c r="D9" i="52" s="1"/>
  <c r="B9" i="52"/>
  <c r="C9" i="52"/>
  <c r="E9" i="52"/>
  <c r="F9" i="52"/>
  <c r="G9" i="52"/>
  <c r="I9" i="52"/>
  <c r="J9" i="52"/>
  <c r="K9" i="52"/>
  <c r="B8" i="52"/>
  <c r="B6" i="52" a="1"/>
  <c r="B6" i="52" s="1"/>
  <c r="C6" i="52"/>
  <c r="D6" i="52"/>
  <c r="E6" i="52"/>
  <c r="G6" i="52"/>
  <c r="H6" i="52"/>
  <c r="I6" i="52"/>
  <c r="K6" i="52"/>
  <c r="L6" i="52"/>
  <c r="H9" i="52" l="1"/>
  <c r="J6" i="52"/>
  <c r="F6" i="52"/>
  <c r="E14" i="27"/>
  <c r="F14" i="27" s="1"/>
  <c r="K18" i="52"/>
  <c r="C5" i="52"/>
  <c r="D5" i="52" s="1"/>
  <c r="E5" i="52" s="1"/>
  <c r="F5" i="52" s="1"/>
  <c r="G5" i="52" s="1"/>
  <c r="H5" i="52" s="1"/>
  <c r="I5" i="52" s="1"/>
  <c r="J5" i="52" s="1"/>
  <c r="K5" i="52" s="1"/>
  <c r="L5" i="52" s="1"/>
  <c r="C8" i="52" s="1"/>
  <c r="D8" i="52" s="1"/>
  <c r="E8" i="52" s="1"/>
  <c r="F8" i="52" s="1"/>
  <c r="G8" i="52" s="1"/>
  <c r="H8" i="52" s="1"/>
  <c r="I8" i="52" s="1"/>
  <c r="J8" i="52" s="1"/>
  <c r="K8" i="52" s="1"/>
  <c r="B31" i="48" l="1"/>
  <c r="B30" i="48"/>
  <c r="B29" i="48"/>
  <c r="C28" i="48"/>
  <c r="H16" i="48" s="1"/>
  <c r="B28" i="48"/>
  <c r="B27" i="48"/>
  <c r="B26" i="48"/>
  <c r="B25" i="48"/>
  <c r="B24" i="48"/>
  <c r="B23" i="48"/>
  <c r="B22" i="48"/>
  <c r="B21" i="48"/>
  <c r="B20" i="48"/>
  <c r="B19" i="48"/>
  <c r="B18" i="48"/>
  <c r="B17" i="48"/>
  <c r="B16" i="48"/>
  <c r="B15" i="48"/>
  <c r="B14" i="48"/>
  <c r="C11" i="50"/>
  <c r="D11" i="50" s="1"/>
  <c r="C9" i="50"/>
  <c r="D9" i="50" s="1"/>
  <c r="C10" i="50"/>
  <c r="D10" i="50" s="1"/>
  <c r="C14" i="50"/>
  <c r="D14" i="50" s="1"/>
  <c r="C15" i="50"/>
  <c r="D15" i="50" s="1"/>
  <c r="C13" i="50"/>
  <c r="D13" i="50" s="1"/>
  <c r="H10" i="50"/>
  <c r="I10" i="50" s="1"/>
  <c r="H12" i="50"/>
  <c r="I12" i="50" s="1"/>
  <c r="H9" i="50"/>
  <c r="I9" i="50" s="1"/>
  <c r="H13" i="50"/>
  <c r="I13" i="50" s="1"/>
  <c r="H8" i="50"/>
  <c r="I8" i="50" s="1"/>
  <c r="H7" i="50"/>
  <c r="I7" i="50" s="1"/>
  <c r="H11" i="50"/>
  <c r="I11" i="50" s="1"/>
  <c r="C7" i="50"/>
  <c r="D7" i="50" s="1"/>
  <c r="C8" i="50"/>
  <c r="D8" i="50" s="1"/>
  <c r="C12" i="50"/>
  <c r="D12" i="50" s="1"/>
  <c r="H13" i="64" l="1"/>
  <c r="H13" i="55"/>
  <c r="H18" i="55"/>
  <c r="H16" i="55"/>
  <c r="H17" i="55"/>
  <c r="H16" i="64"/>
  <c r="H18" i="64"/>
  <c r="H17" i="64"/>
  <c r="D16" i="50"/>
  <c r="E13" i="52" s="1"/>
  <c r="G26" i="55" s="1"/>
  <c r="I14" i="50"/>
  <c r="E13" i="58" s="1"/>
  <c r="G26" i="64" s="1"/>
  <c r="H17" i="48"/>
  <c r="G16" i="48"/>
  <c r="H26" i="64" l="1"/>
  <c r="C20" i="58"/>
  <c r="E20" i="58" s="1"/>
  <c r="G20" i="58" s="1"/>
  <c r="I20" i="58" s="1"/>
  <c r="H15" i="55"/>
  <c r="C20" i="52"/>
  <c r="H18" i="48"/>
  <c r="G17" i="48"/>
  <c r="F20" i="27"/>
  <c r="F21" i="27" s="1"/>
  <c r="F23" i="27" s="1"/>
  <c r="D17" i="27"/>
  <c r="F17" i="27" s="1"/>
  <c r="E16" i="27"/>
  <c r="F16" i="27" s="1"/>
  <c r="E15" i="27"/>
  <c r="F15" i="27" s="1"/>
  <c r="C21" i="58" l="1"/>
  <c r="E21" i="58" s="1"/>
  <c r="G21" i="58" s="1"/>
  <c r="I21" i="58" s="1"/>
  <c r="H26" i="55"/>
  <c r="C21" i="52"/>
  <c r="E21" i="52" s="1"/>
  <c r="E20" i="52"/>
  <c r="G20" i="52" s="1"/>
  <c r="H19" i="48"/>
  <c r="G18" i="48"/>
  <c r="F25" i="27"/>
  <c r="F26" i="27" s="1"/>
  <c r="C22" i="58" l="1"/>
  <c r="G21" i="52"/>
  <c r="I21" i="52" s="1"/>
  <c r="I20" i="52"/>
  <c r="C22" i="52"/>
  <c r="H20" i="48"/>
  <c r="G19" i="48"/>
  <c r="E22" i="58" l="1"/>
  <c r="G22" i="58" s="1"/>
  <c r="H14" i="63"/>
  <c r="B24" i="58"/>
  <c r="C23" i="58"/>
  <c r="E23" i="58" s="1"/>
  <c r="E22" i="52"/>
  <c r="G22" i="52" s="1"/>
  <c r="I22" i="52" s="1"/>
  <c r="C23" i="52"/>
  <c r="E23" i="52" s="1"/>
  <c r="B24" i="52"/>
  <c r="H21" i="48"/>
  <c r="G20" i="48"/>
  <c r="I22" i="58" l="1"/>
  <c r="G23" i="58"/>
  <c r="B25" i="58"/>
  <c r="C24" i="58"/>
  <c r="G23" i="52"/>
  <c r="I23" i="52" s="1"/>
  <c r="B25" i="52"/>
  <c r="C24" i="52"/>
  <c r="H22" i="48"/>
  <c r="G21" i="48"/>
  <c r="I23" i="58" l="1"/>
  <c r="C25" i="58"/>
  <c r="E24" i="58"/>
  <c r="G24" i="58" s="1"/>
  <c r="B26" i="58"/>
  <c r="C25" i="52"/>
  <c r="E24" i="52"/>
  <c r="G24" i="52" s="1"/>
  <c r="I24" i="52" s="1"/>
  <c r="B26" i="52"/>
  <c r="H23" i="48"/>
  <c r="G22" i="48"/>
  <c r="AJ10" i="16"/>
  <c r="V10" i="16"/>
  <c r="V11" i="16" s="1"/>
  <c r="V12" i="16" s="1"/>
  <c r="V13" i="16" s="1"/>
  <c r="V14" i="16" s="1"/>
  <c r="V15" i="16" s="1"/>
  <c r="V16" i="16" s="1"/>
  <c r="V17" i="16" s="1"/>
  <c r="V18" i="16" s="1"/>
  <c r="V19" i="16" s="1"/>
  <c r="V20" i="16" s="1"/>
  <c r="V21" i="16" s="1"/>
  <c r="V22" i="16" s="1"/>
  <c r="AN9" i="16"/>
  <c r="AN10" i="16" s="1"/>
  <c r="AN11" i="16" s="1"/>
  <c r="AN12" i="16" s="1"/>
  <c r="AN13" i="16" s="1"/>
  <c r="AN14" i="16" s="1"/>
  <c r="AN15" i="16" s="1"/>
  <c r="AN16" i="16" s="1"/>
  <c r="AN17" i="16" s="1"/>
  <c r="AN18" i="16" s="1"/>
  <c r="AN19" i="16" s="1"/>
  <c r="AJ9" i="16"/>
  <c r="AE9" i="16"/>
  <c r="AE10" i="16" s="1"/>
  <c r="AE11" i="16" s="1"/>
  <c r="AE12" i="16" s="1"/>
  <c r="AE13" i="16" s="1"/>
  <c r="AE14" i="16" s="1"/>
  <c r="AE15" i="16" s="1"/>
  <c r="AE16" i="16" s="1"/>
  <c r="AE17" i="16" s="1"/>
  <c r="AE18" i="16" s="1"/>
  <c r="AE19" i="16" s="1"/>
  <c r="AE20" i="16" s="1"/>
  <c r="AE21" i="16" s="1"/>
  <c r="AE22" i="16" s="1"/>
  <c r="AE23" i="16" s="1"/>
  <c r="AE24" i="16" s="1"/>
  <c r="AE25" i="16" s="1"/>
  <c r="AE26" i="16" s="1"/>
  <c r="AE27" i="16" s="1"/>
  <c r="AE28" i="16" s="1"/>
  <c r="AE29" i="16" s="1"/>
  <c r="AE30" i="16" s="1"/>
  <c r="AE31" i="16" s="1"/>
  <c r="AE32" i="16" s="1"/>
  <c r="AE33" i="16" s="1"/>
  <c r="AE34" i="16" s="1"/>
  <c r="AE35" i="16" s="1"/>
  <c r="AE36" i="16" s="1"/>
  <c r="AE37" i="16" s="1"/>
  <c r="AE38" i="16" s="1"/>
  <c r="S9" i="16"/>
  <c r="S10" i="16" s="1"/>
  <c r="S11" i="16" s="1"/>
  <c r="S12" i="16" s="1"/>
  <c r="S13" i="16" s="1"/>
  <c r="S14" i="16" s="1"/>
  <c r="S15" i="16" s="1"/>
  <c r="S16" i="16" s="1"/>
  <c r="S17" i="16" s="1"/>
  <c r="S18" i="16" s="1"/>
  <c r="S19" i="16" s="1"/>
  <c r="G9" i="16"/>
  <c r="G10" i="16" s="1"/>
  <c r="G11" i="16" s="1"/>
  <c r="G12" i="16" s="1"/>
  <c r="D9" i="16"/>
  <c r="D10" i="16" s="1"/>
  <c r="AN8" i="16"/>
  <c r="AJ8" i="16"/>
  <c r="AE8" i="16"/>
  <c r="AB8" i="16"/>
  <c r="AB9" i="16" s="1"/>
  <c r="AB10" i="16" s="1"/>
  <c r="AB11" i="16" s="1"/>
  <c r="AB12" i="16" s="1"/>
  <c r="AB13" i="16" s="1"/>
  <c r="AB14" i="16" s="1"/>
  <c r="AB15" i="16" s="1"/>
  <c r="AB16" i="16" s="1"/>
  <c r="AB17" i="16" s="1"/>
  <c r="AB18" i="16" s="1"/>
  <c r="AB19" i="16" s="1"/>
  <c r="AB20" i="16" s="1"/>
  <c r="AB21" i="16" s="1"/>
  <c r="AB22" i="16" s="1"/>
  <c r="AB23" i="16" s="1"/>
  <c r="AB24" i="16" s="1"/>
  <c r="AB25" i="16" s="1"/>
  <c r="AB26" i="16" s="1"/>
  <c r="AB27" i="16" s="1"/>
  <c r="S8" i="16"/>
  <c r="P8" i="16"/>
  <c r="P9" i="16" s="1"/>
  <c r="P10" i="16" s="1"/>
  <c r="P11" i="16" s="1"/>
  <c r="P12" i="16" s="1"/>
  <c r="P13" i="16" s="1"/>
  <c r="P14" i="16" s="1"/>
  <c r="P15" i="16" s="1"/>
  <c r="P16" i="16" s="1"/>
  <c r="P17" i="16" s="1"/>
  <c r="M8" i="16"/>
  <c r="M9" i="16" s="1"/>
  <c r="M10" i="16" s="1"/>
  <c r="M11" i="16" s="1"/>
  <c r="M12" i="16" s="1"/>
  <c r="M13" i="16" s="1"/>
  <c r="M14" i="16" s="1"/>
  <c r="M15" i="16" s="1"/>
  <c r="M16" i="16" s="1"/>
  <c r="G8" i="16"/>
  <c r="D8" i="16"/>
  <c r="A8" i="16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N7" i="16"/>
  <c r="AJ7" i="16"/>
  <c r="AK7" i="16" s="1"/>
  <c r="AK8" i="16" s="1"/>
  <c r="AK9" i="16" s="1"/>
  <c r="AK10" i="16" s="1"/>
  <c r="AH7" i="16"/>
  <c r="AH8" i="16" s="1"/>
  <c r="AH9" i="16" s="1"/>
  <c r="AH10" i="16" s="1"/>
  <c r="AH11" i="16" s="1"/>
  <c r="AH12" i="16" s="1"/>
  <c r="AH13" i="16" s="1"/>
  <c r="AH14" i="16" s="1"/>
  <c r="AH15" i="16" s="1"/>
  <c r="AH16" i="16" s="1"/>
  <c r="AH17" i="16" s="1"/>
  <c r="AH18" i="16" s="1"/>
  <c r="AH19" i="16" s="1"/>
  <c r="AH20" i="16" s="1"/>
  <c r="AH21" i="16" s="1"/>
  <c r="AH22" i="16" s="1"/>
  <c r="AH23" i="16" s="1"/>
  <c r="AH24" i="16" s="1"/>
  <c r="AH25" i="16" s="1"/>
  <c r="AH26" i="16" s="1"/>
  <c r="AH27" i="16" s="1"/>
  <c r="AH28" i="16" s="1"/>
  <c r="AH29" i="16" s="1"/>
  <c r="AH30" i="16" s="1"/>
  <c r="AH31" i="16" s="1"/>
  <c r="AH32" i="16" s="1"/>
  <c r="AH33" i="16" s="1"/>
  <c r="AH34" i="16" s="1"/>
  <c r="AH35" i="16" s="1"/>
  <c r="AH36" i="16" s="1"/>
  <c r="AH37" i="16" s="1"/>
  <c r="AH38" i="16" s="1"/>
  <c r="AH39" i="16" s="1"/>
  <c r="AH40" i="16" s="1"/>
  <c r="AH41" i="16" s="1"/>
  <c r="AH42" i="16" s="1"/>
  <c r="AH43" i="16" s="1"/>
  <c r="AH44" i="16" s="1"/>
  <c r="AH45" i="16" s="1"/>
  <c r="AH46" i="16" s="1"/>
  <c r="AE7" i="16"/>
  <c r="AB7" i="16"/>
  <c r="Y7" i="16"/>
  <c r="Y8" i="16" s="1"/>
  <c r="Y9" i="16" s="1"/>
  <c r="Y10" i="16" s="1"/>
  <c r="Y11" i="16" s="1"/>
  <c r="Y12" i="16" s="1"/>
  <c r="Y13" i="16" s="1"/>
  <c r="Y14" i="16" s="1"/>
  <c r="Y15" i="16" s="1"/>
  <c r="Y16" i="16" s="1"/>
  <c r="Y17" i="16" s="1"/>
  <c r="V7" i="16"/>
  <c r="V8" i="16" s="1"/>
  <c r="V9" i="16" s="1"/>
  <c r="S7" i="16"/>
  <c r="P7" i="16"/>
  <c r="M7" i="16"/>
  <c r="J7" i="16"/>
  <c r="J8" i="16" s="1"/>
  <c r="J9" i="16" s="1"/>
  <c r="J10" i="16" s="1"/>
  <c r="J11" i="16" s="1"/>
  <c r="J12" i="16" s="1"/>
  <c r="J13" i="16" s="1"/>
  <c r="J14" i="16" s="1"/>
  <c r="G7" i="16"/>
  <c r="D7" i="16"/>
  <c r="M6" i="16"/>
  <c r="J6" i="16"/>
  <c r="G6" i="16"/>
  <c r="I24" i="58" l="1"/>
  <c r="C26" i="58"/>
  <c r="E25" i="58"/>
  <c r="G25" i="58" s="1"/>
  <c r="B27" i="58"/>
  <c r="B27" i="52"/>
  <c r="E25" i="52"/>
  <c r="G25" i="52" s="1"/>
  <c r="I25" i="52" s="1"/>
  <c r="C26" i="52"/>
  <c r="H24" i="48"/>
  <c r="G23" i="48"/>
  <c r="S6" i="16"/>
  <c r="Y6" i="16" s="1"/>
  <c r="P6" i="16"/>
  <c r="V6" i="16" s="1"/>
  <c r="AB6" i="16" s="1"/>
  <c r="AE6" i="16" s="1"/>
  <c r="I25" i="58" l="1"/>
  <c r="C27" i="58"/>
  <c r="E26" i="58"/>
  <c r="G26" i="58" s="1"/>
  <c r="B28" i="58"/>
  <c r="C27" i="52"/>
  <c r="E26" i="52"/>
  <c r="G26" i="52" s="1"/>
  <c r="I26" i="52" s="1"/>
  <c r="B28" i="52"/>
  <c r="H25" i="48"/>
  <c r="G24" i="48"/>
  <c r="AN6" i="16"/>
  <c r="AH6" i="16"/>
  <c r="I26" i="58" l="1"/>
  <c r="C28" i="58"/>
  <c r="E27" i="58"/>
  <c r="G27" i="58" s="1"/>
  <c r="B29" i="58"/>
  <c r="E27" i="52"/>
  <c r="G27" i="52" s="1"/>
  <c r="I27" i="52" s="1"/>
  <c r="C28" i="52"/>
  <c r="B29" i="52"/>
  <c r="H26" i="48"/>
  <c r="G25" i="48"/>
  <c r="I27" i="58" l="1"/>
  <c r="C29" i="58"/>
  <c r="E28" i="58"/>
  <c r="G28" i="58" s="1"/>
  <c r="I28" i="58" s="1"/>
  <c r="B30" i="58"/>
  <c r="B30" i="52"/>
  <c r="C29" i="52"/>
  <c r="E28" i="52"/>
  <c r="G28" i="52" s="1"/>
  <c r="I28" i="52" s="1"/>
  <c r="H27" i="48"/>
  <c r="G27" i="48" s="1"/>
  <c r="G26" i="48"/>
  <c r="C30" i="58" l="1"/>
  <c r="E29" i="58"/>
  <c r="G29" i="58" s="1"/>
  <c r="I29" i="58" s="1"/>
  <c r="B31" i="58"/>
  <c r="B31" i="52"/>
  <c r="E29" i="52"/>
  <c r="G29" i="52" s="1"/>
  <c r="I29" i="52" s="1"/>
  <c r="C30" i="52"/>
  <c r="D21" i="52" l="1"/>
  <c r="D25" i="52"/>
  <c r="D29" i="52"/>
  <c r="D22" i="52"/>
  <c r="D26" i="52"/>
  <c r="D30" i="52"/>
  <c r="D23" i="52"/>
  <c r="D27" i="52"/>
  <c r="D31" i="52"/>
  <c r="D24" i="52"/>
  <c r="D28" i="52"/>
  <c r="D20" i="52"/>
  <c r="F20" i="52" s="1"/>
  <c r="D21" i="58"/>
  <c r="D25" i="58"/>
  <c r="D29" i="58"/>
  <c r="D28" i="58"/>
  <c r="D22" i="58"/>
  <c r="D26" i="58"/>
  <c r="D30" i="58"/>
  <c r="D23" i="58"/>
  <c r="D27" i="58"/>
  <c r="D31" i="58"/>
  <c r="D24" i="58"/>
  <c r="D20" i="58"/>
  <c r="F20" i="58" s="1"/>
  <c r="C31" i="58"/>
  <c r="E30" i="58"/>
  <c r="G30" i="58" s="1"/>
  <c r="B32" i="58"/>
  <c r="C31" i="52"/>
  <c r="E30" i="52"/>
  <c r="G30" i="52" s="1"/>
  <c r="I30" i="52" s="1"/>
  <c r="B32" i="52"/>
  <c r="H20" i="58" l="1"/>
  <c r="J20" i="58" s="1"/>
  <c r="K20" i="58" s="1"/>
  <c r="L20" i="58" s="1"/>
  <c r="F21" i="58"/>
  <c r="H20" i="52"/>
  <c r="J20" i="52" s="1"/>
  <c r="K20" i="52" s="1"/>
  <c r="L20" i="52" s="1"/>
  <c r="F21" i="52"/>
  <c r="I30" i="58"/>
  <c r="C32" i="58"/>
  <c r="E31" i="58"/>
  <c r="G31" i="58" s="1"/>
  <c r="I31" i="58" s="1"/>
  <c r="B33" i="58"/>
  <c r="D32" i="58"/>
  <c r="C32" i="52"/>
  <c r="E31" i="52"/>
  <c r="G31" i="52" s="1"/>
  <c r="I31" i="52" s="1"/>
  <c r="D32" i="52"/>
  <c r="B33" i="52"/>
  <c r="F22" i="52" l="1"/>
  <c r="H21" i="52"/>
  <c r="J21" i="52" s="1"/>
  <c r="K21" i="52" s="1"/>
  <c r="L21" i="52" s="1"/>
  <c r="H21" i="58"/>
  <c r="J21" i="58" s="1"/>
  <c r="K21" i="58" s="1"/>
  <c r="L21" i="58" s="1"/>
  <c r="F22" i="58"/>
  <c r="C33" i="58"/>
  <c r="E32" i="58"/>
  <c r="G32" i="58" s="1"/>
  <c r="I32" i="58" s="1"/>
  <c r="B34" i="58"/>
  <c r="D33" i="58"/>
  <c r="D33" i="52"/>
  <c r="B34" i="52"/>
  <c r="C33" i="52"/>
  <c r="E32" i="52"/>
  <c r="G32" i="52" s="1"/>
  <c r="I32" i="52" s="1"/>
  <c r="H22" i="58" l="1"/>
  <c r="J22" i="58" s="1"/>
  <c r="K22" i="58" s="1"/>
  <c r="L22" i="58" s="1"/>
  <c r="F23" i="58"/>
  <c r="F23" i="52"/>
  <c r="H22" i="52"/>
  <c r="J22" i="52" s="1"/>
  <c r="K22" i="52" s="1"/>
  <c r="L22" i="52" s="1"/>
  <c r="C34" i="58"/>
  <c r="E33" i="58"/>
  <c r="G33" i="58" s="1"/>
  <c r="I33" i="58" s="1"/>
  <c r="B35" i="58"/>
  <c r="D34" i="58"/>
  <c r="D34" i="52"/>
  <c r="B35" i="52"/>
  <c r="C34" i="52"/>
  <c r="E33" i="52"/>
  <c r="G33" i="52" s="1"/>
  <c r="I33" i="52" s="1"/>
  <c r="H23" i="58" l="1"/>
  <c r="J23" i="58" s="1"/>
  <c r="K23" i="58" s="1"/>
  <c r="L23" i="58" s="1"/>
  <c r="F24" i="58"/>
  <c r="F24" i="52"/>
  <c r="H23" i="52"/>
  <c r="J23" i="52" s="1"/>
  <c r="K23" i="52" s="1"/>
  <c r="L23" i="52" s="1"/>
  <c r="C35" i="58"/>
  <c r="E34" i="58"/>
  <c r="G34" i="58" s="1"/>
  <c r="D35" i="58"/>
  <c r="B36" i="58"/>
  <c r="B36" i="52"/>
  <c r="D35" i="52"/>
  <c r="C35" i="52"/>
  <c r="E34" i="52"/>
  <c r="G34" i="52" s="1"/>
  <c r="I34" i="52" s="1"/>
  <c r="H24" i="58" l="1"/>
  <c r="J24" i="58" s="1"/>
  <c r="K24" i="58" s="1"/>
  <c r="L24" i="58" s="1"/>
  <c r="F25" i="58"/>
  <c r="F25" i="52"/>
  <c r="H24" i="52"/>
  <c r="J24" i="52" s="1"/>
  <c r="K24" i="52" s="1"/>
  <c r="L24" i="52" s="1"/>
  <c r="I34" i="58"/>
  <c r="E35" i="58"/>
  <c r="G35" i="58" s="1"/>
  <c r="C36" i="58"/>
  <c r="B37" i="58"/>
  <c r="D36" i="58"/>
  <c r="D36" i="52"/>
  <c r="B37" i="52"/>
  <c r="C36" i="52"/>
  <c r="E35" i="52"/>
  <c r="G35" i="52" s="1"/>
  <c r="F26" i="52" l="1"/>
  <c r="H25" i="52"/>
  <c r="J25" i="52" s="1"/>
  <c r="K25" i="52" s="1"/>
  <c r="L25" i="52" s="1"/>
  <c r="F26" i="58"/>
  <c r="H25" i="58"/>
  <c r="J25" i="58" s="1"/>
  <c r="K25" i="58" s="1"/>
  <c r="L25" i="58" s="1"/>
  <c r="I35" i="58"/>
  <c r="C37" i="58"/>
  <c r="E36" i="58"/>
  <c r="B38" i="58"/>
  <c r="D37" i="58"/>
  <c r="C37" i="52"/>
  <c r="E36" i="52"/>
  <c r="G36" i="52" s="1"/>
  <c r="I35" i="52"/>
  <c r="D37" i="52"/>
  <c r="B38" i="52"/>
  <c r="H26" i="52" l="1"/>
  <c r="J26" i="52" s="1"/>
  <c r="K26" i="52" s="1"/>
  <c r="L26" i="52" s="1"/>
  <c r="F27" i="52"/>
  <c r="F27" i="58"/>
  <c r="H26" i="58"/>
  <c r="J26" i="58" s="1"/>
  <c r="K26" i="58" s="1"/>
  <c r="L26" i="58" s="1"/>
  <c r="C38" i="58"/>
  <c r="E37" i="58"/>
  <c r="G36" i="58"/>
  <c r="B39" i="58"/>
  <c r="D38" i="58"/>
  <c r="C38" i="52"/>
  <c r="E37" i="52"/>
  <c r="G37" i="52" s="1"/>
  <c r="I37" i="52" s="1"/>
  <c r="I36" i="52"/>
  <c r="B39" i="52"/>
  <c r="D38" i="52"/>
  <c r="H27" i="58" l="1"/>
  <c r="J27" i="58" s="1"/>
  <c r="K27" i="58" s="1"/>
  <c r="L27" i="58" s="1"/>
  <c r="F28" i="58"/>
  <c r="F28" i="52"/>
  <c r="H27" i="52"/>
  <c r="J27" i="52" s="1"/>
  <c r="K27" i="52" s="1"/>
  <c r="L27" i="52" s="1"/>
  <c r="C39" i="58"/>
  <c r="E38" i="58"/>
  <c r="G37" i="58"/>
  <c r="I36" i="58"/>
  <c r="D39" i="58"/>
  <c r="B40" i="58"/>
  <c r="D39" i="52"/>
  <c r="B40" i="52"/>
  <c r="C39" i="52"/>
  <c r="E38" i="52"/>
  <c r="G38" i="52" s="1"/>
  <c r="I38" i="52" s="1"/>
  <c r="F29" i="52" l="1"/>
  <c r="H28" i="52"/>
  <c r="J28" i="52" s="1"/>
  <c r="K28" i="52" s="1"/>
  <c r="L28" i="52" s="1"/>
  <c r="H28" i="58"/>
  <c r="J28" i="58" s="1"/>
  <c r="K28" i="58" s="1"/>
  <c r="L28" i="58" s="1"/>
  <c r="F29" i="58"/>
  <c r="C40" i="58"/>
  <c r="E39" i="58"/>
  <c r="G38" i="58"/>
  <c r="I37" i="58"/>
  <c r="D40" i="58"/>
  <c r="B41" i="58"/>
  <c r="C40" i="52"/>
  <c r="E39" i="52"/>
  <c r="G39" i="52" s="1"/>
  <c r="D40" i="52"/>
  <c r="B41" i="52"/>
  <c r="F30" i="58" l="1"/>
  <c r="H29" i="58"/>
  <c r="J29" i="58" s="1"/>
  <c r="K29" i="58" s="1"/>
  <c r="L29" i="58" s="1"/>
  <c r="F30" i="52"/>
  <c r="H29" i="52"/>
  <c r="J29" i="52" s="1"/>
  <c r="K29" i="52" s="1"/>
  <c r="L29" i="52" s="1"/>
  <c r="G39" i="58"/>
  <c r="I38" i="58"/>
  <c r="C41" i="58"/>
  <c r="E40" i="58"/>
  <c r="D41" i="58"/>
  <c r="B42" i="58"/>
  <c r="I39" i="52"/>
  <c r="C41" i="52"/>
  <c r="E40" i="52"/>
  <c r="G40" i="52" s="1"/>
  <c r="B42" i="52"/>
  <c r="D41" i="52"/>
  <c r="F31" i="58" l="1"/>
  <c r="H30" i="58"/>
  <c r="J30" i="58" s="1"/>
  <c r="K30" i="58" s="1"/>
  <c r="L30" i="58" s="1"/>
  <c r="F31" i="52"/>
  <c r="H30" i="52"/>
  <c r="J30" i="52" s="1"/>
  <c r="K30" i="52" s="1"/>
  <c r="L30" i="52" s="1"/>
  <c r="G40" i="58"/>
  <c r="I39" i="58"/>
  <c r="C42" i="58"/>
  <c r="E41" i="58"/>
  <c r="B43" i="58"/>
  <c r="D42" i="58"/>
  <c r="I40" i="52"/>
  <c r="E41" i="52"/>
  <c r="G41" i="52" s="1"/>
  <c r="I41" i="52" s="1"/>
  <c r="C42" i="52"/>
  <c r="D42" i="52"/>
  <c r="B43" i="52"/>
  <c r="H31" i="58" l="1"/>
  <c r="J31" i="58" s="1"/>
  <c r="K31" i="58" s="1"/>
  <c r="L31" i="58" s="1"/>
  <c r="F32" i="58"/>
  <c r="F32" i="52"/>
  <c r="H31" i="52"/>
  <c r="J31" i="52" s="1"/>
  <c r="K31" i="52" s="1"/>
  <c r="L31" i="52" s="1"/>
  <c r="G41" i="58"/>
  <c r="I40" i="58"/>
  <c r="C43" i="58"/>
  <c r="E42" i="58"/>
  <c r="D43" i="58"/>
  <c r="B44" i="58"/>
  <c r="D43" i="52"/>
  <c r="B44" i="52"/>
  <c r="E42" i="52"/>
  <c r="G42" i="52" s="1"/>
  <c r="I42" i="52" s="1"/>
  <c r="C43" i="52"/>
  <c r="H32" i="58" l="1"/>
  <c r="J32" i="58" s="1"/>
  <c r="K32" i="58" s="1"/>
  <c r="L32" i="58" s="1"/>
  <c r="F33" i="58"/>
  <c r="F33" i="52"/>
  <c r="H32" i="52"/>
  <c r="J32" i="52" s="1"/>
  <c r="K32" i="52" s="1"/>
  <c r="L32" i="52" s="1"/>
  <c r="C44" i="58"/>
  <c r="E43" i="58"/>
  <c r="G42" i="58"/>
  <c r="I41" i="58"/>
  <c r="D44" i="58"/>
  <c r="B45" i="58"/>
  <c r="B45" i="52"/>
  <c r="D44" i="52"/>
  <c r="C44" i="52"/>
  <c r="E43" i="52"/>
  <c r="G43" i="52" s="1"/>
  <c r="I43" i="52" s="1"/>
  <c r="H33" i="58" l="1"/>
  <c r="J33" i="58" s="1"/>
  <c r="K33" i="58" s="1"/>
  <c r="L33" i="58" s="1"/>
  <c r="F34" i="58"/>
  <c r="F34" i="52"/>
  <c r="H33" i="52"/>
  <c r="J33" i="52" s="1"/>
  <c r="K33" i="52" s="1"/>
  <c r="L33" i="52" s="1"/>
  <c r="G43" i="58"/>
  <c r="I42" i="58"/>
  <c r="C45" i="58"/>
  <c r="E44" i="58"/>
  <c r="B46" i="58"/>
  <c r="D45" i="58"/>
  <c r="B46" i="52"/>
  <c r="D45" i="52"/>
  <c r="E44" i="52"/>
  <c r="G44" i="52" s="1"/>
  <c r="C45" i="52"/>
  <c r="H34" i="58" l="1"/>
  <c r="J34" i="58" s="1"/>
  <c r="K34" i="58" s="1"/>
  <c r="L34" i="58" s="1"/>
  <c r="F35" i="58"/>
  <c r="H34" i="52"/>
  <c r="J34" i="52" s="1"/>
  <c r="K34" i="52" s="1"/>
  <c r="L34" i="52" s="1"/>
  <c r="F35" i="52"/>
  <c r="C46" i="58"/>
  <c r="E45" i="58"/>
  <c r="G44" i="58"/>
  <c r="I43" i="58"/>
  <c r="B47" i="58"/>
  <c r="B78" i="58" s="1"/>
  <c r="D46" i="58"/>
  <c r="I44" i="52"/>
  <c r="D46" i="52"/>
  <c r="B47" i="52"/>
  <c r="C46" i="52"/>
  <c r="E45" i="52"/>
  <c r="G45" i="52" s="1"/>
  <c r="H35" i="58" l="1"/>
  <c r="J35" i="58" s="1"/>
  <c r="K35" i="58" s="1"/>
  <c r="F36" i="58"/>
  <c r="F36" i="52"/>
  <c r="H35" i="52"/>
  <c r="J35" i="52" s="1"/>
  <c r="K35" i="52" s="1"/>
  <c r="G45" i="58"/>
  <c r="I44" i="58"/>
  <c r="C47" i="58"/>
  <c r="E46" i="58"/>
  <c r="B48" i="58"/>
  <c r="D47" i="58"/>
  <c r="D77" i="58" s="1"/>
  <c r="I45" i="52"/>
  <c r="C47" i="52"/>
  <c r="E46" i="52"/>
  <c r="G46" i="52" s="1"/>
  <c r="B78" i="52"/>
  <c r="B48" i="52"/>
  <c r="D47" i="52"/>
  <c r="H36" i="58" l="1"/>
  <c r="J36" i="58" s="1"/>
  <c r="K36" i="58" s="1"/>
  <c r="F37" i="58"/>
  <c r="F15" i="48"/>
  <c r="J15" i="48" s="1"/>
  <c r="L35" i="58"/>
  <c r="F15" i="5"/>
  <c r="L35" i="52"/>
  <c r="F37" i="52"/>
  <c r="H36" i="52"/>
  <c r="J36" i="52" s="1"/>
  <c r="K36" i="52" s="1"/>
  <c r="G46" i="58"/>
  <c r="I45" i="58"/>
  <c r="C48" i="58"/>
  <c r="E47" i="58"/>
  <c r="E77" i="58" s="1"/>
  <c r="C78" i="58"/>
  <c r="D48" i="58"/>
  <c r="B49" i="58"/>
  <c r="I46" i="52"/>
  <c r="D77" i="52"/>
  <c r="B49" i="52"/>
  <c r="D48" i="52"/>
  <c r="C48" i="52"/>
  <c r="C78" i="52"/>
  <c r="E47" i="52"/>
  <c r="E77" i="52" s="1"/>
  <c r="H37" i="52" l="1"/>
  <c r="J37" i="52" s="1"/>
  <c r="K37" i="52" s="1"/>
  <c r="F38" i="52"/>
  <c r="H37" i="58"/>
  <c r="J37" i="58" s="1"/>
  <c r="K37" i="58" s="1"/>
  <c r="F38" i="58"/>
  <c r="L36" i="52"/>
  <c r="E16" i="5" s="1"/>
  <c r="F16" i="5"/>
  <c r="F16" i="48"/>
  <c r="L36" i="58"/>
  <c r="E16" i="48" s="1"/>
  <c r="I16" i="48" s="1"/>
  <c r="J16" i="48" s="1"/>
  <c r="G47" i="58"/>
  <c r="I46" i="58"/>
  <c r="G27" i="64"/>
  <c r="C49" i="58"/>
  <c r="E48" i="58"/>
  <c r="D49" i="58"/>
  <c r="B50" i="58"/>
  <c r="G27" i="55"/>
  <c r="H14" i="27"/>
  <c r="B50" i="52"/>
  <c r="D49" i="52"/>
  <c r="E48" i="52"/>
  <c r="C49" i="52"/>
  <c r="G47" i="52"/>
  <c r="H38" i="58" l="1"/>
  <c r="J38" i="58" s="1"/>
  <c r="K38" i="58" s="1"/>
  <c r="F39" i="58"/>
  <c r="F17" i="48"/>
  <c r="L37" i="58"/>
  <c r="E17" i="48" s="1"/>
  <c r="I17" i="48" s="1"/>
  <c r="J17" i="48" s="1"/>
  <c r="H38" i="52"/>
  <c r="J38" i="52" s="1"/>
  <c r="K38" i="52" s="1"/>
  <c r="F39" i="52"/>
  <c r="L37" i="52"/>
  <c r="E17" i="5" s="1"/>
  <c r="F17" i="5"/>
  <c r="C50" i="58"/>
  <c r="E49" i="58"/>
  <c r="G48" i="58"/>
  <c r="G78" i="58"/>
  <c r="I47" i="58"/>
  <c r="D50" i="58"/>
  <c r="B51" i="58"/>
  <c r="H27" i="64"/>
  <c r="H28" i="64" s="1"/>
  <c r="H30" i="64" s="1"/>
  <c r="H32" i="64" s="1"/>
  <c r="H33" i="64" s="1"/>
  <c r="G28" i="64"/>
  <c r="G20" i="63" s="1"/>
  <c r="H20" i="63" s="1"/>
  <c r="H21" i="63" s="1"/>
  <c r="H23" i="63" s="1"/>
  <c r="H25" i="63" s="1"/>
  <c r="H26" i="63" s="1"/>
  <c r="G28" i="55"/>
  <c r="G20" i="27" s="1"/>
  <c r="G21" i="27" s="1"/>
  <c r="H20" i="55"/>
  <c r="H27" i="55"/>
  <c r="E49" i="52"/>
  <c r="C50" i="52"/>
  <c r="G48" i="52"/>
  <c r="G78" i="52"/>
  <c r="I47" i="52"/>
  <c r="D50" i="52"/>
  <c r="B51" i="52"/>
  <c r="G21" i="63" l="1"/>
  <c r="H39" i="58"/>
  <c r="J39" i="58" s="1"/>
  <c r="K39" i="58" s="1"/>
  <c r="F40" i="58"/>
  <c r="L38" i="52"/>
  <c r="E18" i="5" s="1"/>
  <c r="F18" i="5"/>
  <c r="L38" i="58"/>
  <c r="E18" i="48" s="1"/>
  <c r="I18" i="48" s="1"/>
  <c r="J18" i="48" s="1"/>
  <c r="F18" i="48"/>
  <c r="F40" i="52"/>
  <c r="H39" i="52"/>
  <c r="J39" i="52" s="1"/>
  <c r="K39" i="52" s="1"/>
  <c r="G49" i="58"/>
  <c r="I48" i="58"/>
  <c r="C51" i="58"/>
  <c r="E50" i="58"/>
  <c r="I78" i="58"/>
  <c r="G15" i="63"/>
  <c r="G21" i="64"/>
  <c r="B52" i="58"/>
  <c r="D51" i="58"/>
  <c r="H28" i="55"/>
  <c r="H30" i="55" s="1"/>
  <c r="H32" i="55" s="1"/>
  <c r="H33" i="55" s="1"/>
  <c r="G15" i="27"/>
  <c r="G21" i="55"/>
  <c r="B52" i="52"/>
  <c r="D51" i="52"/>
  <c r="I78" i="52"/>
  <c r="G49" i="52"/>
  <c r="I48" i="52"/>
  <c r="C51" i="52"/>
  <c r="E50" i="52"/>
  <c r="H40" i="58" l="1"/>
  <c r="J40" i="58" s="1"/>
  <c r="K40" i="58" s="1"/>
  <c r="F41" i="58"/>
  <c r="F19" i="48"/>
  <c r="L39" i="58"/>
  <c r="E19" i="48" s="1"/>
  <c r="L39" i="52"/>
  <c r="E19" i="5" s="1"/>
  <c r="F19" i="5"/>
  <c r="F41" i="52"/>
  <c r="H40" i="52"/>
  <c r="J40" i="52" s="1"/>
  <c r="K40" i="52" s="1"/>
  <c r="C52" i="58"/>
  <c r="E51" i="58"/>
  <c r="G50" i="58"/>
  <c r="I49" i="58"/>
  <c r="D52" i="58"/>
  <c r="B53" i="58"/>
  <c r="H15" i="63"/>
  <c r="H21" i="64"/>
  <c r="H21" i="55"/>
  <c r="G50" i="52"/>
  <c r="I49" i="52"/>
  <c r="D52" i="52"/>
  <c r="B53" i="52"/>
  <c r="E51" i="52"/>
  <c r="C52" i="52"/>
  <c r="I19" i="48"/>
  <c r="J19" i="48" s="1"/>
  <c r="F20" i="5" l="1"/>
  <c r="L40" i="52"/>
  <c r="E20" i="5" s="1"/>
  <c r="L40" i="58"/>
  <c r="E20" i="48" s="1"/>
  <c r="I20" i="48" s="1"/>
  <c r="J20" i="48" s="1"/>
  <c r="F20" i="48"/>
  <c r="H41" i="52"/>
  <c r="J41" i="52" s="1"/>
  <c r="K41" i="52" s="1"/>
  <c r="F42" i="52"/>
  <c r="H41" i="58"/>
  <c r="J41" i="58" s="1"/>
  <c r="K41" i="58" s="1"/>
  <c r="F42" i="58"/>
  <c r="C53" i="58"/>
  <c r="E52" i="58"/>
  <c r="G51" i="58"/>
  <c r="I50" i="58"/>
  <c r="B64" i="58"/>
  <c r="D53" i="58"/>
  <c r="B54" i="58"/>
  <c r="G51" i="52"/>
  <c r="I50" i="52"/>
  <c r="C53" i="52"/>
  <c r="E52" i="52"/>
  <c r="D53" i="52"/>
  <c r="B54" i="52"/>
  <c r="B64" i="52"/>
  <c r="D64" i="52" s="1"/>
  <c r="H42" i="52" l="1"/>
  <c r="J42" i="52" s="1"/>
  <c r="K42" i="52" s="1"/>
  <c r="F43" i="52"/>
  <c r="F21" i="5"/>
  <c r="L41" i="52"/>
  <c r="L41" i="58"/>
  <c r="F21" i="48"/>
  <c r="H42" i="58"/>
  <c r="J42" i="58" s="1"/>
  <c r="K42" i="58" s="1"/>
  <c r="F43" i="58"/>
  <c r="E53" i="58"/>
  <c r="C64" i="58"/>
  <c r="E64" i="58" s="1"/>
  <c r="C54" i="58"/>
  <c r="G52" i="58"/>
  <c r="I51" i="58"/>
  <c r="B65" i="58"/>
  <c r="D54" i="58"/>
  <c r="B55" i="58"/>
  <c r="D64" i="58"/>
  <c r="C64" i="52"/>
  <c r="E64" i="52" s="1"/>
  <c r="E53" i="52"/>
  <c r="C54" i="52"/>
  <c r="B55" i="52"/>
  <c r="B65" i="52"/>
  <c r="D65" i="52" s="1"/>
  <c r="D54" i="52"/>
  <c r="G52" i="52"/>
  <c r="I51" i="52"/>
  <c r="E21" i="5" l="1"/>
  <c r="F44" i="58"/>
  <c r="H43" i="58"/>
  <c r="J43" i="58" s="1"/>
  <c r="K43" i="58" s="1"/>
  <c r="F22" i="48"/>
  <c r="L42" i="58"/>
  <c r="E22" i="48" s="1"/>
  <c r="I22" i="48" s="1"/>
  <c r="E21" i="48"/>
  <c r="I21" i="48" s="1"/>
  <c r="J21" i="48" s="1"/>
  <c r="F44" i="52"/>
  <c r="H43" i="52"/>
  <c r="J43" i="52" s="1"/>
  <c r="K43" i="52" s="1"/>
  <c r="L42" i="52"/>
  <c r="E22" i="5" s="1"/>
  <c r="F22" i="5"/>
  <c r="G53" i="58"/>
  <c r="I52" i="58"/>
  <c r="E54" i="58"/>
  <c r="C65" i="58"/>
  <c r="E65" i="58" s="1"/>
  <c r="C55" i="58"/>
  <c r="B56" i="58"/>
  <c r="B66" i="58"/>
  <c r="D55" i="58"/>
  <c r="D65" i="58"/>
  <c r="G53" i="52"/>
  <c r="I52" i="52"/>
  <c r="D55" i="52"/>
  <c r="B56" i="52"/>
  <c r="B66" i="52"/>
  <c r="D66" i="52" s="1"/>
  <c r="C65" i="52"/>
  <c r="E65" i="52" s="1"/>
  <c r="E54" i="52"/>
  <c r="C55" i="52"/>
  <c r="J22" i="48" l="1"/>
  <c r="L43" i="52"/>
  <c r="E23" i="5" s="1"/>
  <c r="F23" i="5"/>
  <c r="H44" i="58"/>
  <c r="J44" i="58" s="1"/>
  <c r="K44" i="58" s="1"/>
  <c r="F45" i="58"/>
  <c r="F45" i="52"/>
  <c r="H44" i="52"/>
  <c r="J44" i="52" s="1"/>
  <c r="K44" i="52" s="1"/>
  <c r="L43" i="58"/>
  <c r="F23" i="48"/>
  <c r="E55" i="58"/>
  <c r="C66" i="58"/>
  <c r="E66" i="58" s="1"/>
  <c r="C56" i="58"/>
  <c r="G54" i="58"/>
  <c r="I53" i="58"/>
  <c r="D66" i="58"/>
  <c r="B57" i="58"/>
  <c r="D56" i="58"/>
  <c r="B67" i="58"/>
  <c r="E55" i="52"/>
  <c r="C66" i="52"/>
  <c r="E66" i="52" s="1"/>
  <c r="C56" i="52"/>
  <c r="D56" i="52"/>
  <c r="B67" i="52"/>
  <c r="D67" i="52" s="1"/>
  <c r="B57" i="52"/>
  <c r="G54" i="52"/>
  <c r="I53" i="52"/>
  <c r="F24" i="5" l="1"/>
  <c r="L44" i="52"/>
  <c r="E24" i="5" s="1"/>
  <c r="L44" i="58"/>
  <c r="E24" i="48" s="1"/>
  <c r="I24" i="48" s="1"/>
  <c r="F24" i="48"/>
  <c r="H45" i="52"/>
  <c r="J45" i="52" s="1"/>
  <c r="K45" i="52" s="1"/>
  <c r="F46" i="52"/>
  <c r="E23" i="48"/>
  <c r="I23" i="48" s="1"/>
  <c r="J23" i="48" s="1"/>
  <c r="H45" i="58"/>
  <c r="J45" i="58" s="1"/>
  <c r="K45" i="58" s="1"/>
  <c r="F46" i="58"/>
  <c r="G55" i="58"/>
  <c r="I54" i="58"/>
  <c r="E56" i="58"/>
  <c r="C67" i="58"/>
  <c r="E67" i="58" s="1"/>
  <c r="C57" i="58"/>
  <c r="D67" i="58"/>
  <c r="D57" i="58"/>
  <c r="B68" i="58"/>
  <c r="B58" i="58"/>
  <c r="B58" i="52"/>
  <c r="B68" i="52"/>
  <c r="D68" i="52" s="1"/>
  <c r="D57" i="52"/>
  <c r="G55" i="52"/>
  <c r="I54" i="52"/>
  <c r="C57" i="52"/>
  <c r="C67" i="52"/>
  <c r="E67" i="52" s="1"/>
  <c r="E56" i="52"/>
  <c r="H20" i="27"/>
  <c r="H21" i="27" s="1"/>
  <c r="H23" i="27" s="1"/>
  <c r="H25" i="27" s="1"/>
  <c r="H26" i="27" s="1"/>
  <c r="L45" i="58" l="1"/>
  <c r="F25" i="48"/>
  <c r="H46" i="52"/>
  <c r="J46" i="52" s="1"/>
  <c r="K46" i="52" s="1"/>
  <c r="F47" i="52"/>
  <c r="F25" i="5"/>
  <c r="L45" i="52"/>
  <c r="H46" i="58"/>
  <c r="J46" i="58" s="1"/>
  <c r="K46" i="58" s="1"/>
  <c r="F47" i="58"/>
  <c r="J24" i="48"/>
  <c r="E57" i="58"/>
  <c r="C68" i="58"/>
  <c r="E68" i="58" s="1"/>
  <c r="C58" i="58"/>
  <c r="G56" i="58"/>
  <c r="I55" i="58"/>
  <c r="B59" i="58"/>
  <c r="B69" i="58"/>
  <c r="D58" i="58"/>
  <c r="D68" i="58"/>
  <c r="C58" i="52"/>
  <c r="E57" i="52"/>
  <c r="C68" i="52"/>
  <c r="E68" i="52" s="1"/>
  <c r="G56" i="52"/>
  <c r="I55" i="52"/>
  <c r="D58" i="52"/>
  <c r="B69" i="52"/>
  <c r="D69" i="52" s="1"/>
  <c r="B59" i="52"/>
  <c r="L46" i="52" l="1"/>
  <c r="E26" i="5" s="1"/>
  <c r="F26" i="5"/>
  <c r="F48" i="58"/>
  <c r="F78" i="58"/>
  <c r="H47" i="58"/>
  <c r="E25" i="5"/>
  <c r="L46" i="58"/>
  <c r="E26" i="48" s="1"/>
  <c r="I26" i="48" s="1"/>
  <c r="F26" i="48"/>
  <c r="H47" i="52"/>
  <c r="F48" i="52"/>
  <c r="F78" i="52"/>
  <c r="E25" i="48"/>
  <c r="I25" i="48" s="1"/>
  <c r="J25" i="48" s="1"/>
  <c r="G57" i="58"/>
  <c r="I56" i="58"/>
  <c r="E58" i="58"/>
  <c r="C69" i="58"/>
  <c r="E69" i="58" s="1"/>
  <c r="C59" i="58"/>
  <c r="D69" i="58"/>
  <c r="B60" i="58"/>
  <c r="D59" i="58"/>
  <c r="B70" i="58"/>
  <c r="D59" i="52"/>
  <c r="B60" i="52"/>
  <c r="B70" i="52"/>
  <c r="D70" i="52" s="1"/>
  <c r="G57" i="52"/>
  <c r="I56" i="52"/>
  <c r="C59" i="52"/>
  <c r="E58" i="52"/>
  <c r="C69" i="52"/>
  <c r="E69" i="52" s="1"/>
  <c r="J26" i="48" l="1"/>
  <c r="H78" i="58"/>
  <c r="J47" i="58"/>
  <c r="K47" i="58" s="1"/>
  <c r="F49" i="52"/>
  <c r="H48" i="52"/>
  <c r="J48" i="52" s="1"/>
  <c r="K48" i="52" s="1"/>
  <c r="H78" i="52"/>
  <c r="J47" i="52"/>
  <c r="K47" i="52" s="1"/>
  <c r="H48" i="58"/>
  <c r="J48" i="58" s="1"/>
  <c r="K48" i="58" s="1"/>
  <c r="F49" i="58"/>
  <c r="E59" i="58"/>
  <c r="C60" i="58"/>
  <c r="C70" i="58"/>
  <c r="E70" i="58" s="1"/>
  <c r="G58" i="58"/>
  <c r="I57" i="58"/>
  <c r="D70" i="58"/>
  <c r="B71" i="58"/>
  <c r="B61" i="58"/>
  <c r="D60" i="58"/>
  <c r="B61" i="52"/>
  <c r="D60" i="52"/>
  <c r="B71" i="52"/>
  <c r="D71" i="52" s="1"/>
  <c r="G58" i="52"/>
  <c r="I57" i="52"/>
  <c r="E59" i="52"/>
  <c r="C60" i="52"/>
  <c r="C70" i="52"/>
  <c r="E70" i="52" s="1"/>
  <c r="L48" i="58" l="1"/>
  <c r="K78" i="58"/>
  <c r="L47" i="58"/>
  <c r="F27" i="48"/>
  <c r="F30" i="48" s="1"/>
  <c r="F50" i="58"/>
  <c r="H49" i="58"/>
  <c r="J49" i="58" s="1"/>
  <c r="K49" i="58" s="1"/>
  <c r="L49" i="58" s="1"/>
  <c r="F50" i="52"/>
  <c r="H49" i="52"/>
  <c r="J49" i="52" s="1"/>
  <c r="K49" i="52" s="1"/>
  <c r="L49" i="52" s="1"/>
  <c r="K78" i="52"/>
  <c r="L47" i="52"/>
  <c r="F27" i="5"/>
  <c r="L48" i="52"/>
  <c r="E60" i="58"/>
  <c r="C61" i="58"/>
  <c r="C71" i="58"/>
  <c r="E71" i="58" s="1"/>
  <c r="G59" i="58"/>
  <c r="I58" i="58"/>
  <c r="B72" i="58"/>
  <c r="D61" i="58"/>
  <c r="B62" i="58"/>
  <c r="D71" i="58"/>
  <c r="D61" i="52"/>
  <c r="B72" i="52"/>
  <c r="D72" i="52" s="1"/>
  <c r="B62" i="52"/>
  <c r="E60" i="52"/>
  <c r="C61" i="52"/>
  <c r="C71" i="52"/>
  <c r="E71" i="52" s="1"/>
  <c r="G59" i="52"/>
  <c r="I58" i="52"/>
  <c r="H15" i="27"/>
  <c r="E27" i="5" l="1"/>
  <c r="L77" i="52"/>
  <c r="F51" i="52"/>
  <c r="H50" i="52"/>
  <c r="J50" i="52" s="1"/>
  <c r="K50" i="52" s="1"/>
  <c r="L50" i="52" s="1"/>
  <c r="E27" i="48"/>
  <c r="L77" i="58"/>
  <c r="F51" i="58"/>
  <c r="H50" i="58"/>
  <c r="J50" i="58" s="1"/>
  <c r="K50" i="58" s="1"/>
  <c r="L50" i="58" s="1"/>
  <c r="F31" i="48"/>
  <c r="E61" i="58"/>
  <c r="C62" i="58"/>
  <c r="C72" i="58"/>
  <c r="E72" i="58" s="1"/>
  <c r="G60" i="58"/>
  <c r="I59" i="58"/>
  <c r="D62" i="58"/>
  <c r="B73" i="58"/>
  <c r="B63" i="58"/>
  <c r="D72" i="58"/>
  <c r="G60" i="52"/>
  <c r="I59" i="52"/>
  <c r="D62" i="52"/>
  <c r="B63" i="52"/>
  <c r="B73" i="52"/>
  <c r="C62" i="52"/>
  <c r="C72" i="52"/>
  <c r="E72" i="52" s="1"/>
  <c r="E61" i="52"/>
  <c r="H51" i="52" l="1"/>
  <c r="J51" i="52" s="1"/>
  <c r="K51" i="52" s="1"/>
  <c r="L51" i="52" s="1"/>
  <c r="F52" i="52"/>
  <c r="I27" i="48"/>
  <c r="E28" i="48"/>
  <c r="E29" i="48" s="1"/>
  <c r="F52" i="58"/>
  <c r="H51" i="58"/>
  <c r="J51" i="58" s="1"/>
  <c r="K51" i="58" s="1"/>
  <c r="L51" i="58" s="1"/>
  <c r="G61" i="58"/>
  <c r="I60" i="58"/>
  <c r="E62" i="58"/>
  <c r="C73" i="58"/>
  <c r="E73" i="58" s="1"/>
  <c r="C63" i="58"/>
  <c r="B74" i="58"/>
  <c r="D63" i="58"/>
  <c r="D63" i="52"/>
  <c r="B74" i="52"/>
  <c r="G61" i="52"/>
  <c r="I60" i="52"/>
  <c r="C73" i="52"/>
  <c r="C63" i="52"/>
  <c r="E62" i="52"/>
  <c r="I28" i="48" l="1"/>
  <c r="J27" i="48"/>
  <c r="J30" i="48" s="1"/>
  <c r="H52" i="52"/>
  <c r="J52" i="52" s="1"/>
  <c r="K52" i="52" s="1"/>
  <c r="L52" i="52" s="1"/>
  <c r="F53" i="52"/>
  <c r="F53" i="58"/>
  <c r="H52" i="58"/>
  <c r="J52" i="58" s="1"/>
  <c r="K52" i="58" s="1"/>
  <c r="L52" i="58" s="1"/>
  <c r="C74" i="58"/>
  <c r="E63" i="58"/>
  <c r="G62" i="58"/>
  <c r="I61" i="58"/>
  <c r="E73" i="52"/>
  <c r="C74" i="52"/>
  <c r="E63" i="52"/>
  <c r="G62" i="52"/>
  <c r="I61" i="52"/>
  <c r="H53" i="52" l="1"/>
  <c r="J53" i="52" s="1"/>
  <c r="K53" i="52" s="1"/>
  <c r="L53" i="52" s="1"/>
  <c r="F54" i="52"/>
  <c r="G16" i="63"/>
  <c r="G22" i="64"/>
  <c r="H53" i="58"/>
  <c r="J53" i="58" s="1"/>
  <c r="K53" i="58" s="1"/>
  <c r="L53" i="58" s="1"/>
  <c r="F54" i="58"/>
  <c r="G63" i="58"/>
  <c r="I62" i="58"/>
  <c r="G63" i="52"/>
  <c r="I62" i="52"/>
  <c r="H54" i="58" l="1"/>
  <c r="J54" i="58" s="1"/>
  <c r="K54" i="58" s="1"/>
  <c r="L54" i="58" s="1"/>
  <c r="F55" i="58"/>
  <c r="F55" i="52"/>
  <c r="H54" i="52"/>
  <c r="J54" i="52" s="1"/>
  <c r="K54" i="52" s="1"/>
  <c r="L54" i="52" s="1"/>
  <c r="G64" i="58"/>
  <c r="I63" i="58"/>
  <c r="G64" i="52"/>
  <c r="I63" i="52"/>
  <c r="B31" i="5"/>
  <c r="B30" i="5"/>
  <c r="B29" i="5"/>
  <c r="C28" i="5"/>
  <c r="H16" i="5" s="1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F56" i="58" l="1"/>
  <c r="H55" i="58"/>
  <c r="J55" i="58" s="1"/>
  <c r="K55" i="58" s="1"/>
  <c r="L55" i="58" s="1"/>
  <c r="F56" i="52"/>
  <c r="H55" i="52"/>
  <c r="J55" i="52" s="1"/>
  <c r="K55" i="52" s="1"/>
  <c r="L55" i="52" s="1"/>
  <c r="I64" i="58"/>
  <c r="G65" i="58"/>
  <c r="G65" i="52"/>
  <c r="I64" i="52"/>
  <c r="H17" i="5"/>
  <c r="G16" i="5"/>
  <c r="H56" i="52" l="1"/>
  <c r="J56" i="52" s="1"/>
  <c r="K56" i="52" s="1"/>
  <c r="L56" i="52" s="1"/>
  <c r="F57" i="52"/>
  <c r="H56" i="58"/>
  <c r="J56" i="58" s="1"/>
  <c r="K56" i="58" s="1"/>
  <c r="L56" i="58" s="1"/>
  <c r="F57" i="58"/>
  <c r="G66" i="58"/>
  <c r="I65" i="58"/>
  <c r="G66" i="52"/>
  <c r="I65" i="52"/>
  <c r="H18" i="5"/>
  <c r="G17" i="5"/>
  <c r="F58" i="52" l="1"/>
  <c r="H57" i="52"/>
  <c r="J57" i="52" s="1"/>
  <c r="K57" i="52" s="1"/>
  <c r="L57" i="52" s="1"/>
  <c r="F58" i="58"/>
  <c r="H57" i="58"/>
  <c r="J57" i="58" s="1"/>
  <c r="K57" i="58" s="1"/>
  <c r="L57" i="58" s="1"/>
  <c r="G67" i="58"/>
  <c r="I66" i="58"/>
  <c r="G67" i="52"/>
  <c r="I66" i="52"/>
  <c r="G18" i="5"/>
  <c r="H19" i="5"/>
  <c r="H58" i="52" l="1"/>
  <c r="J58" i="52" s="1"/>
  <c r="K58" i="52" s="1"/>
  <c r="L58" i="52" s="1"/>
  <c r="F59" i="52"/>
  <c r="F59" i="58"/>
  <c r="H58" i="58"/>
  <c r="J58" i="58" s="1"/>
  <c r="K58" i="58" s="1"/>
  <c r="L58" i="58" s="1"/>
  <c r="I67" i="58"/>
  <c r="G68" i="58"/>
  <c r="G68" i="52"/>
  <c r="I67" i="52"/>
  <c r="H20" i="5"/>
  <c r="G19" i="5"/>
  <c r="F60" i="52" l="1"/>
  <c r="H59" i="52"/>
  <c r="J59" i="52" s="1"/>
  <c r="K59" i="52" s="1"/>
  <c r="L59" i="52" s="1"/>
  <c r="F60" i="58"/>
  <c r="H59" i="58"/>
  <c r="J59" i="58" s="1"/>
  <c r="K59" i="58" s="1"/>
  <c r="L59" i="58" s="1"/>
  <c r="I68" i="58"/>
  <c r="G69" i="58"/>
  <c r="G69" i="52"/>
  <c r="I68" i="52"/>
  <c r="G20" i="5"/>
  <c r="H21" i="5"/>
  <c r="F61" i="52" l="1"/>
  <c r="H60" i="52"/>
  <c r="J60" i="52" s="1"/>
  <c r="K60" i="52" s="1"/>
  <c r="L60" i="52" s="1"/>
  <c r="F61" i="58"/>
  <c r="H60" i="58"/>
  <c r="J60" i="58" s="1"/>
  <c r="K60" i="58" s="1"/>
  <c r="L60" i="58" s="1"/>
  <c r="G70" i="58"/>
  <c r="I69" i="58"/>
  <c r="G70" i="52"/>
  <c r="I69" i="52"/>
  <c r="G21" i="5"/>
  <c r="H22" i="5"/>
  <c r="F62" i="52" l="1"/>
  <c r="H61" i="52"/>
  <c r="J61" i="52" s="1"/>
  <c r="K61" i="52" s="1"/>
  <c r="L61" i="52" s="1"/>
  <c r="F62" i="58"/>
  <c r="H61" i="58"/>
  <c r="J61" i="58" s="1"/>
  <c r="K61" i="58" s="1"/>
  <c r="L61" i="58" s="1"/>
  <c r="G71" i="58"/>
  <c r="I70" i="58"/>
  <c r="G71" i="52"/>
  <c r="I70" i="52"/>
  <c r="H23" i="5"/>
  <c r="G22" i="5"/>
  <c r="H62" i="52" l="1"/>
  <c r="J62" i="52" s="1"/>
  <c r="K62" i="52" s="1"/>
  <c r="L62" i="52" s="1"/>
  <c r="F63" i="52"/>
  <c r="F63" i="58"/>
  <c r="H62" i="58"/>
  <c r="J62" i="58" s="1"/>
  <c r="K62" i="58" s="1"/>
  <c r="L62" i="58" s="1"/>
  <c r="I71" i="58"/>
  <c r="G72" i="58"/>
  <c r="I71" i="52"/>
  <c r="G72" i="52"/>
  <c r="G23" i="5"/>
  <c r="H24" i="5"/>
  <c r="F64" i="52" l="1"/>
  <c r="H63" i="52"/>
  <c r="J63" i="52" s="1"/>
  <c r="K63" i="52" s="1"/>
  <c r="L63" i="52" s="1"/>
  <c r="F64" i="58"/>
  <c r="H63" i="58"/>
  <c r="J63" i="58" s="1"/>
  <c r="K63" i="58" s="1"/>
  <c r="L63" i="58" s="1"/>
  <c r="I72" i="58"/>
  <c r="G73" i="58"/>
  <c r="G73" i="52"/>
  <c r="E74" i="52" s="1"/>
  <c r="I72" i="52"/>
  <c r="H25" i="5"/>
  <c r="G24" i="5"/>
  <c r="F65" i="52" l="1"/>
  <c r="H64" i="52"/>
  <c r="J64" i="52" s="1"/>
  <c r="K64" i="52" s="1"/>
  <c r="L64" i="52" s="1"/>
  <c r="F65" i="58"/>
  <c r="H64" i="58"/>
  <c r="J64" i="58" s="1"/>
  <c r="K64" i="58" s="1"/>
  <c r="L64" i="58" s="1"/>
  <c r="E74" i="58"/>
  <c r="G74" i="58" s="1"/>
  <c r="I74" i="58" s="1"/>
  <c r="I73" i="58"/>
  <c r="I73" i="52"/>
  <c r="G74" i="52"/>
  <c r="G25" i="5"/>
  <c r="H26" i="5"/>
  <c r="F66" i="52" l="1"/>
  <c r="H65" i="52"/>
  <c r="J65" i="52" s="1"/>
  <c r="K65" i="52" s="1"/>
  <c r="L65" i="52" s="1"/>
  <c r="F66" i="58"/>
  <c r="H65" i="58"/>
  <c r="J65" i="58" s="1"/>
  <c r="K65" i="58" s="1"/>
  <c r="L65" i="58" s="1"/>
  <c r="I74" i="52"/>
  <c r="H27" i="5"/>
  <c r="G27" i="5" s="1"/>
  <c r="G26" i="5"/>
  <c r="F67" i="52" l="1"/>
  <c r="H66" i="52"/>
  <c r="J66" i="52" s="1"/>
  <c r="K66" i="52" s="1"/>
  <c r="L66" i="52" s="1"/>
  <c r="F67" i="58"/>
  <c r="H66" i="58"/>
  <c r="J66" i="58" s="1"/>
  <c r="K66" i="58" s="1"/>
  <c r="L66" i="58" s="1"/>
  <c r="J15" i="5"/>
  <c r="F68" i="58" l="1"/>
  <c r="H67" i="58"/>
  <c r="J67" i="58" s="1"/>
  <c r="K67" i="58" s="1"/>
  <c r="L67" i="58" s="1"/>
  <c r="F68" i="52"/>
  <c r="H67" i="52"/>
  <c r="J67" i="52" s="1"/>
  <c r="K67" i="52" s="1"/>
  <c r="L67" i="52" s="1"/>
  <c r="I16" i="5"/>
  <c r="J16" i="5" s="1"/>
  <c r="F69" i="52" l="1"/>
  <c r="H68" i="52"/>
  <c r="J68" i="52" s="1"/>
  <c r="K68" i="52" s="1"/>
  <c r="L68" i="52" s="1"/>
  <c r="F69" i="58"/>
  <c r="H68" i="58"/>
  <c r="J68" i="58" s="1"/>
  <c r="K68" i="58" s="1"/>
  <c r="L68" i="58" s="1"/>
  <c r="I17" i="5"/>
  <c r="J17" i="5" s="1"/>
  <c r="F70" i="58" l="1"/>
  <c r="H69" i="58"/>
  <c r="J69" i="58" s="1"/>
  <c r="K69" i="58" s="1"/>
  <c r="L69" i="58" s="1"/>
  <c r="F70" i="52"/>
  <c r="H69" i="52"/>
  <c r="J69" i="52" s="1"/>
  <c r="K69" i="52" s="1"/>
  <c r="L69" i="52" s="1"/>
  <c r="I18" i="5"/>
  <c r="J18" i="5" s="1"/>
  <c r="H70" i="52" l="1"/>
  <c r="J70" i="52" s="1"/>
  <c r="K70" i="52" s="1"/>
  <c r="L70" i="52" s="1"/>
  <c r="F71" i="52"/>
  <c r="F71" i="58"/>
  <c r="H70" i="58"/>
  <c r="J70" i="58" s="1"/>
  <c r="K70" i="58" s="1"/>
  <c r="L70" i="58" s="1"/>
  <c r="I19" i="5"/>
  <c r="J19" i="5" s="1"/>
  <c r="F72" i="52" l="1"/>
  <c r="H71" i="52"/>
  <c r="J71" i="52" s="1"/>
  <c r="K71" i="52" s="1"/>
  <c r="L71" i="52" s="1"/>
  <c r="H71" i="58"/>
  <c r="J71" i="58" s="1"/>
  <c r="K71" i="58" s="1"/>
  <c r="L71" i="58" s="1"/>
  <c r="F72" i="58"/>
  <c r="I20" i="5"/>
  <c r="J20" i="5" s="1"/>
  <c r="H72" i="58" l="1"/>
  <c r="J72" i="58" s="1"/>
  <c r="K72" i="58" s="1"/>
  <c r="L72" i="58" s="1"/>
  <c r="D73" i="58"/>
  <c r="F73" i="58" s="1"/>
  <c r="D73" i="52"/>
  <c r="F73" i="52" s="1"/>
  <c r="H72" i="52"/>
  <c r="J72" i="52" s="1"/>
  <c r="K72" i="52" s="1"/>
  <c r="L72" i="52" s="1"/>
  <c r="I21" i="5"/>
  <c r="J21" i="5" s="1"/>
  <c r="F74" i="58" l="1"/>
  <c r="H74" i="58" s="1"/>
  <c r="J74" i="58" s="1"/>
  <c r="K74" i="58" s="1"/>
  <c r="H73" i="58"/>
  <c r="J73" i="58" s="1"/>
  <c r="K73" i="58" s="1"/>
  <c r="L73" i="58" s="1"/>
  <c r="F74" i="52"/>
  <c r="H74" i="52" s="1"/>
  <c r="J74" i="52" s="1"/>
  <c r="K74" i="52" s="1"/>
  <c r="L74" i="52" s="1"/>
  <c r="H73" i="52"/>
  <c r="J73" i="52" s="1"/>
  <c r="K73" i="52" s="1"/>
  <c r="L73" i="52" s="1"/>
  <c r="I22" i="5"/>
  <c r="J22" i="5" s="1"/>
  <c r="L74" i="58" l="1"/>
  <c r="I24" i="5"/>
  <c r="I23" i="5" l="1"/>
  <c r="J23" i="5" s="1"/>
  <c r="J24" i="5" s="1"/>
  <c r="I25" i="5"/>
  <c r="J25" i="5" l="1"/>
  <c r="I26" i="5"/>
  <c r="J26" i="5" l="1"/>
  <c r="F30" i="5" l="1"/>
  <c r="F31" i="5" s="1"/>
  <c r="I27" i="5" l="1"/>
  <c r="E28" i="5"/>
  <c r="E29" i="5" s="1"/>
  <c r="I28" i="5" l="1"/>
  <c r="J27" i="5"/>
  <c r="J30" i="5" s="1"/>
  <c r="G22" i="55" l="1"/>
  <c r="G23" i="55" s="1"/>
  <c r="G16" i="27"/>
  <c r="G17" i="27" s="1"/>
  <c r="H16" i="63" l="1"/>
  <c r="H17" i="63" s="1"/>
  <c r="G17" i="63"/>
  <c r="H22" i="55"/>
  <c r="H23" i="55" s="1"/>
  <c r="H22" i="64"/>
  <c r="H23" i="64" s="1"/>
  <c r="G23" i="64"/>
  <c r="H16" i="27"/>
  <c r="H17" i="27" s="1"/>
</calcChain>
</file>

<file path=xl/sharedStrings.xml><?xml version="1.0" encoding="utf-8"?>
<sst xmlns="http://schemas.openxmlformats.org/spreadsheetml/2006/main" count="62811" uniqueCount="12650">
  <si>
    <t>PUGET SOUND ENERGY-ELECTRIC</t>
  </si>
  <si>
    <t>LINE</t>
  </si>
  <si>
    <t>NO.</t>
  </si>
  <si>
    <t>DESCRIPTION</t>
  </si>
  <si>
    <t>PROFORMA</t>
  </si>
  <si>
    <t>ADJUSTMENT</t>
  </si>
  <si>
    <t>UTILITY PLANT RATEBASE</t>
  </si>
  <si>
    <t xml:space="preserve">ACCUM DEPRECIATION </t>
  </si>
  <si>
    <t xml:space="preserve">DEFERRED FIT </t>
  </si>
  <si>
    <t>TOTAL  RATEBASE</t>
  </si>
  <si>
    <t>Accumulated</t>
  </si>
  <si>
    <t>Balance</t>
  </si>
  <si>
    <t>Expense</t>
  </si>
  <si>
    <t>a</t>
  </si>
  <si>
    <t>b</t>
  </si>
  <si>
    <t>c</t>
  </si>
  <si>
    <t>Date</t>
  </si>
  <si>
    <t>Net Book Value</t>
  </si>
  <si>
    <t>NBV Diff</t>
  </si>
  <si>
    <t>ADFIT</t>
  </si>
  <si>
    <t>DFIT</t>
  </si>
  <si>
    <t>Tax</t>
  </si>
  <si>
    <t>Book</t>
  </si>
  <si>
    <t>Book &gt; Tax</t>
  </si>
  <si>
    <t>(a)</t>
  </si>
  <si>
    <t>(b)</t>
  </si>
  <si>
    <t>PUGET SOUND ENERGY</t>
  </si>
  <si>
    <t>DETERMINATION OF RATE YEAR DEFERRED FEDERAL INCOME TAX ARISING FROM DEPRECIATION</t>
  </si>
  <si>
    <t>DFIT arising from Depreciation Expense</t>
  </si>
  <si>
    <t>AMA Calculation</t>
  </si>
  <si>
    <t>IRS Calculation</t>
  </si>
  <si>
    <t>Row</t>
  </si>
  <si>
    <t>Days in</t>
  </si>
  <si>
    <t>Month</t>
  </si>
  <si>
    <t>Deferred Tax</t>
  </si>
  <si>
    <t>Deferred</t>
  </si>
  <si>
    <t># Days</t>
  </si>
  <si>
    <t>Total Days</t>
  </si>
  <si>
    <t>IRS</t>
  </si>
  <si>
    <t>Cum IRS</t>
  </si>
  <si>
    <t>Ended</t>
  </si>
  <si>
    <t>Taxes</t>
  </si>
  <si>
    <t>to include</t>
  </si>
  <si>
    <t>in Period</t>
  </si>
  <si>
    <t>Amount</t>
  </si>
  <si>
    <t>d = prior</t>
  </si>
  <si>
    <t>e =</t>
  </si>
  <si>
    <t>f = col. a row 28</t>
  </si>
  <si>
    <r>
      <t xml:space="preserve">g = e </t>
    </r>
    <r>
      <rPr>
        <sz val="10"/>
        <rFont val="Symbol"/>
        <family val="1"/>
        <charset val="2"/>
      </rPr>
      <t>¸</t>
    </r>
    <r>
      <rPr>
        <sz val="10"/>
        <rFont val="Arial"/>
        <family val="2"/>
      </rPr>
      <t xml:space="preserve"> f x c</t>
    </r>
  </si>
  <si>
    <t>h = prior</t>
  </si>
  <si>
    <t>month - col c</t>
  </si>
  <si>
    <t>f - sum a +1</t>
  </si>
  <si>
    <t>month - col g</t>
  </si>
  <si>
    <t>Average of the Monthly Averages</t>
  </si>
  <si>
    <t>Depreciable Plant Balance</t>
  </si>
  <si>
    <t>Accumulated Depreciation</t>
  </si>
  <si>
    <t>Book based on</t>
  </si>
  <si>
    <t>Expense (o)</t>
  </si>
  <si>
    <t>= - curr mos</t>
  </si>
  <si>
    <t>x Tax Table</t>
  </si>
  <si>
    <t>mos.</t>
  </si>
  <si>
    <t>150 DB</t>
  </si>
  <si>
    <t>Year</t>
  </si>
  <si>
    <t>20-Years</t>
  </si>
  <si>
    <t>15-Years</t>
  </si>
  <si>
    <t>12-Years</t>
  </si>
  <si>
    <t>7-Years</t>
  </si>
  <si>
    <t>5-Years</t>
  </si>
  <si>
    <t>3-Years</t>
  </si>
  <si>
    <t>10-Years</t>
  </si>
  <si>
    <t>9-Years</t>
  </si>
  <si>
    <t>check</t>
  </si>
  <si>
    <t>20 Year MACRS Table</t>
  </si>
  <si>
    <t>Total</t>
  </si>
  <si>
    <t>12ME December 2022</t>
  </si>
  <si>
    <t>12ME December 2023</t>
  </si>
  <si>
    <t>12ME December 2024</t>
  </si>
  <si>
    <t>12ME December 2025</t>
  </si>
  <si>
    <t>12ME December 2026</t>
  </si>
  <si>
    <t>12ME December 2027</t>
  </si>
  <si>
    <t>12ME December 2028</t>
  </si>
  <si>
    <t>12ME December 2029</t>
  </si>
  <si>
    <t>12ME December 2030</t>
  </si>
  <si>
    <t>MINT FARM CAPACITY UPGRADE</t>
  </si>
  <si>
    <t>x Depr % ÷ 12</t>
  </si>
  <si>
    <t>Tax (c) = (a)</t>
  </si>
  <si>
    <t>Book (d) = (b)</t>
  </si>
  <si>
    <t xml:space="preserve">Book  </t>
  </si>
  <si>
    <t>(e) = prior</t>
  </si>
  <si>
    <t>(f) = prior</t>
  </si>
  <si>
    <t>(j) = - (i) *</t>
  </si>
  <si>
    <t>(j) + prior</t>
  </si>
  <si>
    <t>mos- (c)</t>
  </si>
  <si>
    <t>mos - (d)</t>
  </si>
  <si>
    <t>(g) = (a) + (e)</t>
  </si>
  <si>
    <t>(h) = (b) + (f)</t>
  </si>
  <si>
    <t>(i) = (h) - (g)</t>
  </si>
  <si>
    <t>mos (j)</t>
  </si>
  <si>
    <t>Depreciation Expense *</t>
  </si>
  <si>
    <t>(d)</t>
  </si>
  <si>
    <t>Current Rate</t>
  </si>
  <si>
    <t>PI</t>
  </si>
  <si>
    <t>Electric</t>
  </si>
  <si>
    <t>Gas</t>
  </si>
  <si>
    <t>MACRS-Federal Post 1986 Vintages</t>
  </si>
  <si>
    <t>200 DB</t>
  </si>
  <si>
    <t>S/L</t>
  </si>
  <si>
    <t>STRAIGHT-LINE</t>
  </si>
  <si>
    <t>Cumulative</t>
  </si>
  <si>
    <t>31.5-Years</t>
  </si>
  <si>
    <t>39-Years</t>
  </si>
  <si>
    <t/>
  </si>
  <si>
    <t>CO Order</t>
  </si>
  <si>
    <t>R.10008.03.01.03</t>
  </si>
  <si>
    <t>E OH UG Rel PI Driven NonReimb Dist</t>
  </si>
  <si>
    <t>R.10008.03.01.01</t>
  </si>
  <si>
    <t>E Conversions Sched 74 PI Driven</t>
  </si>
  <si>
    <t>#</t>
  </si>
  <si>
    <t>R.10008.01.01.02</t>
  </si>
  <si>
    <t>E OH UG Relocations Cust Driven Dist</t>
  </si>
  <si>
    <t>R.10013.04.01.01</t>
  </si>
  <si>
    <t>G PI Driven Relocate NonReimb Dist</t>
  </si>
  <si>
    <t>2406E084 ISSAQUAH SE 62ND ST EXTENSION</t>
  </si>
  <si>
    <t>2205E070 S 228TH ST UPRR GRADE SEPARATIO</t>
  </si>
  <si>
    <t>2501E077 NW BRYON STREET &amp; SILVERDALE WA</t>
  </si>
  <si>
    <t>R.10008.03.01.05</t>
  </si>
  <si>
    <t>E PI Driven Relocations Trans</t>
  </si>
  <si>
    <t>2605E025 12801 NE 175TH ST WOODINVILLE</t>
  </si>
  <si>
    <t>R.10008.01.01.01</t>
  </si>
  <si>
    <t>E Conversions Sched 73 Cust Driven</t>
  </si>
  <si>
    <t>2206E130 (S74) 216TH FROM 276TH TO 283RD</t>
  </si>
  <si>
    <t>3402E032 SR 20-SHARPE'S AND MILLER RAB'S</t>
  </si>
  <si>
    <t>2506E0132 SE 4TH ST S74</t>
  </si>
  <si>
    <t>1805E024 WSDOT JBLM I-5 HP-1</t>
  </si>
  <si>
    <t>2405E018 10210 SE 10TH ST #  BELLEVUE</t>
  </si>
  <si>
    <t>2505E100 1429 173RD AVE NE #  BELLEVUE</t>
  </si>
  <si>
    <t>2004E079 2805 W STEWART AVE #  PUYALLUP</t>
  </si>
  <si>
    <t>R.10008.03.01.04</t>
  </si>
  <si>
    <t>E OH UG Rel PI Driven Reimburse Dist</t>
  </si>
  <si>
    <t>1601E034 109 BINGHAMPTON ST SE #  RAINIE</t>
  </si>
  <si>
    <t>2401E047  PARCEL 39360310010304 #  BREME</t>
  </si>
  <si>
    <t>2405E128 RENTON NE31ST ST BRIDGE REPL-PI</t>
  </si>
  <si>
    <t>3404E069 MT VERNON FLOODWALL PH 3B MV</t>
  </si>
  <si>
    <t>2505E012 8801 148TH AVE NE # E REDMOND</t>
  </si>
  <si>
    <t>2308E054 13408 436TH AVE SE #  NORTH BEN</t>
  </si>
  <si>
    <t>2204E093 219 STATE AVE N #  KENT</t>
  </si>
  <si>
    <t>2501E134 TRACYTON CULVERT REPLC</t>
  </si>
  <si>
    <t>2204E046 RUSSELL RD &amp; S OF S 212TH ST</t>
  </si>
  <si>
    <t>2504E096 84TH AVE NE &amp; NE 24TH ST MEDINA</t>
  </si>
  <si>
    <t>2406E021 1411 E LAKE SAMMAMISH SHORE LN</t>
  </si>
  <si>
    <t>2405E064 4525 130TH AVE SE #  BELLEVUE</t>
  </si>
  <si>
    <t>2405E090 5448 152ND PL SE #  BELLEVUE</t>
  </si>
  <si>
    <t>2505E091 15590 NE 31ST ST, REDMOND</t>
  </si>
  <si>
    <t>2601E059 19664 MORAJEAN LN NW #  POULSBO</t>
  </si>
  <si>
    <t>2204E036 21814 PACIFIC HWY S #  DES MOIN</t>
  </si>
  <si>
    <t>2205E091 25501 153RD AVE SE #  COVINGTON</t>
  </si>
  <si>
    <t>2105E076 1825 K ST SE # NEW AUBURN</t>
  </si>
  <si>
    <t>2015E103 1ST ST #CLE ELUM</t>
  </si>
  <si>
    <t>2015E068 W PENNSYLVANIA AVE * ROSLYN</t>
  </si>
  <si>
    <t>2401E140 128 W MELCHER ST #  PORT ORCHAR</t>
  </si>
  <si>
    <t>2205E084 SE 248TH ST #KENT SCH74</t>
  </si>
  <si>
    <t>1906E020  MAIN ST &amp; HWY 410 E # SIGNAL B</t>
  </si>
  <si>
    <t>1906E040  PARCEL 0619101076 #  BUCKLEY</t>
  </si>
  <si>
    <t>1906E007 240 N C ST #  BUCKLEY</t>
  </si>
  <si>
    <t>2405E062 4336 120TH AVE SE # CELL</t>
  </si>
  <si>
    <t>2506E128  PARCEL 3225069286 #  SAMMAMISH</t>
  </si>
  <si>
    <t>2505E093 17207 NE 36TH ST #  REDMOND</t>
  </si>
  <si>
    <t>2305E076 303 SE LANGSTON RD #  RENTON</t>
  </si>
  <si>
    <t>1802W105  17242 DESOTO ST SW</t>
  </si>
  <si>
    <t>2405E080 6018 LAKE WASHINGTON BLVD SE #</t>
  </si>
  <si>
    <t>2506E076 6000 E LAKE SAMMAMISH PKY #  RE</t>
  </si>
  <si>
    <t>1905E020 10624 136TH ST E #  PUYALLUP</t>
  </si>
  <si>
    <t>2204E140 6603 S 287TH ST #  AUBURN</t>
  </si>
  <si>
    <t>2502E084 WIN-12 FLETCHER BAY RD-BROOKLYN</t>
  </si>
  <si>
    <t>2004E092 13018 56TH ST E #  EDGEWOOD</t>
  </si>
  <si>
    <t>1503W046  OLD HIGHWAY 99 SW &amp; 198TH AVE</t>
  </si>
  <si>
    <t>3504E092  PARCEL # 76919 #  SEDRO WOOLLE</t>
  </si>
  <si>
    <t>2305E054 6201 NE 4TH ST #  RENTON</t>
  </si>
  <si>
    <t>1702E116  MIDDLE RD SE TO GROVE RD SE</t>
  </si>
  <si>
    <t>2204E033 21420 31ST AVE S #  SEATAC</t>
  </si>
  <si>
    <t>2405E134 8204 136TH AVE SE #  NEWCASTLE</t>
  </si>
  <si>
    <t>2505E130 512 121ST PL NE  BELLEVUE</t>
  </si>
  <si>
    <t>2605E125 11421 NE 116TH ST #  KIRKLAND</t>
  </si>
  <si>
    <t>2501E068 3700 NW ANDERSON HILL RD #  SIL</t>
  </si>
  <si>
    <t>2205E070 S 228TH ST &amp; 88TH AVE S # KENT</t>
  </si>
  <si>
    <t>1802W081 915 FERN ST SW # OLYMPIA</t>
  </si>
  <si>
    <t>2106E060 23201 ROBERTS DRIVE #  BLACK DI</t>
  </si>
  <si>
    <t>1801W068 605 WOODLAND SQUARE LOOP SE #</t>
  </si>
  <si>
    <t>1806E014 518 5TH ST #  CARBONADO</t>
  </si>
  <si>
    <t>2301E096  SE MULLENIX RD &amp; HWY 16 # PORT</t>
  </si>
  <si>
    <t>2205E138 15224 SE 273RD PL #  KENT</t>
  </si>
  <si>
    <t>2507E084  LANGLOIS CREEK AND SR203 CARNA</t>
  </si>
  <si>
    <t>3201E007 1475 SE CITY BEACH-WNDJMR PK OH</t>
  </si>
  <si>
    <t>1702W052  OLD HIGHWAY 99 SE #  TUMWATER</t>
  </si>
  <si>
    <t>2105E117 CITYWIDE SIDEWALK IMPROVEMENT A</t>
  </si>
  <si>
    <t>2204E106 S 259TH SIDEWALK IMPR KENT</t>
  </si>
  <si>
    <t>2204E140 28721 W VALLEY HWY S #  AUBURN</t>
  </si>
  <si>
    <t>2401E084 4900 AUTO CENTER BLVD #  BREMER</t>
  </si>
  <si>
    <t>2505E003 8502 166TH AVE NE #  REDMOND</t>
  </si>
  <si>
    <t>1802W032 2100 KAISER ROAD NW #  OLYMPIA</t>
  </si>
  <si>
    <t>1905E138 21908 177TH ST E #  ORTING</t>
  </si>
  <si>
    <t>2206E114 PARCEL 2922069008 #  COVINGTON</t>
  </si>
  <si>
    <t>2104E077 16TH AVE S &amp; S 341ST PL   FEDER</t>
  </si>
  <si>
    <t>3404E061 COLLEGE WAY AND 30TH PI</t>
  </si>
  <si>
    <t>2605E125 11414 NE 112TH ST KIRKLAND</t>
  </si>
  <si>
    <t>2204E090  64TH AVE S STORMWATER IMP KENT</t>
  </si>
  <si>
    <t>2007E120   PARCEL 2320069020 #  ENUMCLAW</t>
  </si>
  <si>
    <t>2205E106  25739 135TH AVE SE KENT WA 980</t>
  </si>
  <si>
    <t>2601E089 18559 13TH AVE NE #  POULSBO</t>
  </si>
  <si>
    <t>2106E058 23201 ROBERTS DR # PLAT BLACK D</t>
  </si>
  <si>
    <t>2601E094 2062 NE HOSTMARK ST # A1 POULSB</t>
  </si>
  <si>
    <t>2401E098 BAY ST PI750 WIRE TOOK REELS OF</t>
  </si>
  <si>
    <t>2506E108 24211 NE 24TH ST #  SAMMAMISH</t>
  </si>
  <si>
    <t>2004E097 205 SUMNER AVE #  SUMNER</t>
  </si>
  <si>
    <t>1702W036 2824 77TH WAY SW #  OLYMPIA</t>
  </si>
  <si>
    <t>4003E079 505 JUDSON ST LYNDEN</t>
  </si>
  <si>
    <t>1702W024 7149 FAIRVIEW RD SW #  OLYMPIA</t>
  </si>
  <si>
    <t>3902E073 6105 VISTA DR FERNDALE</t>
  </si>
  <si>
    <t>1901E092 2800 CENTER DR # BLDG A DUPONT</t>
  </si>
  <si>
    <t>1801W077 1337 GOLF CLUB RD SE #  LACEY</t>
  </si>
  <si>
    <t>2004E032 2710 86TH AVE E #  EDGEWOOD</t>
  </si>
  <si>
    <t>2904E120 CLINTON FERRY IMPRV - WSDOT</t>
  </si>
  <si>
    <t>1905E006 21916 SR 410 E #  BONNEY LAKE</t>
  </si>
  <si>
    <t>2304E055 SOU-23 14210 53RD AVE S TUKWILA</t>
  </si>
  <si>
    <t>1503W046 19801 OLD HIGHWAY 99 SW #  ROCH</t>
  </si>
  <si>
    <t>2605E110 12604 TOTEM LAKE BLVD NE #  KIR</t>
  </si>
  <si>
    <t>2604E098 12704 72ND AVE NE #  KIRKLAND</t>
  </si>
  <si>
    <t>221.078 7024 S 234TH ST, KENT</t>
  </si>
  <si>
    <t>223.078 505 WASHINGTON AVE S, KENT</t>
  </si>
  <si>
    <t>210.080 749 RAINIER AVE S #  RENTON</t>
  </si>
  <si>
    <t>215.073 19031 INTERNATIONAL BLVD #  SEAT</t>
  </si>
  <si>
    <t>217.072 20529 24TH AVE S #  SEATAC</t>
  </si>
  <si>
    <t>217.072  20529 24TH AVE S  SEATAC</t>
  </si>
  <si>
    <t>STANDING POLE TOPPING FEES - KING COUNTY</t>
  </si>
  <si>
    <t>STANDING POLE TOPPING FEES - ISLAND COUN</t>
  </si>
  <si>
    <t>STANDING POLE TOPPING FEES - KITSAP COUN</t>
  </si>
  <si>
    <t>STANDING POLE TOPPING FEES - KITTITAS CO</t>
  </si>
  <si>
    <t>STANDING POLE TOPPING FEES - PIERCE COUN</t>
  </si>
  <si>
    <t>STANDING POLE TOPPING FEES - SKAGIT COUN</t>
  </si>
  <si>
    <t>STANDING POLE TOPPING FEES - THURSTON CO</t>
  </si>
  <si>
    <t>STANDING POLE TOPPING FEES - WHATCOM COU</t>
  </si>
  <si>
    <t>2305E019 1100 LAKE WASHINGTON BLVD N #</t>
  </si>
  <si>
    <t>2004E033 2119 94TH AVE CT E #  EDGEWOOD</t>
  </si>
  <si>
    <t>3802E048 400 W BAKERVIEW RD #  BELLINGHA</t>
  </si>
  <si>
    <t>201.113  PARCEL 7851800200 #  SNOQUALMIE</t>
  </si>
  <si>
    <t>1904E019 10421 WOODLAND AVE E #  PUYALLU</t>
  </si>
  <si>
    <t>3002E015 2715 VAN DEE AVE #  GREENBANK</t>
  </si>
  <si>
    <t>2505E111 1500 120TH AVE NE #  BELLEVUE</t>
  </si>
  <si>
    <t>4002E112 7856 ENTERPRISE RD # IRR PUMP F</t>
  </si>
  <si>
    <t>2505E041  PARCEL 9270700095 #  REDMOND</t>
  </si>
  <si>
    <t>2304E126 1ST AVE S POLE RELOCATE NORMAND</t>
  </si>
  <si>
    <t>2205E132 10107 SE 269TH ST #  KENT</t>
  </si>
  <si>
    <t>2605E122  PARCEL 3126059003 #  KIRKLAND</t>
  </si>
  <si>
    <t>2702E103  PARCEL 26270240822006 #  KINGS</t>
  </si>
  <si>
    <t>2505E129  KELSEY CREEK AT 8TH  BELLEVUE</t>
  </si>
  <si>
    <t>3902E068 6172 PORTAL WAY #  FERNDALE</t>
  </si>
  <si>
    <t>2505E102 15027 BEL RED RD #  BELLEVUE</t>
  </si>
  <si>
    <t>2802E128 34086 HOOD CANAL DR NE #  KINGS</t>
  </si>
  <si>
    <t>2505E015 11848 NE 85TH ST # REMEDI KIRKL</t>
  </si>
  <si>
    <t>2605E117 12814  94TH AVE NE - KIRKLAND</t>
  </si>
  <si>
    <t>2203E062 23109 KINGSBURY RD SW #  VASHON</t>
  </si>
  <si>
    <t>2401E047 SHE-25 ENGR1 EAST PARK BREMERTO</t>
  </si>
  <si>
    <t>2605E125 11421 NE 112TH ST KIRKLAND</t>
  </si>
  <si>
    <t>3802E045 CORDATA STUART RAB BHAM</t>
  </si>
  <si>
    <t>1602W108 17106 VIOLET PRAIRIE RD SE # PA</t>
  </si>
  <si>
    <t>2301E016  PARCEL 092301-2-003-2002 #  PO</t>
  </si>
  <si>
    <t>1902W058 7342 HUCKLEBERRY RD NW #  OLYMP</t>
  </si>
  <si>
    <t>4004E044 8934 N PASS RD #  SUMAS</t>
  </si>
  <si>
    <t>2602E036 20903 INDIANOLA RD NE #  POULSB</t>
  </si>
  <si>
    <t>2605E040 18813 BEARDSLEE BLVD #  BOTHELL</t>
  </si>
  <si>
    <t>3201E007 1501 SE CITY BEACH ST #  OAK HA</t>
  </si>
  <si>
    <t>R.10013.04.01.02</t>
  </si>
  <si>
    <t>G PI Driven Relocate Reimb Dist</t>
  </si>
  <si>
    <t>168.077  KENMORE  NE 202ND ST SRTS</t>
  </si>
  <si>
    <t>191.098  SAMM  SE 4TH ST-228TH AVE SE</t>
  </si>
  <si>
    <t>171.085  WOODINVILLE  SAMM BR PIPE REMOV</t>
  </si>
  <si>
    <t>241.059 MLK &amp; DIVISION ST, TACOMA</t>
  </si>
  <si>
    <t>171.086  WOOD  NE 171ST URBAN PKWY</t>
  </si>
  <si>
    <t>220.078  OVERCROSSING AT UPRR PH5 KENT</t>
  </si>
  <si>
    <t>220.078  7416 S 228TH ST  KENT</t>
  </si>
  <si>
    <t>163.076 2609 LARCH WY CULVERT REPL SNO C</t>
  </si>
  <si>
    <t>163.076 2609 LARCH WAY LYNNWOOD</t>
  </si>
  <si>
    <t>243.055 S MADISON ST &amp; CENTER ST, TACOMA</t>
  </si>
  <si>
    <t>161.068 19412 89TH PL W EDMONDS</t>
  </si>
  <si>
    <t>164.094 ECHO LAKE RD CULVERT PH2, SNOCO</t>
  </si>
  <si>
    <t>155.117  1 ST &amp; WILLOW ST  SULTAN</t>
  </si>
  <si>
    <t>176.081  KIRKLAND  2018 CITYWIDE SCHOOL</t>
  </si>
  <si>
    <t>178.070 SOUND TRANSIT LYNN LINK N-160</t>
  </si>
  <si>
    <t>258.066  152 ST E AND 38 AVE E, PIERCE C</t>
  </si>
  <si>
    <t>190.094 SAMM ZACKUSE CR - ELSP RE-C&amp;C</t>
  </si>
  <si>
    <t>152.076 SWIFT II PED FACILITIES SNOHO CO</t>
  </si>
  <si>
    <t>166.072 23600 56TH AVE W PHASE II, MLT</t>
  </si>
  <si>
    <t>241.065 1501 33RD AVE E, FIFE</t>
  </si>
  <si>
    <t>189.084  BELLEVUE  ZONE 1A</t>
  </si>
  <si>
    <t>150.082 10515 26TH DR SE EVERETT</t>
  </si>
  <si>
    <t>161.082 196TH ST SE &amp; 24TH DR SE BOTHELL</t>
  </si>
  <si>
    <t>211.101 256TH AVE SE RELO. ISSAQUAH/KING</t>
  </si>
  <si>
    <t>172.070 121 NE 163RD ST SHORELINE</t>
  </si>
  <si>
    <t>170.070 17753 2ND PL NE SHORELINE</t>
  </si>
  <si>
    <t>170.070 18031 5TH AVE NE SHORELINE</t>
  </si>
  <si>
    <t>173.070 14727 5TH AVE NE SHORELINE</t>
  </si>
  <si>
    <t>165.071 22201 62ND AVE W # MOUNTLAKE TER</t>
  </si>
  <si>
    <t>164.072 5516 212TH ST SW MOUNTLAKE TERRA</t>
  </si>
  <si>
    <t>176.070 12045 5TH AVE NE SEATTLE</t>
  </si>
  <si>
    <t>209.076  53RD AVE S PH II  TUKWILA</t>
  </si>
  <si>
    <t>176.070 323 NE 120TH ST SEATTLE</t>
  </si>
  <si>
    <t>196.083  BELLEVUE  LCCFHR - 3 GLACIER KY</t>
  </si>
  <si>
    <t>209.076 14231 53RD AVE S, TUKWILA</t>
  </si>
  <si>
    <t>176.070 12029 5TH AVE NE, SEATTLE 98125</t>
  </si>
  <si>
    <t>129.083 31ST AVE NE &amp; 62ND PL NE # MARY</t>
  </si>
  <si>
    <t>176.081  KIRKLAND 2018 CITYWIDE OFFSET</t>
  </si>
  <si>
    <t>212.093 SE 164THSTDRAINAGEIMPROVE RENTON</t>
  </si>
  <si>
    <t>212.093 18832 SE 164TH ST, RENTON</t>
  </si>
  <si>
    <t>248.056 2714 S 66TH ST, TACOMA</t>
  </si>
  <si>
    <t>189.084  BELL  1227 124TH AVE NE C&amp;C</t>
  </si>
  <si>
    <t>212.074  S 166TH ST &amp; 37TH AVE S  SEATAC</t>
  </si>
  <si>
    <t>180.084  KIRK  124TH AVE NE - 95TH-108TH</t>
  </si>
  <si>
    <t>140.095 INTERSECTION IMPROV MACH CUT OFF</t>
  </si>
  <si>
    <t>206.072 WESTERN BRIDGE REPL BURIEN</t>
  </si>
  <si>
    <t>173.078  KENMORE  NE 153RD PL SRTS</t>
  </si>
  <si>
    <t>182.063 5503 SEAVIEW AVE NW SEATTLE</t>
  </si>
  <si>
    <t>196.100 SAMMAMISH 246TH AVE SE TIE-IN</t>
  </si>
  <si>
    <t>276.007  DELPHI RD AND 62 AVE SW, THURST</t>
  </si>
  <si>
    <t>188.085  1700 130TH AVE NE BELLEVUE</t>
  </si>
  <si>
    <t>142.078 4514 SEAHURST AVE EVERETT</t>
  </si>
  <si>
    <t>220.074 7250 S 228TH ST, KENT</t>
  </si>
  <si>
    <t>212.074  3712 S 166TH ST</t>
  </si>
  <si>
    <t>2104E052 503 C ST SW # A AUBURN</t>
  </si>
  <si>
    <t>Order type</t>
  </si>
  <si>
    <t>ZMR</t>
  </si>
  <si>
    <t>OPT</t>
  </si>
  <si>
    <t>OHT</t>
  </si>
  <si>
    <t>UCT</t>
  </si>
  <si>
    <t>ZTR</t>
  </si>
  <si>
    <t>MRT</t>
  </si>
  <si>
    <t>SRT</t>
  </si>
  <si>
    <t>WBS Element (CO Ord)</t>
  </si>
  <si>
    <t>MAT Code</t>
  </si>
  <si>
    <t>SVCC Date</t>
  </si>
  <si>
    <t>Public Improvement Book &amp; Tax Depreciation: MAY 1, 2018 through APR 30, 2021</t>
  </si>
  <si>
    <t>RATE YEAR MAY 2020 to APRIL 30, 2021</t>
  </si>
  <si>
    <t>CED3</t>
  </si>
  <si>
    <t>Pole Retirement</t>
  </si>
  <si>
    <t>OH Line Retirement (Prim/Sec)</t>
  </si>
  <si>
    <t>Misc Ele Dist Retirements</t>
  </si>
  <si>
    <t>Misc Ele Trans Retirements</t>
  </si>
  <si>
    <t>Cable Retirement</t>
  </si>
  <si>
    <t>CGD3</t>
  </si>
  <si>
    <t>Main Retirement Non Bill</t>
  </si>
  <si>
    <t>Service Retirement Non Bill</t>
  </si>
  <si>
    <t>FOR THE TWELVE MONTHS ENDED DECEMBER 31, 2018</t>
  </si>
  <si>
    <t>GRC RATE YEAR ENDED APRIL 30, 2021</t>
  </si>
  <si>
    <t>PUGET SOUND ENERGY-GAS</t>
  </si>
  <si>
    <t>PUBLIC IMPROVEMENT</t>
  </si>
  <si>
    <t>OPERATING EXPENSE</t>
  </si>
  <si>
    <t>TOTAL OPERATING EXPENSES</t>
  </si>
  <si>
    <t>INCREASE (DECREASE ) EXPENSE</t>
  </si>
  <si>
    <t>INCREASE (DECREASE) FIT @</t>
  </si>
  <si>
    <t>INCREASE (DECREASE) NOI</t>
  </si>
  <si>
    <t>DEPRECIATION EXPENSE</t>
  </si>
  <si>
    <t>TY</t>
  </si>
  <si>
    <t>RESTATED</t>
  </si>
  <si>
    <t>ACTUAL</t>
  </si>
  <si>
    <t>%'s</t>
  </si>
  <si>
    <t>(c)=(b)-(a)</t>
  </si>
  <si>
    <t>(e)=(d)-(b)</t>
  </si>
  <si>
    <t>Order Processing grp</t>
  </si>
  <si>
    <t>GL_ACCOUNT_ID</t>
  </si>
  <si>
    <t>GL_POSTING_MO_YR</t>
  </si>
  <si>
    <t>WORK_ORDER_NUMBER</t>
  </si>
  <si>
    <t>POSTING_AMOUNT</t>
  </si>
  <si>
    <t>IN_SERVICE_YEAR</t>
  </si>
  <si>
    <t>UTILITY_ACCOUNT_DESCRIPTION</t>
  </si>
  <si>
    <t xml:space="preserve">005 AUTO CCNC     </t>
  </si>
  <si>
    <t>2501E086 TRA-22 HUCKLE RIDGE 2019 C</t>
  </si>
  <si>
    <t>E3650 DST O/H Conductor &amp; Devices</t>
  </si>
  <si>
    <t>E3670 DST U/G Conductor/Devices</t>
  </si>
  <si>
    <t>E3660 DST U/G Conduit</t>
  </si>
  <si>
    <t>4003E015 LYN-14 LINE RD 2019 CRP</t>
  </si>
  <si>
    <t>2007E120 PARCEL #2320069268, ENUMCL</t>
  </si>
  <si>
    <t>E3640 DST Poles/Towers Fixtures</t>
  </si>
  <si>
    <t xml:space="preserve">017 AUTO RETS     </t>
  </si>
  <si>
    <t>PP_CD_20180927_011054.TXT</t>
  </si>
  <si>
    <t xml:space="preserve">016 AUTO UNTZ     </t>
  </si>
  <si>
    <t>Late Charge Unitization</t>
  </si>
  <si>
    <t>G3803 DST Services, Steel Wrapped</t>
  </si>
  <si>
    <t>G3802 DST Services, Plastic</t>
  </si>
  <si>
    <t>G3801 DST Services, Cathodic Protec</t>
  </si>
  <si>
    <t>PP_CD_20181101_153521.TXT</t>
  </si>
  <si>
    <t>Work Order Addition</t>
  </si>
  <si>
    <t>2104E051 WAU-26 PIERATT IND CTR 201</t>
  </si>
  <si>
    <t>2205E070 S 228TH ST UPRR GRADE SEPA</t>
  </si>
  <si>
    <t>2105E026 MTH21 22ND NE &amp; I ST NE-DI</t>
  </si>
  <si>
    <t>2105E139 SHD-17 MORGAN CRP 2017</t>
  </si>
  <si>
    <t>2405E058 SE NEWPORT WAY POLE RELOCA</t>
  </si>
  <si>
    <t>2205E091 25501 153RD AVE SE #  COVI</t>
  </si>
  <si>
    <t>2405E090 5448 152ND PL SE #  BELLEV</t>
  </si>
  <si>
    <t>3002E015 SCH73  2715 VAN DEE AVE #</t>
  </si>
  <si>
    <t>3404E069 MT VERNON FLOODWALL PH 3B</t>
  </si>
  <si>
    <t>2103E054 STA-26 WOODLAND GREEN COND</t>
  </si>
  <si>
    <t>E368 DST Line Transformers</t>
  </si>
  <si>
    <t>1803W092 ELD-27 CEDAR FLATS 2019 CR</t>
  </si>
  <si>
    <t>1805E035 ORT-23 186TH AVE 2019 CRP</t>
  </si>
  <si>
    <t>2505E052 EVE-23 BOWZER SHORT PLAT</t>
  </si>
  <si>
    <t>1503W046  OLD HIGHWAY 99 SW &amp; 198TH</t>
  </si>
  <si>
    <t>2206E023 LYO-15 BARNHARDT 2019 CRP</t>
  </si>
  <si>
    <t>2104E016 MVW-13 WILDWOOD 2019 CRP</t>
  </si>
  <si>
    <t>2304E126 1ST AVE S POLE RELOCATE NO</t>
  </si>
  <si>
    <t>2106E060 23201 ROBERTS DRIVE #  BLA</t>
  </si>
  <si>
    <t>2205E106  25739 135TH AVE SE KENT W</t>
  </si>
  <si>
    <t>PP_CD_20190108_010438.TXT</t>
  </si>
  <si>
    <t>PP_CD_20190111_011013.TXT</t>
  </si>
  <si>
    <t>PP_CD_20190105_011509.TXT</t>
  </si>
  <si>
    <t>PP_CD_20190109_011642.TXT</t>
  </si>
  <si>
    <t>PP_CD_20190104_011223.TXT</t>
  </si>
  <si>
    <t>PP_CD_20190110_011156.TXT</t>
  </si>
  <si>
    <t>G3762 DST Mains, Plastic</t>
  </si>
  <si>
    <t>190.094 SAMM ZACKUSE CR - ELSP RE-C</t>
  </si>
  <si>
    <t>2305E030 1200 LAKE WASHINGTON BLVD</t>
  </si>
  <si>
    <t>3802E044 MAHOGANY RD (NEW) BELLINGH</t>
  </si>
  <si>
    <t>3402E032 SR 20-SHARPE'S AND MILLER</t>
  </si>
  <si>
    <t>E3566 TSM O/H Conductor/Devices</t>
  </si>
  <si>
    <t>PP_CD_20190116_011109.TXT</t>
  </si>
  <si>
    <t>PP_CD_20190115_011511.TXT</t>
  </si>
  <si>
    <t>G3764 DST Mains, Wrapped Steel</t>
  </si>
  <si>
    <t>242.061   SOUND TRANSIT TACOMA TRES</t>
  </si>
  <si>
    <t>150.079 105TH ST SW DRAINAGE, SNO C</t>
  </si>
  <si>
    <t>176.081  KIRKLAND  2018 CITYWIDE SC</t>
  </si>
  <si>
    <t>180.065D BALLARD NTRL. DRAINAGE -SE</t>
  </si>
  <si>
    <t>202.072 TERMINAL 117, DALLAS AV -SE</t>
  </si>
  <si>
    <t>156.083  SNOCO SEA HILL RD &amp; 148TH</t>
  </si>
  <si>
    <t>163.069 21000 76TH AVE W, EDMONDS H</t>
  </si>
  <si>
    <t>181.084  KIRKLAND  120TH/122ND AVE</t>
  </si>
  <si>
    <t>205.066 SEATTLE SAFE ROUTES TO SCHO</t>
  </si>
  <si>
    <t>202.071F DONOVAN ST SEWER IMPR - SE</t>
  </si>
  <si>
    <t>241.059  S 23RD ST &amp; S L ST,  TACOM</t>
  </si>
  <si>
    <t>205.065 10437 35TH AVE SW SEATTLE H</t>
  </si>
  <si>
    <t>196.083  BELLEVUE  LCCFHR GROUP 2 H</t>
  </si>
  <si>
    <t>214.069 MANHATTAN VIEW IMPROV NORMA</t>
  </si>
  <si>
    <t>2204E036 21814 PACIFIC HWY S #  DES</t>
  </si>
  <si>
    <t>2405E080 6018 LAKE WASHINGTON BLVD</t>
  </si>
  <si>
    <t>2205E125 SEQ-13 GAGNON 2019 CRP</t>
  </si>
  <si>
    <t>2104E009 CAM-25 HILLSIDE PARK 2019</t>
  </si>
  <si>
    <t>1702W124 AIR-22 CROCKETT ST 2019 CR</t>
  </si>
  <si>
    <t>1803W069 GRI-13 SUMMIT LAKE 2018 CR</t>
  </si>
  <si>
    <t>2005E101 LTA-18 DEAN KAELIN 2018 CR</t>
  </si>
  <si>
    <t>1802W032 2100 KAISER ROAD NW #  OLY</t>
  </si>
  <si>
    <t>E369 DST Services</t>
  </si>
  <si>
    <t>3504E092  PARCEL # 76919 #  SEDRO W</t>
  </si>
  <si>
    <t>2401E140 128 W MELCHER ST #  PORT O</t>
  </si>
  <si>
    <t>2605E125 11421 NE 116TH ST #  KIRKL</t>
  </si>
  <si>
    <t>2501E068 3700 NW ANDERSON HILL RD #</t>
  </si>
  <si>
    <t>2205E070 S 228TH ST &amp; 88TH AVE S #</t>
  </si>
  <si>
    <t>PP_CD_20190123_010826.TXT</t>
  </si>
  <si>
    <t>PP_CD_20190120_010414.TXT</t>
  </si>
  <si>
    <t>PP_CD_20190117_010826.TXT</t>
  </si>
  <si>
    <t>PP_CD_20190118_011041.TXT</t>
  </si>
  <si>
    <t>PP_CD_20190119_011330.TXT</t>
  </si>
  <si>
    <t>220.078  OVERCROSSING AT UPRR PH5 K</t>
  </si>
  <si>
    <t xml:space="preserve">006 MANL UNTZ     </t>
  </si>
  <si>
    <t>2104E017 MVW-16 MARLBROOK CRP 2017</t>
  </si>
  <si>
    <t>2105E032 17TH ST NE, AUBURN VAULT R</t>
  </si>
  <si>
    <t>E373 DST Street Lighting &amp; Signal</t>
  </si>
  <si>
    <t>2308E060 13521 432ND AVE SE #  NORT</t>
  </si>
  <si>
    <t>2506E128  PARCEL 3225069286 #  SAMM</t>
  </si>
  <si>
    <t>2406E021 1411 E LAKE SAMMAMISH SHOR</t>
  </si>
  <si>
    <t>2404E099 SME-15 7825 W MERCER WAY C</t>
  </si>
  <si>
    <t>3904E113 VWY-13 KNIGHT ROAD 2019 CR</t>
  </si>
  <si>
    <t>2502E134 WIN-15 HARBORCREST 2019 CR</t>
  </si>
  <si>
    <t>1905E020 10624 136TH ST E #  PUYALL</t>
  </si>
  <si>
    <t>3402E127 CLV-16 LITTLE ACRES RD 201</t>
  </si>
  <si>
    <t>2103E094 STA-17 30TH AVE SW  2019 C</t>
  </si>
  <si>
    <t>2004E092 13018 56TH ST E #  EDGEWOO</t>
  </si>
  <si>
    <t>2507E084  LANGLOIS CREEK AND SR203</t>
  </si>
  <si>
    <t>2104E077 16TH AVE S &amp; S 341ST PL</t>
  </si>
  <si>
    <t>PP_CD_20190130_010753.TXT</t>
  </si>
  <si>
    <t>PP_CD_20190129_010947.TXT</t>
  </si>
  <si>
    <t>PP_CD_20190125_194549.TXT</t>
  </si>
  <si>
    <t>PP_CD_20190125_010314.TXT</t>
  </si>
  <si>
    <t>PP_CD_20190127_010400.TXT</t>
  </si>
  <si>
    <t>PP_CD_20190124_011235.TXT</t>
  </si>
  <si>
    <t>166.072  23600 56TH AVE W, MT LAKE</t>
  </si>
  <si>
    <t>161.082 196TH ST SE &amp; 24TH DR SE BO</t>
  </si>
  <si>
    <t>2701E050 PGA-12 SR3 &amp; SCENIC  2017</t>
  </si>
  <si>
    <t>1906E082 WLK-13 CARBO-S. PRAIR. 201</t>
  </si>
  <si>
    <t>2107E026 BDI-15 BUCKLEY  2019 CRP</t>
  </si>
  <si>
    <t>PP_CD_20190201_011030.TXT</t>
  </si>
  <si>
    <t>2204E127 RDO-12 REDONDO BEACH DR CR</t>
  </si>
  <si>
    <t>3506E083 HAM-13 SKAGIT HW 2017 CRP</t>
  </si>
  <si>
    <t>2405E064 4525 130TH AVE SE #  BELLE</t>
  </si>
  <si>
    <t>2405E128 RENTON NE31ST ST BRIDGE RE</t>
  </si>
  <si>
    <t>2504E096 84TH AVE NE &amp; NE 24TH ST M</t>
  </si>
  <si>
    <t>2302E034 LOL-21 ROHRICH 2018 CRP</t>
  </si>
  <si>
    <t>1904E086 14503 MERIDEAN AVE E,  PUY</t>
  </si>
  <si>
    <t>2401E047  PARCEL 39360310010304 #</t>
  </si>
  <si>
    <t>2202E051 VAS-13 SW 236TH &amp; WAX 2019</t>
  </si>
  <si>
    <t>2202E005 VAS-23 WESTSIDE HWY SW 201</t>
  </si>
  <si>
    <t>3403E113 BKB-15 FOWLER ST 2019 CRP</t>
  </si>
  <si>
    <t>1802W096 MKI-17 ARIEL  2019 CRP</t>
  </si>
  <si>
    <t>2006E035 OSC-23 GRADY  2019 CRP</t>
  </si>
  <si>
    <t>2204E131 MVW-15 CLINIC  2019 CRP</t>
  </si>
  <si>
    <t>2903E070 MAX-12 COUNTRY CLUB RD 201</t>
  </si>
  <si>
    <t>2203E070 VAS-13 GERMAN 2019 CRP</t>
  </si>
  <si>
    <t>1801E123 PAT-16 MULLEN RD 2019 CRP</t>
  </si>
  <si>
    <t>2505E100 1429 173RD AVE NE #  BELLE</t>
  </si>
  <si>
    <t>1702W052  OLD HIGHWAY 99 SE #  TUMW</t>
  </si>
  <si>
    <t>2505E003 8502 166TH AVE NE #  REDMO</t>
  </si>
  <si>
    <t>2007E120   PARCEL 2320069020 #  ENU</t>
  </si>
  <si>
    <t>2405E113 6428 LAKE WASHINGTON BLVD</t>
  </si>
  <si>
    <t>2505E093 17207 NE 36TH ST #  REDMON</t>
  </si>
  <si>
    <t>216.079  8039 S 192ND ST #120   KEN</t>
  </si>
  <si>
    <t>G3820 DST Meter Installations (AMR)</t>
  </si>
  <si>
    <t xml:space="preserve">Retirement </t>
  </si>
  <si>
    <t>Retirement</t>
  </si>
  <si>
    <t>PP_CD_20190222_013533.TXT</t>
  </si>
  <si>
    <t>PP_CD_20190223_012357.TXT</t>
  </si>
  <si>
    <t>PP_CD_20190221_012601.TXT</t>
  </si>
  <si>
    <t>PP_CD_20190216_013604.TXT</t>
  </si>
  <si>
    <t>PP_CD_20190208_011154.TXT</t>
  </si>
  <si>
    <t>PP_CD_20190220_011359.TXT</t>
  </si>
  <si>
    <t>PP_CD_20190219_010202.TXT</t>
  </si>
  <si>
    <t>PP_CD_20190215_011901.TXT</t>
  </si>
  <si>
    <t>PP_CD_20190214_011534.TXT</t>
  </si>
  <si>
    <t>PP_CD_20190205_010633.TXT</t>
  </si>
  <si>
    <t>PP_CD_20190207_011400.TXT</t>
  </si>
  <si>
    <t>PP_CD_20190209_011432.TXT</t>
  </si>
  <si>
    <t>163.076 2609 LARCH WY CULVERT REPL</t>
  </si>
  <si>
    <t>248.074  4 AVE NE &amp; 3 ST NE, PUYALL</t>
  </si>
  <si>
    <t>259.066  152 ST E AND 38 AVE E, PIE</t>
  </si>
  <si>
    <t>137.081C EVERETT SEWER M PHASE 2 HU</t>
  </si>
  <si>
    <t>157.083 SNO CO 35TH-180TH TO SHR BO</t>
  </si>
  <si>
    <t>129.083 31ST AVE NE 62ND PL NE  MAR</t>
  </si>
  <si>
    <t>2406E087 23599 SE ISSAQUAH FALL CIT</t>
  </si>
  <si>
    <t>3802E048 400 W BAKERVIEW RD #  BELL</t>
  </si>
  <si>
    <t>GTZ - Project Management  HW.CE</t>
  </si>
  <si>
    <t xml:space="preserve">C3912 CMN Computer Equipment </t>
  </si>
  <si>
    <t>2505E129  KELSEY CREEK AT 8TH  BELL</t>
  </si>
  <si>
    <t>1603E070 LON-23 HARTS LK VLLY R 201</t>
  </si>
  <si>
    <t>2004E108 STW-16 12TH ST APTS 2019 C</t>
  </si>
  <si>
    <t>PP_CD_20190227_012334.TXT</t>
  </si>
  <si>
    <t>PP_CD_20190228_015200.TXT</t>
  </si>
  <si>
    <t>PP_CD_20190226_012206.TXT</t>
  </si>
  <si>
    <t>152.076 SWIFT II PED FACILITIES SNO</t>
  </si>
  <si>
    <t>C303 CMN Misc Intangible Plant</t>
  </si>
  <si>
    <t>201.113  PARCEL 7851800200 #  SNOQU</t>
  </si>
  <si>
    <t>2505E012 8801 148TH AVE NE # E REDM</t>
  </si>
  <si>
    <t>2505E041  7601 159TH PL NE #  REDMO</t>
  </si>
  <si>
    <t>PP_CD_20190301_021348.TXT</t>
  </si>
  <si>
    <t>2303E069 VAS-12 HTS WATER DIST 2017</t>
  </si>
  <si>
    <t>2406E084 ISSAQUAH SE 62ND ST EXTENS</t>
  </si>
  <si>
    <t>2605E039 171ST ST URBAN PARKWAY WOO</t>
  </si>
  <si>
    <t>2505E121 112 97TH AVE NE #  BELLEVU</t>
  </si>
  <si>
    <t>1702E126 LON-25 HARRIS RD 2018 CRP</t>
  </si>
  <si>
    <t>2502E102 MUR-13 WING PT NORTH 2018</t>
  </si>
  <si>
    <t>2005E104   TBD PARCEL 0520261701 #</t>
  </si>
  <si>
    <t>1904E050 13414 142ND AVE E #  ORTIN</t>
  </si>
  <si>
    <t>2601E016 22632 CLEAR CREEK RD NW #</t>
  </si>
  <si>
    <t>1802W064 WOL-23 ABALONE PT APT  201</t>
  </si>
  <si>
    <t>2301E101 FNW-13 RIDGE RIM 2019 CRP</t>
  </si>
  <si>
    <t>2006E101 OSC-25 NATALIE CT 2019 CRP</t>
  </si>
  <si>
    <t>2606E029 LLT-17 GORDON REYKDALL</t>
  </si>
  <si>
    <t>2605E078 WAY-16 10514 NE 144TH ST</t>
  </si>
  <si>
    <t>1802W091 CAP-15 STEVENS FIELD 2019</t>
  </si>
  <si>
    <t>2206E067 LWS-15 HODGE 2019 CRP</t>
  </si>
  <si>
    <t>1901W090 LUH-14 61ST AVE 2019 CRP</t>
  </si>
  <si>
    <t>2104E010 MVW-15 S 290TH ST 2019 CRP</t>
  </si>
  <si>
    <t>1602E077 RAI-13 LINDSEY RD 2019 CRP</t>
  </si>
  <si>
    <t>2004E035 CED-17 MAPLE ACRES 2019 CR</t>
  </si>
  <si>
    <t>1904E102 12113 168TH ST E #  PUYALL</t>
  </si>
  <si>
    <t>2201W004 12775 WYE LAKE BLVD SW #</t>
  </si>
  <si>
    <t>4003E079 8784 NORTHWOOD RD #  LYNDE</t>
  </si>
  <si>
    <t>1904E068 14212 86TH AVE E #  PUYALL</t>
  </si>
  <si>
    <t>2204E140 28721 W VALLEY HWY S #  AU</t>
  </si>
  <si>
    <t>2004E011 10525 11TH ST E #  EDGEWOO</t>
  </si>
  <si>
    <t>2604E097 12606 82ND AVE NE #  KIRKL</t>
  </si>
  <si>
    <t>2206E130 (S74) 216TH FROM 276TH TO</t>
  </si>
  <si>
    <t>2405E008 PHA-13 16234 SE 24 2017 CR</t>
  </si>
  <si>
    <t>2505E060 BTR-21 140TH AVE N 2017 CR</t>
  </si>
  <si>
    <t>3301E009 CLV-16 SURFCREST 2017 CRP</t>
  </si>
  <si>
    <t>2506E136 322 LOUIS THOMPSON RD NE 9</t>
  </si>
  <si>
    <t>3301E139 HLC-25 JIB ST 2 2019 CRP</t>
  </si>
  <si>
    <t>2205E019 PAN-16 HOMESTEAD APTS 2019</t>
  </si>
  <si>
    <t>1802W142 4403 BRIGGS DR SE #  OLYMP</t>
  </si>
  <si>
    <t>2305E130 PAN-15 OYSTER BAY HIG  201</t>
  </si>
  <si>
    <t>2205E017 PAN-15 BENSON HILL RAC 201</t>
  </si>
  <si>
    <t>2204E062 DES-12 FIRESIDE ESTAT  201</t>
  </si>
  <si>
    <t>2501W125 CHI-12 ALPENGLOW 2019 CRP</t>
  </si>
  <si>
    <t>2502E078 WIN-12 FOXCOVE LN 2019 CRP</t>
  </si>
  <si>
    <t>2204E033 DES-13 RIVER PARK APT  201</t>
  </si>
  <si>
    <t>3802E089 ROE-17 ILLINOIS SR 2019 CR</t>
  </si>
  <si>
    <t>1603W016 ROC-16 MARKSMAN RD 2019 CR</t>
  </si>
  <si>
    <t>2006E026 WAB-13 186TH PL SE 2019 CR</t>
  </si>
  <si>
    <t>1801W068 605 WOODLAND SQUARE LOOP S</t>
  </si>
  <si>
    <t>2401E084 4900 AUTO CENTER BLVD #  B</t>
  </si>
  <si>
    <t>2204E125 27425 16TH AVE S #  DES MO</t>
  </si>
  <si>
    <t>2501E058  RIDGETOP BLVD &amp; NE DERRYF</t>
  </si>
  <si>
    <t>2104E095 2400 PERIMETER RD #  AUBUR</t>
  </si>
  <si>
    <t>1901E092 2800 CENTER DR # BLDG A DU</t>
  </si>
  <si>
    <t>2204E095 505 WASHINGTON AVE S #  KE</t>
  </si>
  <si>
    <t>3803E127 126 ASHLEY ST #  BELLINGHA</t>
  </si>
  <si>
    <t>159.075 174TH PL SW AND 36TH AVE W</t>
  </si>
  <si>
    <t>176.081  KIRKLAND 2018 CITYWIDE OFF</t>
  </si>
  <si>
    <t>2204E046 RUSSELL RD &amp; S OF S 212TH</t>
  </si>
  <si>
    <t>PP_CD_20190327_025054.TXT</t>
  </si>
  <si>
    <t>PP_CD_20190322_012040.TXT</t>
  </si>
  <si>
    <t>PP_CD_20190326_012859.TXT</t>
  </si>
  <si>
    <t>PP_CD_20190329_025956.TXT</t>
  </si>
  <si>
    <t>PP_CD_20190330_025706.TXT</t>
  </si>
  <si>
    <t>PP_CD_20190328_025908.TXT</t>
  </si>
  <si>
    <t>PP_CD_20190323_011706.TXT</t>
  </si>
  <si>
    <t>PP_CD_20190324_010450.TXT</t>
  </si>
  <si>
    <t>2103E093 STA-15 COMMERCIAL CRP 2017</t>
  </si>
  <si>
    <t>3702E021 MCK-15 ROBINS LANE 2016 CR</t>
  </si>
  <si>
    <t>2601E059 19664 MORAJEAN LN NW #  PO</t>
  </si>
  <si>
    <t>2004E125 STW-15 CLARK'S CREEK 2018</t>
  </si>
  <si>
    <t>1906E040  PARCEL 0619101076 #  BUCK</t>
  </si>
  <si>
    <t>3703E015 WOB-23 YEW ST 2019 CRP</t>
  </si>
  <si>
    <t>1902E035 HOL-12 NEWGROVE AVE 2019 C</t>
  </si>
  <si>
    <t>3802E045 CORDATA STUART RAB BELLING</t>
  </si>
  <si>
    <t>2401E047 S2420 YULAN WALK BREMERTON</t>
  </si>
  <si>
    <t>2601E094 2062 NE HOSTMARK ST # A1 P</t>
  </si>
  <si>
    <t>1602W037 BLU-16 TILLEY RD   CRP</t>
  </si>
  <si>
    <t>2004E032 2710 86TH AVE E #  EDGEWOO</t>
  </si>
  <si>
    <t>175.073 13324 30TH AVE NE # SEATTLE</t>
  </si>
  <si>
    <t>231.076  SE 316TH ST &amp; 56TH AVE  AU</t>
  </si>
  <si>
    <t>154.076 2312 136TH PL SW LYNNWOOD H</t>
  </si>
  <si>
    <t>125.104 WABASH AVE PI, GRANITE FALL</t>
  </si>
  <si>
    <t>165.072 22705 60TH AVE W MOUNTLAKE</t>
  </si>
  <si>
    <t>207.079 76TH AVE S DRAINAGE, KING C</t>
  </si>
  <si>
    <t>PP_CD_20190331_024642.TXT</t>
  </si>
  <si>
    <t>Not Studied</t>
  </si>
  <si>
    <t>Test Year</t>
  </si>
  <si>
    <t>End of Life</t>
  </si>
  <si>
    <t>Row Labels</t>
  </si>
  <si>
    <t>Lookup Label</t>
  </si>
  <si>
    <t>FERC</t>
  </si>
  <si>
    <t>Category</t>
  </si>
  <si>
    <t>Depreciable Plant per SAP</t>
  </si>
  <si>
    <t>Test Year Rate</t>
  </si>
  <si>
    <t>z</t>
  </si>
  <si>
    <t>C302 INT Franchises &amp; Consents</t>
  </si>
  <si>
    <t>C302 INT Franchises &amp; Consents 01/18</t>
  </si>
  <si>
    <t>C302 INT Franchises &amp; Consents 02/18</t>
  </si>
  <si>
    <t>C302 INT Franchises &amp; Consents 03/18</t>
  </si>
  <si>
    <t>C302 INT Franchises &amp; Consents 04/18</t>
  </si>
  <si>
    <t>C302 INT Franchises &amp; Consents 05/18</t>
  </si>
  <si>
    <t>C302 INT Franchises &amp; Consents 06/18</t>
  </si>
  <si>
    <t>C302 INT Franchises &amp; Consents 07/18</t>
  </si>
  <si>
    <t>C302 INT Franchises &amp; Consents 08/18</t>
  </si>
  <si>
    <t>C302 INT Franchises &amp; Consents 09/18</t>
  </si>
  <si>
    <t>C302 INT Franchises &amp; Consents 10/18</t>
  </si>
  <si>
    <t>C302 INT Franchises &amp; Consents 11/18</t>
  </si>
  <si>
    <t>C302 INT Franchises &amp; Consents 12/18</t>
  </si>
  <si>
    <t>C303 118 CMN Misc Intangible- RET</t>
  </si>
  <si>
    <t>C303 118 CMN Misc Intangible- RET 01/18</t>
  </si>
  <si>
    <t>C303 118 CMN Misc Intangible- RET 02/18</t>
  </si>
  <si>
    <t>C303 118 CMN Misc Intangible- RET 03/18</t>
  </si>
  <si>
    <t>C303 118 CMN Misc Intangible- RET 04/18</t>
  </si>
  <si>
    <t>C303 118 CMN Misc Intangible- RET 05/18</t>
  </si>
  <si>
    <t>C303 118 CMN Misc Intangible- RET 06/18</t>
  </si>
  <si>
    <t>C303 118 CMN Misc Intangible- RET 07/18</t>
  </si>
  <si>
    <t>C303 118 CMN Misc Intangible- RET 08/18</t>
  </si>
  <si>
    <t>C303 118 CMN Misc Intangible- RET 09/18</t>
  </si>
  <si>
    <t>C303 118 CMN Misc Intangible- RET 10/18</t>
  </si>
  <si>
    <t>C303 118 CMN Misc Intangible- RET 11/18</t>
  </si>
  <si>
    <t>C303 118 CMN Misc Intangible- RET 12/18</t>
  </si>
  <si>
    <t>C303 INT Misc Intangible Plant</t>
  </si>
  <si>
    <t>C303 INT Misc Intangible Plant 01/18</t>
  </si>
  <si>
    <t>C303 INT Misc Intangible Plant 02/18</t>
  </si>
  <si>
    <t>C303 INT Misc Intangible Plant 03/18</t>
  </si>
  <si>
    <t>C303 INT Misc Intangible Plant 04/18</t>
  </si>
  <si>
    <t>C303 INT Misc Intangible Plant 05/18</t>
  </si>
  <si>
    <t>C303 INT Misc Intangible Plant 06/18</t>
  </si>
  <si>
    <t>C303 INT Misc Intangible Plant 07/18</t>
  </si>
  <si>
    <t>C303 INT Misc Intangible Plant 08/18</t>
  </si>
  <si>
    <t>C303 INT Misc Intangible Plant 09/18</t>
  </si>
  <si>
    <t>C303 INT Misc Intangible Plant 10/18</t>
  </si>
  <si>
    <t>C303 INT Misc Intangible Plant 11/18</t>
  </si>
  <si>
    <t>C303 INT Misc Intangible Plant 12/18</t>
  </si>
  <si>
    <t>C389 CMN Easements</t>
  </si>
  <si>
    <t>C389 CMN Easements 01/18</t>
  </si>
  <si>
    <t>C389 CMN Easements 02/18</t>
  </si>
  <si>
    <t>C389 CMN Easements 03/18</t>
  </si>
  <si>
    <t>C389 CMN Easements 04/18</t>
  </si>
  <si>
    <t>C389 CMN Easements 05/18</t>
  </si>
  <si>
    <t>C389 CMN Easements 06/18</t>
  </si>
  <si>
    <t>C389 CMN Easements 07/18</t>
  </si>
  <si>
    <t>C389 CMN Easements 08/18</t>
  </si>
  <si>
    <t>C389 CMN Easements 09/18</t>
  </si>
  <si>
    <t>C389 CMN Easements 10/18</t>
  </si>
  <si>
    <t>C389 CMN Easements 11/18</t>
  </si>
  <si>
    <t>C389 CMN Easements 12/18</t>
  </si>
  <si>
    <t>C3900 CMN Str/Impv, Elliott Avenue</t>
  </si>
  <si>
    <t>C3900 CMN Str/Impv, Elliott Avenue 01/18</t>
  </si>
  <si>
    <t>C3900 CMN Str/Impv, Elliott Avenue 02/18</t>
  </si>
  <si>
    <t>C3900 CMN Str/Impv, Elliott Avenue 03/18</t>
  </si>
  <si>
    <t>C3900 CMN Str/Impv, Elliott Avenue 04/18</t>
  </si>
  <si>
    <t>C3900 CMN Str/Impv, Elliott Avenue 05/18</t>
  </si>
  <si>
    <t>C3900 CMN Str/Impv, Elliott Avenue 06/18</t>
  </si>
  <si>
    <t>C3900 CMN Str/Impv, Elliott Avenue 07/18</t>
  </si>
  <si>
    <t>C3900 CMN Str/Impv, Elliott Avenue 08/18</t>
  </si>
  <si>
    <t>C3900 CMN Str/Impv, Elliott Avenue 09/18</t>
  </si>
  <si>
    <t>C3900 CMN Str/Impv, Elliott Avenue 10/18</t>
  </si>
  <si>
    <t>C3900 CMN Str/Impv, Elliott Avenue 11/18</t>
  </si>
  <si>
    <t>C3900 CMN Str/Impv, Elliott Avenue 12/18</t>
  </si>
  <si>
    <t>C3900 CMN Str/Impv, ESO</t>
  </si>
  <si>
    <t>C3900 CMN Str/Impv, ESO 01/18</t>
  </si>
  <si>
    <t>C3900 CMN Str/Impv, ESO 02/18</t>
  </si>
  <si>
    <t>C3900 CMN Str/Impv, ESO 03/18</t>
  </si>
  <si>
    <t>C3900 CMN Str/Impv, ESO 04/18</t>
  </si>
  <si>
    <t>C3900 CMN Str/Impv, ESO 05/18</t>
  </si>
  <si>
    <t>C3900 CMN Str/Impv, ESO 06/18</t>
  </si>
  <si>
    <t>C3900 CMN Str/Impv, ESO 07/18</t>
  </si>
  <si>
    <t>C3900 CMN Str/Impv, ESO 08/18</t>
  </si>
  <si>
    <t>C3900 CMN Str/Impv, ESO 09/18</t>
  </si>
  <si>
    <t>C3900 CMN Str/Impv, ESO 10/18</t>
  </si>
  <si>
    <t>C3900 CMN Str/Impv, ESO 11/18</t>
  </si>
  <si>
    <t>C3900 CMN Str/Impv, ESO 12/18</t>
  </si>
  <si>
    <t>C3900 CMN Str/Impv, Factoria Svc Ct</t>
  </si>
  <si>
    <t>C3900 CMN Str/Impv, Factoria Svc Ct 01/18</t>
  </si>
  <si>
    <t>C3900 CMN Str/Impv, Factoria Svc Ct 02/18</t>
  </si>
  <si>
    <t>C3900 CMN Str/Impv, Factoria Svc Ct 03/18</t>
  </si>
  <si>
    <t>C3900 CMN Str/Impv, Factoria Svc Ct 04/18</t>
  </si>
  <si>
    <t>C3900 CMN Str/Impv, Factoria Svc Ct 05/18</t>
  </si>
  <si>
    <t>C3900 CMN Str/Impv, Factoria Svc Ct 06/18</t>
  </si>
  <si>
    <t>C3900 CMN Str/Impv, Factoria Svc Ct 07/18</t>
  </si>
  <si>
    <t>C3900 CMN Str/Impv, Factoria Svc Ct 08/18</t>
  </si>
  <si>
    <t>C3900 CMN Str/Impv, Factoria Svc Ct 09/18</t>
  </si>
  <si>
    <t>C3900 CMN Str/Impv, Factoria Svc Ct 10/18</t>
  </si>
  <si>
    <t>C3900 CMN Str/Impv, Factoria Svc Ct 11/18</t>
  </si>
  <si>
    <t>C3900 CMN Str/Impv, Factoria Svc Ct 12/18</t>
  </si>
  <si>
    <t>C3900 CMN Str/Impv, Factoria Trailr</t>
  </si>
  <si>
    <t>C3900 CMN Str/Impv, Factoria Trailr 01/18</t>
  </si>
  <si>
    <t>C3900 CMN Str/Impv, Factoria Trailr 02/18</t>
  </si>
  <si>
    <t>C3900 CMN Str/Impv, Factoria Trailr 03/18</t>
  </si>
  <si>
    <t>C3900 CMN Str/Impv, Factoria Trailr 04/18</t>
  </si>
  <si>
    <t>C3900 CMN Str/Impv, Factoria Trailr 05/18</t>
  </si>
  <si>
    <t>C3900 CMN Str/Impv, Factoria Trailr 06/18</t>
  </si>
  <si>
    <t>C3900 CMN Str/Impv, Factoria Trailr 07/18</t>
  </si>
  <si>
    <t>C3900 CMN Str/Impv, Factoria Trailr 08/18</t>
  </si>
  <si>
    <t>C3900 CMN Str/Impv, Factoria Trailr 09/18</t>
  </si>
  <si>
    <t>C3900 CMN Str/Impv, Factoria Trailr 10/18</t>
  </si>
  <si>
    <t>C3900 CMN Str/Impv, Factoria Trailr 11/18</t>
  </si>
  <si>
    <t>C3900 CMN Str/Impv, Factoria Trailr 12/18</t>
  </si>
  <si>
    <t>C3900 CMN Str/Impv, Fleet Svc Facl</t>
  </si>
  <si>
    <t>C3900 CMN Str/Impv, Fleet Svc Facl 01/18</t>
  </si>
  <si>
    <t>C3900 CMN Str/Impv, Fleet Svc Facl 02/18</t>
  </si>
  <si>
    <t>C3900 CMN Str/Impv, Fleet Svc Facl 03/18</t>
  </si>
  <si>
    <t>C3900 CMN Str/Impv, Fleet Svc Facl 04/18</t>
  </si>
  <si>
    <t>C3900 CMN Str/Impv, Fleet Svc Facl 05/18</t>
  </si>
  <si>
    <t>C3900 CMN Str/Impv, Fleet Svc Facl 06/18</t>
  </si>
  <si>
    <t>C3900 CMN Str/Impv, Fleet Svc Facl 07/18</t>
  </si>
  <si>
    <t>C3900 CMN Str/Impv, Fleet Svc Facl 08/18</t>
  </si>
  <si>
    <t>C3900 CMN Str/Impv, Fleet Svc Facl 09/18</t>
  </si>
  <si>
    <t>C3900 CMN Str/Impv, Fleet Svc Facl 10/18</t>
  </si>
  <si>
    <t>C3900 CMN Str/Impv, Fleet Svc Facl 11/18</t>
  </si>
  <si>
    <t>C3900 CMN Str/Impv, Fleet Svc Facl 12/18</t>
  </si>
  <si>
    <t>C3900 CMN Str/Impv, Howell Bldg</t>
  </si>
  <si>
    <t>C3900 CMN Str/Impv, Howell Bldg 01/18</t>
  </si>
  <si>
    <t>C3900 CMN Str/Impv, Howell Bldg 02/18</t>
  </si>
  <si>
    <t>C3900 CMN Str/Impv, Howell Bldg 03/18</t>
  </si>
  <si>
    <t>C3900 CMN Str/Impv, Howell Bldg 04/18</t>
  </si>
  <si>
    <t>C3900 CMN Str/Impv, Howell Bldg 05/18</t>
  </si>
  <si>
    <t>C3900 CMN Str/Impv, Howell Bldg 06/18</t>
  </si>
  <si>
    <t>C3900 CMN Str/Impv, Howell Bldg 07/18</t>
  </si>
  <si>
    <t>C3900 CMN Str/Impv, Howell Bldg 08/18</t>
  </si>
  <si>
    <t>C3900 CMN Str/Impv, Howell Bldg 09/18</t>
  </si>
  <si>
    <t>C3900 CMN Str/Impv, Howell Bldg 10/18</t>
  </si>
  <si>
    <t>C3900 CMN Str/Impv, Howell Bldg 11/18</t>
  </si>
  <si>
    <t>C3900 CMN Str/Impv, Howell Bldg 12/18</t>
  </si>
  <si>
    <t>C3900 CMN Str/Impv, Kittitas Svc Ct</t>
  </si>
  <si>
    <t>C3900 CMN Str/Impv, Kittitas Svc Ct 01/18</t>
  </si>
  <si>
    <t>C3900 CMN Str/Impv, Kittitas Svc Ct 02/18</t>
  </si>
  <si>
    <t>C3900 CMN Str/Impv, Kittitas Svc Ct 03/18</t>
  </si>
  <si>
    <t>C3900 CMN Str/Impv, Kittitas Svc Ct 04/18</t>
  </si>
  <si>
    <t>C3900 CMN Str/Impv, Kittitas Svc Ct 05/18</t>
  </si>
  <si>
    <t>C3900 CMN Str/Impv, Kittitas Svc Ct 06/18</t>
  </si>
  <si>
    <t>C3900 CMN Str/Impv, Kittitas Svc Ct 07/18</t>
  </si>
  <si>
    <t>C3900 CMN Str/Impv, Kittitas Svc Ct 08/18</t>
  </si>
  <si>
    <t>C3900 CMN Str/Impv, Kittitas Svc Ct 09/18</t>
  </si>
  <si>
    <t>C3900 CMN Str/Impv, Kittitas Svc Ct 10/18</t>
  </si>
  <si>
    <t>C3900 CMN Str/Impv, Kittitas Svc Ct 11/18</t>
  </si>
  <si>
    <t>C3900 CMN Str/Impv, Kittitas Svc Ct 12/18</t>
  </si>
  <si>
    <t>C3900 CMN Str/Impv, Olympia Bus/Eng</t>
  </si>
  <si>
    <t>C3900 CMN Str/Impv, Olympia Bus/Eng 01/18</t>
  </si>
  <si>
    <t>C3900 CMN Str/Impv, Olympia Bus/Eng 02/18</t>
  </si>
  <si>
    <t>C3900 CMN Str/Impv, Olympia Bus/Eng 03/18</t>
  </si>
  <si>
    <t>C3900 CMN Str/Impv, Olympia Bus/Eng 04/18</t>
  </si>
  <si>
    <t>C3900 CMN Str/Impv, Olympia Bus/Eng 05/18</t>
  </si>
  <si>
    <t>C3900 CMN Str/Impv, Olympia Bus/Eng 06/18</t>
  </si>
  <si>
    <t>C3900 CMN Str/Impv, Olympia Bus/Eng 07/18</t>
  </si>
  <si>
    <t>C3900 CMN Str/Impv, Olympia Bus/Eng 08/18</t>
  </si>
  <si>
    <t>C3900 CMN Str/Impv, Olympia Bus/Eng 09/18</t>
  </si>
  <si>
    <t>C3900 CMN Str/Impv, Olympia Bus/Eng 10/18</t>
  </si>
  <si>
    <t>C3900 CMN Str/Impv, Olympia Bus/Eng 11/18</t>
  </si>
  <si>
    <t>C3900 CMN Str/Impv, Olympia Bus/Eng 12/18</t>
  </si>
  <si>
    <t>C3900 CMN Str/Impv, Olympia Svc Ctr</t>
  </si>
  <si>
    <t>C3900 CMN Str/Impv, Olympia Svc Ctr 01/18</t>
  </si>
  <si>
    <t>C3900 CMN Str/Impv, Olympia Svc Ctr 02/18</t>
  </si>
  <si>
    <t>C3900 CMN Str/Impv, Olympia Svc Ctr 03/18</t>
  </si>
  <si>
    <t>C3900 CMN Str/Impv, Olympia Svc Ctr 04/18</t>
  </si>
  <si>
    <t>C3900 CMN Str/Impv, Olympia Svc Ctr 05/18</t>
  </si>
  <si>
    <t>C3900 CMN Str/Impv, Olympia Svc Ctr 06/18</t>
  </si>
  <si>
    <t>C3900 CMN Str/Impv, Olympia Svc Ctr 07/18</t>
  </si>
  <si>
    <t>C3900 CMN Str/Impv, Olympia Svc Ctr 08/18</t>
  </si>
  <si>
    <t>C3900 CMN Str/Impv, Olympia Svc Ctr 09/18</t>
  </si>
  <si>
    <t>C3900 CMN Str/Impv, Olympia Svc Ctr 10/18</t>
  </si>
  <si>
    <t>C3900 CMN Str/Impv, Olympia Svc Ctr 11/18</t>
  </si>
  <si>
    <t>C3900 CMN Str/Impv, Olympia Svc Ctr 12/18</t>
  </si>
  <si>
    <t>C3900 CMN Str/Impv, Puyallup Svc Ct</t>
  </si>
  <si>
    <t>C3900 CMN Str/Impv, Puyallup Svc Ct 01/18</t>
  </si>
  <si>
    <t>C3900 CMN Str/Impv, Puyallup Svc Ct 02/18</t>
  </si>
  <si>
    <t>C3900 CMN Str/Impv, Puyallup Svc Ct 03/18</t>
  </si>
  <si>
    <t>C3900 CMN Str/Impv, Puyallup Svc Ct 04/18</t>
  </si>
  <si>
    <t>C3900 CMN Str/Impv, Puyallup Svc Ct 05/18</t>
  </si>
  <si>
    <t>C3900 CMN Str/Impv, Puyallup Svc Ct 06/18</t>
  </si>
  <si>
    <t>C3900 CMN Str/Impv, Puyallup Svc Ct 07/18</t>
  </si>
  <si>
    <t>C3900 CMN Str/Impv, Puyallup Svc Ct 08/18</t>
  </si>
  <si>
    <t>C3900 CMN Str/Impv, Puyallup Svc Ct 09/18</t>
  </si>
  <si>
    <t>C3900 CMN Str/Impv, Puyallup Svc Ct 10/18</t>
  </si>
  <si>
    <t>C3900 CMN Str/Impv, Puyallup Svc Ct 11/18</t>
  </si>
  <si>
    <t>C3900 CMN Str/Impv, Puyallup Svc Ct 12/18</t>
  </si>
  <si>
    <t>C3900 CMN Str/Impv, Pwr Sys Bldg</t>
  </si>
  <si>
    <t>C3900 CMN Str/Impv, Pwr Sys Bldg 01/18</t>
  </si>
  <si>
    <t>C3900 CMN Str/Impv, Pwr Sys Bldg 02/18</t>
  </si>
  <si>
    <t>C3900 CMN Str/Impv, Pwr Sys Bldg 03/18</t>
  </si>
  <si>
    <t>C3900 CMN Str/Impv, Pwr Sys Bldg 04/18</t>
  </si>
  <si>
    <t>C3900 CMN Str/Impv, Pwr Sys Bldg 05/18</t>
  </si>
  <si>
    <t>C3900 CMN Str/Impv, Pwr Sys Bldg 06/18</t>
  </si>
  <si>
    <t>C3900 CMN Str/Impv, Pwr Sys Bldg 07/18</t>
  </si>
  <si>
    <t>C3900 CMN Str/Impv, Pwr Sys Bldg 08/18</t>
  </si>
  <si>
    <t>C3900 CMN Str/Impv, Pwr Sys Bldg 09/18</t>
  </si>
  <si>
    <t>C3900 CMN Str/Impv, Pwr Sys Bldg 10/18</t>
  </si>
  <si>
    <t>C3900 CMN Str/Impv, Pwr Sys Bldg 11/18</t>
  </si>
  <si>
    <t>C3900 CMN Str/Impv, Pwr Sys Bldg 12/18</t>
  </si>
  <si>
    <t>C3900 CMN Str/Impv, S King Complex</t>
  </si>
  <si>
    <t>C3900 CMN Str/Impv, S King Complex 01/18</t>
  </si>
  <si>
    <t>C3900 CMN Str/Impv, S King Complex 02/18</t>
  </si>
  <si>
    <t>C3900 CMN Str/Impv, S King Complex 03/18</t>
  </si>
  <si>
    <t>C3900 CMN Str/Impv, S King Complex 04/18</t>
  </si>
  <si>
    <t>C3900 CMN Str/Impv, S King Complex 05/18</t>
  </si>
  <si>
    <t>C3900 CMN Str/Impv, S King Complex 06/18</t>
  </si>
  <si>
    <t>C3900 CMN Str/Impv, S King Complex 07/18</t>
  </si>
  <si>
    <t>C3900 CMN Str/Impv, S King Complex 08/18</t>
  </si>
  <si>
    <t>C3900 CMN Str/Impv, S King Complex 09/18</t>
  </si>
  <si>
    <t>C3900 CMN Str/Impv, S King Complex 10/18</t>
  </si>
  <si>
    <t>C3900 CMN Str/Impv, S King Complex 11/18</t>
  </si>
  <si>
    <t>C3900 CMN Str/Impv, S King Complex 12/18</t>
  </si>
  <si>
    <t>C3900 CMN Str/Impv, Tacoma Office</t>
  </si>
  <si>
    <t>C3900 CMN Str/Impv, Tacoma Office 01/18</t>
  </si>
  <si>
    <t>C3900 CMN Str/Impv, Tacoma Office 02/18</t>
  </si>
  <si>
    <t>C3900 CMN Str/Impv, Tacoma Office 03/18</t>
  </si>
  <si>
    <t>C3900 CMN Str/Impv, Tacoma Office 04/18</t>
  </si>
  <si>
    <t>C3900 CMN Str/Impv, Tacoma Office 05/18</t>
  </si>
  <si>
    <t>C3900 CMN Str/Impv, Tacoma Office 06/18</t>
  </si>
  <si>
    <t>C3900 CMN Str/Impv, Tacoma Office 07/18</t>
  </si>
  <si>
    <t>C3900 CMN Str/Impv, Tacoma Office 08/18</t>
  </si>
  <si>
    <t>C3900 CMN Str/Impv, Tacoma Office 09/18</t>
  </si>
  <si>
    <t>C3900 CMN Str/Impv, Tacoma Office 10/18</t>
  </si>
  <si>
    <t>C3900 CMN Str/Impv, Tacoma Office 11/18</t>
  </si>
  <si>
    <t>C3900 CMN Str/Impv, Tacoma Office 12/18</t>
  </si>
  <si>
    <t>C3900 CMN Structure &amp; Improvement</t>
  </si>
  <si>
    <t>C3900 CMN Structure &amp; Improvement 01/18</t>
  </si>
  <si>
    <t>C3900 CMN Structure &amp; Improvement 02/18</t>
  </si>
  <si>
    <t>C3900 CMN Structure &amp; Improvement 03/18</t>
  </si>
  <si>
    <t>C3900 CMN Structure &amp; Improvement 04/18</t>
  </si>
  <si>
    <t>C3900 CMN Structure &amp; Improvement 05/18</t>
  </si>
  <si>
    <t>C3900 CMN Structure &amp; Improvement 06/18</t>
  </si>
  <si>
    <t>C3900 CMN Structure &amp; Improvement 07/18</t>
  </si>
  <si>
    <t>C3900 CMN Structure &amp; Improvement 08/18</t>
  </si>
  <si>
    <t>C3900 CMN Structure &amp; Improvement 09/18</t>
  </si>
  <si>
    <t>C3900 CMN Structure &amp; Improvement 10/18</t>
  </si>
  <si>
    <t>C3900 CMN Structure &amp; Improvement 11/18</t>
  </si>
  <si>
    <t>C3900 CMN Structure &amp; Improvement 12/18</t>
  </si>
  <si>
    <t>C3901 CMN LH, Bothell Access Center</t>
  </si>
  <si>
    <t>C3901 CMN LH, Bothell Access Center 01/18</t>
  </si>
  <si>
    <t>C3901 CMN LH, Bothell Access Center 02/18</t>
  </si>
  <si>
    <t>C3901 CMN LH, Bothell Access Center 03/18</t>
  </si>
  <si>
    <t>C3901 CMN LH, Bothell Access Center 04/18</t>
  </si>
  <si>
    <t>C3901 CMN LH, Bothell Access Center 05/18</t>
  </si>
  <si>
    <t>C3901 CMN LH, Bothell Access Center 06/18</t>
  </si>
  <si>
    <t>C3901 CMN LH, Bothell Access Center 07/18</t>
  </si>
  <si>
    <t>C3901 CMN LH, Bothell Access Center 08/18</t>
  </si>
  <si>
    <t>C3901 CMN LH, Bothell Access Center 09/18</t>
  </si>
  <si>
    <t>C3901 CMN LH, Bothell Access Center 10/18</t>
  </si>
  <si>
    <t>C3901 CMN LH, Bothell Access Center 11/18</t>
  </si>
  <si>
    <t>C3901 CMN LH, Bothell Access Center 12/18</t>
  </si>
  <si>
    <t>C3901 CMN LH, Bothell Call Ctr-RET</t>
  </si>
  <si>
    <t>C3901 CMN LH, Bothell Call Ctr-RET 01/18</t>
  </si>
  <si>
    <t>C3901 CMN LH, Bothell Call Ctr-RET 02/18</t>
  </si>
  <si>
    <t>C3901 CMN LH, Bothell Call Ctr-RET 03/18</t>
  </si>
  <si>
    <t>C3901 CMN LH, Bothell Call Ctr-RET 04/18</t>
  </si>
  <si>
    <t>C3901 CMN LH, Bothell Call Ctr-RET 05/18</t>
  </si>
  <si>
    <t>C3901 CMN LH, Bothell Call Ctr-RET 06/18</t>
  </si>
  <si>
    <t>C3901 CMN LH, Bothell Call Ctr-RET 07/18</t>
  </si>
  <si>
    <t>C3901 CMN LH, Bothell Call Ctr-RET 08/18</t>
  </si>
  <si>
    <t>C3901 CMN LH, Bothell Call Ctr-RET 09/18</t>
  </si>
  <si>
    <t>C3901 CMN LH, Bothell Call Ctr-RET 10/18</t>
  </si>
  <si>
    <t>C3901 CMN LH, Bothell Call Ctr-RET 11/18</t>
  </si>
  <si>
    <t>C3901 CMN LH, Bothell Call Ctr-RET 12/18</t>
  </si>
  <si>
    <t>C3901 CMN LH, Bothell Data Center</t>
  </si>
  <si>
    <t>C3901 CMN LH, Bothell Data Center 01/18</t>
  </si>
  <si>
    <t>C3901 CMN LH, Bothell Data Center 02/18</t>
  </si>
  <si>
    <t>C3901 CMN LH, Bothell Data Center 03/18</t>
  </si>
  <si>
    <t>C3901 CMN LH, Bothell Data Center 04/18</t>
  </si>
  <si>
    <t>C3901 CMN LH, Bothell Data Center 05/18</t>
  </si>
  <si>
    <t>C3901 CMN LH, Bothell Data Center 06/18</t>
  </si>
  <si>
    <t>C3901 CMN LH, Bothell Data Center 07/18</t>
  </si>
  <si>
    <t>C3901 CMN LH, Bothell Data Center 08/18</t>
  </si>
  <si>
    <t>C3901 CMN LH, Bothell Data Center 09/18</t>
  </si>
  <si>
    <t>C3901 CMN LH, Bothell Data Center 10/18</t>
  </si>
  <si>
    <t>C3901 CMN LH, Bothell Data Center 11/18</t>
  </si>
  <si>
    <t>C3901 CMN LH, Bothell Data Center 12/18</t>
  </si>
  <si>
    <t>C3901 CMN LH, Ellensburg-RETIRED</t>
  </si>
  <si>
    <t>C3901 CMN LH, Ellensburg-RETIRED 01/18</t>
  </si>
  <si>
    <t>C3901 CMN LH, Ellensburg-RETIRED 02/18</t>
  </si>
  <si>
    <t>C3901 CMN LH, Ellensburg-RETIRED 03/18</t>
  </si>
  <si>
    <t>C3901 CMN LH, Ellensburg-RETIRED 04/18</t>
  </si>
  <si>
    <t>C3901 CMN LH, Ellensburg-RETIRED 05/18</t>
  </si>
  <si>
    <t>C3901 CMN LH, Ellensburg-RETIRED 06/18</t>
  </si>
  <si>
    <t>C3901 CMN LH, Ellensburg-RETIRED 07/18</t>
  </si>
  <si>
    <t>C3901 CMN LH, Ellensburg-RETIRED 08/18</t>
  </si>
  <si>
    <t>C3901 CMN LH, Ellensburg-RETIRED 09/18</t>
  </si>
  <si>
    <t>C3901 CMN LH, Ellensburg-RETIRED 10/18</t>
  </si>
  <si>
    <t>C3901 CMN LH, Ellensburg-RETIRED 11/18</t>
  </si>
  <si>
    <t>C3901 CMN LH, Ellensburg-RETIRED 12/18</t>
  </si>
  <si>
    <t>C3901 CMN LH, Expired</t>
  </si>
  <si>
    <t>C3901 CMN LH, Expired 01/18</t>
  </si>
  <si>
    <t>C3901 CMN LH, Expired 02/18</t>
  </si>
  <si>
    <t>C3901 CMN LH, Expired 03/18</t>
  </si>
  <si>
    <t>C3901 CMN LH, Expired 04/18</t>
  </si>
  <si>
    <t>C3901 CMN LH, Expired 05/18</t>
  </si>
  <si>
    <t>C3901 CMN LH, Expired 06/18</t>
  </si>
  <si>
    <t>C3901 CMN LH, Expired 07/18</t>
  </si>
  <si>
    <t>C3901 CMN LH, Expired 08/18</t>
  </si>
  <si>
    <t>C3901 CMN LH, Expired 09/18</t>
  </si>
  <si>
    <t>C3901 CMN LH, Expired 10/18</t>
  </si>
  <si>
    <t>C3901 CMN LH, Expired 11/18</t>
  </si>
  <si>
    <t>C3901 CMN LH, Expired 12/18</t>
  </si>
  <si>
    <t>C3901 CMN LH, Freeland Bus Ofc</t>
  </si>
  <si>
    <t>C3901 CMN LH, Freeland Bus Ofc 01/18</t>
  </si>
  <si>
    <t>C3901 CMN LH, Freeland Bus Ofc 02/18</t>
  </si>
  <si>
    <t>C3901 CMN LH, Freeland Bus Ofc 03/18</t>
  </si>
  <si>
    <t>C3901 CMN LH, Freeland Bus Ofc 04/18</t>
  </si>
  <si>
    <t>C3901 CMN LH, Freeland Bus Ofc 05/18</t>
  </si>
  <si>
    <t>C3901 CMN LH, Freeland Bus Ofc 06/18</t>
  </si>
  <si>
    <t>C3901 CMN LH, Freeland Bus Ofc 07/18</t>
  </si>
  <si>
    <t>C3901 CMN LH, Freeland Bus Ofc 08/18</t>
  </si>
  <si>
    <t>C3901 CMN LH, Freeland Bus Ofc 09/18</t>
  </si>
  <si>
    <t>C3901 CMN LH, Freeland Bus Ofc 10/18</t>
  </si>
  <si>
    <t>C3901 CMN LH, Freeland Bus Ofc 11/18</t>
  </si>
  <si>
    <t>C3901 CMN LH, Freeland Bus Ofc 12/18</t>
  </si>
  <si>
    <t>C3901 CMN LH, Lincoln Exec Ctr</t>
  </si>
  <si>
    <t>C3901 CMN LH, Lincoln Exec Ctr 01/18</t>
  </si>
  <si>
    <t>C3901 CMN LH, Lincoln Exec Ctr 02/18</t>
  </si>
  <si>
    <t>C3901 CMN LH, Lincoln Exec Ctr 03/18</t>
  </si>
  <si>
    <t>C3901 CMN LH, Lincoln Exec Ctr 04/18</t>
  </si>
  <si>
    <t>C3901 CMN LH, Lincoln Exec Ctr 05/18</t>
  </si>
  <si>
    <t>C3901 CMN LH, Lincoln Exec Ctr 06/18</t>
  </si>
  <si>
    <t>C3901 CMN LH, Lincoln Exec Ctr 07/18</t>
  </si>
  <si>
    <t>C3901 CMN LH, Lincoln Exec Ctr 08/18</t>
  </si>
  <si>
    <t>C3901 CMN LH, Lincoln Exec Ctr 09/18</t>
  </si>
  <si>
    <t>C3901 CMN LH, Lincoln Exec Ctr 10/18</t>
  </si>
  <si>
    <t>C3901 CMN LH, Lincoln Exec Ctr 11/18</t>
  </si>
  <si>
    <t>C3901 CMN LH, Lincoln Exec Ctr 12/18</t>
  </si>
  <si>
    <t>C3901 CMN LH, Mt Erie Comm -RETIRED</t>
  </si>
  <si>
    <t>C3901 CMN LH, Mt Erie Comm -RETIRED 01/18</t>
  </si>
  <si>
    <t>C3901 CMN LH, Mt Erie Comm -RETIRED 02/18</t>
  </si>
  <si>
    <t>C3901 CMN LH, Mt Erie Comm -RETIRED 03/18</t>
  </si>
  <si>
    <t>C3901 CMN LH, Mt Erie Comm -RETIRED 04/18</t>
  </si>
  <si>
    <t>C3901 CMN LH, Mt Erie Comm -RETIRED 05/18</t>
  </si>
  <si>
    <t>C3901 CMN LH, Mt Erie Comm -RETIRED 06/18</t>
  </si>
  <si>
    <t>C3901 CMN LH, Mt Erie Comm -RETIRED 07/18</t>
  </si>
  <si>
    <t>C3901 CMN LH, Mt Erie Comm -RETIRED 08/18</t>
  </si>
  <si>
    <t>C3901 CMN LH, Mt Erie Comm -RETIRED 09/18</t>
  </si>
  <si>
    <t>C3901 CMN LH, Mt Erie Comm -RETIRED 10/18</t>
  </si>
  <si>
    <t>C3901 CMN LH, Mt Erie Comm -RETIRED 11/18</t>
  </si>
  <si>
    <t>C3901 CMN LH, Mt Erie Comm -RETIRED 12/18</t>
  </si>
  <si>
    <t>C3901 CMN LH, PSE Building</t>
  </si>
  <si>
    <t>C3901 CMN LH, PSE Building 01/18</t>
  </si>
  <si>
    <t>C3901 CMN LH, PSE Building 02/18</t>
  </si>
  <si>
    <t>C3901 CMN LH, PSE Building 03/18</t>
  </si>
  <si>
    <t>C3901 CMN LH, PSE Building 04/18</t>
  </si>
  <si>
    <t>C3901 CMN LH, PSE Building 05/18</t>
  </si>
  <si>
    <t>C3901 CMN LH, PSE Building 06/18</t>
  </si>
  <si>
    <t>C3901 CMN LH, PSE Building 07/18</t>
  </si>
  <si>
    <t>C3901 CMN LH, PSE Building 08/18</t>
  </si>
  <si>
    <t>C3901 CMN LH, PSE Building 09/18</t>
  </si>
  <si>
    <t>C3901 CMN LH, PSE Building 10/18</t>
  </si>
  <si>
    <t>C3901 CMN LH, PSE Building 11/18</t>
  </si>
  <si>
    <t>C3901 CMN LH, PSE Building 12/18</t>
  </si>
  <si>
    <t>C3901 CMN LH, PSE East Amend 2</t>
  </si>
  <si>
    <t>C3901 CMN LH, PSE East Amend 2 08/18</t>
  </si>
  <si>
    <t>C3901 CMN LH, PSE East Amend 2 09/18</t>
  </si>
  <si>
    <t>C3901 CMN LH, PSE East Amend 2 10/18</t>
  </si>
  <si>
    <t>C3901 CMN LH, PSE East Amend 2 11/18</t>
  </si>
  <si>
    <t>C3901 CMN LH, PSE East Amend 2 12/18</t>
  </si>
  <si>
    <t>C3901 CMN LH, PSE East Building</t>
  </si>
  <si>
    <t>C3901 CMN LH, PSE East Building 01/18</t>
  </si>
  <si>
    <t>C3901 CMN LH, PSE East Building 02/18</t>
  </si>
  <si>
    <t>C3901 CMN LH, PSE East Building 03/18</t>
  </si>
  <si>
    <t>C3901 CMN LH, PSE East Building 04/18</t>
  </si>
  <si>
    <t>C3901 CMN LH, PSE East Building 05/18</t>
  </si>
  <si>
    <t>C3901 CMN LH, PSE East Building 06/18</t>
  </si>
  <si>
    <t>C3901 CMN LH, PSE East Building 07/18</t>
  </si>
  <si>
    <t>C3901 CMN LH, PSE East Building 08/18</t>
  </si>
  <si>
    <t>C3901 CMN LH, PSE East Building 09/18</t>
  </si>
  <si>
    <t>C3901 CMN LH, PSE East Building 10/18</t>
  </si>
  <si>
    <t>C3901 CMN LH, PSE East Building 11/18</t>
  </si>
  <si>
    <t>C3901 CMN LH, PSE East Building 12/18</t>
  </si>
  <si>
    <t>C3901 CMN LH, Rattlesnake Mtn -RET</t>
  </si>
  <si>
    <t>C3901 CMN LH, Rattlesnake Mtn -RET 01/18</t>
  </si>
  <si>
    <t>C3901 CMN LH, Rattlesnake Mtn -RET 02/18</t>
  </si>
  <si>
    <t>C3901 CMN LH, Rattlesnake Mtn -RET 03/18</t>
  </si>
  <si>
    <t>C3901 CMN LH, Rattlesnake Mtn -RET 04/18</t>
  </si>
  <si>
    <t>C3901 CMN LH, Rattlesnake Mtn -RET 05/18</t>
  </si>
  <si>
    <t>C3901 CMN LH, Rattlesnake Mtn -RET 06/18</t>
  </si>
  <si>
    <t>C3901 CMN LH, Rattlesnake Mtn -RET 07/18</t>
  </si>
  <si>
    <t>C3901 CMN LH, Rattlesnake Mtn -RET 08/18</t>
  </si>
  <si>
    <t>C3901 CMN LH, Rattlesnake Mtn -RET 09/18</t>
  </si>
  <si>
    <t>C3901 CMN LH, Rattlesnake Mtn -RET 10/18</t>
  </si>
  <si>
    <t>C3901 CMN LH, Rattlesnake Mtn -RET 11/18</t>
  </si>
  <si>
    <t>C3901 CMN LH, Rattlesnake Mtn -RET 12/18</t>
  </si>
  <si>
    <t>C3901 CMN LH, Redmond West/Willow</t>
  </si>
  <si>
    <t>C3901 CMN LH, Redmond West/Willow 01/18</t>
  </si>
  <si>
    <t>C3901 CMN LH, Redmond West/Willow 02/18</t>
  </si>
  <si>
    <t>C3901 CMN LH, Redmond West/Willow 03/18</t>
  </si>
  <si>
    <t>C3901 CMN LH, Redmond West/Willow 04/18</t>
  </si>
  <si>
    <t>C3901 CMN LH, Redmond West/Willow 05/18</t>
  </si>
  <si>
    <t>C3901 CMN LH, Redmond West/Willow 06/18</t>
  </si>
  <si>
    <t>C3901 CMN LH, Redmond West/Willow 07/18</t>
  </si>
  <si>
    <t>C3901 CMN LH, Redmond West/Willow 08/18</t>
  </si>
  <si>
    <t>C3901 CMN LH, Redmond West/Willow 09/18</t>
  </si>
  <si>
    <t>C3901 CMN LH, Redmond West/Willow 10/18</t>
  </si>
  <si>
    <t>C3901 CMN LH, Redmond West/Willow 11/18</t>
  </si>
  <si>
    <t>C3901 CMN LH, Redmond West/Willow 12/18</t>
  </si>
  <si>
    <t>C3901 CMN LH, S King Svc 2nd Am-RET</t>
  </si>
  <si>
    <t>C3901 CMN LH, S King Svc 2nd Am-RET 01/18</t>
  </si>
  <si>
    <t>C3901 CMN LH, S King Svc 2nd Am-RET 02/18</t>
  </si>
  <si>
    <t>C3901 CMN LH, S King Svc 2nd Am-RET 03/18</t>
  </si>
  <si>
    <t>C3901 CMN LH, S King Svc 2nd Am-RET 04/18</t>
  </si>
  <si>
    <t>C3901 CMN LH, S King Svc 2nd Am-RET 05/18</t>
  </si>
  <si>
    <t>C3901 CMN LH, S King Svc 2nd Am-RET 06/18</t>
  </si>
  <si>
    <t>C3901 CMN LH, S King Svc 2nd Am-RET 07/18</t>
  </si>
  <si>
    <t>C3901 CMN LH, S King Svc 2nd Am-RET 08/18</t>
  </si>
  <si>
    <t>C3901 CMN LH, S King Svc 2nd Am-RET 09/18</t>
  </si>
  <si>
    <t>C3901 CMN LH, S King Svc 2nd Am-RET 10/18</t>
  </si>
  <si>
    <t>C3901 CMN LH, S King Svc 2nd Am-RET 11/18</t>
  </si>
  <si>
    <t>C3901 CMN LH, S King Svc 2nd Am-RET 12/18</t>
  </si>
  <si>
    <t>C3901 CMN LH, S King Svc -RETIRED</t>
  </si>
  <si>
    <t>C3901 CMN LH, S King Svc -RETIRED 01/18</t>
  </si>
  <si>
    <t>C3901 CMN LH, S King Svc -RETIRED 02/18</t>
  </si>
  <si>
    <t>C3901 CMN LH, S King Svc -RETIRED 03/18</t>
  </si>
  <si>
    <t>C3901 CMN LH, S King Svc -RETIRED 04/18</t>
  </si>
  <si>
    <t>C3901 CMN LH, S King Svc -RETIRED 05/18</t>
  </si>
  <si>
    <t>C3901 CMN LH, S King Svc -RETIRED 06/18</t>
  </si>
  <si>
    <t>C3901 CMN LH, S King Svc -RETIRED 07/18</t>
  </si>
  <si>
    <t>C3901 CMN LH, S King Svc -RETIRED 08/18</t>
  </si>
  <si>
    <t>C3901 CMN LH, S King Svc -RETIRED 09/18</t>
  </si>
  <si>
    <t>C3901 CMN LH, S King Svc -RETIRED 10/18</t>
  </si>
  <si>
    <t>C3901 CMN LH, S King Svc -RETIRED 11/18</t>
  </si>
  <si>
    <t>C3901 CMN LH, S King Svc -RETIRED 12/18</t>
  </si>
  <si>
    <t>C3901 CMN LH, Sea Tac-RETIRED</t>
  </si>
  <si>
    <t>C3901 CMN LH, Sea Tac-RETIRED 01/18</t>
  </si>
  <si>
    <t>C3901 CMN LH, Sea Tac-RETIRED 02/18</t>
  </si>
  <si>
    <t>C3901 CMN LH, Sea Tac-RETIRED 03/18</t>
  </si>
  <si>
    <t>C3901 CMN LH, Sea Tac-RETIRED 04/18</t>
  </si>
  <si>
    <t>C3901 CMN LH, Sea Tac-RETIRED 05/18</t>
  </si>
  <si>
    <t>C3901 CMN LH, Sea Tac-RETIRED 06/18</t>
  </si>
  <si>
    <t>C3901 CMN LH, Sea Tac-RETIRED 07/18</t>
  </si>
  <si>
    <t>C3901 CMN LH, Sea Tac-RETIRED 08/18</t>
  </si>
  <si>
    <t>C3901 CMN LH, Sea Tac-RETIRED 09/18</t>
  </si>
  <si>
    <t>C3901 CMN LH, Sea Tac-RETIRED 10/18</t>
  </si>
  <si>
    <t>C3901 CMN LH, Sea Tac-RETIRED 11/18</t>
  </si>
  <si>
    <t>C3901 CMN LH, Sea Tac-RETIRED 12/18</t>
  </si>
  <si>
    <t>C3910 CMN Office Furn &amp; Eq-notused</t>
  </si>
  <si>
    <t>C3910 CMN Office Furn &amp; Eq-notused 01/18</t>
  </si>
  <si>
    <t>C3910 CMN Office Furn &amp; Eq-notused 02/18</t>
  </si>
  <si>
    <t>C3910 CMN Office Furn &amp; Eq-notused 03/18</t>
  </si>
  <si>
    <t>C3910 CMN Office Furn &amp; Eq-notused 04/18</t>
  </si>
  <si>
    <t>C3910 CMN Office Furn &amp; Eq-notused 05/18</t>
  </si>
  <si>
    <t>C3910 CMN Office Furn &amp; Eq-notused 06/18</t>
  </si>
  <si>
    <t>C3910 CMN Office Furn &amp; Eq-notused 07/18</t>
  </si>
  <si>
    <t>C3910 CMN Office Furn &amp; Eq-notused 08/18</t>
  </si>
  <si>
    <t>C3910 CMN Office Furn &amp; Eq-notused 09/18</t>
  </si>
  <si>
    <t>C3910 CMN Office Furn &amp; Eq-notused 10/18</t>
  </si>
  <si>
    <t>C3910 CMN Office Furn &amp; Eq-notused 11/18</t>
  </si>
  <si>
    <t>C3910 CMN Office Furn &amp; Eq-notused 12/18</t>
  </si>
  <si>
    <t>C3911 CMN Office Furn &amp; Eq, new</t>
  </si>
  <si>
    <t>C3911 CMN Office Furn &amp; Eq, new 01/18</t>
  </si>
  <si>
    <t>C3911 CMN Office Furn &amp; Eq, new 02/18</t>
  </si>
  <si>
    <t>C3911 CMN Office Furn &amp; Eq, new 03/18</t>
  </si>
  <si>
    <t>C3911 CMN Office Furn &amp; Eq, new 04/18</t>
  </si>
  <si>
    <t>C3911 CMN Office Furn &amp; Eq, new 05/18</t>
  </si>
  <si>
    <t>C3911 CMN Office Furn &amp; Eq, new 06/18</t>
  </si>
  <si>
    <t>C3911 CMN Office Furn &amp; Eq, new 07/18</t>
  </si>
  <si>
    <t>C3911 CMN Office Furn &amp; Eq, new 08/18</t>
  </si>
  <si>
    <t>C3911 CMN Office Furn &amp; Eq, new 09/18</t>
  </si>
  <si>
    <t>C3911 CMN Office Furn &amp; Eq, new 10/18</t>
  </si>
  <si>
    <t>C3911 CMN Office Furn &amp; Eq, new 11/18</t>
  </si>
  <si>
    <t>C3911 CMN Office Furn &amp; Eq, new 12/18</t>
  </si>
  <si>
    <t>C3911 CMN Office Furn &amp; Eq, old</t>
  </si>
  <si>
    <t>C3911 CMN Office Furn &amp; Eq, old 01/18</t>
  </si>
  <si>
    <t>C3911 CMN Office Furn &amp; Eq, old 02/18</t>
  </si>
  <si>
    <t>C3911 CMN Office Furn &amp; Eq, old 03/18</t>
  </si>
  <si>
    <t>C3911 CMN Office Furn &amp; Eq, old 04/18</t>
  </si>
  <si>
    <t>C3911 CMN Office Furn &amp; Eq, old 05/18</t>
  </si>
  <si>
    <t>C3911 CMN Office Furn &amp; Eq, old 06/18</t>
  </si>
  <si>
    <t>C3911 CMN Office Furn &amp; Eq, old 07/18</t>
  </si>
  <si>
    <t>C3911 CMN Office Furn &amp; Eq, old 08/18</t>
  </si>
  <si>
    <t>C3911 CMN Office Furn &amp; Eq, old 09/18</t>
  </si>
  <si>
    <t>C3911 CMN Office Furn &amp; Eq, old 10/18</t>
  </si>
  <si>
    <t>C3911 CMN Office Furn &amp; Eq, old 11/18</t>
  </si>
  <si>
    <t>C3911 CMN Office Furn &amp; Eq, old 12/18</t>
  </si>
  <si>
    <t>C3912 CMN Computer Eq, new</t>
  </si>
  <si>
    <t>C3912 CMN Computer Eq, new 01/18</t>
  </si>
  <si>
    <t>C3912 CMN Computer Eq, new 02/18</t>
  </si>
  <si>
    <t>C3912 CMN Computer Eq, new 03/18</t>
  </si>
  <si>
    <t>C3912 CMN Computer Eq, new 04/18</t>
  </si>
  <si>
    <t>C3912 CMN Computer Eq, new 05/18</t>
  </si>
  <si>
    <t>C3912 CMN Computer Eq, new 06/18</t>
  </si>
  <si>
    <t>C3912 CMN Computer Eq, new 07/18</t>
  </si>
  <si>
    <t>C3912 CMN Computer Eq, new 08/18</t>
  </si>
  <si>
    <t>C3912 CMN Computer Eq, new 09/18</t>
  </si>
  <si>
    <t>C3912 CMN Computer Eq, new 10/18</t>
  </si>
  <si>
    <t>C3912 CMN Computer Eq, new 11/18</t>
  </si>
  <si>
    <t>C3912 CMN Computer Eq, new 12/18</t>
  </si>
  <si>
    <t>C3913 CMN Printers, new</t>
  </si>
  <si>
    <t>C3913 CMN Printers, new 01/18</t>
  </si>
  <si>
    <t>C3913 CMN Printers, new 02/18</t>
  </si>
  <si>
    <t>C3913 CMN Printers, new 03/18</t>
  </si>
  <si>
    <t>C3913 CMN Printers, new 04/18</t>
  </si>
  <si>
    <t>C3913 CMN Printers, new 05/18</t>
  </si>
  <si>
    <t>C3913 CMN Printers, new 06/18</t>
  </si>
  <si>
    <t>C3913 CMN Printers, new 07/18</t>
  </si>
  <si>
    <t>C3913 CMN Printers, new 08/18</t>
  </si>
  <si>
    <t>C3913 CMN Printers, new 09/18</t>
  </si>
  <si>
    <t>C3913 CMN Printers, new 10/18</t>
  </si>
  <si>
    <t>C3913 CMN Printers, new 11/18</t>
  </si>
  <si>
    <t>C3913 CMN Printers, new 12/18</t>
  </si>
  <si>
    <t>C3917 CMN Modular Furniture-notused</t>
  </si>
  <si>
    <t>C3917 CMN Modular Furniture-notused 01/18</t>
  </si>
  <si>
    <t>C3917 CMN Modular Furniture-notused 02/18</t>
  </si>
  <si>
    <t>C3917 CMN Modular Furniture-notused 03/18</t>
  </si>
  <si>
    <t>C3917 CMN Modular Furniture-notused 04/18</t>
  </si>
  <si>
    <t>C3917 CMN Modular Furniture-notused 05/18</t>
  </si>
  <si>
    <t>C3917 CMN Modular Furniture-notused 06/18</t>
  </si>
  <si>
    <t>C3917 CMN Modular Furniture-notused 07/18</t>
  </si>
  <si>
    <t>C3917 CMN Modular Furniture-notused 08/18</t>
  </si>
  <si>
    <t>C3917 CMN Modular Furniture-notused 09/18</t>
  </si>
  <si>
    <t>C3917 CMN Modular Furniture-notused 10/18</t>
  </si>
  <si>
    <t>C3917 CMN Modular Furniture-notused 11/18</t>
  </si>
  <si>
    <t>C3917 CMN Modular Furniture-notused 12/18</t>
  </si>
  <si>
    <t>C3920 GEN Trans Equip, new</t>
  </si>
  <si>
    <t>C3920 GEN Trans Equip, new 01/18</t>
  </si>
  <si>
    <t>C3920 GEN Trans Equip, new 02/18</t>
  </si>
  <si>
    <t>C3920 GEN Trans Equip, new 03/18</t>
  </si>
  <si>
    <t>C3920 GEN Trans Equip, new 04/18</t>
  </si>
  <si>
    <t>C3920 GEN Trans Equip, new 05/18</t>
  </si>
  <si>
    <t>C3920 GEN Trans Equip, new 06/18</t>
  </si>
  <si>
    <t>C3920 GEN Trans Equip, new 07/18</t>
  </si>
  <si>
    <t>C3920 GEN Trans Equip, new 08/18</t>
  </si>
  <si>
    <t>C3920 GEN Trans Equip, new 09/18</t>
  </si>
  <si>
    <t>C3920 GEN Trans Equip, new 10/18</t>
  </si>
  <si>
    <t>C3920 GEN Trans Equip, new 11/18</t>
  </si>
  <si>
    <t>C3920 GEN Trans Equip, new 12/18</t>
  </si>
  <si>
    <t>C3920 GEN Trans Equip, old</t>
  </si>
  <si>
    <t>C3920 GEN Trans Equip, old 01/18</t>
  </si>
  <si>
    <t>C3920 GEN Trans Equip, old 02/18</t>
  </si>
  <si>
    <t>C3920 GEN Trans Equip, old 03/18</t>
  </si>
  <si>
    <t>C3920 GEN Trans Equip, old 04/18</t>
  </si>
  <si>
    <t>C3920 GEN Trans Equip, old 05/18</t>
  </si>
  <si>
    <t>C3920 GEN Trans Equip, old 06/18</t>
  </si>
  <si>
    <t>C3920 GEN Trans Equip, old 07/18</t>
  </si>
  <si>
    <t>C3920 GEN Trans Equip, old 08/18</t>
  </si>
  <si>
    <t>C3920 GEN Trans Equip, old 09/18</t>
  </si>
  <si>
    <t>C3920 GEN Trans Equip, old 10/18</t>
  </si>
  <si>
    <t>C3920 GEN Trans Equip, old 11/18</t>
  </si>
  <si>
    <t>C3920 GEN Trans Equip, old 12/18</t>
  </si>
  <si>
    <t>C3921 CMN Aircraft</t>
  </si>
  <si>
    <t>C3921 CMN Aircraft 01/18</t>
  </si>
  <si>
    <t>C3921 CMN Aircraft 02/18</t>
  </si>
  <si>
    <t>C3921 CMN Aircraft 03/18</t>
  </si>
  <si>
    <t>C3921 CMN Aircraft 04/18</t>
  </si>
  <si>
    <t>C3921 CMN Aircraft 05/18</t>
  </si>
  <si>
    <t>C3921 CMN Aircraft 06/18</t>
  </si>
  <si>
    <t>C3921 CMN Aircraft 07/18</t>
  </si>
  <si>
    <t>C3921 CMN Aircraft 08/18</t>
  </si>
  <si>
    <t>C3921 CMN Aircraft 09/18</t>
  </si>
  <si>
    <t>C3921 CMN Aircraft 10/18</t>
  </si>
  <si>
    <t>C3921 CMN Aircraft 11/18</t>
  </si>
  <si>
    <t>C3921 CMN Aircraft 12/18</t>
  </si>
  <si>
    <t>C3922 CMN Aircraft Engine Rebuild</t>
  </si>
  <si>
    <t>C3922 CMN Aircraft Engine Rebuild 01/18</t>
  </si>
  <si>
    <t>C3922 CMN Aircraft Engine Rebuild 02/18</t>
  </si>
  <si>
    <t>C3922 CMN Aircraft Engine Rebuild 03/18</t>
  </si>
  <si>
    <t>C3922 CMN Aircraft Engine Rebuild 04/18</t>
  </si>
  <si>
    <t>C3922 CMN Aircraft Engine Rebuild 05/18</t>
  </si>
  <si>
    <t>C3922 CMN Aircraft Engine Rebuild 06/18</t>
  </si>
  <si>
    <t>C3922 CMN Aircraft Engine Rebuild 07/18</t>
  </si>
  <si>
    <t>C3922 CMN Aircraft Engine Rebuild 08/18</t>
  </si>
  <si>
    <t>C3922 CMN Aircraft Engine Rebuild 09/18</t>
  </si>
  <si>
    <t>C3922 CMN Aircraft Engine Rebuild 10/18</t>
  </si>
  <si>
    <t>C3922 CMN Aircraft Engine Rebuild 11/18</t>
  </si>
  <si>
    <t>C3922 CMN Aircraft Engine Rebuild 12/18</t>
  </si>
  <si>
    <t>C393 CMN Stores Equipment new</t>
  </si>
  <si>
    <t>C393 CMN Stores Equipment new 01/18</t>
  </si>
  <si>
    <t>C393 CMN Stores Equipment new 02/18</t>
  </si>
  <si>
    <t>C393 CMN Stores Equipment new 03/18</t>
  </si>
  <si>
    <t>C393 CMN Stores Equipment new 04/18</t>
  </si>
  <si>
    <t>C393 CMN Stores Equipment new 05/18</t>
  </si>
  <si>
    <t>C393 CMN Stores Equipment new 06/18</t>
  </si>
  <si>
    <t>C393 CMN Stores Equipment new 07/18</t>
  </si>
  <si>
    <t>C393 CMN Stores Equipment new 08/18</t>
  </si>
  <si>
    <t>C393 CMN Stores Equipment new 09/18</t>
  </si>
  <si>
    <t>C393 CMN Stores Equipment new 10/18</t>
  </si>
  <si>
    <t>C393 CMN Stores Equipment new 11/18</t>
  </si>
  <si>
    <t>C393 CMN Stores Equipment new 12/18</t>
  </si>
  <si>
    <t>C393 CMN Stores Equipment old</t>
  </si>
  <si>
    <t>C393 CMN Stores Equipment old 01/18</t>
  </si>
  <si>
    <t>C393 CMN Stores Equipment old 02/18</t>
  </si>
  <si>
    <t>C393 CMN Stores Equipment old 03/18</t>
  </si>
  <si>
    <t>C393 CMN Stores Equipment old 04/18</t>
  </si>
  <si>
    <t>C393 CMN Stores Equipment old 05/18</t>
  </si>
  <si>
    <t>C393 CMN Stores Equipment old 06/18</t>
  </si>
  <si>
    <t>C393 CMN Stores Equipment old 07/18</t>
  </si>
  <si>
    <t>C393 CMN Stores Equipment old 08/18</t>
  </si>
  <si>
    <t>C393 CMN Stores Equipment old 09/18</t>
  </si>
  <si>
    <t>C393 CMN Stores Equipment old 10/18</t>
  </si>
  <si>
    <t>C393 CMN Stores Equipment old 11/18</t>
  </si>
  <si>
    <t>C393 CMN Stores Equipment old 12/18</t>
  </si>
  <si>
    <t>C3940 CMN Tools/Shop/Garage new</t>
  </si>
  <si>
    <t>C3940 CMN Tools/Shop/Garage new 01/18</t>
  </si>
  <si>
    <t>C3940 CMN Tools/Shop/Garage new 02/18</t>
  </si>
  <si>
    <t>C3940 CMN Tools/Shop/Garage new 03/18</t>
  </si>
  <si>
    <t>C3940 CMN Tools/Shop/Garage new 04/18</t>
  </si>
  <si>
    <t>C3940 CMN Tools/Shop/Garage new 05/18</t>
  </si>
  <si>
    <t>C3940 CMN Tools/Shop/Garage new 06/18</t>
  </si>
  <si>
    <t>C3940 CMN Tools/Shop/Garage new 07/18</t>
  </si>
  <si>
    <t>C3940 CMN Tools/Shop/Garage new 08/18</t>
  </si>
  <si>
    <t>C3940 CMN Tools/Shop/Garage new 09/18</t>
  </si>
  <si>
    <t>C3940 CMN Tools/Shop/Garage new 10/18</t>
  </si>
  <si>
    <t>C3940 CMN Tools/Shop/Garage new 11/18</t>
  </si>
  <si>
    <t>C3940 CMN Tools/Shop/Garage new 12/18</t>
  </si>
  <si>
    <t>C3940 CMN Tools/Shop/Garage old</t>
  </si>
  <si>
    <t>C3940 CMN Tools/Shop/Garage old 01/18</t>
  </si>
  <si>
    <t>C3940 CMN Tools/Shop/Garage old 02/18</t>
  </si>
  <si>
    <t>C3940 CMN Tools/Shop/Garage old 03/18</t>
  </si>
  <si>
    <t>C3940 CMN Tools/Shop/Garage old 04/18</t>
  </si>
  <si>
    <t>C3940 CMN Tools/Shop/Garage old 05/18</t>
  </si>
  <si>
    <t>C3940 CMN Tools/Shop/Garage old 06/18</t>
  </si>
  <si>
    <t>C3940 CMN Tools/Shop/Garage old 07/18</t>
  </si>
  <si>
    <t>C3940 CMN Tools/Shop/Garage old 08/18</t>
  </si>
  <si>
    <t>C3940 CMN Tools/Shop/Garage old 09/18</t>
  </si>
  <si>
    <t>C3940 CMN Tools/Shop/Garage old 10/18</t>
  </si>
  <si>
    <t>C3940 CMN Tools/Shop/Garage old 11/18</t>
  </si>
  <si>
    <t>C3940 CMN Tools/Shop/Garage old 12/18</t>
  </si>
  <si>
    <t>C3942 CMN Tools, 5 yrs-notused</t>
  </si>
  <si>
    <t>C3942 CMN Tools, 5 yrs-notused 01/18</t>
  </si>
  <si>
    <t>C3942 CMN Tools, 5 yrs-notused 02/18</t>
  </si>
  <si>
    <t>C3942 CMN Tools, 5 yrs-notused 03/18</t>
  </si>
  <si>
    <t>C3942 CMN Tools, 5 yrs-notused 04/18</t>
  </si>
  <si>
    <t>C3942 CMN Tools, 5 yrs-notused 05/18</t>
  </si>
  <si>
    <t>C3942 CMN Tools, 5 yrs-notused 06/18</t>
  </si>
  <si>
    <t>C3942 CMN Tools, 5 yrs-notused 07/18</t>
  </si>
  <si>
    <t>C3942 CMN Tools, 5 yrs-notused 08/18</t>
  </si>
  <si>
    <t>C3942 CMN Tools, 5 yrs-notused 09/18</t>
  </si>
  <si>
    <t>C3942 CMN Tools, 5 yrs-notused 10/18</t>
  </si>
  <si>
    <t>C3942 CMN Tools, 5 yrs-notused 11/18</t>
  </si>
  <si>
    <t>C3942 CMN Tools, 5 yrs-notused 12/18</t>
  </si>
  <si>
    <t>C396 GEN Power Op Equip, new</t>
  </si>
  <si>
    <t>C396 GEN Power Op Equip, new 01/18</t>
  </si>
  <si>
    <t>C396 GEN Power Op Equip, new 02/18</t>
  </si>
  <si>
    <t>C396 GEN Power Op Equip, new 03/18</t>
  </si>
  <si>
    <t>C396 GEN Power Op Equip, new 04/18</t>
  </si>
  <si>
    <t>C396 GEN Power Op Equip, new 05/18</t>
  </si>
  <si>
    <t>C396 GEN Power Op Equip, new 06/18</t>
  </si>
  <si>
    <t>C396 GEN Power Op Equip, new 07/18</t>
  </si>
  <si>
    <t>C396 GEN Power Op Equip, new 08/18</t>
  </si>
  <si>
    <t>C396 GEN Power Op Equip, new 09/18</t>
  </si>
  <si>
    <t>C396 GEN Power Op Equip, new 10/18</t>
  </si>
  <si>
    <t>C396 GEN Power Op Equip, new 11/18</t>
  </si>
  <si>
    <t>C396 GEN Power Op Equip, new 12/18</t>
  </si>
  <si>
    <t>C3970 CMN Comm Equip, AMI Network</t>
  </si>
  <si>
    <t>C3970 CMN Comm Equip, AMI Network 01/18</t>
  </si>
  <si>
    <t>C3970 CMN Comm Equip, AMI Network 02/18</t>
  </si>
  <si>
    <t>C3970 CMN Comm Equip, AMI Network 03/18</t>
  </si>
  <si>
    <t>C3970 CMN Comm Equip, AMI Network 04/18</t>
  </si>
  <si>
    <t>C3970 CMN Comm Equip, AMI Network 05/18</t>
  </si>
  <si>
    <t>C3970 CMN Comm Equip, AMI Network 06/18</t>
  </si>
  <si>
    <t>C3970 CMN Comm Equip, AMI Network 07/18</t>
  </si>
  <si>
    <t>C3970 CMN Comm Equip, AMI Network 08/18</t>
  </si>
  <si>
    <t>C3970 CMN Comm Equip, AMI Network 09/18</t>
  </si>
  <si>
    <t>C3970 CMN Comm Equip, AMI Network 10/18</t>
  </si>
  <si>
    <t>C3970 CMN Comm Equip, AMI Network 11/18</t>
  </si>
  <si>
    <t>C3970 CMN Comm Equip, AMI Network 12/18</t>
  </si>
  <si>
    <t>C3970 CMN Comm Equip, new</t>
  </si>
  <si>
    <t>C3970 CMN Comm Equip, new 01/18</t>
  </si>
  <si>
    <t>C3970 CMN Comm Equip, new 02/18</t>
  </si>
  <si>
    <t>C3970 CMN Comm Equip, new 03/18</t>
  </si>
  <si>
    <t>C3970 CMN Comm Equip, new 04/18</t>
  </si>
  <si>
    <t>C3970 CMN Comm Equip, new 05/18</t>
  </si>
  <si>
    <t>C3970 CMN Comm Equip, new 06/18</t>
  </si>
  <si>
    <t>C3970 CMN Comm Equip, new 07/18</t>
  </si>
  <si>
    <t>C3970 CMN Comm Equip, new 08/18</t>
  </si>
  <si>
    <t>C3970 CMN Comm Equip, new 09/18</t>
  </si>
  <si>
    <t>C3970 CMN Comm Equip, new 10/18</t>
  </si>
  <si>
    <t>C3970 CMN Comm Equip, new 11/18</t>
  </si>
  <si>
    <t>C3970 CMN Comm Equip, new 12/18</t>
  </si>
  <si>
    <t>C3970 CMN Comm Equip, old</t>
  </si>
  <si>
    <t>C3970 CMN Comm Equip, old 01/18</t>
  </si>
  <si>
    <t>C3970 CMN Comm Equip, old 02/18</t>
  </si>
  <si>
    <t>C3970 CMN Comm Equip, old 03/18</t>
  </si>
  <si>
    <t>C3970 CMN Comm Equip, old 04/18</t>
  </si>
  <si>
    <t>C3970 CMN Comm Equip, old 05/18</t>
  </si>
  <si>
    <t>C3970 CMN Comm Equip, old 06/18</t>
  </si>
  <si>
    <t>C3970 CMN Comm Equip, old 07/18</t>
  </si>
  <si>
    <t>C3970 CMN Comm Equip, old 08/18</t>
  </si>
  <si>
    <t>C3970 CMN Comm Equip, old 09/18</t>
  </si>
  <si>
    <t>C3970 CMN Comm Equip, old 10/18</t>
  </si>
  <si>
    <t>C3970 CMN Comm Equip, old 11/18</t>
  </si>
  <si>
    <t>C3970 CMN Comm Equip, old 12/18</t>
  </si>
  <si>
    <t>C3980 CMN Misc Equipment, new</t>
  </si>
  <si>
    <t>C3980 CMN Misc Equipment, new 01/18</t>
  </si>
  <si>
    <t>C3980 CMN Misc Equipment, new 02/18</t>
  </si>
  <si>
    <t>C3980 CMN Misc Equipment, new 03/18</t>
  </si>
  <si>
    <t>C3980 CMN Misc Equipment, new 04/18</t>
  </si>
  <si>
    <t>C3980 CMN Misc Equipment, new 05/18</t>
  </si>
  <si>
    <t>C3980 CMN Misc Equipment, new 06/18</t>
  </si>
  <si>
    <t>C3980 CMN Misc Equipment, new 07/18</t>
  </si>
  <si>
    <t>C3980 CMN Misc Equipment, new 08/18</t>
  </si>
  <si>
    <t>C3980 CMN Misc Equipment, new 09/18</t>
  </si>
  <si>
    <t>C3980 CMN Misc Equipment, new 10/18</t>
  </si>
  <si>
    <t>C3980 CMN Misc Equipment, new 11/18</t>
  </si>
  <si>
    <t>C3980 CMN Misc Equipment, new 12/18</t>
  </si>
  <si>
    <t>C3980 CMN Misc Equipment, old</t>
  </si>
  <si>
    <t>C3980 CMN Misc Equipment, old 01/18</t>
  </si>
  <si>
    <t>C3980 CMN Misc Equipment, old 02/18</t>
  </si>
  <si>
    <t>C3980 CMN Misc Equipment, old 03/18</t>
  </si>
  <si>
    <t>C3980 CMN Misc Equipment, old 04/18</t>
  </si>
  <si>
    <t>C3980 CMN Misc Equipment, old 05/18</t>
  </si>
  <si>
    <t>C3980 CMN Misc Equipment, old 06/18</t>
  </si>
  <si>
    <t>C3980 CMN Misc Equipment, old 07/18</t>
  </si>
  <si>
    <t>C3980 CMN Misc Equipment, old 08/18</t>
  </si>
  <si>
    <t>C3980 CMN Misc Equipment, old 09/18</t>
  </si>
  <si>
    <t>C3980 CMN Misc Equipment, old 10/18</t>
  </si>
  <si>
    <t>C3980 CMN Misc Equipment, old 11/18</t>
  </si>
  <si>
    <t>C3980 CMN Misc Equipment, old 12/18</t>
  </si>
  <si>
    <t>C3981 CMN Do Not Use</t>
  </si>
  <si>
    <t>C3981 CMN Do Not Use 01/18</t>
  </si>
  <si>
    <t>C3981 CMN Do Not Use 02/18</t>
  </si>
  <si>
    <t>C3981 CMN Do Not Use 03/18</t>
  </si>
  <si>
    <t>C3981 CMN Do Not Use 04/18</t>
  </si>
  <si>
    <t>C3981 CMN Do Not Use 05/18</t>
  </si>
  <si>
    <t>C3981 CMN Do Not Use 06/18</t>
  </si>
  <si>
    <t>C3981 CMN Do Not Use 07/18</t>
  </si>
  <si>
    <t>C3981 CMN Do Not Use 08/18</t>
  </si>
  <si>
    <t>C3981 CMN Do Not Use 09/18</t>
  </si>
  <si>
    <t>C3981 CMN Do Not Use 10/18</t>
  </si>
  <si>
    <t>C3981 CMN Do Not Use 11/18</t>
  </si>
  <si>
    <t>C3981 CMN Do Not Use 12/18</t>
  </si>
  <si>
    <t>C3981 CMN Misc Equipment -DONOTUSE</t>
  </si>
  <si>
    <t>C3981 CMN Misc Equipment -DONOTUSE 01/18</t>
  </si>
  <si>
    <t>C3981 CMN Misc Equipment -DONOTUSE 02/18</t>
  </si>
  <si>
    <t>C3981 CMN Misc Equipment -DONOTUSE 03/18</t>
  </si>
  <si>
    <t>C3981 CMN Misc Equipment -DONOTUSE 04/18</t>
  </si>
  <si>
    <t>C3981 CMN Misc Equipment -DONOTUSE 05/18</t>
  </si>
  <si>
    <t>C3981 CMN Misc Equipment -DONOTUSE 06/18</t>
  </si>
  <si>
    <t>C3981 CMN Misc Equipment -DONOTUSE 07/18</t>
  </si>
  <si>
    <t>C3981 CMN Misc Equipment -DONOTUSE 08/18</t>
  </si>
  <si>
    <t>C3981 CMN Misc Equipment -DONOTUSE 09/18</t>
  </si>
  <si>
    <t>C3981 CMN Misc Equipment -DONOTUSE 10/18</t>
  </si>
  <si>
    <t>C3981 CMN Misc Equipment -DONOTUSE 11/18</t>
  </si>
  <si>
    <t>C3981 CMN Misc Equipment -DONOTUSE 12/18</t>
  </si>
  <si>
    <t xml:space="preserve">C399 CMN ARO General Plant </t>
  </si>
  <si>
    <t>C399 CMN ARO General Plant  01/18</t>
  </si>
  <si>
    <t>C399 CMN ARO General Plant  02/18</t>
  </si>
  <si>
    <t>C399 CMN ARO General Plant  03/18</t>
  </si>
  <si>
    <t>C399 CMN ARO General Plant  04/18</t>
  </si>
  <si>
    <t>C399 CMN ARO General Plant  05/18</t>
  </si>
  <si>
    <t>C399 CMN ARO General Plant  06/18</t>
  </si>
  <si>
    <t>C399 CMN ARO General Plant  07/18</t>
  </si>
  <si>
    <t>C399 CMN ARO General Plant  08/18</t>
  </si>
  <si>
    <t>C399 CMN ARO General Plant  09/18</t>
  </si>
  <si>
    <t>C399 CMN ARO General Plant  10/18</t>
  </si>
  <si>
    <t>C399 CMN ARO General Plant  11/18</t>
  </si>
  <si>
    <t>C399 CMN ARO General Plant  12/18</t>
  </si>
  <si>
    <t>Capital Lease, Printer Great Am</t>
  </si>
  <si>
    <t>Capital Lease, Printer Great Am 01/18</t>
  </si>
  <si>
    <t>Capital Lease, Printer Great Am 02/18</t>
  </si>
  <si>
    <t>Capital Lease, Printer Great Am 03/18</t>
  </si>
  <si>
    <t>Capital Lease, Printer Great Am 04/18</t>
  </si>
  <si>
    <t>Capital Lease, Printer Great Am 05/18</t>
  </si>
  <si>
    <t>Capital Lease, Printer Great Am 06/18</t>
  </si>
  <si>
    <t>Capital Lease, Printer Great Am 07/18</t>
  </si>
  <si>
    <t>Capital Lease, Printer Great Am 08/18</t>
  </si>
  <si>
    <t>Capital Lease, Printer Great Am 09/18</t>
  </si>
  <si>
    <t>Capital Lease, Printer Great Am 10/18</t>
  </si>
  <si>
    <t>Capital Lease, Printer Great Am 11/18</t>
  </si>
  <si>
    <t>Capital Lease, Printer Great Am 12/18</t>
  </si>
  <si>
    <t>Capital Lease, Printer Great Am 2</t>
  </si>
  <si>
    <t>Capital Lease, Printer Great Am 2 01/18</t>
  </si>
  <si>
    <t>Capital Lease, Printer Great Am 2 02/18</t>
  </si>
  <si>
    <t>Capital Lease, Printer Great Am 2 03/18</t>
  </si>
  <si>
    <t>Capital Lease, Printer Great Am 2 04/18</t>
  </si>
  <si>
    <t>Capital Lease, Printer Great Am 2 05/18</t>
  </si>
  <si>
    <t>Capital Lease, Printer Great Am 2 06/18</t>
  </si>
  <si>
    <t>Capital Lease, Printer Great Am 2 07/18</t>
  </si>
  <si>
    <t>Capital Lease, Printer Great Am 2 08/18</t>
  </si>
  <si>
    <t>Capital Lease, Printer Great Am 2 09/18</t>
  </si>
  <si>
    <t>Capital Lease, Printer Great Am 2 10/18</t>
  </si>
  <si>
    <t>Capital Lease, Printer Great Am 2 11/18</t>
  </si>
  <si>
    <t>Capital Lease, Printer Great Am 2 12/18</t>
  </si>
  <si>
    <t>Capital Lease, Printer Great Am 3</t>
  </si>
  <si>
    <t>Capital Lease, Printer Great Am 3 02/18</t>
  </si>
  <si>
    <t>Capital Lease, Printer Great Am 3 03/18</t>
  </si>
  <si>
    <t>Capital Lease, Printer Great Am 3 04/18</t>
  </si>
  <si>
    <t>Capital Lease, Printer Great Am 3 05/18</t>
  </si>
  <si>
    <t>Capital Lease, Printer Great Am 3 06/18</t>
  </si>
  <si>
    <t>Capital Lease, Printer Great Am 3 07/18</t>
  </si>
  <si>
    <t>Capital Lease, Printer Great Am 3 08/18</t>
  </si>
  <si>
    <t>Capital Lease, Printer Great Am 3 09/18</t>
  </si>
  <si>
    <t>Capital Lease, Printer Great Am 3 10/18</t>
  </si>
  <si>
    <t>Capital Lease, Printer Great Am 3 11/18</t>
  </si>
  <si>
    <t>Capital Lease, Printer Great Am 3 12/18</t>
  </si>
  <si>
    <t>E301 INT Organization</t>
  </si>
  <si>
    <t>E301 INT Organization 01/18</t>
  </si>
  <si>
    <t>E301 INT Organization 02/18</t>
  </si>
  <si>
    <t>E301 INT Organization 03/18</t>
  </si>
  <si>
    <t>E301 INT Organization 04/18</t>
  </si>
  <si>
    <t>E301 INT Organization 05/18</t>
  </si>
  <si>
    <t>E301 INT Organization 06/18</t>
  </si>
  <si>
    <t>E301 INT Organization 07/18</t>
  </si>
  <si>
    <t>E301 INT Organization 08/18</t>
  </si>
  <si>
    <t>E301 INT Organization 09/18</t>
  </si>
  <si>
    <t>E301 INT Organization 10/18</t>
  </si>
  <si>
    <t>E301 INT Organization 11/18</t>
  </si>
  <si>
    <t>E301 INT Organization 12/18</t>
  </si>
  <si>
    <t>E302 INT Franchises</t>
  </si>
  <si>
    <t>E302 INT Franchises 01/18</t>
  </si>
  <si>
    <t>E302 INT Franchises 02/18</t>
  </si>
  <si>
    <t>E302 INT Franchises 03/18</t>
  </si>
  <si>
    <t>E302 INT Franchises 04/18</t>
  </si>
  <si>
    <t>E302 INT Franchises 05/18</t>
  </si>
  <si>
    <t>E302 INT Franchises 06/18</t>
  </si>
  <si>
    <t>E302 INT Franchises 07/18</t>
  </si>
  <si>
    <t>E302 INT Franchises 08/18</t>
  </si>
  <si>
    <t>E302 INT Franchises 09/18</t>
  </si>
  <si>
    <t>E302 INT Franchises 10/18</t>
  </si>
  <si>
    <t>E302 INT Franchises 11/18</t>
  </si>
  <si>
    <t>E302 INT Franchises 12/18</t>
  </si>
  <si>
    <t>E302 INT Franchises, Baker Project</t>
  </si>
  <si>
    <t>E302 INT Franchises, Baker Project 01/18</t>
  </si>
  <si>
    <t>E302 INT Franchises, Baker Project 02/18</t>
  </si>
  <si>
    <t>E302 INT Franchises, Baker Project 03/18</t>
  </si>
  <si>
    <t>E302 INT Franchises, Baker Project 04/18</t>
  </si>
  <si>
    <t>E302 INT Franchises, Baker Project 05/18</t>
  </si>
  <si>
    <t>E302 INT Franchises, Baker Project 06/18</t>
  </si>
  <si>
    <t>E302 INT Franchises, Baker Project 07/18</t>
  </si>
  <si>
    <t>E302 INT Franchises, Baker Project 08/18</t>
  </si>
  <si>
    <t>E302 INT Franchises, Baker Project 09/18</t>
  </si>
  <si>
    <t>E302 INT Franchises, Baker Project 10/18</t>
  </si>
  <si>
    <t>E302 INT Franchises, Baker Project 11/18</t>
  </si>
  <si>
    <t>E302 INT Franchises, Baker Project 12/18</t>
  </si>
  <si>
    <t xml:space="preserve">E302 INT Franchises, Snoqualmie </t>
  </si>
  <si>
    <t>E302 INT Franchises, Snoqualmie  01/18</t>
  </si>
  <si>
    <t>E302 INT Franchises, Snoqualmie  02/18</t>
  </si>
  <si>
    <t>E302 INT Franchises, Snoqualmie  03/18</t>
  </si>
  <si>
    <t>E302 INT Franchises, Snoqualmie  04/18</t>
  </si>
  <si>
    <t>E302 INT Franchises, Snoqualmie  05/18</t>
  </si>
  <si>
    <t>E302 INT Franchises, Snoqualmie  06/18</t>
  </si>
  <si>
    <t>E302 INT Franchises, Snoqualmie  07/18</t>
  </si>
  <si>
    <t>E302 INT Franchises, Snoqualmie  08/18</t>
  </si>
  <si>
    <t>E302 INT Franchises, Snoqualmie  09/18</t>
  </si>
  <si>
    <t>E302 INT Franchises, Snoqualmie  10/18</t>
  </si>
  <si>
    <t>E302 INT Franchises, Snoqualmie  11/18</t>
  </si>
  <si>
    <t>E302 INT Franchises, Snoqualmie  12/18</t>
  </si>
  <si>
    <t>E303 INT Enc Waste Wtr Fee-DONOTUSE</t>
  </si>
  <si>
    <t>E303 INT Enc Waste Wtr Fee-DONOTUSE 01/18</t>
  </si>
  <si>
    <t>E303 INT Enc Waste Wtr Fee-DONOTUSE 02/18</t>
  </si>
  <si>
    <t>E303 INT Enc Waste Wtr Fee-DONOTUSE 03/18</t>
  </si>
  <si>
    <t>E303 INT Enc Waste Wtr Fee-DONOTUSE 04/18</t>
  </si>
  <si>
    <t>E303 INT Enc Waste Wtr Fee-DONOTUSE 05/18</t>
  </si>
  <si>
    <t>E303 INT Enc Waste Wtr Fee-DONOTUSE 06/18</t>
  </si>
  <si>
    <t>E303 INT Enc Waste Wtr Fee-DONOTUSE 07/18</t>
  </si>
  <si>
    <t>E303 INT Enc Waste Wtr Fee-DONOTUSE 08/18</t>
  </si>
  <si>
    <t>E303 INT Enc Waste Wtr Fee-DONOTUSE 09/18</t>
  </si>
  <si>
    <t>E303 INT Enc Waste Wtr Fee-DONOTUSE 10/18</t>
  </si>
  <si>
    <t>E303 INT Enc Waste Wtr Fee-DONOTUSE 11/18</t>
  </si>
  <si>
    <t>E303 INT Enc Waste Wtr Fee-DONOTUSE 12/18</t>
  </si>
  <si>
    <t>E303 INT LSR -DONOTUSE</t>
  </si>
  <si>
    <t>E303 INT LSR -DONOTUSE 01/18</t>
  </si>
  <si>
    <t>E303 INT LSR -DONOTUSE 02/18</t>
  </si>
  <si>
    <t>E303 INT LSR -DONOTUSE 03/18</t>
  </si>
  <si>
    <t>E303 INT LSR -DONOTUSE 04/18</t>
  </si>
  <si>
    <t>E303 INT LSR -DONOTUSE 05/18</t>
  </si>
  <si>
    <t>E303 INT LSR -DONOTUSE 06/18</t>
  </si>
  <si>
    <t>E303 INT LSR -DONOTUSE 07/18</t>
  </si>
  <si>
    <t>E303 INT LSR -DONOTUSE 08/18</t>
  </si>
  <si>
    <t>E303 INT LSR -DONOTUSE 09/18</t>
  </si>
  <si>
    <t>E303 INT LSR -DONOTUSE 10/18</t>
  </si>
  <si>
    <t>E303 INT LSR -DONOTUSE 11/18</t>
  </si>
  <si>
    <t>E303 INT LSR -DONOTUSE 12/18</t>
  </si>
  <si>
    <t>E303 INT Misc Intangible Plant</t>
  </si>
  <si>
    <t>E303 INT Misc Intangible Plant 01/18</t>
  </si>
  <si>
    <t>E303 INT Misc Intangible Plant 02/18</t>
  </si>
  <si>
    <t>E303 INT Misc Intangible Plant 03/18</t>
  </si>
  <si>
    <t>E303 INT Misc Intangible Plant 04/18</t>
  </si>
  <si>
    <t>E303 INT Misc Intangible Plant 05/18</t>
  </si>
  <si>
    <t>E303 INT Misc Intangible Plant 06/18</t>
  </si>
  <si>
    <t>E303 INT Misc Intangible Plant 07/18</t>
  </si>
  <si>
    <t>E303 INT Misc Intangible Plant 08/18</t>
  </si>
  <si>
    <t>E303 INT Misc Intangible Plant 09/18</t>
  </si>
  <si>
    <t>E303 INT Misc Intangible Plant 10/18</t>
  </si>
  <si>
    <t>E303 INT Misc Intangible Plant 11/18</t>
  </si>
  <si>
    <t>E303 INT Misc Intangible Plant 12/18</t>
  </si>
  <si>
    <t xml:space="preserve">E303 INT Whitehorn 2 &amp; 3 </t>
  </si>
  <si>
    <t>E303 INT Whitehorn 2 &amp; 3  01/18</t>
  </si>
  <si>
    <t>E303 INT Whitehorn 2 &amp; 3  02/18</t>
  </si>
  <si>
    <t>E303 INT Whitehorn 2 &amp; 3  03/18</t>
  </si>
  <si>
    <t>E303 INT Whitehorn 2 &amp; 3  04/18</t>
  </si>
  <si>
    <t>E303 INT Whitehorn 2 &amp; 3  05/18</t>
  </si>
  <si>
    <t>E303 INT Whitehorn 2 &amp; 3  06/18</t>
  </si>
  <si>
    <t>E303 INT Whitehorn 2 &amp; 3  07/18</t>
  </si>
  <si>
    <t>E303 INT Whitehorn 2 &amp; 3  08/18</t>
  </si>
  <si>
    <t>E303 INT Whitehorn 2 &amp; 3  09/18</t>
  </si>
  <si>
    <t>E303 INT Whitehorn 2 &amp; 3  10/18</t>
  </si>
  <si>
    <t>E303 INT Whitehorn 2 &amp; 3  11/18</t>
  </si>
  <si>
    <t>E303 INT Whitehorn 2 &amp; 3  12/18</t>
  </si>
  <si>
    <t>E311 STM Str/Imprv, Mint Farm</t>
  </si>
  <si>
    <t>E311 STM Str/Imprv, Mint Farm 01/18</t>
  </si>
  <si>
    <t>E311 STM Str/Imprv, Mint Farm 02/18</t>
  </si>
  <si>
    <t>E311 STM Str/Imprv, Mint Farm 03/18</t>
  </si>
  <si>
    <t>E311 STM Str/Imprv, Mint Farm 04/18</t>
  </si>
  <si>
    <t>E311 STM Str/Imprv, Mint Farm 05/18</t>
  </si>
  <si>
    <t>E311 STM Str/Imprv, Mint Farm 06/18</t>
  </si>
  <si>
    <t>E311 STM Str/Imprv, Mint Farm 07/18</t>
  </si>
  <si>
    <t>E311 STM Str/Imprv, Mint Farm 08/18</t>
  </si>
  <si>
    <t>E311 STM Str/Imprv, Mint Farm 09/18</t>
  </si>
  <si>
    <t>E311 STM Str/Imprv, Mint Farm 10/18</t>
  </si>
  <si>
    <t>E311 STM Str/Imprv, Mint Farm 11/18</t>
  </si>
  <si>
    <t>E311 STM Str/Imprv, Mint Farm 12/18</t>
  </si>
  <si>
    <t>E311 STM Str/Imprv, Mint Farm OP</t>
  </si>
  <si>
    <t>E311 STM Str/Imprv, Mint Farm OP 01/18</t>
  </si>
  <si>
    <t>E311 STM Str/Imprv, Mint Farm OP 02/18</t>
  </si>
  <si>
    <t>E311 STM Str/Imprv, Mint Farm OP 03/18</t>
  </si>
  <si>
    <t>E311 STM Str/Imprv, Mint Farm OP 04/18</t>
  </si>
  <si>
    <t>E311 STM Str/Imprv, Mint Farm OP 05/18</t>
  </si>
  <si>
    <t>E311 STM Str/Imprv, Mint Farm OP 06/18</t>
  </si>
  <si>
    <t>E311 STM Str/Imprv, Mint Farm OP 07/18</t>
  </si>
  <si>
    <t>E311 STM Str/Imprv, Mint Farm OP 08/18</t>
  </si>
  <si>
    <t>E311 STM Str/Imprv, Mint Farm OP 09/18</t>
  </si>
  <si>
    <t>E311 STM Str/Imprv, Mint Farm OP 10/18</t>
  </si>
  <si>
    <t>E311 STM Str/Imprv, Mint Farm OP 11/18</t>
  </si>
  <si>
    <t>E311 STM Str/Imprv, Mint Farm OP 12/18</t>
  </si>
  <si>
    <t xml:space="preserve">E311 STM Str/Imprv, Sumas </t>
  </si>
  <si>
    <t>E311 STM Str/Imprv, Sumas  01/18</t>
  </si>
  <si>
    <t>E311 STM Str/Imprv, Sumas  02/18</t>
  </si>
  <si>
    <t>E311 STM Str/Imprv, Sumas  03/18</t>
  </si>
  <si>
    <t>E311 STM Str/Imprv, Sumas  04/18</t>
  </si>
  <si>
    <t>E311 STM Str/Imprv, Sumas  05/18</t>
  </si>
  <si>
    <t>E311 STM Str/Imprv, Sumas  06/18</t>
  </si>
  <si>
    <t>E311 STM Str/Imprv, Sumas  07/18</t>
  </si>
  <si>
    <t>E311 STM Str/Imprv, Sumas  08/18</t>
  </si>
  <si>
    <t>E311 STM Str/Imprv, Sumas  09/18</t>
  </si>
  <si>
    <t>E311 STM Str/Imprv, Sumas  10/18</t>
  </si>
  <si>
    <t>E311 STM Str/Imprv, Sumas  11/18</t>
  </si>
  <si>
    <t>E311 STM Str/Imprv, Sumas  12/18</t>
  </si>
  <si>
    <t>E311 STM Str/Imprv, Sumas OP</t>
  </si>
  <si>
    <t>E311 STM Str/Imprv, Sumas OP 01/18</t>
  </si>
  <si>
    <t>E311 STM Str/Imprv, Sumas OP 02/18</t>
  </si>
  <si>
    <t>E311 STM Str/Imprv, Sumas OP 03/18</t>
  </si>
  <si>
    <t>E311 STM Str/Imprv, Sumas OP 04/18</t>
  </si>
  <si>
    <t>E311 STM Str/Imprv, Sumas OP 05/18</t>
  </si>
  <si>
    <t>E311 STM Str/Imprv, Sumas OP 06/18</t>
  </si>
  <si>
    <t>E311 STM Str/Imprv, Sumas OP 07/18</t>
  </si>
  <si>
    <t>E311 STM Str/Imprv, Sumas OP 08/18</t>
  </si>
  <si>
    <t>E311 STM Str/Imprv, Sumas OP 09/18</t>
  </si>
  <si>
    <t>E311 STM Str/Imprv, Sumas OP 10/18</t>
  </si>
  <si>
    <t>E311 STM Str/Imprv, Sumas OP 11/18</t>
  </si>
  <si>
    <t>E311 STM Str/Imprv, Sumas OP 12/18</t>
  </si>
  <si>
    <t>E311 STM Str/Impv, Colstrip 1</t>
  </si>
  <si>
    <t>E311 STM Str/Impv, Colstrip 1 01/18</t>
  </si>
  <si>
    <t>E311 STM Str/Impv, Colstrip 1 02/18</t>
  </si>
  <si>
    <t>E311 STM Str/Impv, Colstrip 1 03/18</t>
  </si>
  <si>
    <t>E311 STM Str/Impv, Colstrip 1 04/18</t>
  </si>
  <si>
    <t>E311 STM Str/Impv, Colstrip 1 05/18</t>
  </si>
  <si>
    <t>E311 STM Str/Impv, Colstrip 1 06/18</t>
  </si>
  <si>
    <t>E311 STM Str/Impv, Colstrip 1 07/18</t>
  </si>
  <si>
    <t>E311 STM Str/Impv, Colstrip 1 08/18</t>
  </si>
  <si>
    <t>E311 STM Str/Impv, Colstrip 1 09/18</t>
  </si>
  <si>
    <t>E311 STM Str/Impv, Colstrip 1 10/18</t>
  </si>
  <si>
    <t>E311 STM Str/Impv, Colstrip 1 11/18</t>
  </si>
  <si>
    <t>E311 STM Str/Impv, Colstrip 1 12/18</t>
  </si>
  <si>
    <t>E311 STM Str/Impv, Colstrip 1-2 Com</t>
  </si>
  <si>
    <t>E311 STM Str/Impv, Colstrip 1-2 Com 01/18</t>
  </si>
  <si>
    <t>E311 STM Str/Impv, Colstrip 1-2 Com 02/18</t>
  </si>
  <si>
    <t>E311 STM Str/Impv, Colstrip 1-2 Com 03/18</t>
  </si>
  <si>
    <t>E311 STM Str/Impv, Colstrip 1-2 Com 04/18</t>
  </si>
  <si>
    <t>E311 STM Str/Impv, Colstrip 1-2 Com 05/18</t>
  </si>
  <si>
    <t>E311 STM Str/Impv, Colstrip 1-2 Com 06/18</t>
  </si>
  <si>
    <t>E311 STM Str/Impv, Colstrip 1-2 Com 07/18</t>
  </si>
  <si>
    <t>E311 STM Str/Impv, Colstrip 1-2 Com 08/18</t>
  </si>
  <si>
    <t>E311 STM Str/Impv, Colstrip 1-2 Com 09/18</t>
  </si>
  <si>
    <t>E311 STM Str/Impv, Colstrip 1-2 Com 10/18</t>
  </si>
  <si>
    <t>E311 STM Str/Impv, Colstrip 1-2 Com 11/18</t>
  </si>
  <si>
    <t>E311 STM Str/Impv, Colstrip 1-2 Com 12/18</t>
  </si>
  <si>
    <t>E311 STM Str/Impv, Colstrip 2</t>
  </si>
  <si>
    <t>E311 STM Str/Impv, Colstrip 2 01/18</t>
  </si>
  <si>
    <t>E311 STM Str/Impv, Colstrip 2 02/18</t>
  </si>
  <si>
    <t>E311 STM Str/Impv, Colstrip 2 03/18</t>
  </si>
  <si>
    <t>E311 STM Str/Impv, Colstrip 2 04/18</t>
  </si>
  <si>
    <t>E311 STM Str/Impv, Colstrip 2 05/18</t>
  </si>
  <si>
    <t>E311 STM Str/Impv, Colstrip 2 06/18</t>
  </si>
  <si>
    <t>E311 STM Str/Impv, Colstrip 2 07/18</t>
  </si>
  <si>
    <t>E311 STM Str/Impv, Colstrip 2 08/18</t>
  </si>
  <si>
    <t>E311 STM Str/Impv, Colstrip 2 09/18</t>
  </si>
  <si>
    <t>E311 STM Str/Impv, Colstrip 2 10/18</t>
  </si>
  <si>
    <t>E311 STM Str/Impv, Colstrip 2 11/18</t>
  </si>
  <si>
    <t>E311 STM Str/Impv, Colstrip 2 12/18</t>
  </si>
  <si>
    <t>E311 STM Str/Impv, Colstrip 3</t>
  </si>
  <si>
    <t>E311 STM Str/Impv, Colstrip 3 01/18</t>
  </si>
  <si>
    <t>E311 STM Str/Impv, Colstrip 3 02/18</t>
  </si>
  <si>
    <t>E311 STM Str/Impv, Colstrip 3 03/18</t>
  </si>
  <si>
    <t>E311 STM Str/Impv, Colstrip 3 04/18</t>
  </si>
  <si>
    <t>E311 STM Str/Impv, Colstrip 3 05/18</t>
  </si>
  <si>
    <t>E311 STM Str/Impv, Colstrip 3 06/18</t>
  </si>
  <si>
    <t>E311 STM Str/Impv, Colstrip 3 07/18</t>
  </si>
  <si>
    <t>E311 STM Str/Impv, Colstrip 3 08/18</t>
  </si>
  <si>
    <t>E311 STM Str/Impv, Colstrip 3 09/18</t>
  </si>
  <si>
    <t>E311 STM Str/Impv, Colstrip 3 10/18</t>
  </si>
  <si>
    <t>E311 STM Str/Impv, Colstrip 3 11/18</t>
  </si>
  <si>
    <t>E311 STM Str/Impv, Colstrip 3 12/18</t>
  </si>
  <si>
    <t>E311 STM Str/Impv, Colstrip 3-4 Com</t>
  </si>
  <si>
    <t>E311 STM Str/Impv, Colstrip 3-4 Com 01/18</t>
  </si>
  <si>
    <t>E311 STM Str/Impv, Colstrip 3-4 Com 02/18</t>
  </si>
  <si>
    <t>E311 STM Str/Impv, Colstrip 3-4 Com 03/18</t>
  </si>
  <si>
    <t>E311 STM Str/Impv, Colstrip 3-4 Com 04/18</t>
  </si>
  <si>
    <t>E311 STM Str/Impv, Colstrip 3-4 Com 05/18</t>
  </si>
  <si>
    <t>E311 STM Str/Impv, Colstrip 3-4 Com 06/18</t>
  </si>
  <si>
    <t>E311 STM Str/Impv, Colstrip 3-4 Com 07/18</t>
  </si>
  <si>
    <t>E311 STM Str/Impv, Colstrip 3-4 Com 08/18</t>
  </si>
  <si>
    <t>E311 STM Str/Impv, Colstrip 3-4 Com 09/18</t>
  </si>
  <si>
    <t>E311 STM Str/Impv, Colstrip 3-4 Com 10/18</t>
  </si>
  <si>
    <t>E311 STM Str/Impv, Colstrip 3-4 Com 11/18</t>
  </si>
  <si>
    <t>E311 STM Str/Impv, Colstrip 3-4 Com 12/18</t>
  </si>
  <si>
    <t>E311 STM Str/Impv, Colstrip 4</t>
  </si>
  <si>
    <t>E311 STM Str/Impv, Colstrip 4 01/18</t>
  </si>
  <si>
    <t>E311 STM Str/Impv, Colstrip 4 02/18</t>
  </si>
  <si>
    <t>E311 STM Str/Impv, Colstrip 4 03/18</t>
  </si>
  <si>
    <t>E311 STM Str/Impv, Colstrip 4 04/18</t>
  </si>
  <si>
    <t>E311 STM Str/Impv, Colstrip 4 05/18</t>
  </si>
  <si>
    <t>E311 STM Str/Impv, Colstrip 4 06/18</t>
  </si>
  <si>
    <t>E311 STM Str/Impv, Colstrip 4 07/18</t>
  </si>
  <si>
    <t>E311 STM Str/Impv, Colstrip 4 08/18</t>
  </si>
  <si>
    <t>E311 STM Str/Impv, Colstrip 4 09/18</t>
  </si>
  <si>
    <t>E311 STM Str/Impv, Colstrip 4 10/18</t>
  </si>
  <si>
    <t>E311 STM Str/Impv, Colstrip 4 11/18</t>
  </si>
  <si>
    <t>E311 STM Str/Impv, Colstrip 4 12/18</t>
  </si>
  <si>
    <t>E311 STM Str/Impv, Ferndale</t>
  </si>
  <si>
    <t>E311 STM Str/Impv, Ferndale 01/18</t>
  </si>
  <si>
    <t>E311 STM Str/Impv, Ferndale 02/18</t>
  </si>
  <si>
    <t>E311 STM Str/Impv, Ferndale 03/18</t>
  </si>
  <si>
    <t>E311 STM Str/Impv, Ferndale 04/18</t>
  </si>
  <si>
    <t>E311 STM Str/Impv, Ferndale 05/18</t>
  </si>
  <si>
    <t>E311 STM Str/Impv, Ferndale 06/18</t>
  </si>
  <si>
    <t>E311 STM Str/Impv, Ferndale 07/18</t>
  </si>
  <si>
    <t>E311 STM Str/Impv, Ferndale 08/18</t>
  </si>
  <si>
    <t>E311 STM Str/Impv, Ferndale 09/18</t>
  </si>
  <si>
    <t>E311 STM Str/Impv, Ferndale 10/18</t>
  </si>
  <si>
    <t>E311 STM Str/Impv, Ferndale 11/18</t>
  </si>
  <si>
    <t>E311 STM Str/Impv, Ferndale 12/18</t>
  </si>
  <si>
    <t>E311 STM Str/Impv, Fred 1/APC</t>
  </si>
  <si>
    <t>E311 STM Str/Impv, Fred 1/APC 01/18</t>
  </si>
  <si>
    <t>E311 STM Str/Impv, Fred 1/APC 02/18</t>
  </si>
  <si>
    <t>E311 STM Str/Impv, Fred 1/APC 03/18</t>
  </si>
  <si>
    <t>E311 STM Str/Impv, Fred 1/APC 04/18</t>
  </si>
  <si>
    <t>E311 STM Str/Impv, Fred 1/APC 05/18</t>
  </si>
  <si>
    <t>E311 STM Str/Impv, Fred 1/APC 06/18</t>
  </si>
  <si>
    <t>E311 STM Str/Impv, Fred 1/APC 07/18</t>
  </si>
  <si>
    <t>E311 STM Str/Impv, Fred 1/APC 08/18</t>
  </si>
  <si>
    <t>E311 STM Str/Impv, Fred 1/APC 09/18</t>
  </si>
  <si>
    <t>E311 STM Str/Impv, Fred 1/APC 10/18</t>
  </si>
  <si>
    <t>E311 STM Str/Impv, Fred 1/APC 11/18</t>
  </si>
  <si>
    <t>E311 STM Str/Impv, Fred 1/APC 12/18</t>
  </si>
  <si>
    <t>E311 STM Str/Impv, Goldendale</t>
  </si>
  <si>
    <t>E311 STM Str/Impv, Goldendale 01/18</t>
  </si>
  <si>
    <t>E311 STM Str/Impv, Goldendale 02/18</t>
  </si>
  <si>
    <t>E311 STM Str/Impv, Goldendale 03/18</t>
  </si>
  <si>
    <t>E311 STM Str/Impv, Goldendale 04/18</t>
  </si>
  <si>
    <t>E311 STM Str/Impv, Goldendale 05/18</t>
  </si>
  <si>
    <t>E311 STM Str/Impv, Goldendale 06/18</t>
  </si>
  <si>
    <t>E311 STM Str/Impv, Goldendale 07/18</t>
  </si>
  <si>
    <t>E311 STM Str/Impv, Goldendale 08/18</t>
  </si>
  <si>
    <t>E311 STM Str/Impv, Goldendale 09/18</t>
  </si>
  <si>
    <t>E311 STM Str/Impv, Goldendale 10/18</t>
  </si>
  <si>
    <t>E311 STM Str/Impv, Goldendale 11/18</t>
  </si>
  <si>
    <t>E311 STM Str/Impv, Goldendale 12/18</t>
  </si>
  <si>
    <t>E311 STM Str/Impv, Goldendale OP</t>
  </si>
  <si>
    <t>E311 STM Str/Impv, Goldendale OP 01/18</t>
  </si>
  <si>
    <t>E311 STM Str/Impv, Goldendale OP 02/18</t>
  </si>
  <si>
    <t>E311 STM Str/Impv, Goldendale OP 03/18</t>
  </si>
  <si>
    <t>E311 STM Str/Impv, Goldendale OP 04/18</t>
  </si>
  <si>
    <t>E311 STM Str/Impv, Goldendale OP 05/18</t>
  </si>
  <si>
    <t>E311 STM Str/Impv, Goldendale OP 06/18</t>
  </si>
  <si>
    <t>E311 STM Str/Impv, Goldendale OP 07/18</t>
  </si>
  <si>
    <t>E311 STM Str/Impv, Goldendale OP 08/18</t>
  </si>
  <si>
    <t>E311 STM Str/Impv, Goldendale OP 09/18</t>
  </si>
  <si>
    <t>E311 STM Str/Impv, Goldendale OP 10/18</t>
  </si>
  <si>
    <t>E311 STM Str/Impv, Goldendale OP 11/18</t>
  </si>
  <si>
    <t>E311 STM Str/Impv, Goldendale OP 12/18</t>
  </si>
  <si>
    <t>E311 STM Str/Impv,Centralia-inactiv</t>
  </si>
  <si>
    <t>E311 STM Str/Impv,Centralia-inactiv 01/18</t>
  </si>
  <si>
    <t>E311 STM Str/Impv,Centralia-inactiv 02/18</t>
  </si>
  <si>
    <t>E311 STM Str/Impv,Centralia-inactiv 03/18</t>
  </si>
  <si>
    <t>E311 STM Str/Impv,Centralia-inactiv 04/18</t>
  </si>
  <si>
    <t>E311 STM Str/Impv,Centralia-inactiv 05/18</t>
  </si>
  <si>
    <t>E311 STM Str/Impv,Centralia-inactiv 06/18</t>
  </si>
  <si>
    <t>E311 STM Str/Impv,Centralia-inactiv 07/18</t>
  </si>
  <si>
    <t>E311 STM Str/Impv,Centralia-inactiv 08/18</t>
  </si>
  <si>
    <t>E311 STM Str/Impv,Centralia-inactiv 09/18</t>
  </si>
  <si>
    <t>E311 STM Str/Impv,Centralia-inactiv 10/18</t>
  </si>
  <si>
    <t>E311 STM Str/Impv,Centralia-inactiv 11/18</t>
  </si>
  <si>
    <t>E311 STM Str/Impv,Centralia-inactiv 12/18</t>
  </si>
  <si>
    <t>E312 STM Boiler, Centralia-inactive</t>
  </si>
  <si>
    <t>E312 STM Boiler, Centralia-inactive 01/18</t>
  </si>
  <si>
    <t>E312 STM Boiler, Centralia-inactive 02/18</t>
  </si>
  <si>
    <t>E312 STM Boiler, Centralia-inactive 03/18</t>
  </si>
  <si>
    <t>E312 STM Boiler, Centralia-inactive 04/18</t>
  </si>
  <si>
    <t>E312 STM Boiler, Centralia-inactive 05/18</t>
  </si>
  <si>
    <t>E312 STM Boiler, Centralia-inactive 06/18</t>
  </si>
  <si>
    <t>E312 STM Boiler, Centralia-inactive 07/18</t>
  </si>
  <si>
    <t>E312 STM Boiler, Centralia-inactive 08/18</t>
  </si>
  <si>
    <t>E312 STM Boiler, Centralia-inactive 09/18</t>
  </si>
  <si>
    <t>E312 STM Boiler, Centralia-inactive 10/18</t>
  </si>
  <si>
    <t>E312 STM Boiler, Centralia-inactive 11/18</t>
  </si>
  <si>
    <t>E312 STM Boiler, Centralia-inactive 12/18</t>
  </si>
  <si>
    <t>E312 STM Boiler, Colstrip 1</t>
  </si>
  <si>
    <t>E312 STM Boiler, Colstrip 1 01/18</t>
  </si>
  <si>
    <t>E312 STM Boiler, Colstrip 1 02/18</t>
  </si>
  <si>
    <t>E312 STM Boiler, Colstrip 1 03/18</t>
  </si>
  <si>
    <t>E312 STM Boiler, Colstrip 1 04/18</t>
  </si>
  <si>
    <t>E312 STM Boiler, Colstrip 1 05/18</t>
  </si>
  <si>
    <t>E312 STM Boiler, Colstrip 1 06/18</t>
  </si>
  <si>
    <t>E312 STM Boiler, Colstrip 1 07/18</t>
  </si>
  <si>
    <t>E312 STM Boiler, Colstrip 1 08/18</t>
  </si>
  <si>
    <t>E312 STM Boiler, Colstrip 1 09/18</t>
  </si>
  <si>
    <t>E312 STM Boiler, Colstrip 1 10/18</t>
  </si>
  <si>
    <t>E312 STM Boiler, Colstrip 1 11/18</t>
  </si>
  <si>
    <t>E312 STM Boiler, Colstrip 1 12/18</t>
  </si>
  <si>
    <t>E312 STM Boiler, Colstrip 1-2 Com</t>
  </si>
  <si>
    <t>E312 STM Boiler, Colstrip 1-2 Com 01/18</t>
  </si>
  <si>
    <t>E312 STM Boiler, Colstrip 1-2 Com 02/18</t>
  </si>
  <si>
    <t>E312 STM Boiler, Colstrip 1-2 Com 03/18</t>
  </si>
  <si>
    <t>E312 STM Boiler, Colstrip 1-2 Com 04/18</t>
  </si>
  <si>
    <t>E312 STM Boiler, Colstrip 1-2 Com 05/18</t>
  </si>
  <si>
    <t>E312 STM Boiler, Colstrip 1-2 Com 06/18</t>
  </si>
  <si>
    <t>E312 STM Boiler, Colstrip 1-2 Com 07/18</t>
  </si>
  <si>
    <t>E312 STM Boiler, Colstrip 1-2 Com 08/18</t>
  </si>
  <si>
    <t>E312 STM Boiler, Colstrip 1-2 Com 09/18</t>
  </si>
  <si>
    <t>E312 STM Boiler, Colstrip 1-2 Com 10/18</t>
  </si>
  <si>
    <t>E312 STM Boiler, Colstrip 1-2 Com 11/18</t>
  </si>
  <si>
    <t>E312 STM Boiler, Colstrip 1-2 Com 12/18</t>
  </si>
  <si>
    <t>E312 STM Boiler, Colstrip 2</t>
  </si>
  <si>
    <t>E312 STM Boiler, Colstrip 2 01/18</t>
  </si>
  <si>
    <t>E312 STM Boiler, Colstrip 2 02/18</t>
  </si>
  <si>
    <t>E312 STM Boiler, Colstrip 2 03/18</t>
  </si>
  <si>
    <t>E312 STM Boiler, Colstrip 2 04/18</t>
  </si>
  <si>
    <t>E312 STM Boiler, Colstrip 2 05/18</t>
  </si>
  <si>
    <t>E312 STM Boiler, Colstrip 2 06/18</t>
  </si>
  <si>
    <t>E312 STM Boiler, Colstrip 2 07/18</t>
  </si>
  <si>
    <t>E312 STM Boiler, Colstrip 2 08/18</t>
  </si>
  <si>
    <t>E312 STM Boiler, Colstrip 2 09/18</t>
  </si>
  <si>
    <t>E312 STM Boiler, Colstrip 2 10/18</t>
  </si>
  <si>
    <t>E312 STM Boiler, Colstrip 2 11/18</t>
  </si>
  <si>
    <t>E312 STM Boiler, Colstrip 2 12/18</t>
  </si>
  <si>
    <t>E312 STM Boiler, Colstrip 3</t>
  </si>
  <si>
    <t>E312 STM Boiler, Colstrip 3 01/18</t>
  </si>
  <si>
    <t>E312 STM Boiler, Colstrip 3 02/18</t>
  </si>
  <si>
    <t>E312 STM Boiler, Colstrip 3 03/18</t>
  </si>
  <si>
    <t>E312 STM Boiler, Colstrip 3 04/18</t>
  </si>
  <si>
    <t>E312 STM Boiler, Colstrip 3 05/18</t>
  </si>
  <si>
    <t>E312 STM Boiler, Colstrip 3 06/18</t>
  </si>
  <si>
    <t>E312 STM Boiler, Colstrip 3 07/18</t>
  </si>
  <si>
    <t>E312 STM Boiler, Colstrip 3 08/18</t>
  </si>
  <si>
    <t>E312 STM Boiler, Colstrip 3 09/18</t>
  </si>
  <si>
    <t>E312 STM Boiler, Colstrip 3 10/18</t>
  </si>
  <si>
    <t>E312 STM Boiler, Colstrip 3 11/18</t>
  </si>
  <si>
    <t>E312 STM Boiler, Colstrip 3 12/18</t>
  </si>
  <si>
    <t>E312 STM Boiler, Colstrip 3-4 Com</t>
  </si>
  <si>
    <t>E312 STM Boiler, Colstrip 3-4 Com 01/18</t>
  </si>
  <si>
    <t>E312 STM Boiler, Colstrip 3-4 Com 02/18</t>
  </si>
  <si>
    <t>E312 STM Boiler, Colstrip 3-4 Com 03/18</t>
  </si>
  <si>
    <t>E312 STM Boiler, Colstrip 3-4 Com 04/18</t>
  </si>
  <si>
    <t>E312 STM Boiler, Colstrip 3-4 Com 05/18</t>
  </si>
  <si>
    <t>E312 STM Boiler, Colstrip 3-4 Com 06/18</t>
  </si>
  <si>
    <t>E312 STM Boiler, Colstrip 3-4 Com 07/18</t>
  </si>
  <si>
    <t>E312 STM Boiler, Colstrip 3-4 Com 08/18</t>
  </si>
  <si>
    <t>E312 STM Boiler, Colstrip 3-4 Com 09/18</t>
  </si>
  <si>
    <t>E312 STM Boiler, Colstrip 3-4 Com 10/18</t>
  </si>
  <si>
    <t>E312 STM Boiler, Colstrip 3-4 Com 11/18</t>
  </si>
  <si>
    <t>E312 STM Boiler, Colstrip 3-4 Com 12/18</t>
  </si>
  <si>
    <t>E312 STM Boiler, Colstrip 4</t>
  </si>
  <si>
    <t>E312 STM Boiler, Colstrip 4 01/18</t>
  </si>
  <si>
    <t>E312 STM Boiler, Colstrip 4 02/18</t>
  </si>
  <si>
    <t>E312 STM Boiler, Colstrip 4 03/18</t>
  </si>
  <si>
    <t>E312 STM Boiler, Colstrip 4 04/18</t>
  </si>
  <si>
    <t>E312 STM Boiler, Colstrip 4 05/18</t>
  </si>
  <si>
    <t>E312 STM Boiler, Colstrip 4 06/18</t>
  </si>
  <si>
    <t>E312 STM Boiler, Colstrip 4 07/18</t>
  </si>
  <si>
    <t>E312 STM Boiler, Colstrip 4 08/18</t>
  </si>
  <si>
    <t>E312 STM Boiler, Colstrip 4 09/18</t>
  </si>
  <si>
    <t>E312 STM Boiler, Colstrip 4 10/18</t>
  </si>
  <si>
    <t>E312 STM Boiler, Colstrip 4 11/18</t>
  </si>
  <si>
    <t>E312 STM Boiler, Colstrip 4 12/18</t>
  </si>
  <si>
    <t>E312 STM Boiler, Encogen</t>
  </si>
  <si>
    <t>E312 STM Boiler, Encogen 01/18</t>
  </si>
  <si>
    <t>E312 STM Boiler, Encogen 02/18</t>
  </si>
  <si>
    <t>E312 STM Boiler, Encogen 03/18</t>
  </si>
  <si>
    <t>E312 STM Boiler, Encogen 04/18</t>
  </si>
  <si>
    <t>E312 STM Boiler, Encogen 05/18</t>
  </si>
  <si>
    <t>E312 STM Boiler, Encogen 06/18</t>
  </si>
  <si>
    <t>E312 STM Boiler, Encogen 07/18</t>
  </si>
  <si>
    <t>E312 STM Boiler, Encogen 08/18</t>
  </si>
  <si>
    <t>E312 STM Boiler, Encogen 09/18</t>
  </si>
  <si>
    <t>E312 STM Boiler, Encogen 10/18</t>
  </si>
  <si>
    <t>E312 STM Boiler, Encogen 11/18</t>
  </si>
  <si>
    <t>E312 STM Boiler, Encogen 12/18</t>
  </si>
  <si>
    <t>E312 STM Boiler, Ferndale</t>
  </si>
  <si>
    <t>E312 STM Boiler, Ferndale 01/18</t>
  </si>
  <si>
    <t>E312 STM Boiler, Ferndale 02/18</t>
  </si>
  <si>
    <t>E312 STM Boiler, Ferndale 03/18</t>
  </si>
  <si>
    <t>E312 STM Boiler, Ferndale 04/18</t>
  </si>
  <si>
    <t>E312 STM Boiler, Ferndale 05/18</t>
  </si>
  <si>
    <t>E312 STM Boiler, Ferndale 06/18</t>
  </si>
  <si>
    <t>E312 STM Boiler, Ferndale 07/18</t>
  </si>
  <si>
    <t>E312 STM Boiler, Ferndale 08/18</t>
  </si>
  <si>
    <t>E312 STM Boiler, Ferndale 09/18</t>
  </si>
  <si>
    <t>E312 STM Boiler, Ferndale 10/18</t>
  </si>
  <si>
    <t>E312 STM Boiler, Ferndale 11/18</t>
  </si>
  <si>
    <t>E312 STM Boiler, Ferndale 12/18</t>
  </si>
  <si>
    <t>E312 STM Boiler, Fred 1/APC</t>
  </si>
  <si>
    <t>E312 STM Boiler, Fred 1/APC 01/18</t>
  </si>
  <si>
    <t>E312 STM Boiler, Fred 1/APC 02/18</t>
  </si>
  <si>
    <t>E312 STM Boiler, Fred 1/APC 03/18</t>
  </si>
  <si>
    <t>E312 STM Boiler, Fred 1/APC 04/18</t>
  </si>
  <si>
    <t>E312 STM Boiler, Fred 1/APC 05/18</t>
  </si>
  <si>
    <t>E312 STM Boiler, Fred 1/APC 06/18</t>
  </si>
  <si>
    <t>E312 STM Boiler, Fred 1/APC 07/18</t>
  </si>
  <si>
    <t>E312 STM Boiler, Fred 1/APC 08/18</t>
  </si>
  <si>
    <t>E312 STM Boiler, Fred 1/APC 09/18</t>
  </si>
  <si>
    <t>E312 STM Boiler, Fred 1/APC 10/18</t>
  </si>
  <si>
    <t>E312 STM Boiler, Fred 1/APC 11/18</t>
  </si>
  <si>
    <t>E312 STM Boiler, Fred 1/APC 12/18</t>
  </si>
  <si>
    <t>E312 STM Boiler, Goldendale</t>
  </si>
  <si>
    <t>E312 STM Boiler, Goldendale 01/18</t>
  </si>
  <si>
    <t>E312 STM Boiler, Goldendale 02/18</t>
  </si>
  <si>
    <t>E312 STM Boiler, Goldendale 03/18</t>
  </si>
  <si>
    <t>E312 STM Boiler, Goldendale 04/18</t>
  </si>
  <si>
    <t>E312 STM Boiler, Goldendale 05/18</t>
  </si>
  <si>
    <t>E312 STM Boiler, Goldendale 06/18</t>
  </si>
  <si>
    <t>E312 STM Boiler, Goldendale 07/18</t>
  </si>
  <si>
    <t>E312 STM Boiler, Goldendale 08/18</t>
  </si>
  <si>
    <t>E312 STM Boiler, Goldendale 09/18</t>
  </si>
  <si>
    <t>E312 STM Boiler, Goldendale 10/18</t>
  </si>
  <si>
    <t>E312 STM Boiler, Goldendale 11/18</t>
  </si>
  <si>
    <t>E312 STM Boiler, Goldendale 12/18</t>
  </si>
  <si>
    <t>E312 STM Boiler, Goldendale OP</t>
  </si>
  <si>
    <t>E312 STM Boiler, Goldendale OP 01/18</t>
  </si>
  <si>
    <t>E312 STM Boiler, Goldendale OP 02/18</t>
  </si>
  <si>
    <t>E312 STM Boiler, Goldendale OP 03/18</t>
  </si>
  <si>
    <t>E312 STM Boiler, Goldendale OP 04/18</t>
  </si>
  <si>
    <t>E312 STM Boiler, Goldendale OP 05/18</t>
  </si>
  <si>
    <t>E312 STM Boiler, Goldendale OP 06/18</t>
  </si>
  <si>
    <t>E312 STM Boiler, Goldendale OP 07/18</t>
  </si>
  <si>
    <t>E312 STM Boiler, Goldendale OP 08/18</t>
  </si>
  <si>
    <t>E312 STM Boiler, Goldendale OP 09/18</t>
  </si>
  <si>
    <t>E312 STM Boiler, Goldendale OP 10/18</t>
  </si>
  <si>
    <t>E312 STM Boiler, Goldendale OP 11/18</t>
  </si>
  <si>
    <t>E312 STM Boiler, Goldendale OP 12/18</t>
  </si>
  <si>
    <t xml:space="preserve">E312 STM Boiler, Mint Farm </t>
  </si>
  <si>
    <t>E312 STM Boiler, Mint Farm  01/18</t>
  </si>
  <si>
    <t>E312 STM Boiler, Mint Farm  02/18</t>
  </si>
  <si>
    <t>E312 STM Boiler, Mint Farm  03/18</t>
  </si>
  <si>
    <t>E312 STM Boiler, Mint Farm  04/18</t>
  </si>
  <si>
    <t>E312 STM Boiler, Mint Farm  05/18</t>
  </si>
  <si>
    <t>E312 STM Boiler, Mint Farm  06/18</t>
  </si>
  <si>
    <t>E312 STM Boiler, Mint Farm  07/18</t>
  </si>
  <si>
    <t>E312 STM Boiler, Mint Farm  08/18</t>
  </si>
  <si>
    <t>E312 STM Boiler, Mint Farm  09/18</t>
  </si>
  <si>
    <t>E312 STM Boiler, Mint Farm  10/18</t>
  </si>
  <si>
    <t>E312 STM Boiler, Mint Farm  11/18</t>
  </si>
  <si>
    <t>E312 STM Boiler, Mint Farm  12/18</t>
  </si>
  <si>
    <t>E312 STM Boiler, Mint Farm OP</t>
  </si>
  <si>
    <t>E312 STM Boiler, Mint Farm OP 01/18</t>
  </si>
  <si>
    <t>E312 STM Boiler, Mint Farm OP 02/18</t>
  </si>
  <si>
    <t>E312 STM Boiler, Mint Farm OP 03/18</t>
  </si>
  <si>
    <t>E312 STM Boiler, Mint Farm OP 04/18</t>
  </si>
  <si>
    <t>E312 STM Boiler, Mint Farm OP 05/18</t>
  </si>
  <si>
    <t>E312 STM Boiler, Mint Farm OP 06/18</t>
  </si>
  <si>
    <t>E312 STM Boiler, Mint Farm OP 07/18</t>
  </si>
  <si>
    <t>E312 STM Boiler, Mint Farm OP 08/18</t>
  </si>
  <si>
    <t>E312 STM Boiler, Mint Farm OP 09/18</t>
  </si>
  <si>
    <t>E312 STM Boiler, Mint Farm OP 10/18</t>
  </si>
  <si>
    <t>E312 STM Boiler, Mint Farm OP 11/18</t>
  </si>
  <si>
    <t>E312 STM Boiler, Mint Farm OP 12/18</t>
  </si>
  <si>
    <t xml:space="preserve">E312 STM Boiler, Sumas </t>
  </si>
  <si>
    <t>E312 STM Boiler, Sumas  01/18</t>
  </si>
  <si>
    <t>E312 STM Boiler, Sumas  02/18</t>
  </si>
  <si>
    <t>E312 STM Boiler, Sumas  03/18</t>
  </si>
  <si>
    <t>E312 STM Boiler, Sumas  04/18</t>
  </si>
  <si>
    <t>E312 STM Boiler, Sumas  05/18</t>
  </si>
  <si>
    <t>E312 STM Boiler, Sumas  06/18</t>
  </si>
  <si>
    <t>E312 STM Boiler, Sumas  07/18</t>
  </si>
  <si>
    <t>E312 STM Boiler, Sumas  08/18</t>
  </si>
  <si>
    <t>E312 STM Boiler, Sumas  09/18</t>
  </si>
  <si>
    <t>E312 STM Boiler, Sumas  10/18</t>
  </si>
  <si>
    <t>E312 STM Boiler, Sumas  11/18</t>
  </si>
  <si>
    <t>E312 STM Boiler, Sumas  12/18</t>
  </si>
  <si>
    <t>E312 STM Boiler, Sumas OP</t>
  </si>
  <si>
    <t>E312 STM Boiler, Sumas OP 01/18</t>
  </si>
  <si>
    <t>E312 STM Boiler, Sumas OP 02/18</t>
  </si>
  <si>
    <t>E312 STM Boiler, Sumas OP 03/18</t>
  </si>
  <si>
    <t>E312 STM Boiler, Sumas OP 04/18</t>
  </si>
  <si>
    <t>E312 STM Boiler, Sumas OP 05/18</t>
  </si>
  <si>
    <t>E312 STM Boiler, Sumas OP 06/18</t>
  </si>
  <si>
    <t>E312 STM Boiler, Sumas OP 07/18</t>
  </si>
  <si>
    <t>E312 STM Boiler, Sumas OP 08/18</t>
  </si>
  <si>
    <t>E312 STM Boiler, Sumas OP 09/18</t>
  </si>
  <si>
    <t>E312 STM Boiler, Sumas OP 10/18</t>
  </si>
  <si>
    <t>E312 STM Boiler, Sumas OP 11/18</t>
  </si>
  <si>
    <t>E312 STM Boiler, Sumas OP 12/18</t>
  </si>
  <si>
    <t>E314 DONOTUSE-Frederickson</t>
  </si>
  <si>
    <t>E314 DONOTUSE-Frederickson 01/18</t>
  </si>
  <si>
    <t>E314 DONOTUSE-Frederickson 02/18</t>
  </si>
  <si>
    <t>E314 DONOTUSE-Frederickson 03/18</t>
  </si>
  <si>
    <t>E314 DONOTUSE-Frederickson 04/18</t>
  </si>
  <si>
    <t>E314 DONOTUSE-Frederickson 05/18</t>
  </si>
  <si>
    <t>E314 DONOTUSE-Frederickson 06/18</t>
  </si>
  <si>
    <t>E314 DONOTUSE-Frederickson 07/18</t>
  </si>
  <si>
    <t>E314 DONOTUSE-Frederickson 08/18</t>
  </si>
  <si>
    <t>E314 DONOTUSE-Frederickson 09/18</t>
  </si>
  <si>
    <t>E314 DONOTUSE-Frederickson 10/18</t>
  </si>
  <si>
    <t>E314 DONOTUSE-Frederickson 11/18</t>
  </si>
  <si>
    <t>E314 DONOTUSE-Frederickson 12/18</t>
  </si>
  <si>
    <t>E314 STM Turbogen, Colstrip 1</t>
  </si>
  <si>
    <t>E314 STM Turbogen, Colstrip 1 01/18</t>
  </si>
  <si>
    <t>E314 STM Turbogen, Colstrip 1 02/18</t>
  </si>
  <si>
    <t>E314 STM Turbogen, Colstrip 1 03/18</t>
  </si>
  <si>
    <t>E314 STM Turbogen, Colstrip 1 04/18</t>
  </si>
  <si>
    <t>E314 STM Turbogen, Colstrip 1 05/18</t>
  </si>
  <si>
    <t>E314 STM Turbogen, Colstrip 1 06/18</t>
  </si>
  <si>
    <t>E314 STM Turbogen, Colstrip 1 07/18</t>
  </si>
  <si>
    <t>E314 STM Turbogen, Colstrip 1 08/18</t>
  </si>
  <si>
    <t>E314 STM Turbogen, Colstrip 1 09/18</t>
  </si>
  <si>
    <t>E314 STM Turbogen, Colstrip 1 10/18</t>
  </si>
  <si>
    <t>E314 STM Turbogen, Colstrip 1 11/18</t>
  </si>
  <si>
    <t>E314 STM Turbogen, Colstrip 1 12/18</t>
  </si>
  <si>
    <t>E314 STM Turbogen, Colstrip 1-2 Com</t>
  </si>
  <si>
    <t>E314 STM Turbogen, Colstrip 1-2 Com 01/18</t>
  </si>
  <si>
    <t>E314 STM Turbogen, Colstrip 1-2 Com 02/18</t>
  </si>
  <si>
    <t>E314 STM Turbogen, Colstrip 1-2 Com 03/18</t>
  </si>
  <si>
    <t>E314 STM Turbogen, Colstrip 1-2 Com 04/18</t>
  </si>
  <si>
    <t>E314 STM Turbogen, Colstrip 1-2 Com 05/18</t>
  </si>
  <si>
    <t>E314 STM Turbogen, Colstrip 1-2 Com 06/18</t>
  </si>
  <si>
    <t>E314 STM Turbogen, Colstrip 1-2 Com 07/18</t>
  </si>
  <si>
    <t>E314 STM Turbogen, Colstrip 1-2 Com 08/18</t>
  </si>
  <si>
    <t>E314 STM Turbogen, Colstrip 1-2 Com 09/18</t>
  </si>
  <si>
    <t>E314 STM Turbogen, Colstrip 1-2 Com 10/18</t>
  </si>
  <si>
    <t>E314 STM Turbogen, Colstrip 1-2 Com 11/18</t>
  </si>
  <si>
    <t>E314 STM Turbogen, Colstrip 1-2 Com 12/18</t>
  </si>
  <si>
    <t>E314 STM Turbogen, Colstrip 2</t>
  </si>
  <si>
    <t>E314 STM Turbogen, Colstrip 2 01/18</t>
  </si>
  <si>
    <t>E314 STM Turbogen, Colstrip 2 02/18</t>
  </si>
  <si>
    <t>E314 STM Turbogen, Colstrip 2 03/18</t>
  </si>
  <si>
    <t>E314 STM Turbogen, Colstrip 2 04/18</t>
  </si>
  <si>
    <t>E314 STM Turbogen, Colstrip 2 05/18</t>
  </si>
  <si>
    <t>E314 STM Turbogen, Colstrip 2 06/18</t>
  </si>
  <si>
    <t>E314 STM Turbogen, Colstrip 2 07/18</t>
  </si>
  <si>
    <t>E314 STM Turbogen, Colstrip 2 08/18</t>
  </si>
  <si>
    <t>E314 STM Turbogen, Colstrip 2 09/18</t>
  </si>
  <si>
    <t>E314 STM Turbogen, Colstrip 2 10/18</t>
  </si>
  <si>
    <t>E314 STM Turbogen, Colstrip 2 11/18</t>
  </si>
  <si>
    <t>E314 STM Turbogen, Colstrip 2 12/18</t>
  </si>
  <si>
    <t>E314 STM Turbogen, Colstrip 3</t>
  </si>
  <si>
    <t>E314 STM Turbogen, Colstrip 3 01/18</t>
  </si>
  <si>
    <t>E314 STM Turbogen, Colstrip 3 02/18</t>
  </si>
  <si>
    <t>E314 STM Turbogen, Colstrip 3 03/18</t>
  </si>
  <si>
    <t>E314 STM Turbogen, Colstrip 3 04/18</t>
  </si>
  <si>
    <t>E314 STM Turbogen, Colstrip 3 05/18</t>
  </si>
  <si>
    <t>E314 STM Turbogen, Colstrip 3 06/18</t>
  </si>
  <si>
    <t>E314 STM Turbogen, Colstrip 3 07/18</t>
  </si>
  <si>
    <t>E314 STM Turbogen, Colstrip 3 08/18</t>
  </si>
  <si>
    <t>E314 STM Turbogen, Colstrip 3 09/18</t>
  </si>
  <si>
    <t>E314 STM Turbogen, Colstrip 3 10/18</t>
  </si>
  <si>
    <t>E314 STM Turbogen, Colstrip 3 11/18</t>
  </si>
  <si>
    <t>E314 STM Turbogen, Colstrip 3 12/18</t>
  </si>
  <si>
    <t>E314 STM Turbogen, Colstrip 4</t>
  </si>
  <si>
    <t>E314 STM Turbogen, Colstrip 4 01/18</t>
  </si>
  <si>
    <t>E314 STM Turbogen, Colstrip 4 02/18</t>
  </si>
  <si>
    <t>E314 STM Turbogen, Colstrip 4 03/18</t>
  </si>
  <si>
    <t>E314 STM Turbogen, Colstrip 4 04/18</t>
  </si>
  <si>
    <t>E314 STM Turbogen, Colstrip 4 05/18</t>
  </si>
  <si>
    <t>E314 STM Turbogen, Colstrip 4 06/18</t>
  </si>
  <si>
    <t>E314 STM Turbogen, Colstrip 4 07/18</t>
  </si>
  <si>
    <t>E314 STM Turbogen, Colstrip 4 08/18</t>
  </si>
  <si>
    <t>E314 STM Turbogen, Colstrip 4 09/18</t>
  </si>
  <si>
    <t>E314 STM Turbogen, Colstrip 4 10/18</t>
  </si>
  <si>
    <t>E314 STM Turbogen, Colstrip 4 11/18</t>
  </si>
  <si>
    <t>E314 STM Turbogen, Colstrip 4 12/18</t>
  </si>
  <si>
    <t>E314 STM Turbogen, Encogen</t>
  </si>
  <si>
    <t>E314 STM Turbogen, Encogen 01/18</t>
  </si>
  <si>
    <t>E314 STM Turbogen, Encogen 02/18</t>
  </si>
  <si>
    <t>E314 STM Turbogen, Encogen 03/18</t>
  </si>
  <si>
    <t>E314 STM Turbogen, Encogen 04/18</t>
  </si>
  <si>
    <t>E314 STM Turbogen, Encogen 05/18</t>
  </si>
  <si>
    <t>E314 STM Turbogen, Encogen 06/18</t>
  </si>
  <si>
    <t>E314 STM Turbogen, Encogen 07/18</t>
  </si>
  <si>
    <t>E314 STM Turbogen, Encogen 08/18</t>
  </si>
  <si>
    <t>E314 STM Turbogen, Encogen 09/18</t>
  </si>
  <si>
    <t>E314 STM Turbogen, Encogen 10/18</t>
  </si>
  <si>
    <t>E314 STM Turbogen, Encogen 11/18</t>
  </si>
  <si>
    <t>E314 STM Turbogen, Encogen 12/18</t>
  </si>
  <si>
    <t>E314 STM Turbogen, Ferndale</t>
  </si>
  <si>
    <t>E314 STM Turbogen, Ferndale 01/18</t>
  </si>
  <si>
    <t>E314 STM Turbogen, Ferndale 02/18</t>
  </si>
  <si>
    <t>E314 STM Turbogen, Ferndale 03/18</t>
  </si>
  <si>
    <t>E314 STM Turbogen, Ferndale 04/18</t>
  </si>
  <si>
    <t>E314 STM Turbogen, Ferndale 05/18</t>
  </si>
  <si>
    <t>E314 STM Turbogen, Ferndale 06/18</t>
  </si>
  <si>
    <t>E314 STM Turbogen, Ferndale 07/18</t>
  </si>
  <si>
    <t>E314 STM Turbogen, Ferndale 08/18</t>
  </si>
  <si>
    <t>E314 STM Turbogen, Ferndale 09/18</t>
  </si>
  <si>
    <t>E314 STM Turbogen, Ferndale 10/18</t>
  </si>
  <si>
    <t>E314 STM Turbogen, Ferndale 11/18</t>
  </si>
  <si>
    <t>E314 STM Turbogen, Ferndale 12/18</t>
  </si>
  <si>
    <t>E314 STM Turbogen, Fred 1/APC</t>
  </si>
  <si>
    <t>E314 STM Turbogen, Fred 1/APC 01/18</t>
  </si>
  <si>
    <t>E314 STM Turbogen, Fred 1/APC 02/18</t>
  </si>
  <si>
    <t>E314 STM Turbogen, Fred 1/APC 03/18</t>
  </si>
  <si>
    <t>E314 STM Turbogen, Fred 1/APC 04/18</t>
  </si>
  <si>
    <t>E314 STM Turbogen, Fred 1/APC 05/18</t>
  </si>
  <si>
    <t>E314 STM Turbogen, Fred 1/APC 06/18</t>
  </si>
  <si>
    <t>E314 STM Turbogen, Fred 1/APC 07/18</t>
  </si>
  <si>
    <t>E314 STM Turbogen, Fred 1/APC 08/18</t>
  </si>
  <si>
    <t>E314 STM Turbogen, Fred 1/APC 09/18</t>
  </si>
  <si>
    <t>E314 STM Turbogen, Fred 1/APC 10/18</t>
  </si>
  <si>
    <t>E314 STM Turbogen, Fred 1/APC 11/18</t>
  </si>
  <si>
    <t>E314 STM Turbogen, Fred 1/APC 12/18</t>
  </si>
  <si>
    <t>E314 STM Turbogen, Goldendale</t>
  </si>
  <si>
    <t>E314 STM Turbogen, Goldendale 01/18</t>
  </si>
  <si>
    <t>E314 STM Turbogen, Goldendale 02/18</t>
  </si>
  <si>
    <t>E314 STM Turbogen, Goldendale 03/18</t>
  </si>
  <si>
    <t>E314 STM Turbogen, Goldendale 04/18</t>
  </si>
  <si>
    <t>E314 STM Turbogen, Goldendale 05/18</t>
  </si>
  <si>
    <t>E314 STM Turbogen, Goldendale 06/18</t>
  </si>
  <si>
    <t>E314 STM Turbogen, Goldendale 07/18</t>
  </si>
  <si>
    <t>E314 STM Turbogen, Goldendale 08/18</t>
  </si>
  <si>
    <t>E314 STM Turbogen, Goldendale 09/18</t>
  </si>
  <si>
    <t>E314 STM Turbogen, Goldendale 10/18</t>
  </si>
  <si>
    <t>E314 STM Turbogen, Goldendale 11/18</t>
  </si>
  <si>
    <t>E314 STM Turbogen, Goldendale 12/18</t>
  </si>
  <si>
    <t>E314 STM Turbogen, Goldendale OP</t>
  </si>
  <si>
    <t>E314 STM Turbogen, Goldendale OP 01/18</t>
  </si>
  <si>
    <t>E314 STM Turbogen, Goldendale OP 02/18</t>
  </si>
  <si>
    <t>E314 STM Turbogen, Goldendale OP 03/18</t>
  </si>
  <si>
    <t>E314 STM Turbogen, Goldendale OP 04/18</t>
  </si>
  <si>
    <t>E314 STM Turbogen, Goldendale OP 05/18</t>
  </si>
  <si>
    <t>E314 STM Turbogen, Goldendale OP 06/18</t>
  </si>
  <si>
    <t>E314 STM Turbogen, Goldendale OP 07/18</t>
  </si>
  <si>
    <t>E314 STM Turbogen, Goldendale OP 08/18</t>
  </si>
  <si>
    <t>E314 STM Turbogen, Goldendale OP 09/18</t>
  </si>
  <si>
    <t>E314 STM Turbogen, Goldendale OP 10/18</t>
  </si>
  <si>
    <t>E314 STM Turbogen, Goldendale OP 11/18</t>
  </si>
  <si>
    <t>E314 STM Turbogen, Goldendale OP 12/18</t>
  </si>
  <si>
    <t>E314 STM Turbogen, Mint Farm</t>
  </si>
  <si>
    <t>E314 STM Turbogen, Mint Farm 01/18</t>
  </si>
  <si>
    <t>E314 STM Turbogen, Mint Farm 02/18</t>
  </si>
  <si>
    <t>E314 STM Turbogen, Mint Farm 03/18</t>
  </si>
  <si>
    <t>E314 STM Turbogen, Mint Farm 04/18</t>
  </si>
  <si>
    <t>E314 STM Turbogen, Mint Farm 05/18</t>
  </si>
  <si>
    <t>E314 STM Turbogen, Mint Farm 06/18</t>
  </si>
  <si>
    <t>E314 STM Turbogen, Mint Farm 07/18</t>
  </si>
  <si>
    <t>E314 STM Turbogen, Mint Farm 08/18</t>
  </si>
  <si>
    <t>E314 STM Turbogen, Mint Farm 09/18</t>
  </si>
  <si>
    <t>E314 STM Turbogen, Mint Farm 10/18</t>
  </si>
  <si>
    <t>E314 STM Turbogen, Mint Farm 11/18</t>
  </si>
  <si>
    <t>E314 STM Turbogen, Mint Farm 12/18</t>
  </si>
  <si>
    <t>E314 STM Turbogen, Mint Farm OP</t>
  </si>
  <si>
    <t>E314 STM Turbogen, Mint Farm OP 01/18</t>
  </si>
  <si>
    <t>E314 STM Turbogen, Mint Farm OP 02/18</t>
  </si>
  <si>
    <t>E314 STM Turbogen, Mint Farm OP 03/18</t>
  </si>
  <si>
    <t>E314 STM Turbogen, Mint Farm OP 04/18</t>
  </si>
  <si>
    <t>E314 STM Turbogen, Mint Farm OP 05/18</t>
  </si>
  <si>
    <t>E314 STM Turbogen, Mint Farm OP 06/18</t>
  </si>
  <si>
    <t>E314 STM Turbogen, Mint Farm OP 07/18</t>
  </si>
  <si>
    <t>E314 STM Turbogen, Mint Farm OP 08/18</t>
  </si>
  <si>
    <t>E314 STM Turbogen, Mint Farm OP 09/18</t>
  </si>
  <si>
    <t>E314 STM Turbogen, Mint Farm OP 10/18</t>
  </si>
  <si>
    <t>E314 STM Turbogen, Mint Farm OP 11/18</t>
  </si>
  <si>
    <t>E314 STM Turbogen, Mint Farm OP 12/18</t>
  </si>
  <si>
    <t xml:space="preserve">E314 STM Turbogen, Sumas </t>
  </si>
  <si>
    <t>E314 STM Turbogen, Sumas  01/18</t>
  </si>
  <si>
    <t>E314 STM Turbogen, Sumas  02/18</t>
  </si>
  <si>
    <t>E314 STM Turbogen, Sumas  03/18</t>
  </si>
  <si>
    <t>E314 STM Turbogen, Sumas  04/18</t>
  </si>
  <si>
    <t>E314 STM Turbogen, Sumas  05/18</t>
  </si>
  <si>
    <t>E314 STM Turbogen, Sumas  06/18</t>
  </si>
  <si>
    <t>E314 STM Turbogen, Sumas  07/18</t>
  </si>
  <si>
    <t>E314 STM Turbogen, Sumas  08/18</t>
  </si>
  <si>
    <t>E314 STM Turbogen, Sumas  09/18</t>
  </si>
  <si>
    <t>E314 STM Turbogen, Sumas  10/18</t>
  </si>
  <si>
    <t>E314 STM Turbogen, Sumas  11/18</t>
  </si>
  <si>
    <t>E314 STM Turbogen, Sumas  12/18</t>
  </si>
  <si>
    <t>E314 STM Turbogen, Sumas OP</t>
  </si>
  <si>
    <t>E314 STM Turbogen, Sumas OP 01/18</t>
  </si>
  <si>
    <t>E314 STM Turbogen, Sumas OP 02/18</t>
  </si>
  <si>
    <t>E314 STM Turbogen, Sumas OP 03/18</t>
  </si>
  <si>
    <t>E314 STM Turbogen, Sumas OP 04/18</t>
  </si>
  <si>
    <t>E314 STM Turbogen, Sumas OP 05/18</t>
  </si>
  <si>
    <t>E314 STM Turbogen, Sumas OP 06/18</t>
  </si>
  <si>
    <t>E314 STM Turbogen, Sumas OP 07/18</t>
  </si>
  <si>
    <t>E314 STM Turbogen, Sumas OP 08/18</t>
  </si>
  <si>
    <t>E314 STM Turbogen, Sumas OP 09/18</t>
  </si>
  <si>
    <t>E314 STM Turbogen, Sumas OP 10/18</t>
  </si>
  <si>
    <t>E314 STM Turbogen, Sumas OP 11/18</t>
  </si>
  <si>
    <t>E314 STM Turbogen, Sumas OP 12/18</t>
  </si>
  <si>
    <t>E314 STM Turbogen,Centralia-inactiv</t>
  </si>
  <si>
    <t>E314 STM Turbogen,Centralia-inactiv 01/18</t>
  </si>
  <si>
    <t>E314 STM Turbogen,Centralia-inactiv 02/18</t>
  </si>
  <si>
    <t>E314 STM Turbogen,Centralia-inactiv 03/18</t>
  </si>
  <si>
    <t>E314 STM Turbogen,Centralia-inactiv 04/18</t>
  </si>
  <si>
    <t>E314 STM Turbogen,Centralia-inactiv 05/18</t>
  </si>
  <si>
    <t>E314 STM Turbogen,Centralia-inactiv 06/18</t>
  </si>
  <si>
    <t>E314 STM Turbogen,Centralia-inactiv 07/18</t>
  </si>
  <si>
    <t>E314 STM Turbogen,Centralia-inactiv 08/18</t>
  </si>
  <si>
    <t>E314 STM Turbogen,Centralia-inactiv 09/18</t>
  </si>
  <si>
    <t>E314 STM Turbogen,Centralia-inactiv 10/18</t>
  </si>
  <si>
    <t>E314 STM Turbogen,Centralia-inactiv 11/18</t>
  </si>
  <si>
    <t>E314 STM Turbogen,Centralia-inactiv 12/18</t>
  </si>
  <si>
    <t>E315 STM Accessory, Colstrip 1</t>
  </si>
  <si>
    <t>E315 STM Accessory, Colstrip 1 01/18</t>
  </si>
  <si>
    <t>E315 STM Accessory, Colstrip 1 02/18</t>
  </si>
  <si>
    <t>E315 STM Accessory, Colstrip 1 03/18</t>
  </si>
  <si>
    <t>E315 STM Accessory, Colstrip 1 04/18</t>
  </si>
  <si>
    <t>E315 STM Accessory, Colstrip 1 05/18</t>
  </si>
  <si>
    <t>E315 STM Accessory, Colstrip 1 06/18</t>
  </si>
  <si>
    <t>E315 STM Accessory, Colstrip 1 07/18</t>
  </si>
  <si>
    <t>E315 STM Accessory, Colstrip 1 08/18</t>
  </si>
  <si>
    <t>E315 STM Accessory, Colstrip 1 09/18</t>
  </si>
  <si>
    <t>E315 STM Accessory, Colstrip 1 10/18</t>
  </si>
  <si>
    <t>E315 STM Accessory, Colstrip 1 11/18</t>
  </si>
  <si>
    <t>E315 STM Accessory, Colstrip 1 12/18</t>
  </si>
  <si>
    <t>E315 STM Accessory, Colstrip 1-2 Cm</t>
  </si>
  <si>
    <t>E315 STM Accessory, Colstrip 1-2 Cm 01/18</t>
  </si>
  <si>
    <t>E315 STM Accessory, Colstrip 1-2 Cm 02/18</t>
  </si>
  <si>
    <t>E315 STM Accessory, Colstrip 1-2 Cm 03/18</t>
  </si>
  <si>
    <t>E315 STM Accessory, Colstrip 1-2 Cm 04/18</t>
  </si>
  <si>
    <t>E315 STM Accessory, Colstrip 1-2 Cm 05/18</t>
  </si>
  <si>
    <t>E315 STM Accessory, Colstrip 1-2 Cm 06/18</t>
  </si>
  <si>
    <t>E315 STM Accessory, Colstrip 1-2 Cm 07/18</t>
  </si>
  <si>
    <t>E315 STM Accessory, Colstrip 1-2 Cm 08/18</t>
  </si>
  <si>
    <t>E315 STM Accessory, Colstrip 1-2 Cm 09/18</t>
  </si>
  <si>
    <t>E315 STM Accessory, Colstrip 1-2 Cm 10/18</t>
  </si>
  <si>
    <t>E315 STM Accessory, Colstrip 1-2 Cm 11/18</t>
  </si>
  <si>
    <t>E315 STM Accessory, Colstrip 1-2 Cm 12/18</t>
  </si>
  <si>
    <t>E315 STM Accessory, Colstrip 2</t>
  </si>
  <si>
    <t>E315 STM Accessory, Colstrip 2 01/18</t>
  </si>
  <si>
    <t>E315 STM Accessory, Colstrip 2 02/18</t>
  </si>
  <si>
    <t>E315 STM Accessory, Colstrip 2 03/18</t>
  </si>
  <si>
    <t>E315 STM Accessory, Colstrip 2 04/18</t>
  </si>
  <si>
    <t>E315 STM Accessory, Colstrip 2 05/18</t>
  </si>
  <si>
    <t>E315 STM Accessory, Colstrip 2 06/18</t>
  </si>
  <si>
    <t>E315 STM Accessory, Colstrip 2 07/18</t>
  </si>
  <si>
    <t>E315 STM Accessory, Colstrip 2 08/18</t>
  </si>
  <si>
    <t>E315 STM Accessory, Colstrip 2 09/18</t>
  </si>
  <si>
    <t>E315 STM Accessory, Colstrip 2 10/18</t>
  </si>
  <si>
    <t>E315 STM Accessory, Colstrip 2 11/18</t>
  </si>
  <si>
    <t>E315 STM Accessory, Colstrip 2 12/18</t>
  </si>
  <si>
    <t>E315 STM Accessory, Colstrip 3</t>
  </si>
  <si>
    <t>E315 STM Accessory, Colstrip 3 01/18</t>
  </si>
  <si>
    <t>E315 STM Accessory, Colstrip 3 02/18</t>
  </si>
  <si>
    <t>E315 STM Accessory, Colstrip 3 03/18</t>
  </si>
  <si>
    <t>E315 STM Accessory, Colstrip 3 04/18</t>
  </si>
  <si>
    <t>E315 STM Accessory, Colstrip 3 05/18</t>
  </si>
  <si>
    <t>E315 STM Accessory, Colstrip 3 06/18</t>
  </si>
  <si>
    <t>E315 STM Accessory, Colstrip 3 07/18</t>
  </si>
  <si>
    <t>E315 STM Accessory, Colstrip 3 08/18</t>
  </si>
  <si>
    <t>E315 STM Accessory, Colstrip 3 09/18</t>
  </si>
  <si>
    <t>E315 STM Accessory, Colstrip 3 10/18</t>
  </si>
  <si>
    <t>E315 STM Accessory, Colstrip 3 11/18</t>
  </si>
  <si>
    <t>E315 STM Accessory, Colstrip 3 12/18</t>
  </si>
  <si>
    <t>E315 STM Accessory, Colstrip 3-4 Cm</t>
  </si>
  <si>
    <t>E315 STM Accessory, Colstrip 3-4 Cm 01/18</t>
  </si>
  <si>
    <t>E315 STM Accessory, Colstrip 3-4 Cm 02/18</t>
  </si>
  <si>
    <t>E315 STM Accessory, Colstrip 3-4 Cm 03/18</t>
  </si>
  <si>
    <t>E315 STM Accessory, Colstrip 3-4 Cm 04/18</t>
  </si>
  <si>
    <t>E315 STM Accessory, Colstrip 3-4 Cm 05/18</t>
  </si>
  <si>
    <t>E315 STM Accessory, Colstrip 3-4 Cm 06/18</t>
  </si>
  <si>
    <t>E315 STM Accessory, Colstrip 3-4 Cm 07/18</t>
  </si>
  <si>
    <t>E315 STM Accessory, Colstrip 3-4 Cm 08/18</t>
  </si>
  <si>
    <t>E315 STM Accessory, Colstrip 3-4 Cm 09/18</t>
  </si>
  <si>
    <t>E315 STM Accessory, Colstrip 3-4 Cm 10/18</t>
  </si>
  <si>
    <t>E315 STM Accessory, Colstrip 3-4 Cm 11/18</t>
  </si>
  <si>
    <t>E315 STM Accessory, Colstrip 3-4 Cm 12/18</t>
  </si>
  <si>
    <t>E315 STM Accessory, Colstrip 4</t>
  </si>
  <si>
    <t>E315 STM Accessory, Colstrip 4 01/18</t>
  </si>
  <si>
    <t>E315 STM Accessory, Colstrip 4 02/18</t>
  </si>
  <si>
    <t>E315 STM Accessory, Colstrip 4 03/18</t>
  </si>
  <si>
    <t>E315 STM Accessory, Colstrip 4 04/18</t>
  </si>
  <si>
    <t>E315 STM Accessory, Colstrip 4 05/18</t>
  </si>
  <si>
    <t>E315 STM Accessory, Colstrip 4 06/18</t>
  </si>
  <si>
    <t>E315 STM Accessory, Colstrip 4 07/18</t>
  </si>
  <si>
    <t>E315 STM Accessory, Colstrip 4 08/18</t>
  </si>
  <si>
    <t>E315 STM Accessory, Colstrip 4 09/18</t>
  </si>
  <si>
    <t>E315 STM Accessory, Colstrip 4 10/18</t>
  </si>
  <si>
    <t>E315 STM Accessory, Colstrip 4 11/18</t>
  </si>
  <si>
    <t>E315 STM Accessory, Colstrip 4 12/18</t>
  </si>
  <si>
    <t>E315 STM Accessory, Encogen</t>
  </si>
  <si>
    <t>E315 STM Accessory, Encogen 01/18</t>
  </si>
  <si>
    <t>E315 STM Accessory, Encogen 02/18</t>
  </si>
  <si>
    <t>E315 STM Accessory, Encogen 03/18</t>
  </si>
  <si>
    <t>E315 STM Accessory, Encogen 04/18</t>
  </si>
  <si>
    <t>E315 STM Accessory, Encogen 05/18</t>
  </si>
  <si>
    <t>E315 STM Accessory, Encogen 06/18</t>
  </si>
  <si>
    <t>E315 STM Accessory, Encogen 07/18</t>
  </si>
  <si>
    <t>E315 STM Accessory, Encogen 08/18</t>
  </si>
  <si>
    <t>E315 STM Accessory, Encogen 09/18</t>
  </si>
  <si>
    <t>E315 STM Accessory, Encogen 10/18</t>
  </si>
  <si>
    <t>E315 STM Accessory, Encogen 11/18</t>
  </si>
  <si>
    <t>E315 STM Accessory, Encogen 12/18</t>
  </si>
  <si>
    <t>E315 STM Accessory, Ferndale</t>
  </si>
  <si>
    <t>E315 STM Accessory, Ferndale 01/18</t>
  </si>
  <si>
    <t>E315 STM Accessory, Ferndale 02/18</t>
  </si>
  <si>
    <t>E315 STM Accessory, Ferndale 03/18</t>
  </si>
  <si>
    <t>E315 STM Accessory, Ferndale 04/18</t>
  </si>
  <si>
    <t>E315 STM Accessory, Ferndale 05/18</t>
  </si>
  <si>
    <t>E315 STM Accessory, Ferndale 06/18</t>
  </si>
  <si>
    <t>E315 STM Accessory, Ferndale 07/18</t>
  </si>
  <si>
    <t>E315 STM Accessory, Ferndale 08/18</t>
  </si>
  <si>
    <t>E315 STM Accessory, Ferndale 09/18</t>
  </si>
  <si>
    <t>E315 STM Accessory, Ferndale 10/18</t>
  </si>
  <si>
    <t>E315 STM Accessory, Ferndale 11/18</t>
  </si>
  <si>
    <t>E315 STM Accessory, Ferndale 12/18</t>
  </si>
  <si>
    <t>E315 STM Accessory, Fred 1/APC</t>
  </si>
  <si>
    <t>E315 STM Accessory, Fred 1/APC 01/18</t>
  </si>
  <si>
    <t>E315 STM Accessory, Fred 1/APC 02/18</t>
  </si>
  <si>
    <t>E315 STM Accessory, Fred 1/APC 03/18</t>
  </si>
  <si>
    <t>E315 STM Accessory, Fred 1/APC 04/18</t>
  </si>
  <si>
    <t>E315 STM Accessory, Fred 1/APC 05/18</t>
  </si>
  <si>
    <t>E315 STM Accessory, Fred 1/APC 06/18</t>
  </si>
  <si>
    <t>E315 STM Accessory, Fred 1/APC 07/18</t>
  </si>
  <si>
    <t>E315 STM Accessory, Fred 1/APC 08/18</t>
  </si>
  <si>
    <t>E315 STM Accessory, Fred 1/APC 09/18</t>
  </si>
  <si>
    <t>E315 STM Accessory, Fred 1/APC 10/18</t>
  </si>
  <si>
    <t>E315 STM Accessory, Fred 1/APC 11/18</t>
  </si>
  <si>
    <t>E315 STM Accessory, Fred 1/APC 12/18</t>
  </si>
  <si>
    <t>E315 STM Accessory, Goldendale</t>
  </si>
  <si>
    <t>E315 STM Accessory, Goldendale 01/18</t>
  </si>
  <si>
    <t>E315 STM Accessory, Goldendale 02/18</t>
  </si>
  <si>
    <t>E315 STM Accessory, Goldendale 03/18</t>
  </si>
  <si>
    <t>E315 STM Accessory, Goldendale 04/18</t>
  </si>
  <si>
    <t>E315 STM Accessory, Goldendale 05/18</t>
  </si>
  <si>
    <t>E315 STM Accessory, Goldendale 06/18</t>
  </si>
  <si>
    <t>E315 STM Accessory, Goldendale 07/18</t>
  </si>
  <si>
    <t>E315 STM Accessory, Goldendale 08/18</t>
  </si>
  <si>
    <t>E315 STM Accessory, Goldendale 09/18</t>
  </si>
  <si>
    <t>E315 STM Accessory, Goldendale 10/18</t>
  </si>
  <si>
    <t>E315 STM Accessory, Goldendale 11/18</t>
  </si>
  <si>
    <t>E315 STM Accessory, Goldendale 12/18</t>
  </si>
  <si>
    <t>E315 STM Accessory, Goldendale OP</t>
  </si>
  <si>
    <t>E315 STM Accessory, Goldendale OP 01/18</t>
  </si>
  <si>
    <t>E315 STM Accessory, Goldendale OP 02/18</t>
  </si>
  <si>
    <t>E315 STM Accessory, Goldendale OP 03/18</t>
  </si>
  <si>
    <t>E315 STM Accessory, Goldendale OP 04/18</t>
  </si>
  <si>
    <t>E315 STM Accessory, Goldendale OP 05/18</t>
  </si>
  <si>
    <t>E315 STM Accessory, Goldendale OP 06/18</t>
  </si>
  <si>
    <t>E315 STM Accessory, Goldendale OP 07/18</t>
  </si>
  <si>
    <t>E315 STM Accessory, Goldendale OP 08/18</t>
  </si>
  <si>
    <t>E315 STM Accessory, Goldendale OP 09/18</t>
  </si>
  <si>
    <t>E315 STM Accessory, Goldendale OP 10/18</t>
  </si>
  <si>
    <t>E315 STM Accessory, Goldendale OP 11/18</t>
  </si>
  <si>
    <t>E315 STM Accessory, Goldendale OP 12/18</t>
  </si>
  <si>
    <t xml:space="preserve">E315 STM Accessory, Mint Farm </t>
  </si>
  <si>
    <t>E315 STM Accessory, Mint Farm  01/18</t>
  </si>
  <si>
    <t>E315 STM Accessory, Mint Farm  02/18</t>
  </si>
  <si>
    <t>E315 STM Accessory, Mint Farm  03/18</t>
  </si>
  <si>
    <t>E315 STM Accessory, Mint Farm  04/18</t>
  </si>
  <si>
    <t>E315 STM Accessory, Mint Farm  05/18</t>
  </si>
  <si>
    <t>E315 STM Accessory, Mint Farm  06/18</t>
  </si>
  <si>
    <t>E315 STM Accessory, Mint Farm  07/18</t>
  </si>
  <si>
    <t>E315 STM Accessory, Mint Farm  08/18</t>
  </si>
  <si>
    <t>E315 STM Accessory, Mint Farm  09/18</t>
  </si>
  <si>
    <t>E315 STM Accessory, Mint Farm  10/18</t>
  </si>
  <si>
    <t>E315 STM Accessory, Mint Farm  11/18</t>
  </si>
  <si>
    <t>E315 STM Accessory, Mint Farm  12/18</t>
  </si>
  <si>
    <t>E315 STM Accessory, Mint Farm OP</t>
  </si>
  <si>
    <t>E315 STM Accessory, Mint Farm OP 01/18</t>
  </si>
  <si>
    <t>E315 STM Accessory, Mint Farm OP 02/18</t>
  </si>
  <si>
    <t>E315 STM Accessory, Mint Farm OP 03/18</t>
  </si>
  <si>
    <t>E315 STM Accessory, Mint Farm OP 04/18</t>
  </si>
  <si>
    <t>E315 STM Accessory, Mint Farm OP 05/18</t>
  </si>
  <si>
    <t>E315 STM Accessory, Mint Farm OP 06/18</t>
  </si>
  <si>
    <t>E315 STM Accessory, Mint Farm OP 07/18</t>
  </si>
  <si>
    <t>E315 STM Accessory, Mint Farm OP 08/18</t>
  </si>
  <si>
    <t>E315 STM Accessory, Mint Farm OP 09/18</t>
  </si>
  <si>
    <t>E315 STM Accessory, Mint Farm OP 10/18</t>
  </si>
  <si>
    <t>E315 STM Accessory, Mint Farm OP 11/18</t>
  </si>
  <si>
    <t>E315 STM Accessory, Mint Farm OP 12/18</t>
  </si>
  <si>
    <t>E315 STM Accessory, Sumas</t>
  </si>
  <si>
    <t>E315 STM Accessory, Sumas 01/18</t>
  </si>
  <si>
    <t>E315 STM Accessory, Sumas 02/18</t>
  </si>
  <si>
    <t>E315 STM Accessory, Sumas 03/18</t>
  </si>
  <si>
    <t>E315 STM Accessory, Sumas 04/18</t>
  </si>
  <si>
    <t>E315 STM Accessory, Sumas 05/18</t>
  </si>
  <si>
    <t>E315 STM Accessory, Sumas 06/18</t>
  </si>
  <si>
    <t>E315 STM Accessory, Sumas 07/18</t>
  </si>
  <si>
    <t>E315 STM Accessory, Sumas 08/18</t>
  </si>
  <si>
    <t>E315 STM Accessory, Sumas 09/18</t>
  </si>
  <si>
    <t>E315 STM Accessory, Sumas 10/18</t>
  </si>
  <si>
    <t>E315 STM Accessory, Sumas 11/18</t>
  </si>
  <si>
    <t>E315 STM Accessory, Sumas 12/18</t>
  </si>
  <si>
    <t>E315 STM Accessory, Sumas OP</t>
  </si>
  <si>
    <t>E315 STM Accessory, Sumas OP 01/18</t>
  </si>
  <si>
    <t>E315 STM Accessory, Sumas OP 02/18</t>
  </si>
  <si>
    <t>E315 STM Accessory, Sumas OP 03/18</t>
  </si>
  <si>
    <t>E315 STM Accessory, Sumas OP 04/18</t>
  </si>
  <si>
    <t>E315 STM Accessory, Sumas OP 05/18</t>
  </si>
  <si>
    <t>E315 STM Accessory, Sumas OP 06/18</t>
  </si>
  <si>
    <t>E315 STM Accessory, Sumas OP 07/18</t>
  </si>
  <si>
    <t>E315 STM Accessory, Sumas OP 08/18</t>
  </si>
  <si>
    <t>E315 STM Accessory, Sumas OP 09/18</t>
  </si>
  <si>
    <t>E315 STM Accessory, Sumas OP 10/18</t>
  </si>
  <si>
    <t>E315 STM Accessory, Sumas OP 11/18</t>
  </si>
  <si>
    <t>E315 STM Accessory, Sumas OP 12/18</t>
  </si>
  <si>
    <t>E315 STM Accessory,Centralia-inacti</t>
  </si>
  <si>
    <t>E315 STM Accessory,Centralia-inacti 01/18</t>
  </si>
  <si>
    <t>E315 STM Accessory,Centralia-inacti 02/18</t>
  </si>
  <si>
    <t>E315 STM Accessory,Centralia-inacti 03/18</t>
  </si>
  <si>
    <t>E315 STM Accessory,Centralia-inacti 04/18</t>
  </si>
  <si>
    <t>E315 STM Accessory,Centralia-inacti 05/18</t>
  </si>
  <si>
    <t>E315 STM Accessory,Centralia-inacti 06/18</t>
  </si>
  <si>
    <t>E315 STM Accessory,Centralia-inacti 07/18</t>
  </si>
  <si>
    <t>E315 STM Accessory,Centralia-inacti 08/18</t>
  </si>
  <si>
    <t>E315 STM Accessory,Centralia-inacti 09/18</t>
  </si>
  <si>
    <t>E315 STM Accessory,Centralia-inacti 10/18</t>
  </si>
  <si>
    <t>E315 STM Accessory,Centralia-inacti 11/18</t>
  </si>
  <si>
    <t>E315 STM Accessory,Centralia-inacti 12/18</t>
  </si>
  <si>
    <t>E316 STM Misc, Centralia-inactive</t>
  </si>
  <si>
    <t>E316 STM Misc, Centralia-inactive 01/18</t>
  </si>
  <si>
    <t>E316 STM Misc, Centralia-inactive 02/18</t>
  </si>
  <si>
    <t>E316 STM Misc, Centralia-inactive 03/18</t>
  </si>
  <si>
    <t>E316 STM Misc, Centralia-inactive 04/18</t>
  </si>
  <si>
    <t>E316 STM Misc, Centralia-inactive 05/18</t>
  </si>
  <si>
    <t>E316 STM Misc, Centralia-inactive 06/18</t>
  </si>
  <si>
    <t>E316 STM Misc, Centralia-inactive 07/18</t>
  </si>
  <si>
    <t>E316 STM Misc, Centralia-inactive 08/18</t>
  </si>
  <si>
    <t>E316 STM Misc, Centralia-inactive 09/18</t>
  </si>
  <si>
    <t>E316 STM Misc, Centralia-inactive 10/18</t>
  </si>
  <si>
    <t>E316 STM Misc, Centralia-inactive 11/18</t>
  </si>
  <si>
    <t>E316 STM Misc, Centralia-inactive 12/18</t>
  </si>
  <si>
    <t>E316 STM Misc, Colstrip 1</t>
  </si>
  <si>
    <t>E316 STM Misc, Colstrip 1 01/18</t>
  </si>
  <si>
    <t>E316 STM Misc, Colstrip 1 02/18</t>
  </si>
  <si>
    <t>E316 STM Misc, Colstrip 1 03/18</t>
  </si>
  <si>
    <t>E316 STM Misc, Colstrip 1 04/18</t>
  </si>
  <si>
    <t>E316 STM Misc, Colstrip 1 05/18</t>
  </si>
  <si>
    <t>E316 STM Misc, Colstrip 1 06/18</t>
  </si>
  <si>
    <t>E316 STM Misc, Colstrip 1 07/18</t>
  </si>
  <si>
    <t>E316 STM Misc, Colstrip 1 08/18</t>
  </si>
  <si>
    <t>E316 STM Misc, Colstrip 1 09/18</t>
  </si>
  <si>
    <t>E316 STM Misc, Colstrip 1 10/18</t>
  </si>
  <si>
    <t>E316 STM Misc, Colstrip 1 11/18</t>
  </si>
  <si>
    <t>E316 STM Misc, Colstrip 1 12/18</t>
  </si>
  <si>
    <t>E316 STM Misc, Colstrip 1-2 Com</t>
  </si>
  <si>
    <t>E316 STM Misc, Colstrip 1-2 Com 01/18</t>
  </si>
  <si>
    <t>E316 STM Misc, Colstrip 1-2 Com 02/18</t>
  </si>
  <si>
    <t>E316 STM Misc, Colstrip 1-2 Com 03/18</t>
  </si>
  <si>
    <t>E316 STM Misc, Colstrip 1-2 Com 04/18</t>
  </si>
  <si>
    <t>E316 STM Misc, Colstrip 1-2 Com 05/18</t>
  </si>
  <si>
    <t>E316 STM Misc, Colstrip 1-2 Com 06/18</t>
  </si>
  <si>
    <t>E316 STM Misc, Colstrip 1-2 Com 07/18</t>
  </si>
  <si>
    <t>E316 STM Misc, Colstrip 1-2 Com 08/18</t>
  </si>
  <si>
    <t>E316 STM Misc, Colstrip 1-2 Com 09/18</t>
  </si>
  <si>
    <t>E316 STM Misc, Colstrip 1-2 Com 10/18</t>
  </si>
  <si>
    <t>E316 STM Misc, Colstrip 1-2 Com 11/18</t>
  </si>
  <si>
    <t>E316 STM Misc, Colstrip 1-2 Com 12/18</t>
  </si>
  <si>
    <t>E316 STM Misc, Colstrip 1-4 Com</t>
  </si>
  <si>
    <t>E316 STM Misc, Colstrip 1-4 Com 01/18</t>
  </si>
  <si>
    <t>E316 STM Misc, Colstrip 1-4 Com 02/18</t>
  </si>
  <si>
    <t>E316 STM Misc, Colstrip 1-4 Com 03/18</t>
  </si>
  <si>
    <t>E316 STM Misc, Colstrip 1-4 Com 04/18</t>
  </si>
  <si>
    <t>E316 STM Misc, Colstrip 1-4 Com 05/18</t>
  </si>
  <si>
    <t>E316 STM Misc, Colstrip 1-4 Com 06/18</t>
  </si>
  <si>
    <t>E316 STM Misc, Colstrip 1-4 Com 07/18</t>
  </si>
  <si>
    <t>E316 STM Misc, Colstrip 1-4 Com 08/18</t>
  </si>
  <si>
    <t>E316 STM Misc, Colstrip 1-4 Com 09/18</t>
  </si>
  <si>
    <t>E316 STM Misc, Colstrip 1-4 Com 10/18</t>
  </si>
  <si>
    <t>E316 STM Misc, Colstrip 1-4 Com 11/18</t>
  </si>
  <si>
    <t>E316 STM Misc, Colstrip 1-4 Com 12/18</t>
  </si>
  <si>
    <t>E316 STM Misc, Colstrip 2</t>
  </si>
  <si>
    <t>E316 STM Misc, Colstrip 2 01/18</t>
  </si>
  <si>
    <t>E316 STM Misc, Colstrip 2 02/18</t>
  </si>
  <si>
    <t>E316 STM Misc, Colstrip 2 03/18</t>
  </si>
  <si>
    <t>E316 STM Misc, Colstrip 2 04/18</t>
  </si>
  <si>
    <t>E316 STM Misc, Colstrip 2 05/18</t>
  </si>
  <si>
    <t>E316 STM Misc, Colstrip 2 06/18</t>
  </si>
  <si>
    <t>E316 STM Misc, Colstrip 2 07/18</t>
  </si>
  <si>
    <t>E316 STM Misc, Colstrip 2 08/18</t>
  </si>
  <si>
    <t>E316 STM Misc, Colstrip 2 09/18</t>
  </si>
  <si>
    <t>E316 STM Misc, Colstrip 2 10/18</t>
  </si>
  <si>
    <t>E316 STM Misc, Colstrip 2 11/18</t>
  </si>
  <si>
    <t>E316 STM Misc, Colstrip 2 12/18</t>
  </si>
  <si>
    <t>E316 STM Misc, Colstrip 3</t>
  </si>
  <si>
    <t>E316 STM Misc, Colstrip 3 01/18</t>
  </si>
  <si>
    <t>E316 STM Misc, Colstrip 3 02/18</t>
  </si>
  <si>
    <t>E316 STM Misc, Colstrip 3 03/18</t>
  </si>
  <si>
    <t>E316 STM Misc, Colstrip 3 04/18</t>
  </si>
  <si>
    <t>E316 STM Misc, Colstrip 3 05/18</t>
  </si>
  <si>
    <t>E316 STM Misc, Colstrip 3 06/18</t>
  </si>
  <si>
    <t>E316 STM Misc, Colstrip 3 07/18</t>
  </si>
  <si>
    <t>E316 STM Misc, Colstrip 3 08/18</t>
  </si>
  <si>
    <t>E316 STM Misc, Colstrip 3 09/18</t>
  </si>
  <si>
    <t>E316 STM Misc, Colstrip 3 10/18</t>
  </si>
  <si>
    <t>E316 STM Misc, Colstrip 3 11/18</t>
  </si>
  <si>
    <t>E316 STM Misc, Colstrip 3 12/18</t>
  </si>
  <si>
    <t>E316 STM Misc, Colstrip 3-4 Com</t>
  </si>
  <si>
    <t>E316 STM Misc, Colstrip 3-4 Com 01/18</t>
  </si>
  <si>
    <t>E316 STM Misc, Colstrip 3-4 Com 02/18</t>
  </si>
  <si>
    <t>E316 STM Misc, Colstrip 3-4 Com 03/18</t>
  </si>
  <si>
    <t>E316 STM Misc, Colstrip 3-4 Com 04/18</t>
  </si>
  <si>
    <t>E316 STM Misc, Colstrip 3-4 Com 05/18</t>
  </si>
  <si>
    <t>E316 STM Misc, Colstrip 3-4 Com 06/18</t>
  </si>
  <si>
    <t>E316 STM Misc, Colstrip 3-4 Com 07/18</t>
  </si>
  <si>
    <t>E316 STM Misc, Colstrip 3-4 Com 08/18</t>
  </si>
  <si>
    <t>E316 STM Misc, Colstrip 3-4 Com 09/18</t>
  </si>
  <si>
    <t>E316 STM Misc, Colstrip 3-4 Com 10/18</t>
  </si>
  <si>
    <t>E316 STM Misc, Colstrip 3-4 Com 11/18</t>
  </si>
  <si>
    <t>E316 STM Misc, Colstrip 3-4 Com 12/18</t>
  </si>
  <si>
    <t>E316 STM Misc, Colstrip 4</t>
  </si>
  <si>
    <t>E316 STM Misc, Colstrip 4 01/18</t>
  </si>
  <si>
    <t>E316 STM Misc, Colstrip 4 02/18</t>
  </si>
  <si>
    <t>E316 STM Misc, Colstrip 4 03/18</t>
  </si>
  <si>
    <t>E316 STM Misc, Colstrip 4 04/18</t>
  </si>
  <si>
    <t>E316 STM Misc, Colstrip 4 05/18</t>
  </si>
  <si>
    <t>E316 STM Misc, Colstrip 4 06/18</t>
  </si>
  <si>
    <t>E316 STM Misc, Colstrip 4 07/18</t>
  </si>
  <si>
    <t>E316 STM Misc, Colstrip 4 08/18</t>
  </si>
  <si>
    <t>E316 STM Misc, Colstrip 4 09/18</t>
  </si>
  <si>
    <t>E316 STM Misc, Colstrip 4 10/18</t>
  </si>
  <si>
    <t>E316 STM Misc, Colstrip 4 11/18</t>
  </si>
  <si>
    <t>E316 STM Misc, Colstrip 4 12/18</t>
  </si>
  <si>
    <t>E316 STM Misc, Ferndale</t>
  </si>
  <si>
    <t>E316 STM Misc, Ferndale 01/18</t>
  </si>
  <si>
    <t>E316 STM Misc, Ferndale 02/18</t>
  </si>
  <si>
    <t>E316 STM Misc, Ferndale 03/18</t>
  </si>
  <si>
    <t>E316 STM Misc, Ferndale 04/18</t>
  </si>
  <si>
    <t>E316 STM Misc, Ferndale 05/18</t>
  </si>
  <si>
    <t>E316 STM Misc, Ferndale 06/18</t>
  </si>
  <si>
    <t>E316 STM Misc, Ferndale 07/18</t>
  </si>
  <si>
    <t>E316 STM Misc, Ferndale 08/18</t>
  </si>
  <si>
    <t>E316 STM Misc, Ferndale 09/18</t>
  </si>
  <si>
    <t>E316 STM Misc, Ferndale 10/18</t>
  </si>
  <si>
    <t>E316 STM Misc, Ferndale 11/18</t>
  </si>
  <si>
    <t>E316 STM Misc, Ferndale 12/18</t>
  </si>
  <si>
    <t>E316 STM Misc, Fred 1/APC</t>
  </si>
  <si>
    <t>E316 STM Misc, Fred 1/APC 01/18</t>
  </si>
  <si>
    <t>E316 STM Misc, Fred 1/APC 02/18</t>
  </si>
  <si>
    <t>E316 STM Misc, Fred 1/APC 03/18</t>
  </si>
  <si>
    <t>E316 STM Misc, Fred 1/APC 04/18</t>
  </si>
  <si>
    <t>E316 STM Misc, Fred 1/APC 05/18</t>
  </si>
  <si>
    <t>E316 STM Misc, Fred 1/APC 06/18</t>
  </si>
  <si>
    <t>E316 STM Misc, Fred 1/APC 07/18</t>
  </si>
  <si>
    <t>E316 STM Misc, Fred 1/APC 08/18</t>
  </si>
  <si>
    <t>E316 STM Misc, Fred 1/APC 09/18</t>
  </si>
  <si>
    <t>E316 STM Misc, Fred 1/APC 10/18</t>
  </si>
  <si>
    <t>E316 STM Misc, Fred 1/APC 11/18</t>
  </si>
  <si>
    <t>E316 STM Misc, Fred 1/APC 12/18</t>
  </si>
  <si>
    <t>E316 STM Misc, Goldendale</t>
  </si>
  <si>
    <t>E316 STM Misc, Goldendale 01/18</t>
  </si>
  <si>
    <t>E316 STM Misc, Goldendale 02/18</t>
  </si>
  <si>
    <t>E316 STM Misc, Goldendale 03/18</t>
  </si>
  <si>
    <t>E316 STM Misc, Goldendale 04/18</t>
  </si>
  <si>
    <t>E316 STM Misc, Goldendale 05/18</t>
  </si>
  <si>
    <t>E316 STM Misc, Goldendale 06/18</t>
  </si>
  <si>
    <t>E316 STM Misc, Goldendale 07/18</t>
  </si>
  <si>
    <t>E316 STM Misc, Goldendale 08/18</t>
  </si>
  <si>
    <t>E316 STM Misc, Goldendale 09/18</t>
  </si>
  <si>
    <t>E316 STM Misc, Goldendale 10/18</t>
  </si>
  <si>
    <t>E316 STM Misc, Goldendale 11/18</t>
  </si>
  <si>
    <t>E316 STM Misc, Goldendale 12/18</t>
  </si>
  <si>
    <t>E316 STM Misc, Goldendale OP</t>
  </si>
  <si>
    <t>E316 STM Misc, Goldendale OP 01/18</t>
  </si>
  <si>
    <t>E316 STM Misc, Goldendale OP 02/18</t>
  </si>
  <si>
    <t>E316 STM Misc, Goldendale OP 03/18</t>
  </si>
  <si>
    <t>E316 STM Misc, Goldendale OP 04/18</t>
  </si>
  <si>
    <t>E316 STM Misc, Goldendale OP 05/18</t>
  </si>
  <si>
    <t>E316 STM Misc, Goldendale OP 06/18</t>
  </si>
  <si>
    <t>E316 STM Misc, Goldendale OP 07/18</t>
  </si>
  <si>
    <t>E316 STM Misc, Goldendale OP 08/18</t>
  </si>
  <si>
    <t>E316 STM Misc, Goldendale OP 09/18</t>
  </si>
  <si>
    <t>E316 STM Misc, Goldendale OP 10/18</t>
  </si>
  <si>
    <t>E316 STM Misc, Goldendale OP 11/18</t>
  </si>
  <si>
    <t>E316 STM Misc, Goldendale OP 12/18</t>
  </si>
  <si>
    <t>E316 STM Misc, Mint Farm</t>
  </si>
  <si>
    <t>E316 STM Misc, Mint Farm 01/18</t>
  </si>
  <si>
    <t>E316 STM Misc, Mint Farm 02/18</t>
  </si>
  <si>
    <t>E316 STM Misc, Mint Farm 03/18</t>
  </si>
  <si>
    <t>E316 STM Misc, Mint Farm 04/18</t>
  </si>
  <si>
    <t>E316 STM Misc, Mint Farm 05/18</t>
  </si>
  <si>
    <t>E316 STM Misc, Mint Farm 06/18</t>
  </si>
  <si>
    <t>E316 STM Misc, Mint Farm 07/18</t>
  </si>
  <si>
    <t>E316 STM Misc, Mint Farm 08/18</t>
  </si>
  <si>
    <t>E316 STM Misc, Mint Farm 09/18</t>
  </si>
  <si>
    <t>E316 STM Misc, Mint Farm 10/18</t>
  </si>
  <si>
    <t>E316 STM Misc, Mint Farm 11/18</t>
  </si>
  <si>
    <t>E316 STM Misc, Mint Farm 12/18</t>
  </si>
  <si>
    <t>E316 STM Misc, Mint Farm OP</t>
  </si>
  <si>
    <t>E316 STM Misc, Mint Farm OP 01/18</t>
  </si>
  <si>
    <t>E316 STM Misc, Mint Farm OP 02/18</t>
  </si>
  <si>
    <t>E316 STM Misc, Mint Farm OP 03/18</t>
  </si>
  <si>
    <t>E316 STM Misc, Mint Farm OP 04/18</t>
  </si>
  <si>
    <t>E316 STM Misc, Mint Farm OP 05/18</t>
  </si>
  <si>
    <t>E316 STM Misc, Mint Farm OP 06/18</t>
  </si>
  <si>
    <t>E316 STM Misc, Mint Farm OP 07/18</t>
  </si>
  <si>
    <t>E316 STM Misc, Mint Farm OP 08/18</t>
  </si>
  <si>
    <t>E316 STM Misc, Mint Farm OP 09/18</t>
  </si>
  <si>
    <t>E316 STM Misc, Mint Farm OP 10/18</t>
  </si>
  <si>
    <t>E316 STM Misc, Mint Farm OP 11/18</t>
  </si>
  <si>
    <t>E316 STM Misc, Mint Farm OP 12/18</t>
  </si>
  <si>
    <t xml:space="preserve">E316 STM Misc, Sumas </t>
  </si>
  <si>
    <t>E316 STM Misc, Sumas  01/18</t>
  </si>
  <si>
    <t>E316 STM Misc, Sumas  02/18</t>
  </si>
  <si>
    <t>E316 STM Misc, Sumas  03/18</t>
  </si>
  <si>
    <t>E316 STM Misc, Sumas  04/18</t>
  </si>
  <si>
    <t>E316 STM Misc, Sumas  05/18</t>
  </si>
  <si>
    <t>E316 STM Misc, Sumas  06/18</t>
  </si>
  <si>
    <t>E316 STM Misc, Sumas  07/18</t>
  </si>
  <si>
    <t>E316 STM Misc, Sumas  08/18</t>
  </si>
  <si>
    <t>E316 STM Misc, Sumas  09/18</t>
  </si>
  <si>
    <t>E316 STM Misc, Sumas  10/18</t>
  </si>
  <si>
    <t>E316 STM Misc, Sumas  11/18</t>
  </si>
  <si>
    <t>E316 STM Misc, Sumas  12/18</t>
  </si>
  <si>
    <t>E316 STM Misc, Sumas OP</t>
  </si>
  <si>
    <t>E316 STM Misc, Sumas OP 01/18</t>
  </si>
  <si>
    <t>E316 STM Misc, Sumas OP 02/18</t>
  </si>
  <si>
    <t>E316 STM Misc, Sumas OP 03/18</t>
  </si>
  <si>
    <t>E316 STM Misc, Sumas OP 04/18</t>
  </si>
  <si>
    <t>E316 STM Misc, Sumas OP 05/18</t>
  </si>
  <si>
    <t>E316 STM Misc, Sumas OP 06/18</t>
  </si>
  <si>
    <t>E316 STM Misc, Sumas OP 07/18</t>
  </si>
  <si>
    <t>E316 STM Misc, Sumas OP 08/18</t>
  </si>
  <si>
    <t>E316 STM Misc, Sumas OP 09/18</t>
  </si>
  <si>
    <t>E316 STM Misc, Sumas OP 10/18</t>
  </si>
  <si>
    <t>E316 STM Misc, Sumas OP 11/18</t>
  </si>
  <si>
    <t>E316 STM Misc, Sumas OP 12/18</t>
  </si>
  <si>
    <t xml:space="preserve">E3170 STM ARO Steam Prd </t>
  </si>
  <si>
    <t>E3170 STM ARO Steam Prd  01/18</t>
  </si>
  <si>
    <t>E3170 STM ARO Steam Prd  02/18</t>
  </si>
  <si>
    <t>E3170 STM ARO Steam Prd  03/18</t>
  </si>
  <si>
    <t>E3170 STM ARO Steam Prd  04/18</t>
  </si>
  <si>
    <t>E3170 STM ARO Steam Prd  05/18</t>
  </si>
  <si>
    <t>E3170 STM ARO Steam Prd  06/18</t>
  </si>
  <si>
    <t>E3170 STM ARO Steam Prd  07/18</t>
  </si>
  <si>
    <t>E3170 STM ARO Steam Prd  08/18</t>
  </si>
  <si>
    <t>E3170 STM ARO Steam Prd  09/18</t>
  </si>
  <si>
    <t>E3170 STM ARO Steam Prd  10/18</t>
  </si>
  <si>
    <t>E3170 STM ARO Steam Prd  11/18</t>
  </si>
  <si>
    <t>E3170 STM ARO Steam Prd  12/18</t>
  </si>
  <si>
    <t>E3171 STM ARO Steam Production</t>
  </si>
  <si>
    <t>E3171 STM ARO Steam Production 01/18</t>
  </si>
  <si>
    <t>E3171 STM ARO Steam Production 02/18</t>
  </si>
  <si>
    <t>E3171 STM ARO Steam Production 03/18</t>
  </si>
  <si>
    <t>E3171 STM ARO Steam Production 04/18</t>
  </si>
  <si>
    <t>E3171 STM ARO Steam Production 05/18</t>
  </si>
  <si>
    <t>E3171 STM ARO Steam Production 06/18</t>
  </si>
  <si>
    <t>E3171 STM ARO Steam Production 07/18</t>
  </si>
  <si>
    <t>E3171 STM ARO Steam Production 08/18</t>
  </si>
  <si>
    <t>E3171 STM ARO Steam Production 09/18</t>
  </si>
  <si>
    <t>E3171 STM ARO Steam Production 10/18</t>
  </si>
  <si>
    <t>E3171 STM ARO Steam Production 11/18</t>
  </si>
  <si>
    <t>E3171 STM ARO Steam Production 12/18</t>
  </si>
  <si>
    <t>E33010 HYD Easements, Snoqualmie 1</t>
  </si>
  <si>
    <t>E33010 HYD Easements, Snoqualmie 1 01/18</t>
  </si>
  <si>
    <t>E33010 HYD Easements, Snoqualmie 1 02/18</t>
  </si>
  <si>
    <t>E33010 HYD Easements, Snoqualmie 1 03/18</t>
  </si>
  <si>
    <t>E33010 HYD Easements, Snoqualmie 1 04/18</t>
  </si>
  <si>
    <t>E33010 HYD Easements, Snoqualmie 1 05/18</t>
  </si>
  <si>
    <t>E33010 HYD Easements, Snoqualmie 1 06/18</t>
  </si>
  <si>
    <t>E33010 HYD Easements, Snoqualmie 1 07/18</t>
  </si>
  <si>
    <t>E33010 HYD Easements, Snoqualmie 1 08/18</t>
  </si>
  <si>
    <t>E33010 HYD Easements, Snoqualmie 1 09/18</t>
  </si>
  <si>
    <t>E33010 HYD Easements, Snoqualmie 1 10/18</t>
  </si>
  <si>
    <t>E33010 HYD Easements, Snoqualmie 1 11/18</t>
  </si>
  <si>
    <t>E33010 HYD Easements, Snoqualmie 1 12/18</t>
  </si>
  <si>
    <t>E3302 HYD Electron-DONOTUSE</t>
  </si>
  <si>
    <t>E3302 HYD Electron-DONOTUSE 01/18</t>
  </si>
  <si>
    <t>E3302 HYD Electron-DONOTUSE 02/18</t>
  </si>
  <si>
    <t>E3302 HYD Electron-DONOTUSE 03/18</t>
  </si>
  <si>
    <t>E3302 HYD Electron-DONOTUSE 04/18</t>
  </si>
  <si>
    <t>E3302 HYD Electron-DONOTUSE 05/18</t>
  </si>
  <si>
    <t>E3302 HYD Electron-DONOTUSE 06/18</t>
  </si>
  <si>
    <t>E3302 HYD Electron-DONOTUSE 07/18</t>
  </si>
  <si>
    <t>E3302 HYD Electron-DONOTUSE 08/18</t>
  </si>
  <si>
    <t>E3302 HYD Electron-DONOTUSE 09/18</t>
  </si>
  <si>
    <t>E3302 HYD Electron-DONOTUSE 10/18</t>
  </si>
  <si>
    <t>E3302 HYD Electron-DONOTUSE 11/18</t>
  </si>
  <si>
    <t>E3302 HYD Electron-DONOTUSE 12/18</t>
  </si>
  <si>
    <t>E331 DONOTUSE, Snoq Park</t>
  </si>
  <si>
    <t>E331 DONOTUSE, Snoq Park 01/18</t>
  </si>
  <si>
    <t>E331 DONOTUSE, Snoq Park 02/18</t>
  </si>
  <si>
    <t>E331 DONOTUSE, Snoq Park 03/18</t>
  </si>
  <si>
    <t>E331 DONOTUSE, Snoq Park 04/18</t>
  </si>
  <si>
    <t>E331 DONOTUSE, Snoq Park 05/18</t>
  </si>
  <si>
    <t>E331 DONOTUSE, Snoq Park 06/18</t>
  </si>
  <si>
    <t>E331 DONOTUSE, Snoq Park 07/18</t>
  </si>
  <si>
    <t>E331 DONOTUSE, Snoq Park 08/18</t>
  </si>
  <si>
    <t>E331 DONOTUSE, Snoq Park 09/18</t>
  </si>
  <si>
    <t>E331 DONOTUSE, Snoq Park 10/18</t>
  </si>
  <si>
    <t>E331 DONOTUSE, Snoq Park 11/18</t>
  </si>
  <si>
    <t>E331 DONOTUSE, Snoq Park 12/18</t>
  </si>
  <si>
    <t>E331 HYD S/I, LB AdultFishTrap2010</t>
  </si>
  <si>
    <t>E331 HYD S/I, LB AdultFishTrap2010 01/18</t>
  </si>
  <si>
    <t>E331 HYD S/I, LB AdultFishTrap2010 02/18</t>
  </si>
  <si>
    <t>E331 HYD S/I, LB AdultFishTrap2010 03/18</t>
  </si>
  <si>
    <t>E331 HYD S/I, LB AdultFishTrap2010 04/18</t>
  </si>
  <si>
    <t>E331 HYD S/I, LB AdultFishTrap2010 05/18</t>
  </si>
  <si>
    <t>E331 HYD S/I, LB AdultFishTrap2010 06/18</t>
  </si>
  <si>
    <t>E331 HYD S/I, LB AdultFishTrap2010 07/18</t>
  </si>
  <si>
    <t>E331 HYD S/I, LB AdultFishTrap2010 08/18</t>
  </si>
  <si>
    <t>E331 HYD S/I, LB AdultFishTrap2010 09/18</t>
  </si>
  <si>
    <t>E331 HYD S/I, LB AdultFishTrap2010 10/18</t>
  </si>
  <si>
    <t>E331 HYD S/I, LB AdultFishTrap2010 11/18</t>
  </si>
  <si>
    <t>E331 HYD S/I, LB AdultFishTrap2010 12/18</t>
  </si>
  <si>
    <t>E331 HYD S/I, UB FishHatchery2010</t>
  </si>
  <si>
    <t>E331 HYD S/I, UB FishHatchery2010 01/18</t>
  </si>
  <si>
    <t>E331 HYD S/I, UB FishHatchery2010 02/18</t>
  </si>
  <si>
    <t>E331 HYD S/I, UB FishHatchery2010 03/18</t>
  </si>
  <si>
    <t>E331 HYD S/I, UB FishHatchery2010 04/18</t>
  </si>
  <si>
    <t>E331 HYD S/I, UB FishHatchery2010 05/18</t>
  </si>
  <si>
    <t>E331 HYD S/I, UB FishHatchery2010 06/18</t>
  </si>
  <si>
    <t>E331 HYD S/I, UB FishHatchery2010 07/18</t>
  </si>
  <si>
    <t>E331 HYD S/I, UB FishHatchery2010 08/18</t>
  </si>
  <si>
    <t>E331 HYD S/I, UB FishHatchery2010 09/18</t>
  </si>
  <si>
    <t>E331 HYD S/I, UB FishHatchery2010 10/18</t>
  </si>
  <si>
    <t>E331 HYD S/I, UB FishHatchery2010 11/18</t>
  </si>
  <si>
    <t>E331 HYD S/I, UB FishHatchery2010 12/18</t>
  </si>
  <si>
    <t>E331 HYD Str/Impv, LB-2013</t>
  </si>
  <si>
    <t>E331 HYD Str/Impv, LB-2013 01/18</t>
  </si>
  <si>
    <t>E331 HYD Str/Impv, LB-2013 02/18</t>
  </si>
  <si>
    <t>E331 HYD Str/Impv, LB-2013 03/18</t>
  </si>
  <si>
    <t>E331 HYD Str/Impv, LB-2013 04/18</t>
  </si>
  <si>
    <t>E331 HYD Str/Impv, LB-2013 05/18</t>
  </si>
  <si>
    <t>E331 HYD Str/Impv, LB-2013 06/18</t>
  </si>
  <si>
    <t>E331 HYD Str/Impv, LB-2013 07/18</t>
  </si>
  <si>
    <t>E331 HYD Str/Impv, LB-2013 08/18</t>
  </si>
  <si>
    <t>E331 HYD Str/Impv, LB-2013 09/18</t>
  </si>
  <si>
    <t>E331 HYD Str/Impv, LB-2013 10/18</t>
  </si>
  <si>
    <t>E331 HYD Str/Impv, LB-2013 11/18</t>
  </si>
  <si>
    <t>E331 HYD Str/Impv, LB-2013 12/18</t>
  </si>
  <si>
    <t>E331 HYD Str/Impv, Lower Baker</t>
  </si>
  <si>
    <t>E331 HYD Str/Impv, Lower Baker 01/18</t>
  </si>
  <si>
    <t>E331 HYD Str/Impv, Lower Baker 02/18</t>
  </si>
  <si>
    <t>E331 HYD Str/Impv, Lower Baker 03/18</t>
  </si>
  <si>
    <t>E331 HYD Str/Impv, Lower Baker 04/18</t>
  </si>
  <si>
    <t>E331 HYD Str/Impv, Lower Baker 05/18</t>
  </si>
  <si>
    <t>E331 HYD Str/Impv, Lower Baker 06/18</t>
  </si>
  <si>
    <t>E331 HYD Str/Impv, Lower Baker 07/18</t>
  </si>
  <si>
    <t>E331 HYD Str/Impv, Lower Baker 08/18</t>
  </si>
  <si>
    <t>E331 HYD Str/Impv, Lower Baker 09/18</t>
  </si>
  <si>
    <t>E331 HYD Str/Impv, Lower Baker 10/18</t>
  </si>
  <si>
    <t>E331 HYD Str/Impv, Lower Baker 11/18</t>
  </si>
  <si>
    <t>E331 HYD Str/Impv, Lower Baker 12/18</t>
  </si>
  <si>
    <t>E331 HYD Str/Impv, Snoq 1 - 2013</t>
  </si>
  <si>
    <t>E331 HYD Str/Impv, Snoq 1 - 2013 01/18</t>
  </si>
  <si>
    <t>E331 HYD Str/Impv, Snoq 1 - 2013 02/18</t>
  </si>
  <si>
    <t>E331 HYD Str/Impv, Snoq 1 - 2013 03/18</t>
  </si>
  <si>
    <t>E331 HYD Str/Impv, Snoq 1 - 2013 04/18</t>
  </si>
  <si>
    <t>E331 HYD Str/Impv, Snoq 1 - 2013 05/18</t>
  </si>
  <si>
    <t>E331 HYD Str/Impv, Snoq 1 - 2013 06/18</t>
  </si>
  <si>
    <t>E331 HYD Str/Impv, Snoq 1 - 2013 07/18</t>
  </si>
  <si>
    <t>E331 HYD Str/Impv, Snoq 1 - 2013 08/18</t>
  </si>
  <si>
    <t>E331 HYD Str/Impv, Snoq 1 - 2013 09/18</t>
  </si>
  <si>
    <t>E331 HYD Str/Impv, Snoq 1 - 2013 10/18</t>
  </si>
  <si>
    <t>E331 HYD Str/Impv, Snoq 1 - 2013 11/18</t>
  </si>
  <si>
    <t>E331 HYD Str/Impv, Snoq 1 - 2013 12/18</t>
  </si>
  <si>
    <t>E331 HYD Str/Impv, Snoq 2 - 2013</t>
  </si>
  <si>
    <t>E331 HYD Str/Impv, Snoq 2 - 2013 01/18</t>
  </si>
  <si>
    <t>E331 HYD Str/Impv, Snoq 2 - 2013 02/18</t>
  </si>
  <si>
    <t>E331 HYD Str/Impv, Snoq 2 - 2013 03/18</t>
  </si>
  <si>
    <t>E331 HYD Str/Impv, Snoq 2 - 2013 04/18</t>
  </si>
  <si>
    <t>E331 HYD Str/Impv, Snoq 2 - 2013 05/18</t>
  </si>
  <si>
    <t>E331 HYD Str/Impv, Snoq 2 - 2013 06/18</t>
  </si>
  <si>
    <t>E331 HYD Str/Impv, Snoq 2 - 2013 07/18</t>
  </si>
  <si>
    <t>E331 HYD Str/Impv, Snoq 2 - 2013 08/18</t>
  </si>
  <si>
    <t>E331 HYD Str/Impv, Snoq 2 - 2013 09/18</t>
  </si>
  <si>
    <t>E331 HYD Str/Impv, Snoq 2 - 2013 10/18</t>
  </si>
  <si>
    <t>E331 HYD Str/Impv, Snoq 2 - 2013 11/18</t>
  </si>
  <si>
    <t>E331 HYD Str/Impv, Snoq 2 - 2013 12/18</t>
  </si>
  <si>
    <t>E331 HYD Str/Impv, Snoq Park</t>
  </si>
  <si>
    <t>E331 HYD Str/Impv, Snoq Park 01/18</t>
  </si>
  <si>
    <t>E331 HYD Str/Impv, Snoq Park 02/18</t>
  </si>
  <si>
    <t>E331 HYD Str/Impv, Snoq Park 03/18</t>
  </si>
  <si>
    <t>E331 HYD Str/Impv, Snoq Park 04/18</t>
  </si>
  <si>
    <t>E331 HYD Str/Impv, Snoq Park 05/18</t>
  </si>
  <si>
    <t>E331 HYD Str/Impv, Snoq Park 06/18</t>
  </si>
  <si>
    <t>E331 HYD Str/Impv, Snoq Park 07/18</t>
  </si>
  <si>
    <t>E331 HYD Str/Impv, Snoq Park 08/18</t>
  </si>
  <si>
    <t>E331 HYD Str/Impv, Snoq Park 09/18</t>
  </si>
  <si>
    <t>E331 HYD Str/Impv, Snoq Park 10/18</t>
  </si>
  <si>
    <t>E331 HYD Str/Impv, Snoq Park 11/18</t>
  </si>
  <si>
    <t>E331 HYD Str/Impv, Snoq Park 12/18</t>
  </si>
  <si>
    <t>E331 HYD Str/Impv, Snoqualmie 1</t>
  </si>
  <si>
    <t>E331 HYD Str/Impv, Snoqualmie 1 01/18</t>
  </si>
  <si>
    <t>E331 HYD Str/Impv, Snoqualmie 1 02/18</t>
  </si>
  <si>
    <t>E331 HYD Str/Impv, Snoqualmie 1 03/18</t>
  </si>
  <si>
    <t>E331 HYD Str/Impv, Snoqualmie 1 04/18</t>
  </si>
  <si>
    <t>E331 HYD Str/Impv, Snoqualmie 1 05/18</t>
  </si>
  <si>
    <t>E331 HYD Str/Impv, Snoqualmie 1 06/18</t>
  </si>
  <si>
    <t>E331 HYD Str/Impv, Snoqualmie 1 07/18</t>
  </si>
  <si>
    <t>E331 HYD Str/Impv, Snoqualmie 1 08/18</t>
  </si>
  <si>
    <t>E331 HYD Str/Impv, Snoqualmie 1 09/18</t>
  </si>
  <si>
    <t>E331 HYD Str/Impv, Snoqualmie 1 10/18</t>
  </si>
  <si>
    <t>E331 HYD Str/Impv, Snoqualmie 1 11/18</t>
  </si>
  <si>
    <t>E331 HYD Str/Impv, Snoqualmie 1 12/18</t>
  </si>
  <si>
    <t>E331 HYD Str/Impv, Snoqualmie 2</t>
  </si>
  <si>
    <t>E331 HYD Str/Impv, Snoqualmie 2 01/18</t>
  </si>
  <si>
    <t>E331 HYD Str/Impv, Snoqualmie 2 02/18</t>
  </si>
  <si>
    <t>E331 HYD Str/Impv, Snoqualmie 2 03/18</t>
  </si>
  <si>
    <t>E331 HYD Str/Impv, Snoqualmie 2 04/18</t>
  </si>
  <si>
    <t>E331 HYD Str/Impv, Snoqualmie 2 05/18</t>
  </si>
  <si>
    <t>E331 HYD Str/Impv, Snoqualmie 2 06/18</t>
  </si>
  <si>
    <t>E331 HYD Str/Impv, Snoqualmie 2 07/18</t>
  </si>
  <si>
    <t>E331 HYD Str/Impv, Snoqualmie 2 08/18</t>
  </si>
  <si>
    <t>E331 HYD Str/Impv, Snoqualmie 2 09/18</t>
  </si>
  <si>
    <t>E331 HYD Str/Impv, Snoqualmie 2 10/18</t>
  </si>
  <si>
    <t>E331 HYD Str/Impv, Snoqualmie 2 11/18</t>
  </si>
  <si>
    <t>E331 HYD Str/Impv, Snoqualmie 2 12/18</t>
  </si>
  <si>
    <t>E331 HYD Str/Impv, UB Koma Kulshan</t>
  </si>
  <si>
    <t>E331 HYD Str/Impv, UB Koma Kulshan 01/18</t>
  </si>
  <si>
    <t>E331 HYD Str/Impv, UB Koma Kulshan 02/18</t>
  </si>
  <si>
    <t>E331 HYD Str/Impv, UB Koma Kulshan 03/18</t>
  </si>
  <si>
    <t>E331 HYD Str/Impv, UB Koma Kulshan 04/18</t>
  </si>
  <si>
    <t>E331 HYD Str/Impv, UB Koma Kulshan 05/18</t>
  </si>
  <si>
    <t>E331 HYD Str/Impv, UB Koma Kulshan 06/18</t>
  </si>
  <si>
    <t>E331 HYD Str/Impv, UB Koma Kulshan 07/18</t>
  </si>
  <si>
    <t>E331 HYD Str/Impv, UB Koma Kulshan 08/18</t>
  </si>
  <si>
    <t>E331 HYD Str/Impv, UB Koma Kulshan 09/18</t>
  </si>
  <si>
    <t>E331 HYD Str/Impv, UB Koma Kulshan 10/18</t>
  </si>
  <si>
    <t>E331 HYD Str/Impv, UB Koma Kulshan 11/18</t>
  </si>
  <si>
    <t>E331 HYD Str/Impv, UB Koma Kulshan 12/18</t>
  </si>
  <si>
    <t>E331 HYD Str/Impv, Upper Baker</t>
  </si>
  <si>
    <t>E331 HYD Str/Impv, Upper Baker 01/18</t>
  </si>
  <si>
    <t>E331 HYD Str/Impv, Upper Baker 02/18</t>
  </si>
  <si>
    <t>E331 HYD Str/Impv, Upper Baker 03/18</t>
  </si>
  <si>
    <t>E331 HYD Str/Impv, Upper Baker 04/18</t>
  </si>
  <si>
    <t>E331 HYD Str/Impv, Upper Baker 05/18</t>
  </si>
  <si>
    <t>E331 HYD Str/Impv, Upper Baker 06/18</t>
  </si>
  <si>
    <t>E331 HYD Str/Impv, Upper Baker 07/18</t>
  </si>
  <si>
    <t>E331 HYD Str/Impv, Upper Baker 08/18</t>
  </si>
  <si>
    <t>E331 HYD Str/Impv, Upper Baker 09/18</t>
  </si>
  <si>
    <t>E331 HYD Str/Impv, Upper Baker 10/18</t>
  </si>
  <si>
    <t>E331 HYD Str/Impv, Upper Baker 11/18</t>
  </si>
  <si>
    <t>E331 HYD Str/Impv, Upper Baker 12/18</t>
  </si>
  <si>
    <t>E331 HYD Str/Impv, White R-NOTUSED</t>
  </si>
  <si>
    <t>E331 HYD Str/Impv, White R-NOTUSED 01/18</t>
  </si>
  <si>
    <t>E331 HYD Str/Impv, White R-NOTUSED 02/18</t>
  </si>
  <si>
    <t>E331 HYD Str/Impv, White R-NOTUSED 03/18</t>
  </si>
  <si>
    <t>E331 HYD Str/Impv, White R-NOTUSED 04/18</t>
  </si>
  <si>
    <t>E331 HYD Str/Impv, White R-NOTUSED 05/18</t>
  </si>
  <si>
    <t>E331 HYD Str/Impv, White R-NOTUSED 06/18</t>
  </si>
  <si>
    <t>E331 HYD Str/Impv, White R-NOTUSED 07/18</t>
  </si>
  <si>
    <t>E331 HYD Str/Impv, White R-NOTUSED 08/18</t>
  </si>
  <si>
    <t>E331 HYD Str/Impv, White R-NOTUSED 09/18</t>
  </si>
  <si>
    <t>E331 HYD Str/Impv, White R-NOTUSED 10/18</t>
  </si>
  <si>
    <t>E331 HYD Str/Impv, White R-NOTUSED 11/18</t>
  </si>
  <si>
    <t>E331 HYD Str/Impv, White R-NOTUSED 12/18</t>
  </si>
  <si>
    <t>E331 RETIRED  LB AdultFishTrap2011</t>
  </si>
  <si>
    <t>E331 RETIRED  LB AdultFishTrap2011 01/18</t>
  </si>
  <si>
    <t>E331 RETIRED  LB AdultFishTrap2011 02/18</t>
  </si>
  <si>
    <t>E331 RETIRED  LB AdultFishTrap2011 03/18</t>
  </si>
  <si>
    <t>E331 RETIRED  LB AdultFishTrap2011 04/18</t>
  </si>
  <si>
    <t>E331 RETIRED  LB AdultFishTrap2011 05/18</t>
  </si>
  <si>
    <t>E331 RETIRED  LB AdultFishTrap2011 06/18</t>
  </si>
  <si>
    <t>E331 RETIRED  LB AdultFishTrap2011 07/18</t>
  </si>
  <si>
    <t>E331 RETIRED  LB AdultFishTrap2011 08/18</t>
  </si>
  <si>
    <t>E331 RETIRED  LB AdultFishTrap2011 09/18</t>
  </si>
  <si>
    <t>E331 RETIRED  LB AdultFishTrap2011 10/18</t>
  </si>
  <si>
    <t>E331 RETIRED  LB AdultFishTrap2011 11/18</t>
  </si>
  <si>
    <t>E331 RETIRED  LB AdultFishTrap2011 12/18</t>
  </si>
  <si>
    <t>E331 RETIRED UB FishHatchery2011</t>
  </si>
  <si>
    <t>E331 RETIRED UB FishHatchery2011 01/18</t>
  </si>
  <si>
    <t>E331 RETIRED UB FishHatchery2011 02/18</t>
  </si>
  <si>
    <t>E331 RETIRED UB FishHatchery2011 03/18</t>
  </si>
  <si>
    <t>E331 RETIRED UB FishHatchery2011 04/18</t>
  </si>
  <si>
    <t>E331 RETIRED UB FishHatchery2011 05/18</t>
  </si>
  <si>
    <t>E331 RETIRED UB FishHatchery2011 06/18</t>
  </si>
  <si>
    <t>E331 RETIRED UB FishHatchery2011 07/18</t>
  </si>
  <si>
    <t>E331 RETIRED UB FishHatchery2011 08/18</t>
  </si>
  <si>
    <t>E331 RETIRED UB FishHatchery2011 09/18</t>
  </si>
  <si>
    <t>E331 RETIRED UB FishHatchery2011 10/18</t>
  </si>
  <si>
    <t>E331 RETIRED UB FishHatchery2011 11/18</t>
  </si>
  <si>
    <t>E331 RETIRED UB FishHatchery2011 12/18</t>
  </si>
  <si>
    <t>E332 HYD R/D/W, Snoq 1 - 2013</t>
  </si>
  <si>
    <t>E332 HYD R/D/W, Snoq 1 - 2013 01/18</t>
  </si>
  <si>
    <t>E332 HYD R/D/W, Snoq 1 - 2013 02/18</t>
  </si>
  <si>
    <t>E332 HYD R/D/W, Snoq 1 - 2013 03/18</t>
  </si>
  <si>
    <t>E332 HYD R/D/W, Snoq 1 - 2013 04/18</t>
  </si>
  <si>
    <t>E332 HYD R/D/W, Snoq 1 - 2013 05/18</t>
  </si>
  <si>
    <t>E332 HYD R/D/W, Snoq 1 - 2013 06/18</t>
  </si>
  <si>
    <t>E332 HYD R/D/W, Snoq 1 - 2013 07/18</t>
  </si>
  <si>
    <t>E332 HYD R/D/W, Snoq 1 - 2013 08/18</t>
  </si>
  <si>
    <t>E332 HYD R/D/W, Snoq 1 - 2013 09/18</t>
  </si>
  <si>
    <t>E332 HYD R/D/W, Snoq 1 - 2013 10/18</t>
  </si>
  <si>
    <t>E332 HYD R/D/W, Snoq 1 - 2013 11/18</t>
  </si>
  <si>
    <t>E332 HYD R/D/W, Snoq 1 - 2013 12/18</t>
  </si>
  <si>
    <t>E332 HYD R/D/W, Snoq 2 - 2013</t>
  </si>
  <si>
    <t>E332 HYD R/D/W, Snoq 2 - 2013 01/18</t>
  </si>
  <si>
    <t>E332 HYD R/D/W, Snoq 2 - 2013 02/18</t>
  </si>
  <si>
    <t>E332 HYD R/D/W, Snoq 2 - 2013 03/18</t>
  </si>
  <si>
    <t>E332 HYD R/D/W, Snoq 2 - 2013 04/18</t>
  </si>
  <si>
    <t>E332 HYD R/D/W, Snoq 2 - 2013 05/18</t>
  </si>
  <si>
    <t>E332 HYD R/D/W, Snoq 2 - 2013 06/18</t>
  </si>
  <si>
    <t>E332 HYD R/D/W, Snoq 2 - 2013 07/18</t>
  </si>
  <si>
    <t>E332 HYD R/D/W, Snoq 2 - 2013 08/18</t>
  </si>
  <si>
    <t>E332 HYD R/D/W, Snoq 2 - 2013 09/18</t>
  </si>
  <si>
    <t>E332 HYD R/D/W, Snoq 2 - 2013 10/18</t>
  </si>
  <si>
    <t>E332 HYD R/D/W, Snoq 2 - 2013 11/18</t>
  </si>
  <si>
    <t>E332 HYD R/D/W, Snoq 2 - 2013 12/18</t>
  </si>
  <si>
    <t>E332 HYD R/D/W, White River-NOTUSED</t>
  </si>
  <si>
    <t>E332 HYD R/D/W, White River-NOTUSED 01/18</t>
  </si>
  <si>
    <t>E332 HYD R/D/W, White River-NOTUSED 02/18</t>
  </si>
  <si>
    <t>E332 HYD R/D/W, White River-NOTUSED 03/18</t>
  </si>
  <si>
    <t>E332 HYD R/D/W, White River-NOTUSED 04/18</t>
  </si>
  <si>
    <t>E332 HYD R/D/W, White River-NOTUSED 05/18</t>
  </si>
  <si>
    <t>E332 HYD R/D/W, White River-NOTUSED 06/18</t>
  </si>
  <si>
    <t>E332 HYD R/D/W, White River-NOTUSED 07/18</t>
  </si>
  <si>
    <t>E332 HYD R/D/W, White River-NOTUSED 08/18</t>
  </si>
  <si>
    <t>E332 HYD R/D/W, White River-NOTUSED 09/18</t>
  </si>
  <si>
    <t>E332 HYD R/D/W, White River-NOTUSED 10/18</t>
  </si>
  <si>
    <t>E332 HYD R/D/W, White River-NOTUSED 11/18</t>
  </si>
  <si>
    <t>E332 HYD R/D/W, White River-NOTUSED 12/18</t>
  </si>
  <si>
    <t>E332 HYD R/D/W,LBAdultFishTr2010</t>
  </si>
  <si>
    <t>E332 HYD R/D/W,LBAdultFishTr2010 01/18</t>
  </si>
  <si>
    <t>E332 HYD R/D/W,LBAdultFishTr2010 02/18</t>
  </si>
  <si>
    <t>E332 HYD R/D/W,LBAdultFishTr2010 03/18</t>
  </si>
  <si>
    <t>E332 HYD R/D/W,LBAdultFishTr2010 04/18</t>
  </si>
  <si>
    <t>E332 HYD R/D/W,LBAdultFishTr2010 05/18</t>
  </si>
  <si>
    <t>E332 HYD R/D/W,LBAdultFishTr2010 06/18</t>
  </si>
  <si>
    <t>E332 HYD R/D/W,LBAdultFishTr2010 07/18</t>
  </si>
  <si>
    <t>E332 HYD R/D/W,LBAdultFishTr2010 08/18</t>
  </si>
  <si>
    <t>E332 HYD R/D/W,LBAdultFishTr2010 09/18</t>
  </si>
  <si>
    <t>E332 HYD R/D/W,LBAdultFishTr2010 10/18</t>
  </si>
  <si>
    <t>E332 HYD R/D/W,LBAdultFishTr2010 11/18</t>
  </si>
  <si>
    <t>E332 HYD R/D/W,LBAdultFishTr2010 12/18</t>
  </si>
  <si>
    <t>E332 HYD R/D/W,UB FishHatch2010</t>
  </si>
  <si>
    <t>E332 HYD R/D/W,UB FishHatch2010 01/18</t>
  </si>
  <si>
    <t>E332 HYD R/D/W,UB FishHatch2010 02/18</t>
  </si>
  <si>
    <t>E332 HYD R/D/W,UB FishHatch2010 03/18</t>
  </si>
  <si>
    <t>E332 HYD R/D/W,UB FishHatch2010 04/18</t>
  </si>
  <si>
    <t>E332 HYD R/D/W,UB FishHatch2010 05/18</t>
  </si>
  <si>
    <t>E332 HYD R/D/W,UB FishHatch2010 06/18</t>
  </si>
  <si>
    <t>E332 HYD R/D/W,UB FishHatch2010 07/18</t>
  </si>
  <si>
    <t>E332 HYD R/D/W,UB FishHatch2010 08/18</t>
  </si>
  <si>
    <t>E332 HYD R/D/W,UB FishHatch2010 09/18</t>
  </si>
  <si>
    <t>E332 HYD R/D/W,UB FishHatch2010 10/18</t>
  </si>
  <si>
    <t>E332 HYD R/D/W,UB FishHatch2010 11/18</t>
  </si>
  <si>
    <t>E332 HYD R/D/W,UB FishHatch2010 12/18</t>
  </si>
  <si>
    <t>E332 HYD Res/Dam/Wwy, LB FSC</t>
  </si>
  <si>
    <t>E332 HYD Res/Dam/Wwy, LB FSC 01/18</t>
  </si>
  <si>
    <t>E332 HYD Res/Dam/Wwy, LB FSC 02/18</t>
  </si>
  <si>
    <t>E332 HYD Res/Dam/Wwy, LB FSC 03/18</t>
  </si>
  <si>
    <t>E332 HYD Res/Dam/Wwy, LB FSC 04/18</t>
  </si>
  <si>
    <t>E332 HYD Res/Dam/Wwy, LB FSC 05/18</t>
  </si>
  <si>
    <t>E332 HYD Res/Dam/Wwy, LB FSC 06/18</t>
  </si>
  <si>
    <t>E332 HYD Res/Dam/Wwy, LB FSC 07/18</t>
  </si>
  <si>
    <t>E332 HYD Res/Dam/Wwy, LB FSC 08/18</t>
  </si>
  <si>
    <t>E332 HYD Res/Dam/Wwy, LB FSC 09/18</t>
  </si>
  <si>
    <t>E332 HYD Res/Dam/Wwy, LB FSC 10/18</t>
  </si>
  <si>
    <t>E332 HYD Res/Dam/Wwy, LB FSC 11/18</t>
  </si>
  <si>
    <t>E332 HYD Res/Dam/Wwy, LB FSC 12/18</t>
  </si>
  <si>
    <t>E332 HYD Res/Dam/Wwy, LB-2013</t>
  </si>
  <si>
    <t>E332 HYD Res/Dam/Wwy, LB-2013 01/18</t>
  </si>
  <si>
    <t>E332 HYD Res/Dam/Wwy, LB-2013 02/18</t>
  </si>
  <si>
    <t>E332 HYD Res/Dam/Wwy, LB-2013 03/18</t>
  </si>
  <si>
    <t>E332 HYD Res/Dam/Wwy, LB-2013 04/18</t>
  </si>
  <si>
    <t>E332 HYD Res/Dam/Wwy, LB-2013 05/18</t>
  </si>
  <si>
    <t>E332 HYD Res/Dam/Wwy, LB-2013 06/18</t>
  </si>
  <si>
    <t>E332 HYD Res/Dam/Wwy, LB-2013 07/18</t>
  </si>
  <si>
    <t>E332 HYD Res/Dam/Wwy, LB-2013 08/18</t>
  </si>
  <si>
    <t>E332 HYD Res/Dam/Wwy, LB-2013 09/18</t>
  </si>
  <si>
    <t>E332 HYD Res/Dam/Wwy, LB-2013 10/18</t>
  </si>
  <si>
    <t>E332 HYD Res/Dam/Wwy, LB-2013 11/18</t>
  </si>
  <si>
    <t>E332 HYD Res/Dam/Wwy, LB-2013 12/18</t>
  </si>
  <si>
    <t>E332 HYD Res/Dam/Wwy, Lower Baker</t>
  </si>
  <si>
    <t>E332 HYD Res/Dam/Wwy, Lower Baker 01/18</t>
  </si>
  <si>
    <t>E332 HYD Res/Dam/Wwy, Lower Baker 02/18</t>
  </si>
  <si>
    <t>E332 HYD Res/Dam/Wwy, Lower Baker 03/18</t>
  </si>
  <si>
    <t>E332 HYD Res/Dam/Wwy, Lower Baker 04/18</t>
  </si>
  <si>
    <t>E332 HYD Res/Dam/Wwy, Lower Baker 05/18</t>
  </si>
  <si>
    <t>E332 HYD Res/Dam/Wwy, Lower Baker 06/18</t>
  </si>
  <si>
    <t>E332 HYD Res/Dam/Wwy, Lower Baker 07/18</t>
  </si>
  <si>
    <t>E332 HYD Res/Dam/Wwy, Lower Baker 08/18</t>
  </si>
  <si>
    <t>E332 HYD Res/Dam/Wwy, Lower Baker 09/18</t>
  </si>
  <si>
    <t>E332 HYD Res/Dam/Wwy, Lower Baker 10/18</t>
  </si>
  <si>
    <t>E332 HYD Res/Dam/Wwy, Lower Baker 11/18</t>
  </si>
  <si>
    <t>E332 HYD Res/Dam/Wwy, Lower Baker 12/18</t>
  </si>
  <si>
    <t>E332 HYD Res/Dam/Wwy, Snoqualmie 1</t>
  </si>
  <si>
    <t>E332 HYD Res/Dam/Wwy, Snoqualmie 1 01/18</t>
  </si>
  <si>
    <t>E332 HYD Res/Dam/Wwy, Snoqualmie 1 02/18</t>
  </si>
  <si>
    <t>E332 HYD Res/Dam/Wwy, Snoqualmie 1 03/18</t>
  </si>
  <si>
    <t>E332 HYD Res/Dam/Wwy, Snoqualmie 1 04/18</t>
  </si>
  <si>
    <t>E332 HYD Res/Dam/Wwy, Snoqualmie 1 05/18</t>
  </si>
  <si>
    <t>E332 HYD Res/Dam/Wwy, Snoqualmie 1 06/18</t>
  </si>
  <si>
    <t>E332 HYD Res/Dam/Wwy, Snoqualmie 1 07/18</t>
  </si>
  <si>
    <t>E332 HYD Res/Dam/Wwy, Snoqualmie 1 08/18</t>
  </si>
  <si>
    <t>E332 HYD Res/Dam/Wwy, Snoqualmie 1 09/18</t>
  </si>
  <si>
    <t>E332 HYD Res/Dam/Wwy, Snoqualmie 1 10/18</t>
  </si>
  <si>
    <t>E332 HYD Res/Dam/Wwy, Snoqualmie 1 11/18</t>
  </si>
  <si>
    <t>E332 HYD Res/Dam/Wwy, Snoqualmie 1 12/18</t>
  </si>
  <si>
    <t>E332 HYD Res/Dam/Wwy, Snoqualmie 2</t>
  </si>
  <si>
    <t>E332 HYD Res/Dam/Wwy, Snoqualmie 2 01/18</t>
  </si>
  <si>
    <t>E332 HYD Res/Dam/Wwy, Snoqualmie 2 02/18</t>
  </si>
  <si>
    <t>E332 HYD Res/Dam/Wwy, Snoqualmie 2 03/18</t>
  </si>
  <si>
    <t>E332 HYD Res/Dam/Wwy, Snoqualmie 2 04/18</t>
  </si>
  <si>
    <t>E332 HYD Res/Dam/Wwy, Snoqualmie 2 05/18</t>
  </si>
  <si>
    <t>E332 HYD Res/Dam/Wwy, Snoqualmie 2 06/18</t>
  </si>
  <si>
    <t>E332 HYD Res/Dam/Wwy, Snoqualmie 2 07/18</t>
  </si>
  <si>
    <t>E332 HYD Res/Dam/Wwy, Snoqualmie 2 08/18</t>
  </si>
  <si>
    <t>E332 HYD Res/Dam/Wwy, Snoqualmie 2 09/18</t>
  </si>
  <si>
    <t>E332 HYD Res/Dam/Wwy, Snoqualmie 2 10/18</t>
  </si>
  <si>
    <t>E332 HYD Res/Dam/Wwy, Snoqualmie 2 11/18</t>
  </si>
  <si>
    <t>E332 HYD Res/Dam/Wwy, Snoqualmie 2 12/18</t>
  </si>
  <si>
    <t>E332 HYD Res/Dam/Wwy, UB FSC</t>
  </si>
  <si>
    <t>E332 HYD Res/Dam/Wwy, UB FSC 01/18</t>
  </si>
  <si>
    <t>E332 HYD Res/Dam/Wwy, UB FSC 02/18</t>
  </si>
  <si>
    <t>E332 HYD Res/Dam/Wwy, UB FSC 03/18</t>
  </si>
  <si>
    <t>E332 HYD Res/Dam/Wwy, UB FSC 04/18</t>
  </si>
  <si>
    <t>E332 HYD Res/Dam/Wwy, UB FSC 05/18</t>
  </si>
  <si>
    <t>E332 HYD Res/Dam/Wwy, UB FSC 06/18</t>
  </si>
  <si>
    <t>E332 HYD Res/Dam/Wwy, UB FSC 07/18</t>
  </si>
  <si>
    <t>E332 HYD Res/Dam/Wwy, UB FSC 08/18</t>
  </si>
  <si>
    <t>E332 HYD Res/Dam/Wwy, UB FSC 09/18</t>
  </si>
  <si>
    <t>E332 HYD Res/Dam/Wwy, UB FSC 10/18</t>
  </si>
  <si>
    <t>E332 HYD Res/Dam/Wwy, UB FSC 11/18</t>
  </si>
  <si>
    <t>E332 HYD Res/Dam/Wwy, UB FSC 12/18</t>
  </si>
  <si>
    <t>E332 HYD Res/Dam/Wwy, Upper Baker</t>
  </si>
  <si>
    <t>E332 HYD Res/Dam/Wwy, Upper Baker 01/18</t>
  </si>
  <si>
    <t>E332 HYD Res/Dam/Wwy, Upper Baker 02/18</t>
  </si>
  <si>
    <t>E332 HYD Res/Dam/Wwy, Upper Baker 03/18</t>
  </si>
  <si>
    <t>E332 HYD Res/Dam/Wwy, Upper Baker 04/18</t>
  </si>
  <si>
    <t>E332 HYD Res/Dam/Wwy, Upper Baker 05/18</t>
  </si>
  <si>
    <t>E332 HYD Res/Dam/Wwy, Upper Baker 06/18</t>
  </si>
  <si>
    <t>E332 HYD Res/Dam/Wwy, Upper Baker 07/18</t>
  </si>
  <si>
    <t>E332 HYD Res/Dam/Wwy, Upper Baker 08/18</t>
  </si>
  <si>
    <t>E332 HYD Res/Dam/Wwy, Upper Baker 09/18</t>
  </si>
  <si>
    <t>E332 HYD Res/Dam/Wwy, Upper Baker 10/18</t>
  </si>
  <si>
    <t>E332 HYD Res/Dam/Wwy, Upper Baker 11/18</t>
  </si>
  <si>
    <t>E332 HYD Res/Dam/Wwy, Upper Baker 12/18</t>
  </si>
  <si>
    <t>E332 RETIRED LBAdultFishTr2011</t>
  </si>
  <si>
    <t>E332 RETIRED LBAdultFishTr2011 01/18</t>
  </si>
  <si>
    <t>E332 RETIRED LBAdultFishTr2011 02/18</t>
  </si>
  <si>
    <t>E332 RETIRED LBAdultFishTr2011 03/18</t>
  </si>
  <si>
    <t>E332 RETIRED LBAdultFishTr2011 04/18</t>
  </si>
  <si>
    <t>E332 RETIRED LBAdultFishTr2011 05/18</t>
  </si>
  <si>
    <t>E332 RETIRED LBAdultFishTr2011 06/18</t>
  </si>
  <si>
    <t>E332 RETIRED LBAdultFishTr2011 07/18</t>
  </si>
  <si>
    <t>E332 RETIRED LBAdultFishTr2011 08/18</t>
  </si>
  <si>
    <t>E332 RETIRED LBAdultFishTr2011 09/18</t>
  </si>
  <si>
    <t>E332 RETIRED LBAdultFishTr2011 10/18</t>
  </si>
  <si>
    <t>E332 RETIRED LBAdultFishTr2011 11/18</t>
  </si>
  <si>
    <t>E332 RETIRED LBAdultFishTr2011 12/18</t>
  </si>
  <si>
    <t>E332 RETIRED UB FishHatch2011</t>
  </si>
  <si>
    <t>E332 RETIRED UB FishHatch2011 01/18</t>
  </si>
  <si>
    <t>E332 RETIRED UB FishHatch2011 02/18</t>
  </si>
  <si>
    <t>E332 RETIRED UB FishHatch2011 03/18</t>
  </si>
  <si>
    <t>E332 RETIRED UB FishHatch2011 04/18</t>
  </si>
  <si>
    <t>E332 RETIRED UB FishHatch2011 05/18</t>
  </si>
  <si>
    <t>E332 RETIRED UB FishHatch2011 06/18</t>
  </si>
  <si>
    <t>E332 RETIRED UB FishHatch2011 07/18</t>
  </si>
  <si>
    <t>E332 RETIRED UB FishHatch2011 08/18</t>
  </si>
  <si>
    <t>E332 RETIRED UB FishHatch2011 09/18</t>
  </si>
  <si>
    <t>E332 RETIRED UB FishHatch2011 10/18</t>
  </si>
  <si>
    <t>E332 RETIRED UB FishHatch2011 11/18</t>
  </si>
  <si>
    <t>E332 RETIRED UB FishHatch2011 12/18</t>
  </si>
  <si>
    <t>E333 HYD W/T-, White River-NOTUSED</t>
  </si>
  <si>
    <t>E333 HYD W/T-, White River-NOTUSED 01/18</t>
  </si>
  <si>
    <t>E333 HYD W/T-, White River-NOTUSED 02/18</t>
  </si>
  <si>
    <t>E333 HYD W/T-, White River-NOTUSED 03/18</t>
  </si>
  <si>
    <t>E333 HYD W/T-, White River-NOTUSED 04/18</t>
  </si>
  <si>
    <t>E333 HYD W/T-, White River-NOTUSED 05/18</t>
  </si>
  <si>
    <t>E333 HYD W/T-, White River-NOTUSED 06/18</t>
  </si>
  <si>
    <t>E333 HYD W/T-, White River-NOTUSED 07/18</t>
  </si>
  <si>
    <t>E333 HYD W/T-, White River-NOTUSED 08/18</t>
  </si>
  <si>
    <t>E333 HYD W/T-, White River-NOTUSED 09/18</t>
  </si>
  <si>
    <t>E333 HYD W/T-, White River-NOTUSED 10/18</t>
  </si>
  <si>
    <t>E333 HYD W/T-, White River-NOTUSED 11/18</t>
  </si>
  <si>
    <t>E333 HYD W/T-, White River-NOTUSED 12/18</t>
  </si>
  <si>
    <t>E333 HYD Wtrwhl/Trbn, LB-2013</t>
  </si>
  <si>
    <t>E333 HYD Wtrwhl/Trbn, LB-2013 01/18</t>
  </si>
  <si>
    <t>E333 HYD Wtrwhl/Trbn, LB-2013 02/18</t>
  </si>
  <si>
    <t>E333 HYD Wtrwhl/Trbn, LB-2013 03/18</t>
  </si>
  <si>
    <t>E333 HYD Wtrwhl/Trbn, LB-2013 04/18</t>
  </si>
  <si>
    <t>E333 HYD Wtrwhl/Trbn, LB-2013 05/18</t>
  </si>
  <si>
    <t>E333 HYD Wtrwhl/Trbn, LB-2013 06/18</t>
  </si>
  <si>
    <t>E333 HYD Wtrwhl/Trbn, LB-2013 07/18</t>
  </si>
  <si>
    <t>E333 HYD Wtrwhl/Trbn, LB-2013 08/18</t>
  </si>
  <si>
    <t>E333 HYD Wtrwhl/Trbn, LB-2013 09/18</t>
  </si>
  <si>
    <t>E333 HYD Wtrwhl/Trbn, LB-2013 10/18</t>
  </si>
  <si>
    <t>E333 HYD Wtrwhl/Trbn, LB-2013 11/18</t>
  </si>
  <si>
    <t>E333 HYD Wtrwhl/Trbn, LB-2013 12/18</t>
  </si>
  <si>
    <t>E333 HYD Wtrwhl/Trbn, Lower Baker</t>
  </si>
  <si>
    <t>E333 HYD Wtrwhl/Trbn, Lower Baker 01/18</t>
  </si>
  <si>
    <t>E333 HYD Wtrwhl/Trbn, Lower Baker 02/18</t>
  </si>
  <si>
    <t>E333 HYD Wtrwhl/Trbn, Lower Baker 03/18</t>
  </si>
  <si>
    <t>E333 HYD Wtrwhl/Trbn, Lower Baker 04/18</t>
  </si>
  <si>
    <t>E333 HYD Wtrwhl/Trbn, Lower Baker 05/18</t>
  </si>
  <si>
    <t>E333 HYD Wtrwhl/Trbn, Lower Baker 06/18</t>
  </si>
  <si>
    <t>E333 HYD Wtrwhl/Trbn, Lower Baker 07/18</t>
  </si>
  <si>
    <t>E333 HYD Wtrwhl/Trbn, Lower Baker 08/18</t>
  </si>
  <si>
    <t>E333 HYD Wtrwhl/Trbn, Lower Baker 09/18</t>
  </si>
  <si>
    <t>E333 HYD Wtrwhl/Trbn, Lower Baker 10/18</t>
  </si>
  <si>
    <t>E333 HYD Wtrwhl/Trbn, Lower Baker 11/18</t>
  </si>
  <si>
    <t>E333 HYD Wtrwhl/Trbn, Lower Baker 12/18</t>
  </si>
  <si>
    <t>E333 HYD Wtrwhl/Trbn, Skookumchuck</t>
  </si>
  <si>
    <t>E333 HYD Wtrwhl/Trbn, Skookumchuck 01/18</t>
  </si>
  <si>
    <t>E333 HYD Wtrwhl/Trbn, Skookumchuck 02/18</t>
  </si>
  <si>
    <t>E333 HYD Wtrwhl/Trbn, Skookumchuck 03/18</t>
  </si>
  <si>
    <t>E333 HYD Wtrwhl/Trbn, Skookumchuck 04/18</t>
  </si>
  <si>
    <t>E333 HYD Wtrwhl/Trbn, Skookumchuck 05/18</t>
  </si>
  <si>
    <t>E333 HYD Wtrwhl/Trbn, Skookumchuck 06/18</t>
  </si>
  <si>
    <t>E333 HYD Wtrwhl/Trbn, Skookumchuck 07/18</t>
  </si>
  <si>
    <t>E333 HYD Wtrwhl/Trbn, Skookumchuck 08/18</t>
  </si>
  <si>
    <t>E333 HYD Wtrwhl/Trbn, Skookumchuck 09/18</t>
  </si>
  <si>
    <t>E333 HYD Wtrwhl/Trbn, Skookumchuck 10/18</t>
  </si>
  <si>
    <t>E333 HYD Wtrwhl/Trbn, Skookumchuck 11/18</t>
  </si>
  <si>
    <t>E333 HYD Wtrwhl/Trbn, Skookumchuck 12/18</t>
  </si>
  <si>
    <t>E333 HYD Wtrwhl/Trbn, Snoq 1-2013</t>
  </si>
  <si>
    <t>E333 HYD Wtrwhl/Trbn, Snoq 1-2013 01/18</t>
  </si>
  <si>
    <t>E333 HYD Wtrwhl/Trbn, Snoq 1-2013 02/18</t>
  </si>
  <si>
    <t>E333 HYD Wtrwhl/Trbn, Snoq 1-2013 03/18</t>
  </si>
  <si>
    <t>E333 HYD Wtrwhl/Trbn, Snoq 1-2013 04/18</t>
  </si>
  <si>
    <t>E333 HYD Wtrwhl/Trbn, Snoq 1-2013 05/18</t>
  </si>
  <si>
    <t>E333 HYD Wtrwhl/Trbn, Snoq 1-2013 06/18</t>
  </si>
  <si>
    <t>E333 HYD Wtrwhl/Trbn, Snoq 1-2013 07/18</t>
  </si>
  <si>
    <t>E333 HYD Wtrwhl/Trbn, Snoq 1-2013 08/18</t>
  </si>
  <si>
    <t>E333 HYD Wtrwhl/Trbn, Snoq 1-2013 09/18</t>
  </si>
  <si>
    <t>E333 HYD Wtrwhl/Trbn, Snoq 1-2013 10/18</t>
  </si>
  <si>
    <t>E333 HYD Wtrwhl/Trbn, Snoq 1-2013 11/18</t>
  </si>
  <si>
    <t>E333 HYD Wtrwhl/Trbn, Snoq 1-2013 12/18</t>
  </si>
  <si>
    <t>E333 HYD Wtrwhl/Trbn, Snoq 2-2013</t>
  </si>
  <si>
    <t>E333 HYD Wtrwhl/Trbn, Snoq 2-2013 01/18</t>
  </si>
  <si>
    <t>E333 HYD Wtrwhl/Trbn, Snoq 2-2013 02/18</t>
  </si>
  <si>
    <t>E333 HYD Wtrwhl/Trbn, Snoq 2-2013 03/18</t>
  </si>
  <si>
    <t>E333 HYD Wtrwhl/Trbn, Snoq 2-2013 04/18</t>
  </si>
  <si>
    <t>E333 HYD Wtrwhl/Trbn, Snoq 2-2013 05/18</t>
  </si>
  <si>
    <t>E333 HYD Wtrwhl/Trbn, Snoq 2-2013 06/18</t>
  </si>
  <si>
    <t>E333 HYD Wtrwhl/Trbn, Snoq 2-2013 07/18</t>
  </si>
  <si>
    <t>E333 HYD Wtrwhl/Trbn, Snoq 2-2013 08/18</t>
  </si>
  <si>
    <t>E333 HYD Wtrwhl/Trbn, Snoq 2-2013 09/18</t>
  </si>
  <si>
    <t>E333 HYD Wtrwhl/Trbn, Snoq 2-2013 10/18</t>
  </si>
  <si>
    <t>E333 HYD Wtrwhl/Trbn, Snoq 2-2013 11/18</t>
  </si>
  <si>
    <t>E333 HYD Wtrwhl/Trbn, Snoq 2-2013 12/18</t>
  </si>
  <si>
    <t>E333 HYD Wtrwhl/Trbn, Snoq Park</t>
  </si>
  <si>
    <t>E333 HYD Wtrwhl/Trbn, Snoq Park 01/18</t>
  </si>
  <si>
    <t>E333 HYD Wtrwhl/Trbn, Snoq Park 02/18</t>
  </si>
  <si>
    <t>E333 HYD Wtrwhl/Trbn, Snoq Park 03/18</t>
  </si>
  <si>
    <t>E333 HYD Wtrwhl/Trbn, Snoq Park 04/18</t>
  </si>
  <si>
    <t>E333 HYD Wtrwhl/Trbn, Snoq Park 05/18</t>
  </si>
  <si>
    <t>E333 HYD Wtrwhl/Trbn, Snoq Park 06/18</t>
  </si>
  <si>
    <t>E333 HYD Wtrwhl/Trbn, Snoq Park 07/18</t>
  </si>
  <si>
    <t>E333 HYD Wtrwhl/Trbn, Snoq Park 08/18</t>
  </si>
  <si>
    <t>E333 HYD Wtrwhl/Trbn, Snoq Park 09/18</t>
  </si>
  <si>
    <t>E333 HYD Wtrwhl/Trbn, Snoq Park 10/18</t>
  </si>
  <si>
    <t>E333 HYD Wtrwhl/Trbn, Snoq Park 11/18</t>
  </si>
  <si>
    <t>E333 HYD Wtrwhl/Trbn, Snoq Park 12/18</t>
  </si>
  <si>
    <t>E333 HYD Wtrwhl/Trbn, Snoqualmie 1</t>
  </si>
  <si>
    <t>E333 HYD Wtrwhl/Trbn, Snoqualmie 1 01/18</t>
  </si>
  <si>
    <t>E333 HYD Wtrwhl/Trbn, Snoqualmie 1 02/18</t>
  </si>
  <si>
    <t>E333 HYD Wtrwhl/Trbn, Snoqualmie 1 03/18</t>
  </si>
  <si>
    <t>E333 HYD Wtrwhl/Trbn, Snoqualmie 1 04/18</t>
  </si>
  <si>
    <t>E333 HYD Wtrwhl/Trbn, Snoqualmie 1 05/18</t>
  </si>
  <si>
    <t>E333 HYD Wtrwhl/Trbn, Snoqualmie 1 06/18</t>
  </si>
  <si>
    <t>E333 HYD Wtrwhl/Trbn, Snoqualmie 1 07/18</t>
  </si>
  <si>
    <t>E333 HYD Wtrwhl/Trbn, Snoqualmie 1 08/18</t>
  </si>
  <si>
    <t>E333 HYD Wtrwhl/Trbn, Snoqualmie 1 09/18</t>
  </si>
  <si>
    <t>E333 HYD Wtrwhl/Trbn, Snoqualmie 1 10/18</t>
  </si>
  <si>
    <t>E333 HYD Wtrwhl/Trbn, Snoqualmie 1 11/18</t>
  </si>
  <si>
    <t>E333 HYD Wtrwhl/Trbn, Snoqualmie 1 12/18</t>
  </si>
  <si>
    <t>E333 HYD Wtrwhl/Trbn, Snoqualmie 2</t>
  </si>
  <si>
    <t>E333 HYD Wtrwhl/Trbn, Snoqualmie 2 01/18</t>
  </si>
  <si>
    <t>E333 HYD Wtrwhl/Trbn, Snoqualmie 2 02/18</t>
  </si>
  <si>
    <t>E333 HYD Wtrwhl/Trbn, Snoqualmie 2 03/18</t>
  </si>
  <si>
    <t>E333 HYD Wtrwhl/Trbn, Snoqualmie 2 04/18</t>
  </si>
  <si>
    <t>E333 HYD Wtrwhl/Trbn, Snoqualmie 2 05/18</t>
  </si>
  <si>
    <t>E333 HYD Wtrwhl/Trbn, Snoqualmie 2 06/18</t>
  </si>
  <si>
    <t>E333 HYD Wtrwhl/Trbn, Snoqualmie 2 07/18</t>
  </si>
  <si>
    <t>E333 HYD Wtrwhl/Trbn, Snoqualmie 2 08/18</t>
  </si>
  <si>
    <t>E333 HYD Wtrwhl/Trbn, Snoqualmie 2 09/18</t>
  </si>
  <si>
    <t>E333 HYD Wtrwhl/Trbn, Snoqualmie 2 10/18</t>
  </si>
  <si>
    <t>E333 HYD Wtrwhl/Trbn, Snoqualmie 2 11/18</t>
  </si>
  <si>
    <t>E333 HYD Wtrwhl/Trbn, Snoqualmie 2 12/18</t>
  </si>
  <si>
    <t>E333 HYD Wtrwhl/Trbn, Upper Baker</t>
  </si>
  <si>
    <t>E333 HYD Wtrwhl/Trbn, Upper Baker 01/18</t>
  </si>
  <si>
    <t>E333 HYD Wtrwhl/Trbn, Upper Baker 02/18</t>
  </si>
  <si>
    <t>E333 HYD Wtrwhl/Trbn, Upper Baker 03/18</t>
  </si>
  <si>
    <t>E333 HYD Wtrwhl/Trbn, Upper Baker 04/18</t>
  </si>
  <si>
    <t>E333 HYD Wtrwhl/Trbn, Upper Baker 05/18</t>
  </si>
  <si>
    <t>E333 HYD Wtrwhl/Trbn, Upper Baker 06/18</t>
  </si>
  <si>
    <t>E333 HYD Wtrwhl/Trbn, Upper Baker 07/18</t>
  </si>
  <si>
    <t>E333 HYD Wtrwhl/Trbn, Upper Baker 08/18</t>
  </si>
  <si>
    <t>E333 HYD Wtrwhl/Trbn, Upper Baker 09/18</t>
  </si>
  <si>
    <t>E333 HYD Wtrwhl/Trbn, Upper Baker 10/18</t>
  </si>
  <si>
    <t>E333 HYD Wtrwhl/Trbn, Upper Baker 11/18</t>
  </si>
  <si>
    <t>E333 HYD Wtrwhl/Trbn, Upper Baker 12/18</t>
  </si>
  <si>
    <t>E334 HYD Acc, White River-NOTUSED</t>
  </si>
  <si>
    <t>E334 HYD Acc, White River-NOTUSED 01/18</t>
  </si>
  <si>
    <t>E334 HYD Acc, White River-NOTUSED 02/18</t>
  </si>
  <si>
    <t>E334 HYD Acc, White River-NOTUSED 03/18</t>
  </si>
  <si>
    <t>E334 HYD Acc, White River-NOTUSED 04/18</t>
  </si>
  <si>
    <t>E334 HYD Acc, White River-NOTUSED 05/18</t>
  </si>
  <si>
    <t>E334 HYD Acc, White River-NOTUSED 06/18</t>
  </si>
  <si>
    <t>E334 HYD Acc, White River-NOTUSED 07/18</t>
  </si>
  <si>
    <t>E334 HYD Acc, White River-NOTUSED 08/18</t>
  </si>
  <si>
    <t>E334 HYD Acc, White River-NOTUSED 09/18</t>
  </si>
  <si>
    <t>E334 HYD Acc, White River-NOTUSED 10/18</t>
  </si>
  <si>
    <t>E334 HYD Acc, White River-NOTUSED 11/18</t>
  </si>
  <si>
    <t>E334 HYD Acc, White River-NOTUSED 12/18</t>
  </si>
  <si>
    <t>E334 HYD Accessory, LB-2013</t>
  </si>
  <si>
    <t>E334 HYD Accessory, LB-2013 01/18</t>
  </si>
  <si>
    <t>E334 HYD Accessory, LB-2013 02/18</t>
  </si>
  <si>
    <t>E334 HYD Accessory, LB-2013 03/18</t>
  </si>
  <si>
    <t>E334 HYD Accessory, LB-2013 04/18</t>
  </si>
  <si>
    <t>E334 HYD Accessory, LB-2013 05/18</t>
  </si>
  <si>
    <t>E334 HYD Accessory, LB-2013 06/18</t>
  </si>
  <si>
    <t>E334 HYD Accessory, LB-2013 07/18</t>
  </si>
  <si>
    <t>E334 HYD Accessory, LB-2013 08/18</t>
  </si>
  <si>
    <t>E334 HYD Accessory, LB-2013 09/18</t>
  </si>
  <si>
    <t>E334 HYD Accessory, LB-2013 10/18</t>
  </si>
  <si>
    <t>E334 HYD Accessory, LB-2013 11/18</t>
  </si>
  <si>
    <t>E334 HYD Accessory, LB-2013 12/18</t>
  </si>
  <si>
    <t>E334 HYD Accessory, Lower Baker</t>
  </si>
  <si>
    <t>E334 HYD Accessory, Lower Baker 01/18</t>
  </si>
  <si>
    <t>E334 HYD Accessory, Lower Baker 02/18</t>
  </si>
  <si>
    <t>E334 HYD Accessory, Lower Baker 03/18</t>
  </si>
  <si>
    <t>E334 HYD Accessory, Lower Baker 04/18</t>
  </si>
  <si>
    <t>E334 HYD Accessory, Lower Baker 05/18</t>
  </si>
  <si>
    <t>E334 HYD Accessory, Lower Baker 06/18</t>
  </si>
  <si>
    <t>E334 HYD Accessory, Lower Baker 07/18</t>
  </si>
  <si>
    <t>E334 HYD Accessory, Lower Baker 08/18</t>
  </si>
  <si>
    <t>E334 HYD Accessory, Lower Baker 09/18</t>
  </si>
  <si>
    <t>E334 HYD Accessory, Lower Baker 10/18</t>
  </si>
  <si>
    <t>E334 HYD Accessory, Lower Baker 11/18</t>
  </si>
  <si>
    <t>E334 HYD Accessory, Lower Baker 12/18</t>
  </si>
  <si>
    <t>E334 HYD Accessory, Skookumchuck</t>
  </si>
  <si>
    <t>E334 HYD Accessory, Skookumchuck 01/18</t>
  </si>
  <si>
    <t>E334 HYD Accessory, Skookumchuck 02/18</t>
  </si>
  <si>
    <t>E334 HYD Accessory, Skookumchuck 03/18</t>
  </si>
  <si>
    <t>E334 HYD Accessory, Skookumchuck 04/18</t>
  </si>
  <si>
    <t>E334 HYD Accessory, Skookumchuck 05/18</t>
  </si>
  <si>
    <t>E334 HYD Accessory, Skookumchuck 06/18</t>
  </si>
  <si>
    <t>E334 HYD Accessory, Skookumchuck 07/18</t>
  </si>
  <si>
    <t>E334 HYD Accessory, Skookumchuck 08/18</t>
  </si>
  <si>
    <t>E334 HYD Accessory, Skookumchuck 09/18</t>
  </si>
  <si>
    <t>E334 HYD Accessory, Skookumchuck 10/18</t>
  </si>
  <si>
    <t>E334 HYD Accessory, Skookumchuck 11/18</t>
  </si>
  <si>
    <t>E334 HYD Accessory, Skookumchuck 12/18</t>
  </si>
  <si>
    <t>E334 HYD Accessory, Snoq 1 - 2013</t>
  </si>
  <si>
    <t>E334 HYD Accessory, Snoq 1 - 2013 01/18</t>
  </si>
  <si>
    <t>E334 HYD Accessory, Snoq 1 - 2013 02/18</t>
  </si>
  <si>
    <t>E334 HYD Accessory, Snoq 1 - 2013 03/18</t>
  </si>
  <si>
    <t>E334 HYD Accessory, Snoq 1 - 2013 04/18</t>
  </si>
  <si>
    <t>E334 HYD Accessory, Snoq 1 - 2013 05/18</t>
  </si>
  <si>
    <t>E334 HYD Accessory, Snoq 1 - 2013 06/18</t>
  </si>
  <si>
    <t>E334 HYD Accessory, Snoq 1 - 2013 07/18</t>
  </si>
  <si>
    <t>E334 HYD Accessory, Snoq 1 - 2013 08/18</t>
  </si>
  <si>
    <t>E334 HYD Accessory, Snoq 1 - 2013 09/18</t>
  </si>
  <si>
    <t>E334 HYD Accessory, Snoq 1 - 2013 10/18</t>
  </si>
  <si>
    <t>E334 HYD Accessory, Snoq 1 - 2013 11/18</t>
  </si>
  <si>
    <t>E334 HYD Accessory, Snoq 1 - 2013 12/18</t>
  </si>
  <si>
    <t>E334 HYD Accessory, Snoq 2 - 2013</t>
  </si>
  <si>
    <t>E334 HYD Accessory, Snoq 2 - 2013 01/18</t>
  </si>
  <si>
    <t>E334 HYD Accessory, Snoq 2 - 2013 02/18</t>
  </si>
  <si>
    <t>E334 HYD Accessory, Snoq 2 - 2013 03/18</t>
  </si>
  <si>
    <t>E334 HYD Accessory, Snoq 2 - 2013 04/18</t>
  </si>
  <si>
    <t>E334 HYD Accessory, Snoq 2 - 2013 05/18</t>
  </si>
  <si>
    <t>E334 HYD Accessory, Snoq 2 - 2013 06/18</t>
  </si>
  <si>
    <t>E334 HYD Accessory, Snoq 2 - 2013 07/18</t>
  </si>
  <si>
    <t>E334 HYD Accessory, Snoq 2 - 2013 08/18</t>
  </si>
  <si>
    <t>E334 HYD Accessory, Snoq 2 - 2013 09/18</t>
  </si>
  <si>
    <t>E334 HYD Accessory, Snoq 2 - 2013 10/18</t>
  </si>
  <si>
    <t>E334 HYD Accessory, Snoq 2 - 2013 11/18</t>
  </si>
  <si>
    <t>E334 HYD Accessory, Snoq 2 - 2013 12/18</t>
  </si>
  <si>
    <t>E334 HYD Accessory, Snoq Park</t>
  </si>
  <si>
    <t>E334 HYD Accessory, Snoq Park 01/18</t>
  </si>
  <si>
    <t>E334 HYD Accessory, Snoq Park 02/18</t>
  </si>
  <si>
    <t>E334 HYD Accessory, Snoq Park 03/18</t>
  </si>
  <si>
    <t>E334 HYD Accessory, Snoq Park 04/18</t>
  </si>
  <si>
    <t>E334 HYD Accessory, Snoq Park 05/18</t>
  </si>
  <si>
    <t>E334 HYD Accessory, Snoq Park 06/18</t>
  </si>
  <si>
    <t>E334 HYD Accessory, Snoq Park 07/18</t>
  </si>
  <si>
    <t>E334 HYD Accessory, Snoq Park 08/18</t>
  </si>
  <si>
    <t>E334 HYD Accessory, Snoq Park 09/18</t>
  </si>
  <si>
    <t>E334 HYD Accessory, Snoq Park 10/18</t>
  </si>
  <si>
    <t>E334 HYD Accessory, Snoq Park 11/18</t>
  </si>
  <si>
    <t>E334 HYD Accessory, Snoq Park 12/18</t>
  </si>
  <si>
    <t>E334 HYD Accessory, Snoqualmie 1</t>
  </si>
  <si>
    <t>E334 HYD Accessory, Snoqualmie 1 01/18</t>
  </si>
  <si>
    <t>E334 HYD Accessory, Snoqualmie 1 02/18</t>
  </si>
  <si>
    <t>E334 HYD Accessory, Snoqualmie 1 03/18</t>
  </si>
  <si>
    <t>E334 HYD Accessory, Snoqualmie 1 04/18</t>
  </si>
  <si>
    <t>E334 HYD Accessory, Snoqualmie 1 05/18</t>
  </si>
  <si>
    <t>E334 HYD Accessory, Snoqualmie 1 06/18</t>
  </si>
  <si>
    <t>E334 HYD Accessory, Snoqualmie 1 07/18</t>
  </si>
  <si>
    <t>E334 HYD Accessory, Snoqualmie 1 08/18</t>
  </si>
  <si>
    <t>E334 HYD Accessory, Snoqualmie 1 09/18</t>
  </si>
  <si>
    <t>E334 HYD Accessory, Snoqualmie 1 10/18</t>
  </si>
  <si>
    <t>E334 HYD Accessory, Snoqualmie 1 11/18</t>
  </si>
  <si>
    <t>E334 HYD Accessory, Snoqualmie 1 12/18</t>
  </si>
  <si>
    <t>E334 HYD Accessory, Snoqualmie 2</t>
  </si>
  <si>
    <t>E334 HYD Accessory, Snoqualmie 2 01/18</t>
  </si>
  <si>
    <t>E334 HYD Accessory, Snoqualmie 2 02/18</t>
  </si>
  <si>
    <t>E334 HYD Accessory, Snoqualmie 2 03/18</t>
  </si>
  <si>
    <t>E334 HYD Accessory, Snoqualmie 2 04/18</t>
  </si>
  <si>
    <t>E334 HYD Accessory, Snoqualmie 2 05/18</t>
  </si>
  <si>
    <t>E334 HYD Accessory, Snoqualmie 2 06/18</t>
  </si>
  <si>
    <t>E334 HYD Accessory, Snoqualmie 2 07/18</t>
  </si>
  <si>
    <t>E334 HYD Accessory, Snoqualmie 2 08/18</t>
  </si>
  <si>
    <t>E334 HYD Accessory, Snoqualmie 2 09/18</t>
  </si>
  <si>
    <t>E334 HYD Accessory, Snoqualmie 2 10/18</t>
  </si>
  <si>
    <t>E334 HYD Accessory, Snoqualmie 2 11/18</t>
  </si>
  <si>
    <t>E334 HYD Accessory, Snoqualmie 2 12/18</t>
  </si>
  <si>
    <t>E334 HYD Accessory, Upper Baker</t>
  </si>
  <si>
    <t>E334 HYD Accessory, Upper Baker 01/18</t>
  </si>
  <si>
    <t>E334 HYD Accessory, Upper Baker 02/18</t>
  </si>
  <si>
    <t>E334 HYD Accessory, Upper Baker 03/18</t>
  </si>
  <si>
    <t>E334 HYD Accessory, Upper Baker 04/18</t>
  </si>
  <si>
    <t>E334 HYD Accessory, Upper Baker 05/18</t>
  </si>
  <si>
    <t>E334 HYD Accessory, Upper Baker 06/18</t>
  </si>
  <si>
    <t>E334 HYD Accessory, Upper Baker 07/18</t>
  </si>
  <si>
    <t>E334 HYD Accessory, Upper Baker 08/18</t>
  </si>
  <si>
    <t>E334 HYD Accessory, Upper Baker 09/18</t>
  </si>
  <si>
    <t>E334 HYD Accessory, Upper Baker 10/18</t>
  </si>
  <si>
    <t>E334 HYD Accessory, Upper Baker 11/18</t>
  </si>
  <si>
    <t>E334 HYD Accessory, Upper Baker 12/18</t>
  </si>
  <si>
    <t>E335 HYD Misc, LB-2013</t>
  </si>
  <si>
    <t>E335 HYD Misc, LB-2013 01/18</t>
  </si>
  <si>
    <t>E335 HYD Misc, LB-2013 02/18</t>
  </si>
  <si>
    <t>E335 HYD Misc, LB-2013 03/18</t>
  </si>
  <si>
    <t>E335 HYD Misc, LB-2013 04/18</t>
  </si>
  <si>
    <t>E335 HYD Misc, LB-2013 05/18</t>
  </si>
  <si>
    <t>E335 HYD Misc, LB-2013 06/18</t>
  </si>
  <si>
    <t>E335 HYD Misc, LB-2013 07/18</t>
  </si>
  <si>
    <t>E335 HYD Misc, LB-2013 08/18</t>
  </si>
  <si>
    <t>E335 HYD Misc, LB-2013 09/18</t>
  </si>
  <si>
    <t>E335 HYD Misc, LB-2013 10/18</t>
  </si>
  <si>
    <t>E335 HYD Misc, LB-2013 11/18</t>
  </si>
  <si>
    <t>E335 HYD Misc, LB-2013 12/18</t>
  </si>
  <si>
    <t>E335 HYD Misc, Lower Baker</t>
  </si>
  <si>
    <t>E335 HYD Misc, Lower Baker 01/18</t>
  </si>
  <si>
    <t>E335 HYD Misc, Lower Baker 02/18</t>
  </si>
  <si>
    <t>E335 HYD Misc, Lower Baker 03/18</t>
  </si>
  <si>
    <t>E335 HYD Misc, Lower Baker 04/18</t>
  </si>
  <si>
    <t>E335 HYD Misc, Lower Baker 05/18</t>
  </si>
  <si>
    <t>E335 HYD Misc, Lower Baker 06/18</t>
  </si>
  <si>
    <t>E335 HYD Misc, Lower Baker 07/18</t>
  </si>
  <si>
    <t>E335 HYD Misc, Lower Baker 08/18</t>
  </si>
  <si>
    <t>E335 HYD Misc, Lower Baker 09/18</t>
  </si>
  <si>
    <t>E335 HYD Misc, Lower Baker 10/18</t>
  </si>
  <si>
    <t>E335 HYD Misc, Lower Baker 11/18</t>
  </si>
  <si>
    <t>E335 HYD Misc, Lower Baker 12/18</t>
  </si>
  <si>
    <t>E335 HYD Misc, Lower Baker FSC</t>
  </si>
  <si>
    <t>E335 HYD Misc, Lower Baker FSC 01/18</t>
  </si>
  <si>
    <t>E335 HYD Misc, Lower Baker FSC 02/18</t>
  </si>
  <si>
    <t>E335 HYD Misc, Lower Baker FSC 03/18</t>
  </si>
  <si>
    <t>E335 HYD Misc, Lower Baker FSC 04/18</t>
  </si>
  <si>
    <t>E335 HYD Misc, Lower Baker FSC 05/18</t>
  </si>
  <si>
    <t>E335 HYD Misc, Lower Baker FSC 06/18</t>
  </si>
  <si>
    <t>E335 HYD Misc, Lower Baker FSC 07/18</t>
  </si>
  <si>
    <t>E335 HYD Misc, Lower Baker FSC 08/18</t>
  </si>
  <si>
    <t>E335 HYD Misc, Lower Baker FSC 09/18</t>
  </si>
  <si>
    <t>E335 HYD Misc, Lower Baker FSC 10/18</t>
  </si>
  <si>
    <t>E335 HYD Misc, Lower Baker FSC 11/18</t>
  </si>
  <si>
    <t>E335 HYD Misc, Lower Baker FSC 12/18</t>
  </si>
  <si>
    <t>E335 HYD Misc, Snoq 1 - 2013</t>
  </si>
  <si>
    <t>E335 HYD Misc, Snoq 1 - 2013 01/18</t>
  </si>
  <si>
    <t>E335 HYD Misc, Snoq 1 - 2013 02/18</t>
  </si>
  <si>
    <t>E335 HYD Misc, Snoq 1 - 2013 03/18</t>
  </si>
  <si>
    <t>E335 HYD Misc, Snoq 1 - 2013 04/18</t>
  </si>
  <si>
    <t>E335 HYD Misc, Snoq 1 - 2013 05/18</t>
  </si>
  <si>
    <t>E335 HYD Misc, Snoq 1 - 2013 06/18</t>
  </si>
  <si>
    <t>E335 HYD Misc, Snoq 1 - 2013 07/18</t>
  </si>
  <si>
    <t>E335 HYD Misc, Snoq 1 - 2013 08/18</t>
  </si>
  <si>
    <t>E335 HYD Misc, Snoq 1 - 2013 09/18</t>
  </si>
  <si>
    <t>E335 HYD Misc, Snoq 1 - 2013 10/18</t>
  </si>
  <si>
    <t>E335 HYD Misc, Snoq 1 - 2013 11/18</t>
  </si>
  <si>
    <t>E335 HYD Misc, Snoq 1 - 2013 12/18</t>
  </si>
  <si>
    <t>E335 HYD Misc, Snoq 2 - 2013</t>
  </si>
  <si>
    <t>E335 HYD Misc, Snoq 2 - 2013 01/18</t>
  </si>
  <si>
    <t>E335 HYD Misc, Snoq 2 - 2013 02/18</t>
  </si>
  <si>
    <t>E335 HYD Misc, Snoq 2 - 2013 03/18</t>
  </si>
  <si>
    <t>E335 HYD Misc, Snoq 2 - 2013 04/18</t>
  </si>
  <si>
    <t>E335 HYD Misc, Snoq 2 - 2013 05/18</t>
  </si>
  <si>
    <t>E335 HYD Misc, Snoq 2 - 2013 06/18</t>
  </si>
  <si>
    <t>E335 HYD Misc, Snoq 2 - 2013 07/18</t>
  </si>
  <si>
    <t>E335 HYD Misc, Snoq 2 - 2013 08/18</t>
  </si>
  <si>
    <t>E335 HYD Misc, Snoq 2 - 2013 09/18</t>
  </si>
  <si>
    <t>E335 HYD Misc, Snoq 2 - 2013 10/18</t>
  </si>
  <si>
    <t>E335 HYD Misc, Snoq 2 - 2013 11/18</t>
  </si>
  <si>
    <t>E335 HYD Misc, Snoq 2 - 2013 12/18</t>
  </si>
  <si>
    <t>E335 HYD Misc, Snoq Park</t>
  </si>
  <si>
    <t>E335 HYD Misc, Snoq Park 01/18</t>
  </si>
  <si>
    <t>E335 HYD Misc, Snoq Park 02/18</t>
  </si>
  <si>
    <t>E335 HYD Misc, Snoq Park 03/18</t>
  </si>
  <si>
    <t>E335 HYD Misc, Snoq Park 04/18</t>
  </si>
  <si>
    <t>E335 HYD Misc, Snoq Park 05/18</t>
  </si>
  <si>
    <t>E335 HYD Misc, Snoq Park 06/18</t>
  </si>
  <si>
    <t>E335 HYD Misc, Snoq Park 07/18</t>
  </si>
  <si>
    <t>E335 HYD Misc, Snoq Park 08/18</t>
  </si>
  <si>
    <t>E335 HYD Misc, Snoq Park 09/18</t>
  </si>
  <si>
    <t>E335 HYD Misc, Snoq Park 10/18</t>
  </si>
  <si>
    <t>E335 HYD Misc, Snoq Park 11/18</t>
  </si>
  <si>
    <t>E335 HYD Misc, Snoq Park 12/18</t>
  </si>
  <si>
    <t>E335 HYD Misc, Snoqualmie 1</t>
  </si>
  <si>
    <t>E335 HYD Misc, Snoqualmie 1 01/18</t>
  </si>
  <si>
    <t>E335 HYD Misc, Snoqualmie 1 02/18</t>
  </si>
  <si>
    <t>E335 HYD Misc, Snoqualmie 1 03/18</t>
  </si>
  <si>
    <t>E335 HYD Misc, Snoqualmie 1 04/18</t>
  </si>
  <si>
    <t>E335 HYD Misc, Snoqualmie 1 05/18</t>
  </si>
  <si>
    <t>E335 HYD Misc, Snoqualmie 1 06/18</t>
  </si>
  <si>
    <t>E335 HYD Misc, Snoqualmie 1 07/18</t>
  </si>
  <si>
    <t>E335 HYD Misc, Snoqualmie 1 08/18</t>
  </si>
  <si>
    <t>E335 HYD Misc, Snoqualmie 1 09/18</t>
  </si>
  <si>
    <t>E335 HYD Misc, Snoqualmie 1 10/18</t>
  </si>
  <si>
    <t>E335 HYD Misc, Snoqualmie 1 11/18</t>
  </si>
  <si>
    <t>E335 HYD Misc, Snoqualmie 1 12/18</t>
  </si>
  <si>
    <t>E335 HYD Misc, Snoqualmie 2</t>
  </si>
  <si>
    <t>E335 HYD Misc, Snoqualmie 2 01/18</t>
  </si>
  <si>
    <t>E335 HYD Misc, Snoqualmie 2 02/18</t>
  </si>
  <si>
    <t>E335 HYD Misc, Snoqualmie 2 03/18</t>
  </si>
  <si>
    <t>E335 HYD Misc, Snoqualmie 2 04/18</t>
  </si>
  <si>
    <t>E335 HYD Misc, Snoqualmie 2 05/18</t>
  </si>
  <si>
    <t>E335 HYD Misc, Snoqualmie 2 06/18</t>
  </si>
  <si>
    <t>E335 HYD Misc, Snoqualmie 2 07/18</t>
  </si>
  <si>
    <t>E335 HYD Misc, Snoqualmie 2 08/18</t>
  </si>
  <si>
    <t>E335 HYD Misc, Snoqualmie 2 09/18</t>
  </si>
  <si>
    <t>E335 HYD Misc, Snoqualmie 2 10/18</t>
  </si>
  <si>
    <t>E335 HYD Misc, Snoqualmie 2 11/18</t>
  </si>
  <si>
    <t>E335 HYD Misc, Snoqualmie 2 12/18</t>
  </si>
  <si>
    <t>E335 HYD Misc, UB Hatchery</t>
  </si>
  <si>
    <t>E335 HYD Misc, UB Hatchery 01/18</t>
  </si>
  <si>
    <t>E335 HYD Misc, UB Hatchery 02/18</t>
  </si>
  <si>
    <t>E335 HYD Misc, UB Hatchery 03/18</t>
  </si>
  <si>
    <t>E335 HYD Misc, UB Hatchery 04/18</t>
  </si>
  <si>
    <t>E335 HYD Misc, UB Hatchery 05/18</t>
  </si>
  <si>
    <t>E335 HYD Misc, UB Hatchery 06/18</t>
  </si>
  <si>
    <t>E335 HYD Misc, UB Hatchery 07/18</t>
  </si>
  <si>
    <t>E335 HYD Misc, UB Hatchery 08/18</t>
  </si>
  <si>
    <t>E335 HYD Misc, UB Hatchery 09/18</t>
  </si>
  <si>
    <t>E335 HYD Misc, UB Hatchery 10/18</t>
  </si>
  <si>
    <t>E335 HYD Misc, UB Hatchery 11/18</t>
  </si>
  <si>
    <t>E335 HYD Misc, UB Hatchery 12/18</t>
  </si>
  <si>
    <t>E335 HYD Misc, UB Koma Kulshan</t>
  </si>
  <si>
    <t>E335 HYD Misc, UB Koma Kulshan 01/18</t>
  </si>
  <si>
    <t>E335 HYD Misc, UB Koma Kulshan 02/18</t>
  </si>
  <si>
    <t>E335 HYD Misc, UB Koma Kulshan 03/18</t>
  </si>
  <si>
    <t>E335 HYD Misc, UB Koma Kulshan 04/18</t>
  </si>
  <si>
    <t>E335 HYD Misc, UB Koma Kulshan 05/18</t>
  </si>
  <si>
    <t>E335 HYD Misc, UB Koma Kulshan 06/18</t>
  </si>
  <si>
    <t>E335 HYD Misc, UB Koma Kulshan 07/18</t>
  </si>
  <si>
    <t>E335 HYD Misc, UB Koma Kulshan 08/18</t>
  </si>
  <si>
    <t>E335 HYD Misc, UB Koma Kulshan 09/18</t>
  </si>
  <si>
    <t>E335 HYD Misc, UB Koma Kulshan 10/18</t>
  </si>
  <si>
    <t>E335 HYD Misc, UB Koma Kulshan 11/18</t>
  </si>
  <si>
    <t>E335 HYD Misc, UB Koma Kulshan 12/18</t>
  </si>
  <si>
    <t>E335 HYD Misc, Upper Baker</t>
  </si>
  <si>
    <t>E335 HYD Misc, Upper Baker 01/18</t>
  </si>
  <si>
    <t>E335 HYD Misc, Upper Baker 02/18</t>
  </si>
  <si>
    <t>E335 HYD Misc, Upper Baker 03/18</t>
  </si>
  <si>
    <t>E335 HYD Misc, Upper Baker 04/18</t>
  </si>
  <si>
    <t>E335 HYD Misc, Upper Baker 05/18</t>
  </si>
  <si>
    <t>E335 HYD Misc, Upper Baker 06/18</t>
  </si>
  <si>
    <t>E335 HYD Misc, Upper Baker 07/18</t>
  </si>
  <si>
    <t>E335 HYD Misc, Upper Baker 08/18</t>
  </si>
  <si>
    <t>E335 HYD Misc, Upper Baker 09/18</t>
  </si>
  <si>
    <t>E335 HYD Misc, Upper Baker 10/18</t>
  </si>
  <si>
    <t>E335 HYD Misc, Upper Baker 11/18</t>
  </si>
  <si>
    <t>E335 HYD Misc, Upper Baker 12/18</t>
  </si>
  <si>
    <t>E335 HYD Misc, White River-NOTUSED</t>
  </si>
  <si>
    <t>E335 HYD Misc, White River-NOTUSED 01/18</t>
  </si>
  <si>
    <t>E335 HYD Misc, White River-NOTUSED 02/18</t>
  </si>
  <si>
    <t>E335 HYD Misc, White River-NOTUSED 03/18</t>
  </si>
  <si>
    <t>E335 HYD Misc, White River-NOTUSED 04/18</t>
  </si>
  <si>
    <t>E335 HYD Misc, White River-NOTUSED 05/18</t>
  </si>
  <si>
    <t>E335 HYD Misc, White River-NOTUSED 06/18</t>
  </si>
  <si>
    <t>E335 HYD Misc, White River-NOTUSED 07/18</t>
  </si>
  <si>
    <t>E335 HYD Misc, White River-NOTUSED 08/18</t>
  </si>
  <si>
    <t>E335 HYD Misc, White River-NOTUSED 09/18</t>
  </si>
  <si>
    <t>E335 HYD Misc, White River-NOTUSED 10/18</t>
  </si>
  <si>
    <t>E335 HYD Misc, White River-NOTUSED 11/18</t>
  </si>
  <si>
    <t>E335 HYD Misc, White River-NOTUSED 12/18</t>
  </si>
  <si>
    <t>E3351 HYD S/M/Tools, Snoq 1-2013</t>
  </si>
  <si>
    <t>E3351 HYD S/M/Tools, Snoq 1-2013 01/18</t>
  </si>
  <si>
    <t>E3351 HYD S/M/Tools, Snoq 1-2013 02/18</t>
  </si>
  <si>
    <t>E3351 HYD S/M/Tools, Snoq 1-2013 03/18</t>
  </si>
  <si>
    <t>E3351 HYD S/M/Tools, Snoq 1-2013 04/18</t>
  </si>
  <si>
    <t>E3351 HYD S/M/Tools, Snoq 1-2013 05/18</t>
  </si>
  <si>
    <t>E3351 HYD S/M/Tools, Snoq 1-2013 06/18</t>
  </si>
  <si>
    <t>E3351 HYD S/M/Tools, Snoq 1-2013 07/18</t>
  </si>
  <si>
    <t>E3351 HYD S/M/Tools, Snoq 1-2013 08/18</t>
  </si>
  <si>
    <t>E3351 HYD S/M/Tools, Snoq 1-2013 09/18</t>
  </si>
  <si>
    <t>E3351 HYD S/M/Tools, Snoq 1-2013 10/18</t>
  </si>
  <si>
    <t>E3351 HYD S/M/Tools, Snoq 1-2013 11/18</t>
  </si>
  <si>
    <t>E3351 HYD S/M/Tools, Snoq 1-2013 12/18</t>
  </si>
  <si>
    <t>E3351 HYD S/M/Tools, Snoq 2-2013</t>
  </si>
  <si>
    <t>E3351 HYD S/M/Tools, Snoq 2-2013 01/18</t>
  </si>
  <si>
    <t>E3351 HYD S/M/Tools, Snoq 2-2013 02/18</t>
  </si>
  <si>
    <t>E3351 HYD S/M/Tools, Snoq 2-2013 03/18</t>
  </si>
  <si>
    <t>E3351 HYD S/M/Tools, Snoq 2-2013 04/18</t>
  </si>
  <si>
    <t>E3351 HYD S/M/Tools, Snoq 2-2013 05/18</t>
  </si>
  <si>
    <t>E3351 HYD S/M/Tools, Snoq 2-2013 06/18</t>
  </si>
  <si>
    <t>E3351 HYD S/M/Tools, Snoq 2-2013 07/18</t>
  </si>
  <si>
    <t>E3351 HYD S/M/Tools, Snoq 2-2013 08/18</t>
  </si>
  <si>
    <t>E3351 HYD S/M/Tools, Snoq 2-2013 09/18</t>
  </si>
  <si>
    <t>E3351 HYD S/M/Tools, Snoq 2-2013 10/18</t>
  </si>
  <si>
    <t>E3351 HYD S/M/Tools, Snoq 2-2013 11/18</t>
  </si>
  <si>
    <t>E3351 HYD S/M/Tools, Snoq 2-2013 12/18</t>
  </si>
  <si>
    <t>E3351 HYD Sta Main Tool, UB Hatch</t>
  </si>
  <si>
    <t>E3351 HYD Sta Main Tool, UB Hatch 01/18</t>
  </si>
  <si>
    <t>E3351 HYD Sta Main Tool, UB Hatch 02/18</t>
  </si>
  <si>
    <t>E3351 HYD Sta Main Tool, UB Hatch 03/18</t>
  </si>
  <si>
    <t>E3351 HYD Sta Main Tool, UB Hatch 04/18</t>
  </si>
  <si>
    <t>E3351 HYD Sta Main Tool, UB Hatch 05/18</t>
  </si>
  <si>
    <t>E3351 HYD Sta Main Tool, UB Hatch 06/18</t>
  </si>
  <si>
    <t>E3351 HYD Sta Main Tool, UB Hatch 07/18</t>
  </si>
  <si>
    <t>E3351 HYD Sta Main Tool, UB Hatch 08/18</t>
  </si>
  <si>
    <t>E3351 HYD Sta Main Tool, UB Hatch 09/18</t>
  </si>
  <si>
    <t>E3351 HYD Sta Main Tool, UB Hatch 10/18</t>
  </si>
  <si>
    <t>E3351 HYD Sta Main Tool, UB Hatch 11/18</t>
  </si>
  <si>
    <t>E3351 HYD Sta Main Tool, UB Hatch 12/18</t>
  </si>
  <si>
    <t>E3351 HYD Sta Main Tool, UB Resort</t>
  </si>
  <si>
    <t>E3351 HYD Sta Main Tool, UB Resort 01/18</t>
  </si>
  <si>
    <t>E3351 HYD Sta Main Tool, UB Resort 02/18</t>
  </si>
  <si>
    <t>E3351 HYD Sta Main Tool, UB Resort 03/18</t>
  </si>
  <si>
    <t>E3351 HYD Sta Main Tool, UB Resort 04/18</t>
  </si>
  <si>
    <t>E3351 HYD Sta Main Tool, UB Resort 05/18</t>
  </si>
  <si>
    <t>E3351 HYD Sta Main Tool, UB Resort 06/18</t>
  </si>
  <si>
    <t>E3351 HYD Sta Main Tool, UB Resort 07/18</t>
  </si>
  <si>
    <t>E3351 HYD Sta Main Tool, UB Resort 08/18</t>
  </si>
  <si>
    <t>E3351 HYD Sta Main Tool, UB Resort 09/18</t>
  </si>
  <si>
    <t>E3351 HYD Sta Main Tool, UB Resort 10/18</t>
  </si>
  <si>
    <t>E3351 HYD Sta Main Tool, UB Resort 11/18</t>
  </si>
  <si>
    <t>E3351 HYD Sta Main Tool, UB Resort 12/18</t>
  </si>
  <si>
    <t>E3351 HYD Sta Main Tool, Upper Bker</t>
  </si>
  <si>
    <t>E3351 HYD Sta Main Tool, Upper Bker 01/18</t>
  </si>
  <si>
    <t>E3351 HYD Sta Main Tool, Upper Bker 02/18</t>
  </si>
  <si>
    <t>E3351 HYD Sta Main Tool, Upper Bker 03/18</t>
  </si>
  <si>
    <t>E3351 HYD Sta Main Tool, Upper Bker 04/18</t>
  </si>
  <si>
    <t>E3351 HYD Sta Main Tool, Upper Bker 05/18</t>
  </si>
  <si>
    <t>E3351 HYD Sta Main Tool, Upper Bker 06/18</t>
  </si>
  <si>
    <t>E3351 HYD Sta Main Tool, Upper Bker 07/18</t>
  </si>
  <si>
    <t>E3351 HYD Sta Main Tool, Upper Bker 08/18</t>
  </si>
  <si>
    <t>E3351 HYD Sta Main Tool, Upper Bker 09/18</t>
  </si>
  <si>
    <t>E3351 HYD Sta Main Tool, Upper Bker 10/18</t>
  </si>
  <si>
    <t>E3351 HYD Sta Main Tool, Upper Bker 11/18</t>
  </si>
  <si>
    <t>E3351 HYD Sta Main Tool, Upper Bker 12/18</t>
  </si>
  <si>
    <t>E3351 HYD Sta Main Tools, LB-2013</t>
  </si>
  <si>
    <t>E3351 HYD Sta Main Tools, LB-2013 01/18</t>
  </si>
  <si>
    <t>E3351 HYD Sta Main Tools, LB-2013 02/18</t>
  </si>
  <si>
    <t>E3351 HYD Sta Main Tools, LB-2013 03/18</t>
  </si>
  <si>
    <t>E3351 HYD Sta Main Tools, LB-2013 04/18</t>
  </si>
  <si>
    <t>E3351 HYD Sta Main Tools, LB-2013 05/18</t>
  </si>
  <si>
    <t>E3351 HYD Sta Main Tools, LB-2013 06/18</t>
  </si>
  <si>
    <t>E3351 HYD Sta Main Tools, LB-2013 07/18</t>
  </si>
  <si>
    <t>E3351 HYD Sta Main Tools, LB-2013 08/18</t>
  </si>
  <si>
    <t>E3351 HYD Sta Main Tools, LB-2013 09/18</t>
  </si>
  <si>
    <t>E3351 HYD Sta Main Tools, LB-2013 10/18</t>
  </si>
  <si>
    <t>E3351 HYD Sta Main Tools, LB-2013 11/18</t>
  </si>
  <si>
    <t>E3351 HYD Sta Main Tools, LB-2013 12/18</t>
  </si>
  <si>
    <t>E3351 HYD Sta Main Tools, Lwer Bker</t>
  </si>
  <si>
    <t>E3351 HYD Sta Main Tools, Lwer Bker 01/18</t>
  </si>
  <si>
    <t>E3351 HYD Sta Main Tools, Lwer Bker 02/18</t>
  </si>
  <si>
    <t>E3351 HYD Sta Main Tools, Lwer Bker 03/18</t>
  </si>
  <si>
    <t>E3351 HYD Sta Main Tools, Lwer Bker 04/18</t>
  </si>
  <si>
    <t>E3351 HYD Sta Main Tools, Lwer Bker 05/18</t>
  </si>
  <si>
    <t>E3351 HYD Sta Main Tools, Lwer Bker 06/18</t>
  </si>
  <si>
    <t>E3351 HYD Sta Main Tools, Lwer Bker 07/18</t>
  </si>
  <si>
    <t>E3351 HYD Sta Main Tools, Lwer Bker 08/18</t>
  </si>
  <si>
    <t>E3351 HYD Sta Main Tools, Lwer Bker 09/18</t>
  </si>
  <si>
    <t>E3351 HYD Sta Main Tools, Lwer Bker 10/18</t>
  </si>
  <si>
    <t>E3351 HYD Sta Main Tools, Lwer Bker 11/18</t>
  </si>
  <si>
    <t>E3351 HYD Sta Main Tools, Lwer Bker 12/18</t>
  </si>
  <si>
    <t>E3351 HYD Sta Main Tools, Snoq 1</t>
  </si>
  <si>
    <t>E3351 HYD Sta Main Tools, Snoq 1 01/18</t>
  </si>
  <si>
    <t>E3351 HYD Sta Main Tools, Snoq 1 02/18</t>
  </si>
  <si>
    <t>E3351 HYD Sta Main Tools, Snoq 1 03/18</t>
  </si>
  <si>
    <t>E3351 HYD Sta Main Tools, Snoq 1 04/18</t>
  </si>
  <si>
    <t>E3351 HYD Sta Main Tools, Snoq 1 05/18</t>
  </si>
  <si>
    <t>E3351 HYD Sta Main Tools, Snoq 1 06/18</t>
  </si>
  <si>
    <t>E3351 HYD Sta Main Tools, Snoq 1 07/18</t>
  </si>
  <si>
    <t>E3351 HYD Sta Main Tools, Snoq 1 08/18</t>
  </si>
  <si>
    <t>E3351 HYD Sta Main Tools, Snoq 1 09/18</t>
  </si>
  <si>
    <t>E3351 HYD Sta Main Tools, Snoq 1 10/18</t>
  </si>
  <si>
    <t>E3351 HYD Sta Main Tools, Snoq 1 11/18</t>
  </si>
  <si>
    <t>E3351 HYD Sta Main Tools, Snoq 1 12/18</t>
  </si>
  <si>
    <t>E3351 HYD Sta Main Tools, Snoq 2</t>
  </si>
  <si>
    <t>E3351 HYD Sta Main Tools, Snoq 2 01/18</t>
  </si>
  <si>
    <t>E3351 HYD Sta Main Tools, Snoq 2 02/18</t>
  </si>
  <si>
    <t>E3351 HYD Sta Main Tools, Snoq 2 03/18</t>
  </si>
  <si>
    <t>E3351 HYD Sta Main Tools, Snoq 2 04/18</t>
  </si>
  <si>
    <t>E3351 HYD Sta Main Tools, Snoq 2 05/18</t>
  </si>
  <si>
    <t>E3351 HYD Sta Main Tools, Snoq 2 06/18</t>
  </si>
  <si>
    <t>E3351 HYD Sta Main Tools, Snoq 2 07/18</t>
  </si>
  <si>
    <t>E3351 HYD Sta Main Tools, Snoq 2 08/18</t>
  </si>
  <si>
    <t>E3351 HYD Sta Main Tools, Snoq 2 09/18</t>
  </si>
  <si>
    <t>E3351 HYD Sta Main Tools, Snoq 2 10/18</t>
  </si>
  <si>
    <t>E3351 HYD Sta Main Tools, Snoq 2 11/18</t>
  </si>
  <si>
    <t>E3351 HYD Sta Main Tools, Snoq 2 12/18</t>
  </si>
  <si>
    <t>E3351 HYD Sta Main Tools, Snoq Park</t>
  </si>
  <si>
    <t>E3351 HYD Sta Main Tools, Snoq Park 01/18</t>
  </si>
  <si>
    <t>E3351 HYD Sta Main Tools, Snoq Park 02/18</t>
  </si>
  <si>
    <t>E3351 HYD Sta Main Tools, Snoq Park 03/18</t>
  </si>
  <si>
    <t>E3351 HYD Sta Main Tools, Snoq Park 04/18</t>
  </si>
  <si>
    <t>E3351 HYD Sta Main Tools, Snoq Park 05/18</t>
  </si>
  <si>
    <t>E3351 HYD Sta Main Tools, Snoq Park 06/18</t>
  </si>
  <si>
    <t>E3351 HYD Sta Main Tools, Snoq Park 07/18</t>
  </si>
  <si>
    <t>E3351 HYD Sta Main Tools, Snoq Park 08/18</t>
  </si>
  <si>
    <t>E3351 HYD Sta Main Tools, Snoq Park 09/18</t>
  </si>
  <si>
    <t>E3351 HYD Sta Main Tools, Snoq Park 10/18</t>
  </si>
  <si>
    <t>E3351 HYD Sta Main Tools, Snoq Park 11/18</t>
  </si>
  <si>
    <t>E3351 HYD Sta Main Tools, Snoq Park 12/18</t>
  </si>
  <si>
    <t>E336 HYD RR/Br, White River-NOTUSED</t>
  </si>
  <si>
    <t>E336 HYD RR/Br, White River-NOTUSED 01/18</t>
  </si>
  <si>
    <t>E336 HYD RR/Br, White River-NOTUSED 02/18</t>
  </si>
  <si>
    <t>E336 HYD RR/Br, White River-NOTUSED 03/18</t>
  </si>
  <si>
    <t>E336 HYD RR/Br, White River-NOTUSED 04/18</t>
  </si>
  <si>
    <t>E336 HYD RR/Br, White River-NOTUSED 05/18</t>
  </si>
  <si>
    <t>E336 HYD RR/Br, White River-NOTUSED 06/18</t>
  </si>
  <si>
    <t>E336 HYD RR/Br, White River-NOTUSED 07/18</t>
  </si>
  <si>
    <t>E336 HYD RR/Br, White River-NOTUSED 08/18</t>
  </si>
  <si>
    <t>E336 HYD RR/Br, White River-NOTUSED 09/18</t>
  </si>
  <si>
    <t>E336 HYD RR/Br, White River-NOTUSED 10/18</t>
  </si>
  <si>
    <t>E336 HYD RR/Br, White River-NOTUSED 11/18</t>
  </si>
  <si>
    <t>E336 HYD RR/Br, White River-NOTUSED 12/18</t>
  </si>
  <si>
    <t>E336 HYD RR/Bridges, LB-2013</t>
  </si>
  <si>
    <t>E336 HYD RR/Bridges, LB-2013 01/18</t>
  </si>
  <si>
    <t>E336 HYD RR/Bridges, LB-2013 02/18</t>
  </si>
  <si>
    <t>E336 HYD RR/Bridges, LB-2013 03/18</t>
  </si>
  <si>
    <t>E336 HYD RR/Bridges, LB-2013 04/18</t>
  </si>
  <si>
    <t>E336 HYD RR/Bridges, LB-2013 05/18</t>
  </si>
  <si>
    <t>E336 HYD RR/Bridges, LB-2013 06/18</t>
  </si>
  <si>
    <t>E336 HYD RR/Bridges, LB-2013 07/18</t>
  </si>
  <si>
    <t>E336 HYD RR/Bridges, LB-2013 08/18</t>
  </si>
  <si>
    <t>E336 HYD RR/Bridges, LB-2013 09/18</t>
  </si>
  <si>
    <t>E336 HYD RR/Bridges, LB-2013 10/18</t>
  </si>
  <si>
    <t>E336 HYD RR/Bridges, LB-2013 11/18</t>
  </si>
  <si>
    <t>E336 HYD RR/Bridges, LB-2013 12/18</t>
  </si>
  <si>
    <t>E336 HYD RR/Bridges, Lower Baker</t>
  </si>
  <si>
    <t>E336 HYD RR/Bridges, Lower Baker 01/18</t>
  </si>
  <si>
    <t>E336 HYD RR/Bridges, Lower Baker 02/18</t>
  </si>
  <si>
    <t>E336 HYD RR/Bridges, Lower Baker 03/18</t>
  </si>
  <si>
    <t>E336 HYD RR/Bridges, Lower Baker 04/18</t>
  </si>
  <si>
    <t>E336 HYD RR/Bridges, Lower Baker 05/18</t>
  </si>
  <si>
    <t>E336 HYD RR/Bridges, Lower Baker 06/18</t>
  </si>
  <si>
    <t>E336 HYD RR/Bridges, Lower Baker 07/18</t>
  </si>
  <si>
    <t>E336 HYD RR/Bridges, Lower Baker 08/18</t>
  </si>
  <si>
    <t>E336 HYD RR/Bridges, Lower Baker 09/18</t>
  </si>
  <si>
    <t>E336 HYD RR/Bridges, Lower Baker 10/18</t>
  </si>
  <si>
    <t>E336 HYD RR/Bridges, Lower Baker 11/18</t>
  </si>
  <si>
    <t>E336 HYD RR/Bridges, Lower Baker 12/18</t>
  </si>
  <si>
    <t>E336 HYD RR/Bridges, Snoq 1 - 2013</t>
  </si>
  <si>
    <t>E336 HYD RR/Bridges, Snoq 1 - 2013 01/18</t>
  </si>
  <si>
    <t>E336 HYD RR/Bridges, Snoq 1 - 2013 02/18</t>
  </si>
  <si>
    <t>E336 HYD RR/Bridges, Snoq 1 - 2013 03/18</t>
  </si>
  <si>
    <t>E336 HYD RR/Bridges, Snoq 1 - 2013 04/18</t>
  </si>
  <si>
    <t>E336 HYD RR/Bridges, Snoq 1 - 2013 05/18</t>
  </si>
  <si>
    <t>E336 HYD RR/Bridges, Snoq 1 - 2013 06/18</t>
  </si>
  <si>
    <t>E336 HYD RR/Bridges, Snoq 1 - 2013 07/18</t>
  </si>
  <si>
    <t>E336 HYD RR/Bridges, Snoq 1 - 2013 08/18</t>
  </si>
  <si>
    <t>E336 HYD RR/Bridges, Snoq 1 - 2013 09/18</t>
  </si>
  <si>
    <t>E336 HYD RR/Bridges, Snoq 1 - 2013 10/18</t>
  </si>
  <si>
    <t>E336 HYD RR/Bridges, Snoq 1 - 2013 11/18</t>
  </si>
  <si>
    <t>E336 HYD RR/Bridges, Snoq 1 - 2013 12/18</t>
  </si>
  <si>
    <t>E336 HYD RR/Bridges, Snoq 2 - 2013</t>
  </si>
  <si>
    <t>E336 HYD RR/Bridges, Snoq 2 - 2013 01/18</t>
  </si>
  <si>
    <t>E336 HYD RR/Bridges, Snoq 2 - 2013 02/18</t>
  </si>
  <si>
    <t>E336 HYD RR/Bridges, Snoq 2 - 2013 03/18</t>
  </si>
  <si>
    <t>E336 HYD RR/Bridges, Snoq 2 - 2013 04/18</t>
  </si>
  <si>
    <t>E336 HYD RR/Bridges, Snoq 2 - 2013 05/18</t>
  </si>
  <si>
    <t>E336 HYD RR/Bridges, Snoq 2 - 2013 06/18</t>
  </si>
  <si>
    <t>E336 HYD RR/Bridges, Snoq 2 - 2013 07/18</t>
  </si>
  <si>
    <t>E336 HYD RR/Bridges, Snoq 2 - 2013 08/18</t>
  </si>
  <si>
    <t>E336 HYD RR/Bridges, Snoq 2 - 2013 09/18</t>
  </si>
  <si>
    <t>E336 HYD RR/Bridges, Snoq 2 - 2013 10/18</t>
  </si>
  <si>
    <t>E336 HYD RR/Bridges, Snoq 2 - 2013 11/18</t>
  </si>
  <si>
    <t>E336 HYD RR/Bridges, Snoq 2 - 2013 12/18</t>
  </si>
  <si>
    <t>E336 HYD RR/Bridges, Snoq Park</t>
  </si>
  <si>
    <t>E336 HYD RR/Bridges, Snoq Park 01/18</t>
  </si>
  <si>
    <t>E336 HYD RR/Bridges, Snoq Park 02/18</t>
  </si>
  <si>
    <t>E336 HYD RR/Bridges, Snoq Park 03/18</t>
  </si>
  <si>
    <t>E336 HYD RR/Bridges, Snoq Park 04/18</t>
  </si>
  <si>
    <t>E336 HYD RR/Bridges, Snoq Park 05/18</t>
  </si>
  <si>
    <t>E336 HYD RR/Bridges, Snoq Park 06/18</t>
  </si>
  <si>
    <t>E336 HYD RR/Bridges, Snoq Park 07/18</t>
  </si>
  <si>
    <t>E336 HYD RR/Bridges, Snoq Park 08/18</t>
  </si>
  <si>
    <t>E336 HYD RR/Bridges, Snoq Park 09/18</t>
  </si>
  <si>
    <t>E336 HYD RR/Bridges, Snoq Park 10/18</t>
  </si>
  <si>
    <t>E336 HYD RR/Bridges, Snoq Park 11/18</t>
  </si>
  <si>
    <t>E336 HYD RR/Bridges, Snoq Park 12/18</t>
  </si>
  <si>
    <t>E336 HYD RR/Bridges, Snoqualmie 1</t>
  </si>
  <si>
    <t>E336 HYD RR/Bridges, Snoqualmie 1 01/18</t>
  </si>
  <si>
    <t>E336 HYD RR/Bridges, Snoqualmie 1 02/18</t>
  </si>
  <si>
    <t>E336 HYD RR/Bridges, Snoqualmie 1 03/18</t>
  </si>
  <si>
    <t>E336 HYD RR/Bridges, Snoqualmie 1 04/18</t>
  </si>
  <si>
    <t>E336 HYD RR/Bridges, Snoqualmie 1 05/18</t>
  </si>
  <si>
    <t>E336 HYD RR/Bridges, Snoqualmie 1 06/18</t>
  </si>
  <si>
    <t>E336 HYD RR/Bridges, Snoqualmie 1 07/18</t>
  </si>
  <si>
    <t>E336 HYD RR/Bridges, Snoqualmie 1 08/18</t>
  </si>
  <si>
    <t>E336 HYD RR/Bridges, Snoqualmie 1 09/18</t>
  </si>
  <si>
    <t>E336 HYD RR/Bridges, Snoqualmie 1 10/18</t>
  </si>
  <si>
    <t>E336 HYD RR/Bridges, Snoqualmie 1 11/18</t>
  </si>
  <si>
    <t>E336 HYD RR/Bridges, Snoqualmie 1 12/18</t>
  </si>
  <si>
    <t>E336 HYD RR/Bridges, Snoqualmie 2</t>
  </si>
  <si>
    <t>E336 HYD RR/Bridges, Snoqualmie 2 01/18</t>
  </si>
  <si>
    <t>E336 HYD RR/Bridges, Snoqualmie 2 02/18</t>
  </si>
  <si>
    <t>E336 HYD RR/Bridges, Snoqualmie 2 03/18</t>
  </si>
  <si>
    <t>E336 HYD RR/Bridges, Snoqualmie 2 04/18</t>
  </si>
  <si>
    <t>E336 HYD RR/Bridges, Snoqualmie 2 05/18</t>
  </si>
  <si>
    <t>E336 HYD RR/Bridges, Snoqualmie 2 06/18</t>
  </si>
  <si>
    <t>E336 HYD RR/Bridges, Snoqualmie 2 07/18</t>
  </si>
  <si>
    <t>E336 HYD RR/Bridges, Snoqualmie 2 08/18</t>
  </si>
  <si>
    <t>E336 HYD RR/Bridges, Snoqualmie 2 09/18</t>
  </si>
  <si>
    <t>E336 HYD RR/Bridges, Snoqualmie 2 10/18</t>
  </si>
  <si>
    <t>E336 HYD RR/Bridges, Snoqualmie 2 11/18</t>
  </si>
  <si>
    <t>E336 HYD RR/Bridges, Snoqualmie 2 12/18</t>
  </si>
  <si>
    <t>E336 HYD RR/Bridges, Upper Baker</t>
  </si>
  <si>
    <t>E336 HYD RR/Bridges, Upper Baker 01/18</t>
  </si>
  <si>
    <t>E336 HYD RR/Bridges, Upper Baker 02/18</t>
  </si>
  <si>
    <t>E336 HYD RR/Bridges, Upper Baker 03/18</t>
  </si>
  <si>
    <t>E336 HYD RR/Bridges, Upper Baker 04/18</t>
  </si>
  <si>
    <t>E336 HYD RR/Bridges, Upper Baker 05/18</t>
  </si>
  <si>
    <t>E336 HYD RR/Bridges, Upper Baker 06/18</t>
  </si>
  <si>
    <t>E336 HYD RR/Bridges, Upper Baker 07/18</t>
  </si>
  <si>
    <t>E336 HYD RR/Bridges, Upper Baker 08/18</t>
  </si>
  <si>
    <t>E336 HYD RR/Bridges, Upper Baker 09/18</t>
  </si>
  <si>
    <t>E336 HYD RR/Bridges, Upper Baker 10/18</t>
  </si>
  <si>
    <t>E336 HYD RR/Bridges, Upper Baker 11/18</t>
  </si>
  <si>
    <t>E336 HYD RR/Bridges, Upper Baker 12/18</t>
  </si>
  <si>
    <t>E337 HYD ARO Hydro Production</t>
  </si>
  <si>
    <t>E337 HYD ARO Hydro Production 01/18</t>
  </si>
  <si>
    <t>E337 HYD ARO Hydro Production 02/18</t>
  </si>
  <si>
    <t>E337 HYD ARO Hydro Production 03/18</t>
  </si>
  <si>
    <t>E337 HYD ARO Hydro Production 04/18</t>
  </si>
  <si>
    <t>E337 HYD ARO Hydro Production 05/18</t>
  </si>
  <si>
    <t>E337 HYD ARO Hydro Production 06/18</t>
  </si>
  <si>
    <t>E337 HYD ARO Hydro Production 07/18</t>
  </si>
  <si>
    <t>E337 HYD ARO Hydro Production 08/18</t>
  </si>
  <si>
    <t>E337 HYD ARO Hydro Production 09/18</t>
  </si>
  <si>
    <t>E337 HYD ARO Hydro Production 10/18</t>
  </si>
  <si>
    <t>E337 HYD ARO Hydro Production 11/18</t>
  </si>
  <si>
    <t>E337 HYD ARO Hydro Production 12/18</t>
  </si>
  <si>
    <t>E3401 PRD Easements, Fredonia</t>
  </si>
  <si>
    <t>E3401 PRD Easements, Fredonia 01/18</t>
  </si>
  <si>
    <t>E3401 PRD Easements, Fredonia 02/18</t>
  </si>
  <si>
    <t>E3401 PRD Easements, Fredonia 03/18</t>
  </si>
  <si>
    <t>E3401 PRD Easements, Fredonia 04/18</t>
  </si>
  <si>
    <t>E3401 PRD Easements, Fredonia 05/18</t>
  </si>
  <si>
    <t>E3401 PRD Easements, Fredonia 06/18</t>
  </si>
  <si>
    <t>E3401 PRD Easements, Fredonia 07/18</t>
  </si>
  <si>
    <t>E3401 PRD Easements, Fredonia 08/18</t>
  </si>
  <si>
    <t>E3401 PRD Easements, Fredonia 09/18</t>
  </si>
  <si>
    <t>E3401 PRD Easements, Fredonia 10/18</t>
  </si>
  <si>
    <t>E3401 PRD Easements, Fredonia 11/18</t>
  </si>
  <si>
    <t>E3401 PRD Easements, Fredonia 12/18</t>
  </si>
  <si>
    <t>E3410 PRD Str/Impv, Crystal Mtn</t>
  </si>
  <si>
    <t>E3410 PRD Str/Impv, Crystal Mtn 01/18</t>
  </si>
  <si>
    <t>E3410 PRD Str/Impv, Crystal Mtn 02/18</t>
  </si>
  <si>
    <t>E3410 PRD Str/Impv, Crystal Mtn 03/18</t>
  </si>
  <si>
    <t>E3410 PRD Str/Impv, Crystal Mtn 04/18</t>
  </si>
  <si>
    <t>E3410 PRD Str/Impv, Crystal Mtn 05/18</t>
  </si>
  <si>
    <t>E3410 PRD Str/Impv, Crystal Mtn 06/18</t>
  </si>
  <si>
    <t>E3410 PRD Str/Impv, Crystal Mtn 07/18</t>
  </si>
  <si>
    <t>E3410 PRD Str/Impv, Crystal Mtn 08/18</t>
  </si>
  <si>
    <t>E3410 PRD Str/Impv, Crystal Mtn 09/18</t>
  </si>
  <si>
    <t>E3410 PRD Str/Impv, Crystal Mtn 10/18</t>
  </si>
  <si>
    <t>E3410 PRD Str/Impv, Crystal Mtn 11/18</t>
  </si>
  <si>
    <t>E3410 PRD Str/Impv, Crystal Mtn 12/18</t>
  </si>
  <si>
    <t>E3410 PRD Str/Impv, Encogen</t>
  </si>
  <si>
    <t>E3410 PRD Str/Impv, Encogen 01/18</t>
  </si>
  <si>
    <t>E3410 PRD Str/Impv, Encogen 02/18</t>
  </si>
  <si>
    <t>E3410 PRD Str/Impv, Encogen 03/18</t>
  </si>
  <si>
    <t>E3410 PRD Str/Impv, Encogen 04/18</t>
  </si>
  <si>
    <t>E3410 PRD Str/Impv, Encogen 05/18</t>
  </si>
  <si>
    <t>E3410 PRD Str/Impv, Encogen 06/18</t>
  </si>
  <si>
    <t>E3410 PRD Str/Impv, Encogen 07/18</t>
  </si>
  <si>
    <t>E3410 PRD Str/Impv, Encogen 08/18</t>
  </si>
  <si>
    <t>E3410 PRD Str/Impv, Encogen 09/18</t>
  </si>
  <si>
    <t>E3410 PRD Str/Impv, Encogen 10/18</t>
  </si>
  <si>
    <t>E3410 PRD Str/Impv, Encogen 11/18</t>
  </si>
  <si>
    <t>E3410 PRD Str/Impv, Encogen 12/18</t>
  </si>
  <si>
    <t>E3410 PRD Str/Impv, Ferndale</t>
  </si>
  <si>
    <t>E3410 PRD Str/Impv, Ferndale 01/18</t>
  </si>
  <si>
    <t>E3410 PRD Str/Impv, Ferndale 02/18</t>
  </si>
  <si>
    <t>E3410 PRD Str/Impv, Ferndale 03/18</t>
  </si>
  <si>
    <t>E3410 PRD Str/Impv, Ferndale 04/18</t>
  </si>
  <si>
    <t>E3410 PRD Str/Impv, Ferndale 05/18</t>
  </si>
  <si>
    <t>E3410 PRD Str/Impv, Ferndale 06/18</t>
  </si>
  <si>
    <t>E3410 PRD Str/Impv, Ferndale 07/18</t>
  </si>
  <si>
    <t>E3410 PRD Str/Impv, Ferndale 08/18</t>
  </si>
  <si>
    <t>E3410 PRD Str/Impv, Ferndale 09/18</t>
  </si>
  <si>
    <t>E3410 PRD Str/Impv, Ferndale 10/18</t>
  </si>
  <si>
    <t>E3410 PRD Str/Impv, Ferndale 11/18</t>
  </si>
  <si>
    <t>E3410 PRD Str/Impv, Ferndale 12/18</t>
  </si>
  <si>
    <t>E3410 PRD Str/Impv, Fred 1/APC</t>
  </si>
  <si>
    <t>E3410 PRD Str/Impv, Fred 1/APC 01/18</t>
  </si>
  <si>
    <t>E3410 PRD Str/Impv, Fred 1/APC 02/18</t>
  </si>
  <si>
    <t>E3410 PRD Str/Impv, Fred 1/APC 03/18</t>
  </si>
  <si>
    <t>E3410 PRD Str/Impv, Fred 1/APC 04/18</t>
  </si>
  <si>
    <t>E3410 PRD Str/Impv, Fred 1/APC 05/18</t>
  </si>
  <si>
    <t>E3410 PRD Str/Impv, Fred 1/APC 06/18</t>
  </si>
  <si>
    <t>E3410 PRD Str/Impv, Fred 1/APC 07/18</t>
  </si>
  <si>
    <t>E3410 PRD Str/Impv, Fred 1/APC 08/18</t>
  </si>
  <si>
    <t>E3410 PRD Str/Impv, Fred 1/APC 09/18</t>
  </si>
  <si>
    <t>E3410 PRD Str/Impv, Fred 1/APC 10/18</t>
  </si>
  <si>
    <t>E3410 PRD Str/Impv, Fred 1/APC 11/18</t>
  </si>
  <si>
    <t>E3410 PRD Str/Impv, Fred 1/APC 12/18</t>
  </si>
  <si>
    <t>E3410 PRD Str/Impv, Frederickson</t>
  </si>
  <si>
    <t>E3410 PRD Str/Impv, Frederickson 01/18</t>
  </si>
  <si>
    <t>E3410 PRD Str/Impv, Frederickson 02/18</t>
  </si>
  <si>
    <t>E3410 PRD Str/Impv, Frederickson 03/18</t>
  </si>
  <si>
    <t>E3410 PRD Str/Impv, Frederickson 04/18</t>
  </si>
  <si>
    <t>E3410 PRD Str/Impv, Frederickson 05/18</t>
  </si>
  <si>
    <t>E3410 PRD Str/Impv, Frederickson 06/18</t>
  </si>
  <si>
    <t>E3410 PRD Str/Impv, Frederickson 07/18</t>
  </si>
  <si>
    <t>E3410 PRD Str/Impv, Frederickson 08/18</t>
  </si>
  <si>
    <t>E3410 PRD Str/Impv, Frederickson 09/18</t>
  </si>
  <si>
    <t>E3410 PRD Str/Impv, Frederickson 10/18</t>
  </si>
  <si>
    <t>E3410 PRD Str/Impv, Frederickson 11/18</t>
  </si>
  <si>
    <t>E3410 PRD Str/Impv, Frederickson 12/18</t>
  </si>
  <si>
    <t>E3410 PRD Str/Impv, Fredonia</t>
  </si>
  <si>
    <t>E3410 PRD Str/Impv, Fredonia 01/18</t>
  </si>
  <si>
    <t>E3410 PRD Str/Impv, Fredonia 02/18</t>
  </si>
  <si>
    <t>E3410 PRD Str/Impv, Fredonia 03/18</t>
  </si>
  <si>
    <t>E3410 PRD Str/Impv, Fredonia 04/18</t>
  </si>
  <si>
    <t>E3410 PRD Str/Impv, Fredonia 05/18</t>
  </si>
  <si>
    <t>E3410 PRD Str/Impv, Fredonia 06/18</t>
  </si>
  <si>
    <t>E3410 PRD Str/Impv, Fredonia 07/18</t>
  </si>
  <si>
    <t>E3410 PRD Str/Impv, Fredonia 08/18</t>
  </si>
  <si>
    <t>E3410 PRD Str/Impv, Fredonia 09/18</t>
  </si>
  <si>
    <t>E3410 PRD Str/Impv, Fredonia 10/18</t>
  </si>
  <si>
    <t>E3410 PRD Str/Impv, Fredonia 11/18</t>
  </si>
  <si>
    <t>E3410 PRD Str/Impv, Fredonia 12/18</t>
  </si>
  <si>
    <t>E3410 PRD Str/Impv, Fredonia 3&amp;4 OP</t>
  </si>
  <si>
    <t>E3410 PRD Str/Impv, Fredonia 3&amp;4 OP 01/18</t>
  </si>
  <si>
    <t>E3410 PRD Str/Impv, Fredonia 3&amp;4 OP 02/18</t>
  </si>
  <si>
    <t>E3410 PRD Str/Impv, Fredonia 3&amp;4 OP 03/18</t>
  </si>
  <si>
    <t>E3410 PRD Str/Impv, Fredonia 3&amp;4 OP 04/18</t>
  </si>
  <si>
    <t>E3410 PRD Str/Impv, Fredonia 3&amp;4 OP 05/18</t>
  </si>
  <si>
    <t>E3410 PRD Str/Impv, Fredonia 3&amp;4 OP 06/18</t>
  </si>
  <si>
    <t>E3410 PRD Str/Impv, Fredonia 3&amp;4 OP 07/18</t>
  </si>
  <si>
    <t>E3410 PRD Str/Impv, Fredonia 3&amp;4 OP 08/18</t>
  </si>
  <si>
    <t>E3410 PRD Str/Impv, Fredonia 3&amp;4 OP 09/18</t>
  </si>
  <si>
    <t>E3410 PRD Str/Impv, Fredonia 3&amp;4 OP 10/18</t>
  </si>
  <si>
    <t>E3410 PRD Str/Impv, Fredonia 3&amp;4 OP 11/18</t>
  </si>
  <si>
    <t>E3410 PRD Str/Impv, Fredonia 3&amp;4 OP 12/18</t>
  </si>
  <si>
    <t>E3410 PRD Str/Impv, Goldendale</t>
  </si>
  <si>
    <t>E3410 PRD Str/Impv, Goldendale 01/18</t>
  </si>
  <si>
    <t>E3410 PRD Str/Impv, Goldendale 02/18</t>
  </si>
  <si>
    <t>E3410 PRD Str/Impv, Goldendale 03/18</t>
  </si>
  <si>
    <t>E3410 PRD Str/Impv, Goldendale 04/18</t>
  </si>
  <si>
    <t>E3410 PRD Str/Impv, Goldendale 05/18</t>
  </si>
  <si>
    <t>E3410 PRD Str/Impv, Goldendale 06/18</t>
  </si>
  <si>
    <t>E3410 PRD Str/Impv, Goldendale 07/18</t>
  </si>
  <si>
    <t>E3410 PRD Str/Impv, Goldendale 08/18</t>
  </si>
  <si>
    <t>E3410 PRD Str/Impv, Goldendale 09/18</t>
  </si>
  <si>
    <t>E3410 PRD Str/Impv, Goldendale 10/18</t>
  </si>
  <si>
    <t>E3410 PRD Str/Impv, Goldendale 11/18</t>
  </si>
  <si>
    <t>E3410 PRD Str/Impv, Goldendale 12/18</t>
  </si>
  <si>
    <t>E3410 PRD Str/Impv, Goldendale OP</t>
  </si>
  <si>
    <t>E3410 PRD Str/Impv, Goldendale OP 01/18</t>
  </si>
  <si>
    <t>E3410 PRD Str/Impv, Goldendale OP 02/18</t>
  </si>
  <si>
    <t>E3410 PRD Str/Impv, Goldendale OP 03/18</t>
  </si>
  <si>
    <t>E3410 PRD Str/Impv, Goldendale OP 04/18</t>
  </si>
  <si>
    <t>E3410 PRD Str/Impv, Goldendale OP 05/18</t>
  </si>
  <si>
    <t>E3410 PRD Str/Impv, Goldendale OP 06/18</t>
  </si>
  <si>
    <t>E3410 PRD Str/Impv, Goldendale OP 07/18</t>
  </si>
  <si>
    <t>E3410 PRD Str/Impv, Goldendale OP 08/18</t>
  </si>
  <si>
    <t>E3410 PRD Str/Impv, Goldendale OP 09/18</t>
  </si>
  <si>
    <t>E3410 PRD Str/Impv, Goldendale OP 10/18</t>
  </si>
  <si>
    <t>E3410 PRD Str/Impv, Goldendale OP 11/18</t>
  </si>
  <si>
    <t>E3410 PRD Str/Impv, Goldendale OP 12/18</t>
  </si>
  <si>
    <t>E3410 PRD Str/Impv, Mint Farm</t>
  </si>
  <si>
    <t>E3410 PRD Str/Impv, Mint Farm 01/18</t>
  </si>
  <si>
    <t>E3410 PRD Str/Impv, Mint Farm 02/18</t>
  </si>
  <si>
    <t>E3410 PRD Str/Impv, Mint Farm 03/18</t>
  </si>
  <si>
    <t>E3410 PRD Str/Impv, Mint Farm 04/18</t>
  </si>
  <si>
    <t>E3410 PRD Str/Impv, Mint Farm 05/18</t>
  </si>
  <si>
    <t>E3410 PRD Str/Impv, Mint Farm 06/18</t>
  </si>
  <si>
    <t>E3410 PRD Str/Impv, Mint Farm 07/18</t>
  </si>
  <si>
    <t>E3410 PRD Str/Impv, Mint Farm 08/18</t>
  </si>
  <si>
    <t>E3410 PRD Str/Impv, Mint Farm 09/18</t>
  </si>
  <si>
    <t>E3410 PRD Str/Impv, Mint Farm 10/18</t>
  </si>
  <si>
    <t>E3410 PRD Str/Impv, Mint Farm 11/18</t>
  </si>
  <si>
    <t>E3410 PRD Str/Impv, Mint Farm 12/18</t>
  </si>
  <si>
    <t>E3410 PRD Str/Impv, Mint Farm OP</t>
  </si>
  <si>
    <t>E3410 PRD Str/Impv, Mint Farm OP 01/18</t>
  </si>
  <si>
    <t>E3410 PRD Str/Impv, Mint Farm OP 02/18</t>
  </si>
  <si>
    <t>E3410 PRD Str/Impv, Mint Farm OP 03/18</t>
  </si>
  <si>
    <t>E3410 PRD Str/Impv, Mint Farm OP 04/18</t>
  </si>
  <si>
    <t>E3410 PRD Str/Impv, Mint Farm OP 05/18</t>
  </si>
  <si>
    <t>E3410 PRD Str/Impv, Mint Farm OP 06/18</t>
  </si>
  <si>
    <t>E3410 PRD Str/Impv, Mint Farm OP 07/18</t>
  </si>
  <si>
    <t>E3410 PRD Str/Impv, Mint Farm OP 08/18</t>
  </si>
  <si>
    <t>E3410 PRD Str/Impv, Mint Farm OP 09/18</t>
  </si>
  <si>
    <t>E3410 PRD Str/Impv, Mint Farm OP 10/18</t>
  </si>
  <si>
    <t>E3410 PRD Str/Impv, Mint Farm OP 11/18</t>
  </si>
  <si>
    <t>E3410 PRD Str/Impv, Mint Farm OP 12/18</t>
  </si>
  <si>
    <t xml:space="preserve">E3410 PRD Str/Impv, Sumas </t>
  </si>
  <si>
    <t>E3410 PRD Str/Impv, Sumas  01/18</t>
  </si>
  <si>
    <t>E3410 PRD Str/Impv, Sumas  02/18</t>
  </si>
  <si>
    <t>E3410 PRD Str/Impv, Sumas  03/18</t>
  </si>
  <si>
    <t>E3410 PRD Str/Impv, Sumas  04/18</t>
  </si>
  <si>
    <t>E3410 PRD Str/Impv, Sumas  05/18</t>
  </si>
  <si>
    <t>E3410 PRD Str/Impv, Sumas  06/18</t>
  </si>
  <si>
    <t>E3410 PRD Str/Impv, Sumas  07/18</t>
  </si>
  <si>
    <t>E3410 PRD Str/Impv, Sumas  08/18</t>
  </si>
  <si>
    <t>E3410 PRD Str/Impv, Sumas  09/18</t>
  </si>
  <si>
    <t>E3410 PRD Str/Impv, Sumas  10/18</t>
  </si>
  <si>
    <t>E3410 PRD Str/Impv, Sumas  11/18</t>
  </si>
  <si>
    <t>E3410 PRD Str/Impv, Sumas  12/18</t>
  </si>
  <si>
    <t>E3410 PRD Str/Impv, Sumas OP</t>
  </si>
  <si>
    <t>E3410 PRD Str/Impv, Sumas OP 01/18</t>
  </si>
  <si>
    <t>E3410 PRD Str/Impv, Sumas OP 02/18</t>
  </si>
  <si>
    <t>E3410 PRD Str/Impv, Sumas OP 03/18</t>
  </si>
  <si>
    <t>E3410 PRD Str/Impv, Sumas OP 04/18</t>
  </si>
  <si>
    <t>E3410 PRD Str/Impv, Sumas OP 05/18</t>
  </si>
  <si>
    <t>E3410 PRD Str/Impv, Sumas OP 06/18</t>
  </si>
  <si>
    <t>E3410 PRD Str/Impv, Sumas OP 07/18</t>
  </si>
  <si>
    <t>E3410 PRD Str/Impv, Sumas OP 08/18</t>
  </si>
  <si>
    <t>E3410 PRD Str/Impv, Sumas OP 09/18</t>
  </si>
  <si>
    <t>E3410 PRD Str/Impv, Sumas OP 10/18</t>
  </si>
  <si>
    <t>E3410 PRD Str/Impv, Sumas OP 11/18</t>
  </si>
  <si>
    <t>E3410 PRD Str/Impv, Sumas OP 12/18</t>
  </si>
  <si>
    <t>E3410 PRD Str/Impv, Whitehorn 2-3Cm</t>
  </si>
  <si>
    <t>E3410 PRD Str/Impv, Whitehorn 2-3Cm 01/18</t>
  </si>
  <si>
    <t>E3410 PRD Str/Impv, Whitehorn 2-3Cm 02/18</t>
  </si>
  <si>
    <t>E3410 PRD Str/Impv, Whitehorn 2-3Cm 03/18</t>
  </si>
  <si>
    <t>E3410 PRD Str/Impv, Whitehorn 2-3Cm 04/18</t>
  </si>
  <si>
    <t>E3410 PRD Str/Impv, Whitehorn 2-3Cm 05/18</t>
  </si>
  <si>
    <t>E3410 PRD Str/Impv, Whitehorn 2-3Cm 06/18</t>
  </si>
  <si>
    <t>E3410 PRD Str/Impv, Whitehorn 2-3Cm 07/18</t>
  </si>
  <si>
    <t>E3410 PRD Str/Impv, Whitehorn 2-3Cm 08/18</t>
  </si>
  <si>
    <t>E3410 PRD Str/Impv, Whitehorn 2-3Cm 09/18</t>
  </si>
  <si>
    <t>E3410 PRD Str/Impv, Whitehorn 2-3Cm 10/18</t>
  </si>
  <si>
    <t>E3410 PRD Str/Impv, Whitehorn 2-3Cm 11/18</t>
  </si>
  <si>
    <t>E3410 PRD Str/Impv, Whitehorn 2-3Cm 12/18</t>
  </si>
  <si>
    <t>E34101 PRD Str/Impv, Hopkins Ridge</t>
  </si>
  <si>
    <t>E34101 PRD Str/Impv, Hopkins Ridge 01/18</t>
  </si>
  <si>
    <t>E34101 PRD Str/Impv, Hopkins Ridge 02/18</t>
  </si>
  <si>
    <t>E34101 PRD Str/Impv, Hopkins Ridge 03/18</t>
  </si>
  <si>
    <t>E34101 PRD Str/Impv, Hopkins Ridge 04/18</t>
  </si>
  <si>
    <t>E34101 PRD Str/Impv, Hopkins Ridge 05/18</t>
  </si>
  <si>
    <t>E34101 PRD Str/Impv, Hopkins Ridge 06/18</t>
  </si>
  <si>
    <t>E34101 PRD Str/Impv, Hopkins Ridge 07/18</t>
  </si>
  <si>
    <t>E34101 PRD Str/Impv, Hopkins Ridge 08/18</t>
  </si>
  <si>
    <t>E34101 PRD Str/Impv, Hopkins Ridge 09/18</t>
  </si>
  <si>
    <t>E34101 PRD Str/Impv, Hopkins Ridge 10/18</t>
  </si>
  <si>
    <t>E34101 PRD Str/Impv, Hopkins Ridge 11/18</t>
  </si>
  <si>
    <t>E34101 PRD Str/Impv, Hopkins Ridge 12/18</t>
  </si>
  <si>
    <t>E34101 PRD Str/Impv, LSR</t>
  </si>
  <si>
    <t>E34101 PRD Str/Impv, LSR 01/18</t>
  </si>
  <si>
    <t>E34101 PRD Str/Impv, LSR 02/18</t>
  </si>
  <si>
    <t>E34101 PRD Str/Impv, LSR 03/18</t>
  </si>
  <si>
    <t>E34101 PRD Str/Impv, LSR 04/18</t>
  </si>
  <si>
    <t>E34101 PRD Str/Impv, LSR 05/18</t>
  </si>
  <si>
    <t>E34101 PRD Str/Impv, LSR 06/18</t>
  </si>
  <si>
    <t>E34101 PRD Str/Impv, LSR 07/18</t>
  </si>
  <si>
    <t>E34101 PRD Str/Impv, LSR 08/18</t>
  </si>
  <si>
    <t>E34101 PRD Str/Impv, LSR 09/18</t>
  </si>
  <si>
    <t>E34101 PRD Str/Impv, LSR 10/18</t>
  </si>
  <si>
    <t>E34101 PRD Str/Impv, LSR 11/18</t>
  </si>
  <si>
    <t>E34101 PRD Str/Impv, LSR 12/18</t>
  </si>
  <si>
    <t>E34101 PRD Str/Impv, Wild Horse</t>
  </si>
  <si>
    <t>E34101 PRD Str/Impv, Wild Horse 01/18</t>
  </si>
  <si>
    <t>E34101 PRD Str/Impv, Wild Horse 02/18</t>
  </si>
  <si>
    <t>E34101 PRD Str/Impv, Wild Horse 03/18</t>
  </si>
  <si>
    <t>E34101 PRD Str/Impv, Wild Horse 04/18</t>
  </si>
  <si>
    <t>E34101 PRD Str/Impv, Wild Horse 05/18</t>
  </si>
  <si>
    <t>E34101 PRD Str/Impv, Wild Horse 06/18</t>
  </si>
  <si>
    <t>E34101 PRD Str/Impv, Wild Horse 07/18</t>
  </si>
  <si>
    <t>E34101 PRD Str/Impv, Wild Horse 08/18</t>
  </si>
  <si>
    <t>E34101 PRD Str/Impv, Wild Horse 09/18</t>
  </si>
  <si>
    <t>E34101 PRD Str/Impv, Wild Horse 10/18</t>
  </si>
  <si>
    <t>E34101 PRD Str/Impv, Wild Horse 11/18</t>
  </si>
  <si>
    <t>E34101 PRD Str/Impv, Wild Horse 12/18</t>
  </si>
  <si>
    <t>E34101 PRD Str/Impv,Wild Horse Expa</t>
  </si>
  <si>
    <t>E34101 PRD Str/Impv,Wild Horse Expa 01/18</t>
  </si>
  <si>
    <t>E34101 PRD Str/Impv,Wild Horse Expa 02/18</t>
  </si>
  <si>
    <t>E34101 PRD Str/Impv,Wild Horse Expa 03/18</t>
  </si>
  <si>
    <t>E34101 PRD Str/Impv,Wild Horse Expa 04/18</t>
  </si>
  <si>
    <t>E34101 PRD Str/Impv,Wild Horse Expa 05/18</t>
  </si>
  <si>
    <t>E34101 PRD Str/Impv,Wild Horse Expa 06/18</t>
  </si>
  <si>
    <t>E34101 PRD Str/Impv,Wild Horse Expa 07/18</t>
  </si>
  <si>
    <t>E34101 PRD Str/Impv,Wild Horse Expa 08/18</t>
  </si>
  <si>
    <t>E34101 PRD Str/Impv,Wild Horse Expa 09/18</t>
  </si>
  <si>
    <t>E34101 PRD Str/Impv,Wild Horse Expa 10/18</t>
  </si>
  <si>
    <t>E34101 PRD Str/Impv,Wild Horse Expa 11/18</t>
  </si>
  <si>
    <t>E34101 PRD Str/Impv,Wild Horse Expa 12/18</t>
  </si>
  <si>
    <t>E3411 PRD LH Impv, Whitehorn-DONOTU</t>
  </si>
  <si>
    <t>E3411 PRD LH Impv, Whitehorn-DONOTU 01/18</t>
  </si>
  <si>
    <t>E3411 PRD LH Impv, Whitehorn-DONOTU 02/18</t>
  </si>
  <si>
    <t>E3411 PRD LH Impv, Whitehorn-DONOTU 03/18</t>
  </si>
  <si>
    <t>E3411 PRD LH Impv, Whitehorn-DONOTU 04/18</t>
  </si>
  <si>
    <t>E3411 PRD LH Impv, Whitehorn-DONOTU 05/18</t>
  </si>
  <si>
    <t>E3411 PRD LH Impv, Whitehorn-DONOTU 06/18</t>
  </si>
  <si>
    <t>E3411 PRD LH Impv, Whitehorn-DONOTU 07/18</t>
  </si>
  <si>
    <t>E3411 PRD LH Impv, Whitehorn-DONOTU 08/18</t>
  </si>
  <si>
    <t>E3411 PRD LH Impv, Whitehorn-DONOTU 09/18</t>
  </si>
  <si>
    <t>E3411 PRD LH Impv, Whitehorn-DONOTU 10/18</t>
  </si>
  <si>
    <t>E3411 PRD LH Impv, Whitehorn-DONOTU 11/18</t>
  </si>
  <si>
    <t>E3411 PRD LH Impv, Whitehorn-DONOTU 12/18</t>
  </si>
  <si>
    <t>E342 PRD Fuel Hldr, Fredonia 3&amp;4 OP</t>
  </si>
  <si>
    <t>E342 PRD Fuel Hldr, Fredonia 3&amp;4 OP 01/18</t>
  </si>
  <si>
    <t>E342 PRD Fuel Hldr, Fredonia 3&amp;4 OP 02/18</t>
  </si>
  <si>
    <t>E342 PRD Fuel Hldr, Fredonia 3&amp;4 OP 03/18</t>
  </si>
  <si>
    <t>E342 PRD Fuel Hldr, Fredonia 3&amp;4 OP 04/18</t>
  </si>
  <si>
    <t>E342 PRD Fuel Hldr, Fredonia 3&amp;4 OP 05/18</t>
  </si>
  <si>
    <t>E342 PRD Fuel Hldr, Fredonia 3&amp;4 OP 06/18</t>
  </si>
  <si>
    <t>E342 PRD Fuel Hldr, Fredonia 3&amp;4 OP 07/18</t>
  </si>
  <si>
    <t>E342 PRD Fuel Hldr, Fredonia 3&amp;4 OP 08/18</t>
  </si>
  <si>
    <t>E342 PRD Fuel Hldr, Fredonia 3&amp;4 OP 09/18</t>
  </si>
  <si>
    <t>E342 PRD Fuel Hldr, Fredonia 3&amp;4 OP 10/18</t>
  </si>
  <si>
    <t>E342 PRD Fuel Hldr, Fredonia 3&amp;4 OP 11/18</t>
  </si>
  <si>
    <t>E342 PRD Fuel Hldr, Fredonia 3&amp;4 OP 12/18</t>
  </si>
  <si>
    <t>E342 PRD Fuel Holder, Cystal Mtn</t>
  </si>
  <si>
    <t>E342 PRD Fuel Holder, Cystal Mtn 01/18</t>
  </si>
  <si>
    <t>E342 PRD Fuel Holder, Cystal Mtn 02/18</t>
  </si>
  <si>
    <t>E342 PRD Fuel Holder, Cystal Mtn 03/18</t>
  </si>
  <si>
    <t>E342 PRD Fuel Holder, Cystal Mtn 04/18</t>
  </si>
  <si>
    <t>E342 PRD Fuel Holder, Cystal Mtn 05/18</t>
  </si>
  <si>
    <t>E342 PRD Fuel Holder, Cystal Mtn 06/18</t>
  </si>
  <si>
    <t>E342 PRD Fuel Holder, Cystal Mtn 07/18</t>
  </si>
  <si>
    <t>E342 PRD Fuel Holder, Cystal Mtn 08/18</t>
  </si>
  <si>
    <t>E342 PRD Fuel Holder, Cystal Mtn 09/18</t>
  </si>
  <si>
    <t>E342 PRD Fuel Holder, Cystal Mtn 10/18</t>
  </si>
  <si>
    <t>E342 PRD Fuel Holder, Cystal Mtn 11/18</t>
  </si>
  <si>
    <t>E342 PRD Fuel Holder, Cystal Mtn 12/18</t>
  </si>
  <si>
    <t>E342 PRD Fuel Holder, Encogen</t>
  </si>
  <si>
    <t>E342 PRD Fuel Holder, Encogen 01/18</t>
  </si>
  <si>
    <t>E342 PRD Fuel Holder, Encogen 02/18</t>
  </si>
  <si>
    <t>E342 PRD Fuel Holder, Encogen 03/18</t>
  </si>
  <si>
    <t>E342 PRD Fuel Holder, Encogen 04/18</t>
  </si>
  <si>
    <t>E342 PRD Fuel Holder, Encogen 05/18</t>
  </si>
  <si>
    <t>E342 PRD Fuel Holder, Encogen 06/18</t>
  </si>
  <si>
    <t>E342 PRD Fuel Holder, Encogen 07/18</t>
  </si>
  <si>
    <t>E342 PRD Fuel Holder, Encogen 08/18</t>
  </si>
  <si>
    <t>E342 PRD Fuel Holder, Encogen 09/18</t>
  </si>
  <si>
    <t>E342 PRD Fuel Holder, Encogen 10/18</t>
  </si>
  <si>
    <t>E342 PRD Fuel Holder, Encogen 11/18</t>
  </si>
  <si>
    <t>E342 PRD Fuel Holder, Encogen 12/18</t>
  </si>
  <si>
    <t>E342 PRD Fuel Holder, Ferndale</t>
  </si>
  <si>
    <t>E342 PRD Fuel Holder, Ferndale 01/18</t>
  </si>
  <si>
    <t>E342 PRD Fuel Holder, Ferndale 02/18</t>
  </si>
  <si>
    <t>E342 PRD Fuel Holder, Ferndale 03/18</t>
  </si>
  <si>
    <t>E342 PRD Fuel Holder, Ferndale 04/18</t>
  </si>
  <si>
    <t>E342 PRD Fuel Holder, Ferndale 05/18</t>
  </si>
  <si>
    <t>E342 PRD Fuel Holder, Ferndale 06/18</t>
  </si>
  <si>
    <t>E342 PRD Fuel Holder, Ferndale 07/18</t>
  </si>
  <si>
    <t>E342 PRD Fuel Holder, Ferndale 08/18</t>
  </si>
  <si>
    <t>E342 PRD Fuel Holder, Ferndale 09/18</t>
  </si>
  <si>
    <t>E342 PRD Fuel Holder, Ferndale 10/18</t>
  </si>
  <si>
    <t>E342 PRD Fuel Holder, Ferndale 11/18</t>
  </si>
  <si>
    <t>E342 PRD Fuel Holder, Ferndale 12/18</t>
  </si>
  <si>
    <t>E342 PRD Fuel Holder, Fred 1/APC</t>
  </si>
  <si>
    <t>E342 PRD Fuel Holder, Fred 1/APC 01/18</t>
  </si>
  <si>
    <t>E342 PRD Fuel Holder, Fred 1/APC 02/18</t>
  </si>
  <si>
    <t>E342 PRD Fuel Holder, Fred 1/APC 03/18</t>
  </si>
  <si>
    <t>E342 PRD Fuel Holder, Fred 1/APC 04/18</t>
  </si>
  <si>
    <t>E342 PRD Fuel Holder, Fred 1/APC 05/18</t>
  </si>
  <si>
    <t>E342 PRD Fuel Holder, Fred 1/APC 06/18</t>
  </si>
  <si>
    <t>E342 PRD Fuel Holder, Fred 1/APC 07/18</t>
  </si>
  <si>
    <t>E342 PRD Fuel Holder, Fred 1/APC 08/18</t>
  </si>
  <si>
    <t>E342 PRD Fuel Holder, Fred 1/APC 09/18</t>
  </si>
  <si>
    <t>E342 PRD Fuel Holder, Fred 1/APC 10/18</t>
  </si>
  <si>
    <t>E342 PRD Fuel Holder, Fred 1/APC 11/18</t>
  </si>
  <si>
    <t>E342 PRD Fuel Holder, Fred 1/APC 12/18</t>
  </si>
  <si>
    <t>E342 PRD Fuel Holder, Frederickson</t>
  </si>
  <si>
    <t>E342 PRD Fuel Holder, Frederickson 01/18</t>
  </si>
  <si>
    <t>E342 PRD Fuel Holder, Frederickson 02/18</t>
  </si>
  <si>
    <t>E342 PRD Fuel Holder, Frederickson 03/18</t>
  </si>
  <si>
    <t>E342 PRD Fuel Holder, Frederickson 04/18</t>
  </si>
  <si>
    <t>E342 PRD Fuel Holder, Frederickson 05/18</t>
  </si>
  <si>
    <t>E342 PRD Fuel Holder, Frederickson 06/18</t>
  </si>
  <si>
    <t>E342 PRD Fuel Holder, Frederickson 07/18</t>
  </si>
  <si>
    <t>E342 PRD Fuel Holder, Frederickson 08/18</t>
  </si>
  <si>
    <t>E342 PRD Fuel Holder, Frederickson 09/18</t>
  </si>
  <si>
    <t>E342 PRD Fuel Holder, Frederickson 10/18</t>
  </si>
  <si>
    <t>E342 PRD Fuel Holder, Frederickson 11/18</t>
  </si>
  <si>
    <t>E342 PRD Fuel Holder, Frederickson 12/18</t>
  </si>
  <si>
    <t>E342 PRD Fuel Holder, Fredonia</t>
  </si>
  <si>
    <t>E342 PRD Fuel Holder, Fredonia 01/18</t>
  </si>
  <si>
    <t>E342 PRD Fuel Holder, Fredonia 02/18</t>
  </si>
  <si>
    <t>E342 PRD Fuel Holder, Fredonia 03/18</t>
  </si>
  <si>
    <t>E342 PRD Fuel Holder, Fredonia 04/18</t>
  </si>
  <si>
    <t>E342 PRD Fuel Holder, Fredonia 05/18</t>
  </si>
  <si>
    <t>E342 PRD Fuel Holder, Fredonia 06/18</t>
  </si>
  <si>
    <t>E342 PRD Fuel Holder, Fredonia 07/18</t>
  </si>
  <si>
    <t>E342 PRD Fuel Holder, Fredonia 08/18</t>
  </si>
  <si>
    <t>E342 PRD Fuel Holder, Fredonia 09/18</t>
  </si>
  <si>
    <t>E342 PRD Fuel Holder, Fredonia 10/18</t>
  </si>
  <si>
    <t>E342 PRD Fuel Holder, Fredonia 11/18</t>
  </si>
  <si>
    <t>E342 PRD Fuel Holder, Fredonia 12/18</t>
  </si>
  <si>
    <t>E342 PRD Fuel Holder, Goldendale</t>
  </si>
  <si>
    <t>E342 PRD Fuel Holder, Goldendale 01/18</t>
  </si>
  <si>
    <t>E342 PRD Fuel Holder, Goldendale 02/18</t>
  </si>
  <si>
    <t>E342 PRD Fuel Holder, Goldendale 03/18</t>
  </si>
  <si>
    <t>E342 PRD Fuel Holder, Goldendale 04/18</t>
  </si>
  <si>
    <t>E342 PRD Fuel Holder, Goldendale 05/18</t>
  </si>
  <si>
    <t>E342 PRD Fuel Holder, Goldendale 06/18</t>
  </si>
  <si>
    <t>E342 PRD Fuel Holder, Goldendale 07/18</t>
  </si>
  <si>
    <t>E342 PRD Fuel Holder, Goldendale 08/18</t>
  </si>
  <si>
    <t>E342 PRD Fuel Holder, Goldendale 09/18</t>
  </si>
  <si>
    <t>E342 PRD Fuel Holder, Goldendale 10/18</t>
  </si>
  <si>
    <t>E342 PRD Fuel Holder, Goldendale 11/18</t>
  </si>
  <si>
    <t>E342 PRD Fuel Holder, Goldendale 12/18</t>
  </si>
  <si>
    <t>E342 PRD Fuel Holder, Goldendale OP</t>
  </si>
  <si>
    <t>E342 PRD Fuel Holder, Goldendale OP 01/18</t>
  </si>
  <si>
    <t>E342 PRD Fuel Holder, Goldendale OP 02/18</t>
  </si>
  <si>
    <t>E342 PRD Fuel Holder, Goldendale OP 03/18</t>
  </si>
  <si>
    <t>E342 PRD Fuel Holder, Goldendale OP 04/18</t>
  </si>
  <si>
    <t>E342 PRD Fuel Holder, Goldendale OP 05/18</t>
  </si>
  <si>
    <t>E342 PRD Fuel Holder, Goldendale OP 06/18</t>
  </si>
  <si>
    <t>E342 PRD Fuel Holder, Goldendale OP 07/18</t>
  </si>
  <si>
    <t>E342 PRD Fuel Holder, Goldendale OP 08/18</t>
  </si>
  <si>
    <t>E342 PRD Fuel Holder, Goldendale OP 09/18</t>
  </si>
  <si>
    <t>E342 PRD Fuel Holder, Goldendale OP 10/18</t>
  </si>
  <si>
    <t>E342 PRD Fuel Holder, Goldendale OP 11/18</t>
  </si>
  <si>
    <t>E342 PRD Fuel Holder, Goldendale OP 12/18</t>
  </si>
  <si>
    <t xml:space="preserve">E342 PRD Fuel Holder, Mint Farm </t>
  </si>
  <si>
    <t>E342 PRD Fuel Holder, Mint Farm  01/18</t>
  </si>
  <si>
    <t>E342 PRD Fuel Holder, Mint Farm  02/18</t>
  </si>
  <si>
    <t>E342 PRD Fuel Holder, Mint Farm  03/18</t>
  </si>
  <si>
    <t>E342 PRD Fuel Holder, Mint Farm  04/18</t>
  </si>
  <si>
    <t>E342 PRD Fuel Holder, Mint Farm  05/18</t>
  </si>
  <si>
    <t>E342 PRD Fuel Holder, Mint Farm  06/18</t>
  </si>
  <si>
    <t>E342 PRD Fuel Holder, Mint Farm  07/18</t>
  </si>
  <si>
    <t>E342 PRD Fuel Holder, Mint Farm  08/18</t>
  </si>
  <si>
    <t>E342 PRD Fuel Holder, Mint Farm  09/18</t>
  </si>
  <si>
    <t>E342 PRD Fuel Holder, Mint Farm  10/18</t>
  </si>
  <si>
    <t>E342 PRD Fuel Holder, Mint Farm  11/18</t>
  </si>
  <si>
    <t>E342 PRD Fuel Holder, Mint Farm  12/18</t>
  </si>
  <si>
    <t>E342 PRD Fuel Holder, Mint Farm OP</t>
  </si>
  <si>
    <t>E342 PRD Fuel Holder, Mint Farm OP 01/18</t>
  </si>
  <si>
    <t>E342 PRD Fuel Holder, Mint Farm OP 02/18</t>
  </si>
  <si>
    <t>E342 PRD Fuel Holder, Mint Farm OP 03/18</t>
  </si>
  <si>
    <t>E342 PRD Fuel Holder, Mint Farm OP 04/18</t>
  </si>
  <si>
    <t>E342 PRD Fuel Holder, Mint Farm OP 05/18</t>
  </si>
  <si>
    <t>E342 PRD Fuel Holder, Mint Farm OP 06/18</t>
  </si>
  <si>
    <t>E342 PRD Fuel Holder, Mint Farm OP 07/18</t>
  </si>
  <si>
    <t>E342 PRD Fuel Holder, Mint Farm OP 08/18</t>
  </si>
  <si>
    <t>E342 PRD Fuel Holder, Mint Farm OP 09/18</t>
  </si>
  <si>
    <t>E342 PRD Fuel Holder, Mint Farm OP 10/18</t>
  </si>
  <si>
    <t>E342 PRD Fuel Holder, Mint Farm OP 11/18</t>
  </si>
  <si>
    <t>E342 PRD Fuel Holder, Mint Farm OP 12/18</t>
  </si>
  <si>
    <t xml:space="preserve">E342 PRD Fuel Holder, Sumas </t>
  </si>
  <si>
    <t>E342 PRD Fuel Holder, Sumas  01/18</t>
  </si>
  <si>
    <t>E342 PRD Fuel Holder, Sumas  02/18</t>
  </si>
  <si>
    <t>E342 PRD Fuel Holder, Sumas  03/18</t>
  </si>
  <si>
    <t>E342 PRD Fuel Holder, Sumas  04/18</t>
  </si>
  <si>
    <t>E342 PRD Fuel Holder, Sumas  05/18</t>
  </si>
  <si>
    <t>E342 PRD Fuel Holder, Sumas  06/18</t>
  </si>
  <si>
    <t>E342 PRD Fuel Holder, Sumas  07/18</t>
  </si>
  <si>
    <t>E342 PRD Fuel Holder, Sumas  08/18</t>
  </si>
  <si>
    <t>E342 PRD Fuel Holder, Sumas  09/18</t>
  </si>
  <si>
    <t>E342 PRD Fuel Holder, Sumas  10/18</t>
  </si>
  <si>
    <t>E342 PRD Fuel Holder, Sumas  11/18</t>
  </si>
  <si>
    <t>E342 PRD Fuel Holder, Sumas  12/18</t>
  </si>
  <si>
    <t>E342 PRD Fuel Holder, Sumas OP</t>
  </si>
  <si>
    <t>E342 PRD Fuel Holder, Sumas OP 01/18</t>
  </si>
  <si>
    <t>E342 PRD Fuel Holder, Sumas OP 02/18</t>
  </si>
  <si>
    <t>E342 PRD Fuel Holder, Sumas OP 03/18</t>
  </si>
  <si>
    <t>E342 PRD Fuel Holder, Sumas OP 04/18</t>
  </si>
  <si>
    <t>E342 PRD Fuel Holder, Sumas OP 05/18</t>
  </si>
  <si>
    <t>E342 PRD Fuel Holder, Sumas OP 06/18</t>
  </si>
  <si>
    <t>E342 PRD Fuel Holder, Sumas OP 07/18</t>
  </si>
  <si>
    <t>E342 PRD Fuel Holder, Sumas OP 08/18</t>
  </si>
  <si>
    <t>E342 PRD Fuel Holder, Sumas OP 09/18</t>
  </si>
  <si>
    <t>E342 PRD Fuel Holder, Sumas OP 10/18</t>
  </si>
  <si>
    <t>E342 PRD Fuel Holder, Sumas OP 11/18</t>
  </si>
  <si>
    <t>E342 PRD Fuel Holder, Sumas OP 12/18</t>
  </si>
  <si>
    <t>E342 PRD Fuel Holder, Whitehorn 2-3</t>
  </si>
  <si>
    <t>E342 PRD Fuel Holder, Whitehorn 2-3 01/18</t>
  </si>
  <si>
    <t>E342 PRD Fuel Holder, Whitehorn 2-3 02/18</t>
  </si>
  <si>
    <t>E342 PRD Fuel Holder, Whitehorn 2-3 03/18</t>
  </si>
  <si>
    <t>E342 PRD Fuel Holder, Whitehorn 2-3 04/18</t>
  </si>
  <si>
    <t>E342 PRD Fuel Holder, Whitehorn 2-3 05/18</t>
  </si>
  <si>
    <t>E342 PRD Fuel Holder, Whitehorn 2-3 06/18</t>
  </si>
  <si>
    <t>E342 PRD Fuel Holder, Whitehorn 2-3 07/18</t>
  </si>
  <si>
    <t>E342 PRD Fuel Holder, Whitehorn 2-3 08/18</t>
  </si>
  <si>
    <t>E342 PRD Fuel Holder, Whitehorn 2-3 09/18</t>
  </si>
  <si>
    <t>E342 PRD Fuel Holder, Whitehorn 2-3 10/18</t>
  </si>
  <si>
    <t>E342 PRD Fuel Holder, Whitehorn 2-3 11/18</t>
  </si>
  <si>
    <t>E342 PRD Fuel Holder, Whitehorn 2-3 12/18</t>
  </si>
  <si>
    <t>E3440 102 PRD Gen, Goldendale</t>
  </si>
  <si>
    <t>E3440 102 PRD Gen, Goldendale 01/18</t>
  </si>
  <si>
    <t>E3440 102 PRD Gen, Goldendale 02/18</t>
  </si>
  <si>
    <t>E3440 102 PRD Gen, Goldendale 03/18</t>
  </si>
  <si>
    <t>E3440 102 PRD Gen, Goldendale 04/18</t>
  </si>
  <si>
    <t>E3440 102 PRD Gen, Goldendale 05/18</t>
  </si>
  <si>
    <t>E3440 102 PRD Gen, Goldendale 06/18</t>
  </si>
  <si>
    <t>E3440 102 PRD Gen, Goldendale 07/18</t>
  </si>
  <si>
    <t>E3440 102 PRD Gen, Goldendale 08/18</t>
  </si>
  <si>
    <t>E3440 102 PRD Gen, Goldendale 09/18</t>
  </si>
  <si>
    <t>E3440 102 PRD Gen, Goldendale 10/18</t>
  </si>
  <si>
    <t>E3440 102 PRD Gen, Goldendale 11/18</t>
  </si>
  <si>
    <t>E3440 102 PRD Gen, Goldendale 12/18</t>
  </si>
  <si>
    <t>E3440 PRD Gen, Crystal Mtn</t>
  </si>
  <si>
    <t>E3440 PRD Gen, Crystal Mtn 01/18</t>
  </si>
  <si>
    <t>E3440 PRD Gen, Crystal Mtn 02/18</t>
  </si>
  <si>
    <t>E3440 PRD Gen, Crystal Mtn 03/18</t>
  </si>
  <si>
    <t>E3440 PRD Gen, Crystal Mtn 04/18</t>
  </si>
  <si>
    <t>E3440 PRD Gen, Crystal Mtn 05/18</t>
  </si>
  <si>
    <t>E3440 PRD Gen, Crystal Mtn 06/18</t>
  </si>
  <si>
    <t>E3440 PRD Gen, Crystal Mtn 07/18</t>
  </si>
  <si>
    <t>E3440 PRD Gen, Crystal Mtn 08/18</t>
  </si>
  <si>
    <t>E3440 PRD Gen, Crystal Mtn 09/18</t>
  </si>
  <si>
    <t>E3440 PRD Gen, Crystal Mtn 10/18</t>
  </si>
  <si>
    <t>E3440 PRD Gen, Crystal Mtn 11/18</t>
  </si>
  <si>
    <t>E3440 PRD Gen, Crystal Mtn 12/18</t>
  </si>
  <si>
    <t>E3440 PRD Gen, Frederickson</t>
  </si>
  <si>
    <t>E3440 PRD Gen, Frederickson 01/18</t>
  </si>
  <si>
    <t>E3440 PRD Gen, Frederickson 02/18</t>
  </si>
  <si>
    <t>E3440 PRD Gen, Frederickson 03/18</t>
  </si>
  <si>
    <t>E3440 PRD Gen, Frederickson 04/18</t>
  </si>
  <si>
    <t>E3440 PRD Gen, Frederickson 05/18</t>
  </si>
  <si>
    <t>E3440 PRD Gen, Frederickson 06/18</t>
  </si>
  <si>
    <t>E3440 PRD Gen, Frederickson 07/18</t>
  </si>
  <si>
    <t>E3440 PRD Gen, Frederickson 08/18</t>
  </si>
  <si>
    <t>E3440 PRD Gen, Frederickson 09/18</t>
  </si>
  <si>
    <t>E3440 PRD Gen, Frederickson 10/18</t>
  </si>
  <si>
    <t>E3440 PRD Gen, Frederickson 11/18</t>
  </si>
  <si>
    <t>E3440 PRD Gen, Frederickson 12/18</t>
  </si>
  <si>
    <t>E3440 PRD Gen, Fredonia</t>
  </si>
  <si>
    <t>E3440 PRD Gen, Fredonia 01/18</t>
  </si>
  <si>
    <t>E3440 PRD Gen, Fredonia 02/18</t>
  </si>
  <si>
    <t>E3440 PRD Gen, Fredonia 03/18</t>
  </si>
  <si>
    <t>E3440 PRD Gen, Fredonia 04/18</t>
  </si>
  <si>
    <t>E3440 PRD Gen, Fredonia 05/18</t>
  </si>
  <si>
    <t>E3440 PRD Gen, Fredonia 06/18</t>
  </si>
  <si>
    <t>E3440 PRD Gen, Fredonia 07/18</t>
  </si>
  <si>
    <t>E3440 PRD Gen, Fredonia 08/18</t>
  </si>
  <si>
    <t>E3440 PRD Gen, Fredonia 09/18</t>
  </si>
  <si>
    <t>E3440 PRD Gen, Fredonia 10/18</t>
  </si>
  <si>
    <t>E3440 PRD Gen, Fredonia 11/18</t>
  </si>
  <si>
    <t>E3440 PRD Gen, Fredonia 12/18</t>
  </si>
  <si>
    <t>E3440 PRD Gen, Fredonia 3&amp;4 OP</t>
  </si>
  <si>
    <t>E3440 PRD Gen, Fredonia 3&amp;4 OP 01/18</t>
  </si>
  <si>
    <t>E3440 PRD Gen, Fredonia 3&amp;4 OP 02/18</t>
  </si>
  <si>
    <t>E3440 PRD Gen, Fredonia 3&amp;4 OP 03/18</t>
  </si>
  <si>
    <t>E3440 PRD Gen, Fredonia 3&amp;4 OP 04/18</t>
  </si>
  <si>
    <t>E3440 PRD Gen, Fredonia 3&amp;4 OP 05/18</t>
  </si>
  <si>
    <t>E3440 PRD Gen, Fredonia 3&amp;4 OP 06/18</t>
  </si>
  <si>
    <t>E3440 PRD Gen, Fredonia 3&amp;4 OP 07/18</t>
  </si>
  <si>
    <t>E3440 PRD Gen, Fredonia 3&amp;4 OP 08/18</t>
  </si>
  <si>
    <t>E3440 PRD Gen, Fredonia 3&amp;4 OP 09/18</t>
  </si>
  <si>
    <t>E3440 PRD Gen, Fredonia 3&amp;4 OP 10/18</t>
  </si>
  <si>
    <t>E3440 PRD Gen, Fredonia 3&amp;4 OP 11/18</t>
  </si>
  <si>
    <t>E3440 PRD Gen, Fredonia 3&amp;4 OP 12/18</t>
  </si>
  <si>
    <t>E3440 PRD Gen, Whitehorn 2&amp;3 purch</t>
  </si>
  <si>
    <t>E3440 PRD Gen, Whitehorn 2&amp;3 purch 01/18</t>
  </si>
  <si>
    <t>E3440 PRD Gen, Whitehorn 2&amp;3 purch 02/18</t>
  </si>
  <si>
    <t>E3440 PRD Gen, Whitehorn 2&amp;3 purch 03/18</t>
  </si>
  <si>
    <t>E3440 PRD Gen, Whitehorn 2&amp;3 purch 04/18</t>
  </si>
  <si>
    <t>E3440 PRD Gen, Whitehorn 2&amp;3 purch 05/18</t>
  </si>
  <si>
    <t>E3440 PRD Gen, Whitehorn 2&amp;3 purch 06/18</t>
  </si>
  <si>
    <t>E3440 PRD Gen, Whitehorn 2&amp;3 purch 07/18</t>
  </si>
  <si>
    <t>E3440 PRD Gen, Whitehorn 2&amp;3 purch 08/18</t>
  </si>
  <si>
    <t>E3440 PRD Gen, Whitehorn 2&amp;3 purch 09/18</t>
  </si>
  <si>
    <t>E3440 PRD Gen, Whitehorn 2&amp;3 purch 10/18</t>
  </si>
  <si>
    <t>E3440 PRD Gen, Whitehorn 2&amp;3 purch 11/18</t>
  </si>
  <si>
    <t>E3440 PRD Gen, Whitehorn 2&amp;3 purch 12/18</t>
  </si>
  <si>
    <t>E3440 PRD Gen, Whitehorn 2-3 Com</t>
  </si>
  <si>
    <t>E3440 PRD Gen, Whitehorn 2-3 Com 01/18</t>
  </si>
  <si>
    <t>E3440 PRD Gen, Whitehorn 2-3 Com 02/18</t>
  </si>
  <si>
    <t>E3440 PRD Gen, Whitehorn 2-3 Com 03/18</t>
  </si>
  <si>
    <t>E3440 PRD Gen, Whitehorn 2-3 Com 04/18</t>
  </si>
  <si>
    <t>E3440 PRD Gen, Whitehorn 2-3 Com 05/18</t>
  </si>
  <si>
    <t>E3440 PRD Gen, Whitehorn 2-3 Com 06/18</t>
  </si>
  <si>
    <t>E3440 PRD Gen, Whitehorn 2-3 Com 07/18</t>
  </si>
  <si>
    <t>E3440 PRD Gen, Whitehorn 2-3 Com 08/18</t>
  </si>
  <si>
    <t>E3440 PRD Gen, Whitehorn 2-3 Com 09/18</t>
  </si>
  <si>
    <t>E3440 PRD Gen, Whitehorn 2-3 Com 10/18</t>
  </si>
  <si>
    <t>E3440 PRD Gen, Whitehorn 2-3 Com 11/18</t>
  </si>
  <si>
    <t>E3440 PRD Gen, Whitehorn 2-3 Com 12/18</t>
  </si>
  <si>
    <t>E34401 PRD Gen, Hopkins Expansion</t>
  </si>
  <si>
    <t>E34401 PRD Gen, Hopkins Expansion 01/18</t>
  </si>
  <si>
    <t>E34401 PRD Gen, Hopkins Expansion 02/18</t>
  </si>
  <si>
    <t>E34401 PRD Gen, Hopkins Expansion 03/18</t>
  </si>
  <si>
    <t>E34401 PRD Gen, Hopkins Expansion 04/18</t>
  </si>
  <si>
    <t>E34401 PRD Gen, Hopkins Expansion 05/18</t>
  </si>
  <si>
    <t>E34401 PRD Gen, Hopkins Expansion 06/18</t>
  </si>
  <si>
    <t>E34401 PRD Gen, Hopkins Expansion 07/18</t>
  </si>
  <si>
    <t>E34401 PRD Gen, Hopkins Expansion 08/18</t>
  </si>
  <si>
    <t>E34401 PRD Gen, Hopkins Expansion 09/18</t>
  </si>
  <si>
    <t>E34401 PRD Gen, Hopkins Expansion 10/18</t>
  </si>
  <si>
    <t>E34401 PRD Gen, Hopkins Expansion 11/18</t>
  </si>
  <si>
    <t>E34401 PRD Gen, Hopkins Expansion 12/18</t>
  </si>
  <si>
    <t>E34401 PRD Gen, Hopkins Ridge</t>
  </si>
  <si>
    <t>E34401 PRD Gen, Hopkins Ridge 01/18</t>
  </si>
  <si>
    <t>E34401 PRD Gen, Hopkins Ridge 02/18</t>
  </si>
  <si>
    <t>E34401 PRD Gen, Hopkins Ridge 03/18</t>
  </si>
  <si>
    <t>E34401 PRD Gen, Hopkins Ridge 04/18</t>
  </si>
  <si>
    <t>E34401 PRD Gen, Hopkins Ridge 05/18</t>
  </si>
  <si>
    <t>E34401 PRD Gen, Hopkins Ridge 06/18</t>
  </si>
  <si>
    <t>E34401 PRD Gen, Hopkins Ridge 07/18</t>
  </si>
  <si>
    <t>E34401 PRD Gen, Hopkins Ridge 08/18</t>
  </si>
  <si>
    <t>E34401 PRD Gen, Hopkins Ridge 09/18</t>
  </si>
  <si>
    <t>E34401 PRD Gen, Hopkins Ridge 10/18</t>
  </si>
  <si>
    <t>E34401 PRD Gen, Hopkins Ridge 11/18</t>
  </si>
  <si>
    <t>E34401 PRD Gen, Hopkins Ridge 12/18</t>
  </si>
  <si>
    <t>E34401 PRD Gen, LSR</t>
  </si>
  <si>
    <t>E34401 PRD Gen, LSR 01/18</t>
  </si>
  <si>
    <t>E34401 PRD Gen, LSR 02/18</t>
  </si>
  <si>
    <t>E34401 PRD Gen, LSR 03/18</t>
  </si>
  <si>
    <t>E34401 PRD Gen, LSR 04/18</t>
  </si>
  <si>
    <t>E34401 PRD Gen, LSR 05/18</t>
  </si>
  <si>
    <t>E34401 PRD Gen, LSR 06/18</t>
  </si>
  <si>
    <t>E34401 PRD Gen, LSR 07/18</t>
  </si>
  <si>
    <t>E34401 PRD Gen, LSR 08/18</t>
  </si>
  <si>
    <t>E34401 PRD Gen, LSR 09/18</t>
  </si>
  <si>
    <t>E34401 PRD Gen, LSR 10/18</t>
  </si>
  <si>
    <t>E34401 PRD Gen, LSR 11/18</t>
  </si>
  <si>
    <t>E34401 PRD Gen, LSR 12/18</t>
  </si>
  <si>
    <t>E34401 PRD Gen, Wild Horse Solar</t>
  </si>
  <si>
    <t>E34401 PRD Gen, Wild Horse Solar 01/18</t>
  </si>
  <si>
    <t>E34401 PRD Gen, Wild Horse Solar 02/18</t>
  </si>
  <si>
    <t>E34401 PRD Gen, Wild Horse Solar 03/18</t>
  </si>
  <si>
    <t>E34401 PRD Gen, Wild Horse Solar 04/18</t>
  </si>
  <si>
    <t>E34401 PRD Gen, Wild Horse Solar 05/18</t>
  </si>
  <si>
    <t>E34401 PRD Gen, Wild Horse Solar 06/18</t>
  </si>
  <si>
    <t>E34401 PRD Gen, Wild Horse Solar 07/18</t>
  </si>
  <si>
    <t>E34401 PRD Gen, Wild Horse Solar 08/18</t>
  </si>
  <si>
    <t>E34401 PRD Gen, Wild Horse Solar 09/18</t>
  </si>
  <si>
    <t>E34401 PRD Gen, Wild Horse Solar 10/18</t>
  </si>
  <si>
    <t>E34401 PRD Gen, Wild Horse Solar 11/18</t>
  </si>
  <si>
    <t>E34401 PRD Gen, Wild Horse Solar 12/18</t>
  </si>
  <si>
    <t>E34401 PRD Gen, Wild Horse Wind</t>
  </si>
  <si>
    <t>E34401 PRD Gen, Wild Horse Wind 01/18</t>
  </si>
  <si>
    <t>E34401 PRD Gen, Wild Horse Wind 02/18</t>
  </si>
  <si>
    <t>E34401 PRD Gen, Wild Horse Wind 03/18</t>
  </si>
  <si>
    <t>E34401 PRD Gen, Wild Horse Wind 04/18</t>
  </si>
  <si>
    <t>E34401 PRD Gen, Wild Horse Wind 05/18</t>
  </si>
  <si>
    <t>E34401 PRD Gen, Wild Horse Wind 06/18</t>
  </si>
  <si>
    <t>E34401 PRD Gen, Wild Horse Wind 07/18</t>
  </si>
  <si>
    <t>E34401 PRD Gen, Wild Horse Wind 08/18</t>
  </si>
  <si>
    <t>E34401 PRD Gen, Wild Horse Wind 09/18</t>
  </si>
  <si>
    <t>E34401 PRD Gen, Wild Horse Wind 10/18</t>
  </si>
  <si>
    <t>E34401 PRD Gen, Wild Horse Wind 11/18</t>
  </si>
  <si>
    <t>E34401 PRD Gen, Wild Horse Wind 12/18</t>
  </si>
  <si>
    <t>E34401 PRD Gen,Wild Horse Expansion</t>
  </si>
  <si>
    <t>E34401 PRD Gen,Wild Horse Expansion 01/18</t>
  </si>
  <si>
    <t>E34401 PRD Gen,Wild Horse Expansion 02/18</t>
  </si>
  <si>
    <t>E34401 PRD Gen,Wild Horse Expansion 03/18</t>
  </si>
  <si>
    <t>E34401 PRD Gen,Wild Horse Expansion 04/18</t>
  </si>
  <si>
    <t>E34401 PRD Gen,Wild Horse Expansion 05/18</t>
  </si>
  <si>
    <t>E34401 PRD Gen,Wild Horse Expansion 06/18</t>
  </si>
  <si>
    <t>E34401 PRD Gen,Wild Horse Expansion 07/18</t>
  </si>
  <si>
    <t>E34401 PRD Gen,Wild Horse Expansion 08/18</t>
  </si>
  <si>
    <t>E34401 PRD Gen,Wild Horse Expansion 09/18</t>
  </si>
  <si>
    <t>E34401 PRD Gen,Wild Horse Expansion 10/18</t>
  </si>
  <si>
    <t>E34401 PRD Gen,Wild Horse Expansion 11/18</t>
  </si>
  <si>
    <t>E34401 PRD Gen,Wild Horse Expansion 12/18</t>
  </si>
  <si>
    <t>E3441 PRD Gen LH, Whitehorn-DONOTUS</t>
  </si>
  <si>
    <t>E3441 PRD Gen LH, Whitehorn-DONOTUS 01/18</t>
  </si>
  <si>
    <t>E3441 PRD Gen LH, Whitehorn-DONOTUS 02/18</t>
  </si>
  <si>
    <t>E3441 PRD Gen LH, Whitehorn-DONOTUS 03/18</t>
  </si>
  <si>
    <t>E3441 PRD Gen LH, Whitehorn-DONOTUS 04/18</t>
  </si>
  <si>
    <t>E3441 PRD Gen LH, Whitehorn-DONOTUS 05/18</t>
  </si>
  <si>
    <t>E3441 PRD Gen LH, Whitehorn-DONOTUS 06/18</t>
  </si>
  <si>
    <t>E3441 PRD Gen LH, Whitehorn-DONOTUS 07/18</t>
  </si>
  <si>
    <t>E3441 PRD Gen LH, Whitehorn-DONOTUS 08/18</t>
  </si>
  <si>
    <t>E3441 PRD Gen LH, Whitehorn-DONOTUS 09/18</t>
  </si>
  <si>
    <t>E3441 PRD Gen LH, Whitehorn-DONOTUS 10/18</t>
  </si>
  <si>
    <t>E3441 PRD Gen LH, Whitehorn-DONOTUS 11/18</t>
  </si>
  <si>
    <t>E3441 PRD Gen LH, Whitehorn-DONOTUS 12/18</t>
  </si>
  <si>
    <t>E34420 PRD Gen, Encogen</t>
  </si>
  <si>
    <t>E34420 PRD Gen, Encogen 01/18</t>
  </si>
  <si>
    <t>E34420 PRD Gen, Encogen 02/18</t>
  </si>
  <si>
    <t>E34420 PRD Gen, Encogen 03/18</t>
  </si>
  <si>
    <t>E34420 PRD Gen, Encogen 04/18</t>
  </si>
  <si>
    <t>E34420 PRD Gen, Encogen 05/18</t>
  </si>
  <si>
    <t>E34420 PRD Gen, Encogen 06/18</t>
  </si>
  <si>
    <t>E34420 PRD Gen, Encogen 07/18</t>
  </si>
  <si>
    <t>E34420 PRD Gen, Encogen 08/18</t>
  </si>
  <si>
    <t>E34420 PRD Gen, Encogen 09/18</t>
  </si>
  <si>
    <t>E34420 PRD Gen, Encogen 10/18</t>
  </si>
  <si>
    <t>E34420 PRD Gen, Encogen 11/18</t>
  </si>
  <si>
    <t>E34420 PRD Gen, Encogen 12/18</t>
  </si>
  <si>
    <t xml:space="preserve">E34420 PRD Gen, Ferndale </t>
  </si>
  <si>
    <t>E34420 PRD Gen, Ferndale  01/18</t>
  </si>
  <si>
    <t>E34420 PRD Gen, Ferndale  02/18</t>
  </si>
  <si>
    <t>E34420 PRD Gen, Ferndale  03/18</t>
  </si>
  <si>
    <t>E34420 PRD Gen, Ferndale  04/18</t>
  </si>
  <si>
    <t>E34420 PRD Gen, Ferndale  05/18</t>
  </si>
  <si>
    <t>E34420 PRD Gen, Ferndale  06/18</t>
  </si>
  <si>
    <t>E34420 PRD Gen, Ferndale  07/18</t>
  </si>
  <si>
    <t>E34420 PRD Gen, Ferndale  08/18</t>
  </si>
  <si>
    <t>E34420 PRD Gen, Ferndale  09/18</t>
  </si>
  <si>
    <t>E34420 PRD Gen, Ferndale  10/18</t>
  </si>
  <si>
    <t>E34420 PRD Gen, Ferndale  11/18</t>
  </si>
  <si>
    <t>E34420 PRD Gen, Ferndale  12/18</t>
  </si>
  <si>
    <t>E34420 PRD Gen, Fred 1/APC</t>
  </si>
  <si>
    <t>E34420 PRD Gen, Fred 1/APC 01/18</t>
  </si>
  <si>
    <t>E34420 PRD Gen, Fred 1/APC 02/18</t>
  </si>
  <si>
    <t>E34420 PRD Gen, Fred 1/APC 03/18</t>
  </si>
  <si>
    <t>E34420 PRD Gen, Fred 1/APC 04/18</t>
  </si>
  <si>
    <t>E34420 PRD Gen, Fred 1/APC 05/18</t>
  </si>
  <si>
    <t>E34420 PRD Gen, Fred 1/APC 06/18</t>
  </si>
  <si>
    <t>E34420 PRD Gen, Fred 1/APC 07/18</t>
  </si>
  <si>
    <t>E34420 PRD Gen, Fred 1/APC 08/18</t>
  </si>
  <si>
    <t>E34420 PRD Gen, Fred 1/APC 09/18</t>
  </si>
  <si>
    <t>E34420 PRD Gen, Fred 1/APC 10/18</t>
  </si>
  <si>
    <t>E34420 PRD Gen, Fred 1/APC 11/18</t>
  </si>
  <si>
    <t>E34420 PRD Gen, Fred 1/APC 12/18</t>
  </si>
  <si>
    <t>E34420 PRD Gen, Goldendale</t>
  </si>
  <si>
    <t>E34420 PRD Gen, Goldendale 01/18</t>
  </si>
  <si>
    <t>E34420 PRD Gen, Goldendale 02/18</t>
  </si>
  <si>
    <t>E34420 PRD Gen, Goldendale 03/18</t>
  </si>
  <si>
    <t>E34420 PRD Gen, Goldendale 04/18</t>
  </si>
  <si>
    <t>E34420 PRD Gen, Goldendale 05/18</t>
  </si>
  <si>
    <t>E34420 PRD Gen, Goldendale 06/18</t>
  </si>
  <si>
    <t>E34420 PRD Gen, Goldendale 07/18</t>
  </si>
  <si>
    <t>E34420 PRD Gen, Goldendale 08/18</t>
  </si>
  <si>
    <t>E34420 PRD Gen, Goldendale 09/18</t>
  </si>
  <si>
    <t>E34420 PRD Gen, Goldendale 10/18</t>
  </si>
  <si>
    <t>E34420 PRD Gen, Goldendale 11/18</t>
  </si>
  <si>
    <t>E34420 PRD Gen, Goldendale 12/18</t>
  </si>
  <si>
    <t>E34420 PRD Gen, Goldendale OP</t>
  </si>
  <si>
    <t>E34420 PRD Gen, Goldendale OP 01/18</t>
  </si>
  <si>
    <t>E34420 PRD Gen, Goldendale OP 02/18</t>
  </si>
  <si>
    <t>E34420 PRD Gen, Goldendale OP 03/18</t>
  </si>
  <si>
    <t>E34420 PRD Gen, Goldendale OP 04/18</t>
  </si>
  <si>
    <t>E34420 PRD Gen, Goldendale OP 05/18</t>
  </si>
  <si>
    <t>E34420 PRD Gen, Goldendale OP 06/18</t>
  </si>
  <si>
    <t>E34420 PRD Gen, Goldendale OP 07/18</t>
  </si>
  <si>
    <t>E34420 PRD Gen, Goldendale OP 08/18</t>
  </si>
  <si>
    <t>E34420 PRD Gen, Goldendale OP 09/18</t>
  </si>
  <si>
    <t>E34420 PRD Gen, Goldendale OP 10/18</t>
  </si>
  <si>
    <t>E34420 PRD Gen, Goldendale OP 11/18</t>
  </si>
  <si>
    <t>E34420 PRD Gen, Goldendale OP 12/18</t>
  </si>
  <si>
    <t>E34420 PRD Gen, Mint Farm</t>
  </si>
  <si>
    <t>E34420 PRD Gen, Mint Farm 01/18</t>
  </si>
  <si>
    <t>E34420 PRD Gen, Mint Farm 02/18</t>
  </si>
  <si>
    <t>E34420 PRD Gen, Mint Farm 03/18</t>
  </si>
  <si>
    <t>E34420 PRD Gen, Mint Farm 04/18</t>
  </si>
  <si>
    <t>E34420 PRD Gen, Mint Farm 05/18</t>
  </si>
  <si>
    <t>E34420 PRD Gen, Mint Farm 06/18</t>
  </si>
  <si>
    <t>E34420 PRD Gen, Mint Farm 07/18</t>
  </si>
  <si>
    <t>E34420 PRD Gen, Mint Farm 08/18</t>
  </si>
  <si>
    <t>E34420 PRD Gen, Mint Farm 09/18</t>
  </si>
  <si>
    <t>E34420 PRD Gen, Mint Farm 10/18</t>
  </si>
  <si>
    <t>E34420 PRD Gen, Mint Farm 11/18</t>
  </si>
  <si>
    <t>E34420 PRD Gen, Mint Farm 12/18</t>
  </si>
  <si>
    <t>E34420 PRD Gen, Mint Farm OP</t>
  </si>
  <si>
    <t>E34420 PRD Gen, Mint Farm OP 01/18</t>
  </si>
  <si>
    <t>E34420 PRD Gen, Mint Farm OP 02/18</t>
  </si>
  <si>
    <t>E34420 PRD Gen, Mint Farm OP 03/18</t>
  </si>
  <si>
    <t>E34420 PRD Gen, Mint Farm OP 04/18</t>
  </si>
  <si>
    <t>E34420 PRD Gen, Mint Farm OP 05/18</t>
  </si>
  <si>
    <t>E34420 PRD Gen, Mint Farm OP 06/18</t>
  </si>
  <si>
    <t>E34420 PRD Gen, Mint Farm OP 07/18</t>
  </si>
  <si>
    <t>E34420 PRD Gen, Mint Farm OP 08/18</t>
  </si>
  <si>
    <t>E34420 PRD Gen, Mint Farm OP 09/18</t>
  </si>
  <si>
    <t>E34420 PRD Gen, Mint Farm OP 10/18</t>
  </si>
  <si>
    <t>E34420 PRD Gen, Mint Farm OP 11/18</t>
  </si>
  <si>
    <t>E34420 PRD Gen, Mint Farm OP 12/18</t>
  </si>
  <si>
    <t xml:space="preserve">E34420 PRD Gen, Sumas </t>
  </si>
  <si>
    <t>E34420 PRD Gen, Sumas  01/18</t>
  </si>
  <si>
    <t>E34420 PRD Gen, Sumas  02/18</t>
  </si>
  <si>
    <t>E34420 PRD Gen, Sumas  03/18</t>
  </si>
  <si>
    <t>E34420 PRD Gen, Sumas  04/18</t>
  </si>
  <si>
    <t>E34420 PRD Gen, Sumas  05/18</t>
  </si>
  <si>
    <t>E34420 PRD Gen, Sumas  06/18</t>
  </si>
  <si>
    <t>E34420 PRD Gen, Sumas  07/18</t>
  </si>
  <si>
    <t>E34420 PRD Gen, Sumas  08/18</t>
  </si>
  <si>
    <t>E34420 PRD Gen, Sumas  09/18</t>
  </si>
  <si>
    <t>E34420 PRD Gen, Sumas  10/18</t>
  </si>
  <si>
    <t>E34420 PRD Gen, Sumas  11/18</t>
  </si>
  <si>
    <t>E34420 PRD Gen, Sumas  12/18</t>
  </si>
  <si>
    <t>E34420 PRD Gen, Sumas OP</t>
  </si>
  <si>
    <t>E34420 PRD Gen, Sumas OP 01/18</t>
  </si>
  <si>
    <t>E34420 PRD Gen, Sumas OP 02/18</t>
  </si>
  <si>
    <t>E34420 PRD Gen, Sumas OP 03/18</t>
  </si>
  <si>
    <t>E34420 PRD Gen, Sumas OP 04/18</t>
  </si>
  <si>
    <t>E34420 PRD Gen, Sumas OP 05/18</t>
  </si>
  <si>
    <t>E34420 PRD Gen, Sumas OP 06/18</t>
  </si>
  <si>
    <t>E34420 PRD Gen, Sumas OP 07/18</t>
  </si>
  <si>
    <t>E34420 PRD Gen, Sumas OP 08/18</t>
  </si>
  <si>
    <t>E34420 PRD Gen, Sumas OP 09/18</t>
  </si>
  <si>
    <t>E34420 PRD Gen, Sumas OP 10/18</t>
  </si>
  <si>
    <t>E34420 PRD Gen, Sumas OP 11/18</t>
  </si>
  <si>
    <t>E34420 PRD Gen, Sumas OP 12/18</t>
  </si>
  <si>
    <t>E345 102 PRD Accessory, Epcor CoG</t>
  </si>
  <si>
    <t>E345 102 PRD Accessory, Epcor CoG 01/18</t>
  </si>
  <si>
    <t>E345 102 PRD Accessory, Epcor CoG 02/18</t>
  </si>
  <si>
    <t>E345 102 PRD Accessory, Epcor CoG 03/18</t>
  </si>
  <si>
    <t>E345 102 PRD Accessory, Epcor CoG 04/18</t>
  </si>
  <si>
    <t>E345 102 PRD Accessory, Epcor CoG 05/18</t>
  </si>
  <si>
    <t>E345 102 PRD Accessory, Epcor CoG 06/18</t>
  </si>
  <si>
    <t>E345 102 PRD Accessory, Epcor CoG 07/18</t>
  </si>
  <si>
    <t>E345 102 PRD Accessory, Epcor CoG 08/18</t>
  </si>
  <si>
    <t>E345 102 PRD Accessory, Epcor CoG 09/18</t>
  </si>
  <si>
    <t>E345 102 PRD Accessory, Epcor CoG 10/18</t>
  </si>
  <si>
    <t>E345 102 PRD Accessory, Epcor CoG 11/18</t>
  </si>
  <si>
    <t>E345 102 PRD Accessory, Epcor CoG 12/18</t>
  </si>
  <si>
    <t>E345 PRD Accessory, Cystal Mtn</t>
  </si>
  <si>
    <t>E345 PRD Accessory, Cystal Mtn 01/18</t>
  </si>
  <si>
    <t>E345 PRD Accessory, Cystal Mtn 02/18</t>
  </si>
  <si>
    <t>E345 PRD Accessory, Cystal Mtn 03/18</t>
  </si>
  <si>
    <t>E345 PRD Accessory, Cystal Mtn 04/18</t>
  </si>
  <si>
    <t>E345 PRD Accessory, Cystal Mtn 05/18</t>
  </si>
  <si>
    <t>E345 PRD Accessory, Cystal Mtn 06/18</t>
  </si>
  <si>
    <t>E345 PRD Accessory, Cystal Mtn 07/18</t>
  </si>
  <si>
    <t>E345 PRD Accessory, Cystal Mtn 08/18</t>
  </si>
  <si>
    <t>E345 PRD Accessory, Cystal Mtn 09/18</t>
  </si>
  <si>
    <t>E345 PRD Accessory, Cystal Mtn 10/18</t>
  </si>
  <si>
    <t>E345 PRD Accessory, Cystal Mtn 11/18</t>
  </si>
  <si>
    <t>E345 PRD Accessory, Cystal Mtn 12/18</t>
  </si>
  <si>
    <t>E345 PRD Accessory, Encogen</t>
  </si>
  <si>
    <t>E345 PRD Accessory, Encogen 01/18</t>
  </si>
  <si>
    <t>E345 PRD Accessory, Encogen 02/18</t>
  </si>
  <si>
    <t>E345 PRD Accessory, Encogen 03/18</t>
  </si>
  <si>
    <t>E345 PRD Accessory, Encogen 04/18</t>
  </si>
  <si>
    <t>E345 PRD Accessory, Encogen 05/18</t>
  </si>
  <si>
    <t>E345 PRD Accessory, Encogen 06/18</t>
  </si>
  <si>
    <t>E345 PRD Accessory, Encogen 07/18</t>
  </si>
  <si>
    <t>E345 PRD Accessory, Encogen 08/18</t>
  </si>
  <si>
    <t>E345 PRD Accessory, Encogen 09/18</t>
  </si>
  <si>
    <t>E345 PRD Accessory, Encogen 10/18</t>
  </si>
  <si>
    <t>E345 PRD Accessory, Encogen 11/18</t>
  </si>
  <si>
    <t>E345 PRD Accessory, Encogen 12/18</t>
  </si>
  <si>
    <t>E345 PRD Accessory, Ferndale</t>
  </si>
  <si>
    <t>E345 PRD Accessory, Ferndale 01/18</t>
  </si>
  <si>
    <t>E345 PRD Accessory, Ferndale 02/18</t>
  </si>
  <si>
    <t>E345 PRD Accessory, Ferndale 03/18</t>
  </si>
  <si>
    <t>E345 PRD Accessory, Ferndale 04/18</t>
  </si>
  <si>
    <t>E345 PRD Accessory, Ferndale 05/18</t>
  </si>
  <si>
    <t>E345 PRD Accessory, Ferndale 06/18</t>
  </si>
  <si>
    <t>E345 PRD Accessory, Ferndale 07/18</t>
  </si>
  <si>
    <t>E345 PRD Accessory, Ferndale 08/18</t>
  </si>
  <si>
    <t>E345 PRD Accessory, Ferndale 09/18</t>
  </si>
  <si>
    <t>E345 PRD Accessory, Ferndale 10/18</t>
  </si>
  <si>
    <t>E345 PRD Accessory, Ferndale 11/18</t>
  </si>
  <si>
    <t>E345 PRD Accessory, Ferndale 12/18</t>
  </si>
  <si>
    <t>E345 PRD Accessory, Fred 1/APC</t>
  </si>
  <si>
    <t>E345 PRD Accessory, Fred 1/APC 01/18</t>
  </si>
  <si>
    <t>E345 PRD Accessory, Fred 1/APC 02/18</t>
  </si>
  <si>
    <t>E345 PRD Accessory, Fred 1/APC 03/18</t>
  </si>
  <si>
    <t>E345 PRD Accessory, Fred 1/APC 04/18</t>
  </si>
  <si>
    <t>E345 PRD Accessory, Fred 1/APC 05/18</t>
  </si>
  <si>
    <t>E345 PRD Accessory, Fred 1/APC 06/18</t>
  </si>
  <si>
    <t>E345 PRD Accessory, Fred 1/APC 07/18</t>
  </si>
  <si>
    <t>E345 PRD Accessory, Fred 1/APC 08/18</t>
  </si>
  <si>
    <t>E345 PRD Accessory, Fred 1/APC 09/18</t>
  </si>
  <si>
    <t>E345 PRD Accessory, Fred 1/APC 10/18</t>
  </si>
  <si>
    <t>E345 PRD Accessory, Fred 1/APC 11/18</t>
  </si>
  <si>
    <t>E345 PRD Accessory, Fred 1/APC 12/18</t>
  </si>
  <si>
    <t>E345 PRD Accessory, Frederickson</t>
  </si>
  <si>
    <t>E345 PRD Accessory, Frederickson 01/18</t>
  </si>
  <si>
    <t>E345 PRD Accessory, Frederickson 02/18</t>
  </si>
  <si>
    <t>E345 PRD Accessory, Frederickson 03/18</t>
  </si>
  <si>
    <t>E345 PRD Accessory, Frederickson 04/18</t>
  </si>
  <si>
    <t>E345 PRD Accessory, Frederickson 05/18</t>
  </si>
  <si>
    <t>E345 PRD Accessory, Frederickson 06/18</t>
  </si>
  <si>
    <t>E345 PRD Accessory, Frederickson 07/18</t>
  </si>
  <si>
    <t>E345 PRD Accessory, Frederickson 08/18</t>
  </si>
  <si>
    <t>E345 PRD Accessory, Frederickson 09/18</t>
  </si>
  <si>
    <t>E345 PRD Accessory, Frederickson 10/18</t>
  </si>
  <si>
    <t>E345 PRD Accessory, Frederickson 11/18</t>
  </si>
  <si>
    <t>E345 PRD Accessory, Frederickson 12/18</t>
  </si>
  <si>
    <t>E345 PRD Accessory, Fredonia</t>
  </si>
  <si>
    <t>E345 PRD Accessory, Fredonia 01/18</t>
  </si>
  <si>
    <t>E345 PRD Accessory, Fredonia 02/18</t>
  </si>
  <si>
    <t>E345 PRD Accessory, Fredonia 03/18</t>
  </si>
  <si>
    <t>E345 PRD Accessory, Fredonia 04/18</t>
  </si>
  <si>
    <t>E345 PRD Accessory, Fredonia 05/18</t>
  </si>
  <si>
    <t>E345 PRD Accessory, Fredonia 06/18</t>
  </si>
  <si>
    <t>E345 PRD Accessory, Fredonia 07/18</t>
  </si>
  <si>
    <t>E345 PRD Accessory, Fredonia 08/18</t>
  </si>
  <si>
    <t>E345 PRD Accessory, Fredonia 09/18</t>
  </si>
  <si>
    <t>E345 PRD Accessory, Fredonia 10/18</t>
  </si>
  <si>
    <t>E345 PRD Accessory, Fredonia 11/18</t>
  </si>
  <si>
    <t>E345 PRD Accessory, Fredonia 12/18</t>
  </si>
  <si>
    <t>E345 PRD Accessory, Fredonia 3&amp;4 OP</t>
  </si>
  <si>
    <t>E345 PRD Accessory, Fredonia 3&amp;4 OP 01/18</t>
  </si>
  <si>
    <t>E345 PRD Accessory, Fredonia 3&amp;4 OP 02/18</t>
  </si>
  <si>
    <t>E345 PRD Accessory, Fredonia 3&amp;4 OP 03/18</t>
  </si>
  <si>
    <t>E345 PRD Accessory, Fredonia 3&amp;4 OP 04/18</t>
  </si>
  <si>
    <t>E345 PRD Accessory, Fredonia 3&amp;4 OP 05/18</t>
  </si>
  <si>
    <t>E345 PRD Accessory, Fredonia 3&amp;4 OP 06/18</t>
  </si>
  <si>
    <t>E345 PRD Accessory, Fredonia 3&amp;4 OP 07/18</t>
  </si>
  <si>
    <t>E345 PRD Accessory, Fredonia 3&amp;4 OP 08/18</t>
  </si>
  <si>
    <t>E345 PRD Accessory, Fredonia 3&amp;4 OP 09/18</t>
  </si>
  <si>
    <t>E345 PRD Accessory, Fredonia 3&amp;4 OP 10/18</t>
  </si>
  <si>
    <t>E345 PRD Accessory, Fredonia 3&amp;4 OP 11/18</t>
  </si>
  <si>
    <t>E345 PRD Accessory, Fredonia 3&amp;4 OP 12/18</t>
  </si>
  <si>
    <t>E345 PRD Accessory, Goldendale</t>
  </si>
  <si>
    <t>E345 PRD Accessory, Goldendale 01/18</t>
  </si>
  <si>
    <t>E345 PRD Accessory, Goldendale 02/18</t>
  </si>
  <si>
    <t>E345 PRD Accessory, Goldendale 03/18</t>
  </si>
  <si>
    <t>E345 PRD Accessory, Goldendale 04/18</t>
  </si>
  <si>
    <t>E345 PRD Accessory, Goldendale 05/18</t>
  </si>
  <si>
    <t>E345 PRD Accessory, Goldendale 06/18</t>
  </si>
  <si>
    <t>E345 PRD Accessory, Goldendale 07/18</t>
  </si>
  <si>
    <t>E345 PRD Accessory, Goldendale 08/18</t>
  </si>
  <si>
    <t>E345 PRD Accessory, Goldendale 09/18</t>
  </si>
  <si>
    <t>E345 PRD Accessory, Goldendale 10/18</t>
  </si>
  <si>
    <t>E345 PRD Accessory, Goldendale 11/18</t>
  </si>
  <si>
    <t>E345 PRD Accessory, Goldendale 12/18</t>
  </si>
  <si>
    <t>E345 PRD Accessory, Goldendale OP</t>
  </si>
  <si>
    <t>E345 PRD Accessory, Goldendale OP 01/18</t>
  </si>
  <si>
    <t>E345 PRD Accessory, Goldendale OP 02/18</t>
  </si>
  <si>
    <t>E345 PRD Accessory, Goldendale OP 03/18</t>
  </si>
  <si>
    <t>E345 PRD Accessory, Goldendale OP 04/18</t>
  </si>
  <si>
    <t>E345 PRD Accessory, Goldendale OP 05/18</t>
  </si>
  <si>
    <t>E345 PRD Accessory, Goldendale OP 06/18</t>
  </si>
  <si>
    <t>E345 PRD Accessory, Goldendale OP 07/18</t>
  </si>
  <si>
    <t>E345 PRD Accessory, Goldendale OP 08/18</t>
  </si>
  <si>
    <t>E345 PRD Accessory, Goldendale OP 09/18</t>
  </si>
  <si>
    <t>E345 PRD Accessory, Goldendale OP 10/18</t>
  </si>
  <si>
    <t>E345 PRD Accessory, Goldendale OP 11/18</t>
  </si>
  <si>
    <t>E345 PRD Accessory, Goldendale OP 12/18</t>
  </si>
  <si>
    <t>E345 PRD Accessory, Mint Farm</t>
  </si>
  <si>
    <t>E345 PRD Accessory, Mint Farm 01/18</t>
  </si>
  <si>
    <t>E345 PRD Accessory, Mint Farm 02/18</t>
  </si>
  <si>
    <t>E345 PRD Accessory, Mint Farm 03/18</t>
  </si>
  <si>
    <t>E345 PRD Accessory, Mint Farm 04/18</t>
  </si>
  <si>
    <t>E345 PRD Accessory, Mint Farm 05/18</t>
  </si>
  <si>
    <t>E345 PRD Accessory, Mint Farm 06/18</t>
  </si>
  <si>
    <t>E345 PRD Accessory, Mint Farm 07/18</t>
  </si>
  <si>
    <t>E345 PRD Accessory, Mint Farm 08/18</t>
  </si>
  <si>
    <t>E345 PRD Accessory, Mint Farm 09/18</t>
  </si>
  <si>
    <t>E345 PRD Accessory, Mint Farm 10/18</t>
  </si>
  <si>
    <t>E345 PRD Accessory, Mint Farm 11/18</t>
  </si>
  <si>
    <t>E345 PRD Accessory, Mint Farm 12/18</t>
  </si>
  <si>
    <t>E345 PRD Accessory, Mint Farm OP</t>
  </si>
  <si>
    <t>E345 PRD Accessory, Mint Farm OP 01/18</t>
  </si>
  <si>
    <t>E345 PRD Accessory, Mint Farm OP 02/18</t>
  </si>
  <si>
    <t>E345 PRD Accessory, Mint Farm OP 03/18</t>
  </si>
  <si>
    <t>E345 PRD Accessory, Mint Farm OP 04/18</t>
  </si>
  <si>
    <t>E345 PRD Accessory, Mint Farm OP 05/18</t>
  </si>
  <si>
    <t>E345 PRD Accessory, Mint Farm OP 06/18</t>
  </si>
  <si>
    <t>E345 PRD Accessory, Mint Farm OP 07/18</t>
  </si>
  <si>
    <t>E345 PRD Accessory, Mint Farm OP 08/18</t>
  </si>
  <si>
    <t>E345 PRD Accessory, Mint Farm OP 09/18</t>
  </si>
  <si>
    <t>E345 PRD Accessory, Mint Farm OP 10/18</t>
  </si>
  <si>
    <t>E345 PRD Accessory, Mint Farm OP 11/18</t>
  </si>
  <si>
    <t>E345 PRD Accessory, Mint Farm OP 12/18</t>
  </si>
  <si>
    <t>E345 PRD Accessory, Sumas</t>
  </si>
  <si>
    <t>E345 PRD Accessory, Sumas 01/18</t>
  </si>
  <si>
    <t>E345 PRD Accessory, Sumas 02/18</t>
  </si>
  <si>
    <t>E345 PRD Accessory, Sumas 03/18</t>
  </si>
  <si>
    <t>E345 PRD Accessory, Sumas 04/18</t>
  </si>
  <si>
    <t>E345 PRD Accessory, Sumas 05/18</t>
  </si>
  <si>
    <t>E345 PRD Accessory, Sumas 06/18</t>
  </si>
  <si>
    <t>E345 PRD Accessory, Sumas 07/18</t>
  </si>
  <si>
    <t>E345 PRD Accessory, Sumas 08/18</t>
  </si>
  <si>
    <t>E345 PRD Accessory, Sumas 09/18</t>
  </si>
  <si>
    <t>E345 PRD Accessory, Sumas 10/18</t>
  </si>
  <si>
    <t>E345 PRD Accessory, Sumas 11/18</t>
  </si>
  <si>
    <t>E345 PRD Accessory, Sumas 12/18</t>
  </si>
  <si>
    <t>E345 PRD Accessory, Sumas OP</t>
  </si>
  <si>
    <t>E345 PRD Accessory, Sumas OP 01/18</t>
  </si>
  <si>
    <t>E345 PRD Accessory, Sumas OP 02/18</t>
  </si>
  <si>
    <t>E345 PRD Accessory, Sumas OP 03/18</t>
  </si>
  <si>
    <t>E345 PRD Accessory, Sumas OP 04/18</t>
  </si>
  <si>
    <t>E345 PRD Accessory, Sumas OP 05/18</t>
  </si>
  <si>
    <t>E345 PRD Accessory, Sumas OP 06/18</t>
  </si>
  <si>
    <t>E345 PRD Accessory, Sumas OP 07/18</t>
  </si>
  <si>
    <t>E345 PRD Accessory, Sumas OP 08/18</t>
  </si>
  <si>
    <t>E345 PRD Accessory, Sumas OP 09/18</t>
  </si>
  <si>
    <t>E345 PRD Accessory, Sumas OP 10/18</t>
  </si>
  <si>
    <t>E345 PRD Accessory, Sumas OP 11/18</t>
  </si>
  <si>
    <t>E345 PRD Accessory, Sumas OP 12/18</t>
  </si>
  <si>
    <t>E345 PRD Accessory, Whitehorn 1_RET</t>
  </si>
  <si>
    <t>E345 PRD Accessory, Whitehorn 1_RET 01/18</t>
  </si>
  <si>
    <t>E345 PRD Accessory, Whitehorn 1_RET 02/18</t>
  </si>
  <si>
    <t>E345 PRD Accessory, Whitehorn 1_RET 03/18</t>
  </si>
  <si>
    <t>E345 PRD Accessory, Whitehorn 1_RET 04/18</t>
  </si>
  <si>
    <t>E345 PRD Accessory, Whitehorn 1_RET 05/18</t>
  </si>
  <si>
    <t>E345 PRD Accessory, Whitehorn 1_RET 06/18</t>
  </si>
  <si>
    <t>E345 PRD Accessory, Whitehorn 1_RET 07/18</t>
  </si>
  <si>
    <t>E345 PRD Accessory, Whitehorn 1_RET 08/18</t>
  </si>
  <si>
    <t>E345 PRD Accessory, Whitehorn 1_RET 09/18</t>
  </si>
  <si>
    <t>E345 PRD Accessory, Whitehorn 1_RET 10/18</t>
  </si>
  <si>
    <t>E345 PRD Accessory, Whitehorn 1_RET 11/18</t>
  </si>
  <si>
    <t>E345 PRD Accessory, Whitehorn 1_RET 12/18</t>
  </si>
  <si>
    <t>E345 PRD Accessory, Whitehorn 2-3 C</t>
  </si>
  <si>
    <t>E345 PRD Accessory, Whitehorn 2-3 C 01/18</t>
  </si>
  <si>
    <t>E345 PRD Accessory, Whitehorn 2-3 C 02/18</t>
  </si>
  <si>
    <t>E345 PRD Accessory, Whitehorn 2-3 C 03/18</t>
  </si>
  <si>
    <t>E345 PRD Accessory, Whitehorn 2-3 C 04/18</t>
  </si>
  <si>
    <t>E345 PRD Accessory, Whitehorn 2-3 C 05/18</t>
  </si>
  <si>
    <t>E345 PRD Accessory, Whitehorn 2-3 C 06/18</t>
  </si>
  <si>
    <t>E345 PRD Accessory, Whitehorn 2-3 C 07/18</t>
  </si>
  <si>
    <t>E345 PRD Accessory, Whitehorn 2-3 C 08/18</t>
  </si>
  <si>
    <t>E345 PRD Accessory, Whitehorn 2-3 C 09/18</t>
  </si>
  <si>
    <t>E345 PRD Accessory, Whitehorn 2-3 C 10/18</t>
  </si>
  <si>
    <t>E345 PRD Accessory, Whitehorn 2-3 C 11/18</t>
  </si>
  <si>
    <t>E345 PRD Accessory, Whitehorn 2-3 C 12/18</t>
  </si>
  <si>
    <t>E34501 PRD Accessory, Hopkins Ridge</t>
  </si>
  <si>
    <t>E34501 PRD Accessory, Hopkins Ridge 01/18</t>
  </si>
  <si>
    <t>E34501 PRD Accessory, Hopkins Ridge 02/18</t>
  </si>
  <si>
    <t>E34501 PRD Accessory, Hopkins Ridge 03/18</t>
  </si>
  <si>
    <t>E34501 PRD Accessory, Hopkins Ridge 04/18</t>
  </si>
  <si>
    <t>E34501 PRD Accessory, Hopkins Ridge 05/18</t>
  </si>
  <si>
    <t>E34501 PRD Accessory, Hopkins Ridge 06/18</t>
  </si>
  <si>
    <t>E34501 PRD Accessory, Hopkins Ridge 07/18</t>
  </si>
  <si>
    <t>E34501 PRD Accessory, Hopkins Ridge 08/18</t>
  </si>
  <si>
    <t>E34501 PRD Accessory, Hopkins Ridge 09/18</t>
  </si>
  <si>
    <t>E34501 PRD Accessory, Hopkins Ridge 10/18</t>
  </si>
  <si>
    <t>E34501 PRD Accessory, Hopkins Ridge 11/18</t>
  </si>
  <si>
    <t>E34501 PRD Accessory, Hopkins Ridge 12/18</t>
  </si>
  <si>
    <t>E34501 PRD Accessory, LSR</t>
  </si>
  <si>
    <t>E34501 PRD Accessory, LSR 01/18</t>
  </si>
  <si>
    <t>E34501 PRD Accessory, LSR 02/18</t>
  </si>
  <si>
    <t>E34501 PRD Accessory, LSR 03/18</t>
  </si>
  <si>
    <t>E34501 PRD Accessory, LSR 04/18</t>
  </si>
  <si>
    <t>E34501 PRD Accessory, LSR 05/18</t>
  </si>
  <si>
    <t>E34501 PRD Accessory, LSR 06/18</t>
  </si>
  <si>
    <t>E34501 PRD Accessory, LSR 07/18</t>
  </si>
  <si>
    <t>E34501 PRD Accessory, LSR 08/18</t>
  </si>
  <si>
    <t>E34501 PRD Accessory, LSR 09/18</t>
  </si>
  <si>
    <t>E34501 PRD Accessory, LSR 10/18</t>
  </si>
  <si>
    <t>E34501 PRD Accessory, LSR 11/18</t>
  </si>
  <si>
    <t>E34501 PRD Accessory, LSR 12/18</t>
  </si>
  <si>
    <t>E34501 PRD Accessory,Wild Horse Exp</t>
  </si>
  <si>
    <t>E34501 PRD Accessory,Wild Horse Exp 01/18</t>
  </si>
  <si>
    <t>E34501 PRD Accessory,Wild Horse Exp 02/18</t>
  </si>
  <si>
    <t>E34501 PRD Accessory,Wild Horse Exp 03/18</t>
  </si>
  <si>
    <t>E34501 PRD Accessory,Wild Horse Exp 04/18</t>
  </si>
  <si>
    <t>E34501 PRD Accessory,Wild Horse Exp 05/18</t>
  </si>
  <si>
    <t>E34501 PRD Accessory,Wild Horse Exp 06/18</t>
  </si>
  <si>
    <t>E34501 PRD Accessory,Wild Horse Exp 07/18</t>
  </si>
  <si>
    <t>E34501 PRD Accessory,Wild Horse Exp 08/18</t>
  </si>
  <si>
    <t>E34501 PRD Accessory,Wild Horse Exp 09/18</t>
  </si>
  <si>
    <t>E34501 PRD Accessory,Wild Horse Exp 10/18</t>
  </si>
  <si>
    <t>E34501 PRD Accessory,Wild Horse Exp 11/18</t>
  </si>
  <si>
    <t>E34501 PRD Accessory,Wild Horse Exp 12/18</t>
  </si>
  <si>
    <t>E34501 PRD Accessory,Wild HorseWind</t>
  </si>
  <si>
    <t>E34501 PRD Accessory,Wild HorseWind 01/18</t>
  </si>
  <si>
    <t>E34501 PRD Accessory,Wild HorseWind 02/18</t>
  </si>
  <si>
    <t>E34501 PRD Accessory,Wild HorseWind 03/18</t>
  </si>
  <si>
    <t>E34501 PRD Accessory,Wild HorseWind 04/18</t>
  </si>
  <si>
    <t>E34501 PRD Accessory,Wild HorseWind 05/18</t>
  </si>
  <si>
    <t>E34501 PRD Accessory,Wild HorseWind 06/18</t>
  </si>
  <si>
    <t>E34501 PRD Accessory,Wild HorseWind 07/18</t>
  </si>
  <si>
    <t>E34501 PRD Accessory,Wild HorseWind 08/18</t>
  </si>
  <si>
    <t>E34501 PRD Accessory,Wild HorseWind 09/18</t>
  </si>
  <si>
    <t>E34501 PRD Accessory,Wild HorseWind 10/18</t>
  </si>
  <si>
    <t>E34501 PRD Accessory,Wild HorseWind 11/18</t>
  </si>
  <si>
    <t>E34501 PRD Accessory,Wild HorseWind 12/18</t>
  </si>
  <si>
    <t>E34501 PRD Accessory,WildHorseSolar</t>
  </si>
  <si>
    <t>E34501 PRD Accessory,WildHorseSolar 01/18</t>
  </si>
  <si>
    <t>E34501 PRD Accessory,WildHorseSolar 02/18</t>
  </si>
  <si>
    <t>E34501 PRD Accessory,WildHorseSolar 03/18</t>
  </si>
  <si>
    <t>E34501 PRD Accessory,WildHorseSolar 04/18</t>
  </si>
  <si>
    <t>E34501 PRD Accessory,WildHorseSolar 05/18</t>
  </si>
  <si>
    <t>E34501 PRD Accessory,WildHorseSolar 06/18</t>
  </si>
  <si>
    <t>E34501 PRD Accessory,WildHorseSolar 07/18</t>
  </si>
  <si>
    <t>E34501 PRD Accessory,WildHorseSolar 08/18</t>
  </si>
  <si>
    <t>E34501 PRD Accessory,WildHorseSolar 09/18</t>
  </si>
  <si>
    <t>E34501 PRD Accessory,WildHorseSolar 10/18</t>
  </si>
  <si>
    <t>E34501 PRD Accessory,WildHorseSolar 11/18</t>
  </si>
  <si>
    <t>E34501 PRD Accessory,WildHorseSolar 12/18</t>
  </si>
  <si>
    <t>E346 PRD Other, Encogen</t>
  </si>
  <si>
    <t>E346 PRD Other, Encogen 01/18</t>
  </si>
  <si>
    <t>E346 PRD Other, Encogen 02/18</t>
  </si>
  <si>
    <t>E346 PRD Other, Encogen 03/18</t>
  </si>
  <si>
    <t>E346 PRD Other, Encogen 04/18</t>
  </si>
  <si>
    <t>E346 PRD Other, Encogen 05/18</t>
  </si>
  <si>
    <t>E346 PRD Other, Encogen 06/18</t>
  </si>
  <si>
    <t>E346 PRD Other, Encogen 07/18</t>
  </si>
  <si>
    <t>E346 PRD Other, Encogen 08/18</t>
  </si>
  <si>
    <t>E346 PRD Other, Encogen 09/18</t>
  </si>
  <si>
    <t>E346 PRD Other, Encogen 10/18</t>
  </si>
  <si>
    <t>E346 PRD Other, Encogen 11/18</t>
  </si>
  <si>
    <t>E346 PRD Other, Encogen 12/18</t>
  </si>
  <si>
    <t>E346 PRD Other, Ferndale</t>
  </si>
  <si>
    <t>E346 PRD Other, Ferndale 01/18</t>
  </si>
  <si>
    <t>E346 PRD Other, Ferndale 02/18</t>
  </si>
  <si>
    <t>E346 PRD Other, Ferndale 03/18</t>
  </si>
  <si>
    <t>E346 PRD Other, Ferndale 04/18</t>
  </si>
  <si>
    <t>E346 PRD Other, Ferndale 05/18</t>
  </si>
  <si>
    <t>E346 PRD Other, Ferndale 06/18</t>
  </si>
  <si>
    <t>E346 PRD Other, Ferndale 07/18</t>
  </si>
  <si>
    <t>E346 PRD Other, Ferndale 08/18</t>
  </si>
  <si>
    <t>E346 PRD Other, Ferndale 09/18</t>
  </si>
  <si>
    <t>E346 PRD Other, Ferndale 10/18</t>
  </si>
  <si>
    <t>E346 PRD Other, Ferndale 11/18</t>
  </si>
  <si>
    <t>E346 PRD Other, Ferndale 12/18</t>
  </si>
  <si>
    <t>E346 PRD Other, Frederickson</t>
  </si>
  <si>
    <t>E346 PRD Other, Frederickson 01/18</t>
  </si>
  <si>
    <t>E346 PRD Other, Frederickson 02/18</t>
  </si>
  <si>
    <t>E346 PRD Other, Frederickson 03/18</t>
  </si>
  <si>
    <t>E346 PRD Other, Frederickson 04/18</t>
  </si>
  <si>
    <t>E346 PRD Other, Frederickson 05/18</t>
  </si>
  <si>
    <t>E346 PRD Other, Frederickson 06/18</t>
  </si>
  <si>
    <t>E346 PRD Other, Frederickson 07/18</t>
  </si>
  <si>
    <t>E346 PRD Other, Frederickson 08/18</t>
  </si>
  <si>
    <t>E346 PRD Other, Frederickson 09/18</t>
  </si>
  <si>
    <t>E346 PRD Other, Frederickson 10/18</t>
  </si>
  <si>
    <t>E346 PRD Other, Frederickson 11/18</t>
  </si>
  <si>
    <t>E346 PRD Other, Frederickson 12/18</t>
  </si>
  <si>
    <t>E346 PRD Other, Fredonia</t>
  </si>
  <si>
    <t>E346 PRD Other, Fredonia 01/18</t>
  </si>
  <si>
    <t>E346 PRD Other, Fredonia 02/18</t>
  </si>
  <si>
    <t>E346 PRD Other, Fredonia 03/18</t>
  </si>
  <si>
    <t>E346 PRD Other, Fredonia 04/18</t>
  </si>
  <si>
    <t>E346 PRD Other, Fredonia 05/18</t>
  </si>
  <si>
    <t>E346 PRD Other, Fredonia 06/18</t>
  </si>
  <si>
    <t>E346 PRD Other, Fredonia 07/18</t>
  </si>
  <si>
    <t>E346 PRD Other, Fredonia 08/18</t>
  </si>
  <si>
    <t>E346 PRD Other, Fredonia 09/18</t>
  </si>
  <si>
    <t>E346 PRD Other, Fredonia 10/18</t>
  </si>
  <si>
    <t>E346 PRD Other, Fredonia 11/18</t>
  </si>
  <si>
    <t>E346 PRD Other, Fredonia 12/18</t>
  </si>
  <si>
    <t>E346 PRD Other, Fredonia 3&amp;4 OP</t>
  </si>
  <si>
    <t>E346 PRD Other, Fredonia 3&amp;4 OP 01/18</t>
  </si>
  <si>
    <t>E346 PRD Other, Fredonia 3&amp;4 OP 02/18</t>
  </si>
  <si>
    <t>E346 PRD Other, Fredonia 3&amp;4 OP 03/18</t>
  </si>
  <si>
    <t>E346 PRD Other, Fredonia 3&amp;4 OP 04/18</t>
  </si>
  <si>
    <t>E346 PRD Other, Fredonia 3&amp;4 OP 05/18</t>
  </si>
  <si>
    <t>E346 PRD Other, Fredonia 3&amp;4 OP 06/18</t>
  </si>
  <si>
    <t>E346 PRD Other, Fredonia 3&amp;4 OP 07/18</t>
  </si>
  <si>
    <t>E346 PRD Other, Fredonia 3&amp;4 OP 08/18</t>
  </si>
  <si>
    <t>E346 PRD Other, Fredonia 3&amp;4 OP 09/18</t>
  </si>
  <si>
    <t>E346 PRD Other, Fredonia 3&amp;4 OP 10/18</t>
  </si>
  <si>
    <t>E346 PRD Other, Fredonia 3&amp;4 OP 11/18</t>
  </si>
  <si>
    <t>E346 PRD Other, Fredonia 3&amp;4 OP 12/18</t>
  </si>
  <si>
    <t>E346 PRD Other, Goldendale</t>
  </si>
  <si>
    <t>E346 PRD Other, Goldendale 01/18</t>
  </si>
  <si>
    <t>E346 PRD Other, Goldendale 02/18</t>
  </si>
  <si>
    <t>E346 PRD Other, Goldendale 03/18</t>
  </si>
  <si>
    <t>E346 PRD Other, Goldendale 04/18</t>
  </si>
  <si>
    <t>E346 PRD Other, Goldendale 05/18</t>
  </si>
  <si>
    <t>E346 PRD Other, Goldendale 06/18</t>
  </si>
  <si>
    <t>E346 PRD Other, Goldendale 07/18</t>
  </si>
  <si>
    <t>E346 PRD Other, Goldendale 08/18</t>
  </si>
  <si>
    <t>E346 PRD Other, Goldendale 09/18</t>
  </si>
  <si>
    <t>E346 PRD Other, Goldendale 10/18</t>
  </si>
  <si>
    <t>E346 PRD Other, Goldendale 11/18</t>
  </si>
  <si>
    <t>E346 PRD Other, Goldendale 12/18</t>
  </si>
  <si>
    <t>E346 PRD Other, Goldendale OP</t>
  </si>
  <si>
    <t>E346 PRD Other, Goldendale OP 01/18</t>
  </si>
  <si>
    <t>E346 PRD Other, Goldendale OP 02/18</t>
  </si>
  <si>
    <t>E346 PRD Other, Goldendale OP 03/18</t>
  </si>
  <si>
    <t>E346 PRD Other, Goldendale OP 04/18</t>
  </si>
  <si>
    <t>E346 PRD Other, Goldendale OP 05/18</t>
  </si>
  <si>
    <t>E346 PRD Other, Goldendale OP 06/18</t>
  </si>
  <si>
    <t>E346 PRD Other, Goldendale OP 07/18</t>
  </si>
  <si>
    <t>E346 PRD Other, Goldendale OP 08/18</t>
  </si>
  <si>
    <t>E346 PRD Other, Goldendale OP 09/18</t>
  </si>
  <si>
    <t>E346 PRD Other, Goldendale OP 10/18</t>
  </si>
  <si>
    <t>E346 PRD Other, Goldendale OP 11/18</t>
  </si>
  <si>
    <t>E346 PRD Other, Goldendale OP 12/18</t>
  </si>
  <si>
    <t xml:space="preserve">E346 PRD Other, Mint Farm </t>
  </si>
  <si>
    <t>E346 PRD Other, Mint Farm  01/18</t>
  </si>
  <si>
    <t>E346 PRD Other, Mint Farm  02/18</t>
  </si>
  <si>
    <t>E346 PRD Other, Mint Farm  03/18</t>
  </si>
  <si>
    <t>E346 PRD Other, Mint Farm  04/18</t>
  </si>
  <si>
    <t>E346 PRD Other, Mint Farm  05/18</t>
  </si>
  <si>
    <t>E346 PRD Other, Mint Farm  06/18</t>
  </si>
  <si>
    <t>E346 PRD Other, Mint Farm  07/18</t>
  </si>
  <si>
    <t>E346 PRD Other, Mint Farm  08/18</t>
  </si>
  <si>
    <t>E346 PRD Other, Mint Farm  09/18</t>
  </si>
  <si>
    <t>E346 PRD Other, Mint Farm  10/18</t>
  </si>
  <si>
    <t>E346 PRD Other, Mint Farm  11/18</t>
  </si>
  <si>
    <t>E346 PRD Other, Mint Farm  12/18</t>
  </si>
  <si>
    <t>E346 PRD Other, Mint Farm OP</t>
  </si>
  <si>
    <t>E346 PRD Other, Mint Farm OP 01/18</t>
  </si>
  <si>
    <t>E346 PRD Other, Mint Farm OP 02/18</t>
  </si>
  <si>
    <t>E346 PRD Other, Mint Farm OP 03/18</t>
  </si>
  <si>
    <t>E346 PRD Other, Mint Farm OP 04/18</t>
  </si>
  <si>
    <t>E346 PRD Other, Mint Farm OP 05/18</t>
  </si>
  <si>
    <t>E346 PRD Other, Mint Farm OP 06/18</t>
  </si>
  <si>
    <t>E346 PRD Other, Mint Farm OP 07/18</t>
  </si>
  <si>
    <t>E346 PRD Other, Mint Farm OP 08/18</t>
  </si>
  <si>
    <t>E346 PRD Other, Mint Farm OP 09/18</t>
  </si>
  <si>
    <t>E346 PRD Other, Mint Farm OP 10/18</t>
  </si>
  <si>
    <t>E346 PRD Other, Mint Farm OP 11/18</t>
  </si>
  <si>
    <t>E346 PRD Other, Mint Farm OP 12/18</t>
  </si>
  <si>
    <t xml:space="preserve">E346 PRD Other, Sumas </t>
  </si>
  <si>
    <t>E346 PRD Other, Sumas  01/18</t>
  </si>
  <si>
    <t>E346 PRD Other, Sumas  02/18</t>
  </si>
  <si>
    <t>E346 PRD Other, Sumas  03/18</t>
  </si>
  <si>
    <t>E346 PRD Other, Sumas  04/18</t>
  </si>
  <si>
    <t>E346 PRD Other, Sumas  05/18</t>
  </si>
  <si>
    <t>E346 PRD Other, Sumas  06/18</t>
  </si>
  <si>
    <t>E346 PRD Other, Sumas  07/18</t>
  </si>
  <si>
    <t>E346 PRD Other, Sumas  08/18</t>
  </si>
  <si>
    <t>E346 PRD Other, Sumas  09/18</t>
  </si>
  <si>
    <t>E346 PRD Other, Sumas  10/18</t>
  </si>
  <si>
    <t>E346 PRD Other, Sumas  11/18</t>
  </si>
  <si>
    <t>E346 PRD Other, Sumas  12/18</t>
  </si>
  <si>
    <t>E346 PRD Other, Sumas OP</t>
  </si>
  <si>
    <t>E346 PRD Other, Sumas OP 01/18</t>
  </si>
  <si>
    <t>E346 PRD Other, Sumas OP 02/18</t>
  </si>
  <si>
    <t>E346 PRD Other, Sumas OP 03/18</t>
  </si>
  <si>
    <t>E346 PRD Other, Sumas OP 04/18</t>
  </si>
  <si>
    <t>E346 PRD Other, Sumas OP 05/18</t>
  </si>
  <si>
    <t>E346 PRD Other, Sumas OP 06/18</t>
  </si>
  <si>
    <t>E346 PRD Other, Sumas OP 07/18</t>
  </si>
  <si>
    <t>E346 PRD Other, Sumas OP 08/18</t>
  </si>
  <si>
    <t>E346 PRD Other, Sumas OP 09/18</t>
  </si>
  <si>
    <t>E346 PRD Other, Sumas OP 10/18</t>
  </si>
  <si>
    <t>E346 PRD Other, Sumas OP 11/18</t>
  </si>
  <si>
    <t>E346 PRD Other, Sumas OP 12/18</t>
  </si>
  <si>
    <t>E346 PRD Other, Whitehorn 2-3 Com</t>
  </si>
  <si>
    <t>E346 PRD Other, Whitehorn 2-3 Com 01/18</t>
  </si>
  <si>
    <t>E346 PRD Other, Whitehorn 2-3 Com 02/18</t>
  </si>
  <si>
    <t>E346 PRD Other, Whitehorn 2-3 Com 03/18</t>
  </si>
  <si>
    <t>E346 PRD Other, Whitehorn 2-3 Com 04/18</t>
  </si>
  <si>
    <t>E346 PRD Other, Whitehorn 2-3 Com 05/18</t>
  </si>
  <si>
    <t>E346 PRD Other, Whitehorn 2-3 Com 06/18</t>
  </si>
  <si>
    <t>E346 PRD Other, Whitehorn 2-3 Com 07/18</t>
  </si>
  <si>
    <t>E346 PRD Other, Whitehorn 2-3 Com 08/18</t>
  </si>
  <si>
    <t>E346 PRD Other, Whitehorn 2-3 Com 09/18</t>
  </si>
  <si>
    <t>E346 PRD Other, Whitehorn 2-3 Com 10/18</t>
  </si>
  <si>
    <t>E346 PRD Other, Whitehorn 2-3 Com 11/18</t>
  </si>
  <si>
    <t>E346 PRD Other, Whitehorn 2-3 Com 12/18</t>
  </si>
  <si>
    <t>E34601 PRD Other, Hopkins Ridge</t>
  </si>
  <si>
    <t>E34601 PRD Other, Hopkins Ridge 01/18</t>
  </si>
  <si>
    <t>E34601 PRD Other, Hopkins Ridge 02/18</t>
  </si>
  <si>
    <t>E34601 PRD Other, Hopkins Ridge 03/18</t>
  </si>
  <si>
    <t>E34601 PRD Other, Hopkins Ridge 04/18</t>
  </si>
  <si>
    <t>E34601 PRD Other, Hopkins Ridge 05/18</t>
  </si>
  <si>
    <t>E34601 PRD Other, Hopkins Ridge 06/18</t>
  </si>
  <si>
    <t>E34601 PRD Other, Hopkins Ridge 07/18</t>
  </si>
  <si>
    <t>E34601 PRD Other, Hopkins Ridge 08/18</t>
  </si>
  <si>
    <t>E34601 PRD Other, Hopkins Ridge 09/18</t>
  </si>
  <si>
    <t>E34601 PRD Other, Hopkins Ridge 10/18</t>
  </si>
  <si>
    <t>E34601 PRD Other, Hopkins Ridge 11/18</t>
  </si>
  <si>
    <t>E34601 PRD Other, Hopkins Ridge 12/18</t>
  </si>
  <si>
    <t>E34601 PRD Other, LSR</t>
  </si>
  <si>
    <t>E34601 PRD Other, LSR 01/18</t>
  </si>
  <si>
    <t>E34601 PRD Other, LSR 02/18</t>
  </si>
  <si>
    <t>E34601 PRD Other, LSR 03/18</t>
  </si>
  <si>
    <t>E34601 PRD Other, LSR 04/18</t>
  </si>
  <si>
    <t>E34601 PRD Other, LSR 05/18</t>
  </si>
  <si>
    <t>E34601 PRD Other, LSR 06/18</t>
  </si>
  <si>
    <t>E34601 PRD Other, LSR 07/18</t>
  </si>
  <si>
    <t>E34601 PRD Other, LSR 08/18</t>
  </si>
  <si>
    <t>E34601 PRD Other, LSR 09/18</t>
  </si>
  <si>
    <t>E34601 PRD Other, LSR 10/18</t>
  </si>
  <si>
    <t>E34601 PRD Other, LSR 11/18</t>
  </si>
  <si>
    <t>E34601 PRD Other, LSR 12/18</t>
  </si>
  <si>
    <t>E34601 PRD Other, Wild Horse</t>
  </si>
  <si>
    <t>E34601 PRD Other, Wild Horse 01/18</t>
  </si>
  <si>
    <t>E34601 PRD Other, Wild Horse 02/18</t>
  </si>
  <si>
    <t>E34601 PRD Other, Wild Horse 03/18</t>
  </si>
  <si>
    <t>E34601 PRD Other, Wild Horse 04/18</t>
  </si>
  <si>
    <t>E34601 PRD Other, Wild Horse 05/18</t>
  </si>
  <si>
    <t>E34601 PRD Other, Wild Horse 06/18</t>
  </si>
  <si>
    <t>E34601 PRD Other, Wild Horse 07/18</t>
  </si>
  <si>
    <t>E34601 PRD Other, Wild Horse 08/18</t>
  </si>
  <si>
    <t>E34601 PRD Other, Wild Horse 09/18</t>
  </si>
  <si>
    <t>E34601 PRD Other, Wild Horse 10/18</t>
  </si>
  <si>
    <t>E34601 PRD Other, Wild Horse 11/18</t>
  </si>
  <si>
    <t>E34601 PRD Other, Wild Horse 12/18</t>
  </si>
  <si>
    <t>E34601 PRD Other, Wild Horse Expan</t>
  </si>
  <si>
    <t>E34601 PRD Other, Wild Horse Expan 01/18</t>
  </si>
  <si>
    <t>E34601 PRD Other, Wild Horse Expan 02/18</t>
  </si>
  <si>
    <t>E34601 PRD Other, Wild Horse Expan 03/18</t>
  </si>
  <si>
    <t>E34601 PRD Other, Wild Horse Expan 04/18</t>
  </si>
  <si>
    <t>E34601 PRD Other, Wild Horse Expan 05/18</t>
  </si>
  <si>
    <t>E34601 PRD Other, Wild Horse Expan 06/18</t>
  </si>
  <si>
    <t>E34601 PRD Other, Wild Horse Expan 07/18</t>
  </si>
  <si>
    <t>E34601 PRD Other, Wild Horse Expan 08/18</t>
  </si>
  <si>
    <t>E34601 PRD Other, Wild Horse Expan 09/18</t>
  </si>
  <si>
    <t>E34601 PRD Other, Wild Horse Expan 10/18</t>
  </si>
  <si>
    <t>E34601 PRD Other, Wild Horse Expan 11/18</t>
  </si>
  <si>
    <t>E34601 PRD Other, Wild Horse Expan 12/18</t>
  </si>
  <si>
    <t>E3461 PRD Sta Main Tools, Encogen</t>
  </si>
  <si>
    <t>E3461 PRD Sta Main Tools, Encogen 01/18</t>
  </si>
  <si>
    <t>E3461 PRD Sta Main Tools, Encogen 02/18</t>
  </si>
  <si>
    <t>E3461 PRD Sta Main Tools, Encogen 03/18</t>
  </si>
  <si>
    <t>E3461 PRD Sta Main Tools, Encogen 04/18</t>
  </si>
  <si>
    <t>E3461 PRD Sta Main Tools, Encogen 05/18</t>
  </si>
  <si>
    <t>E3461 PRD Sta Main Tools, Encogen 06/18</t>
  </si>
  <si>
    <t>E3461 PRD Sta Main Tools, Encogen 07/18</t>
  </si>
  <si>
    <t>E3461 PRD Sta Main Tools, Encogen 08/18</t>
  </si>
  <si>
    <t>E3461 PRD Sta Main Tools, Encogen 09/18</t>
  </si>
  <si>
    <t>E3461 PRD Sta Main Tools, Encogen 10/18</t>
  </si>
  <si>
    <t>E3461 PRD Sta Main Tools, Encogen 11/18</t>
  </si>
  <si>
    <t>E3461 PRD Sta Main Tools, Encogen 12/18</t>
  </si>
  <si>
    <t>E3461 PRD Sta Main Tools, Ferndale</t>
  </si>
  <si>
    <t>E3461 PRD Sta Main Tools, Ferndale 02/18</t>
  </si>
  <si>
    <t>E3461 PRD Sta Main Tools, Ferndale 03/18</t>
  </si>
  <si>
    <t>E3461 PRD Sta Main Tools, Ferndale 04/18</t>
  </si>
  <si>
    <t>E3461 PRD Sta Main Tools, Ferndale 05/18</t>
  </si>
  <si>
    <t>E3461 PRD Sta Main Tools, Ferndale 06/18</t>
  </si>
  <si>
    <t>E3461 PRD Sta Main Tools, Ferndale 07/18</t>
  </si>
  <si>
    <t>E3461 PRD Sta Main Tools, Ferndale 08/18</t>
  </si>
  <si>
    <t>E3461 PRD Sta Main Tools, Ferndale 09/18</t>
  </si>
  <si>
    <t>E3461 PRD Sta Main Tools, Ferndale 10/18</t>
  </si>
  <si>
    <t>E3461 PRD Sta Main Tools, Ferndale 11/18</t>
  </si>
  <si>
    <t>E3461 PRD Sta Main Tools, Ferndale 12/18</t>
  </si>
  <si>
    <t>E3461 PRD Sta Main Tools, Fredonia</t>
  </si>
  <si>
    <t>E3461 PRD Sta Main Tools, Fredonia 01/18</t>
  </si>
  <si>
    <t>E3461 PRD Sta Main Tools, Fredonia 02/18</t>
  </si>
  <si>
    <t>E3461 PRD Sta Main Tools, Fredonia 03/18</t>
  </si>
  <si>
    <t>E3461 PRD Sta Main Tools, Fredonia 04/18</t>
  </si>
  <si>
    <t>E3461 PRD Sta Main Tools, Fredonia 05/18</t>
  </si>
  <si>
    <t>E3461 PRD Sta Main Tools, Fredonia 06/18</t>
  </si>
  <si>
    <t>E3461 PRD Sta Main Tools, Fredonia 07/18</t>
  </si>
  <si>
    <t>E3461 PRD Sta Main Tools, Fredonia 08/18</t>
  </si>
  <si>
    <t>E3461 PRD Sta Main Tools, Fredonia 09/18</t>
  </si>
  <si>
    <t>E3461 PRD Sta Main Tools, Fredonia 10/18</t>
  </si>
  <si>
    <t>E3461 PRD Sta Main Tools, Fredonia 11/18</t>
  </si>
  <si>
    <t>E3461 PRD Sta Main Tools, Fredonia 12/18</t>
  </si>
  <si>
    <t>E3461 PRD Sta Main Tools, Mint Farm</t>
  </si>
  <si>
    <t>E3461 PRD Sta Main Tools, Mint Farm 01/18</t>
  </si>
  <si>
    <t>E3461 PRD Sta Main Tools, Mint Farm 02/18</t>
  </si>
  <si>
    <t>E3461 PRD Sta Main Tools, Mint Farm 03/18</t>
  </si>
  <si>
    <t>E3461 PRD Sta Main Tools, Mint Farm 04/18</t>
  </si>
  <si>
    <t>E3461 PRD Sta Main Tools, Mint Farm 05/18</t>
  </si>
  <si>
    <t>E3461 PRD Sta Main Tools, Mint Farm 06/18</t>
  </si>
  <si>
    <t>E3461 PRD Sta Main Tools, Mint Farm 07/18</t>
  </si>
  <si>
    <t>E3461 PRD Sta Main Tools, Mint Farm 08/18</t>
  </si>
  <si>
    <t>E3461 PRD Sta Main Tools, Mint Farm 09/18</t>
  </si>
  <si>
    <t>E3461 PRD Sta Main Tools, Mint Farm 10/18</t>
  </si>
  <si>
    <t>E3461 PRD Sta Main Tools, Mint Farm 11/18</t>
  </si>
  <si>
    <t>E3461 PRD Sta Main Tools, Mint Farm 12/18</t>
  </si>
  <si>
    <t>E3461 PRD Sta Main Tools, Sumas</t>
  </si>
  <si>
    <t>E3461 PRD Sta Main Tools, Sumas 01/18</t>
  </si>
  <si>
    <t>E3461 PRD Sta Main Tools, Sumas 02/18</t>
  </si>
  <si>
    <t>E3461 PRD Sta Main Tools, Sumas 03/18</t>
  </si>
  <si>
    <t>E3461 PRD Sta Main Tools, Sumas 04/18</t>
  </si>
  <si>
    <t>E3461 PRD Sta Main Tools, Sumas 05/18</t>
  </si>
  <si>
    <t>E3461 PRD Sta Main Tools, Sumas 06/18</t>
  </si>
  <si>
    <t>E3461 PRD Sta Main Tools, Sumas 07/18</t>
  </si>
  <si>
    <t>E3461 PRD Sta Main Tools, Sumas 08/18</t>
  </si>
  <si>
    <t>E3461 PRD Sta Main Tools, Sumas 09/18</t>
  </si>
  <si>
    <t>E3461 PRD Sta Main Tools, Sumas 10/18</t>
  </si>
  <si>
    <t>E3461 PRD Sta Main Tools, Sumas 11/18</t>
  </si>
  <si>
    <t>E3461 PRD Sta Main Tools, Sumas 12/18</t>
  </si>
  <si>
    <t>E3461 PRD Sta Main Tools,Goldendale</t>
  </si>
  <si>
    <t>E3461 PRD Sta Main Tools,Goldendale 01/18</t>
  </si>
  <si>
    <t>E3461 PRD Sta Main Tools,Goldendale 02/18</t>
  </si>
  <si>
    <t>E3461 PRD Sta Main Tools,Goldendale 03/18</t>
  </si>
  <si>
    <t>E3461 PRD Sta Main Tools,Goldendale 04/18</t>
  </si>
  <si>
    <t>E3461 PRD Sta Main Tools,Goldendale 05/18</t>
  </si>
  <si>
    <t>E3461 PRD Sta Main Tools,Goldendale 06/18</t>
  </si>
  <si>
    <t>E3461 PRD Sta Main Tools,Goldendale 07/18</t>
  </si>
  <si>
    <t>E3461 PRD Sta Main Tools,Goldendale 08/18</t>
  </si>
  <si>
    <t>E3461 PRD Sta Main Tools,Goldendale 09/18</t>
  </si>
  <si>
    <t>E3461 PRD Sta Main Tools,Goldendale 10/18</t>
  </si>
  <si>
    <t>E3461 PRD Sta Main Tools,Goldendale 11/18</t>
  </si>
  <si>
    <t>E3461 PRD Sta Main Tools,Goldendale 12/18</t>
  </si>
  <si>
    <t xml:space="preserve">E3461 PRD Sta MainTools, Whitehorn </t>
  </si>
  <si>
    <t>E3461 PRD Sta MainTools, Whitehorn  01/18</t>
  </si>
  <si>
    <t>E3461 PRD Sta MainTools, Whitehorn  02/18</t>
  </si>
  <si>
    <t>E3461 PRD Sta MainTools, Whitehorn  03/18</t>
  </si>
  <si>
    <t>E3461 PRD Sta MainTools, Whitehorn  04/18</t>
  </si>
  <si>
    <t>E3461 PRD Sta MainTools, Whitehorn  05/18</t>
  </si>
  <si>
    <t>E3461 PRD Sta MainTools, Whitehorn  06/18</t>
  </si>
  <si>
    <t>E3461 PRD Sta MainTools, Whitehorn  07/18</t>
  </si>
  <si>
    <t>E3461 PRD Sta MainTools, Whitehorn  08/18</t>
  </si>
  <si>
    <t>E3461 PRD Sta MainTools, Whitehorn  09/18</t>
  </si>
  <si>
    <t>E3461 PRD Sta MainTools, Whitehorn  10/18</t>
  </si>
  <si>
    <t>E3461 PRD Sta MainTools, Whitehorn  11/18</t>
  </si>
  <si>
    <t>E3461 PRD Sta MainTools, Whitehorn  12/18</t>
  </si>
  <si>
    <t>E3461 PRD Sta MainTools,Crystal Mtn</t>
  </si>
  <si>
    <t>E3461 PRD Sta MainTools,Crystal Mtn 01/18</t>
  </si>
  <si>
    <t>E3461 PRD Sta MainTools,Crystal Mtn 02/18</t>
  </si>
  <si>
    <t>E3461 PRD Sta MainTools,Crystal Mtn 03/18</t>
  </si>
  <si>
    <t>E3461 PRD Sta MainTools,Crystal Mtn 04/18</t>
  </si>
  <si>
    <t>E3461 PRD Sta MainTools,Crystal Mtn 05/18</t>
  </si>
  <si>
    <t>E3461 PRD Sta MainTools,Crystal Mtn 06/18</t>
  </si>
  <si>
    <t>E3461 PRD Sta MainTools,Crystal Mtn 07/18</t>
  </si>
  <si>
    <t>E3461 PRD Sta MainTools,Crystal Mtn 08/18</t>
  </si>
  <si>
    <t>E3461 PRD Sta MainTools,Crystal Mtn 09/18</t>
  </si>
  <si>
    <t>E3461 PRD Sta MainTools,Crystal Mtn 10/18</t>
  </si>
  <si>
    <t>E3461 PRD Sta MainTools,Crystal Mtn 11/18</t>
  </si>
  <si>
    <t>E3461 PRD Sta MainTools,Crystal Mtn 12/18</t>
  </si>
  <si>
    <t>E3461 PRD Sta MainTools,Fred1/Epcor</t>
  </si>
  <si>
    <t>E3461 PRD Sta MainTools,Fred1/Epcor 01/18</t>
  </si>
  <si>
    <t>E3461 PRD Sta MainTools,Fred1/Epcor 02/18</t>
  </si>
  <si>
    <t>E3461 PRD Sta MainTools,Fred1/Epcor 03/18</t>
  </si>
  <si>
    <t>E3461 PRD Sta MainTools,Fred1/Epcor 04/18</t>
  </si>
  <si>
    <t>E3461 PRD Sta MainTools,Fred1/Epcor 05/18</t>
  </si>
  <si>
    <t>E3461 PRD Sta MainTools,Fred1/Epcor 06/18</t>
  </si>
  <si>
    <t>E3461 PRD Sta MainTools,Fred1/Epcor 07/18</t>
  </si>
  <si>
    <t>E3461 PRD Sta MainTools,Fred1/Epcor 08/18</t>
  </si>
  <si>
    <t>E3461 PRD Sta MainTools,Fred1/Epcor 09/18</t>
  </si>
  <si>
    <t>E3461 PRD Sta MainTools,Fred1/Epcor 10/18</t>
  </si>
  <si>
    <t>E3461 PRD Sta MainTools,Fred1/Epcor 11/18</t>
  </si>
  <si>
    <t>E3461 PRD Sta MainTools,Fred1/Epcor 12/18</t>
  </si>
  <si>
    <t>E3461 PRD Sta MainTools,Frederickso</t>
  </si>
  <si>
    <t>E3461 PRD Sta MainTools,Frederickso 01/18</t>
  </si>
  <si>
    <t>E3461 PRD Sta MainTools,Frederickso 02/18</t>
  </si>
  <si>
    <t>E3461 PRD Sta MainTools,Frederickso 03/18</t>
  </si>
  <si>
    <t>E3461 PRD Sta MainTools,Frederickso 04/18</t>
  </si>
  <si>
    <t>E3461 PRD Sta MainTools,Frederickso 05/18</t>
  </si>
  <si>
    <t>E3461 PRD Sta MainTools,Frederickso 06/18</t>
  </si>
  <si>
    <t>E3461 PRD Sta MainTools,Frederickso 07/18</t>
  </si>
  <si>
    <t>E3461 PRD Sta MainTools,Frederickso 08/18</t>
  </si>
  <si>
    <t>E3461 PRD Sta MainTools,Frederickso 09/18</t>
  </si>
  <si>
    <t>E3461 PRD Sta MainTools,Frederickso 10/18</t>
  </si>
  <si>
    <t>E3461 PRD Sta MainTools,Frederickso 11/18</t>
  </si>
  <si>
    <t>E3461 PRD Sta MainTools,Frederickso 12/18</t>
  </si>
  <si>
    <t>E34611 PRD Sta Main Tools, Hopkins</t>
  </si>
  <si>
    <t>E34611 PRD Sta Main Tools, Hopkins 01/18</t>
  </si>
  <si>
    <t>E34611 PRD Sta Main Tools, Hopkins 02/18</t>
  </si>
  <si>
    <t>E34611 PRD Sta Main Tools, Hopkins 03/18</t>
  </si>
  <si>
    <t>E34611 PRD Sta Main Tools, Hopkins 04/18</t>
  </si>
  <si>
    <t>E34611 PRD Sta Main Tools, Hopkins 05/18</t>
  </si>
  <si>
    <t>E34611 PRD Sta Main Tools, Hopkins 06/18</t>
  </si>
  <si>
    <t>E34611 PRD Sta Main Tools, Hopkins 07/18</t>
  </si>
  <si>
    <t>E34611 PRD Sta Main Tools, Hopkins 08/18</t>
  </si>
  <si>
    <t>E34611 PRD Sta Main Tools, Hopkins 09/18</t>
  </si>
  <si>
    <t>E34611 PRD Sta Main Tools, Hopkins 10/18</t>
  </si>
  <si>
    <t>E34611 PRD Sta Main Tools, Hopkins 11/18</t>
  </si>
  <si>
    <t>E34611 PRD Sta Main Tools, Hopkins 12/18</t>
  </si>
  <si>
    <t>E34611 PRD Sta Main Tools, LSR</t>
  </si>
  <si>
    <t>E34611 PRD Sta Main Tools, LSR 01/18</t>
  </si>
  <si>
    <t>E34611 PRD Sta Main Tools, LSR 02/18</t>
  </si>
  <si>
    <t>E34611 PRD Sta Main Tools, LSR 03/18</t>
  </si>
  <si>
    <t>E34611 PRD Sta Main Tools, LSR 04/18</t>
  </si>
  <si>
    <t>E34611 PRD Sta Main Tools, LSR 05/18</t>
  </si>
  <si>
    <t>E34611 PRD Sta Main Tools, LSR 06/18</t>
  </si>
  <si>
    <t>E34611 PRD Sta Main Tools, LSR 07/18</t>
  </si>
  <si>
    <t>E34611 PRD Sta Main Tools, LSR 08/18</t>
  </si>
  <si>
    <t>E34611 PRD Sta Main Tools, LSR 09/18</t>
  </si>
  <si>
    <t>E34611 PRD Sta Main Tools, LSR 10/18</t>
  </si>
  <si>
    <t>E34611 PRD Sta Main Tools, LSR 11/18</t>
  </si>
  <si>
    <t>E34611 PRD Sta Main Tools, LSR 12/18</t>
  </si>
  <si>
    <t>E34611 PRD Sta Main Tools,WildHorse</t>
  </si>
  <si>
    <t>E34611 PRD Sta Main Tools,WildHorse 01/18</t>
  </si>
  <si>
    <t>E34611 PRD Sta Main Tools,WildHorse 02/18</t>
  </si>
  <si>
    <t>E34611 PRD Sta Main Tools,WildHorse 03/18</t>
  </si>
  <si>
    <t>E34611 PRD Sta Main Tools,WildHorse 04/18</t>
  </si>
  <si>
    <t>E34611 PRD Sta Main Tools,WildHorse 05/18</t>
  </si>
  <si>
    <t>E34611 PRD Sta Main Tools,WildHorse 06/18</t>
  </si>
  <si>
    <t>E34611 PRD Sta Main Tools,WildHorse 07/18</t>
  </si>
  <si>
    <t>E34611 PRD Sta Main Tools,WildHorse 08/18</t>
  </si>
  <si>
    <t>E34611 PRD Sta Main Tools,WildHorse 09/18</t>
  </si>
  <si>
    <t>E34611 PRD Sta Main Tools,WildHorse 10/18</t>
  </si>
  <si>
    <t>E34611 PRD Sta Main Tools,WildHorse 11/18</t>
  </si>
  <si>
    <t>E34611 PRD Sta Main Tools,WildHorse 12/18</t>
  </si>
  <si>
    <t xml:space="preserve">E347 PRD ARO, Other Prod </t>
  </si>
  <si>
    <t>E347 PRD ARO, Other Prod  01/18</t>
  </si>
  <si>
    <t>E347 PRD ARO, Other Prod  02/18</t>
  </si>
  <si>
    <t>E347 PRD ARO, Other Prod  03/18</t>
  </si>
  <si>
    <t>E347 PRD ARO, Other Prod  04/18</t>
  </si>
  <si>
    <t>E347 PRD ARO, Other Prod  05/18</t>
  </si>
  <si>
    <t>E347 PRD ARO, Other Prod  06/18</t>
  </si>
  <si>
    <t>E347 PRD ARO, Other Prod  07/18</t>
  </si>
  <si>
    <t>E347 PRD ARO, Other Prod  08/18</t>
  </si>
  <si>
    <t>E347 PRD ARO, Other Prod  09/18</t>
  </si>
  <si>
    <t>E347 PRD ARO, Other Prod  10/18</t>
  </si>
  <si>
    <t>E347 PRD ARO, Other Prod  11/18</t>
  </si>
  <si>
    <t>E347 PRD ARO, Other Prod  12/18</t>
  </si>
  <si>
    <t>E348 PRD Energy Storage Equipment</t>
  </si>
  <si>
    <t>E348 PRD Energy Storage Equipment 01/18</t>
  </si>
  <si>
    <t>E348 PRD Energy Storage Equipment 02/18</t>
  </si>
  <si>
    <t>E348 PRD Energy Storage Equipment 03/18</t>
  </si>
  <si>
    <t>E348 PRD Energy Storage Equipment 04/18</t>
  </si>
  <si>
    <t>E348 PRD Energy Storage Equipment 05/18</t>
  </si>
  <si>
    <t>E348 PRD Energy Storage Equipment 06/18</t>
  </si>
  <si>
    <t>E348 PRD Energy Storage Equipment 07/18</t>
  </si>
  <si>
    <t>E348 PRD Energy Storage Equipment 08/18</t>
  </si>
  <si>
    <t>E348 PRD Energy Storage Equipment 09/18</t>
  </si>
  <si>
    <t>E348 PRD Energy Storage Equipment 10/18</t>
  </si>
  <si>
    <t>E348 PRD Energy Storage Equipment 11/18</t>
  </si>
  <si>
    <t>E348 PRD Energy Storage Equipment 12/18</t>
  </si>
  <si>
    <t>E3501 TSM Easement, Upper Bkr- RET</t>
  </si>
  <si>
    <t>E3501 TSM Easement, Upper Bkr- RET 01/18</t>
  </si>
  <si>
    <t>E3501 TSM Easement, Upper Bkr- RET 02/18</t>
  </si>
  <si>
    <t>E3501 TSM Easement, Upper Bkr- RET 03/18</t>
  </si>
  <si>
    <t>E3501 TSM Easement, Upper Bkr- RET 04/18</t>
  </si>
  <si>
    <t>E3501 TSM Easement, Upper Bkr- RET 05/18</t>
  </si>
  <si>
    <t>E3501 TSM Easement, Upper Bkr- RET 06/18</t>
  </si>
  <si>
    <t>E3501 TSM Easement, Upper Bkr- RET 07/18</t>
  </si>
  <si>
    <t>E3501 TSM Easement, Upper Bkr- RET 08/18</t>
  </si>
  <si>
    <t>E3501 TSM Easement, Upper Bkr- RET 09/18</t>
  </si>
  <si>
    <t>E3501 TSM Easement, Upper Bkr- RET 10/18</t>
  </si>
  <si>
    <t>E3501 TSM Easement, Upper Bkr- RET 11/18</t>
  </si>
  <si>
    <t>E3501 TSM Easement, Upper Bkr- RET 12/18</t>
  </si>
  <si>
    <t>E35010 TSM Easement</t>
  </si>
  <si>
    <t>E35010 TSM Easement 01/18</t>
  </si>
  <si>
    <t>E35010 TSM Easement 02/18</t>
  </si>
  <si>
    <t>E35010 TSM Easement 03/18</t>
  </si>
  <si>
    <t>E35010 TSM Easement 04/18</t>
  </si>
  <si>
    <t>E35010 TSM Easement 05/18</t>
  </si>
  <si>
    <t>E35010 TSM Easement 06/18</t>
  </si>
  <si>
    <t>E35010 TSM Easement 07/18</t>
  </si>
  <si>
    <t>E35010 TSM Easement 08/18</t>
  </si>
  <si>
    <t>E35010 TSM Easement 09/18</t>
  </si>
  <si>
    <t>E35010 TSM Easement 10/18</t>
  </si>
  <si>
    <t>E35010 TSM Easement 11/18</t>
  </si>
  <si>
    <t>E35010 TSM Easement 12/18</t>
  </si>
  <si>
    <t>E35010 TSM Easement,Colstrip 1-2Com</t>
  </si>
  <si>
    <t>E35010 TSM Easement,Colstrip 1-2Com 01/18</t>
  </si>
  <si>
    <t>E35010 TSM Easement,Colstrip 1-2Com 02/18</t>
  </si>
  <si>
    <t>E35010 TSM Easement,Colstrip 1-2Com 03/18</t>
  </si>
  <si>
    <t>E35010 TSM Easement,Colstrip 1-2Com 04/18</t>
  </si>
  <si>
    <t>E35010 TSM Easement,Colstrip 1-2Com 05/18</t>
  </si>
  <si>
    <t>E35010 TSM Easement,Colstrip 1-2Com 06/18</t>
  </si>
  <si>
    <t>E35010 TSM Easement,Colstrip 1-2Com 07/18</t>
  </si>
  <si>
    <t>E35010 TSM Easement,Colstrip 1-2Com 08/18</t>
  </si>
  <si>
    <t>E35010 TSM Easement,Colstrip 1-2Com 09/18</t>
  </si>
  <si>
    <t>E35010 TSM Easement,Colstrip 1-2Com 10/18</t>
  </si>
  <si>
    <t>E35010 TSM Easement,Colstrip 1-2Com 11/18</t>
  </si>
  <si>
    <t>E35010 TSM Easement,Colstrip 1-2Com 12/18</t>
  </si>
  <si>
    <t>E35010 TSM Easement,Colstrip 3-4Com</t>
  </si>
  <si>
    <t>E35010 TSM Easement,Colstrip 3-4Com 01/18</t>
  </si>
  <si>
    <t>E35010 TSM Easement,Colstrip 3-4Com 02/18</t>
  </si>
  <si>
    <t>E35010 TSM Easement,Colstrip 3-4Com 03/18</t>
  </si>
  <si>
    <t>E35010 TSM Easement,Colstrip 3-4Com 04/18</t>
  </si>
  <si>
    <t>E35010 TSM Easement,Colstrip 3-4Com 05/18</t>
  </si>
  <si>
    <t>E35010 TSM Easement,Colstrip 3-4Com 06/18</t>
  </si>
  <si>
    <t>E35010 TSM Easement,Colstrip 3-4Com 07/18</t>
  </si>
  <si>
    <t>E35010 TSM Easement,Colstrip 3-4Com 08/18</t>
  </si>
  <si>
    <t>E35010 TSM Easement,Colstrip 3-4Com 09/18</t>
  </si>
  <si>
    <t>E35010 TSM Easement,Colstrip 3-4Com 10/18</t>
  </si>
  <si>
    <t>E35010 TSM Easement,Colstrip 3-4Com 11/18</t>
  </si>
  <si>
    <t>E35010 TSM Easement,Colstrip 3-4Com 12/18</t>
  </si>
  <si>
    <t>E35010 TSM Easement,Wild Horse-NonP</t>
  </si>
  <si>
    <t>E35010 TSM Easement,Wild Horse-NonP 01/18</t>
  </si>
  <si>
    <t>E35010 TSM Easement,Wild Horse-NonP 02/18</t>
  </si>
  <si>
    <t>E35010 TSM Easement,Wild Horse-NonP 03/18</t>
  </si>
  <si>
    <t>E35010 TSM Easement,Wild Horse-NonP 04/18</t>
  </si>
  <si>
    <t>E35010 TSM Easement,Wild Horse-NonP 05/18</t>
  </si>
  <si>
    <t>E35010 TSM Easement,Wild Horse-NonP 06/18</t>
  </si>
  <si>
    <t>E35010 TSM Easement,Wild Horse-NonP 07/18</t>
  </si>
  <si>
    <t>E35010 TSM Easement,Wild Horse-NonP 08/18</t>
  </si>
  <si>
    <t>E35010 TSM Easement,Wild Horse-NonP 09/18</t>
  </si>
  <si>
    <t>E35010 TSM Easement,Wild Horse-NonP 10/18</t>
  </si>
  <si>
    <t>E35010 TSM Easement,Wild Horse-NonP 11/18</t>
  </si>
  <si>
    <t>E35010 TSM Easement,Wild Horse-NonP 12/18</t>
  </si>
  <si>
    <t>E35010 TSM Easement,Wild Horse-Proj</t>
  </si>
  <si>
    <t>E35010 TSM Easement,Wild Horse-Proj 01/18</t>
  </si>
  <si>
    <t>E35010 TSM Easement,Wild Horse-Proj 02/18</t>
  </si>
  <si>
    <t>E35010 TSM Easement,Wild Horse-Proj 03/18</t>
  </si>
  <si>
    <t>E35010 TSM Easement,Wild Horse-Proj 04/18</t>
  </si>
  <si>
    <t>E35010 TSM Easement,Wild Horse-Proj 05/18</t>
  </si>
  <si>
    <t>E35010 TSM Easement,Wild Horse-Proj 06/18</t>
  </si>
  <si>
    <t>E35010 TSM Easement,Wild Horse-Proj 07/18</t>
  </si>
  <si>
    <t>E35010 TSM Easement,Wild Horse-Proj 08/18</t>
  </si>
  <si>
    <t>E35010 TSM Easement,Wild Horse-Proj 09/18</t>
  </si>
  <si>
    <t>E35010 TSM Easement,Wild Horse-Proj 10/18</t>
  </si>
  <si>
    <t>E35010 TSM Easement,Wild Horse-Proj 11/18</t>
  </si>
  <si>
    <t>E35010 TSM Easement,Wild Horse-Proj 12/18</t>
  </si>
  <si>
    <t>E35016 TSM Easements</t>
  </si>
  <si>
    <t>E35016 TSM Easements 01/18</t>
  </si>
  <si>
    <t>E35016 TSM Easements 02/18</t>
  </si>
  <si>
    <t>E35016 TSM Easements 03/18</t>
  </si>
  <si>
    <t>E35016 TSM Easements 04/18</t>
  </si>
  <si>
    <t>E35016 TSM Easements 05/18</t>
  </si>
  <si>
    <t>E35016 TSM Easements 06/18</t>
  </si>
  <si>
    <t>E35016 TSM Easements 07/18</t>
  </si>
  <si>
    <t>E35016 TSM Easements 08/18</t>
  </si>
  <si>
    <t>E35016 TSM Easements 09/18</t>
  </si>
  <si>
    <t>E35016 TSM Easements 10/18</t>
  </si>
  <si>
    <t>E35016 TSM Easements 11/18</t>
  </si>
  <si>
    <t>E35016 TSM Easements 12/18</t>
  </si>
  <si>
    <t>E35017 DONOTUSE, Alpac</t>
  </si>
  <si>
    <t>E35017 DONOTUSE, Alpac 01/18</t>
  </si>
  <si>
    <t>E35017 DONOTUSE, Alpac 02/18</t>
  </si>
  <si>
    <t>E35017 DONOTUSE, Alpac 03/18</t>
  </si>
  <si>
    <t>E35017 DONOTUSE, Alpac 04/18</t>
  </si>
  <si>
    <t>E35017 DONOTUSE, Alpac 05/18</t>
  </si>
  <si>
    <t>E35017 DONOTUSE, Alpac 06/18</t>
  </si>
  <si>
    <t>E35017 DONOTUSE, Alpac 07/18</t>
  </si>
  <si>
    <t>E35017 DONOTUSE, Alpac 08/18</t>
  </si>
  <si>
    <t>E35017 DONOTUSE, Alpac 09/18</t>
  </si>
  <si>
    <t>E35017 DONOTUSE, Alpac 10/18</t>
  </si>
  <si>
    <t>E35017 DONOTUSE, Alpac 11/18</t>
  </si>
  <si>
    <t>E35017 DONOTUSE, Alpac 12/18</t>
  </si>
  <si>
    <t>E35017 TSM Easements</t>
  </si>
  <si>
    <t>E35017 TSM Easements 01/18</t>
  </si>
  <si>
    <t>E35017 TSM Easements 02/18</t>
  </si>
  <si>
    <t>E35017 TSM Easements 03/18</t>
  </si>
  <si>
    <t>E35017 TSM Easements 04/18</t>
  </si>
  <si>
    <t>E35017 TSM Easements 05/18</t>
  </si>
  <si>
    <t>E35017 TSM Easements 06/18</t>
  </si>
  <si>
    <t>E35017 TSM Easements 07/18</t>
  </si>
  <si>
    <t>E35017 TSM Easements 08/18</t>
  </si>
  <si>
    <t>E35017 TSM Easements 09/18</t>
  </si>
  <si>
    <t>E35017 TSM Easements 10/18</t>
  </si>
  <si>
    <t>E35017 TSM Easements 11/18</t>
  </si>
  <si>
    <t>E35017 TSM Easements 12/18</t>
  </si>
  <si>
    <t>E35017 TSM Easements, Baker Com</t>
  </si>
  <si>
    <t>E35017 TSM Easements, Baker Com 01/18</t>
  </si>
  <si>
    <t>E35017 TSM Easements, Baker Com 02/18</t>
  </si>
  <si>
    <t>E35017 TSM Easements, Baker Com 03/18</t>
  </si>
  <si>
    <t>E35017 TSM Easements, Baker Com 04/18</t>
  </si>
  <si>
    <t>E35017 TSM Easements, Baker Com 05/18</t>
  </si>
  <si>
    <t>E35017 TSM Easements, Baker Com 06/18</t>
  </si>
  <si>
    <t>E35017 TSM Easements, Baker Com 07/18</t>
  </si>
  <si>
    <t>E35017 TSM Easements, Baker Com 08/18</t>
  </si>
  <si>
    <t>E35017 TSM Easements, Baker Com 09/18</t>
  </si>
  <si>
    <t>E35017 TSM Easements, Baker Com 10/18</t>
  </si>
  <si>
    <t>E35017 TSM Easements, Baker Com 11/18</t>
  </si>
  <si>
    <t>E35017 TSM Easements, Baker Com 12/18</t>
  </si>
  <si>
    <t>E35017 TSM Easements, Upper Baker</t>
  </si>
  <si>
    <t>E35017 TSM Easements, Upper Baker 01/18</t>
  </si>
  <si>
    <t>E35017 TSM Easements, Upper Baker 02/18</t>
  </si>
  <si>
    <t>E35017 TSM Easements, Upper Baker 03/18</t>
  </si>
  <si>
    <t>E35017 TSM Easements, Upper Baker 04/18</t>
  </si>
  <si>
    <t>E35017 TSM Easements, Upper Baker 05/18</t>
  </si>
  <si>
    <t>E35017 TSM Easements, Upper Baker 06/18</t>
  </si>
  <si>
    <t>E35017 TSM Easements, Upper Baker 07/18</t>
  </si>
  <si>
    <t>E35017 TSM Easements, Upper Baker 08/18</t>
  </si>
  <si>
    <t>E35017 TSM Easements, Upper Baker 09/18</t>
  </si>
  <si>
    <t>E35017 TSM Easements, Upper Baker 10/18</t>
  </si>
  <si>
    <t>E35017 TSM Easements, Upper Baker 11/18</t>
  </si>
  <si>
    <t>E35017 TSM Easements, Upper Baker 12/18</t>
  </si>
  <si>
    <t>E35099 (GIF) Easement, Colstrip 1-2</t>
  </si>
  <si>
    <t>E35099 (GIF) Easement, Colstrip 1-2 01/18</t>
  </si>
  <si>
    <t>E35099 (GIF) Easement, Colstrip 1-2 02/18</t>
  </si>
  <si>
    <t>E35099 (GIF) Easement, Colstrip 1-2 03/18</t>
  </si>
  <si>
    <t>E35099 (GIF) Easement, Colstrip 1-2 04/18</t>
  </si>
  <si>
    <t>E35099 (GIF) Easement, Colstrip 1-2 05/18</t>
  </si>
  <si>
    <t>E35099 (GIF) Easement, Colstrip 1-2 06/18</t>
  </si>
  <si>
    <t>E35099 (GIF) Easement, Colstrip 1-2 07/18</t>
  </si>
  <si>
    <t>E35099 (GIF) Easement, Colstrip 1-2 08/18</t>
  </si>
  <si>
    <t>E35099 (GIF) Easement, Colstrip 1-2 09/18</t>
  </si>
  <si>
    <t>E35099 (GIF) Easement, Colstrip 1-2 10/18</t>
  </si>
  <si>
    <t>E35099 (GIF) Easement, Colstrip 1-2 11/18</t>
  </si>
  <si>
    <t>E35099 (GIF) Easement, Colstrip 1-2 12/18</t>
  </si>
  <si>
    <t>E35099 (GIF) Easement, Hopkins</t>
  </si>
  <si>
    <t>E35099 (GIF) Easement, Hopkins 01/18</t>
  </si>
  <si>
    <t>E35099 (GIF) Easement, Hopkins 02/18</t>
  </si>
  <si>
    <t>E35099 (GIF) Easement, Hopkins 03/18</t>
  </si>
  <si>
    <t>E35099 (GIF) Easement, Hopkins 04/18</t>
  </si>
  <si>
    <t>E35099 (GIF) Easement, Hopkins 05/18</t>
  </si>
  <si>
    <t>E35099 (GIF) Easement, Hopkins 06/18</t>
  </si>
  <si>
    <t>E35099 (GIF) Easement, Hopkins 07/18</t>
  </si>
  <si>
    <t>E35099 (GIF) Easement, Hopkins 08/18</t>
  </si>
  <si>
    <t>E35099 (GIF) Easement, Hopkins 09/18</t>
  </si>
  <si>
    <t>E35099 (GIF) Easement, Hopkins 10/18</t>
  </si>
  <si>
    <t>E35099 (GIF) Easement, Hopkins 11/18</t>
  </si>
  <si>
    <t>E35099 (GIF) Easement, Hopkins 12/18</t>
  </si>
  <si>
    <t>E35099 (GIF) Easement, LSR</t>
  </si>
  <si>
    <t>E35099 (GIF) Easement, LSR 01/18</t>
  </si>
  <si>
    <t>E35099 (GIF) Easement, LSR 02/18</t>
  </si>
  <si>
    <t>E35099 (GIF) Easement, LSR 03/18</t>
  </si>
  <si>
    <t>E35099 (GIF) Easement, LSR 04/18</t>
  </si>
  <si>
    <t>E35099 (GIF) Easement, LSR 05/18</t>
  </si>
  <si>
    <t>E35099 (GIF) Easement, LSR 06/18</t>
  </si>
  <si>
    <t>E35099 (GIF) Easement, LSR 07/18</t>
  </si>
  <si>
    <t>E35099 (GIF) Easement, LSR 08/18</t>
  </si>
  <si>
    <t>E35099 (GIF) Easement, LSR 09/18</t>
  </si>
  <si>
    <t>E35099 (GIF) Easement, LSR 10/18</t>
  </si>
  <si>
    <t>E35099 (GIF) Easement, LSR 11/18</t>
  </si>
  <si>
    <t>E35099 (GIF) Easement, LSR 12/18</t>
  </si>
  <si>
    <t>E35099 (GIF) Easement, Poison Sprin</t>
  </si>
  <si>
    <t>E35099 (GIF) Easement, Poison Sprin 01/18</t>
  </si>
  <si>
    <t>E35099 (GIF) Easement, Poison Sprin 02/18</t>
  </si>
  <si>
    <t>E35099 (GIF) Easement, Poison Sprin 03/18</t>
  </si>
  <si>
    <t>E35099 (GIF) Easement, Poison Sprin 04/18</t>
  </si>
  <si>
    <t>E35099 (GIF) Easement, Poison Sprin 05/18</t>
  </si>
  <si>
    <t>E35099 (GIF) Easement, Poison Sprin 06/18</t>
  </si>
  <si>
    <t>E35099 (GIF) Easement, Poison Sprin 07/18</t>
  </si>
  <si>
    <t>E35099 (GIF) Easement, Poison Sprin 08/18</t>
  </si>
  <si>
    <t>E35099 (GIF) Easement, Poison Sprin 09/18</t>
  </si>
  <si>
    <t>E35099 (GIF) Easement, Poison Sprin 10/18</t>
  </si>
  <si>
    <t>E35099 (GIF) Easement, Poison Sprin 11/18</t>
  </si>
  <si>
    <t>E35099 (GIF) Easement, Poison Sprin 12/18</t>
  </si>
  <si>
    <t>E35099 (GIF) Easement, Upper Baker</t>
  </si>
  <si>
    <t>E35099 (GIF) Easement, Upper Baker 01/18</t>
  </si>
  <si>
    <t>E35099 (GIF) Easement, Upper Baker 02/18</t>
  </si>
  <si>
    <t>E35099 (GIF) Easement, Upper Baker 03/18</t>
  </si>
  <si>
    <t>E35099 (GIF) Easement, Upper Baker 04/18</t>
  </si>
  <si>
    <t>E35099 (GIF) Easement, Upper Baker 05/18</t>
  </si>
  <si>
    <t>E35099 (GIF) Easement, Upper Baker 06/18</t>
  </si>
  <si>
    <t>E35099 (GIF) Easement, Upper Baker 07/18</t>
  </si>
  <si>
    <t>E35099 (GIF) Easement, Upper Baker 08/18</t>
  </si>
  <si>
    <t>E35099 (GIF) Easement, Upper Baker 09/18</t>
  </si>
  <si>
    <t>E35099 (GIF) Easement, Upper Baker 10/18</t>
  </si>
  <si>
    <t>E35099 (GIF) Easement, Upper Baker 11/18</t>
  </si>
  <si>
    <t>E35099 (GIF) Easement, Upper Baker 12/18</t>
  </si>
  <si>
    <t>E35099 (GIF) Easement, Wild Horse</t>
  </si>
  <si>
    <t>E35099 (GIF) Easement, Wild Horse 01/18</t>
  </si>
  <si>
    <t>E35099 (GIF) Easement, Wild Horse 02/18</t>
  </si>
  <si>
    <t>E35099 (GIF) Easement, Wild Horse 03/18</t>
  </si>
  <si>
    <t>E35099 (GIF) Easement, Wild Horse 04/18</t>
  </si>
  <si>
    <t>E35099 (GIF) Easement, Wild Horse 05/18</t>
  </si>
  <si>
    <t>E35099 (GIF) Easement, Wild Horse 06/18</t>
  </si>
  <si>
    <t>E35099 (GIF) Easement, Wild Horse 07/18</t>
  </si>
  <si>
    <t>E35099 (GIF) Easement, Wild Horse 08/18</t>
  </si>
  <si>
    <t>E35099 (GIF) Easement, Wild Horse 09/18</t>
  </si>
  <si>
    <t>E35099 (GIF) Easement, Wild Horse 10/18</t>
  </si>
  <si>
    <t>E35099 (GIF) Easement, Wild Horse 11/18</t>
  </si>
  <si>
    <t>E35099 (GIF) Easement, Wild Horse 12/18</t>
  </si>
  <si>
    <t>E352 TSM Str/Impv, 3rd AC Line</t>
  </si>
  <si>
    <t>E352 TSM Str/Impv, 3rd AC Line 01/18</t>
  </si>
  <si>
    <t>E352 TSM Str/Impv, 3rd AC Line 02/18</t>
  </si>
  <si>
    <t>E352 TSM Str/Impv, 3rd AC Line 03/18</t>
  </si>
  <si>
    <t>E352 TSM Str/Impv, 3rd AC Line 04/18</t>
  </si>
  <si>
    <t>E352 TSM Str/Impv, 3rd AC Line 05/18</t>
  </si>
  <si>
    <t>E352 TSM Str/Impv, 3rd AC Line 06/18</t>
  </si>
  <si>
    <t>E352 TSM Str/Impv, 3rd AC Line 07/18</t>
  </si>
  <si>
    <t>E352 TSM Str/Impv, 3rd AC Line 08/18</t>
  </si>
  <si>
    <t>E352 TSM Str/Impv, 3rd AC Line 09/18</t>
  </si>
  <si>
    <t>E352 TSM Str/Impv, 3rd AC Line 10/18</t>
  </si>
  <si>
    <t>E352 TSM Str/Impv, 3rd AC Line 11/18</t>
  </si>
  <si>
    <t>E352 TSM Str/Impv, 3rd AC Line 12/18</t>
  </si>
  <si>
    <t>E352 TSM Str/Impv, Colstrip 3-4 Com</t>
  </si>
  <si>
    <t>E352 TSM Str/Impv, Colstrip 3-4 Com 01/18</t>
  </si>
  <si>
    <t>E352 TSM Str/Impv, Colstrip 3-4 Com 02/18</t>
  </si>
  <si>
    <t>E352 TSM Str/Impv, Colstrip 3-4 Com 03/18</t>
  </si>
  <si>
    <t>E352 TSM Str/Impv, Colstrip 3-4 Com 04/18</t>
  </si>
  <si>
    <t>E352 TSM Str/Impv, Colstrip 3-4 Com 05/18</t>
  </si>
  <si>
    <t>E352 TSM Str/Impv, Colstrip 3-4 Com 06/18</t>
  </si>
  <si>
    <t>E352 TSM Str/Impv, Colstrip 3-4 Com 07/18</t>
  </si>
  <si>
    <t>E352 TSM Str/Impv, Colstrip 3-4 Com 08/18</t>
  </si>
  <si>
    <t>E352 TSM Str/Impv, Colstrip 3-4 Com 09/18</t>
  </si>
  <si>
    <t>E352 TSM Str/Impv, Colstrip 3-4 Com 10/18</t>
  </si>
  <si>
    <t>E352 TSM Str/Impv, Colstrip 3-4 Com 11/18</t>
  </si>
  <si>
    <t>E352 TSM Str/Impv, Colstrip 3-4 Com 12/18</t>
  </si>
  <si>
    <t xml:space="preserve">E352 TSM Str/Impv, Mint Farm </t>
  </si>
  <si>
    <t>E352 TSM Str/Impv, Mint Farm  01/18</t>
  </si>
  <si>
    <t>E352 TSM Str/Impv, Mint Farm  02/18</t>
  </si>
  <si>
    <t>E352 TSM Str/Impv, Mint Farm  03/18</t>
  </si>
  <si>
    <t>E352 TSM Str/Impv, Mint Farm  04/18</t>
  </si>
  <si>
    <t>E352 TSM Str/Impv, Mint Farm  05/18</t>
  </si>
  <si>
    <t>E352 TSM Str/Impv, Mint Farm  06/18</t>
  </si>
  <si>
    <t>E352 TSM Str/Impv, Mint Farm  07/18</t>
  </si>
  <si>
    <t>E352 TSM Str/Impv, Mint Farm  08/18</t>
  </si>
  <si>
    <t>E352 TSM Str/Impv, Mint Farm  09/18</t>
  </si>
  <si>
    <t>E352 TSM Str/Impv, Mint Farm  10/18</t>
  </si>
  <si>
    <t>E352 TSM Str/Impv, Mint Farm  11/18</t>
  </si>
  <si>
    <t>E352 TSM Str/Impv, Mint Farm  12/18</t>
  </si>
  <si>
    <t>E352 TSM Str/Impv, Mint Farm OP</t>
  </si>
  <si>
    <t>E352 TSM Str/Impv, Mint Farm OP 01/18</t>
  </si>
  <si>
    <t>E352 TSM Str/Impv, Mint Farm OP 02/18</t>
  </si>
  <si>
    <t>E352 TSM Str/Impv, Mint Farm OP 03/18</t>
  </si>
  <si>
    <t>E352 TSM Str/Impv, Mint Farm OP 04/18</t>
  </si>
  <si>
    <t>E352 TSM Str/Impv, Mint Farm OP 05/18</t>
  </si>
  <si>
    <t>E352 TSM Str/Impv, Mint Farm OP 06/18</t>
  </si>
  <si>
    <t>E352 TSM Str/Impv, Mint Farm OP 07/18</t>
  </si>
  <si>
    <t>E352 TSM Str/Impv, Mint Farm OP 08/18</t>
  </si>
  <si>
    <t>E352 TSM Str/Impv, Mint Farm OP 09/18</t>
  </si>
  <si>
    <t>E352 TSM Str/Impv, Mint Farm OP 10/18</t>
  </si>
  <si>
    <t>E352 TSM Str/Impv, Mint Farm OP 11/18</t>
  </si>
  <si>
    <t>E352 TSM Str/Impv, Mint Farm OP 12/18</t>
  </si>
  <si>
    <t>E352 TSM Structures &amp; Improvement</t>
  </si>
  <si>
    <t>E352 TSM Structures &amp; Improvement 01/18</t>
  </si>
  <si>
    <t>E352 TSM Structures &amp; Improvement 02/18</t>
  </si>
  <si>
    <t>E352 TSM Structures &amp; Improvement 03/18</t>
  </si>
  <si>
    <t>E352 TSM Structures &amp; Improvement 04/18</t>
  </si>
  <si>
    <t>E352 TSM Structures &amp; Improvement 05/18</t>
  </si>
  <si>
    <t>E352 TSM Structures &amp; Improvement 06/18</t>
  </si>
  <si>
    <t>E352 TSM Structures &amp; Improvement 07/18</t>
  </si>
  <si>
    <t>E352 TSM Structures &amp; Improvement 08/18</t>
  </si>
  <si>
    <t>E352 TSM Structures &amp; Improvement 09/18</t>
  </si>
  <si>
    <t>E352 TSM Structures &amp; Improvement 10/18</t>
  </si>
  <si>
    <t>E352 TSM Structures &amp; Improvement 11/18</t>
  </si>
  <si>
    <t>E352 TSM Structures &amp; Improvement 12/18</t>
  </si>
  <si>
    <t>E3526 TSM Structures &amp; Improvement</t>
  </si>
  <si>
    <t>E3526 TSM Structures &amp; Improvement 01/18</t>
  </si>
  <si>
    <t>E3526 TSM Structures &amp; Improvement 02/18</t>
  </si>
  <si>
    <t>E3526 TSM Structures &amp; Improvement 03/18</t>
  </si>
  <si>
    <t>E3526 TSM Structures &amp; Improvement 04/18</t>
  </si>
  <si>
    <t>E3526 TSM Structures &amp; Improvement 05/18</t>
  </si>
  <si>
    <t>E3526 TSM Structures &amp; Improvement 06/18</t>
  </si>
  <si>
    <t>E3526 TSM Structures &amp; Improvement 07/18</t>
  </si>
  <si>
    <t>E3526 TSM Structures &amp; Improvement 08/18</t>
  </si>
  <si>
    <t>E3526 TSM Structures &amp; Improvement 09/18</t>
  </si>
  <si>
    <t>E3526 TSM Structures &amp; Improvement 10/18</t>
  </si>
  <si>
    <t>E3526 TSM Structures &amp; Improvement 11/18</t>
  </si>
  <si>
    <t>E3526 TSM Structures &amp; Improvement 12/18</t>
  </si>
  <si>
    <t>E3527 DONOTUSE Sub Arco North</t>
  </si>
  <si>
    <t>E3527 DONOTUSE Sub Arco North 01/18</t>
  </si>
  <si>
    <t>E3527 DONOTUSE Sub Arco North 02/18</t>
  </si>
  <si>
    <t>E3527 DONOTUSE Sub Arco North 03/18</t>
  </si>
  <si>
    <t>E3527 DONOTUSE Sub Arco North 04/18</t>
  </si>
  <si>
    <t>E3527 DONOTUSE Sub Arco North 05/18</t>
  </si>
  <si>
    <t>E3527 DONOTUSE Sub Arco North 06/18</t>
  </si>
  <si>
    <t>E3527 DONOTUSE Sub Arco North 07/18</t>
  </si>
  <si>
    <t>E3527 DONOTUSE Sub Arco North 08/18</t>
  </si>
  <si>
    <t>E3527 DONOTUSE Sub Arco North 09/18</t>
  </si>
  <si>
    <t>E3527 DONOTUSE Sub Arco North 10/18</t>
  </si>
  <si>
    <t>E3527 DONOTUSE Sub Arco North 11/18</t>
  </si>
  <si>
    <t>E3527 DONOTUSE Sub Arco North 12/18</t>
  </si>
  <si>
    <t>E3527 DONOTUSE Sub Arco South</t>
  </si>
  <si>
    <t>E3527 DONOTUSE Sub Arco South 01/18</t>
  </si>
  <si>
    <t>E3527 DONOTUSE Sub Arco South 02/18</t>
  </si>
  <si>
    <t>E3527 DONOTUSE Sub Arco South 03/18</t>
  </si>
  <si>
    <t>E3527 DONOTUSE Sub Arco South 04/18</t>
  </si>
  <si>
    <t>E3527 DONOTUSE Sub Arco South 05/18</t>
  </si>
  <si>
    <t>E3527 DONOTUSE Sub Arco South 06/18</t>
  </si>
  <si>
    <t>E3527 DONOTUSE Sub Arco South 07/18</t>
  </si>
  <si>
    <t>E3527 DONOTUSE Sub Arco South 08/18</t>
  </si>
  <si>
    <t>E3527 DONOTUSE Sub Arco South 09/18</t>
  </si>
  <si>
    <t>E3527 DONOTUSE Sub Arco South 10/18</t>
  </si>
  <si>
    <t>E3527 DONOTUSE Sub Arco South 11/18</t>
  </si>
  <si>
    <t>E3527 DONOTUSE Sub Arco South 12/18</t>
  </si>
  <si>
    <t>E3527 DONOTUSE Sub Texaco West</t>
  </si>
  <si>
    <t>E3527 DONOTUSE Sub Texaco West 01/18</t>
  </si>
  <si>
    <t>E3527 DONOTUSE Sub Texaco West 02/18</t>
  </si>
  <si>
    <t>E3527 DONOTUSE Sub Texaco West 03/18</t>
  </si>
  <si>
    <t>E3527 DONOTUSE Sub Texaco West 04/18</t>
  </si>
  <si>
    <t>E3527 DONOTUSE Sub Texaco West 05/18</t>
  </si>
  <si>
    <t>E3527 DONOTUSE Sub Texaco West 06/18</t>
  </si>
  <si>
    <t>E3527 DONOTUSE Sub Texaco West 07/18</t>
  </si>
  <si>
    <t>E3527 DONOTUSE Sub Texaco West 08/18</t>
  </si>
  <si>
    <t>E3527 DONOTUSE Sub Texaco West 09/18</t>
  </si>
  <si>
    <t>E3527 DONOTUSE Sub Texaco West 10/18</t>
  </si>
  <si>
    <t>E3527 DONOTUSE Sub Texaco West 11/18</t>
  </si>
  <si>
    <t>E3527 DONOTUSE Sub Texaco West 12/18</t>
  </si>
  <si>
    <t>E3527 TSM Str/Impv, Baker Common</t>
  </si>
  <si>
    <t>E3527 TSM Str/Impv, Baker Common 01/18</t>
  </si>
  <si>
    <t>E3527 TSM Str/Impv, Baker Common 02/18</t>
  </si>
  <si>
    <t>E3527 TSM Str/Impv, Baker Common 03/18</t>
  </si>
  <si>
    <t>E3527 TSM Str/Impv, Baker Common 04/18</t>
  </si>
  <si>
    <t>E3527 TSM Str/Impv, Baker Common 05/18</t>
  </si>
  <si>
    <t>E3527 TSM Str/Impv, Baker Common 06/18</t>
  </si>
  <si>
    <t>E3527 TSM Str/Impv, Baker Common 07/18</t>
  </si>
  <si>
    <t>E3527 TSM Str/Impv, Baker Common 08/18</t>
  </si>
  <si>
    <t>E3527 TSM Str/Impv, Baker Common 09/18</t>
  </si>
  <si>
    <t>E3527 TSM Str/Impv, Baker Common 10/18</t>
  </si>
  <si>
    <t>E3527 TSM Str/Impv, Baker Common 11/18</t>
  </si>
  <si>
    <t>E3527 TSM Str/Impv, Baker Common 12/18</t>
  </si>
  <si>
    <t>E3527 TSM Structures &amp; Improvement</t>
  </si>
  <si>
    <t>E3527 TSM Structures &amp; Improvement 01/18</t>
  </si>
  <si>
    <t>E3527 TSM Structures &amp; Improvement 02/18</t>
  </si>
  <si>
    <t>E3527 TSM Structures &amp; Improvement 03/18</t>
  </si>
  <si>
    <t>E3527 TSM Structures &amp; Improvement 04/18</t>
  </si>
  <si>
    <t>E3527 TSM Structures &amp; Improvement 05/18</t>
  </si>
  <si>
    <t>E3527 TSM Structures &amp; Improvement 06/18</t>
  </si>
  <si>
    <t>E3527 TSM Structures &amp; Improvement 07/18</t>
  </si>
  <si>
    <t>E3527 TSM Structures &amp; Improvement 08/18</t>
  </si>
  <si>
    <t>E3527 TSM Structures &amp; Improvement 09/18</t>
  </si>
  <si>
    <t>E3527 TSM Structures &amp; Improvement 10/18</t>
  </si>
  <si>
    <t>E3527 TSM Structures &amp; Improvement 11/18</t>
  </si>
  <si>
    <t>E3527 TSM Structures &amp; Improvement 12/18</t>
  </si>
  <si>
    <t>E3529 (GIF) Str/Impr, Fredonia 1&amp;2</t>
  </si>
  <si>
    <t>E3529 (GIF) Str/Impr, Fredonia 1&amp;2 01/18</t>
  </si>
  <si>
    <t>E3529 (GIF) Str/Impr, Fredonia 1&amp;2 02/18</t>
  </si>
  <si>
    <t>E3529 (GIF) Str/Impr, Fredonia 1&amp;2 03/18</t>
  </si>
  <si>
    <t>E3529 (GIF) Str/Impr, Fredonia 1&amp;2 04/18</t>
  </si>
  <si>
    <t>E3529 (GIF) Str/Impr, Fredonia 1&amp;2 05/18</t>
  </si>
  <si>
    <t>E3529 (GIF) Str/Impr, Fredonia 1&amp;2 06/18</t>
  </si>
  <si>
    <t>E3529 (GIF) Str/Impr, Fredonia 1&amp;2 07/18</t>
  </si>
  <si>
    <t>E3529 (GIF) Str/Impr, Fredonia 1&amp;2 08/18</t>
  </si>
  <si>
    <t>E3529 (GIF) Str/Impr, Fredonia 1&amp;2 09/18</t>
  </si>
  <si>
    <t>E3529 (GIF) Str/Impr, Fredonia 1&amp;2 10/18</t>
  </si>
  <si>
    <t>E3529 (GIF) Str/Impr, Fredonia 1&amp;2 11/18</t>
  </si>
  <si>
    <t>E3529 (GIF) Str/Impr, Fredonia 1&amp;2 12/18</t>
  </si>
  <si>
    <t>E3529 (GIF) Struc/Improv, Ferndale</t>
  </si>
  <si>
    <t>E3529 (GIF) Struc/Improv, Ferndale 01/18</t>
  </si>
  <si>
    <t>E3529 (GIF) Struc/Improv, Ferndale 02/18</t>
  </si>
  <si>
    <t>E3529 (GIF) Struc/Improv, Ferndale 03/18</t>
  </si>
  <si>
    <t>E3529 (GIF) Struc/Improv, Ferndale 04/18</t>
  </si>
  <si>
    <t>E3529 (GIF) Struc/Improv, Ferndale 05/18</t>
  </si>
  <si>
    <t>E3529 (GIF) Struc/Improv, Ferndale 06/18</t>
  </si>
  <si>
    <t>E3529 (GIF) Struc/Improv, Ferndale 07/18</t>
  </si>
  <si>
    <t>E3529 (GIF) Struc/Improv, Ferndale 08/18</t>
  </si>
  <si>
    <t>E3529 (GIF) Struc/Improv, Ferndale 09/18</t>
  </si>
  <si>
    <t>E3529 (GIF) Struc/Improv, Ferndale 10/18</t>
  </si>
  <si>
    <t>E3529 (GIF) Struc/Improv, Ferndale 11/18</t>
  </si>
  <si>
    <t>E3529 (GIF) Struc/Improv, Ferndale 12/18</t>
  </si>
  <si>
    <t>E3529 (GIF) Struc/Improv, LSR</t>
  </si>
  <si>
    <t>E3529 (GIF) Struc/Improv, LSR 01/18</t>
  </si>
  <si>
    <t>E3529 (GIF) Struc/Improv, LSR 02/18</t>
  </si>
  <si>
    <t>E3529 (GIF) Struc/Improv, LSR 03/18</t>
  </si>
  <si>
    <t>E3529 (GIF) Struc/Improv, LSR 04/18</t>
  </si>
  <si>
    <t>E3529 (GIF) Struc/Improv, LSR 05/18</t>
  </si>
  <si>
    <t>E3529 (GIF) Struc/Improv, LSR 06/18</t>
  </si>
  <si>
    <t>E3529 (GIF) Struc/Improv, LSR 07/18</t>
  </si>
  <si>
    <t>E3529 (GIF) Struc/Improv, LSR 08/18</t>
  </si>
  <si>
    <t>E3529 (GIF) Struc/Improv, LSR 09/18</t>
  </si>
  <si>
    <t>E3529 (GIF) Struc/Improv, LSR 10/18</t>
  </si>
  <si>
    <t>E3529 (GIF) Struc/Improv, LSR 11/18</t>
  </si>
  <si>
    <t>E3529 (GIF) Struc/Improv, LSR 12/18</t>
  </si>
  <si>
    <t>E3529 (GIF) Struc/Improv, Mint Farm</t>
  </si>
  <si>
    <t>E3529 (GIF) Struc/Improv, Mint Farm 01/18</t>
  </si>
  <si>
    <t>E3529 (GIF) Struc/Improv, Mint Farm 02/18</t>
  </si>
  <si>
    <t>E3529 (GIF) Struc/Improv, Mint Farm 03/18</t>
  </si>
  <si>
    <t>E3529 (GIF) Struc/Improv, Mint Farm 04/18</t>
  </si>
  <si>
    <t>E3529 (GIF) Struc/Improv, Mint Farm 05/18</t>
  </si>
  <si>
    <t>E3529 (GIF) Struc/Improv, Mint Farm 06/18</t>
  </si>
  <si>
    <t>E3529 (GIF) Struc/Improv, Mint Farm 07/18</t>
  </si>
  <si>
    <t>E3529 (GIF) Struc/Improv, Mint Farm 08/18</t>
  </si>
  <si>
    <t>E3529 (GIF) Struc/Improv, Mint Farm 09/18</t>
  </si>
  <si>
    <t>E3529 (GIF) Struc/Improv, Mint Farm 10/18</t>
  </si>
  <si>
    <t>E3529 (GIF) Struc/Improv, Mint Farm 11/18</t>
  </si>
  <si>
    <t>E3529 (GIF) Struc/Improv, Mint Farm 12/18</t>
  </si>
  <si>
    <t>E3529 (GIF) Struc/Improv, Snoq#1</t>
  </si>
  <si>
    <t>E3529 (GIF) Struc/Improv, Snoq#1 01/18</t>
  </si>
  <si>
    <t>E3529 (GIF) Struc/Improv, Snoq#1 02/18</t>
  </si>
  <si>
    <t>E3529 (GIF) Struc/Improv, Snoq#1 03/18</t>
  </si>
  <si>
    <t>E3529 (GIF) Struc/Improv, Snoq#1 04/18</t>
  </si>
  <si>
    <t>E3529 (GIF) Struc/Improv, Snoq#1 05/18</t>
  </si>
  <si>
    <t>E3529 (GIF) Struc/Improv, Snoq#1 06/18</t>
  </si>
  <si>
    <t>E3529 (GIF) Struc/Improv, Snoq#1 07/18</t>
  </si>
  <si>
    <t>E3529 (GIF) Struc/Improv, Snoq#1 08/18</t>
  </si>
  <si>
    <t>E3529 (GIF) Struc/Improv, Snoq#1 09/18</t>
  </si>
  <si>
    <t>E3529 (GIF) Struc/Improv, Snoq#1 10/18</t>
  </si>
  <si>
    <t>E3529 (GIF) Struc/Improv, Snoq#1 11/18</t>
  </si>
  <si>
    <t>E3529 (GIF) Struc/Improv, Snoq#1 12/18</t>
  </si>
  <si>
    <t>E3529 (GIF) Struc/Improv, Snoq#2</t>
  </si>
  <si>
    <t>E3529 (GIF) Struc/Improv, Snoq#2 01/18</t>
  </si>
  <si>
    <t>E3529 (GIF) Struc/Improv, Snoq#2 02/18</t>
  </si>
  <si>
    <t>E3529 (GIF) Struc/Improv, Snoq#2 03/18</t>
  </si>
  <si>
    <t>E3529 (GIF) Struc/Improv, Snoq#2 04/18</t>
  </si>
  <si>
    <t>E3529 (GIF) Struc/Improv, Snoq#2 05/18</t>
  </si>
  <si>
    <t>E3529 (GIF) Struc/Improv, Snoq#2 06/18</t>
  </si>
  <si>
    <t>E3529 (GIF) Struc/Improv, Snoq#2 07/18</t>
  </si>
  <si>
    <t>E3529 (GIF) Struc/Improv, Snoq#2 08/18</t>
  </si>
  <si>
    <t>E3529 (GIF) Struc/Improv, Snoq#2 09/18</t>
  </si>
  <si>
    <t>E3529 (GIF) Struc/Improv, Snoq#2 10/18</t>
  </si>
  <si>
    <t>E3529 (GIF) Struc/Improv, Snoq#2 11/18</t>
  </si>
  <si>
    <t>E3529 (GIF) Struc/Improv, Snoq#2 12/18</t>
  </si>
  <si>
    <t>E3529 (GIF) Struc/Improv, Whitehorn</t>
  </si>
  <si>
    <t>E3529 (GIF) Struc/Improv, Whitehorn 01/18</t>
  </si>
  <si>
    <t>E3529 (GIF) Struc/Improv, Whitehorn 02/18</t>
  </si>
  <si>
    <t>E3529 (GIF) Struc/Improv, Whitehorn 03/18</t>
  </si>
  <si>
    <t>E3529 (GIF) Struc/Improv, Whitehorn 04/18</t>
  </si>
  <si>
    <t>E3529 (GIF) Struc/Improv, Whitehorn 05/18</t>
  </si>
  <si>
    <t>E3529 (GIF) Struc/Improv, Whitehorn 06/18</t>
  </si>
  <si>
    <t>E3529 (GIF) Struc/Improv, Whitehorn 07/18</t>
  </si>
  <si>
    <t>E3529 (GIF) Struc/Improv, Whitehorn 08/18</t>
  </si>
  <si>
    <t>E3529 (GIF) Struc/Improv, Whitehorn 09/18</t>
  </si>
  <si>
    <t>E3529 (GIF) Struc/Improv, Whitehorn 10/18</t>
  </si>
  <si>
    <t>E3529 (GIF) Struc/Improv, Whitehorn 11/18</t>
  </si>
  <si>
    <t>E3529 (GIF) Struc/Improv, Whitehorn 12/18</t>
  </si>
  <si>
    <t>E353 HOPKINS SUB@PLANT</t>
  </si>
  <si>
    <t>E353 HOPKINS SUB@PLANT 01/18</t>
  </si>
  <si>
    <t>E353 HOPKINS SUB@PLANT 02/18</t>
  </si>
  <si>
    <t>E353 HOPKINS SUB@PLANT 03/18</t>
  </si>
  <si>
    <t>E353 HOPKINS SUB@PLANT 04/18</t>
  </si>
  <si>
    <t>E353 HOPKINS SUB@PLANT 05/18</t>
  </si>
  <si>
    <t>E353 HOPKINS SUB@PLANT 06/18</t>
  </si>
  <si>
    <t>E353 HOPKINS SUB@PLANT 07/18</t>
  </si>
  <si>
    <t>E353 HOPKINS SUB@PLANT 08/18</t>
  </si>
  <si>
    <t>E353 HOPKINS SUB@PLANT 09/18</t>
  </si>
  <si>
    <t>E353 HOPKINS SUB@PLANT 10/18</t>
  </si>
  <si>
    <t>E353 HOPKINS SUB@PLANT 11/18</t>
  </si>
  <si>
    <t>E353 HOPKINS SUB@PLANT 12/18</t>
  </si>
  <si>
    <t>E353 TEST DO NOT USE</t>
  </si>
  <si>
    <t>E353 TEST DO NOT USE 01/18</t>
  </si>
  <si>
    <t>E353 TEST DO NOT USE 02/18</t>
  </si>
  <si>
    <t>E353 TEST DO NOT USE 03/18</t>
  </si>
  <si>
    <t>E353 TEST DO NOT USE 04/18</t>
  </si>
  <si>
    <t>E353 TEST DO NOT USE 05/18</t>
  </si>
  <si>
    <t>E353 TEST DO NOT USE 06/18</t>
  </si>
  <si>
    <t>E353 TEST DO NOT USE 07/18</t>
  </si>
  <si>
    <t>E353 TEST DO NOT USE 08/18</t>
  </si>
  <si>
    <t>E353 TEST DO NOT USE 09/18</t>
  </si>
  <si>
    <t>E353 TEST DO NOT USE 10/18</t>
  </si>
  <si>
    <t>E353 TEST DO NOT USE 11/18</t>
  </si>
  <si>
    <t>E353 TEST DO NOT USE 12/18</t>
  </si>
  <si>
    <t>E353 TSM Sta Eq LSR</t>
  </si>
  <si>
    <t>E353 TSM Sta Eq LSR 01/18</t>
  </si>
  <si>
    <t>E353 TSM Sta Eq LSR 02/18</t>
  </si>
  <si>
    <t>E353 TSM Sta Eq LSR 03/18</t>
  </si>
  <si>
    <t>E353 TSM Sta Eq LSR 04/18</t>
  </si>
  <si>
    <t>E353 TSM Sta Eq LSR 05/18</t>
  </si>
  <si>
    <t>E353 TSM Sta Eq LSR 06/18</t>
  </si>
  <si>
    <t>E353 TSM Sta Eq LSR 07/18</t>
  </si>
  <si>
    <t>E353 TSM Sta Eq LSR 08/18</t>
  </si>
  <si>
    <t>E353 TSM Sta Eq LSR 09/18</t>
  </si>
  <si>
    <t>E353 TSM Sta Eq LSR 10/18</t>
  </si>
  <si>
    <t>E353 TSM Sta Eq LSR 11/18</t>
  </si>
  <si>
    <t>E353 TSM Sta Eq LSR 12/18</t>
  </si>
  <si>
    <t>E353 TSM Sta Eq, 3rd AC Line</t>
  </si>
  <si>
    <t>E353 TSM Sta Eq, 3rd AC Line 01/18</t>
  </si>
  <si>
    <t>E353 TSM Sta Eq, 3rd AC Line 02/18</t>
  </si>
  <si>
    <t>E353 TSM Sta Eq, 3rd AC Line 03/18</t>
  </si>
  <si>
    <t>E353 TSM Sta Eq, 3rd AC Line 04/18</t>
  </si>
  <si>
    <t>E353 TSM Sta Eq, 3rd AC Line 05/18</t>
  </si>
  <si>
    <t>E353 TSM Sta Eq, 3rd AC Line 06/18</t>
  </si>
  <si>
    <t>E353 TSM Sta Eq, 3rd AC Line 07/18</t>
  </si>
  <si>
    <t>E353 TSM Sta Eq, 3rd AC Line 08/18</t>
  </si>
  <si>
    <t>E353 TSM Sta Eq, 3rd AC Line 09/18</t>
  </si>
  <si>
    <t>E353 TSM Sta Eq, 3rd AC Line 10/18</t>
  </si>
  <si>
    <t>E353 TSM Sta Eq, 3rd AC Line 11/18</t>
  </si>
  <si>
    <t>E353 TSM Sta Eq, 3rd AC Line 12/18</t>
  </si>
  <si>
    <t>E353 TSM Sta Eq, Colstrip 1-2 Com</t>
  </si>
  <si>
    <t>E353 TSM Sta Eq, Colstrip 1-2 Com 01/18</t>
  </si>
  <si>
    <t>E353 TSM Sta Eq, Colstrip 1-2 Com 02/18</t>
  </si>
  <si>
    <t>E353 TSM Sta Eq, Colstrip 1-2 Com 03/18</t>
  </si>
  <si>
    <t>E353 TSM Sta Eq, Colstrip 1-2 Com 04/18</t>
  </si>
  <si>
    <t>E353 TSM Sta Eq, Colstrip 1-2 Com 05/18</t>
  </si>
  <si>
    <t>E353 TSM Sta Eq, Colstrip 1-2 Com 06/18</t>
  </si>
  <si>
    <t>E353 TSM Sta Eq, Colstrip 1-2 Com 07/18</t>
  </si>
  <si>
    <t>E353 TSM Sta Eq, Colstrip 1-2 Com 08/18</t>
  </si>
  <si>
    <t>E353 TSM Sta Eq, Colstrip 1-2 Com 09/18</t>
  </si>
  <si>
    <t>E353 TSM Sta Eq, Colstrip 1-2 Com 10/18</t>
  </si>
  <si>
    <t>E353 TSM Sta Eq, Colstrip 1-2 Com 11/18</t>
  </si>
  <si>
    <t>E353 TSM Sta Eq, Colstrip 1-2 Com 12/18</t>
  </si>
  <si>
    <t xml:space="preserve">E353 TSM Sta Eq, Colstrip 3-4 </t>
  </si>
  <si>
    <t>E353 TSM Sta Eq, Colstrip 3-4  01/18</t>
  </si>
  <si>
    <t>E353 TSM Sta Eq, Colstrip 3-4  02/18</t>
  </si>
  <si>
    <t>E353 TSM Sta Eq, Colstrip 3-4  03/18</t>
  </si>
  <si>
    <t>E353 TSM Sta Eq, Colstrip 3-4  04/18</t>
  </si>
  <si>
    <t>E353 TSM Sta Eq, Colstrip 3-4  05/18</t>
  </si>
  <si>
    <t>E353 TSM Sta Eq, Colstrip 3-4  06/18</t>
  </si>
  <si>
    <t>E353 TSM Sta Eq, Colstrip 3-4  07/18</t>
  </si>
  <si>
    <t>E353 TSM Sta Eq, Colstrip 3-4  08/18</t>
  </si>
  <si>
    <t>E353 TSM Sta Eq, Colstrip 3-4  09/18</t>
  </si>
  <si>
    <t>E353 TSM Sta Eq, Colstrip 3-4  10/18</t>
  </si>
  <si>
    <t>E353 TSM Sta Eq, Colstrip 3-4  11/18</t>
  </si>
  <si>
    <t>E353 TSM Sta Eq, Colstrip 3-4  12/18</t>
  </si>
  <si>
    <t>E353 TSM Sta Eq, Cov-Ber NOT USED</t>
  </si>
  <si>
    <t>E353 TSM Sta Eq, Cov-Ber NOT USED 01/18</t>
  </si>
  <si>
    <t>E353 TSM Sta Eq, Cov-Ber NOT USED 02/18</t>
  </si>
  <si>
    <t>E353 TSM Sta Eq, Cov-Ber NOT USED 03/18</t>
  </si>
  <si>
    <t>E353 TSM Sta Eq, Cov-Ber NOT USED 04/18</t>
  </si>
  <si>
    <t>E353 TSM Sta Eq, Cov-Ber NOT USED 05/18</t>
  </si>
  <si>
    <t>E353 TSM Sta Eq, Cov-Ber NOT USED 06/18</t>
  </si>
  <si>
    <t>E353 TSM Sta Eq, Cov-Ber NOT USED 07/18</t>
  </si>
  <si>
    <t>E353 TSM Sta Eq, Cov-Ber NOT USED 08/18</t>
  </si>
  <si>
    <t>E353 TSM Sta Eq, Cov-Ber NOT USED 09/18</t>
  </si>
  <si>
    <t>E353 TSM Sta Eq, Cov-Ber NOT USED 10/18</t>
  </si>
  <si>
    <t>E353 TSM Sta Eq, Cov-Ber NOT USED 11/18</t>
  </si>
  <si>
    <t>E353 TSM Sta Eq, Cov-Ber NOT USED 12/18</t>
  </si>
  <si>
    <t>E353 TSM Sta Eq, Fred 1/APC</t>
  </si>
  <si>
    <t>E353 TSM Sta Eq, Fred 1/APC 01/18</t>
  </si>
  <si>
    <t>E353 TSM Sta Eq, Fred 1/APC 02/18</t>
  </si>
  <si>
    <t>E353 TSM Sta Eq, Fred 1/APC 03/18</t>
  </si>
  <si>
    <t>E353 TSM Sta Eq, Fred 1/APC 04/18</t>
  </si>
  <si>
    <t>E353 TSM Sta Eq, Fred 1/APC 05/18</t>
  </si>
  <si>
    <t>E353 TSM Sta Eq, Fred 1/APC 06/18</t>
  </si>
  <si>
    <t>E353 TSM Sta Eq, Fred 1/APC 07/18</t>
  </si>
  <si>
    <t>E353 TSM Sta Eq, Fred 1/APC 08/18</t>
  </si>
  <si>
    <t>E353 TSM Sta Eq, Fred 1/APC 09/18</t>
  </si>
  <si>
    <t>E353 TSM Sta Eq, Fred 1/APC 10/18</t>
  </si>
  <si>
    <t>E353 TSM Sta Eq, Fred 1/APC 11/18</t>
  </si>
  <si>
    <t>E353 TSM Sta Eq, Fred 1/APC 12/18</t>
  </si>
  <si>
    <t>E353 TSM Sta Eq, Fredonia 1&amp;2 OP</t>
  </si>
  <si>
    <t>E353 TSM Sta Eq, Fredonia 1&amp;2 OP 01/18</t>
  </si>
  <si>
    <t>E353 TSM Sta Eq, Fredonia 1&amp;2 OP 02/18</t>
  </si>
  <si>
    <t>E353 TSM Sta Eq, Fredonia 1&amp;2 OP 03/18</t>
  </si>
  <si>
    <t>E353 TSM Sta Eq, Fredonia 1&amp;2 OP 04/18</t>
  </si>
  <si>
    <t>E353 TSM Sta Eq, Fredonia 1&amp;2 OP 05/18</t>
  </si>
  <si>
    <t>E353 TSM Sta Eq, Fredonia 1&amp;2 OP 06/18</t>
  </si>
  <si>
    <t>E353 TSM Sta Eq, Fredonia 1&amp;2 OP 07/18</t>
  </si>
  <si>
    <t>E353 TSM Sta Eq, Fredonia 1&amp;2 OP 08/18</t>
  </si>
  <si>
    <t>E353 TSM Sta Eq, Fredonia 1&amp;2 OP 09/18</t>
  </si>
  <si>
    <t>E353 TSM Sta Eq, Fredonia 1&amp;2 OP 10/18</t>
  </si>
  <si>
    <t>E353 TSM Sta Eq, Fredonia 1&amp;2 OP 11/18</t>
  </si>
  <si>
    <t>E353 TSM Sta Eq, Fredonia 1&amp;2 OP 12/18</t>
  </si>
  <si>
    <t>E353 TSM Sta Eq, Mint Farm</t>
  </si>
  <si>
    <t>E353 TSM Sta Eq, Mint Farm 01/18</t>
  </si>
  <si>
    <t>E353 TSM Sta Eq, Mint Farm 02/18</t>
  </si>
  <si>
    <t>E353 TSM Sta Eq, Mint Farm 03/18</t>
  </si>
  <si>
    <t>E353 TSM Sta Eq, Mint Farm 04/18</t>
  </si>
  <si>
    <t>E353 TSM Sta Eq, Mint Farm 05/18</t>
  </si>
  <si>
    <t>E353 TSM Sta Eq, Mint Farm 06/18</t>
  </si>
  <si>
    <t>E353 TSM Sta Eq, Mint Farm 07/18</t>
  </si>
  <si>
    <t>E353 TSM Sta Eq, Mint Farm 08/18</t>
  </si>
  <si>
    <t>E353 TSM Sta Eq, Mint Farm 09/18</t>
  </si>
  <si>
    <t>E353 TSM Sta Eq, Mint Farm 10/18</t>
  </si>
  <si>
    <t>E353 TSM Sta Eq, Mint Farm 11/18</t>
  </si>
  <si>
    <t>E353 TSM Sta Eq, Mint Farm 12/18</t>
  </si>
  <si>
    <t>E353 TSM Sta Eq, Mint Farm OP</t>
  </si>
  <si>
    <t>E353 TSM Sta Eq, Mint Farm OP 01/18</t>
  </si>
  <si>
    <t>E353 TSM Sta Eq, Mint Farm OP 02/18</t>
  </si>
  <si>
    <t>E353 TSM Sta Eq, Mint Farm OP 03/18</t>
  </si>
  <si>
    <t>E353 TSM Sta Eq, Mint Farm OP 04/18</t>
  </si>
  <si>
    <t>E353 TSM Sta Eq, Mint Farm OP 05/18</t>
  </si>
  <si>
    <t>E353 TSM Sta Eq, Mint Farm OP 06/18</t>
  </si>
  <si>
    <t>E353 TSM Sta Eq, Mint Farm OP 07/18</t>
  </si>
  <si>
    <t>E353 TSM Sta Eq, Mint Farm OP 08/18</t>
  </si>
  <si>
    <t>E353 TSM Sta Eq, Mint Farm OP 09/18</t>
  </si>
  <si>
    <t>E353 TSM Sta Eq, Mint Farm OP 10/18</t>
  </si>
  <si>
    <t>E353 TSM Sta Eq, Mint Farm OP 11/18</t>
  </si>
  <si>
    <t>E353 TSM Sta Eq, Mint Farm OP 12/18</t>
  </si>
  <si>
    <t>E353 TSM Sta Eq, Snoqualmie 1</t>
  </si>
  <si>
    <t>E353 TSM Sta Eq, Snoqualmie 1 01/18</t>
  </si>
  <si>
    <t>E353 TSM Sta Eq, Snoqualmie 1 02/18</t>
  </si>
  <si>
    <t>E353 TSM Sta Eq, Snoqualmie 1 03/18</t>
  </si>
  <si>
    <t>E353 TSM Sta Eq, Snoqualmie 1 04/18</t>
  </si>
  <si>
    <t>E353 TSM Sta Eq, Snoqualmie 1 05/18</t>
  </si>
  <si>
    <t>E353 TSM Sta Eq, Snoqualmie 1 06/18</t>
  </si>
  <si>
    <t>E353 TSM Sta Eq, Snoqualmie 1 07/18</t>
  </si>
  <si>
    <t>E353 TSM Sta Eq, Snoqualmie 1 08/18</t>
  </si>
  <si>
    <t>E353 TSM Sta Eq, Snoqualmie 1 09/18</t>
  </si>
  <si>
    <t>E353 TSM Sta Eq, Snoqualmie 1 10/18</t>
  </si>
  <si>
    <t>E353 TSM Sta Eq, Snoqualmie 1 11/18</t>
  </si>
  <si>
    <t>E353 TSM Sta Eq, Snoqualmie 1 12/18</t>
  </si>
  <si>
    <t>E353 TSM Sta Eq, Wild Horse</t>
  </si>
  <si>
    <t>E353 TSM Sta Eq, Wild Horse 01/18</t>
  </si>
  <si>
    <t>E353 TSM Sta Eq, Wild Horse 02/18</t>
  </si>
  <si>
    <t>E353 TSM Sta Eq, Wild Horse 03/18</t>
  </si>
  <si>
    <t>E353 TSM Sta Eq, Wild Horse 04/18</t>
  </si>
  <si>
    <t>E353 TSM Sta Eq, Wild Horse 05/18</t>
  </si>
  <si>
    <t>E353 TSM Sta Eq, Wild Horse 06/18</t>
  </si>
  <si>
    <t>E353 TSM Sta Eq, Wild Horse 07/18</t>
  </si>
  <si>
    <t>E353 TSM Sta Eq, Wild Horse 08/18</t>
  </si>
  <si>
    <t>E353 TSM Sta Eq, Wild Horse 09/18</t>
  </si>
  <si>
    <t>E353 TSM Sta Eq, Wild Horse 10/18</t>
  </si>
  <si>
    <t>E353 TSM Sta Eq, Wild Horse 11/18</t>
  </si>
  <si>
    <t>E353 TSM Sta Eq, Wild Horse 12/18</t>
  </si>
  <si>
    <t>E353 TSM Sta Eq, Wild Horse-WindRid</t>
  </si>
  <si>
    <t>E353 TSM Sta Eq, Wild Horse-WindRid 01/18</t>
  </si>
  <si>
    <t>E353 TSM Sta Eq, Wild Horse-WindRid 02/18</t>
  </si>
  <si>
    <t>E353 TSM Sta Eq, Wild Horse-WindRid 03/18</t>
  </si>
  <si>
    <t>E353 TSM Sta Eq, Wild Horse-WindRid 04/18</t>
  </si>
  <si>
    <t>E353 TSM Sta Eq, Wild Horse-WindRid 05/18</t>
  </si>
  <si>
    <t>E353 TSM Sta Eq, Wild Horse-WindRid 06/18</t>
  </si>
  <si>
    <t>E353 TSM Sta Eq, Wild Horse-WindRid 07/18</t>
  </si>
  <si>
    <t>E353 TSM Sta Eq, Wild Horse-WindRid 08/18</t>
  </si>
  <si>
    <t>E353 TSM Sta Eq, Wild Horse-WindRid 09/18</t>
  </si>
  <si>
    <t>E353 TSM Sta Eq, Wild Horse-WindRid 10/18</t>
  </si>
  <si>
    <t>E353 TSM Sta Eq, Wild Horse-WindRid 11/18</t>
  </si>
  <si>
    <t>E353 TSM Sta Eq, Wild Horse-WindRid 12/18</t>
  </si>
  <si>
    <t>E353 TSM Sta Eq, Wind Ridge-NonProj</t>
  </si>
  <si>
    <t>E353 TSM Sta Eq, Wind Ridge-NonProj 01/18</t>
  </si>
  <si>
    <t>E353 TSM Sta Eq, Wind Ridge-NonProj 02/18</t>
  </si>
  <si>
    <t>E353 TSM Sta Eq, Wind Ridge-NonProj 03/18</t>
  </si>
  <si>
    <t>E353 TSM Sta Eq, Wind Ridge-NonProj 04/18</t>
  </si>
  <si>
    <t>E353 TSM Sta Eq, Wind Ridge-NonProj 05/18</t>
  </si>
  <si>
    <t>E353 TSM Sta Eq, Wind Ridge-NonProj 06/18</t>
  </si>
  <si>
    <t>E353 TSM Sta Eq, Wind Ridge-NonProj 07/18</t>
  </si>
  <si>
    <t>E353 TSM Sta Eq, Wind Ridge-NonProj 08/18</t>
  </si>
  <si>
    <t>E353 TSM Sta Eq, Wind Ridge-NonProj 09/18</t>
  </si>
  <si>
    <t>E353 TSM Sta Eq, Wind Ridge-NonProj 10/18</t>
  </si>
  <si>
    <t>E353 TSM Sta Eq, Wind Ridge-NonProj 11/18</t>
  </si>
  <si>
    <t>E353 TSM Sta Eq, Wind Ridge-NonProj 12/18</t>
  </si>
  <si>
    <t>E353 TSM Station Equipment</t>
  </si>
  <si>
    <t>E353 TSM Station Equipment 01/18</t>
  </si>
  <si>
    <t>E353 TSM Station Equipment 02/18</t>
  </si>
  <si>
    <t>E353 TSM Station Equipment 03/18</t>
  </si>
  <si>
    <t>E353 TSM Station Equipment 04/18</t>
  </si>
  <si>
    <t>E353 TSM Station Equipment 05/18</t>
  </si>
  <si>
    <t>E353 TSM Station Equipment 06/18</t>
  </si>
  <si>
    <t>E353 TSM Station Equipment 07/18</t>
  </si>
  <si>
    <t>E353 TSM Station Equipment 08/18</t>
  </si>
  <si>
    <t>E353 TSM Station Equipment 09/18</t>
  </si>
  <si>
    <t>E353 TSM Station Equipment 10/18</t>
  </si>
  <si>
    <t>E353 TSM Station Equipment 11/18</t>
  </si>
  <si>
    <t>E353 TSM Station Equipment 12/18</t>
  </si>
  <si>
    <t xml:space="preserve">E353 WILD HORSE EXP SUB </t>
  </si>
  <si>
    <t>E353 WILD HORSE EXP SUB  01/18</t>
  </si>
  <si>
    <t>E353 WILD HORSE EXP SUB  02/18</t>
  </si>
  <si>
    <t>E353 WILD HORSE EXP SUB  03/18</t>
  </si>
  <si>
    <t>E353 WILD HORSE EXP SUB  04/18</t>
  </si>
  <si>
    <t>E353 WILD HORSE EXP SUB  05/18</t>
  </si>
  <si>
    <t>E353 WILD HORSE EXP SUB  06/18</t>
  </si>
  <si>
    <t>E353 WILD HORSE EXP SUB  07/18</t>
  </si>
  <si>
    <t>E353 WILD HORSE EXP SUB  08/18</t>
  </si>
  <si>
    <t>E353 WILD HORSE EXP SUB  09/18</t>
  </si>
  <si>
    <t>E353 WILD HORSE EXP SUB  10/18</t>
  </si>
  <si>
    <t>E353 WILD HORSE EXP SUB  11/18</t>
  </si>
  <si>
    <t>E353 WILD HORSE EXP SUB  12/18</t>
  </si>
  <si>
    <t xml:space="preserve">E353 WILD HORSE EXP SUB@PLANT </t>
  </si>
  <si>
    <t>E353 WILD HORSE EXP SUB@PLANT  01/18</t>
  </si>
  <si>
    <t>E353 WILD HORSE EXP SUB@PLANT  02/18</t>
  </si>
  <si>
    <t>E353 WILD HORSE EXP SUB@PLANT  03/18</t>
  </si>
  <si>
    <t>E353 WILD HORSE EXP SUB@PLANT  04/18</t>
  </si>
  <si>
    <t>E353 WILD HORSE EXP SUB@PLANT  05/18</t>
  </si>
  <si>
    <t>E353 WILD HORSE EXP SUB@PLANT  06/18</t>
  </si>
  <si>
    <t>E353 WILD HORSE EXP SUB@PLANT  07/18</t>
  </si>
  <si>
    <t>E353 WILD HORSE EXP SUB@PLANT  08/18</t>
  </si>
  <si>
    <t>E353 WILD HORSE EXP SUB@PLANT  09/18</t>
  </si>
  <si>
    <t>E353 WILD HORSE EXP SUB@PLANT  10/18</t>
  </si>
  <si>
    <t>E353 WILD HORSE EXP SUB@PLANT  11/18</t>
  </si>
  <si>
    <t>E353 WILD HORSE EXP SUB@PLANT  12/18</t>
  </si>
  <si>
    <t>E353 WILD HORSE SUB@PLANT</t>
  </si>
  <si>
    <t>E353 WILD HORSE SUB@PLANT 01/18</t>
  </si>
  <si>
    <t>E353 WILD HORSE SUB@PLANT 02/18</t>
  </si>
  <si>
    <t>E353 WILD HORSE SUB@PLANT 03/18</t>
  </si>
  <si>
    <t>E353 WILD HORSE SUB@PLANT 04/18</t>
  </si>
  <si>
    <t>E353 WILD HORSE SUB@PLANT 05/18</t>
  </si>
  <si>
    <t>E353 WILD HORSE SUB@PLANT 06/18</t>
  </si>
  <si>
    <t>E353 WILD HORSE SUB@PLANT 07/18</t>
  </si>
  <si>
    <t>E353 WILD HORSE SUB@PLANT 08/18</t>
  </si>
  <si>
    <t>E353 WILD HORSE SUB@PLANT 09/18</t>
  </si>
  <si>
    <t>E353 WILD HORSE SUB@PLANT 10/18</t>
  </si>
  <si>
    <t>E353 WILD HORSE SUB@PLANT 11/18</t>
  </si>
  <si>
    <t>E353 WILD HORSE SUB@PLANT 12/18</t>
  </si>
  <si>
    <t>E3536 TSM Sta Eq, Baker Common</t>
  </si>
  <si>
    <t>E3536 TSM Sta Eq, Baker Common 01/18</t>
  </si>
  <si>
    <t>E3536 TSM Sta Eq, Baker Common 02/18</t>
  </si>
  <si>
    <t>E3536 TSM Sta Eq, Baker Common 03/18</t>
  </si>
  <si>
    <t>E3536 TSM Sta Eq, Baker Common 04/18</t>
  </si>
  <si>
    <t>E3536 TSM Sta Eq, Baker Common 05/18</t>
  </si>
  <si>
    <t>E3536 TSM Sta Eq, Baker Common 06/18</t>
  </si>
  <si>
    <t>E3536 TSM Sta Eq, Baker Common 07/18</t>
  </si>
  <si>
    <t>E3536 TSM Sta Eq, Baker Common 08/18</t>
  </si>
  <si>
    <t>E3536 TSM Sta Eq, Baker Common 09/18</t>
  </si>
  <si>
    <t>E3536 TSM Sta Eq, Baker Common 10/18</t>
  </si>
  <si>
    <t>E3536 TSM Sta Eq, Baker Common 11/18</t>
  </si>
  <si>
    <t>E3536 TSM Sta Eq, Baker Common 12/18</t>
  </si>
  <si>
    <t>E3536 TSM Sta Eq, Encogen</t>
  </si>
  <si>
    <t>E3536 TSM Sta Eq, Encogen 01/18</t>
  </si>
  <si>
    <t>E3536 TSM Sta Eq, Encogen 02/18</t>
  </si>
  <si>
    <t>E3536 TSM Sta Eq, Encogen 03/18</t>
  </si>
  <si>
    <t>E3536 TSM Sta Eq, Encogen 04/18</t>
  </si>
  <si>
    <t>E3536 TSM Sta Eq, Encogen 05/18</t>
  </si>
  <si>
    <t>E3536 TSM Sta Eq, Encogen 06/18</t>
  </si>
  <si>
    <t>E3536 TSM Sta Eq, Encogen 07/18</t>
  </si>
  <si>
    <t>E3536 TSM Sta Eq, Encogen 08/18</t>
  </si>
  <si>
    <t>E3536 TSM Sta Eq, Encogen 09/18</t>
  </si>
  <si>
    <t>E3536 TSM Sta Eq, Encogen 10/18</t>
  </si>
  <si>
    <t>E3536 TSM Sta Eq, Encogen 11/18</t>
  </si>
  <si>
    <t>E3536 TSM Sta Eq, Encogen 12/18</t>
  </si>
  <si>
    <t>E3536 TSM Sta Eq, Fredonia3&amp;4 OP</t>
  </si>
  <si>
    <t>E3536 TSM Sta Eq, Fredonia3&amp;4 OP 01/18</t>
  </si>
  <si>
    <t>E3536 TSM Sta Eq, Fredonia3&amp;4 OP 02/18</t>
  </si>
  <si>
    <t>E3536 TSM Sta Eq, Fredonia3&amp;4 OP 03/18</t>
  </si>
  <si>
    <t>E3536 TSM Sta Eq, Fredonia3&amp;4 OP 04/18</t>
  </si>
  <si>
    <t>E3536 TSM Sta Eq, Fredonia3&amp;4 OP 05/18</t>
  </si>
  <si>
    <t>E3536 TSM Sta Eq, Fredonia3&amp;4 OP 06/18</t>
  </si>
  <si>
    <t>E3536 TSM Sta Eq, Fredonia3&amp;4 OP 07/18</t>
  </si>
  <si>
    <t>E3536 TSM Sta Eq, Fredonia3&amp;4 OP 08/18</t>
  </si>
  <si>
    <t>E3536 TSM Sta Eq, Fredonia3&amp;4 OP 09/18</t>
  </si>
  <si>
    <t>E3536 TSM Sta Eq, Fredonia3&amp;4 OP 10/18</t>
  </si>
  <si>
    <t>E3536 TSM Sta Eq, Fredonia3&amp;4 OP 11/18</t>
  </si>
  <si>
    <t>E3536 TSM Sta Eq, Fredonia3&amp;4 OP 12/18</t>
  </si>
  <si>
    <t>E3536 TSM Sta Eq, Goldendale</t>
  </si>
  <si>
    <t>E3536 TSM Sta Eq, Goldendale 01/18</t>
  </si>
  <si>
    <t>E3536 TSM Sta Eq, Goldendale 02/18</t>
  </si>
  <si>
    <t>E3536 TSM Sta Eq, Goldendale 03/18</t>
  </si>
  <si>
    <t>E3536 TSM Sta Eq, Goldendale 04/18</t>
  </si>
  <si>
    <t>E3536 TSM Sta Eq, Goldendale 05/18</t>
  </si>
  <si>
    <t>E3536 TSM Sta Eq, Goldendale 06/18</t>
  </si>
  <si>
    <t>E3536 TSM Sta Eq, Goldendale 07/18</t>
  </si>
  <si>
    <t>E3536 TSM Sta Eq, Goldendale 08/18</t>
  </si>
  <si>
    <t>E3536 TSM Sta Eq, Goldendale 09/18</t>
  </si>
  <si>
    <t>E3536 TSM Sta Eq, Goldendale 10/18</t>
  </si>
  <si>
    <t>E3536 TSM Sta Eq, Goldendale 11/18</t>
  </si>
  <si>
    <t>E3536 TSM Sta Eq, Goldendale 12/18</t>
  </si>
  <si>
    <t>E3536 TSM Sta Eq, Hopkins Ridge</t>
  </si>
  <si>
    <t>E3536 TSM Sta Eq, Hopkins Ridge 01/18</t>
  </si>
  <si>
    <t>E3536 TSM Sta Eq, Hopkins Ridge 02/18</t>
  </si>
  <si>
    <t>E3536 TSM Sta Eq, Hopkins Ridge 03/18</t>
  </si>
  <si>
    <t>E3536 TSM Sta Eq, Hopkins Ridge 04/18</t>
  </si>
  <si>
    <t>E3536 TSM Sta Eq, Hopkins Ridge 05/18</t>
  </si>
  <si>
    <t>E3536 TSM Sta Eq, Hopkins Ridge 06/18</t>
  </si>
  <si>
    <t>E3536 TSM Sta Eq, Hopkins Ridge 07/18</t>
  </si>
  <si>
    <t>E3536 TSM Sta Eq, Hopkins Ridge 08/18</t>
  </si>
  <si>
    <t>E3536 TSM Sta Eq, Hopkins Ridge 09/18</t>
  </si>
  <si>
    <t>E3536 TSM Sta Eq, Hopkins Ridge 10/18</t>
  </si>
  <si>
    <t>E3536 TSM Sta Eq, Hopkins Ridge 11/18</t>
  </si>
  <si>
    <t>E3536 TSM Sta Eq, Hopkins Ridge 12/18</t>
  </si>
  <si>
    <t>E3536 TSM Sta Eq, Hopkins Ridge Exp</t>
  </si>
  <si>
    <t>E3536 TSM Sta Eq, Hopkins Ridge Exp 01/18</t>
  </si>
  <si>
    <t>E3536 TSM Sta Eq, Hopkins Ridge Exp 02/18</t>
  </si>
  <si>
    <t>E3536 TSM Sta Eq, Hopkins Ridge Exp 03/18</t>
  </si>
  <si>
    <t>E3536 TSM Sta Eq, Hopkins Ridge Exp 04/18</t>
  </si>
  <si>
    <t>E3536 TSM Sta Eq, Hopkins Ridge Exp 05/18</t>
  </si>
  <si>
    <t>E3536 TSM Sta Eq, Hopkins Ridge Exp 06/18</t>
  </si>
  <si>
    <t>E3536 TSM Sta Eq, Hopkins Ridge Exp 07/18</t>
  </si>
  <si>
    <t>E3536 TSM Sta Eq, Hopkins Ridge Exp 08/18</t>
  </si>
  <si>
    <t>E3536 TSM Sta Eq, Hopkins Ridge Exp 09/18</t>
  </si>
  <si>
    <t>E3536 TSM Sta Eq, Hopkins Ridge Exp 10/18</t>
  </si>
  <si>
    <t>E3536 TSM Sta Eq, Hopkins Ridge Exp 11/18</t>
  </si>
  <si>
    <t>E3536 TSM Sta Eq, Hopkins Ridge Exp 12/18</t>
  </si>
  <si>
    <t>E3536 TSM Sta Eq, Lower Baker</t>
  </si>
  <si>
    <t>E3536 TSM Sta Eq, Lower Baker 01/18</t>
  </si>
  <si>
    <t>E3536 TSM Sta Eq, Lower Baker 02/18</t>
  </si>
  <si>
    <t>E3536 TSM Sta Eq, Lower Baker 03/18</t>
  </si>
  <si>
    <t>E3536 TSM Sta Eq, Lower Baker 04/18</t>
  </si>
  <si>
    <t>E3536 TSM Sta Eq, Lower Baker 05/18</t>
  </si>
  <si>
    <t>E3536 TSM Sta Eq, Lower Baker 06/18</t>
  </si>
  <si>
    <t>E3536 TSM Sta Eq, Lower Baker 07/18</t>
  </si>
  <si>
    <t>E3536 TSM Sta Eq, Lower Baker 08/18</t>
  </si>
  <si>
    <t>E3536 TSM Sta Eq, Lower Baker 09/18</t>
  </si>
  <si>
    <t>E3536 TSM Sta Eq, Lower Baker 10/18</t>
  </si>
  <si>
    <t>E3536 TSM Sta Eq, Lower Baker 11/18</t>
  </si>
  <si>
    <t>E3536 TSM Sta Eq, Lower Baker 12/18</t>
  </si>
  <si>
    <t xml:space="preserve">E3536 TSM Sta Eq, Mint Farm </t>
  </si>
  <si>
    <t>E3536 TSM Sta Eq, Mint Farm  01/18</t>
  </si>
  <si>
    <t>E3536 TSM Sta Eq, Mint Farm  02/18</t>
  </si>
  <si>
    <t>E3536 TSM Sta Eq, Mint Farm  03/18</t>
  </si>
  <si>
    <t>E3536 TSM Sta Eq, Mint Farm  04/18</t>
  </si>
  <si>
    <t>E3536 TSM Sta Eq, Mint Farm  05/18</t>
  </si>
  <si>
    <t>E3536 TSM Sta Eq, Mint Farm  06/18</t>
  </si>
  <si>
    <t>E3536 TSM Sta Eq, Mint Farm  07/18</t>
  </si>
  <si>
    <t>E3536 TSM Sta Eq, Mint Farm  08/18</t>
  </si>
  <si>
    <t>E3536 TSM Sta Eq, Mint Farm  09/18</t>
  </si>
  <si>
    <t>E3536 TSM Sta Eq, Mint Farm  10/18</t>
  </si>
  <si>
    <t>E3536 TSM Sta Eq, Mint Farm  11/18</t>
  </si>
  <si>
    <t>E3536 TSM Sta Eq, Mint Farm  12/18</t>
  </si>
  <si>
    <t>E3536 TSM Sta Eq, Snoqualmie 1</t>
  </si>
  <si>
    <t>E3536 TSM Sta Eq, Snoqualmie 1 01/18</t>
  </si>
  <si>
    <t>E3536 TSM Sta Eq, Snoqualmie 1 02/18</t>
  </si>
  <si>
    <t>E3536 TSM Sta Eq, Snoqualmie 1 03/18</t>
  </si>
  <si>
    <t>E3536 TSM Sta Eq, Snoqualmie 1 04/18</t>
  </si>
  <si>
    <t>E3536 TSM Sta Eq, Snoqualmie 1 05/18</t>
  </si>
  <si>
    <t>E3536 TSM Sta Eq, Snoqualmie 1 06/18</t>
  </si>
  <si>
    <t>E3536 TSM Sta Eq, Snoqualmie 1 07/18</t>
  </si>
  <si>
    <t>E3536 TSM Sta Eq, Snoqualmie 1 08/18</t>
  </si>
  <si>
    <t>E3536 TSM Sta Eq, Snoqualmie 1 09/18</t>
  </si>
  <si>
    <t>E3536 TSM Sta Eq, Snoqualmie 1 10/18</t>
  </si>
  <si>
    <t>E3536 TSM Sta Eq, Snoqualmie 1 11/18</t>
  </si>
  <si>
    <t>E3536 TSM Sta Eq, Snoqualmie 1 12/18</t>
  </si>
  <si>
    <t>E3536 TSM Sta Eq, Snoqualmie 2</t>
  </si>
  <si>
    <t>E3536 TSM Sta Eq, Snoqualmie 2 01/18</t>
  </si>
  <si>
    <t>E3536 TSM Sta Eq, Snoqualmie 2 02/18</t>
  </si>
  <si>
    <t>E3536 TSM Sta Eq, Snoqualmie 2 03/18</t>
  </si>
  <si>
    <t>E3536 TSM Sta Eq, Snoqualmie 2 04/18</t>
  </si>
  <si>
    <t>E3536 TSM Sta Eq, Snoqualmie 2 05/18</t>
  </si>
  <si>
    <t>E3536 TSM Sta Eq, Snoqualmie 2 06/18</t>
  </si>
  <si>
    <t>E3536 TSM Sta Eq, Snoqualmie 2 07/18</t>
  </si>
  <si>
    <t>E3536 TSM Sta Eq, Snoqualmie 2 08/18</t>
  </si>
  <si>
    <t>E3536 TSM Sta Eq, Snoqualmie 2 09/18</t>
  </si>
  <si>
    <t>E3536 TSM Sta Eq, Snoqualmie 2 10/18</t>
  </si>
  <si>
    <t>E3536 TSM Sta Eq, Snoqualmie 2 11/18</t>
  </si>
  <si>
    <t>E3536 TSM Sta Eq, Snoqualmie 2 12/18</t>
  </si>
  <si>
    <t xml:space="preserve">E3536 TSM Sta Eq, Sumas SMC </t>
  </si>
  <si>
    <t>E3536 TSM Sta Eq, Sumas SMC  01/18</t>
  </si>
  <si>
    <t>E3536 TSM Sta Eq, Sumas SMC  02/18</t>
  </si>
  <si>
    <t>E3536 TSM Sta Eq, Sumas SMC  03/18</t>
  </si>
  <si>
    <t>E3536 TSM Sta Eq, Sumas SMC  04/18</t>
  </si>
  <si>
    <t>E3536 TSM Sta Eq, Sumas SMC  05/18</t>
  </si>
  <si>
    <t>E3536 TSM Sta Eq, Sumas SMC  06/18</t>
  </si>
  <si>
    <t>E3536 TSM Sta Eq, Sumas SMC  07/18</t>
  </si>
  <si>
    <t>E3536 TSM Sta Eq, Sumas SMC  08/18</t>
  </si>
  <si>
    <t>E3536 TSM Sta Eq, Sumas SMC  09/18</t>
  </si>
  <si>
    <t>E3536 TSM Sta Eq, Sumas SMC  10/18</t>
  </si>
  <si>
    <t>E3536 TSM Sta Eq, Sumas SMC  11/18</t>
  </si>
  <si>
    <t>E3536 TSM Sta Eq, Sumas SMC  12/18</t>
  </si>
  <si>
    <t>E3536 TSM Sta Eq, Sumas SMS</t>
  </si>
  <si>
    <t>E3536 TSM Sta Eq, Sumas SMS 01/18</t>
  </si>
  <si>
    <t>E3536 TSM Sta Eq, Sumas SMS 02/18</t>
  </si>
  <si>
    <t>E3536 TSM Sta Eq, Sumas SMS 03/18</t>
  </si>
  <si>
    <t>E3536 TSM Sta Eq, Sumas SMS 04/18</t>
  </si>
  <si>
    <t>E3536 TSM Sta Eq, Sumas SMS 05/18</t>
  </si>
  <si>
    <t>E3536 TSM Sta Eq, Sumas SMS 06/18</t>
  </si>
  <si>
    <t>E3536 TSM Sta Eq, Sumas SMS 07/18</t>
  </si>
  <si>
    <t>E3536 TSM Sta Eq, Sumas SMS 08/18</t>
  </si>
  <si>
    <t>E3536 TSM Sta Eq, Sumas SMS 09/18</t>
  </si>
  <si>
    <t>E3536 TSM Sta Eq, Sumas SMS 10/18</t>
  </si>
  <si>
    <t>E3536 TSM Sta Eq, Sumas SMS 11/18</t>
  </si>
  <si>
    <t>E3536 TSM Sta Eq, Sumas SMS 12/18</t>
  </si>
  <si>
    <t>E3536 TSM Sta Eq, Upper Baker</t>
  </si>
  <si>
    <t>E3536 TSM Sta Eq, Upper Baker 01/18</t>
  </si>
  <si>
    <t>E3536 TSM Sta Eq, Upper Baker 02/18</t>
  </si>
  <si>
    <t>E3536 TSM Sta Eq, Upper Baker 03/18</t>
  </si>
  <si>
    <t>E3536 TSM Sta Eq, Upper Baker 04/18</t>
  </si>
  <si>
    <t>E3536 TSM Sta Eq, Upper Baker 05/18</t>
  </si>
  <si>
    <t>E3536 TSM Sta Eq, Upper Baker 06/18</t>
  </si>
  <si>
    <t>E3536 TSM Sta Eq, Upper Baker 07/18</t>
  </si>
  <si>
    <t>E3536 TSM Sta Eq, Upper Baker 08/18</t>
  </si>
  <si>
    <t>E3536 TSM Sta Eq, Upper Baker 09/18</t>
  </si>
  <si>
    <t>E3536 TSM Sta Eq, Upper Baker 10/18</t>
  </si>
  <si>
    <t>E3536 TSM Sta Eq, Upper Baker 11/18</t>
  </si>
  <si>
    <t>E3536 TSM Sta Eq, Upper Baker 12/18</t>
  </si>
  <si>
    <t>E3536 TSM Sta Eq, Wild Horse Solar</t>
  </si>
  <si>
    <t>E3536 TSM Sta Eq, Wild Horse Solar 01/18</t>
  </si>
  <si>
    <t>E3536 TSM Sta Eq, Wild Horse Solar 02/18</t>
  </si>
  <si>
    <t>E3536 TSM Sta Eq, Wild Horse Solar 03/18</t>
  </si>
  <si>
    <t>E3536 TSM Sta Eq, Wild Horse Solar 04/18</t>
  </si>
  <si>
    <t>E3536 TSM Sta Eq, Wild Horse Solar 05/18</t>
  </si>
  <si>
    <t>E3536 TSM Sta Eq, Wild Horse Solar 06/18</t>
  </si>
  <si>
    <t>E3536 TSM Sta Eq, Wild Horse Solar 07/18</t>
  </si>
  <si>
    <t>E3536 TSM Sta Eq, Wild Horse Solar 08/18</t>
  </si>
  <si>
    <t>E3536 TSM Sta Eq, Wild Horse Solar 09/18</t>
  </si>
  <si>
    <t>E3536 TSM Sta Eq, Wild Horse Solar 10/18</t>
  </si>
  <si>
    <t>E3536 TSM Sta Eq, Wild Horse Solar 11/18</t>
  </si>
  <si>
    <t>E3536 TSM Sta Eq, Wild Horse Solar 12/18</t>
  </si>
  <si>
    <t>E3536 TSM Substation Equipment</t>
  </si>
  <si>
    <t>E3536 TSM Substation Equipment 01/18</t>
  </si>
  <si>
    <t>E3536 TSM Substation Equipment 02/18</t>
  </si>
  <si>
    <t>E3536 TSM Substation Equipment 03/18</t>
  </si>
  <si>
    <t>E3536 TSM Substation Equipment 04/18</t>
  </si>
  <si>
    <t>E3536 TSM Substation Equipment 05/18</t>
  </si>
  <si>
    <t>E3536 TSM Substation Equipment 06/18</t>
  </si>
  <si>
    <t>E3536 TSM Substation Equipment 07/18</t>
  </si>
  <si>
    <t>E3536 TSM Substation Equipment 08/18</t>
  </si>
  <si>
    <t>E3536 TSM Substation Equipment 09/18</t>
  </si>
  <si>
    <t>E3536 TSM Substation Equipment 10/18</t>
  </si>
  <si>
    <t>E3536 TSM Substation Equipment 11/18</t>
  </si>
  <si>
    <t>E3536 TSM Substation Equipment 12/18</t>
  </si>
  <si>
    <t>E3537 DONOTUSE Sub, Fairchild</t>
  </si>
  <si>
    <t>E3537 DONOTUSE Sub, Fairchild 01/18</t>
  </si>
  <si>
    <t>E3537 DONOTUSE Sub, Fairchild 02/18</t>
  </si>
  <si>
    <t>E3537 DONOTUSE Sub, Fairchild 03/18</t>
  </si>
  <si>
    <t>E3537 DONOTUSE Sub, Fairchild 04/18</t>
  </si>
  <si>
    <t>E3537 DONOTUSE Sub, Fairchild 05/18</t>
  </si>
  <si>
    <t>E3537 DONOTUSE Sub, Fairchild 06/18</t>
  </si>
  <si>
    <t>E3537 DONOTUSE Sub, Fairchild 07/18</t>
  </si>
  <si>
    <t>E3537 DONOTUSE Sub, Fairchild 08/18</t>
  </si>
  <si>
    <t>E3537 DONOTUSE Sub, Fairchild 09/18</t>
  </si>
  <si>
    <t>E3537 DONOTUSE Sub, Fairchild 10/18</t>
  </si>
  <si>
    <t>E3537 DONOTUSE Sub, Fairchild 11/18</t>
  </si>
  <si>
    <t>E3537 DONOTUSE Sub, Fairchild 12/18</t>
  </si>
  <si>
    <t>E3537 DONOTUSE Sub, Texaco E</t>
  </si>
  <si>
    <t>E3537 DONOTUSE Sub, Texaco E 01/18</t>
  </si>
  <si>
    <t>E3537 DONOTUSE Sub, Texaco E 02/18</t>
  </si>
  <si>
    <t>E3537 DONOTUSE Sub, Texaco E 03/18</t>
  </si>
  <si>
    <t>E3537 DONOTUSE Sub, Texaco E 04/18</t>
  </si>
  <si>
    <t>E3537 DONOTUSE Sub, Texaco E 05/18</t>
  </si>
  <si>
    <t>E3537 DONOTUSE Sub, Texaco E 06/18</t>
  </si>
  <si>
    <t>E3537 DONOTUSE Sub, Texaco E 07/18</t>
  </si>
  <si>
    <t>E3537 DONOTUSE Sub, Texaco E 08/18</t>
  </si>
  <si>
    <t>E3537 DONOTUSE Sub, Texaco E 09/18</t>
  </si>
  <si>
    <t>E3537 DONOTUSE Sub, Texaco E 10/18</t>
  </si>
  <si>
    <t>E3537 DONOTUSE Sub, Texaco E 11/18</t>
  </si>
  <si>
    <t>E3537 DONOTUSE Sub, Texaco E 12/18</t>
  </si>
  <si>
    <t xml:space="preserve">E3537 DONOTUSE, Cov-Ber </t>
  </si>
  <si>
    <t>E3537 DONOTUSE, Cov-Ber  01/18</t>
  </si>
  <si>
    <t>E3537 DONOTUSE, Cov-Ber  02/18</t>
  </si>
  <si>
    <t>E3537 DONOTUSE, Cov-Ber  03/18</t>
  </si>
  <si>
    <t>E3537 DONOTUSE, Cov-Ber  04/18</t>
  </si>
  <si>
    <t>E3537 DONOTUSE, Cov-Ber  05/18</t>
  </si>
  <si>
    <t>E3537 DONOTUSE, Cov-Ber  06/18</t>
  </si>
  <si>
    <t>E3537 DONOTUSE, Cov-Ber  07/18</t>
  </si>
  <si>
    <t>E3537 DONOTUSE, Cov-Ber  08/18</t>
  </si>
  <si>
    <t>E3537 DONOTUSE, Cov-Ber  09/18</t>
  </si>
  <si>
    <t>E3537 DONOTUSE, Cov-Ber  10/18</t>
  </si>
  <si>
    <t>E3537 DONOTUSE, Cov-Ber  11/18</t>
  </si>
  <si>
    <t>E3537 DONOTUSE, Cov-Ber  12/18</t>
  </si>
  <si>
    <t>E3537 DONOTUSE, Sub, Alpac</t>
  </si>
  <si>
    <t>E3537 DONOTUSE, Sub, Alpac 01/18</t>
  </si>
  <si>
    <t>E3537 DONOTUSE, Sub, Alpac 02/18</t>
  </si>
  <si>
    <t>E3537 DONOTUSE, Sub, Alpac 03/18</t>
  </si>
  <si>
    <t>E3537 DONOTUSE, Sub, Alpac 04/18</t>
  </si>
  <si>
    <t>E3537 DONOTUSE, Sub, Alpac 05/18</t>
  </si>
  <si>
    <t>E3537 DONOTUSE, Sub, Alpac 06/18</t>
  </si>
  <si>
    <t>E3537 DONOTUSE, Sub, Alpac 07/18</t>
  </si>
  <si>
    <t>E3537 DONOTUSE, Sub, Alpac 08/18</t>
  </si>
  <si>
    <t>E3537 DONOTUSE, Sub, Alpac 09/18</t>
  </si>
  <si>
    <t>E3537 DONOTUSE, Sub, Alpac 10/18</t>
  </si>
  <si>
    <t>E3537 DONOTUSE, Sub, Alpac 11/18</t>
  </si>
  <si>
    <t>E3537 DONOTUSE, Sub, Alpac 12/18</t>
  </si>
  <si>
    <t>E3537 DONOTUSE, Sub, Arco C</t>
  </si>
  <si>
    <t>E3537 DONOTUSE, Sub, Arco C 01/18</t>
  </si>
  <si>
    <t>E3537 DONOTUSE, Sub, Arco C 02/18</t>
  </si>
  <si>
    <t>E3537 DONOTUSE, Sub, Arco C 03/18</t>
  </si>
  <si>
    <t>E3537 DONOTUSE, Sub, Arco C 04/18</t>
  </si>
  <si>
    <t>E3537 DONOTUSE, Sub, Arco C 05/18</t>
  </si>
  <si>
    <t>E3537 DONOTUSE, Sub, Arco C 06/18</t>
  </si>
  <si>
    <t>E3537 DONOTUSE, Sub, Arco C 07/18</t>
  </si>
  <si>
    <t>E3537 DONOTUSE, Sub, Arco C 08/18</t>
  </si>
  <si>
    <t>E3537 DONOTUSE, Sub, Arco C 09/18</t>
  </si>
  <si>
    <t>E3537 DONOTUSE, Sub, Arco C 10/18</t>
  </si>
  <si>
    <t>E3537 DONOTUSE, Sub, Arco C 11/18</t>
  </si>
  <si>
    <t>E3537 DONOTUSE, Sub, Arco C 12/18</t>
  </si>
  <si>
    <t>E3537 DONOTUSE, Sub, Arco N</t>
  </si>
  <si>
    <t>E3537 DONOTUSE, Sub, Arco N 01/18</t>
  </si>
  <si>
    <t>E3537 DONOTUSE, Sub, Arco N 02/18</t>
  </si>
  <si>
    <t>E3537 DONOTUSE, Sub, Arco N 03/18</t>
  </si>
  <si>
    <t>E3537 DONOTUSE, Sub, Arco N 04/18</t>
  </si>
  <si>
    <t>E3537 DONOTUSE, Sub, Arco N 05/18</t>
  </si>
  <si>
    <t>E3537 DONOTUSE, Sub, Arco N 06/18</t>
  </si>
  <si>
    <t>E3537 DONOTUSE, Sub, Arco N 07/18</t>
  </si>
  <si>
    <t>E3537 DONOTUSE, Sub, Arco N 08/18</t>
  </si>
  <si>
    <t>E3537 DONOTUSE, Sub, Arco N 09/18</t>
  </si>
  <si>
    <t>E3537 DONOTUSE, Sub, Arco N 10/18</t>
  </si>
  <si>
    <t>E3537 DONOTUSE, Sub, Arco N 11/18</t>
  </si>
  <si>
    <t>E3537 DONOTUSE, Sub, Arco N 12/18</t>
  </si>
  <si>
    <t>E3537 DONOTUSE, Sub, Arco S</t>
  </si>
  <si>
    <t>E3537 DONOTUSE, Sub, Arco S 01/18</t>
  </si>
  <si>
    <t>E3537 DONOTUSE, Sub, Arco S 02/18</t>
  </si>
  <si>
    <t>E3537 DONOTUSE, Sub, Arco S 03/18</t>
  </si>
  <si>
    <t>E3537 DONOTUSE, Sub, Arco S 04/18</t>
  </si>
  <si>
    <t>E3537 DONOTUSE, Sub, Arco S 05/18</t>
  </si>
  <si>
    <t>E3537 DONOTUSE, Sub, Arco S 06/18</t>
  </si>
  <si>
    <t>E3537 DONOTUSE, Sub, Arco S 07/18</t>
  </si>
  <si>
    <t>E3537 DONOTUSE, Sub, Arco S 08/18</t>
  </si>
  <si>
    <t>E3537 DONOTUSE, Sub, Arco S 09/18</t>
  </si>
  <si>
    <t>E3537 DONOTUSE, Sub, Arco S 10/18</t>
  </si>
  <si>
    <t>E3537 DONOTUSE, Sub, Arco S 11/18</t>
  </si>
  <si>
    <t>E3537 DONOTUSE, Sub, Arco S 12/18</t>
  </si>
  <si>
    <t>E3537 DONOTUSE, Sub, BoeingRen</t>
  </si>
  <si>
    <t>E3537 DONOTUSE, Sub, BoeingRen 01/18</t>
  </si>
  <si>
    <t>E3537 DONOTUSE, Sub, BoeingRen 02/18</t>
  </si>
  <si>
    <t>E3537 DONOTUSE, Sub, BoeingRen 03/18</t>
  </si>
  <si>
    <t>E3537 DONOTUSE, Sub, BoeingRen 04/18</t>
  </si>
  <si>
    <t>E3537 DONOTUSE, Sub, BoeingRen 05/18</t>
  </si>
  <si>
    <t>E3537 DONOTUSE, Sub, BoeingRen 06/18</t>
  </si>
  <si>
    <t>E3537 DONOTUSE, Sub, BoeingRen 07/18</t>
  </si>
  <si>
    <t>E3537 DONOTUSE, Sub, BoeingRen 08/18</t>
  </si>
  <si>
    <t>E3537 DONOTUSE, Sub, BoeingRen 09/18</t>
  </si>
  <si>
    <t>E3537 DONOTUSE, Sub, BoeingRen 10/18</t>
  </si>
  <si>
    <t>E3537 DONOTUSE, Sub, BoeingRen 11/18</t>
  </si>
  <si>
    <t>E3537 DONOTUSE, Sub, BoeingRen 12/18</t>
  </si>
  <si>
    <t>E3537 DONOTUSE, Sub, Capitol</t>
  </si>
  <si>
    <t>E3537 DONOTUSE, Sub, Capitol 01/18</t>
  </si>
  <si>
    <t>E3537 DONOTUSE, Sub, Capitol 02/18</t>
  </si>
  <si>
    <t>E3537 DONOTUSE, Sub, Capitol 03/18</t>
  </si>
  <si>
    <t>E3537 DONOTUSE, Sub, Capitol 04/18</t>
  </si>
  <si>
    <t>E3537 DONOTUSE, Sub, Capitol 05/18</t>
  </si>
  <si>
    <t>E3537 DONOTUSE, Sub, Capitol 06/18</t>
  </si>
  <si>
    <t>E3537 DONOTUSE, Sub, Capitol 07/18</t>
  </si>
  <si>
    <t>E3537 DONOTUSE, Sub, Capitol 08/18</t>
  </si>
  <si>
    <t>E3537 DONOTUSE, Sub, Capitol 09/18</t>
  </si>
  <si>
    <t>E3537 DONOTUSE, Sub, Capitol 10/18</t>
  </si>
  <si>
    <t>E3537 DONOTUSE, Sub, Capitol 11/18</t>
  </si>
  <si>
    <t>E3537 DONOTUSE, Sub, Capitol 12/18</t>
  </si>
  <si>
    <t>E3537 DONOTUSE, Sub, Clover V</t>
  </si>
  <si>
    <t>E3537 DONOTUSE, Sub, Clover V 01/18</t>
  </si>
  <si>
    <t>E3537 DONOTUSE, Sub, Clover V 02/18</t>
  </si>
  <si>
    <t>E3537 DONOTUSE, Sub, Clover V 03/18</t>
  </si>
  <si>
    <t>E3537 DONOTUSE, Sub, Clover V 04/18</t>
  </si>
  <si>
    <t>E3537 DONOTUSE, Sub, Clover V 05/18</t>
  </si>
  <si>
    <t>E3537 DONOTUSE, Sub, Clover V 06/18</t>
  </si>
  <si>
    <t>E3537 DONOTUSE, Sub, Clover V 07/18</t>
  </si>
  <si>
    <t>E3537 DONOTUSE, Sub, Clover V 08/18</t>
  </si>
  <si>
    <t>E3537 DONOTUSE, Sub, Clover V 09/18</t>
  </si>
  <si>
    <t>E3537 DONOTUSE, Sub, Clover V 10/18</t>
  </si>
  <si>
    <t>E3537 DONOTUSE, Sub, Clover V 11/18</t>
  </si>
  <si>
    <t>E3537 DONOTUSE, Sub, Clover V 12/18</t>
  </si>
  <si>
    <t>E3537 DONOTUSE, Sub, LiquidAir</t>
  </si>
  <si>
    <t>E3537 DONOTUSE, Sub, LiquidAir 01/18</t>
  </si>
  <si>
    <t>E3537 DONOTUSE, Sub, LiquidAir 02/18</t>
  </si>
  <si>
    <t>E3537 DONOTUSE, Sub, LiquidAir 03/18</t>
  </si>
  <si>
    <t>E3537 DONOTUSE, Sub, LiquidAir 04/18</t>
  </si>
  <si>
    <t>E3537 DONOTUSE, Sub, LiquidAir 05/18</t>
  </si>
  <si>
    <t>E3537 DONOTUSE, Sub, LiquidAir 06/18</t>
  </si>
  <si>
    <t>E3537 DONOTUSE, Sub, LiquidAir 07/18</t>
  </si>
  <si>
    <t>E3537 DONOTUSE, Sub, LiquidAir 08/18</t>
  </si>
  <si>
    <t>E3537 DONOTUSE, Sub, LiquidAir 09/18</t>
  </si>
  <si>
    <t>E3537 DONOTUSE, Sub, LiquidAir 10/18</t>
  </si>
  <si>
    <t>E3537 DONOTUSE, Sub, LiquidAir 11/18</t>
  </si>
  <si>
    <t>E3537 DONOTUSE, Sub, LiquidAir 12/18</t>
  </si>
  <si>
    <t>E3537 DONOTUSE, Sub, MillerBay</t>
  </si>
  <si>
    <t>E3537 DONOTUSE, Sub, MillerBay 01/18</t>
  </si>
  <si>
    <t>E3537 DONOTUSE, Sub, MillerBay 02/18</t>
  </si>
  <si>
    <t>E3537 DONOTUSE, Sub, MillerBay 03/18</t>
  </si>
  <si>
    <t>E3537 DONOTUSE, Sub, MillerBay 04/18</t>
  </si>
  <si>
    <t>E3537 DONOTUSE, Sub, MillerBay 05/18</t>
  </si>
  <si>
    <t>E3537 DONOTUSE, Sub, MillerBay 06/18</t>
  </si>
  <si>
    <t>E3537 DONOTUSE, Sub, MillerBay 07/18</t>
  </si>
  <si>
    <t>E3537 DONOTUSE, Sub, MillerBay 08/18</t>
  </si>
  <si>
    <t>E3537 DONOTUSE, Sub, MillerBay 09/18</t>
  </si>
  <si>
    <t>E3537 DONOTUSE, Sub, MillerBay 10/18</t>
  </si>
  <si>
    <t>E3537 DONOTUSE, Sub, MillerBay 11/18</t>
  </si>
  <si>
    <t>E3537 DONOTUSE, Sub, MillerBay 12/18</t>
  </si>
  <si>
    <t>E3537 DONOTUSE, Sub, Olym Avon</t>
  </si>
  <si>
    <t>E3537 DONOTUSE, Sub, Olym Avon 01/18</t>
  </si>
  <si>
    <t>E3537 DONOTUSE, Sub, Olym Avon 02/18</t>
  </si>
  <si>
    <t>E3537 DONOTUSE, Sub, Olym Avon 03/18</t>
  </si>
  <si>
    <t>E3537 DONOTUSE, Sub, Olym Avon 04/18</t>
  </si>
  <si>
    <t>E3537 DONOTUSE, Sub, Olym Avon 05/18</t>
  </si>
  <si>
    <t>E3537 DONOTUSE, Sub, Olym Avon 06/18</t>
  </si>
  <si>
    <t>E3537 DONOTUSE, Sub, Olym Avon 07/18</t>
  </si>
  <si>
    <t>E3537 DONOTUSE, Sub, Olym Avon 08/18</t>
  </si>
  <si>
    <t>E3537 DONOTUSE, Sub, Olym Avon 09/18</t>
  </si>
  <si>
    <t>E3537 DONOTUSE, Sub, Olym Avon 10/18</t>
  </si>
  <si>
    <t>E3537 DONOTUSE, Sub, Olym Avon 11/18</t>
  </si>
  <si>
    <t>E3537 DONOTUSE, Sub, Olym Avon 12/18</t>
  </si>
  <si>
    <t>E3537 DONOTUSE, Sub, Olym Rntn</t>
  </si>
  <si>
    <t>E3537 DONOTUSE, Sub, Olym Rntn 01/18</t>
  </si>
  <si>
    <t>E3537 DONOTUSE, Sub, Olym Rntn 02/18</t>
  </si>
  <si>
    <t>E3537 DONOTUSE, Sub, Olym Rntn 03/18</t>
  </si>
  <si>
    <t>E3537 DONOTUSE, Sub, Olym Rntn 04/18</t>
  </si>
  <si>
    <t>E3537 DONOTUSE, Sub, Olym Rntn 05/18</t>
  </si>
  <si>
    <t>E3537 DONOTUSE, Sub, Olym Rntn 06/18</t>
  </si>
  <si>
    <t>E3537 DONOTUSE, Sub, Olym Rntn 07/18</t>
  </si>
  <si>
    <t>E3537 DONOTUSE, Sub, Olym Rntn 08/18</t>
  </si>
  <si>
    <t>E3537 DONOTUSE, Sub, Olym Rntn 09/18</t>
  </si>
  <si>
    <t>E3537 DONOTUSE, Sub, Olym Rntn 10/18</t>
  </si>
  <si>
    <t>E3537 DONOTUSE, Sub, Olym Rntn 11/18</t>
  </si>
  <si>
    <t>E3537 DONOTUSE, Sub, Olym Rntn 12/18</t>
  </si>
  <si>
    <t>E3537 DONOTUSE, Sub, Paccar</t>
  </si>
  <si>
    <t>E3537 DONOTUSE, Sub, Paccar 01/18</t>
  </si>
  <si>
    <t>E3537 DONOTUSE, Sub, Paccar 02/18</t>
  </si>
  <si>
    <t>E3537 DONOTUSE, Sub, Paccar 03/18</t>
  </si>
  <si>
    <t>E3537 DONOTUSE, Sub, Paccar 04/18</t>
  </si>
  <si>
    <t>E3537 DONOTUSE, Sub, Paccar 05/18</t>
  </si>
  <si>
    <t>E3537 DONOTUSE, Sub, Paccar 06/18</t>
  </si>
  <si>
    <t>E3537 DONOTUSE, Sub, Paccar 07/18</t>
  </si>
  <si>
    <t>E3537 DONOTUSE, Sub, Paccar 08/18</t>
  </si>
  <si>
    <t>E3537 DONOTUSE, Sub, Paccar 09/18</t>
  </si>
  <si>
    <t>E3537 DONOTUSE, Sub, Paccar 10/18</t>
  </si>
  <si>
    <t>E3537 DONOTUSE, Sub, Paccar 11/18</t>
  </si>
  <si>
    <t>E3537 DONOTUSE, Sub, Paccar 12/18</t>
  </si>
  <si>
    <t>E3537 DONOTUSE, Sub, Texaco W</t>
  </si>
  <si>
    <t>E3537 DONOTUSE, Sub, Texaco W 01/18</t>
  </si>
  <si>
    <t>E3537 DONOTUSE, Sub, Texaco W 02/18</t>
  </si>
  <si>
    <t>E3537 DONOTUSE, Sub, Texaco W 03/18</t>
  </si>
  <si>
    <t>E3537 DONOTUSE, Sub, Texaco W 04/18</t>
  </si>
  <si>
    <t>E3537 DONOTUSE, Sub, Texaco W 05/18</t>
  </si>
  <si>
    <t>E3537 DONOTUSE, Sub, Texaco W 06/18</t>
  </si>
  <si>
    <t>E3537 DONOTUSE, Sub, Texaco W 07/18</t>
  </si>
  <si>
    <t>E3537 DONOTUSE, Sub, Texaco W 08/18</t>
  </si>
  <si>
    <t>E3537 DONOTUSE, Sub, Texaco W 09/18</t>
  </si>
  <si>
    <t>E3537 DONOTUSE, Sub, Texaco W 10/18</t>
  </si>
  <si>
    <t>E3537 DONOTUSE, Sub, Texaco W 11/18</t>
  </si>
  <si>
    <t>E3537 DONOTUSE, Sub, Texaco W 12/18</t>
  </si>
  <si>
    <t>E3537 DONOTUSE, Sub, Vitulli</t>
  </si>
  <si>
    <t>E3537 DONOTUSE, Sub, Vitulli 01/18</t>
  </si>
  <si>
    <t>E3537 DONOTUSE, Sub, Vitulli 02/18</t>
  </si>
  <si>
    <t>E3537 DONOTUSE, Sub, Vitulli 03/18</t>
  </si>
  <si>
    <t>E3537 DONOTUSE, Sub, Vitulli 04/18</t>
  </si>
  <si>
    <t>E3537 DONOTUSE, Sub, Vitulli 05/18</t>
  </si>
  <si>
    <t>E3537 DONOTUSE, Sub, Vitulli 06/18</t>
  </si>
  <si>
    <t>E3537 DONOTUSE, Sub, Vitulli 07/18</t>
  </si>
  <si>
    <t>E3537 DONOTUSE, Sub, Vitulli 08/18</t>
  </si>
  <si>
    <t>E3537 DONOTUSE, Sub, Vitulli 09/18</t>
  </si>
  <si>
    <t>E3537 DONOTUSE, Sub, Vitulli 10/18</t>
  </si>
  <si>
    <t>E3537 DONOTUSE, Sub, Vitulli 11/18</t>
  </si>
  <si>
    <t>E3537 DONOTUSE, Sub, Vitulli 12/18</t>
  </si>
  <si>
    <t>E3537 DONOTUSE, Sub, Waterfront</t>
  </si>
  <si>
    <t>E3537 DONOTUSE, Sub, Waterfront 01/18</t>
  </si>
  <si>
    <t>E3537 DONOTUSE, Sub, Waterfront 02/18</t>
  </si>
  <si>
    <t>E3537 DONOTUSE, Sub, Waterfront 03/18</t>
  </si>
  <si>
    <t>E3537 DONOTUSE, Sub, Waterfront 04/18</t>
  </si>
  <si>
    <t>E3537 DONOTUSE, Sub, Waterfront 05/18</t>
  </si>
  <si>
    <t>E3537 DONOTUSE, Sub, Waterfront 06/18</t>
  </si>
  <si>
    <t>E3537 DONOTUSE, Sub, Waterfront 07/18</t>
  </si>
  <si>
    <t>E3537 DONOTUSE, Sub, Waterfront 08/18</t>
  </si>
  <si>
    <t>E3537 DONOTUSE, Sub, Waterfront 09/18</t>
  </si>
  <si>
    <t>E3537 DONOTUSE, Sub, Waterfront 10/18</t>
  </si>
  <si>
    <t>E3537 DONOTUSE, Sub, Waterfront 11/18</t>
  </si>
  <si>
    <t>E3537 DONOTUSE, Sub, Waterfront 12/18</t>
  </si>
  <si>
    <t>E3537 TSM Poles, Sumas OP</t>
  </si>
  <si>
    <t>E3537 TSM Poles, Sumas OP 01/18</t>
  </si>
  <si>
    <t>E3537 TSM Poles, Sumas OP 02/18</t>
  </si>
  <si>
    <t>E3537 TSM Poles, Sumas OP 03/18</t>
  </si>
  <si>
    <t>E3537 TSM Poles, Sumas OP 04/18</t>
  </si>
  <si>
    <t>E3537 TSM Poles, Sumas OP 05/18</t>
  </si>
  <si>
    <t>E3537 TSM Poles, Sumas OP 06/18</t>
  </si>
  <si>
    <t>E3537 TSM Poles, Sumas OP 07/18</t>
  </si>
  <si>
    <t>E3537 TSM Poles, Sumas OP 08/18</t>
  </si>
  <si>
    <t>E3537 TSM Poles, Sumas OP 09/18</t>
  </si>
  <si>
    <t>E3537 TSM Poles, Sumas OP 10/18</t>
  </si>
  <si>
    <t>E3537 TSM Poles, Sumas OP 11/18</t>
  </si>
  <si>
    <t>E3537 TSM Poles, Sumas OP 12/18</t>
  </si>
  <si>
    <t>E3537 TSM Sta Eq, Baker Common</t>
  </si>
  <si>
    <t>E3537 TSM Sta Eq, Baker Common 01/18</t>
  </si>
  <si>
    <t>E3537 TSM Sta Eq, Baker Common 02/18</t>
  </si>
  <si>
    <t>E3537 TSM Sta Eq, Baker Common 03/18</t>
  </si>
  <si>
    <t>E3537 TSM Sta Eq, Baker Common 04/18</t>
  </si>
  <si>
    <t>E3537 TSM Sta Eq, Baker Common 05/18</t>
  </si>
  <si>
    <t>E3537 TSM Sta Eq, Baker Common 06/18</t>
  </si>
  <si>
    <t>E3537 TSM Sta Eq, Baker Common 07/18</t>
  </si>
  <si>
    <t>E3537 TSM Sta Eq, Baker Common 08/18</t>
  </si>
  <si>
    <t>E3537 TSM Sta Eq, Baker Common 09/18</t>
  </si>
  <si>
    <t>E3537 TSM Sta Eq, Baker Common 10/18</t>
  </si>
  <si>
    <t>E3537 TSM Sta Eq, Baker Common 11/18</t>
  </si>
  <si>
    <t>E3537 TSM Sta Eq, Baker Common 12/18</t>
  </si>
  <si>
    <t>E3537 TSM Sta Eq, Encogen</t>
  </si>
  <si>
    <t>E3537 TSM Sta Eq, Encogen 01/18</t>
  </si>
  <si>
    <t>E3537 TSM Sta Eq, Encogen 02/18</t>
  </si>
  <si>
    <t>E3537 TSM Sta Eq, Encogen 03/18</t>
  </si>
  <si>
    <t>E3537 TSM Sta Eq, Encogen 04/18</t>
  </si>
  <si>
    <t>E3537 TSM Sta Eq, Encogen 05/18</t>
  </si>
  <si>
    <t>E3537 TSM Sta Eq, Encogen 06/18</t>
  </si>
  <si>
    <t>E3537 TSM Sta Eq, Encogen 07/18</t>
  </si>
  <si>
    <t>E3537 TSM Sta Eq, Encogen 08/18</t>
  </si>
  <si>
    <t>E3537 TSM Sta Eq, Encogen 09/18</t>
  </si>
  <si>
    <t>E3537 TSM Sta Eq, Encogen 10/18</t>
  </si>
  <si>
    <t>E3537 TSM Sta Eq, Encogen 11/18</t>
  </si>
  <si>
    <t>E3537 TSM Sta Eq, Encogen 12/18</t>
  </si>
  <si>
    <t>E3537 TSM Sta Eq, Fredonia3&amp;4 OP</t>
  </si>
  <si>
    <t>E3537 TSM Sta Eq, Fredonia3&amp;4 OP 01/18</t>
  </si>
  <si>
    <t>E3537 TSM Sta Eq, Fredonia3&amp;4 OP 02/18</t>
  </si>
  <si>
    <t>E3537 TSM Sta Eq, Fredonia3&amp;4 OP 03/18</t>
  </si>
  <si>
    <t>E3537 TSM Sta Eq, Fredonia3&amp;4 OP 04/18</t>
  </si>
  <si>
    <t>E3537 TSM Sta Eq, Fredonia3&amp;4 OP 05/18</t>
  </si>
  <si>
    <t>E3537 TSM Sta Eq, Fredonia3&amp;4 OP 06/18</t>
  </si>
  <si>
    <t>E3537 TSM Sta Eq, Fredonia3&amp;4 OP 07/18</t>
  </si>
  <si>
    <t>E3537 TSM Sta Eq, Fredonia3&amp;4 OP 08/18</t>
  </si>
  <si>
    <t>E3537 TSM Sta Eq, Fredonia3&amp;4 OP 09/18</t>
  </si>
  <si>
    <t>E3537 TSM Sta Eq, Fredonia3&amp;4 OP 10/18</t>
  </si>
  <si>
    <t>E3537 TSM Sta Eq, Fredonia3&amp;4 OP 11/18</t>
  </si>
  <si>
    <t>E3537 TSM Sta Eq, Fredonia3&amp;4 OP 12/18</t>
  </si>
  <si>
    <t>E3537 TSM Sta Eq, Goldendale</t>
  </si>
  <si>
    <t>E3537 TSM Sta Eq, Goldendale 01/18</t>
  </si>
  <si>
    <t>E3537 TSM Sta Eq, Goldendale 02/18</t>
  </si>
  <si>
    <t>E3537 TSM Sta Eq, Goldendale 03/18</t>
  </si>
  <si>
    <t>E3537 TSM Sta Eq, Goldendale 04/18</t>
  </si>
  <si>
    <t>E3537 TSM Sta Eq, Goldendale 05/18</t>
  </si>
  <si>
    <t>E3537 TSM Sta Eq, Goldendale 06/18</t>
  </si>
  <si>
    <t>E3537 TSM Sta Eq, Goldendale 07/18</t>
  </si>
  <si>
    <t>E3537 TSM Sta Eq, Goldendale 08/18</t>
  </si>
  <si>
    <t>E3537 TSM Sta Eq, Goldendale 09/18</t>
  </si>
  <si>
    <t>E3537 TSM Sta Eq, Goldendale 10/18</t>
  </si>
  <si>
    <t>E3537 TSM Sta Eq, Goldendale 11/18</t>
  </si>
  <si>
    <t>E3537 TSM Sta Eq, Goldendale 12/18</t>
  </si>
  <si>
    <t>E3537 TSM Sta Eq, Goldendale OP</t>
  </si>
  <si>
    <t>E3537 TSM Sta Eq, Goldendale OP 01/18</t>
  </si>
  <si>
    <t>E3537 TSM Sta Eq, Goldendale OP 02/18</t>
  </si>
  <si>
    <t>E3537 TSM Sta Eq, Goldendale OP 03/18</t>
  </si>
  <si>
    <t>E3537 TSM Sta Eq, Goldendale OP 04/18</t>
  </si>
  <si>
    <t>E3537 TSM Sta Eq, Goldendale OP 05/18</t>
  </si>
  <si>
    <t>E3537 TSM Sta Eq, Goldendale OP 06/18</t>
  </si>
  <si>
    <t>E3537 TSM Sta Eq, Goldendale OP 07/18</t>
  </si>
  <si>
    <t>E3537 TSM Sta Eq, Goldendale OP 08/18</t>
  </si>
  <si>
    <t>E3537 TSM Sta Eq, Goldendale OP 09/18</t>
  </si>
  <si>
    <t>E3537 TSM Sta Eq, Goldendale OP 10/18</t>
  </si>
  <si>
    <t>E3537 TSM Sta Eq, Goldendale OP 11/18</t>
  </si>
  <si>
    <t>E3537 TSM Sta Eq, Goldendale OP 12/18</t>
  </si>
  <si>
    <t>E3537 TSM Sta Eq, Hopkins Ridge</t>
  </si>
  <si>
    <t>E3537 TSM Sta Eq, Hopkins Ridge 01/18</t>
  </si>
  <si>
    <t>E3537 TSM Sta Eq, Hopkins Ridge 02/18</t>
  </si>
  <si>
    <t>E3537 TSM Sta Eq, Hopkins Ridge 03/18</t>
  </si>
  <si>
    <t>E3537 TSM Sta Eq, Hopkins Ridge 04/18</t>
  </si>
  <si>
    <t>E3537 TSM Sta Eq, Hopkins Ridge 05/18</t>
  </si>
  <si>
    <t>E3537 TSM Sta Eq, Hopkins Ridge 06/18</t>
  </si>
  <si>
    <t>E3537 TSM Sta Eq, Hopkins Ridge 07/18</t>
  </si>
  <si>
    <t>E3537 TSM Sta Eq, Hopkins Ridge 08/18</t>
  </si>
  <si>
    <t>E3537 TSM Sta Eq, Hopkins Ridge 09/18</t>
  </si>
  <si>
    <t>E3537 TSM Sta Eq, Hopkins Ridge 10/18</t>
  </si>
  <si>
    <t>E3537 TSM Sta Eq, Hopkins Ridge 11/18</t>
  </si>
  <si>
    <t>E3537 TSM Sta Eq, Hopkins Ridge 12/18</t>
  </si>
  <si>
    <t>E3537 TSM Sta Eq, Hopkins Ridge Exp</t>
  </si>
  <si>
    <t>E3537 TSM Sta Eq, Hopkins Ridge Exp 01/18</t>
  </si>
  <si>
    <t>E3537 TSM Sta Eq, Hopkins Ridge Exp 02/18</t>
  </si>
  <si>
    <t>E3537 TSM Sta Eq, Hopkins Ridge Exp 03/18</t>
  </si>
  <si>
    <t>E3537 TSM Sta Eq, Hopkins Ridge Exp 04/18</t>
  </si>
  <si>
    <t>E3537 TSM Sta Eq, Hopkins Ridge Exp 05/18</t>
  </si>
  <si>
    <t>E3537 TSM Sta Eq, Hopkins Ridge Exp 06/18</t>
  </si>
  <si>
    <t>E3537 TSM Sta Eq, Hopkins Ridge Exp 07/18</t>
  </si>
  <si>
    <t>E3537 TSM Sta Eq, Hopkins Ridge Exp 08/18</t>
  </si>
  <si>
    <t>E3537 TSM Sta Eq, Hopkins Ridge Exp 09/18</t>
  </si>
  <si>
    <t>E3537 TSM Sta Eq, Hopkins Ridge Exp 10/18</t>
  </si>
  <si>
    <t>E3537 TSM Sta Eq, Hopkins Ridge Exp 11/18</t>
  </si>
  <si>
    <t>E3537 TSM Sta Eq, Hopkins Ridge Exp 12/18</t>
  </si>
  <si>
    <t>E3537 TSM Sta Eq, Lower Baker</t>
  </si>
  <si>
    <t>E3537 TSM Sta Eq, Lower Baker 01/18</t>
  </si>
  <si>
    <t>E3537 TSM Sta Eq, Lower Baker 02/18</t>
  </si>
  <si>
    <t>E3537 TSM Sta Eq, Lower Baker 03/18</t>
  </si>
  <si>
    <t>E3537 TSM Sta Eq, Lower Baker 04/18</t>
  </si>
  <si>
    <t>E3537 TSM Sta Eq, Lower Baker 05/18</t>
  </si>
  <si>
    <t>E3537 TSM Sta Eq, Lower Baker 06/18</t>
  </si>
  <si>
    <t>E3537 TSM Sta Eq, Lower Baker 07/18</t>
  </si>
  <si>
    <t>E3537 TSM Sta Eq, Lower Baker 08/18</t>
  </si>
  <si>
    <t>E3537 TSM Sta Eq, Lower Baker 09/18</t>
  </si>
  <si>
    <t>E3537 TSM Sta Eq, Lower Baker 10/18</t>
  </si>
  <si>
    <t>E3537 TSM Sta Eq, Lower Baker 11/18</t>
  </si>
  <si>
    <t>E3537 TSM Sta Eq, Lower Baker 12/18</t>
  </si>
  <si>
    <t xml:space="preserve">E3537 TSM Sta Eq, Mint Farm </t>
  </si>
  <si>
    <t>E3537 TSM Sta Eq, Mint Farm  01/18</t>
  </si>
  <si>
    <t>E3537 TSM Sta Eq, Mint Farm  02/18</t>
  </si>
  <si>
    <t>E3537 TSM Sta Eq, Mint Farm  03/18</t>
  </si>
  <si>
    <t>E3537 TSM Sta Eq, Mint Farm  04/18</t>
  </si>
  <si>
    <t>E3537 TSM Sta Eq, Mint Farm  05/18</t>
  </si>
  <si>
    <t>E3537 TSM Sta Eq, Mint Farm  06/18</t>
  </si>
  <si>
    <t>E3537 TSM Sta Eq, Mint Farm  07/18</t>
  </si>
  <si>
    <t>E3537 TSM Sta Eq, Mint Farm  08/18</t>
  </si>
  <si>
    <t>E3537 TSM Sta Eq, Mint Farm  09/18</t>
  </si>
  <si>
    <t>E3537 TSM Sta Eq, Mint Farm  10/18</t>
  </si>
  <si>
    <t>E3537 TSM Sta Eq, Mint Farm  11/18</t>
  </si>
  <si>
    <t>E3537 TSM Sta Eq, Mint Farm  12/18</t>
  </si>
  <si>
    <t>E3537 TSM Sta Eq, Mint Farm OP</t>
  </si>
  <si>
    <t>E3537 TSM Sta Eq, Mint Farm OP 01/18</t>
  </si>
  <si>
    <t>E3537 TSM Sta Eq, Mint Farm OP 02/18</t>
  </si>
  <si>
    <t>E3537 TSM Sta Eq, Mint Farm OP 03/18</t>
  </si>
  <si>
    <t>E3537 TSM Sta Eq, Mint Farm OP 04/18</t>
  </si>
  <si>
    <t>E3537 TSM Sta Eq, Mint Farm OP 05/18</t>
  </si>
  <si>
    <t>E3537 TSM Sta Eq, Mint Farm OP 06/18</t>
  </si>
  <si>
    <t>E3537 TSM Sta Eq, Mint Farm OP 07/18</t>
  </si>
  <si>
    <t>E3537 TSM Sta Eq, Mint Farm OP 08/18</t>
  </si>
  <si>
    <t>E3537 TSM Sta Eq, Mint Farm OP 09/18</t>
  </si>
  <si>
    <t>E3537 TSM Sta Eq, Mint Farm OP 10/18</t>
  </si>
  <si>
    <t>E3537 TSM Sta Eq, Mint Farm OP 11/18</t>
  </si>
  <si>
    <t>E3537 TSM Sta Eq, Mint Farm OP 12/18</t>
  </si>
  <si>
    <t>E3537 TSM Sta Eq, Snoqualmie 1</t>
  </si>
  <si>
    <t>E3537 TSM Sta Eq, Snoqualmie 1 01/18</t>
  </si>
  <si>
    <t>E3537 TSM Sta Eq, Snoqualmie 1 02/18</t>
  </si>
  <si>
    <t>E3537 TSM Sta Eq, Snoqualmie 1 03/18</t>
  </si>
  <si>
    <t>E3537 TSM Sta Eq, Snoqualmie 1 04/18</t>
  </si>
  <si>
    <t>E3537 TSM Sta Eq, Snoqualmie 1 05/18</t>
  </si>
  <si>
    <t>E3537 TSM Sta Eq, Snoqualmie 1 06/18</t>
  </si>
  <si>
    <t>E3537 TSM Sta Eq, Snoqualmie 1 07/18</t>
  </si>
  <si>
    <t>E3537 TSM Sta Eq, Snoqualmie 1 08/18</t>
  </si>
  <si>
    <t>E3537 TSM Sta Eq, Snoqualmie 1 09/18</t>
  </si>
  <si>
    <t>E3537 TSM Sta Eq, Snoqualmie 1 10/18</t>
  </si>
  <si>
    <t>E3537 TSM Sta Eq, Snoqualmie 1 11/18</t>
  </si>
  <si>
    <t>E3537 TSM Sta Eq, Snoqualmie 1 12/18</t>
  </si>
  <si>
    <t>E3537 TSM Sta Eq, Snoqualmie 2</t>
  </si>
  <si>
    <t>E3537 TSM Sta Eq, Snoqualmie 2 01/18</t>
  </si>
  <si>
    <t>E3537 TSM Sta Eq, Snoqualmie 2 02/18</t>
  </si>
  <si>
    <t>E3537 TSM Sta Eq, Snoqualmie 2 03/18</t>
  </si>
  <si>
    <t>E3537 TSM Sta Eq, Snoqualmie 2 04/18</t>
  </si>
  <si>
    <t>E3537 TSM Sta Eq, Snoqualmie 2 05/18</t>
  </si>
  <si>
    <t>E3537 TSM Sta Eq, Snoqualmie 2 06/18</t>
  </si>
  <si>
    <t>E3537 TSM Sta Eq, Snoqualmie 2 07/18</t>
  </si>
  <si>
    <t>E3537 TSM Sta Eq, Snoqualmie 2 08/18</t>
  </si>
  <si>
    <t>E3537 TSM Sta Eq, Snoqualmie 2 09/18</t>
  </si>
  <si>
    <t>E3537 TSM Sta Eq, Snoqualmie 2 10/18</t>
  </si>
  <si>
    <t>E3537 TSM Sta Eq, Snoqualmie 2 11/18</t>
  </si>
  <si>
    <t>E3537 TSM Sta Eq, Snoqualmie 2 12/18</t>
  </si>
  <si>
    <t xml:space="preserve">E3537 TSM Sta Eq, Sumas SMC </t>
  </si>
  <si>
    <t>E3537 TSM Sta Eq, Sumas SMC  01/18</t>
  </si>
  <si>
    <t>E3537 TSM Sta Eq, Sumas SMC  02/18</t>
  </si>
  <si>
    <t>E3537 TSM Sta Eq, Sumas SMC  03/18</t>
  </si>
  <si>
    <t>E3537 TSM Sta Eq, Sumas SMC  04/18</t>
  </si>
  <si>
    <t>E3537 TSM Sta Eq, Sumas SMC  05/18</t>
  </si>
  <si>
    <t>E3537 TSM Sta Eq, Sumas SMC  06/18</t>
  </si>
  <si>
    <t>E3537 TSM Sta Eq, Sumas SMC  07/18</t>
  </si>
  <si>
    <t>E3537 TSM Sta Eq, Sumas SMC  08/18</t>
  </si>
  <si>
    <t>E3537 TSM Sta Eq, Sumas SMC  09/18</t>
  </si>
  <si>
    <t>E3537 TSM Sta Eq, Sumas SMC  10/18</t>
  </si>
  <si>
    <t>E3537 TSM Sta Eq, Sumas SMC  11/18</t>
  </si>
  <si>
    <t>E3537 TSM Sta Eq, Sumas SMC  12/18</t>
  </si>
  <si>
    <t>E3537 TSM Sta Eq, Sumas SMS</t>
  </si>
  <si>
    <t>E3537 TSM Sta Eq, Sumas SMS 01/18</t>
  </si>
  <si>
    <t>E3537 TSM Sta Eq, Sumas SMS 02/18</t>
  </si>
  <si>
    <t>E3537 TSM Sta Eq, Sumas SMS 03/18</t>
  </si>
  <si>
    <t>E3537 TSM Sta Eq, Sumas SMS 04/18</t>
  </si>
  <si>
    <t>E3537 TSM Sta Eq, Sumas SMS 05/18</t>
  </si>
  <si>
    <t>E3537 TSM Sta Eq, Sumas SMS 06/18</t>
  </si>
  <si>
    <t>E3537 TSM Sta Eq, Sumas SMS 07/18</t>
  </si>
  <si>
    <t>E3537 TSM Sta Eq, Sumas SMS 08/18</t>
  </si>
  <si>
    <t>E3537 TSM Sta Eq, Sumas SMS 09/18</t>
  </si>
  <si>
    <t>E3537 TSM Sta Eq, Sumas SMS 10/18</t>
  </si>
  <si>
    <t>E3537 TSM Sta Eq, Sumas SMS 11/18</t>
  </si>
  <si>
    <t>E3537 TSM Sta Eq, Sumas SMS 12/18</t>
  </si>
  <si>
    <t>E3537 TSM Sta Eq, Upper Baker</t>
  </si>
  <si>
    <t>E3537 TSM Sta Eq, Upper Baker 01/18</t>
  </si>
  <si>
    <t>E3537 TSM Sta Eq, Upper Baker 02/18</t>
  </si>
  <si>
    <t>E3537 TSM Sta Eq, Upper Baker 03/18</t>
  </si>
  <si>
    <t>E3537 TSM Sta Eq, Upper Baker 04/18</t>
  </si>
  <si>
    <t>E3537 TSM Sta Eq, Upper Baker 05/18</t>
  </si>
  <si>
    <t>E3537 TSM Sta Eq, Upper Baker 06/18</t>
  </si>
  <si>
    <t>E3537 TSM Sta Eq, Upper Baker 07/18</t>
  </si>
  <si>
    <t>E3537 TSM Sta Eq, Upper Baker 08/18</t>
  </si>
  <si>
    <t>E3537 TSM Sta Eq, Upper Baker 09/18</t>
  </si>
  <si>
    <t>E3537 TSM Sta Eq, Upper Baker 10/18</t>
  </si>
  <si>
    <t>E3537 TSM Sta Eq, Upper Baker 11/18</t>
  </si>
  <si>
    <t>E3537 TSM Sta Eq, Upper Baker 12/18</t>
  </si>
  <si>
    <t>E3537 TSM Sta Eq, Wild Horse Solar</t>
  </si>
  <si>
    <t>E3537 TSM Sta Eq, Wild Horse Solar 01/18</t>
  </si>
  <si>
    <t>E3537 TSM Sta Eq, Wild Horse Solar 02/18</t>
  </si>
  <si>
    <t>E3537 TSM Sta Eq, Wild Horse Solar 03/18</t>
  </si>
  <si>
    <t>E3537 TSM Sta Eq, Wild Horse Solar 04/18</t>
  </si>
  <si>
    <t>E3537 TSM Sta Eq, Wild Horse Solar 05/18</t>
  </si>
  <si>
    <t>E3537 TSM Sta Eq, Wild Horse Solar 06/18</t>
  </si>
  <si>
    <t>E3537 TSM Sta Eq, Wild Horse Solar 07/18</t>
  </si>
  <si>
    <t>E3537 TSM Sta Eq, Wild Horse Solar 08/18</t>
  </si>
  <si>
    <t>E3537 TSM Sta Eq, Wild Horse Solar 09/18</t>
  </si>
  <si>
    <t>E3537 TSM Sta Eq, Wild Horse Solar 10/18</t>
  </si>
  <si>
    <t>E3537 TSM Sta Eq, Wild Horse Solar 11/18</t>
  </si>
  <si>
    <t>E3537 TSM Sta Eq, Wild Horse Solar 12/18</t>
  </si>
  <si>
    <t>E3537 TSM Sub Eq, Sumas OP-SMC</t>
  </si>
  <si>
    <t>E3537 TSM Sub Eq, Sumas OP-SMC 01/18</t>
  </si>
  <si>
    <t>E3537 TSM Sub Eq, Sumas OP-SMC 02/18</t>
  </si>
  <si>
    <t>E3537 TSM Sub Eq, Sumas OP-SMC 03/18</t>
  </si>
  <si>
    <t>E3537 TSM Sub Eq, Sumas OP-SMC 04/18</t>
  </si>
  <si>
    <t>E3537 TSM Sub Eq, Sumas OP-SMC 05/18</t>
  </si>
  <si>
    <t>E3537 TSM Sub Eq, Sumas OP-SMC 06/18</t>
  </si>
  <si>
    <t>E3537 TSM Sub Eq, Sumas OP-SMC 07/18</t>
  </si>
  <si>
    <t>E3537 TSM Sub Eq, Sumas OP-SMC 08/18</t>
  </si>
  <si>
    <t>E3537 TSM Sub Eq, Sumas OP-SMC 09/18</t>
  </si>
  <si>
    <t>E3537 TSM Sub Eq, Sumas OP-SMC 10/18</t>
  </si>
  <si>
    <t>E3537 TSM Sub Eq, Sumas OP-SMC 11/18</t>
  </si>
  <si>
    <t>E3537 TSM Sub Eq, Sumas OP-SMC 12/18</t>
  </si>
  <si>
    <t>E3537 TSM Sub Eq, Sumas OP-SMS</t>
  </si>
  <si>
    <t>E3537 TSM Sub Eq, Sumas OP-SMS 01/18</t>
  </si>
  <si>
    <t>E3537 TSM Sub Eq, Sumas OP-SMS 02/18</t>
  </si>
  <si>
    <t>E3537 TSM Sub Eq, Sumas OP-SMS 03/18</t>
  </si>
  <si>
    <t>E3537 TSM Sub Eq, Sumas OP-SMS 04/18</t>
  </si>
  <si>
    <t>E3537 TSM Sub Eq, Sumas OP-SMS 05/18</t>
  </si>
  <si>
    <t>E3537 TSM Sub Eq, Sumas OP-SMS 06/18</t>
  </si>
  <si>
    <t>E3537 TSM Sub Eq, Sumas OP-SMS 07/18</t>
  </si>
  <si>
    <t>E3537 TSM Sub Eq, Sumas OP-SMS 08/18</t>
  </si>
  <si>
    <t>E3537 TSM Sub Eq, Sumas OP-SMS 09/18</t>
  </si>
  <si>
    <t>E3537 TSM Sub Eq, Sumas OP-SMS 10/18</t>
  </si>
  <si>
    <t>E3537 TSM Sub Eq, Sumas OP-SMS 11/18</t>
  </si>
  <si>
    <t>E3537 TSM Sub Eq, Sumas OP-SMS 12/18</t>
  </si>
  <si>
    <t>E3537 TSM Substation Equipment</t>
  </si>
  <si>
    <t>E3537 TSM Substation Equipment 01/18</t>
  </si>
  <si>
    <t>E3537 TSM Substation Equipment 02/18</t>
  </si>
  <si>
    <t>E3537 TSM Substation Equipment 03/18</t>
  </si>
  <si>
    <t>E3537 TSM Substation Equipment 04/18</t>
  </si>
  <si>
    <t>E3537 TSM Substation Equipment 05/18</t>
  </si>
  <si>
    <t>E3537 TSM Substation Equipment 06/18</t>
  </si>
  <si>
    <t>E3537 TSM Substation Equipment 07/18</t>
  </si>
  <si>
    <t>E3537 TSM Substation Equipment 08/18</t>
  </si>
  <si>
    <t>E3537 TSM Substation Equipment 09/18</t>
  </si>
  <si>
    <t>E3537 TSM Substation Equipment 10/18</t>
  </si>
  <si>
    <t>E3537 TSM Substation Equipment 11/18</t>
  </si>
  <si>
    <t>E3537 TSM Substation Equipment 12/18</t>
  </si>
  <si>
    <t>E3538 (LIF) Sta Eq, Sub-Txe</t>
  </si>
  <si>
    <t>E3538 (LIF) Sta Eq, Sub-Txe 01/18</t>
  </si>
  <si>
    <t>E3538 (LIF) Sta Eq, Sub-Txe 02/18</t>
  </si>
  <si>
    <t>E3538 (LIF) Sta Eq, Sub-Txe 03/18</t>
  </si>
  <si>
    <t>E3538 (LIF) Sta Eq, Sub-Txe 04/18</t>
  </si>
  <si>
    <t>E3538 (LIF) Sta Eq, Sub-Txe 05/18</t>
  </si>
  <si>
    <t>E3538 (LIF) Sta Eq, Sub-Txe 06/18</t>
  </si>
  <si>
    <t>E3538 (LIF) Sta Eq, Sub-Txe 07/18</t>
  </si>
  <si>
    <t>E3538 (LIF) Sta Eq, Sub-Txe 08/18</t>
  </si>
  <si>
    <t>E3538 (LIF) Sta Eq, Sub-Txe 09/18</t>
  </si>
  <si>
    <t>E3538 (LIF) Sta Eq, Sub-Txe 10/18</t>
  </si>
  <si>
    <t>E3538 (LIF) Sta Eq, Sub-Txe 11/18</t>
  </si>
  <si>
    <t>E3538 (LIF) Sta Eq, Sub-Txe 12/18</t>
  </si>
  <si>
    <t>E3539 (GIF) Sta Eq, Arco Central</t>
  </si>
  <si>
    <t>E3539 (GIF) Sta Eq, Arco Central 01/18</t>
  </si>
  <si>
    <t>E3539 (GIF) Sta Eq, Arco Central 02/18</t>
  </si>
  <si>
    <t>E3539 (GIF) Sta Eq, Arco Central 03/18</t>
  </si>
  <si>
    <t>E3539 (GIF) Sta Eq, Arco Central 04/18</t>
  </si>
  <si>
    <t>E3539 (GIF) Sta Eq, Arco Central 05/18</t>
  </si>
  <si>
    <t>E3539 (GIF) Sta Eq, Arco Central 06/18</t>
  </si>
  <si>
    <t>E3539 (GIF) Sta Eq, Arco Central 07/18</t>
  </si>
  <si>
    <t>E3539 (GIF) Sta Eq, Arco Central 08/18</t>
  </si>
  <si>
    <t>E3539 (GIF) Sta Eq, Arco Central 09/18</t>
  </si>
  <si>
    <t>E3539 (GIF) Sta Eq, Arco Central 10/18</t>
  </si>
  <si>
    <t>E3539 (GIF) Sta Eq, Arco Central 11/18</t>
  </si>
  <si>
    <t>E3539 (GIF) Sta Eq, Arco Central 12/18</t>
  </si>
  <si>
    <t>E3539 (GIF) Sta Eq, Baker River Sw</t>
  </si>
  <si>
    <t>E3539 (GIF) Sta Eq, Baker River Sw 01/18</t>
  </si>
  <si>
    <t>E3539 (GIF) Sta Eq, Baker River Sw 02/18</t>
  </si>
  <si>
    <t>E3539 (GIF) Sta Eq, Baker River Sw 03/18</t>
  </si>
  <si>
    <t>E3539 (GIF) Sta Eq, Baker River Sw 04/18</t>
  </si>
  <si>
    <t>E3539 (GIF) Sta Eq, Baker River Sw 05/18</t>
  </si>
  <si>
    <t>E3539 (GIF) Sta Eq, Baker River Sw 06/18</t>
  </si>
  <si>
    <t>E3539 (GIF) Sta Eq, Baker River Sw 07/18</t>
  </si>
  <si>
    <t>E3539 (GIF) Sta Eq, Baker River Sw 08/18</t>
  </si>
  <si>
    <t>E3539 (GIF) Sta Eq, Baker River Sw 09/18</t>
  </si>
  <si>
    <t>E3539 (GIF) Sta Eq, Baker River Sw 10/18</t>
  </si>
  <si>
    <t>E3539 (GIF) Sta Eq, Baker River Sw 11/18</t>
  </si>
  <si>
    <t>E3539 (GIF) Sta Eq, Baker River Sw 12/18</t>
  </si>
  <si>
    <t>E3539 (GIF) Sta Eq, Colstrip 1-2</t>
  </si>
  <si>
    <t>E3539 (GIF) Sta Eq, Colstrip 1-2 01/18</t>
  </si>
  <si>
    <t>E3539 (GIF) Sta Eq, Colstrip 1-2 02/18</t>
  </si>
  <si>
    <t>E3539 (GIF) Sta Eq, Colstrip 1-2 03/18</t>
  </si>
  <si>
    <t>E3539 (GIF) Sta Eq, Colstrip 1-2 04/18</t>
  </si>
  <si>
    <t>E3539 (GIF) Sta Eq, Colstrip 1-2 05/18</t>
  </si>
  <si>
    <t>E3539 (GIF) Sta Eq, Colstrip 1-2 06/18</t>
  </si>
  <si>
    <t>E3539 (GIF) Sta Eq, Colstrip 1-2 07/18</t>
  </si>
  <si>
    <t>E3539 (GIF) Sta Eq, Colstrip 1-2 08/18</t>
  </si>
  <si>
    <t>E3539 (GIF) Sta Eq, Colstrip 1-2 09/18</t>
  </si>
  <si>
    <t>E3539 (GIF) Sta Eq, Colstrip 1-2 10/18</t>
  </si>
  <si>
    <t>E3539 (GIF) Sta Eq, Colstrip 1-2 11/18</t>
  </si>
  <si>
    <t>E3539 (GIF) Sta Eq, Colstrip 1-2 12/18</t>
  </si>
  <si>
    <t xml:space="preserve">E3539 (GIF) Sta Eq, Colstrip 3-4 </t>
  </si>
  <si>
    <t>E3539 (GIF) Sta Eq, Colstrip 3-4  01/18</t>
  </si>
  <si>
    <t>E3539 (GIF) Sta Eq, Colstrip 3-4  02/18</t>
  </si>
  <si>
    <t>E3539 (GIF) Sta Eq, Colstrip 3-4  03/18</t>
  </si>
  <si>
    <t>E3539 (GIF) Sta Eq, Colstrip 3-4  04/18</t>
  </si>
  <si>
    <t>E3539 (GIF) Sta Eq, Colstrip 3-4  05/18</t>
  </si>
  <si>
    <t>E3539 (GIF) Sta Eq, Colstrip 3-4  06/18</t>
  </si>
  <si>
    <t>E3539 (GIF) Sta Eq, Colstrip 3-4  07/18</t>
  </si>
  <si>
    <t>E3539 (GIF) Sta Eq, Colstrip 3-4  08/18</t>
  </si>
  <si>
    <t>E3539 (GIF) Sta Eq, Colstrip 3-4  09/18</t>
  </si>
  <si>
    <t>E3539 (GIF) Sta Eq, Colstrip 3-4  10/18</t>
  </si>
  <si>
    <t>E3539 (GIF) Sta Eq, Colstrip 3-4  11/18</t>
  </si>
  <si>
    <t>E3539 (GIF) Sta Eq, Colstrip 3-4  12/18</t>
  </si>
  <si>
    <t>E3539 (GIF) Sta Eq, Electron Height</t>
  </si>
  <si>
    <t>E3539 (GIF) Sta Eq, Electron Height 01/18</t>
  </si>
  <si>
    <t>E3539 (GIF) Sta Eq, Electron Height 02/18</t>
  </si>
  <si>
    <t>E3539 (GIF) Sta Eq, Electron Height 03/18</t>
  </si>
  <si>
    <t>E3539 (GIF) Sta Eq, Electron Height 04/18</t>
  </si>
  <si>
    <t>E3539 (GIF) Sta Eq, Electron Height 05/18</t>
  </si>
  <si>
    <t>E3539 (GIF) Sta Eq, Electron Height 06/18</t>
  </si>
  <si>
    <t>E3539 (GIF) Sta Eq, Electron Height 07/18</t>
  </si>
  <si>
    <t>E3539 (GIF) Sta Eq, Electron Height 08/18</t>
  </si>
  <si>
    <t>E3539 (GIF) Sta Eq, Electron Height 09/18</t>
  </si>
  <si>
    <t>E3539 (GIF) Sta Eq, Electron Height 10/18</t>
  </si>
  <si>
    <t>E3539 (GIF) Sta Eq, Electron Height 11/18</t>
  </si>
  <si>
    <t>E3539 (GIF) Sta Eq, Electron Height 12/18</t>
  </si>
  <si>
    <t>E3539 (GIF) Sta Eq, Encogen</t>
  </si>
  <si>
    <t>E3539 (GIF) Sta Eq, Encogen 01/18</t>
  </si>
  <si>
    <t>E3539 (GIF) Sta Eq, Encogen 02/18</t>
  </si>
  <si>
    <t>E3539 (GIF) Sta Eq, Encogen 03/18</t>
  </si>
  <si>
    <t>E3539 (GIF) Sta Eq, Encogen 04/18</t>
  </si>
  <si>
    <t>E3539 (GIF) Sta Eq, Encogen 05/18</t>
  </si>
  <si>
    <t>E3539 (GIF) Sta Eq, Encogen 06/18</t>
  </si>
  <si>
    <t>E3539 (GIF) Sta Eq, Encogen 07/18</t>
  </si>
  <si>
    <t>E3539 (GIF) Sta Eq, Encogen 08/18</t>
  </si>
  <si>
    <t>E3539 (GIF) Sta Eq, Encogen 09/18</t>
  </si>
  <si>
    <t>E3539 (GIF) Sta Eq, Encogen 10/18</t>
  </si>
  <si>
    <t>E3539 (GIF) Sta Eq, Encogen 11/18</t>
  </si>
  <si>
    <t>E3539 (GIF) Sta Eq, Encogen 12/18</t>
  </si>
  <si>
    <t>E3539 (GIF) Sta Eq, Ferndale</t>
  </si>
  <si>
    <t>E3539 (GIF) Sta Eq, Ferndale 01/18</t>
  </si>
  <si>
    <t>E3539 (GIF) Sta Eq, Ferndale 02/18</t>
  </si>
  <si>
    <t>E3539 (GIF) Sta Eq, Ferndale 03/18</t>
  </si>
  <si>
    <t>E3539 (GIF) Sta Eq, Ferndale 04/18</t>
  </si>
  <si>
    <t>E3539 (GIF) Sta Eq, Ferndale 05/18</t>
  </si>
  <si>
    <t>E3539 (GIF) Sta Eq, Ferndale 06/18</t>
  </si>
  <si>
    <t>E3539 (GIF) Sta Eq, Ferndale 07/18</t>
  </si>
  <si>
    <t>E3539 (GIF) Sta Eq, Ferndale 08/18</t>
  </si>
  <si>
    <t>E3539 (GIF) Sta Eq, Ferndale 09/18</t>
  </si>
  <si>
    <t>E3539 (GIF) Sta Eq, Ferndale 10/18</t>
  </si>
  <si>
    <t>E3539 (GIF) Sta Eq, Ferndale 11/18</t>
  </si>
  <si>
    <t>E3539 (GIF) Sta Eq, Ferndale 12/18</t>
  </si>
  <si>
    <t>E3539 (GIF) Sta Eq, Fred 1/APC</t>
  </si>
  <si>
    <t>E3539 (GIF) Sta Eq, Fred 1/APC 01/18</t>
  </si>
  <si>
    <t>E3539 (GIF) Sta Eq, Fred 1/APC 02/18</t>
  </si>
  <si>
    <t>E3539 (GIF) Sta Eq, Fred 1/APC 03/18</t>
  </si>
  <si>
    <t>E3539 (GIF) Sta Eq, Fred 1/APC 04/18</t>
  </si>
  <si>
    <t>E3539 (GIF) Sta Eq, Fred 1/APC 05/18</t>
  </si>
  <si>
    <t>E3539 (GIF) Sta Eq, Fred 1/APC 06/18</t>
  </si>
  <si>
    <t>E3539 (GIF) Sta Eq, Fred 1/APC 07/18</t>
  </si>
  <si>
    <t>E3539 (GIF) Sta Eq, Fred 1/APC 08/18</t>
  </si>
  <si>
    <t>E3539 (GIF) Sta Eq, Fred 1/APC 09/18</t>
  </si>
  <si>
    <t>E3539 (GIF) Sta Eq, Fred 1/APC 10/18</t>
  </si>
  <si>
    <t>E3539 (GIF) Sta Eq, Fred 1/APC 11/18</t>
  </si>
  <si>
    <t>E3539 (GIF) Sta Eq, Fred 1/APC 12/18</t>
  </si>
  <si>
    <t>E3539 (GIF) Sta Eq, Frederickson</t>
  </si>
  <si>
    <t>E3539 (GIF) Sta Eq, Frederickson 01/18</t>
  </si>
  <si>
    <t>E3539 (GIF) Sta Eq, Frederickson 02/18</t>
  </si>
  <si>
    <t>E3539 (GIF) Sta Eq, Frederickson 03/18</t>
  </si>
  <si>
    <t>E3539 (GIF) Sta Eq, Frederickson 04/18</t>
  </si>
  <si>
    <t>E3539 (GIF) Sta Eq, Frederickson 05/18</t>
  </si>
  <si>
    <t>E3539 (GIF) Sta Eq, Frederickson 06/18</t>
  </si>
  <si>
    <t>E3539 (GIF) Sta Eq, Frederickson 07/18</t>
  </si>
  <si>
    <t>E3539 (GIF) Sta Eq, Frederickson 08/18</t>
  </si>
  <si>
    <t>E3539 (GIF) Sta Eq, Frederickson 09/18</t>
  </si>
  <si>
    <t>E3539 (GIF) Sta Eq, Frederickson 10/18</t>
  </si>
  <si>
    <t>E3539 (GIF) Sta Eq, Frederickson 11/18</t>
  </si>
  <si>
    <t>E3539 (GIF) Sta Eq, Frederickson 12/18</t>
  </si>
  <si>
    <t>E3539 (GIF) Sta Eq, Fredonia 1&amp;2</t>
  </si>
  <si>
    <t>E3539 (GIF) Sta Eq, Fredonia 1&amp;2 01/18</t>
  </si>
  <si>
    <t>E3539 (GIF) Sta Eq, Fredonia 1&amp;2 02/18</t>
  </si>
  <si>
    <t>E3539 (GIF) Sta Eq, Fredonia 1&amp;2 03/18</t>
  </si>
  <si>
    <t>E3539 (GIF) Sta Eq, Fredonia 1&amp;2 04/18</t>
  </si>
  <si>
    <t>E3539 (GIF) Sta Eq, Fredonia 1&amp;2 05/18</t>
  </si>
  <si>
    <t>E3539 (GIF) Sta Eq, Fredonia 1&amp;2 06/18</t>
  </si>
  <si>
    <t>E3539 (GIF) Sta Eq, Fredonia 1&amp;2 07/18</t>
  </si>
  <si>
    <t>E3539 (GIF) Sta Eq, Fredonia 1&amp;2 08/18</t>
  </si>
  <si>
    <t>E3539 (GIF) Sta Eq, Fredonia 1&amp;2 09/18</t>
  </si>
  <si>
    <t>E3539 (GIF) Sta Eq, Fredonia 1&amp;2 10/18</t>
  </si>
  <si>
    <t>E3539 (GIF) Sta Eq, Fredonia 1&amp;2 11/18</t>
  </si>
  <si>
    <t>E3539 (GIF) Sta Eq, Fredonia 1&amp;2 12/18</t>
  </si>
  <si>
    <t>E3539 (GIF) Sta Eq, Fredonia 3&amp;4</t>
  </si>
  <si>
    <t>E3539 (GIF) Sta Eq, Fredonia 3&amp;4 01/18</t>
  </si>
  <si>
    <t>E3539 (GIF) Sta Eq, Fredonia 3&amp;4 02/18</t>
  </si>
  <si>
    <t>E3539 (GIF) Sta Eq, Fredonia 3&amp;4 03/18</t>
  </si>
  <si>
    <t>E3539 (GIF) Sta Eq, Fredonia 3&amp;4 04/18</t>
  </si>
  <si>
    <t>E3539 (GIF) Sta Eq, Fredonia 3&amp;4 05/18</t>
  </si>
  <si>
    <t>E3539 (GIF) Sta Eq, Fredonia 3&amp;4 06/18</t>
  </si>
  <si>
    <t>E3539 (GIF) Sta Eq, Fredonia 3&amp;4 07/18</t>
  </si>
  <si>
    <t>E3539 (GIF) Sta Eq, Fredonia 3&amp;4 08/18</t>
  </si>
  <si>
    <t>E3539 (GIF) Sta Eq, Fredonia 3&amp;4 09/18</t>
  </si>
  <si>
    <t>E3539 (GIF) Sta Eq, Fredonia 3&amp;4 10/18</t>
  </si>
  <si>
    <t>E3539 (GIF) Sta Eq, Fredonia 3&amp;4 11/18</t>
  </si>
  <si>
    <t>E3539 (GIF) Sta Eq, Fredonia 3&amp;4 12/18</t>
  </si>
  <si>
    <t>E3539 (GIF) Sta Eq, Goldendale</t>
  </si>
  <si>
    <t>E3539 (GIF) Sta Eq, Goldendale 01/18</t>
  </si>
  <si>
    <t>E3539 (GIF) Sta Eq, Goldendale 02/18</t>
  </si>
  <si>
    <t>E3539 (GIF) Sta Eq, Goldendale 03/18</t>
  </si>
  <si>
    <t>E3539 (GIF) Sta Eq, Goldendale 04/18</t>
  </si>
  <si>
    <t>E3539 (GIF) Sta Eq, Goldendale 05/18</t>
  </si>
  <si>
    <t>E3539 (GIF) Sta Eq, Goldendale 06/18</t>
  </si>
  <si>
    <t>E3539 (GIF) Sta Eq, Goldendale 07/18</t>
  </si>
  <si>
    <t>E3539 (GIF) Sta Eq, Goldendale 08/18</t>
  </si>
  <si>
    <t>E3539 (GIF) Sta Eq, Goldendale 09/18</t>
  </si>
  <si>
    <t>E3539 (GIF) Sta Eq, Goldendale 10/18</t>
  </si>
  <si>
    <t>E3539 (GIF) Sta Eq, Goldendale 11/18</t>
  </si>
  <si>
    <t>E3539 (GIF) Sta Eq, Goldendale 12/18</t>
  </si>
  <si>
    <t>E3539 (GIF) Sta Eq, Hopkins Ridge</t>
  </si>
  <si>
    <t>E3539 (GIF) Sta Eq, Hopkins Ridge 01/18</t>
  </si>
  <si>
    <t>E3539 (GIF) Sta Eq, Hopkins Ridge 02/18</t>
  </si>
  <si>
    <t>E3539 (GIF) Sta Eq, Hopkins Ridge 03/18</t>
  </si>
  <si>
    <t>E3539 (GIF) Sta Eq, Hopkins Ridge 04/18</t>
  </si>
  <si>
    <t>E3539 (GIF) Sta Eq, Hopkins Ridge 05/18</t>
  </si>
  <si>
    <t>E3539 (GIF) Sta Eq, Hopkins Ridge 06/18</t>
  </si>
  <si>
    <t>E3539 (GIF) Sta Eq, Hopkins Ridge 07/18</t>
  </si>
  <si>
    <t>E3539 (GIF) Sta Eq, Hopkins Ridge 08/18</t>
  </si>
  <si>
    <t>E3539 (GIF) Sta Eq, Hopkins Ridge 09/18</t>
  </si>
  <si>
    <t>E3539 (GIF) Sta Eq, Hopkins Ridge 10/18</t>
  </si>
  <si>
    <t>E3539 (GIF) Sta Eq, Hopkins Ridge 11/18</t>
  </si>
  <si>
    <t>E3539 (GIF) Sta Eq, Hopkins Ridge 12/18</t>
  </si>
  <si>
    <t>E3539 (GIF) Sta Eq, HPK sub@plant</t>
  </si>
  <si>
    <t>E3539 (GIF) Sta Eq, HPK sub@plant 01/18</t>
  </si>
  <si>
    <t>E3539 (GIF) Sta Eq, HPK sub@plant 02/18</t>
  </si>
  <si>
    <t>E3539 (GIF) Sta Eq, HPK sub@plant 03/18</t>
  </si>
  <si>
    <t>E3539 (GIF) Sta Eq, HPK sub@plant 04/18</t>
  </si>
  <si>
    <t>E3539 (GIF) Sta Eq, HPK sub@plant 05/18</t>
  </si>
  <si>
    <t>E3539 (GIF) Sta Eq, HPK sub@plant 06/18</t>
  </si>
  <si>
    <t>E3539 (GIF) Sta Eq, HPK sub@plant 07/18</t>
  </si>
  <si>
    <t>E3539 (GIF) Sta Eq, HPK sub@plant 08/18</t>
  </si>
  <si>
    <t>E3539 (GIF) Sta Eq, HPK sub@plant 09/18</t>
  </si>
  <si>
    <t>E3539 (GIF) Sta Eq, HPK sub@plant 10/18</t>
  </si>
  <si>
    <t>E3539 (GIF) Sta Eq, HPK sub@plant 11/18</t>
  </si>
  <si>
    <t>E3539 (GIF) Sta Eq, HPK sub@plant 12/18</t>
  </si>
  <si>
    <t>E3539 (GIF) Sta Eq, LB#4 -2013</t>
  </si>
  <si>
    <t>E3539 (GIF) Sta Eq, LB#4 -2013 01/18</t>
  </si>
  <si>
    <t>E3539 (GIF) Sta Eq, LB#4 -2013 02/18</t>
  </si>
  <si>
    <t>E3539 (GIF) Sta Eq, LB#4 -2013 03/18</t>
  </si>
  <si>
    <t>E3539 (GIF) Sta Eq, LB#4 -2013 04/18</t>
  </si>
  <si>
    <t>E3539 (GIF) Sta Eq, LB#4 -2013 05/18</t>
  </si>
  <si>
    <t>E3539 (GIF) Sta Eq, LB#4 -2013 06/18</t>
  </si>
  <si>
    <t>E3539 (GIF) Sta Eq, LB#4 -2013 07/18</t>
  </si>
  <si>
    <t>E3539 (GIF) Sta Eq, LB#4 -2013 08/18</t>
  </si>
  <si>
    <t>E3539 (GIF) Sta Eq, LB#4 -2013 09/18</t>
  </si>
  <si>
    <t>E3539 (GIF) Sta Eq, LB#4 -2013 10/18</t>
  </si>
  <si>
    <t>E3539 (GIF) Sta Eq, LB#4 -2013 11/18</t>
  </si>
  <si>
    <t>E3539 (GIF) Sta Eq, LB#4 -2013 12/18</t>
  </si>
  <si>
    <t>E3539 (GIF) Sta Eq, Lower Baker</t>
  </si>
  <si>
    <t>E3539 (GIF) Sta Eq, Lower Baker 01/18</t>
  </si>
  <si>
    <t>E3539 (GIF) Sta Eq, Lower Baker 02/18</t>
  </si>
  <si>
    <t>E3539 (GIF) Sta Eq, Lower Baker 03/18</t>
  </si>
  <si>
    <t>E3539 (GIF) Sta Eq, Lower Baker 04/18</t>
  </si>
  <si>
    <t>E3539 (GIF) Sta Eq, Lower Baker 05/18</t>
  </si>
  <si>
    <t>E3539 (GIF) Sta Eq, Lower Baker 06/18</t>
  </si>
  <si>
    <t>E3539 (GIF) Sta Eq, Lower Baker 07/18</t>
  </si>
  <si>
    <t>E3539 (GIF) Sta Eq, Lower Baker 08/18</t>
  </si>
  <si>
    <t>E3539 (GIF) Sta Eq, Lower Baker 09/18</t>
  </si>
  <si>
    <t>E3539 (GIF) Sta Eq, Lower Baker 10/18</t>
  </si>
  <si>
    <t>E3539 (GIF) Sta Eq, Lower Baker 11/18</t>
  </si>
  <si>
    <t>E3539 (GIF) Sta Eq, Lower Baker 12/18</t>
  </si>
  <si>
    <t>E3539 (GIF) Sta Eq, LSR</t>
  </si>
  <si>
    <t>E3539 (GIF) Sta Eq, LSR 01/18</t>
  </si>
  <si>
    <t>E3539 (GIF) Sta Eq, LSR 02/18</t>
  </si>
  <si>
    <t>E3539 (GIF) Sta Eq, LSR 03/18</t>
  </si>
  <si>
    <t>E3539 (GIF) Sta Eq, LSR 04/18</t>
  </si>
  <si>
    <t>E3539 (GIF) Sta Eq, LSR 05/18</t>
  </si>
  <si>
    <t>E3539 (GIF) Sta Eq, LSR 06/18</t>
  </si>
  <si>
    <t>E3539 (GIF) Sta Eq, LSR 07/18</t>
  </si>
  <si>
    <t>E3539 (GIF) Sta Eq, LSR 08/18</t>
  </si>
  <si>
    <t>E3539 (GIF) Sta Eq, LSR 09/18</t>
  </si>
  <si>
    <t>E3539 (GIF) Sta Eq, LSR 10/18</t>
  </si>
  <si>
    <t>E3539 (GIF) Sta Eq, LSR 11/18</t>
  </si>
  <si>
    <t>E3539 (GIF) Sta Eq, LSR 12/18</t>
  </si>
  <si>
    <t>E3539 (GIF) Sta Eq, Mint Farm</t>
  </si>
  <si>
    <t>E3539 (GIF) Sta Eq, Mint Farm 01/18</t>
  </si>
  <si>
    <t>E3539 (GIF) Sta Eq, Mint Farm 02/18</t>
  </si>
  <si>
    <t>E3539 (GIF) Sta Eq, Mint Farm 03/18</t>
  </si>
  <si>
    <t>E3539 (GIF) Sta Eq, Mint Farm 04/18</t>
  </si>
  <si>
    <t>E3539 (GIF) Sta Eq, Mint Farm 05/18</t>
  </si>
  <si>
    <t>E3539 (GIF) Sta Eq, Mint Farm 06/18</t>
  </si>
  <si>
    <t>E3539 (GIF) Sta Eq, Mint Farm 07/18</t>
  </si>
  <si>
    <t>E3539 (GIF) Sta Eq, Mint Farm 08/18</t>
  </si>
  <si>
    <t>E3539 (GIF) Sta Eq, Mint Farm 09/18</t>
  </si>
  <si>
    <t>E3539 (GIF) Sta Eq, Mint Farm 10/18</t>
  </si>
  <si>
    <t>E3539 (GIF) Sta Eq, Mint Farm 11/18</t>
  </si>
  <si>
    <t>E3539 (GIF) Sta Eq, Mint Farm 12/18</t>
  </si>
  <si>
    <t>E3539 (GIF) Sta Eq, Nooksack</t>
  </si>
  <si>
    <t>E3539 (GIF) Sta Eq, Nooksack 01/18</t>
  </si>
  <si>
    <t>E3539 (GIF) Sta Eq, Nooksack 02/18</t>
  </si>
  <si>
    <t>E3539 (GIF) Sta Eq, Nooksack 03/18</t>
  </si>
  <si>
    <t>E3539 (GIF) Sta Eq, Nooksack 04/18</t>
  </si>
  <si>
    <t>E3539 (GIF) Sta Eq, Nooksack 05/18</t>
  </si>
  <si>
    <t>E3539 (GIF) Sta Eq, Nooksack 06/18</t>
  </si>
  <si>
    <t>E3539 (GIF) Sta Eq, Nooksack 07/18</t>
  </si>
  <si>
    <t>E3539 (GIF) Sta Eq, Nooksack 08/18</t>
  </si>
  <si>
    <t>E3539 (GIF) Sta Eq, Nooksack 09/18</t>
  </si>
  <si>
    <t>E3539 (GIF) Sta Eq, Nooksack 10/18</t>
  </si>
  <si>
    <t>E3539 (GIF) Sta Eq, Nooksack 11/18</t>
  </si>
  <si>
    <t>E3539 (GIF) Sta Eq, Nooksack 12/18</t>
  </si>
  <si>
    <t>E3539 (GIF) Sta Eq, Poison Spring</t>
  </si>
  <si>
    <t>E3539 (GIF) Sta Eq, Poison Spring 01/18</t>
  </si>
  <si>
    <t>E3539 (GIF) Sta Eq, Poison Spring 02/18</t>
  </si>
  <si>
    <t>E3539 (GIF) Sta Eq, Poison Spring 03/18</t>
  </si>
  <si>
    <t>E3539 (GIF) Sta Eq, Poison Spring 04/18</t>
  </si>
  <si>
    <t>E3539 (GIF) Sta Eq, Poison Spring 05/18</t>
  </si>
  <si>
    <t>E3539 (GIF) Sta Eq, Poison Spring 06/18</t>
  </si>
  <si>
    <t>E3539 (GIF) Sta Eq, Poison Spring 07/18</t>
  </si>
  <si>
    <t>E3539 (GIF) Sta Eq, Poison Spring 08/18</t>
  </si>
  <si>
    <t>E3539 (GIF) Sta Eq, Poison Spring 09/18</t>
  </si>
  <si>
    <t>E3539 (GIF) Sta Eq, Poison Spring 10/18</t>
  </si>
  <si>
    <t>E3539 (GIF) Sta Eq, Poison Spring 11/18</t>
  </si>
  <si>
    <t>E3539 (GIF) Sta Eq, Poison Spring 12/18</t>
  </si>
  <si>
    <t>E3539 (GIF) Sta Eq, Shannon</t>
  </si>
  <si>
    <t>E3539 (GIF) Sta Eq, Shannon 01/18</t>
  </si>
  <si>
    <t>E3539 (GIF) Sta Eq, Shannon 02/18</t>
  </si>
  <si>
    <t>E3539 (GIF) Sta Eq, Shannon 03/18</t>
  </si>
  <si>
    <t>E3539 (GIF) Sta Eq, Shannon 04/18</t>
  </si>
  <si>
    <t>E3539 (GIF) Sta Eq, Shannon 05/18</t>
  </si>
  <si>
    <t>E3539 (GIF) Sta Eq, Shannon 06/18</t>
  </si>
  <si>
    <t>E3539 (GIF) Sta Eq, Shannon 07/18</t>
  </si>
  <si>
    <t>E3539 (GIF) Sta Eq, Shannon 08/18</t>
  </si>
  <si>
    <t>E3539 (GIF) Sta Eq, Shannon 09/18</t>
  </si>
  <si>
    <t>E3539 (GIF) Sta Eq, Shannon 10/18</t>
  </si>
  <si>
    <t>E3539 (GIF) Sta Eq, Shannon 11/18</t>
  </si>
  <si>
    <t>E3539 (GIF) Sta Eq, Shannon 12/18</t>
  </si>
  <si>
    <t>E3539 (GIF) Sta Eq, Snoq 1-2013</t>
  </si>
  <si>
    <t>E3539 (GIF) Sta Eq, Snoq 1-2013 01/18</t>
  </si>
  <si>
    <t>E3539 (GIF) Sta Eq, Snoq 1-2013 02/18</t>
  </si>
  <si>
    <t>E3539 (GIF) Sta Eq, Snoq 1-2013 03/18</t>
  </si>
  <si>
    <t>E3539 (GIF) Sta Eq, Snoq 1-2013 04/18</t>
  </si>
  <si>
    <t>E3539 (GIF) Sta Eq, Snoq 1-2013 05/18</t>
  </si>
  <si>
    <t>E3539 (GIF) Sta Eq, Snoq 1-2013 06/18</t>
  </si>
  <si>
    <t>E3539 (GIF) Sta Eq, Snoq 1-2013 07/18</t>
  </si>
  <si>
    <t>E3539 (GIF) Sta Eq, Snoq 1-2013 08/18</t>
  </si>
  <si>
    <t>E3539 (GIF) Sta Eq, Snoq 1-2013 09/18</t>
  </si>
  <si>
    <t>E3539 (GIF) Sta Eq, Snoq 1-2013 10/18</t>
  </si>
  <si>
    <t>E3539 (GIF) Sta Eq, Snoq 1-2013 11/18</t>
  </si>
  <si>
    <t>E3539 (GIF) Sta Eq, Snoq 1-2013 12/18</t>
  </si>
  <si>
    <t>E3539 (GIF) Sta Eq, Snoq 2-2013</t>
  </si>
  <si>
    <t>E3539 (GIF) Sta Eq, Snoq 2-2013 01/18</t>
  </si>
  <si>
    <t>E3539 (GIF) Sta Eq, Snoq 2-2013 02/18</t>
  </si>
  <si>
    <t>E3539 (GIF) Sta Eq, Snoq 2-2013 03/18</t>
  </si>
  <si>
    <t>E3539 (GIF) Sta Eq, Snoq 2-2013 04/18</t>
  </si>
  <si>
    <t>E3539 (GIF) Sta Eq, Snoq 2-2013 05/18</t>
  </si>
  <si>
    <t>E3539 (GIF) Sta Eq, Snoq 2-2013 06/18</t>
  </si>
  <si>
    <t>E3539 (GIF) Sta Eq, Snoq 2-2013 07/18</t>
  </si>
  <si>
    <t>E3539 (GIF) Sta Eq, Snoq 2-2013 08/18</t>
  </si>
  <si>
    <t>E3539 (GIF) Sta Eq, Snoq 2-2013 09/18</t>
  </si>
  <si>
    <t>E3539 (GIF) Sta Eq, Snoq 2-2013 10/18</t>
  </si>
  <si>
    <t>E3539 (GIF) Sta Eq, Snoq 2-2013 11/18</t>
  </si>
  <si>
    <t>E3539 (GIF) Sta Eq, Snoq 2-2013 12/18</t>
  </si>
  <si>
    <t>E3539 (GIF) Sta Eq, Snoqualmie 2</t>
  </si>
  <si>
    <t>E3539 (GIF) Sta Eq, Snoqualmie 2 01/18</t>
  </si>
  <si>
    <t>E3539 (GIF) Sta Eq, Snoqualmie 2 02/18</t>
  </si>
  <si>
    <t>E3539 (GIF) Sta Eq, Snoqualmie 2 03/18</t>
  </si>
  <si>
    <t>E3539 (GIF) Sta Eq, Snoqualmie 2 04/18</t>
  </si>
  <si>
    <t>E3539 (GIF) Sta Eq, Snoqualmie 2 05/18</t>
  </si>
  <si>
    <t>E3539 (GIF) Sta Eq, Snoqualmie 2 06/18</t>
  </si>
  <si>
    <t>E3539 (GIF) Sta Eq, Snoqualmie 2 07/18</t>
  </si>
  <si>
    <t>E3539 (GIF) Sta Eq, Snoqualmie 2 08/18</t>
  </si>
  <si>
    <t>E3539 (GIF) Sta Eq, Snoqualmie 2 09/18</t>
  </si>
  <si>
    <t>E3539 (GIF) Sta Eq, Snoqualmie 2 10/18</t>
  </si>
  <si>
    <t>E3539 (GIF) Sta Eq, Snoqualmie 2 11/18</t>
  </si>
  <si>
    <t>E3539 (GIF) Sta Eq, Snoqualmie 2 12/18</t>
  </si>
  <si>
    <t>E3539 (GIF) Sta Eq, Snoqualmie Sw</t>
  </si>
  <si>
    <t>E3539 (GIF) Sta Eq, Snoqualmie Sw 01/18</t>
  </si>
  <si>
    <t>E3539 (GIF) Sta Eq, Snoqualmie Sw 02/18</t>
  </si>
  <si>
    <t>E3539 (GIF) Sta Eq, Snoqualmie Sw 03/18</t>
  </si>
  <si>
    <t>E3539 (GIF) Sta Eq, Snoqualmie Sw 04/18</t>
  </si>
  <si>
    <t>E3539 (GIF) Sta Eq, Snoqualmie Sw 05/18</t>
  </si>
  <si>
    <t>E3539 (GIF) Sta Eq, Snoqualmie Sw 06/18</t>
  </si>
  <si>
    <t>E3539 (GIF) Sta Eq, Snoqualmie Sw 07/18</t>
  </si>
  <si>
    <t>E3539 (GIF) Sta Eq, Snoqualmie Sw 08/18</t>
  </si>
  <si>
    <t>E3539 (GIF) Sta Eq, Snoqualmie Sw 09/18</t>
  </si>
  <si>
    <t>E3539 (GIF) Sta Eq, Snoqualmie Sw 10/18</t>
  </si>
  <si>
    <t>E3539 (GIF) Sta Eq, Snoqualmie Sw 11/18</t>
  </si>
  <si>
    <t>E3539 (GIF) Sta Eq, Snoqualmie Sw 12/18</t>
  </si>
  <si>
    <t>E3539 (GIF) Sta Eq, Stillwater</t>
  </si>
  <si>
    <t>E3539 (GIF) Sta Eq, Stillwater 01/18</t>
  </si>
  <si>
    <t>E3539 (GIF) Sta Eq, Stillwater 02/18</t>
  </si>
  <si>
    <t>E3539 (GIF) Sta Eq, Stillwater 03/18</t>
  </si>
  <si>
    <t>E3539 (GIF) Sta Eq, Stillwater 04/18</t>
  </si>
  <si>
    <t>E3539 (GIF) Sta Eq, Stillwater 05/18</t>
  </si>
  <si>
    <t>E3539 (GIF) Sta Eq, Stillwater 06/18</t>
  </si>
  <si>
    <t>E3539 (GIF) Sta Eq, Stillwater 07/18</t>
  </si>
  <si>
    <t>E3539 (GIF) Sta Eq, Stillwater 08/18</t>
  </si>
  <si>
    <t>E3539 (GIF) Sta Eq, Stillwater 09/18</t>
  </si>
  <si>
    <t>E3539 (GIF) Sta Eq, Stillwater 10/18</t>
  </si>
  <si>
    <t>E3539 (GIF) Sta Eq, Stillwater 11/18</t>
  </si>
  <si>
    <t>E3539 (GIF) Sta Eq, Stillwater 12/18</t>
  </si>
  <si>
    <t>E3539 (GIF) Sta Eq, SUB-BRL4-2013</t>
  </si>
  <si>
    <t>E3539 (GIF) Sta Eq, SUB-BRL4-2013 01/18</t>
  </si>
  <si>
    <t>E3539 (GIF) Sta Eq, SUB-BRL4-2013 02/18</t>
  </si>
  <si>
    <t>E3539 (GIF) Sta Eq, SUB-BRL4-2013 03/18</t>
  </si>
  <si>
    <t>E3539 (GIF) Sta Eq, SUB-BRL4-2013 04/18</t>
  </si>
  <si>
    <t>E3539 (GIF) Sta Eq, SUB-BRL4-2013 05/18</t>
  </si>
  <si>
    <t>E3539 (GIF) Sta Eq, SUB-BRL4-2013 06/18</t>
  </si>
  <si>
    <t>E3539 (GIF) Sta Eq, SUB-BRL4-2013 07/18</t>
  </si>
  <si>
    <t>E3539 (GIF) Sta Eq, SUB-BRL4-2013 08/18</t>
  </si>
  <si>
    <t>E3539 (GIF) Sta Eq, SUB-BRL4-2013 09/18</t>
  </si>
  <si>
    <t>E3539 (GIF) Sta Eq, SUB-BRL4-2013 10/18</t>
  </si>
  <si>
    <t>E3539 (GIF) Sta Eq, SUB-BRL4-2013 11/18</t>
  </si>
  <si>
    <t>E3539 (GIF) Sta Eq, SUB-BRL4-2013 12/18</t>
  </si>
  <si>
    <t>E3539 (GIF) Sta Eq, Sumas OP-SMC</t>
  </si>
  <si>
    <t>E3539 (GIF) Sta Eq, Sumas OP-SMC 01/18</t>
  </si>
  <si>
    <t>E3539 (GIF) Sta Eq, Sumas OP-SMC 02/18</t>
  </si>
  <si>
    <t>E3539 (GIF) Sta Eq, Sumas OP-SMC 03/18</t>
  </si>
  <si>
    <t>E3539 (GIF) Sta Eq, Sumas OP-SMC 04/18</t>
  </si>
  <si>
    <t>E3539 (GIF) Sta Eq, Sumas OP-SMC 05/18</t>
  </si>
  <si>
    <t>E3539 (GIF) Sta Eq, Sumas OP-SMC 06/18</t>
  </si>
  <si>
    <t>E3539 (GIF) Sta Eq, Sumas OP-SMC 07/18</t>
  </si>
  <si>
    <t>E3539 (GIF) Sta Eq, Sumas OP-SMC 08/18</t>
  </si>
  <si>
    <t>E3539 (GIF) Sta Eq, Sumas OP-SMC 09/18</t>
  </si>
  <si>
    <t>E3539 (GIF) Sta Eq, Sumas OP-SMC 10/18</t>
  </si>
  <si>
    <t>E3539 (GIF) Sta Eq, Sumas OP-SMC 11/18</t>
  </si>
  <si>
    <t>E3539 (GIF) Sta Eq, Sumas OP-SMC 12/18</t>
  </si>
  <si>
    <t>E3539 (GIF) Sta Eq, Terrell</t>
  </si>
  <si>
    <t>E3539 (GIF) Sta Eq, Terrell 01/18</t>
  </si>
  <si>
    <t>E3539 (GIF) Sta Eq, Terrell 02/18</t>
  </si>
  <si>
    <t>E3539 (GIF) Sta Eq, Terrell 03/18</t>
  </si>
  <si>
    <t>E3539 (GIF) Sta Eq, Terrell 04/18</t>
  </si>
  <si>
    <t>E3539 (GIF) Sta Eq, Terrell 05/18</t>
  </si>
  <si>
    <t>E3539 (GIF) Sta Eq, Terrell 06/18</t>
  </si>
  <si>
    <t>E3539 (GIF) Sta Eq, Terrell 07/18</t>
  </si>
  <si>
    <t>E3539 (GIF) Sta Eq, Terrell 08/18</t>
  </si>
  <si>
    <t>E3539 (GIF) Sta Eq, Terrell 09/18</t>
  </si>
  <si>
    <t>E3539 (GIF) Sta Eq, Terrell 10/18</t>
  </si>
  <si>
    <t>E3539 (GIF) Sta Eq, Terrell 11/18</t>
  </si>
  <si>
    <t>E3539 (GIF) Sta Eq, Terrell 12/18</t>
  </si>
  <si>
    <t>E3539 (GIF) Sta Eq, Texaco West</t>
  </si>
  <si>
    <t>E3539 (GIF) Sta Eq, Texaco West 01/18</t>
  </si>
  <si>
    <t>E3539 (GIF) Sta Eq, Texaco West 02/18</t>
  </si>
  <si>
    <t>E3539 (GIF) Sta Eq, Texaco West 03/18</t>
  </si>
  <si>
    <t>E3539 (GIF) Sta Eq, Texaco West 04/18</t>
  </si>
  <si>
    <t>E3539 (GIF) Sta Eq, Texaco West 05/18</t>
  </si>
  <si>
    <t>E3539 (GIF) Sta Eq, Texaco West 06/18</t>
  </si>
  <si>
    <t>E3539 (GIF) Sta Eq, Texaco West 07/18</t>
  </si>
  <si>
    <t>E3539 (GIF) Sta Eq, Texaco West 08/18</t>
  </si>
  <si>
    <t>E3539 (GIF) Sta Eq, Texaco West 09/18</t>
  </si>
  <si>
    <t>E3539 (GIF) Sta Eq, Texaco West 10/18</t>
  </si>
  <si>
    <t>E3539 (GIF) Sta Eq, Texaco West 11/18</t>
  </si>
  <si>
    <t>E3539 (GIF) Sta Eq, Texaco West 12/18</t>
  </si>
  <si>
    <t>E3539 (GIF) Sta Eq, Upper Baker</t>
  </si>
  <si>
    <t>E3539 (GIF) Sta Eq, Upper Baker 01/18</t>
  </si>
  <si>
    <t>E3539 (GIF) Sta Eq, Upper Baker 02/18</t>
  </si>
  <si>
    <t>E3539 (GIF) Sta Eq, Upper Baker 03/18</t>
  </si>
  <si>
    <t>E3539 (GIF) Sta Eq, Upper Baker 04/18</t>
  </si>
  <si>
    <t>E3539 (GIF) Sta Eq, Upper Baker 05/18</t>
  </si>
  <si>
    <t>E3539 (GIF) Sta Eq, Upper Baker 06/18</t>
  </si>
  <si>
    <t>E3539 (GIF) Sta Eq, Upper Baker 07/18</t>
  </si>
  <si>
    <t>E3539 (GIF) Sta Eq, Upper Baker 08/18</t>
  </si>
  <si>
    <t>E3539 (GIF) Sta Eq, Upper Baker 09/18</t>
  </si>
  <si>
    <t>E3539 (GIF) Sta Eq, Upper Baker 10/18</t>
  </si>
  <si>
    <t>E3539 (GIF) Sta Eq, Upper Baker 11/18</t>
  </si>
  <si>
    <t>E3539 (GIF) Sta Eq, Upper Baker 12/18</t>
  </si>
  <si>
    <t>E3539 (GIF) Sta Eq, WHDE sub@plant</t>
  </si>
  <si>
    <t>E3539 (GIF) Sta Eq, WHDE sub@plant 01/18</t>
  </si>
  <si>
    <t>E3539 (GIF) Sta Eq, WHDE sub@plant 02/18</t>
  </si>
  <si>
    <t>E3539 (GIF) Sta Eq, WHDE sub@plant 03/18</t>
  </si>
  <si>
    <t>E3539 (GIF) Sta Eq, WHDE sub@plant 04/18</t>
  </si>
  <si>
    <t>E3539 (GIF) Sta Eq, WHDE sub@plant 05/18</t>
  </si>
  <si>
    <t>E3539 (GIF) Sta Eq, WHDE sub@plant 06/18</t>
  </si>
  <si>
    <t>E3539 (GIF) Sta Eq, WHDE sub@plant 07/18</t>
  </si>
  <si>
    <t>E3539 (GIF) Sta Eq, WHDE sub@plant 08/18</t>
  </si>
  <si>
    <t>E3539 (GIF) Sta Eq, WHDE sub@plant 09/18</t>
  </si>
  <si>
    <t>E3539 (GIF) Sta Eq, WHDE sub@plant 10/18</t>
  </si>
  <si>
    <t>E3539 (GIF) Sta Eq, WHDE sub@plant 11/18</t>
  </si>
  <si>
    <t>E3539 (GIF) Sta Eq, WHDE sub@plant 12/18</t>
  </si>
  <si>
    <t>E3539 (GIF) Sta Eq, Whitehorn</t>
  </si>
  <si>
    <t>E3539 (GIF) Sta Eq, Whitehorn 01/18</t>
  </si>
  <si>
    <t>E3539 (GIF) Sta Eq, Whitehorn 02/18</t>
  </si>
  <si>
    <t>E3539 (GIF) Sta Eq, Whitehorn 03/18</t>
  </si>
  <si>
    <t>E3539 (GIF) Sta Eq, Whitehorn 04/18</t>
  </si>
  <si>
    <t>E3539 (GIF) Sta Eq, Whitehorn 05/18</t>
  </si>
  <si>
    <t>E3539 (GIF) Sta Eq, Whitehorn 06/18</t>
  </si>
  <si>
    <t>E3539 (GIF) Sta Eq, Whitehorn 07/18</t>
  </si>
  <si>
    <t>E3539 (GIF) Sta Eq, Whitehorn 08/18</t>
  </si>
  <si>
    <t>E3539 (GIF) Sta Eq, Whitehorn 09/18</t>
  </si>
  <si>
    <t>E3539 (GIF) Sta Eq, Whitehorn 10/18</t>
  </si>
  <si>
    <t>E3539 (GIF) Sta Eq, Whitehorn 11/18</t>
  </si>
  <si>
    <t>E3539 (GIF) Sta Eq, Whitehorn 12/18</t>
  </si>
  <si>
    <t>E3539 (GIF) Sta Eq, Wild H sub@plt</t>
  </si>
  <si>
    <t>E3539 (GIF) Sta Eq, Wild H sub@plt 01/18</t>
  </si>
  <si>
    <t>E3539 (GIF) Sta Eq, Wild H sub@plt 02/18</t>
  </si>
  <si>
    <t>E3539 (GIF) Sta Eq, Wild H sub@plt 03/18</t>
  </si>
  <si>
    <t>E3539 (GIF) Sta Eq, Wild H sub@plt 04/18</t>
  </si>
  <si>
    <t>E3539 (GIF) Sta Eq, Wild H sub@plt 05/18</t>
  </si>
  <si>
    <t>E3539 (GIF) Sta Eq, Wild H sub@plt 06/18</t>
  </si>
  <si>
    <t>E3539 (GIF) Sta Eq, Wild H sub@plt 07/18</t>
  </si>
  <si>
    <t>E3539 (GIF) Sta Eq, Wild H sub@plt 08/18</t>
  </si>
  <si>
    <t>E3539 (GIF) Sta Eq, Wild H sub@plt 09/18</t>
  </si>
  <si>
    <t>E3539 (GIF) Sta Eq, Wild H sub@plt 10/18</t>
  </si>
  <si>
    <t>E3539 (GIF) Sta Eq, Wild H sub@plt 11/18</t>
  </si>
  <si>
    <t>E3539 (GIF) Sta Eq, Wild H sub@plt 12/18</t>
  </si>
  <si>
    <t xml:space="preserve">E3539 (GIF) Sta Eq, Wild Horse </t>
  </si>
  <si>
    <t>E3539 (GIF) Sta Eq, Wild Horse  01/18</t>
  </si>
  <si>
    <t>E3539 (GIF) Sta Eq, Wild Horse  02/18</t>
  </si>
  <si>
    <t>E3539 (GIF) Sta Eq, Wild Horse  03/18</t>
  </si>
  <si>
    <t>E3539 (GIF) Sta Eq, Wild Horse  04/18</t>
  </si>
  <si>
    <t>E3539 (GIF) Sta Eq, Wild Horse  05/18</t>
  </si>
  <si>
    <t>E3539 (GIF) Sta Eq, Wild Horse  06/18</t>
  </si>
  <si>
    <t>E3539 (GIF) Sta Eq, Wild Horse  07/18</t>
  </si>
  <si>
    <t>E3539 (GIF) Sta Eq, Wild Horse  08/18</t>
  </si>
  <si>
    <t>E3539 (GIF) Sta Eq, Wild Horse  09/18</t>
  </si>
  <si>
    <t>E3539 (GIF) Sta Eq, Wild Horse  10/18</t>
  </si>
  <si>
    <t>E3539 (GIF) Sta Eq, Wild Horse  11/18</t>
  </si>
  <si>
    <t>E3539 (GIF) Sta Eq, Wild Horse  12/18</t>
  </si>
  <si>
    <t>E3539 (GIF) Sta Eq, Wild Horse Exp</t>
  </si>
  <si>
    <t>E3539 (GIF) Sta Eq, Wild Horse Exp 01/18</t>
  </si>
  <si>
    <t>E3539 (GIF) Sta Eq, Wild Horse Exp 02/18</t>
  </si>
  <si>
    <t>E3539 (GIF) Sta Eq, Wild Horse Exp 03/18</t>
  </si>
  <si>
    <t>E3539 (GIF) Sta Eq, Wild Horse Exp 04/18</t>
  </si>
  <si>
    <t>E3539 (GIF) Sta Eq, Wild Horse Exp 05/18</t>
  </si>
  <si>
    <t>E3539 (GIF) Sta Eq, Wild Horse Exp 06/18</t>
  </si>
  <si>
    <t>E3539 (GIF) Sta Eq, Wild Horse Exp 07/18</t>
  </si>
  <si>
    <t>E3539 (GIF) Sta Eq, Wild Horse Exp 08/18</t>
  </si>
  <si>
    <t>E3539 (GIF) Sta Eq, Wild Horse Exp 09/18</t>
  </si>
  <si>
    <t>E3539 (GIF) Sta Eq, Wild Horse Exp 10/18</t>
  </si>
  <si>
    <t>E3539 (GIF) Sta Eq, Wild Horse Exp 11/18</t>
  </si>
  <si>
    <t>E3539 (GIF) Sta Eq, Wild Horse Exp 12/18</t>
  </si>
  <si>
    <t>E3539 (GIF) Sta Eq, Wind Ridge</t>
  </si>
  <si>
    <t>E3539 (GIF) Sta Eq, Wind Ridge 01/18</t>
  </si>
  <si>
    <t>E3539 (GIF) Sta Eq, Wind Ridge 02/18</t>
  </si>
  <si>
    <t>E3539 (GIF) Sta Eq, Wind Ridge 03/18</t>
  </si>
  <si>
    <t>E3539 (GIF) Sta Eq, Wind Ridge 04/18</t>
  </si>
  <si>
    <t>E3539 (GIF) Sta Eq, Wind Ridge 05/18</t>
  </si>
  <si>
    <t>E3539 (GIF) Sta Eq, Wind Ridge 06/18</t>
  </si>
  <si>
    <t>E3539 (GIF) Sta Eq, Wind Ridge 07/18</t>
  </si>
  <si>
    <t>E3539 (GIF) Sta Eq, Wind Ridge 08/18</t>
  </si>
  <si>
    <t>E3539 (GIF) Sta Eq, Wind Ridge 09/18</t>
  </si>
  <si>
    <t>E3539 (GIF) Sta Eq, Wind Ridge 10/18</t>
  </si>
  <si>
    <t>E3539 (GIF) Sta Eq, Wind Ridge 11/18</t>
  </si>
  <si>
    <t>E3539 (GIF) Sta Eq, Wind Ridge 12/18</t>
  </si>
  <si>
    <t>E3539 (GIF) Sta Eq, WindRid NonProj</t>
  </si>
  <si>
    <t>E3539 (GIF) Sta Eq, WindRid NonProj 01/18</t>
  </si>
  <si>
    <t>E3539 (GIF) Sta Eq, WindRid NonProj 02/18</t>
  </si>
  <si>
    <t>E3539 (GIF) Sta Eq, WindRid NonProj 03/18</t>
  </si>
  <si>
    <t>E3539 (GIF) Sta Eq, WindRid NonProj 04/18</t>
  </si>
  <si>
    <t>E3539 (GIF) Sta Eq, WindRid NonProj 05/18</t>
  </si>
  <si>
    <t>E3539 (GIF) Sta Eq, WindRid NonProj 06/18</t>
  </si>
  <si>
    <t>E3539 (GIF) Sta Eq, WindRid NonProj 07/18</t>
  </si>
  <si>
    <t>E3539 (GIF) Sta Eq, WindRid NonProj 08/18</t>
  </si>
  <si>
    <t>E3539 (GIF) Sta Eq, WindRid NonProj 09/18</t>
  </si>
  <si>
    <t>E3539 (GIF) Sta Eq, WindRid NonProj 10/18</t>
  </si>
  <si>
    <t>E3539 (GIF) Sta Eq, WindRid NonProj 11/18</t>
  </si>
  <si>
    <t>E3539 (GIF) Sta Eq, WindRid NonProj 12/18</t>
  </si>
  <si>
    <t xml:space="preserve">E354 TSM Poles, Mint Farm </t>
  </si>
  <si>
    <t>E354 TSM Poles, Mint Farm  01/18</t>
  </si>
  <si>
    <t>E354 TSM Poles, Mint Farm  02/18</t>
  </si>
  <si>
    <t>E354 TSM Poles, Mint Farm  03/18</t>
  </si>
  <si>
    <t>E354 TSM Poles, Mint Farm  04/18</t>
  </si>
  <si>
    <t>E354 TSM Poles, Mint Farm  05/18</t>
  </si>
  <si>
    <t>E354 TSM Poles, Mint Farm  06/18</t>
  </si>
  <si>
    <t>E354 TSM Poles, Mint Farm  07/18</t>
  </si>
  <si>
    <t>E354 TSM Poles, Mint Farm  08/18</t>
  </si>
  <si>
    <t>E354 TSM Poles, Mint Farm  09/18</t>
  </si>
  <si>
    <t>E354 TSM Poles, Mint Farm  10/18</t>
  </si>
  <si>
    <t>E354 TSM Poles, Mint Farm  11/18</t>
  </si>
  <si>
    <t>E354 TSM Poles, Mint Farm  12/18</t>
  </si>
  <si>
    <t>E354 TSM Poles, Mint Farm OP</t>
  </si>
  <si>
    <t>E354 TSM Poles, Mint Farm OP 01/18</t>
  </si>
  <si>
    <t>E354 TSM Poles, Mint Farm OP 02/18</t>
  </si>
  <si>
    <t>E354 TSM Poles, Mint Farm OP 03/18</t>
  </si>
  <si>
    <t>E354 TSM Poles, Mint Farm OP 04/18</t>
  </si>
  <si>
    <t>E354 TSM Poles, Mint Farm OP 05/18</t>
  </si>
  <si>
    <t>E354 TSM Poles, Mint Farm OP 06/18</t>
  </si>
  <si>
    <t>E354 TSM Poles, Mint Farm OP 07/18</t>
  </si>
  <si>
    <t>E354 TSM Poles, Mint Farm OP 08/18</t>
  </si>
  <si>
    <t>E354 TSM Poles, Mint Farm OP 09/18</t>
  </si>
  <si>
    <t>E354 TSM Poles, Mint Farm OP 10/18</t>
  </si>
  <si>
    <t>E354 TSM Poles, Mint Farm OP 11/18</t>
  </si>
  <si>
    <t>E354 TSM Poles, Mint Farm OP 12/18</t>
  </si>
  <si>
    <t>E354 TSM Towers &amp; Fixtures</t>
  </si>
  <si>
    <t>E354 TSM Towers &amp; Fixtures 01/18</t>
  </si>
  <si>
    <t>E354 TSM Towers &amp; Fixtures 02/18</t>
  </si>
  <si>
    <t>E354 TSM Towers &amp; Fixtures 03/18</t>
  </si>
  <si>
    <t>E354 TSM Towers &amp; Fixtures 04/18</t>
  </si>
  <si>
    <t>E354 TSM Towers &amp; Fixtures 05/18</t>
  </si>
  <si>
    <t>E354 TSM Towers &amp; Fixtures 06/18</t>
  </si>
  <si>
    <t>E354 TSM Towers &amp; Fixtures 07/18</t>
  </si>
  <si>
    <t>E354 TSM Towers &amp; Fixtures 08/18</t>
  </si>
  <si>
    <t>E354 TSM Towers &amp; Fixtures 09/18</t>
  </si>
  <si>
    <t>E354 TSM Towers &amp; Fixtures 10/18</t>
  </si>
  <si>
    <t>E354 TSM Towers &amp; Fixtures 11/18</t>
  </si>
  <si>
    <t>E354 TSM Towers &amp; Fixtures 12/18</t>
  </si>
  <si>
    <t>E354 TSM Twr/Fixt, 3rd AC Line</t>
  </si>
  <si>
    <t>E354 TSM Twr/Fixt, 3rd AC Line 01/18</t>
  </si>
  <si>
    <t>E354 TSM Twr/Fixt, 3rd AC Line 02/18</t>
  </si>
  <si>
    <t>E354 TSM Twr/Fixt, 3rd AC Line 03/18</t>
  </si>
  <si>
    <t>E354 TSM Twr/Fixt, 3rd AC Line 04/18</t>
  </si>
  <si>
    <t>E354 TSM Twr/Fixt, 3rd AC Line 05/18</t>
  </si>
  <si>
    <t>E354 TSM Twr/Fixt, 3rd AC Line 06/18</t>
  </si>
  <si>
    <t>E354 TSM Twr/Fixt, 3rd AC Line 07/18</t>
  </si>
  <si>
    <t>E354 TSM Twr/Fixt, 3rd AC Line 08/18</t>
  </si>
  <si>
    <t>E354 TSM Twr/Fixt, 3rd AC Line 09/18</t>
  </si>
  <si>
    <t>E354 TSM Twr/Fixt, 3rd AC Line 10/18</t>
  </si>
  <si>
    <t>E354 TSM Twr/Fixt, 3rd AC Line 11/18</t>
  </si>
  <si>
    <t>E354 TSM Twr/Fixt, 3rd AC Line 12/18</t>
  </si>
  <si>
    <t>E354 TSM Twr/Fixt, Colstrip 1-2 Com</t>
  </si>
  <si>
    <t>E354 TSM Twr/Fixt, Colstrip 1-2 Com 01/18</t>
  </si>
  <si>
    <t>E354 TSM Twr/Fixt, Colstrip 1-2 Com 02/18</t>
  </si>
  <si>
    <t>E354 TSM Twr/Fixt, Colstrip 1-2 Com 03/18</t>
  </si>
  <si>
    <t>E354 TSM Twr/Fixt, Colstrip 1-2 Com 04/18</t>
  </si>
  <si>
    <t>E354 TSM Twr/Fixt, Colstrip 1-2 Com 05/18</t>
  </si>
  <si>
    <t>E354 TSM Twr/Fixt, Colstrip 1-2 Com 06/18</t>
  </si>
  <si>
    <t>E354 TSM Twr/Fixt, Colstrip 1-2 Com 07/18</t>
  </si>
  <si>
    <t>E354 TSM Twr/Fixt, Colstrip 1-2 Com 08/18</t>
  </si>
  <si>
    <t>E354 TSM Twr/Fixt, Colstrip 1-2 Com 09/18</t>
  </si>
  <si>
    <t>E354 TSM Twr/Fixt, Colstrip 1-2 Com 10/18</t>
  </si>
  <si>
    <t>E354 TSM Twr/Fixt, Colstrip 1-2 Com 11/18</t>
  </si>
  <si>
    <t>E354 TSM Twr/Fixt, Colstrip 1-2 Com 12/18</t>
  </si>
  <si>
    <t>E354 TSM Twr/Fixt, Colstrip 3-4 Com</t>
  </si>
  <si>
    <t>E354 TSM Twr/Fixt, Colstrip 3-4 Com 01/18</t>
  </si>
  <si>
    <t>E354 TSM Twr/Fixt, Colstrip 3-4 Com 02/18</t>
  </si>
  <si>
    <t>E354 TSM Twr/Fixt, Colstrip 3-4 Com 03/18</t>
  </si>
  <si>
    <t>E354 TSM Twr/Fixt, Colstrip 3-4 Com 04/18</t>
  </si>
  <si>
    <t>E354 TSM Twr/Fixt, Colstrip 3-4 Com 05/18</t>
  </si>
  <si>
    <t>E354 TSM Twr/Fixt, Colstrip 3-4 Com 06/18</t>
  </si>
  <si>
    <t>E354 TSM Twr/Fixt, Colstrip 3-4 Com 07/18</t>
  </si>
  <si>
    <t>E354 TSM Twr/Fixt, Colstrip 3-4 Com 08/18</t>
  </si>
  <si>
    <t>E354 TSM Twr/Fixt, Colstrip 3-4 Com 09/18</t>
  </si>
  <si>
    <t>E354 TSM Twr/Fixt, Colstrip 3-4 Com 10/18</t>
  </si>
  <si>
    <t>E354 TSM Twr/Fixt, Colstrip 3-4 Com 11/18</t>
  </si>
  <si>
    <t>E354 TSM Twr/Fixt, Colstrip 3-4 Com 12/18</t>
  </si>
  <si>
    <t>E354 TSM Twr/Fixt, MF OP-NOTUSED</t>
  </si>
  <si>
    <t>E354 TSM Twr/Fixt, MF OP-NOTUSED 01/18</t>
  </si>
  <si>
    <t>E354 TSM Twr/Fixt, MF OP-NOTUSED 02/18</t>
  </si>
  <si>
    <t>E354 TSM Twr/Fixt, MF OP-NOTUSED 03/18</t>
  </si>
  <si>
    <t>E354 TSM Twr/Fixt, MF OP-NOTUSED 04/18</t>
  </si>
  <si>
    <t>E354 TSM Twr/Fixt, MF OP-NOTUSED 05/18</t>
  </si>
  <si>
    <t>E354 TSM Twr/Fixt, MF OP-NOTUSED 06/18</t>
  </si>
  <si>
    <t>E354 TSM Twr/Fixt, MF OP-NOTUSED 07/18</t>
  </si>
  <si>
    <t>E354 TSM Twr/Fixt, MF OP-NOTUSED 08/18</t>
  </si>
  <si>
    <t>E354 TSM Twr/Fixt, MF OP-NOTUSED 09/18</t>
  </si>
  <si>
    <t>E354 TSM Twr/Fixt, MF OP-NOTUSED 10/18</t>
  </si>
  <si>
    <t>E354 TSM Twr/Fixt, MF OP-NOTUSED 11/18</t>
  </si>
  <si>
    <t>E354 TSM Twr/Fixt, MF OP-NOTUSED 12/18</t>
  </si>
  <si>
    <t xml:space="preserve">E354 TSM Twr/Fixt, Mint Farm </t>
  </si>
  <si>
    <t>E354 TSM Twr/Fixt, Mint Farm  01/18</t>
  </si>
  <si>
    <t>E354 TSM Twr/Fixt, Mint Farm  02/18</t>
  </si>
  <si>
    <t>E354 TSM Twr/Fixt, Mint Farm  03/18</t>
  </si>
  <si>
    <t>E354 TSM Twr/Fixt, Mint Farm  04/18</t>
  </si>
  <si>
    <t>E354 TSM Twr/Fixt, Mint Farm  05/18</t>
  </si>
  <si>
    <t>E354 TSM Twr/Fixt, Mint Farm  06/18</t>
  </si>
  <si>
    <t>E354 TSM Twr/Fixt, Mint Farm  07/18</t>
  </si>
  <si>
    <t>E354 TSM Twr/Fixt, Mint Farm  08/18</t>
  </si>
  <si>
    <t>E354 TSM Twr/Fixt, Mint Farm  09/18</t>
  </si>
  <si>
    <t>E354 TSM Twr/Fixt, Mint Farm  10/18</t>
  </si>
  <si>
    <t>E354 TSM Twr/Fixt, Mint Farm  11/18</t>
  </si>
  <si>
    <t>E354 TSM Twr/Fixt, Mint Farm  12/18</t>
  </si>
  <si>
    <t>E354 TSM Twr/Fixt, N Intertie</t>
  </si>
  <si>
    <t>E354 TSM Twr/Fixt, N Intertie 01/18</t>
  </si>
  <si>
    <t>E354 TSM Twr/Fixt, N Intertie 02/18</t>
  </si>
  <si>
    <t>E354 TSM Twr/Fixt, N Intertie 03/18</t>
  </si>
  <si>
    <t>E354 TSM Twr/Fixt, N Intertie 04/18</t>
  </si>
  <si>
    <t>E354 TSM Twr/Fixt, N Intertie 05/18</t>
  </si>
  <si>
    <t>E354 TSM Twr/Fixt, N Intertie 06/18</t>
  </si>
  <si>
    <t>E354 TSM Twr/Fixt, N Intertie 07/18</t>
  </si>
  <si>
    <t>E354 TSM Twr/Fixt, N Intertie 08/18</t>
  </si>
  <si>
    <t>E354 TSM Twr/Fixt, N Intertie 09/18</t>
  </si>
  <si>
    <t>E354 TSM Twr/Fixt, N Intertie 10/18</t>
  </si>
  <si>
    <t>E354 TSM Twr/Fixt, N Intertie 11/18</t>
  </si>
  <si>
    <t>E354 TSM Twr/Fixt, N Intertie 12/18</t>
  </si>
  <si>
    <t>E354 TSM Twr/Fixt, WR-NonPr-NOTUSED</t>
  </si>
  <si>
    <t>E354 TSM Twr/Fixt, WR-NonPr-NOTUSED 01/18</t>
  </si>
  <si>
    <t>E354 TSM Twr/Fixt, WR-NonPr-NOTUSED 02/18</t>
  </si>
  <si>
    <t>E354 TSM Twr/Fixt, WR-NonPr-NOTUSED 03/18</t>
  </si>
  <si>
    <t>E354 TSM Twr/Fixt, WR-NonPr-NOTUSED 04/18</t>
  </si>
  <si>
    <t>E354 TSM Twr/Fixt, WR-NonPr-NOTUSED 05/18</t>
  </si>
  <si>
    <t>E354 TSM Twr/Fixt, WR-NonPr-NOTUSED 06/18</t>
  </si>
  <si>
    <t>E354 TSM Twr/Fixt, WR-NonPr-NOTUSED 07/18</t>
  </si>
  <si>
    <t>E354 TSM Twr/Fixt, WR-NonPr-NOTUSED 08/18</t>
  </si>
  <si>
    <t>E354 TSM Twr/Fixt, WR-NonPr-NOTUSED 09/18</t>
  </si>
  <si>
    <t>E354 TSM Twr/Fixt, WR-NonPr-NOTUSED 10/18</t>
  </si>
  <si>
    <t>E354 TSM Twr/Fixt, WR-NonPr-NOTUSED 11/18</t>
  </si>
  <si>
    <t>E354 TSM Twr/Fixt, WR-NonPr-NOTUSED 12/18</t>
  </si>
  <si>
    <t>E3547 TSM Towers, Hopkins Ridge</t>
  </si>
  <si>
    <t>E3547 TSM Towers, Hopkins Ridge 01/18</t>
  </si>
  <si>
    <t>E3547 TSM Towers, Hopkins Ridge 02/18</t>
  </si>
  <si>
    <t>E3547 TSM Towers, Hopkins Ridge 03/18</t>
  </si>
  <si>
    <t>E3547 TSM Towers, Hopkins Ridge 04/18</t>
  </si>
  <si>
    <t>E3547 TSM Towers, Hopkins Ridge 05/18</t>
  </si>
  <si>
    <t>E3547 TSM Towers, Hopkins Ridge 06/18</t>
  </si>
  <si>
    <t>E3547 TSM Towers, Hopkins Ridge 07/18</t>
  </si>
  <si>
    <t>E3547 TSM Towers, Hopkins Ridge 08/18</t>
  </si>
  <si>
    <t>E3547 TSM Towers, Hopkins Ridge 09/18</t>
  </si>
  <si>
    <t>E3547 TSM Towers, Hopkins Ridge 10/18</t>
  </si>
  <si>
    <t>E3547 TSM Towers, Hopkins Ridge 11/18</t>
  </si>
  <si>
    <t>E3547 TSM Towers, Hopkins Ridge 12/18</t>
  </si>
  <si>
    <t>E3547 TSM Towers/Fixtures</t>
  </si>
  <si>
    <t>E3547 TSM Towers/Fixtures 01/18</t>
  </si>
  <si>
    <t>E3547 TSM Towers/Fixtures 02/18</t>
  </si>
  <si>
    <t>E3547 TSM Towers/Fixtures 03/18</t>
  </si>
  <si>
    <t>E3547 TSM Towers/Fixtures 04/18</t>
  </si>
  <si>
    <t>E3547 TSM Towers/Fixtures 05/18</t>
  </si>
  <si>
    <t>E3547 TSM Towers/Fixtures 06/18</t>
  </si>
  <si>
    <t>E3547 TSM Towers/Fixtures 07/18</t>
  </si>
  <si>
    <t>E3547 TSM Towers/Fixtures 08/18</t>
  </si>
  <si>
    <t>E3547 TSM Towers/Fixtures 09/18</t>
  </si>
  <si>
    <t>E3547 TSM Towers/Fixtures 10/18</t>
  </si>
  <si>
    <t>E3547 TSM Towers/Fixtures 11/18</t>
  </si>
  <si>
    <t>E3547 TSM Towers/Fixtures 12/18</t>
  </si>
  <si>
    <t xml:space="preserve">E3549 (GIF) Twr/Fixt, Colstrip 1-2 </t>
  </si>
  <si>
    <t>E3549 (GIF) Twr/Fixt, Colstrip 1-2  01/18</t>
  </si>
  <si>
    <t>E3549 (GIF) Twr/Fixt, Colstrip 1-2  02/18</t>
  </si>
  <si>
    <t>E3549 (GIF) Twr/Fixt, Colstrip 1-2  03/18</t>
  </si>
  <si>
    <t>E3549 (GIF) Twr/Fixt, Colstrip 1-2  04/18</t>
  </si>
  <si>
    <t>E3549 (GIF) Twr/Fixt, Colstrip 1-2  05/18</t>
  </si>
  <si>
    <t>E3549 (GIF) Twr/Fixt, Colstrip 1-2  06/18</t>
  </si>
  <si>
    <t>E3549 (GIF) Twr/Fixt, Colstrip 1-2  07/18</t>
  </si>
  <si>
    <t>E3549 (GIF) Twr/Fixt, Colstrip 1-2  08/18</t>
  </si>
  <si>
    <t>E3549 (GIF) Twr/Fixt, Colstrip 1-2  09/18</t>
  </si>
  <si>
    <t>E3549 (GIF) Twr/Fixt, Colstrip 1-2  10/18</t>
  </si>
  <si>
    <t>E3549 (GIF) Twr/Fixt, Colstrip 1-2  11/18</t>
  </si>
  <si>
    <t>E3549 (GIF) Twr/Fixt, Colstrip 1-2  12/18</t>
  </si>
  <si>
    <t>E3549 (GIF) Twr/Fixt, Colstrip 3-4</t>
  </si>
  <si>
    <t>E3549 (GIF) Twr/Fixt, Colstrip 3-4 01/18</t>
  </si>
  <si>
    <t>E3549 (GIF) Twr/Fixt, Colstrip 3-4 02/18</t>
  </si>
  <si>
    <t>E3549 (GIF) Twr/Fixt, Colstrip 3-4 03/18</t>
  </si>
  <si>
    <t>E3549 (GIF) Twr/Fixt, Colstrip 3-4 04/18</t>
  </si>
  <si>
    <t>E3549 (GIF) Twr/Fixt, Colstrip 3-4 05/18</t>
  </si>
  <si>
    <t>E3549 (GIF) Twr/Fixt, Colstrip 3-4 06/18</t>
  </si>
  <si>
    <t>E3549 (GIF) Twr/Fixt, Colstrip 3-4 07/18</t>
  </si>
  <si>
    <t>E3549 (GIF) Twr/Fixt, Colstrip 3-4 08/18</t>
  </si>
  <si>
    <t>E3549 (GIF) Twr/Fixt, Colstrip 3-4 09/18</t>
  </si>
  <si>
    <t>E3549 (GIF) Twr/Fixt, Colstrip 3-4 10/18</t>
  </si>
  <si>
    <t>E3549 (GIF) Twr/Fixt, Colstrip 3-4 11/18</t>
  </si>
  <si>
    <t>E3549 (GIF) Twr/Fixt, Colstrip 3-4 12/18</t>
  </si>
  <si>
    <t>E3549 (GIF) Twr/Fixt, Ferndale</t>
  </si>
  <si>
    <t>E3549 (GIF) Twr/Fixt, Ferndale 01/18</t>
  </si>
  <si>
    <t>E3549 (GIF) Twr/Fixt, Ferndale 02/18</t>
  </si>
  <si>
    <t>E3549 (GIF) Twr/Fixt, Ferndale 03/18</t>
  </si>
  <si>
    <t>E3549 (GIF) Twr/Fixt, Ferndale 04/18</t>
  </si>
  <si>
    <t>E3549 (GIF) Twr/Fixt, Ferndale 05/18</t>
  </si>
  <si>
    <t>E3549 (GIF) Twr/Fixt, Ferndale 06/18</t>
  </si>
  <si>
    <t>E3549 (GIF) Twr/Fixt, Ferndale 07/18</t>
  </si>
  <si>
    <t>E3549 (GIF) Twr/Fixt, Ferndale 08/18</t>
  </si>
  <si>
    <t>E3549 (GIF) Twr/Fixt, Ferndale 09/18</t>
  </si>
  <si>
    <t>E3549 (GIF) Twr/Fixt, Ferndale 10/18</t>
  </si>
  <si>
    <t>E3549 (GIF) Twr/Fixt, Ferndale 11/18</t>
  </si>
  <si>
    <t>E3549 (GIF) Twr/Fixt, Ferndale 12/18</t>
  </si>
  <si>
    <t>E3549 (GIF) Twr/Fixt, LSR</t>
  </si>
  <si>
    <t>E3549 (GIF) Twr/Fixt, LSR 01/18</t>
  </si>
  <si>
    <t>E3549 (GIF) Twr/Fixt, LSR 02/18</t>
  </si>
  <si>
    <t>E3549 (GIF) Twr/Fixt, LSR 03/18</t>
  </si>
  <si>
    <t>E3549 (GIF) Twr/Fixt, LSR 04/18</t>
  </si>
  <si>
    <t>E3549 (GIF) Twr/Fixt, LSR 05/18</t>
  </si>
  <si>
    <t>E3549 (GIF) Twr/Fixt, LSR 06/18</t>
  </si>
  <si>
    <t>E3549 (GIF) Twr/Fixt, LSR 07/18</t>
  </si>
  <si>
    <t>E3549 (GIF) Twr/Fixt, LSR 08/18</t>
  </si>
  <si>
    <t>E3549 (GIF) Twr/Fixt, LSR 09/18</t>
  </si>
  <si>
    <t>E3549 (GIF) Twr/Fixt, LSR 10/18</t>
  </si>
  <si>
    <t>E3549 (GIF) Twr/Fixt, LSR 11/18</t>
  </si>
  <si>
    <t>E3549 (GIF) Twr/Fixt, LSR 12/18</t>
  </si>
  <si>
    <t>E355 TSM Poles &amp; Fixtures</t>
  </si>
  <si>
    <t>E355 TSM Poles &amp; Fixtures 01/18</t>
  </si>
  <si>
    <t>E355 TSM Poles &amp; Fixtures 02/18</t>
  </si>
  <si>
    <t>E355 TSM Poles &amp; Fixtures 03/18</t>
  </si>
  <si>
    <t>E355 TSM Poles &amp; Fixtures 04/18</t>
  </si>
  <si>
    <t>E355 TSM Poles &amp; Fixtures 05/18</t>
  </si>
  <si>
    <t>E355 TSM Poles &amp; Fixtures 06/18</t>
  </si>
  <si>
    <t>E355 TSM Poles &amp; Fixtures 07/18</t>
  </si>
  <si>
    <t>E355 TSM Poles &amp; Fixtures 08/18</t>
  </si>
  <si>
    <t>E355 TSM Poles &amp; Fixtures 09/18</t>
  </si>
  <si>
    <t>E355 TSM Poles &amp; Fixtures 10/18</t>
  </si>
  <si>
    <t>E355 TSM Poles &amp; Fixtures 11/18</t>
  </si>
  <si>
    <t>E355 TSM Poles &amp; Fixtures 12/18</t>
  </si>
  <si>
    <t>E355 TSM Poles, 3rd AC Line</t>
  </si>
  <si>
    <t>E355 TSM Poles, 3rd AC Line 01/18</t>
  </si>
  <si>
    <t>E355 TSM Poles, 3rd AC Line 02/18</t>
  </si>
  <si>
    <t>E355 TSM Poles, 3rd AC Line 03/18</t>
  </si>
  <si>
    <t>E355 TSM Poles, 3rd AC Line 04/18</t>
  </si>
  <si>
    <t>E355 TSM Poles, 3rd AC Line 05/18</t>
  </si>
  <si>
    <t>E355 TSM Poles, 3rd AC Line 06/18</t>
  </si>
  <si>
    <t>E355 TSM Poles, 3rd AC Line 07/18</t>
  </si>
  <si>
    <t>E355 TSM Poles, 3rd AC Line 08/18</t>
  </si>
  <si>
    <t>E355 TSM Poles, 3rd AC Line 09/18</t>
  </si>
  <si>
    <t>E355 TSM Poles, 3rd AC Line 10/18</t>
  </si>
  <si>
    <t>E355 TSM Poles, 3rd AC Line 11/18</t>
  </si>
  <si>
    <t>E355 TSM Poles, 3rd AC Line 12/18</t>
  </si>
  <si>
    <t>E355 TSM Poles, Baker Common</t>
  </si>
  <si>
    <t>E355 TSM Poles, Baker Common 01/18</t>
  </si>
  <si>
    <t>E355 TSM Poles, Baker Common 02/18</t>
  </si>
  <si>
    <t>E355 TSM Poles, Baker Common 03/18</t>
  </si>
  <si>
    <t>E355 TSM Poles, Baker Common 04/18</t>
  </si>
  <si>
    <t>E355 TSM Poles, Baker Common 05/18</t>
  </si>
  <si>
    <t>E355 TSM Poles, Baker Common 06/18</t>
  </si>
  <si>
    <t>E355 TSM Poles, Baker Common 07/18</t>
  </si>
  <si>
    <t>E355 TSM Poles, Baker Common 08/18</t>
  </si>
  <si>
    <t>E355 TSM Poles, Baker Common 09/18</t>
  </si>
  <si>
    <t>E355 TSM Poles, Baker Common 10/18</t>
  </si>
  <si>
    <t>E355 TSM Poles, Baker Common 11/18</t>
  </si>
  <si>
    <t>E355 TSM Poles, Baker Common 12/18</t>
  </si>
  <si>
    <t>E355 TSM Poles, Colstrip 1-2 Com</t>
  </si>
  <si>
    <t>E355 TSM Poles, Colstrip 1-2 Com 01/18</t>
  </si>
  <si>
    <t>E355 TSM Poles, Colstrip 1-2 Com 02/18</t>
  </si>
  <si>
    <t>E355 TSM Poles, Colstrip 1-2 Com 03/18</t>
  </si>
  <si>
    <t>E355 TSM Poles, Colstrip 1-2 Com 04/18</t>
  </si>
  <si>
    <t>E355 TSM Poles, Colstrip 1-2 Com 05/18</t>
  </si>
  <si>
    <t>E355 TSM Poles, Colstrip 1-2 Com 06/18</t>
  </si>
  <si>
    <t>E355 TSM Poles, Colstrip 1-2 Com 07/18</t>
  </si>
  <si>
    <t>E355 TSM Poles, Colstrip 1-2 Com 08/18</t>
  </si>
  <si>
    <t>E355 TSM Poles, Colstrip 1-2 Com 09/18</t>
  </si>
  <si>
    <t>E355 TSM Poles, Colstrip 1-2 Com 10/18</t>
  </si>
  <si>
    <t>E355 TSM Poles, Colstrip 1-2 Com 11/18</t>
  </si>
  <si>
    <t>E355 TSM Poles, Colstrip 1-2 Com 12/18</t>
  </si>
  <si>
    <t>E355 TSM Poles, Colstrip 3-4 Com</t>
  </si>
  <si>
    <t>E355 TSM Poles, Colstrip 3-4 Com 01/18</t>
  </si>
  <si>
    <t>E355 TSM Poles, Colstrip 3-4 Com 02/18</t>
  </si>
  <si>
    <t>E355 TSM Poles, Colstrip 3-4 Com 03/18</t>
  </si>
  <si>
    <t>E355 TSM Poles, Colstrip 3-4 Com 04/18</t>
  </si>
  <si>
    <t>E355 TSM Poles, Colstrip 3-4 Com 05/18</t>
  </si>
  <si>
    <t>E355 TSM Poles, Colstrip 3-4 Com 06/18</t>
  </si>
  <si>
    <t>E355 TSM Poles, Colstrip 3-4 Com 07/18</t>
  </si>
  <si>
    <t>E355 TSM Poles, Colstrip 3-4 Com 08/18</t>
  </si>
  <si>
    <t>E355 TSM Poles, Colstrip 3-4 Com 09/18</t>
  </si>
  <si>
    <t>E355 TSM Poles, Colstrip 3-4 Com 10/18</t>
  </si>
  <si>
    <t>E355 TSM Poles, Colstrip 3-4 Com 11/18</t>
  </si>
  <si>
    <t>E355 TSM Poles, Colstrip 3-4 Com 12/18</t>
  </si>
  <si>
    <t>E355 TSM Poles, Cov-Ber NOT USED</t>
  </si>
  <si>
    <t>E355 TSM Poles, Cov-Ber NOT USED 01/18</t>
  </si>
  <si>
    <t>E355 TSM Poles, Cov-Ber NOT USED 02/18</t>
  </si>
  <si>
    <t>E355 TSM Poles, Cov-Ber NOT USED 03/18</t>
  </si>
  <si>
    <t>E355 TSM Poles, Cov-Ber NOT USED 04/18</t>
  </si>
  <si>
    <t>E355 TSM Poles, Cov-Ber NOT USED 05/18</t>
  </si>
  <si>
    <t>E355 TSM Poles, Cov-Ber NOT USED 06/18</t>
  </si>
  <si>
    <t>E355 TSM Poles, Cov-Ber NOT USED 07/18</t>
  </si>
  <si>
    <t>E355 TSM Poles, Cov-Ber NOT USED 08/18</t>
  </si>
  <si>
    <t>E355 TSM Poles, Cov-Ber NOT USED 09/18</t>
  </si>
  <si>
    <t>E355 TSM Poles, Cov-Ber NOT USED 10/18</t>
  </si>
  <si>
    <t>E355 TSM Poles, Cov-Ber NOT USED 11/18</t>
  </si>
  <si>
    <t>E355 TSM Poles, Cov-Ber NOT USED 12/18</t>
  </si>
  <si>
    <t>E355 TSM Poles, N Intertie</t>
  </si>
  <si>
    <t>E355 TSM Poles, N Intertie 01/18</t>
  </si>
  <si>
    <t>E355 TSM Poles, N Intertie 02/18</t>
  </si>
  <si>
    <t>E355 TSM Poles, N Intertie 03/18</t>
  </si>
  <si>
    <t>E355 TSM Poles, N Intertie 04/18</t>
  </si>
  <si>
    <t>E355 TSM Poles, N Intertie 05/18</t>
  </si>
  <si>
    <t>E355 TSM Poles, N Intertie 06/18</t>
  </si>
  <si>
    <t>E355 TSM Poles, N Intertie 07/18</t>
  </si>
  <si>
    <t>E355 TSM Poles, N Intertie 08/18</t>
  </si>
  <si>
    <t>E355 TSM Poles, N Intertie 09/18</t>
  </si>
  <si>
    <t>E355 TSM Poles, N Intertie 10/18</t>
  </si>
  <si>
    <t>E355 TSM Poles, N Intertie 11/18</t>
  </si>
  <si>
    <t>E355 TSM Poles, N Intertie 12/18</t>
  </si>
  <si>
    <t>E355 TSM Poles, Snoqualmie 2</t>
  </si>
  <si>
    <t>E355 TSM Poles, Snoqualmie 2 01/18</t>
  </si>
  <si>
    <t>E355 TSM Poles, Snoqualmie 2 02/18</t>
  </si>
  <si>
    <t>E355 TSM Poles, Snoqualmie 2 03/18</t>
  </si>
  <si>
    <t>E355 TSM Poles, Snoqualmie 2 04/18</t>
  </si>
  <si>
    <t>E355 TSM Poles, Snoqualmie 2 05/18</t>
  </si>
  <si>
    <t>E355 TSM Poles, Snoqualmie 2 06/18</t>
  </si>
  <si>
    <t>E355 TSM Poles, Snoqualmie 2 07/18</t>
  </si>
  <si>
    <t>E355 TSM Poles, Snoqualmie 2 08/18</t>
  </si>
  <si>
    <t>E355 TSM Poles, Snoqualmie 2 09/18</t>
  </si>
  <si>
    <t>E355 TSM Poles, Snoqualmie 2 10/18</t>
  </si>
  <si>
    <t>E355 TSM Poles, Snoqualmie 2 11/18</t>
  </si>
  <si>
    <t>E355 TSM Poles, Snoqualmie 2 12/18</t>
  </si>
  <si>
    <t>E355 TSM Poles, Wild Horse</t>
  </si>
  <si>
    <t>E355 TSM Poles, Wild Horse 01/18</t>
  </si>
  <si>
    <t>E355 TSM Poles, Wild Horse 02/18</t>
  </si>
  <si>
    <t>E355 TSM Poles, Wild Horse 03/18</t>
  </si>
  <si>
    <t>E355 TSM Poles, Wild Horse 04/18</t>
  </si>
  <si>
    <t>E355 TSM Poles, Wild Horse 05/18</t>
  </si>
  <si>
    <t>E355 TSM Poles, Wild Horse 06/18</t>
  </si>
  <si>
    <t>E355 TSM Poles, Wild Horse 07/18</t>
  </si>
  <si>
    <t>E355 TSM Poles, Wild Horse 08/18</t>
  </si>
  <si>
    <t>E355 TSM Poles, Wild Horse 09/18</t>
  </si>
  <si>
    <t>E355 TSM Poles, Wild Horse 10/18</t>
  </si>
  <si>
    <t>E355 TSM Poles, Wild Horse 11/18</t>
  </si>
  <si>
    <t>E355 TSM Poles, Wild Horse 12/18</t>
  </si>
  <si>
    <t>E355 TSM Poles, Wild Horse-WindRidg</t>
  </si>
  <si>
    <t>E355 TSM Poles, Wild Horse-WindRidg 01/18</t>
  </si>
  <si>
    <t>E355 TSM Poles, Wild Horse-WindRidg 02/18</t>
  </si>
  <si>
    <t>E355 TSM Poles, Wild Horse-WindRidg 03/18</t>
  </si>
  <si>
    <t>E355 TSM Poles, Wild Horse-WindRidg 04/18</t>
  </si>
  <si>
    <t>E355 TSM Poles, Wild Horse-WindRidg 05/18</t>
  </si>
  <si>
    <t>E355 TSM Poles, Wild Horse-WindRidg 06/18</t>
  </si>
  <si>
    <t>E355 TSM Poles, Wild Horse-WindRidg 07/18</t>
  </si>
  <si>
    <t>E355 TSM Poles, Wild Horse-WindRidg 08/18</t>
  </si>
  <si>
    <t>E355 TSM Poles, Wild Horse-WindRidg 09/18</t>
  </si>
  <si>
    <t>E355 TSM Poles, Wild Horse-WindRidg 10/18</t>
  </si>
  <si>
    <t>E355 TSM Poles, Wild Horse-WindRidg 11/18</t>
  </si>
  <si>
    <t>E355 TSM Poles, Wild Horse-WindRidg 12/18</t>
  </si>
  <si>
    <t>E355 TSM Poles, Wind Ridge-NonProje</t>
  </si>
  <si>
    <t>E355 TSM Poles, Wind Ridge-NonProje 01/18</t>
  </si>
  <si>
    <t>E355 TSM Poles, Wind Ridge-NonProje 02/18</t>
  </si>
  <si>
    <t>E355 TSM Poles, Wind Ridge-NonProje 03/18</t>
  </si>
  <si>
    <t>E355 TSM Poles, Wind Ridge-NonProje 04/18</t>
  </si>
  <si>
    <t>E355 TSM Poles, Wind Ridge-NonProje 05/18</t>
  </si>
  <si>
    <t>E355 TSM Poles, Wind Ridge-NonProje 06/18</t>
  </si>
  <si>
    <t>E355 TSM Poles, Wind Ridge-NonProje 07/18</t>
  </si>
  <si>
    <t>E355 TSM Poles, Wind Ridge-NonProje 08/18</t>
  </si>
  <si>
    <t>E355 TSM Poles, Wind Ridge-NonProje 09/18</t>
  </si>
  <si>
    <t>E355 TSM Poles, Wind Ridge-NonProje 10/18</t>
  </si>
  <si>
    <t>E355 TSM Poles, Wind Ridge-NonProje 11/18</t>
  </si>
  <si>
    <t>E355 TSM Poles, Wind Ridge-NonProje 12/18</t>
  </si>
  <si>
    <t xml:space="preserve">E3556 TSM Poles </t>
  </si>
  <si>
    <t>E3556 TSM Poles  01/18</t>
  </si>
  <si>
    <t>E3556 TSM Poles  02/18</t>
  </si>
  <si>
    <t>E3556 TSM Poles  03/18</t>
  </si>
  <si>
    <t>E3556 TSM Poles  04/18</t>
  </si>
  <si>
    <t>E3556 TSM Poles  05/18</t>
  </si>
  <si>
    <t>E3556 TSM Poles  06/18</t>
  </si>
  <si>
    <t>E3556 TSM Poles  07/18</t>
  </si>
  <si>
    <t>E3556 TSM Poles  08/18</t>
  </si>
  <si>
    <t>E3556 TSM Poles  09/18</t>
  </si>
  <si>
    <t>E3556 TSM Poles  10/18</t>
  </si>
  <si>
    <t>E3556 TSM Poles  11/18</t>
  </si>
  <si>
    <t>E3556 TSM Poles  12/18</t>
  </si>
  <si>
    <t xml:space="preserve">E3557 TSM Poles </t>
  </si>
  <si>
    <t>E3557 TSM Poles  01/18</t>
  </si>
  <si>
    <t>E3557 TSM Poles  02/18</t>
  </si>
  <si>
    <t>E3557 TSM Poles  03/18</t>
  </si>
  <si>
    <t>E3557 TSM Poles  04/18</t>
  </si>
  <si>
    <t>E3557 TSM Poles  05/18</t>
  </si>
  <si>
    <t>E3557 TSM Poles  06/18</t>
  </si>
  <si>
    <t>E3557 TSM Poles  07/18</t>
  </si>
  <si>
    <t>E3557 TSM Poles  08/18</t>
  </si>
  <si>
    <t>E3557 TSM Poles  09/18</t>
  </si>
  <si>
    <t>E3557 TSM Poles  10/18</t>
  </si>
  <si>
    <t>E3557 TSM Poles  11/18</t>
  </si>
  <si>
    <t>E3557 TSM Poles  12/18</t>
  </si>
  <si>
    <t>E3557 TSM Poles, Baker Common</t>
  </si>
  <si>
    <t>E3557 TSM Poles, Baker Common 01/18</t>
  </si>
  <si>
    <t>E3557 TSM Poles, Baker Common 02/18</t>
  </si>
  <si>
    <t>E3557 TSM Poles, Baker Common 03/18</t>
  </si>
  <si>
    <t>E3557 TSM Poles, Baker Common 04/18</t>
  </si>
  <si>
    <t>E3557 TSM Poles, Baker Common 05/18</t>
  </si>
  <si>
    <t>E3557 TSM Poles, Baker Common 06/18</t>
  </si>
  <si>
    <t>E3557 TSM Poles, Baker Common 07/18</t>
  </si>
  <si>
    <t>E3557 TSM Poles, Baker Common 08/18</t>
  </si>
  <si>
    <t>E3557 TSM Poles, Baker Common 09/18</t>
  </si>
  <si>
    <t>E3557 TSM Poles, Baker Common 10/18</t>
  </si>
  <si>
    <t>E3557 TSM Poles, Baker Common 11/18</t>
  </si>
  <si>
    <t>E3557 TSM Poles, Baker Common 12/18</t>
  </si>
  <si>
    <t>E3557 TSM Poles, Cov-Ber DONOTUSE</t>
  </si>
  <si>
    <t>E3557 TSM Poles, Cov-Ber DONOTUSE 01/18</t>
  </si>
  <si>
    <t>E3557 TSM Poles, Cov-Ber DONOTUSE 02/18</t>
  </si>
  <si>
    <t>E3557 TSM Poles, Cov-Ber DONOTUSE 03/18</t>
  </si>
  <si>
    <t>E3557 TSM Poles, Cov-Ber DONOTUSE 04/18</t>
  </si>
  <si>
    <t>E3557 TSM Poles, Cov-Ber DONOTUSE 05/18</t>
  </si>
  <si>
    <t>E3557 TSM Poles, Cov-Ber DONOTUSE 06/18</t>
  </si>
  <si>
    <t>E3557 TSM Poles, Cov-Ber DONOTUSE 07/18</t>
  </si>
  <si>
    <t>E3557 TSM Poles, Cov-Ber DONOTUSE 08/18</t>
  </si>
  <si>
    <t>E3557 TSM Poles, Cov-Ber DONOTUSE 09/18</t>
  </si>
  <si>
    <t>E3557 TSM Poles, Cov-Ber DONOTUSE 10/18</t>
  </si>
  <si>
    <t>E3557 TSM Poles, Cov-Ber DONOTUSE 11/18</t>
  </si>
  <si>
    <t>E3557 TSM Poles, Cov-Ber DONOTUSE 12/18</t>
  </si>
  <si>
    <t>E3557 TSM Poles, Hopkins Ridge</t>
  </si>
  <si>
    <t>E3557 TSM Poles, Hopkins Ridge 01/18</t>
  </si>
  <si>
    <t>E3557 TSM Poles, Hopkins Ridge 02/18</t>
  </si>
  <si>
    <t>E3557 TSM Poles, Hopkins Ridge 03/18</t>
  </si>
  <si>
    <t>E3557 TSM Poles, Hopkins Ridge 04/18</t>
  </si>
  <si>
    <t>E3557 TSM Poles, Hopkins Ridge 05/18</t>
  </si>
  <si>
    <t>E3557 TSM Poles, Hopkins Ridge 06/18</t>
  </si>
  <si>
    <t>E3557 TSM Poles, Hopkins Ridge 07/18</t>
  </si>
  <si>
    <t>E3557 TSM Poles, Hopkins Ridge 08/18</t>
  </si>
  <si>
    <t>E3557 TSM Poles, Hopkins Ridge 09/18</t>
  </si>
  <si>
    <t>E3557 TSM Poles, Hopkins Ridge 10/18</t>
  </si>
  <si>
    <t>E3557 TSM Poles, Hopkins Ridge 11/18</t>
  </si>
  <si>
    <t>E3557 TSM Poles, Hopkins Ridge 12/18</t>
  </si>
  <si>
    <t>E3557 TSM Poles, Lower Baker</t>
  </si>
  <si>
    <t>E3557 TSM Poles, Lower Baker 01/18</t>
  </si>
  <si>
    <t>E3557 TSM Poles, Lower Baker 02/18</t>
  </si>
  <si>
    <t>E3557 TSM Poles, Lower Baker 03/18</t>
  </si>
  <si>
    <t>E3557 TSM Poles, Lower Baker 04/18</t>
  </si>
  <si>
    <t>E3557 TSM Poles, Lower Baker 05/18</t>
  </si>
  <si>
    <t>E3557 TSM Poles, Lower Baker 06/18</t>
  </si>
  <si>
    <t>E3557 TSM Poles, Lower Baker 07/18</t>
  </si>
  <si>
    <t>E3557 TSM Poles, Lower Baker 08/18</t>
  </si>
  <si>
    <t>E3557 TSM Poles, Lower Baker 09/18</t>
  </si>
  <si>
    <t>E3557 TSM Poles, Lower Baker 10/18</t>
  </si>
  <si>
    <t>E3557 TSM Poles, Lower Baker 11/18</t>
  </si>
  <si>
    <t>E3557 TSM Poles, Lower Baker 12/18</t>
  </si>
  <si>
    <t>E3557 TSM Poles, Snoqualmie 2</t>
  </si>
  <si>
    <t>E3557 TSM Poles, Snoqualmie 2 01/18</t>
  </si>
  <si>
    <t>E3557 TSM Poles, Snoqualmie 2 02/18</t>
  </si>
  <si>
    <t>E3557 TSM Poles, Snoqualmie 2 03/18</t>
  </si>
  <si>
    <t>E3557 TSM Poles, Snoqualmie 2 04/18</t>
  </si>
  <si>
    <t>E3557 TSM Poles, Snoqualmie 2 05/18</t>
  </si>
  <si>
    <t>E3557 TSM Poles, Snoqualmie 2 06/18</t>
  </si>
  <si>
    <t>E3557 TSM Poles, Snoqualmie 2 07/18</t>
  </si>
  <si>
    <t>E3557 TSM Poles, Snoqualmie 2 08/18</t>
  </si>
  <si>
    <t>E3557 TSM Poles, Snoqualmie 2 09/18</t>
  </si>
  <si>
    <t>E3557 TSM Poles, Snoqualmie 2 10/18</t>
  </si>
  <si>
    <t>E3557 TSM Poles, Snoqualmie 2 11/18</t>
  </si>
  <si>
    <t>E3557 TSM Poles, Snoqualmie 2 12/18</t>
  </si>
  <si>
    <t>E3557 TSM Poles, Sumas</t>
  </si>
  <si>
    <t>E3557 TSM Poles, Sumas 01/18</t>
  </si>
  <si>
    <t>E3557 TSM Poles, Sumas 02/18</t>
  </si>
  <si>
    <t>E3557 TSM Poles, Sumas 03/18</t>
  </si>
  <si>
    <t>E3557 TSM Poles, Sumas 04/18</t>
  </si>
  <si>
    <t>E3557 TSM Poles, Sumas 05/18</t>
  </si>
  <si>
    <t>E3557 TSM Poles, Sumas 06/18</t>
  </si>
  <si>
    <t>E3557 TSM Poles, Sumas 07/18</t>
  </si>
  <si>
    <t>E3557 TSM Poles, Sumas 08/18</t>
  </si>
  <si>
    <t>E3557 TSM Poles, Sumas 09/18</t>
  </si>
  <si>
    <t>E3557 TSM Poles, Sumas 10/18</t>
  </si>
  <si>
    <t>E3557 TSM Poles, Sumas 11/18</t>
  </si>
  <si>
    <t>E3557 TSM Poles, Sumas 12/18</t>
  </si>
  <si>
    <t>E3557 TSM Poles, Upper Baker</t>
  </si>
  <si>
    <t>E3557 TSM Poles, Upper Baker 01/18</t>
  </si>
  <si>
    <t>E3557 TSM Poles, Upper Baker 02/18</t>
  </si>
  <si>
    <t>E3557 TSM Poles, Upper Baker 03/18</t>
  </si>
  <si>
    <t>E3557 TSM Poles, Upper Baker 04/18</t>
  </si>
  <si>
    <t>E3557 TSM Poles, Upper Baker 05/18</t>
  </si>
  <si>
    <t>E3557 TSM Poles, Upper Baker 06/18</t>
  </si>
  <si>
    <t>E3557 TSM Poles, Upper Baker 07/18</t>
  </si>
  <si>
    <t>E3557 TSM Poles, Upper Baker 08/18</t>
  </si>
  <si>
    <t>E3557 TSM Poles, Upper Baker 09/18</t>
  </si>
  <si>
    <t>E3557 TSM Poles, Upper Baker 10/18</t>
  </si>
  <si>
    <t>E3557 TSM Poles, Upper Baker 11/18</t>
  </si>
  <si>
    <t>E3557 TSM Poles, Upper Baker 12/18</t>
  </si>
  <si>
    <t>E3559 (GIF) Poles, Colstrip 1-2</t>
  </si>
  <si>
    <t>E3559 (GIF) Poles, Colstrip 1-2 01/18</t>
  </si>
  <si>
    <t>E3559 (GIF) Poles, Colstrip 1-2 02/18</t>
  </si>
  <si>
    <t>E3559 (GIF) Poles, Colstrip 1-2 03/18</t>
  </si>
  <si>
    <t>E3559 (GIF) Poles, Colstrip 1-2 04/18</t>
  </si>
  <si>
    <t>E3559 (GIF) Poles, Colstrip 1-2 05/18</t>
  </si>
  <si>
    <t>E3559 (GIF) Poles, Colstrip 1-2 06/18</t>
  </si>
  <si>
    <t>E3559 (GIF) Poles, Colstrip 1-2 07/18</t>
  </si>
  <si>
    <t>E3559 (GIF) Poles, Colstrip 1-2 08/18</t>
  </si>
  <si>
    <t>E3559 (GIF) Poles, Colstrip 1-2 09/18</t>
  </si>
  <si>
    <t>E3559 (GIF) Poles, Colstrip 1-2 10/18</t>
  </si>
  <si>
    <t>E3559 (GIF) Poles, Colstrip 1-2 11/18</t>
  </si>
  <si>
    <t>E3559 (GIF) Poles, Colstrip 1-2 12/18</t>
  </si>
  <si>
    <t>E3559 (GIF) Poles, Colstrip 3-4</t>
  </si>
  <si>
    <t>E3559 (GIF) Poles, Colstrip 3-4 01/18</t>
  </si>
  <si>
    <t>E3559 (GIF) Poles, Colstrip 3-4 02/18</t>
  </si>
  <si>
    <t>E3559 (GIF) Poles, Colstrip 3-4 03/18</t>
  </si>
  <si>
    <t>E3559 (GIF) Poles, Colstrip 3-4 04/18</t>
  </si>
  <si>
    <t>E3559 (GIF) Poles, Colstrip 3-4 05/18</t>
  </si>
  <si>
    <t>E3559 (GIF) Poles, Colstrip 3-4 06/18</t>
  </si>
  <si>
    <t>E3559 (GIF) Poles, Colstrip 3-4 07/18</t>
  </si>
  <si>
    <t>E3559 (GIF) Poles, Colstrip 3-4 08/18</t>
  </si>
  <si>
    <t>E3559 (GIF) Poles, Colstrip 3-4 09/18</t>
  </si>
  <si>
    <t>E3559 (GIF) Poles, Colstrip 3-4 10/18</t>
  </si>
  <si>
    <t>E3559 (GIF) Poles, Colstrip 3-4 11/18</t>
  </si>
  <si>
    <t>E3559 (GIF) Poles, Colstrip 3-4 12/18</t>
  </si>
  <si>
    <t>E3559 (GIF) Poles, Hopkins Ridge</t>
  </si>
  <si>
    <t>E3559 (GIF) Poles, Hopkins Ridge 01/18</t>
  </si>
  <si>
    <t>E3559 (GIF) Poles, Hopkins Ridge 02/18</t>
  </si>
  <si>
    <t>E3559 (GIF) Poles, Hopkins Ridge 03/18</t>
  </si>
  <si>
    <t>E3559 (GIF) Poles, Hopkins Ridge 04/18</t>
  </si>
  <si>
    <t>E3559 (GIF) Poles, Hopkins Ridge 05/18</t>
  </si>
  <si>
    <t>E3559 (GIF) Poles, Hopkins Ridge 06/18</t>
  </si>
  <si>
    <t>E3559 (GIF) Poles, Hopkins Ridge 07/18</t>
  </si>
  <si>
    <t>E3559 (GIF) Poles, Hopkins Ridge 08/18</t>
  </si>
  <si>
    <t>E3559 (GIF) Poles, Hopkins Ridge 09/18</t>
  </si>
  <si>
    <t>E3559 (GIF) Poles, Hopkins Ridge 10/18</t>
  </si>
  <si>
    <t>E3559 (GIF) Poles, Hopkins Ridge 11/18</t>
  </si>
  <si>
    <t>E3559 (GIF) Poles, Hopkins Ridge 12/18</t>
  </si>
  <si>
    <t>E3559 (GIF) Poles, Lower Baker</t>
  </si>
  <si>
    <t>E3559 (GIF) Poles, Lower Baker 01/18</t>
  </si>
  <si>
    <t>E3559 (GIF) Poles, Lower Baker 02/18</t>
  </si>
  <si>
    <t>E3559 (GIF) Poles, Lower Baker 03/18</t>
  </si>
  <si>
    <t>E3559 (GIF) Poles, Lower Baker 04/18</t>
  </si>
  <si>
    <t>E3559 (GIF) Poles, Lower Baker 05/18</t>
  </si>
  <si>
    <t>E3559 (GIF) Poles, Lower Baker 06/18</t>
  </si>
  <si>
    <t>E3559 (GIF) Poles, Lower Baker 07/18</t>
  </si>
  <si>
    <t>E3559 (GIF) Poles, Lower Baker 08/18</t>
  </si>
  <si>
    <t>E3559 (GIF) Poles, Lower Baker 09/18</t>
  </si>
  <si>
    <t>E3559 (GIF) Poles, Lower Baker 10/18</t>
  </si>
  <si>
    <t>E3559 (GIF) Poles, Lower Baker 11/18</t>
  </si>
  <si>
    <t>E3559 (GIF) Poles, Lower Baker 12/18</t>
  </si>
  <si>
    <t>E3559 (GIF) Poles, Poison Spring</t>
  </si>
  <si>
    <t>E3559 (GIF) Poles, Poison Spring 01/18</t>
  </si>
  <si>
    <t>E3559 (GIF) Poles, Poison Spring 02/18</t>
  </si>
  <si>
    <t>E3559 (GIF) Poles, Poison Spring 03/18</t>
  </si>
  <si>
    <t>E3559 (GIF) Poles, Poison Spring 04/18</t>
  </si>
  <si>
    <t>E3559 (GIF) Poles, Poison Spring 05/18</t>
  </si>
  <si>
    <t>E3559 (GIF) Poles, Poison Spring 06/18</t>
  </si>
  <si>
    <t>E3559 (GIF) Poles, Poison Spring 07/18</t>
  </si>
  <si>
    <t>E3559 (GIF) Poles, Poison Spring 08/18</t>
  </si>
  <si>
    <t>E3559 (GIF) Poles, Poison Spring 09/18</t>
  </si>
  <si>
    <t>E3559 (GIF) Poles, Poison Spring 10/18</t>
  </si>
  <si>
    <t>E3559 (GIF) Poles, Poison Spring 11/18</t>
  </si>
  <si>
    <t>E3559 (GIF) Poles, Poison Spring 12/18</t>
  </si>
  <si>
    <t>E3559 (GIF) Poles, Scl-Tolt</t>
  </si>
  <si>
    <t>E3559 (GIF) Poles, Scl-Tolt 01/18</t>
  </si>
  <si>
    <t>E3559 (GIF) Poles, Scl-Tolt 02/18</t>
  </si>
  <si>
    <t>E3559 (GIF) Poles, Scl-Tolt 03/18</t>
  </si>
  <si>
    <t>E3559 (GIF) Poles, Scl-Tolt 04/18</t>
  </si>
  <si>
    <t>E3559 (GIF) Poles, Scl-Tolt 05/18</t>
  </si>
  <si>
    <t>E3559 (GIF) Poles, Scl-Tolt 06/18</t>
  </si>
  <si>
    <t>E3559 (GIF) Poles, Scl-Tolt 07/18</t>
  </si>
  <si>
    <t>E3559 (GIF) Poles, Scl-Tolt 08/18</t>
  </si>
  <si>
    <t>E3559 (GIF) Poles, Scl-Tolt 09/18</t>
  </si>
  <si>
    <t>E3559 (GIF) Poles, Scl-Tolt 10/18</t>
  </si>
  <si>
    <t>E3559 (GIF) Poles, Scl-Tolt 11/18</t>
  </si>
  <si>
    <t>E3559 (GIF) Poles, Scl-Tolt 12/18</t>
  </si>
  <si>
    <t>E3559 (GIF) Poles, Snoqualmie 1</t>
  </si>
  <si>
    <t>E3559 (GIF) Poles, Snoqualmie 1 01/18</t>
  </si>
  <si>
    <t>E3559 (GIF) Poles, Snoqualmie 1 02/18</t>
  </si>
  <si>
    <t>E3559 (GIF) Poles, Snoqualmie 1 03/18</t>
  </si>
  <si>
    <t>E3559 (GIF) Poles, Snoqualmie 1 04/18</t>
  </si>
  <si>
    <t>E3559 (GIF) Poles, Snoqualmie 1 05/18</t>
  </si>
  <si>
    <t>E3559 (GIF) Poles, Snoqualmie 1 06/18</t>
  </si>
  <si>
    <t>E3559 (GIF) Poles, Snoqualmie 1 07/18</t>
  </si>
  <si>
    <t>E3559 (GIF) Poles, Snoqualmie 1 08/18</t>
  </si>
  <si>
    <t>E3559 (GIF) Poles, Snoqualmie 1 09/18</t>
  </si>
  <si>
    <t>E3559 (GIF) Poles, Snoqualmie 1 10/18</t>
  </si>
  <si>
    <t>E3559 (GIF) Poles, Snoqualmie 1 11/18</t>
  </si>
  <si>
    <t>E3559 (GIF) Poles, Snoqualmie 1 12/18</t>
  </si>
  <si>
    <t>E3559 (GIF) Poles, Snoqualmie 2</t>
  </si>
  <si>
    <t>E3559 (GIF) Poles, Snoqualmie 2 01/18</t>
  </si>
  <si>
    <t>E3559 (GIF) Poles, Snoqualmie 2 02/18</t>
  </si>
  <si>
    <t>E3559 (GIF) Poles, Snoqualmie 2 03/18</t>
  </si>
  <si>
    <t>E3559 (GIF) Poles, Snoqualmie 2 04/18</t>
  </si>
  <si>
    <t>E3559 (GIF) Poles, Snoqualmie 2 05/18</t>
  </si>
  <si>
    <t>E3559 (GIF) Poles, Snoqualmie 2 06/18</t>
  </si>
  <si>
    <t>E3559 (GIF) Poles, Snoqualmie 2 07/18</t>
  </si>
  <si>
    <t>E3559 (GIF) Poles, Snoqualmie 2 08/18</t>
  </si>
  <si>
    <t>E3559 (GIF) Poles, Snoqualmie 2 09/18</t>
  </si>
  <si>
    <t>E3559 (GIF) Poles, Snoqualmie 2 10/18</t>
  </si>
  <si>
    <t>E3559 (GIF) Poles, Snoqualmie 2 11/18</t>
  </si>
  <si>
    <t>E3559 (GIF) Poles, Snoqualmie 2 12/18</t>
  </si>
  <si>
    <t>E3559 (GIF) Poles, Sumas</t>
  </si>
  <si>
    <t>E3559 (GIF) Poles, Sumas 01/18</t>
  </si>
  <si>
    <t>E3559 (GIF) Poles, Sumas 02/18</t>
  </si>
  <si>
    <t>E3559 (GIF) Poles, Sumas 03/18</t>
  </si>
  <si>
    <t>E3559 (GIF) Poles, Sumas 04/18</t>
  </si>
  <si>
    <t>E3559 (GIF) Poles, Sumas 05/18</t>
  </si>
  <si>
    <t>E3559 (GIF) Poles, Sumas 06/18</t>
  </si>
  <si>
    <t>E3559 (GIF) Poles, Sumas 07/18</t>
  </si>
  <si>
    <t>E3559 (GIF) Poles, Sumas 08/18</t>
  </si>
  <si>
    <t>E3559 (GIF) Poles, Sumas 09/18</t>
  </si>
  <si>
    <t>E3559 (GIF) Poles, Sumas 10/18</t>
  </si>
  <si>
    <t>E3559 (GIF) Poles, Sumas 11/18</t>
  </si>
  <si>
    <t>E3559 (GIF) Poles, Sumas 12/18</t>
  </si>
  <si>
    <t>E3559 (GIF) Poles, TLN-HPK@plant</t>
  </si>
  <si>
    <t>E3559 (GIF) Poles, TLN-HPK@plant 01/18</t>
  </si>
  <si>
    <t>E3559 (GIF) Poles, TLN-HPK@plant 02/18</t>
  </si>
  <si>
    <t>E3559 (GIF) Poles, TLN-HPK@plant 03/18</t>
  </si>
  <si>
    <t>E3559 (GIF) Poles, TLN-HPK@plant 04/18</t>
  </si>
  <si>
    <t>E3559 (GIF) Poles, TLN-HPK@plant 05/18</t>
  </si>
  <si>
    <t>E3559 (GIF) Poles, TLN-HPK@plant 06/18</t>
  </si>
  <si>
    <t>E3559 (GIF) Poles, TLN-HPK@plant 07/18</t>
  </si>
  <si>
    <t>E3559 (GIF) Poles, TLN-HPK@plant 08/18</t>
  </si>
  <si>
    <t>E3559 (GIF) Poles, TLN-HPK@plant 09/18</t>
  </si>
  <si>
    <t>E3559 (GIF) Poles, TLN-HPK@plant 10/18</t>
  </si>
  <si>
    <t>E3559 (GIF) Poles, TLN-HPK@plant 11/18</t>
  </si>
  <si>
    <t>E3559 (GIF) Poles, TLN-HPK@plant 12/18</t>
  </si>
  <si>
    <t>E3559 (GIF) Poles, Upper Baker</t>
  </si>
  <si>
    <t>E3559 (GIF) Poles, Upper Baker 01/18</t>
  </si>
  <si>
    <t>E3559 (GIF) Poles, Upper Baker 02/18</t>
  </si>
  <si>
    <t>E3559 (GIF) Poles, Upper Baker 03/18</t>
  </si>
  <si>
    <t>E3559 (GIF) Poles, Upper Baker 04/18</t>
  </si>
  <si>
    <t>E3559 (GIF) Poles, Upper Baker 05/18</t>
  </si>
  <si>
    <t>E3559 (GIF) Poles, Upper Baker 06/18</t>
  </si>
  <si>
    <t>E3559 (GIF) Poles, Upper Baker 07/18</t>
  </si>
  <si>
    <t>E3559 (GIF) Poles, Upper Baker 08/18</t>
  </si>
  <si>
    <t>E3559 (GIF) Poles, Upper Baker 09/18</t>
  </si>
  <si>
    <t>E3559 (GIF) Poles, Upper Baker 10/18</t>
  </si>
  <si>
    <t>E3559 (GIF) Poles, Upper Baker 11/18</t>
  </si>
  <si>
    <t>E3559 (GIF) Poles, Upper Baker 12/18</t>
  </si>
  <si>
    <t>E3559 (GIF) Poles, Wild Horse</t>
  </si>
  <si>
    <t>E3559 (GIF) Poles, Wild Horse 01/18</t>
  </si>
  <si>
    <t>E3559 (GIF) Poles, Wild Horse 02/18</t>
  </si>
  <si>
    <t>E3559 (GIF) Poles, Wild Horse 03/18</t>
  </si>
  <si>
    <t>E3559 (GIF) Poles, Wild Horse 04/18</t>
  </si>
  <si>
    <t>E3559 (GIF) Poles, Wild Horse 05/18</t>
  </si>
  <si>
    <t>E3559 (GIF) Poles, Wild Horse 06/18</t>
  </si>
  <si>
    <t>E3559 (GIF) Poles, Wild Horse 07/18</t>
  </si>
  <si>
    <t>E3559 (GIF) Poles, Wild Horse 08/18</t>
  </si>
  <si>
    <t>E3559 (GIF) Poles, Wild Horse 09/18</t>
  </si>
  <si>
    <t>E3559 (GIF) Poles, Wild Horse 10/18</t>
  </si>
  <si>
    <t>E3559 (GIF) Poles, Wild Horse 11/18</t>
  </si>
  <si>
    <t>E3559 (GIF) Poles, Wild Horse 12/18</t>
  </si>
  <si>
    <t>E3559 (GIF) TSM Poles, LSR</t>
  </si>
  <si>
    <t>E3559 (GIF) TSM Poles, LSR 01/18</t>
  </si>
  <si>
    <t>E3559 (GIF) TSM Poles, LSR 02/18</t>
  </si>
  <si>
    <t>E3559 (GIF) TSM Poles, LSR 03/18</t>
  </si>
  <si>
    <t>E3559 (GIF) TSM Poles, LSR 04/18</t>
  </si>
  <si>
    <t>E3559 (GIF) TSM Poles, LSR 05/18</t>
  </si>
  <si>
    <t>E3559 (GIF) TSM Poles, LSR 06/18</t>
  </si>
  <si>
    <t>E3559 (GIF) TSM Poles, LSR 07/18</t>
  </si>
  <si>
    <t>E3559 (GIF) TSM Poles, LSR 08/18</t>
  </si>
  <si>
    <t>E3559 (GIF) TSM Poles, LSR 09/18</t>
  </si>
  <si>
    <t>E3559 (GIF) TSM Poles, LSR 10/18</t>
  </si>
  <si>
    <t>E3559 (GIF) TSM Poles, LSR 11/18</t>
  </si>
  <si>
    <t>E3559 (GIF) TSM Poles, LSR 12/18</t>
  </si>
  <si>
    <t>E356 TSM O/H Cond, 3rd AC Line</t>
  </si>
  <si>
    <t>E356 TSM O/H Cond, 3rd AC Line 01/18</t>
  </si>
  <si>
    <t>E356 TSM O/H Cond, 3rd AC Line 02/18</t>
  </si>
  <si>
    <t>E356 TSM O/H Cond, 3rd AC Line 03/18</t>
  </si>
  <si>
    <t>E356 TSM O/H Cond, 3rd AC Line 04/18</t>
  </si>
  <si>
    <t>E356 TSM O/H Cond, 3rd AC Line 05/18</t>
  </si>
  <si>
    <t>E356 TSM O/H Cond, 3rd AC Line 06/18</t>
  </si>
  <si>
    <t>E356 TSM O/H Cond, 3rd AC Line 07/18</t>
  </si>
  <si>
    <t>E356 TSM O/H Cond, 3rd AC Line 08/18</t>
  </si>
  <si>
    <t>E356 TSM O/H Cond, 3rd AC Line 09/18</t>
  </si>
  <si>
    <t>E356 TSM O/H Cond, 3rd AC Line 10/18</t>
  </si>
  <si>
    <t>E356 TSM O/H Cond, 3rd AC Line 11/18</t>
  </si>
  <si>
    <t>E356 TSM O/H Cond, 3rd AC Line 12/18</t>
  </si>
  <si>
    <t>E356 TSM O/H Cond, Baker Common</t>
  </si>
  <si>
    <t>E356 TSM O/H Cond, Baker Common 01/18</t>
  </si>
  <si>
    <t>E356 TSM O/H Cond, Baker Common 02/18</t>
  </si>
  <si>
    <t>E356 TSM O/H Cond, Baker Common 03/18</t>
  </si>
  <si>
    <t>E356 TSM O/H Cond, Baker Common 04/18</t>
  </si>
  <si>
    <t>E356 TSM O/H Cond, Baker Common 05/18</t>
  </si>
  <si>
    <t>E356 TSM O/H Cond, Baker Common 06/18</t>
  </si>
  <si>
    <t>E356 TSM O/H Cond, Baker Common 07/18</t>
  </si>
  <si>
    <t>E356 TSM O/H Cond, Baker Common 08/18</t>
  </si>
  <si>
    <t>E356 TSM O/H Cond, Baker Common 09/18</t>
  </si>
  <si>
    <t>E356 TSM O/H Cond, Baker Common 10/18</t>
  </si>
  <si>
    <t>E356 TSM O/H Cond, Baker Common 11/18</t>
  </si>
  <si>
    <t>E356 TSM O/H Cond, Baker Common 12/18</t>
  </si>
  <si>
    <t>E356 TSM O/H Cond, Colstrip 1-2 Com</t>
  </si>
  <si>
    <t>E356 TSM O/H Cond, Colstrip 1-2 Com 01/18</t>
  </si>
  <si>
    <t>E356 TSM O/H Cond, Colstrip 1-2 Com 02/18</t>
  </si>
  <si>
    <t>E356 TSM O/H Cond, Colstrip 1-2 Com 03/18</t>
  </si>
  <si>
    <t>E356 TSM O/H Cond, Colstrip 1-2 Com 04/18</t>
  </si>
  <si>
    <t>E356 TSM O/H Cond, Colstrip 1-2 Com 05/18</t>
  </si>
  <si>
    <t>E356 TSM O/H Cond, Colstrip 1-2 Com 06/18</t>
  </si>
  <si>
    <t>E356 TSM O/H Cond, Colstrip 1-2 Com 07/18</t>
  </si>
  <si>
    <t>E356 TSM O/H Cond, Colstrip 1-2 Com 08/18</t>
  </si>
  <si>
    <t>E356 TSM O/H Cond, Colstrip 1-2 Com 09/18</t>
  </si>
  <si>
    <t>E356 TSM O/H Cond, Colstrip 1-2 Com 10/18</t>
  </si>
  <si>
    <t>E356 TSM O/H Cond, Colstrip 1-2 Com 11/18</t>
  </si>
  <si>
    <t>E356 TSM O/H Cond, Colstrip 1-2 Com 12/18</t>
  </si>
  <si>
    <t>E356 TSM O/H Cond, Colstrip 3-4 Com</t>
  </si>
  <si>
    <t>E356 TSM O/H Cond, Colstrip 3-4 Com 01/18</t>
  </si>
  <si>
    <t>E356 TSM O/H Cond, Colstrip 3-4 Com 02/18</t>
  </si>
  <si>
    <t>E356 TSM O/H Cond, Colstrip 3-4 Com 03/18</t>
  </si>
  <si>
    <t>E356 TSM O/H Cond, Colstrip 3-4 Com 04/18</t>
  </si>
  <si>
    <t>E356 TSM O/H Cond, Colstrip 3-4 Com 05/18</t>
  </si>
  <si>
    <t>E356 TSM O/H Cond, Colstrip 3-4 Com 06/18</t>
  </si>
  <si>
    <t>E356 TSM O/H Cond, Colstrip 3-4 Com 07/18</t>
  </si>
  <si>
    <t>E356 TSM O/H Cond, Colstrip 3-4 Com 08/18</t>
  </si>
  <si>
    <t>E356 TSM O/H Cond, Colstrip 3-4 Com 09/18</t>
  </si>
  <si>
    <t>E356 TSM O/H Cond, Colstrip 3-4 Com 10/18</t>
  </si>
  <si>
    <t>E356 TSM O/H Cond, Colstrip 3-4 Com 11/18</t>
  </si>
  <si>
    <t>E356 TSM O/H Cond, Colstrip 3-4 Com 12/18</t>
  </si>
  <si>
    <t xml:space="preserve">E356 TSM O/H Cond, Mint Farm </t>
  </si>
  <si>
    <t>E356 TSM O/H Cond, Mint Farm  01/18</t>
  </si>
  <si>
    <t>E356 TSM O/H Cond, Mint Farm  02/18</t>
  </si>
  <si>
    <t>E356 TSM O/H Cond, Mint Farm  03/18</t>
  </si>
  <si>
    <t>E356 TSM O/H Cond, Mint Farm  04/18</t>
  </si>
  <si>
    <t>E356 TSM O/H Cond, Mint Farm  05/18</t>
  </si>
  <si>
    <t>E356 TSM O/H Cond, Mint Farm  06/18</t>
  </si>
  <si>
    <t>E356 TSM O/H Cond, Mint Farm  07/18</t>
  </si>
  <si>
    <t>E356 TSM O/H Cond, Mint Farm  08/18</t>
  </si>
  <si>
    <t>E356 TSM O/H Cond, Mint Farm  09/18</t>
  </si>
  <si>
    <t>E356 TSM O/H Cond, Mint Farm  10/18</t>
  </si>
  <si>
    <t>E356 TSM O/H Cond, Mint Farm  11/18</t>
  </si>
  <si>
    <t>E356 TSM O/H Cond, Mint Farm  12/18</t>
  </si>
  <si>
    <t>E356 TSM O/H Cond, Mint Farm OP</t>
  </si>
  <si>
    <t>E356 TSM O/H Cond, Mint Farm OP 01/18</t>
  </si>
  <si>
    <t>E356 TSM O/H Cond, Mint Farm OP 02/18</t>
  </si>
  <si>
    <t>E356 TSM O/H Cond, Mint Farm OP 03/18</t>
  </si>
  <si>
    <t>E356 TSM O/H Cond, Mint Farm OP 04/18</t>
  </si>
  <si>
    <t>E356 TSM O/H Cond, Mint Farm OP 05/18</t>
  </si>
  <si>
    <t>E356 TSM O/H Cond, Mint Farm OP 06/18</t>
  </si>
  <si>
    <t>E356 TSM O/H Cond, Mint Farm OP 07/18</t>
  </si>
  <si>
    <t>E356 TSM O/H Cond, Mint Farm OP 08/18</t>
  </si>
  <si>
    <t>E356 TSM O/H Cond, Mint Farm OP 09/18</t>
  </si>
  <si>
    <t>E356 TSM O/H Cond, Mint Farm OP 10/18</t>
  </si>
  <si>
    <t>E356 TSM O/H Cond, Mint Farm OP 11/18</t>
  </si>
  <si>
    <t>E356 TSM O/H Cond, Mint Farm OP 12/18</t>
  </si>
  <si>
    <t>E356 TSM O/H Cond, N Intertie</t>
  </si>
  <si>
    <t>E356 TSM O/H Cond, N Intertie 01/18</t>
  </si>
  <si>
    <t>E356 TSM O/H Cond, N Intertie 02/18</t>
  </si>
  <si>
    <t>E356 TSM O/H Cond, N Intertie 03/18</t>
  </si>
  <si>
    <t>E356 TSM O/H Cond, N Intertie 04/18</t>
  </si>
  <si>
    <t>E356 TSM O/H Cond, N Intertie 05/18</t>
  </si>
  <si>
    <t>E356 TSM O/H Cond, N Intertie 06/18</t>
  </si>
  <si>
    <t>E356 TSM O/H Cond, N Intertie 07/18</t>
  </si>
  <si>
    <t>E356 TSM O/H Cond, N Intertie 08/18</t>
  </si>
  <si>
    <t>E356 TSM O/H Cond, N Intertie 09/18</t>
  </si>
  <si>
    <t>E356 TSM O/H Cond, N Intertie 10/18</t>
  </si>
  <si>
    <t>E356 TSM O/H Cond, N Intertie 11/18</t>
  </si>
  <si>
    <t>E356 TSM O/H Cond, N Intertie 12/18</t>
  </si>
  <si>
    <t>E356 TSM O/H Cond, Snoqualmie 1</t>
  </si>
  <si>
    <t>E356 TSM O/H Cond, Snoqualmie 1 01/18</t>
  </si>
  <si>
    <t>E356 TSM O/H Cond, Snoqualmie 1 02/18</t>
  </si>
  <si>
    <t>E356 TSM O/H Cond, Snoqualmie 1 03/18</t>
  </si>
  <si>
    <t>E356 TSM O/H Cond, Snoqualmie 1 04/18</t>
  </si>
  <si>
    <t>E356 TSM O/H Cond, Snoqualmie 1 05/18</t>
  </si>
  <si>
    <t>E356 TSM O/H Cond, Snoqualmie 1 06/18</t>
  </si>
  <si>
    <t>E356 TSM O/H Cond, Snoqualmie 1 07/18</t>
  </si>
  <si>
    <t>E356 TSM O/H Cond, Snoqualmie 1 08/18</t>
  </si>
  <si>
    <t>E356 TSM O/H Cond, Snoqualmie 1 09/18</t>
  </si>
  <si>
    <t>E356 TSM O/H Cond, Snoqualmie 1 10/18</t>
  </si>
  <si>
    <t>E356 TSM O/H Cond, Snoqualmie 1 11/18</t>
  </si>
  <si>
    <t>E356 TSM O/H Cond, Snoqualmie 1 12/18</t>
  </si>
  <si>
    <t>E356 TSM O/H Cond, Snoqualmie 2</t>
  </si>
  <si>
    <t>E356 TSM O/H Cond, Snoqualmie 2 01/18</t>
  </si>
  <si>
    <t>E356 TSM O/H Cond, Snoqualmie 2 02/18</t>
  </si>
  <si>
    <t>E356 TSM O/H Cond, Snoqualmie 2 03/18</t>
  </si>
  <si>
    <t>E356 TSM O/H Cond, Snoqualmie 2 04/18</t>
  </si>
  <si>
    <t>E356 TSM O/H Cond, Snoqualmie 2 05/18</t>
  </si>
  <si>
    <t>E356 TSM O/H Cond, Snoqualmie 2 06/18</t>
  </si>
  <si>
    <t>E356 TSM O/H Cond, Snoqualmie 2 07/18</t>
  </si>
  <si>
    <t>E356 TSM O/H Cond, Snoqualmie 2 08/18</t>
  </si>
  <si>
    <t>E356 TSM O/H Cond, Snoqualmie 2 09/18</t>
  </si>
  <si>
    <t>E356 TSM O/H Cond, Snoqualmie 2 10/18</t>
  </si>
  <si>
    <t>E356 TSM O/H Cond, Snoqualmie 2 11/18</t>
  </si>
  <si>
    <t>E356 TSM O/H Cond, Snoqualmie 2 12/18</t>
  </si>
  <si>
    <t>E356 TSM O/H Cond, Wild Horse</t>
  </si>
  <si>
    <t>E356 TSM O/H Cond, Wild Horse 01/18</t>
  </si>
  <si>
    <t>E356 TSM O/H Cond, Wild Horse 02/18</t>
  </si>
  <si>
    <t>E356 TSM O/H Cond, Wild Horse 03/18</t>
  </si>
  <si>
    <t>E356 TSM O/H Cond, Wild Horse 04/18</t>
  </si>
  <si>
    <t>E356 TSM O/H Cond, Wild Horse 05/18</t>
  </si>
  <si>
    <t>E356 TSM O/H Cond, Wild Horse 06/18</t>
  </si>
  <si>
    <t>E356 TSM O/H Cond, Wild Horse 07/18</t>
  </si>
  <si>
    <t>E356 TSM O/H Cond, Wild Horse 08/18</t>
  </si>
  <si>
    <t>E356 TSM O/H Cond, Wild Horse 09/18</t>
  </si>
  <si>
    <t>E356 TSM O/H Cond, Wild Horse 10/18</t>
  </si>
  <si>
    <t>E356 TSM O/H Cond, Wild Horse 11/18</t>
  </si>
  <si>
    <t>E356 TSM O/H Cond, Wild Horse 12/18</t>
  </si>
  <si>
    <t>E356 TSM O/H Cond, Wild Horse-WindR</t>
  </si>
  <si>
    <t>E356 TSM O/H Cond, Wild Horse-WindR 01/18</t>
  </si>
  <si>
    <t>E356 TSM O/H Cond, Wild Horse-WindR 02/18</t>
  </si>
  <si>
    <t>E356 TSM O/H Cond, Wild Horse-WindR 03/18</t>
  </si>
  <si>
    <t>E356 TSM O/H Cond, Wild Horse-WindR 04/18</t>
  </si>
  <si>
    <t>E356 TSM O/H Cond, Wild Horse-WindR 05/18</t>
  </si>
  <si>
    <t>E356 TSM O/H Cond, Wild Horse-WindR 06/18</t>
  </si>
  <si>
    <t>E356 TSM O/H Cond, Wild Horse-WindR 07/18</t>
  </si>
  <si>
    <t>E356 TSM O/H Cond, Wild Horse-WindR 08/18</t>
  </si>
  <si>
    <t>E356 TSM O/H Cond, Wild Horse-WindR 09/18</t>
  </si>
  <si>
    <t>E356 TSM O/H Cond, Wild Horse-WindR 10/18</t>
  </si>
  <si>
    <t>E356 TSM O/H Cond, Wild Horse-WindR 11/18</t>
  </si>
  <si>
    <t>E356 TSM O/H Cond, Wild Horse-WindR 12/18</t>
  </si>
  <si>
    <t>E356 TSM O/H Cond, Wind Ridge-NonPr</t>
  </si>
  <si>
    <t>E356 TSM O/H Cond, Wind Ridge-NonPr 01/18</t>
  </si>
  <si>
    <t>E356 TSM O/H Cond, Wind Ridge-NonPr 02/18</t>
  </si>
  <si>
    <t>E356 TSM O/H Cond, Wind Ridge-NonPr 03/18</t>
  </si>
  <si>
    <t>E356 TSM O/H Cond, Wind Ridge-NonPr 04/18</t>
  </si>
  <si>
    <t>E356 TSM O/H Cond, Wind Ridge-NonPr 05/18</t>
  </si>
  <si>
    <t>E356 TSM O/H Cond, Wind Ridge-NonPr 06/18</t>
  </si>
  <si>
    <t>E356 TSM O/H Cond, Wind Ridge-NonPr 07/18</t>
  </si>
  <si>
    <t>E356 TSM O/H Cond, Wind Ridge-NonPr 08/18</t>
  </si>
  <si>
    <t>E356 TSM O/H Cond, Wind Ridge-NonPr 09/18</t>
  </si>
  <si>
    <t>E356 TSM O/H Cond, Wind Ridge-NonPr 10/18</t>
  </si>
  <si>
    <t>E356 TSM O/H Cond, Wind Ridge-NonPr 11/18</t>
  </si>
  <si>
    <t>E356 TSM O/H Cond, Wind Ridge-NonPr 12/18</t>
  </si>
  <si>
    <t>E356 TSM O/H Conductor &amp; Devices</t>
  </si>
  <si>
    <t>E356 TSM O/H Conductor &amp; Devices 01/18</t>
  </si>
  <si>
    <t>E356 TSM O/H Conductor &amp; Devices 02/18</t>
  </si>
  <si>
    <t>E356 TSM O/H Conductor &amp; Devices 03/18</t>
  </si>
  <si>
    <t>E356 TSM O/H Conductor &amp; Devices 04/18</t>
  </si>
  <si>
    <t>E356 TSM O/H Conductor &amp; Devices 05/18</t>
  </si>
  <si>
    <t>E356 TSM O/H Conductor &amp; Devices 06/18</t>
  </si>
  <si>
    <t>E356 TSM O/H Conductor &amp; Devices 07/18</t>
  </si>
  <si>
    <t>E356 TSM O/H Conductor &amp; Devices 08/18</t>
  </si>
  <si>
    <t>E356 TSM O/H Conductor &amp; Devices 09/18</t>
  </si>
  <si>
    <t>E356 TSM O/H Conductor &amp; Devices 10/18</t>
  </si>
  <si>
    <t>E356 TSM O/H Conductor &amp; Devices 11/18</t>
  </si>
  <si>
    <t>E356 TSM O/H Conductor &amp; Devices 12/18</t>
  </si>
  <si>
    <t>E356 TSM O/H Cov-Ber NOT USED</t>
  </si>
  <si>
    <t>E356 TSM O/H Cov-Ber NOT USED 01/18</t>
  </si>
  <si>
    <t>E356 TSM O/H Cov-Ber NOT USED 02/18</t>
  </si>
  <si>
    <t>E356 TSM O/H Cov-Ber NOT USED 03/18</t>
  </si>
  <si>
    <t>E356 TSM O/H Cov-Ber NOT USED 04/18</t>
  </si>
  <si>
    <t>E356 TSM O/H Cov-Ber NOT USED 05/18</t>
  </si>
  <si>
    <t>E356 TSM O/H Cov-Ber NOT USED 06/18</t>
  </si>
  <si>
    <t>E356 TSM O/H Cov-Ber NOT USED 07/18</t>
  </si>
  <si>
    <t>E356 TSM O/H Cov-Ber NOT USED 08/18</t>
  </si>
  <si>
    <t>E356 TSM O/H Cov-Ber NOT USED 09/18</t>
  </si>
  <si>
    <t>E356 TSM O/H Cov-Ber NOT USED 10/18</t>
  </si>
  <si>
    <t>E356 TSM O/H Cov-Ber NOT USED 11/18</t>
  </si>
  <si>
    <t>E356 TSM O/H Cov-Ber NOT USED 12/18</t>
  </si>
  <si>
    <t>E3566 TSM O/H Conductor/Devices 01/18</t>
  </si>
  <si>
    <t>E3566 TSM O/H Conductor/Devices 02/18</t>
  </si>
  <si>
    <t>E3566 TSM O/H Conductor/Devices 03/18</t>
  </si>
  <si>
    <t>E3566 TSM O/H Conductor/Devices 04/18</t>
  </si>
  <si>
    <t>E3566 TSM O/H Conductor/Devices 05/18</t>
  </si>
  <si>
    <t>E3566 TSM O/H Conductor/Devices 06/18</t>
  </si>
  <si>
    <t>E3566 TSM O/H Conductor/Devices 07/18</t>
  </si>
  <si>
    <t>E3566 TSM O/H Conductor/Devices 08/18</t>
  </si>
  <si>
    <t>E3566 TSM O/H Conductor/Devices 09/18</t>
  </si>
  <si>
    <t>E3566 TSM O/H Conductor/Devices 10/18</t>
  </si>
  <si>
    <t>E3566 TSM O/H Conductor/Devices 11/18</t>
  </si>
  <si>
    <t>E3566 TSM O/H Conductor/Devices 12/18</t>
  </si>
  <si>
    <t>E3567 TSM O/H Cond, Baker Common</t>
  </si>
  <si>
    <t>E3567 TSM O/H Cond, Baker Common 01/18</t>
  </si>
  <si>
    <t>E3567 TSM O/H Cond, Baker Common 02/18</t>
  </si>
  <si>
    <t>E3567 TSM O/H Cond, Baker Common 03/18</t>
  </si>
  <si>
    <t>E3567 TSM O/H Cond, Baker Common 04/18</t>
  </si>
  <si>
    <t>E3567 TSM O/H Cond, Baker Common 05/18</t>
  </si>
  <si>
    <t>E3567 TSM O/H Cond, Baker Common 06/18</t>
  </si>
  <si>
    <t>E3567 TSM O/H Cond, Baker Common 07/18</t>
  </si>
  <si>
    <t>E3567 TSM O/H Cond, Baker Common 08/18</t>
  </si>
  <si>
    <t>E3567 TSM O/H Cond, Baker Common 09/18</t>
  </si>
  <si>
    <t>E3567 TSM O/H Cond, Baker Common 10/18</t>
  </si>
  <si>
    <t>E3567 TSM O/H Cond, Baker Common 11/18</t>
  </si>
  <si>
    <t>E3567 TSM O/H Cond, Baker Common 12/18</t>
  </si>
  <si>
    <t>E3567 TSM O/H Cond, Hopkins Ridge</t>
  </si>
  <si>
    <t>E3567 TSM O/H Cond, Hopkins Ridge 01/18</t>
  </si>
  <si>
    <t>E3567 TSM O/H Cond, Hopkins Ridge 02/18</t>
  </si>
  <si>
    <t>E3567 TSM O/H Cond, Hopkins Ridge 03/18</t>
  </si>
  <si>
    <t>E3567 TSM O/H Cond, Hopkins Ridge 04/18</t>
  </si>
  <si>
    <t>E3567 TSM O/H Cond, Hopkins Ridge 05/18</t>
  </si>
  <si>
    <t>E3567 TSM O/H Cond, Hopkins Ridge 06/18</t>
  </si>
  <si>
    <t>E3567 TSM O/H Cond, Hopkins Ridge 07/18</t>
  </si>
  <si>
    <t>E3567 TSM O/H Cond, Hopkins Ridge 08/18</t>
  </si>
  <si>
    <t>E3567 TSM O/H Cond, Hopkins Ridge 09/18</t>
  </si>
  <si>
    <t>E3567 TSM O/H Cond, Hopkins Ridge 10/18</t>
  </si>
  <si>
    <t>E3567 TSM O/H Cond, Hopkins Ridge 11/18</t>
  </si>
  <si>
    <t>E3567 TSM O/H Cond, Hopkins Ridge 12/18</t>
  </si>
  <si>
    <t>E3567 TSM O/H Cond, Lower Baker</t>
  </si>
  <si>
    <t>E3567 TSM O/H Cond, Lower Baker 01/18</t>
  </si>
  <si>
    <t>E3567 TSM O/H Cond, Lower Baker 02/18</t>
  </si>
  <si>
    <t>E3567 TSM O/H Cond, Lower Baker 03/18</t>
  </si>
  <si>
    <t>E3567 TSM O/H Cond, Lower Baker 04/18</t>
  </si>
  <si>
    <t>E3567 TSM O/H Cond, Lower Baker 05/18</t>
  </si>
  <si>
    <t>E3567 TSM O/H Cond, Lower Baker 06/18</t>
  </si>
  <si>
    <t>E3567 TSM O/H Cond, Lower Baker 07/18</t>
  </si>
  <si>
    <t>E3567 TSM O/H Cond, Lower Baker 08/18</t>
  </si>
  <si>
    <t>E3567 TSM O/H Cond, Lower Baker 09/18</t>
  </si>
  <si>
    <t>E3567 TSM O/H Cond, Lower Baker 10/18</t>
  </si>
  <si>
    <t>E3567 TSM O/H Cond, Lower Baker 11/18</t>
  </si>
  <si>
    <t>E3567 TSM O/H Cond, Lower Baker 12/18</t>
  </si>
  <si>
    <t>E3567 TSM O/H Cond, Snoqualmie 1</t>
  </si>
  <si>
    <t>E3567 TSM O/H Cond, Snoqualmie 1 01/18</t>
  </si>
  <si>
    <t>E3567 TSM O/H Cond, Snoqualmie 1 02/18</t>
  </si>
  <si>
    <t>E3567 TSM O/H Cond, Snoqualmie 1 03/18</t>
  </si>
  <si>
    <t>E3567 TSM O/H Cond, Snoqualmie 1 04/18</t>
  </si>
  <si>
    <t>E3567 TSM O/H Cond, Snoqualmie 1 05/18</t>
  </si>
  <si>
    <t>E3567 TSM O/H Cond, Snoqualmie 1 06/18</t>
  </si>
  <si>
    <t>E3567 TSM O/H Cond, Snoqualmie 1 07/18</t>
  </si>
  <si>
    <t>E3567 TSM O/H Cond, Snoqualmie 1 08/18</t>
  </si>
  <si>
    <t>E3567 TSM O/H Cond, Snoqualmie 1 09/18</t>
  </si>
  <si>
    <t>E3567 TSM O/H Cond, Snoqualmie 1 10/18</t>
  </si>
  <si>
    <t>E3567 TSM O/H Cond, Snoqualmie 1 11/18</t>
  </si>
  <si>
    <t>E3567 TSM O/H Cond, Snoqualmie 1 12/18</t>
  </si>
  <si>
    <t>E3567 TSM O/H Cond, Snoqualmie 2</t>
  </si>
  <si>
    <t>E3567 TSM O/H Cond, Snoqualmie 2 01/18</t>
  </si>
  <si>
    <t>E3567 TSM O/H Cond, Snoqualmie 2 02/18</t>
  </si>
  <si>
    <t>E3567 TSM O/H Cond, Snoqualmie 2 03/18</t>
  </si>
  <si>
    <t>E3567 TSM O/H Cond, Snoqualmie 2 04/18</t>
  </si>
  <si>
    <t>E3567 TSM O/H Cond, Snoqualmie 2 05/18</t>
  </si>
  <si>
    <t>E3567 TSM O/H Cond, Snoqualmie 2 06/18</t>
  </si>
  <si>
    <t>E3567 TSM O/H Cond, Snoqualmie 2 07/18</t>
  </si>
  <si>
    <t>E3567 TSM O/H Cond, Snoqualmie 2 08/18</t>
  </si>
  <si>
    <t>E3567 TSM O/H Cond, Snoqualmie 2 09/18</t>
  </si>
  <si>
    <t>E3567 TSM O/H Cond, Snoqualmie 2 10/18</t>
  </si>
  <si>
    <t>E3567 TSM O/H Cond, Snoqualmie 2 11/18</t>
  </si>
  <si>
    <t>E3567 TSM O/H Cond, Snoqualmie 2 12/18</t>
  </si>
  <si>
    <t xml:space="preserve">E3567 TSM O/H Cond, Sumas </t>
  </si>
  <si>
    <t>E3567 TSM O/H Cond, Sumas  01/18</t>
  </si>
  <si>
    <t>E3567 TSM O/H Cond, Sumas  02/18</t>
  </si>
  <si>
    <t>E3567 TSM O/H Cond, Sumas  03/18</t>
  </si>
  <si>
    <t>E3567 TSM O/H Cond, Sumas  04/18</t>
  </si>
  <si>
    <t>E3567 TSM O/H Cond, Sumas  05/18</t>
  </si>
  <si>
    <t>E3567 TSM O/H Cond, Sumas  06/18</t>
  </si>
  <si>
    <t>E3567 TSM O/H Cond, Sumas  07/18</t>
  </si>
  <si>
    <t>E3567 TSM O/H Cond, Sumas  08/18</t>
  </si>
  <si>
    <t>E3567 TSM O/H Cond, Sumas  09/18</t>
  </si>
  <si>
    <t>E3567 TSM O/H Cond, Sumas  10/18</t>
  </si>
  <si>
    <t>E3567 TSM O/H Cond, Sumas  11/18</t>
  </si>
  <si>
    <t>E3567 TSM O/H Cond, Sumas  12/18</t>
  </si>
  <si>
    <t>E3567 TSM O/H Cond, Sumas OP</t>
  </si>
  <si>
    <t>E3567 TSM O/H Cond, Sumas OP 01/18</t>
  </si>
  <si>
    <t>E3567 TSM O/H Cond, Sumas OP 02/18</t>
  </si>
  <si>
    <t>E3567 TSM O/H Cond, Sumas OP 03/18</t>
  </si>
  <si>
    <t>E3567 TSM O/H Cond, Sumas OP 04/18</t>
  </si>
  <si>
    <t>E3567 TSM O/H Cond, Sumas OP 05/18</t>
  </si>
  <si>
    <t>E3567 TSM O/H Cond, Sumas OP 06/18</t>
  </si>
  <si>
    <t>E3567 TSM O/H Cond, Sumas OP 07/18</t>
  </si>
  <si>
    <t>E3567 TSM O/H Cond, Sumas OP 08/18</t>
  </si>
  <si>
    <t>E3567 TSM O/H Cond, Sumas OP 09/18</t>
  </si>
  <si>
    <t>E3567 TSM O/H Cond, Sumas OP 10/18</t>
  </si>
  <si>
    <t>E3567 TSM O/H Cond, Sumas OP 11/18</t>
  </si>
  <si>
    <t>E3567 TSM O/H Cond, Sumas OP 12/18</t>
  </si>
  <si>
    <t>E3567 TSM O/H Cond, Upper Baker</t>
  </si>
  <si>
    <t>E3567 TSM O/H Cond, Upper Baker 01/18</t>
  </si>
  <si>
    <t>E3567 TSM O/H Cond, Upper Baker 02/18</t>
  </si>
  <si>
    <t>E3567 TSM O/H Cond, Upper Baker 03/18</t>
  </si>
  <si>
    <t>E3567 TSM O/H Cond, Upper Baker 04/18</t>
  </si>
  <si>
    <t>E3567 TSM O/H Cond, Upper Baker 05/18</t>
  </si>
  <si>
    <t>E3567 TSM O/H Cond, Upper Baker 06/18</t>
  </si>
  <si>
    <t>E3567 TSM O/H Cond, Upper Baker 07/18</t>
  </si>
  <si>
    <t>E3567 TSM O/H Cond, Upper Baker 08/18</t>
  </si>
  <si>
    <t>E3567 TSM O/H Cond, Upper Baker 09/18</t>
  </si>
  <si>
    <t>E3567 TSM O/H Cond, Upper Baker 10/18</t>
  </si>
  <si>
    <t>E3567 TSM O/H Cond, Upper Baker 11/18</t>
  </si>
  <si>
    <t>E3567 TSM O/H Cond, Upper Baker 12/18</t>
  </si>
  <si>
    <t>E3567 TSM O/H Conductor/Devices</t>
  </si>
  <si>
    <t>E3567 TSM O/H Conductor/Devices 01/18</t>
  </si>
  <si>
    <t>E3567 TSM O/H Conductor/Devices 02/18</t>
  </si>
  <si>
    <t>E3567 TSM O/H Conductor/Devices 03/18</t>
  </si>
  <si>
    <t>E3567 TSM O/H Conductor/Devices 04/18</t>
  </si>
  <si>
    <t>E3567 TSM O/H Conductor/Devices 05/18</t>
  </si>
  <si>
    <t>E3567 TSM O/H Conductor/Devices 06/18</t>
  </si>
  <si>
    <t>E3567 TSM O/H Conductor/Devices 07/18</t>
  </si>
  <si>
    <t>E3567 TSM O/H Conductor/Devices 08/18</t>
  </si>
  <si>
    <t>E3567 TSM O/H Conductor/Devices 09/18</t>
  </si>
  <si>
    <t>E3567 TSM O/H Conductor/Devices 10/18</t>
  </si>
  <si>
    <t>E3567 TSM O/H Conductor/Devices 11/18</t>
  </si>
  <si>
    <t>E3567 TSM O/H Conductor/Devices 12/18</t>
  </si>
  <si>
    <t>E3567 TSM O/H Cov-Ber-DONOTUSE</t>
  </si>
  <si>
    <t>E3567 TSM O/H Cov-Ber-DONOTUSE 01/18</t>
  </si>
  <si>
    <t>E3567 TSM O/H Cov-Ber-DONOTUSE 02/18</t>
  </si>
  <si>
    <t>E3567 TSM O/H Cov-Ber-DONOTUSE 03/18</t>
  </si>
  <si>
    <t>E3567 TSM O/H Cov-Ber-DONOTUSE 04/18</t>
  </si>
  <si>
    <t>E3567 TSM O/H Cov-Ber-DONOTUSE 05/18</t>
  </si>
  <si>
    <t>E3567 TSM O/H Cov-Ber-DONOTUSE 06/18</t>
  </si>
  <si>
    <t>E3567 TSM O/H Cov-Ber-DONOTUSE 07/18</t>
  </si>
  <si>
    <t>E3567 TSM O/H Cov-Ber-DONOTUSE 08/18</t>
  </si>
  <si>
    <t>E3567 TSM O/H Cov-Ber-DONOTUSE 09/18</t>
  </si>
  <si>
    <t>E3567 TSM O/H Cov-Ber-DONOTUSE 10/18</t>
  </si>
  <si>
    <t>E3567 TSM O/H Cov-Ber-DONOTUSE 11/18</t>
  </si>
  <si>
    <t>E3567 TSM O/H Cov-Ber-DONOTUSE 12/18</t>
  </si>
  <si>
    <t>E3569 (GIF) O/H Cond, Colstrip 1-2</t>
  </si>
  <si>
    <t>E3569 (GIF) O/H Cond, Colstrip 1-2 01/18</t>
  </si>
  <si>
    <t>E3569 (GIF) O/H Cond, Colstrip 1-2 02/18</t>
  </si>
  <si>
    <t>E3569 (GIF) O/H Cond, Colstrip 1-2 03/18</t>
  </si>
  <si>
    <t>E3569 (GIF) O/H Cond, Colstrip 1-2 04/18</t>
  </si>
  <si>
    <t>E3569 (GIF) O/H Cond, Colstrip 1-2 05/18</t>
  </si>
  <si>
    <t>E3569 (GIF) O/H Cond, Colstrip 1-2 06/18</t>
  </si>
  <si>
    <t>E3569 (GIF) O/H Cond, Colstrip 1-2 07/18</t>
  </si>
  <si>
    <t>E3569 (GIF) O/H Cond, Colstrip 1-2 08/18</t>
  </si>
  <si>
    <t>E3569 (GIF) O/H Cond, Colstrip 1-2 09/18</t>
  </si>
  <si>
    <t>E3569 (GIF) O/H Cond, Colstrip 1-2 10/18</t>
  </si>
  <si>
    <t>E3569 (GIF) O/H Cond, Colstrip 1-2 11/18</t>
  </si>
  <si>
    <t>E3569 (GIF) O/H Cond, Colstrip 1-2 12/18</t>
  </si>
  <si>
    <t>E3569 (GIF) O/H Cond, Colstrip 3-4</t>
  </si>
  <si>
    <t>E3569 (GIF) O/H Cond, Colstrip 3-4 01/18</t>
  </si>
  <si>
    <t>E3569 (GIF) O/H Cond, Colstrip 3-4 02/18</t>
  </si>
  <si>
    <t>E3569 (GIF) O/H Cond, Colstrip 3-4 03/18</t>
  </si>
  <si>
    <t>E3569 (GIF) O/H Cond, Colstrip 3-4 04/18</t>
  </si>
  <si>
    <t>E3569 (GIF) O/H Cond, Colstrip 3-4 05/18</t>
  </si>
  <si>
    <t>E3569 (GIF) O/H Cond, Colstrip 3-4 06/18</t>
  </si>
  <si>
    <t>E3569 (GIF) O/H Cond, Colstrip 3-4 07/18</t>
  </si>
  <si>
    <t>E3569 (GIF) O/H Cond, Colstrip 3-4 08/18</t>
  </si>
  <si>
    <t>E3569 (GIF) O/H Cond, Colstrip 3-4 09/18</t>
  </si>
  <si>
    <t>E3569 (GIF) O/H Cond, Colstrip 3-4 10/18</t>
  </si>
  <si>
    <t>E3569 (GIF) O/H Cond, Colstrip 3-4 11/18</t>
  </si>
  <si>
    <t>E3569 (GIF) O/H Cond, Colstrip 3-4 12/18</t>
  </si>
  <si>
    <t>E3569 (GIF) O/H Cond, Hopkins</t>
  </si>
  <si>
    <t>E3569 (GIF) O/H Cond, Hopkins 01/18</t>
  </si>
  <si>
    <t>E3569 (GIF) O/H Cond, Hopkins 02/18</t>
  </si>
  <si>
    <t>E3569 (GIF) O/H Cond, Hopkins 03/18</t>
  </si>
  <si>
    <t>E3569 (GIF) O/H Cond, Hopkins 04/18</t>
  </si>
  <si>
    <t>E3569 (GIF) O/H Cond, Hopkins 05/18</t>
  </si>
  <si>
    <t>E3569 (GIF) O/H Cond, Hopkins 06/18</t>
  </si>
  <si>
    <t>E3569 (GIF) O/H Cond, Hopkins 07/18</t>
  </si>
  <si>
    <t>E3569 (GIF) O/H Cond, Hopkins 08/18</t>
  </si>
  <si>
    <t>E3569 (GIF) O/H Cond, Hopkins 09/18</t>
  </si>
  <si>
    <t>E3569 (GIF) O/H Cond, Hopkins 10/18</t>
  </si>
  <si>
    <t>E3569 (GIF) O/H Cond, Hopkins 11/18</t>
  </si>
  <si>
    <t>E3569 (GIF) O/H Cond, Hopkins 12/18</t>
  </si>
  <si>
    <t>E3569 (GIF) O/H Cond, Lower Baker</t>
  </si>
  <si>
    <t>E3569 (GIF) O/H Cond, Lower Baker 01/18</t>
  </si>
  <si>
    <t>E3569 (GIF) O/H Cond, Lower Baker 02/18</t>
  </si>
  <si>
    <t>E3569 (GIF) O/H Cond, Lower Baker 03/18</t>
  </si>
  <si>
    <t>E3569 (GIF) O/H Cond, Lower Baker 04/18</t>
  </si>
  <si>
    <t>E3569 (GIF) O/H Cond, Lower Baker 05/18</t>
  </si>
  <si>
    <t>E3569 (GIF) O/H Cond, Lower Baker 06/18</t>
  </si>
  <si>
    <t>E3569 (GIF) O/H Cond, Lower Baker 07/18</t>
  </si>
  <si>
    <t>E3569 (GIF) O/H Cond, Lower Baker 08/18</t>
  </si>
  <si>
    <t>E3569 (GIF) O/H Cond, Lower Baker 09/18</t>
  </si>
  <si>
    <t>E3569 (GIF) O/H Cond, Lower Baker 10/18</t>
  </si>
  <si>
    <t>E3569 (GIF) O/H Cond, Lower Baker 11/18</t>
  </si>
  <si>
    <t>E3569 (GIF) O/H Cond, Lower Baker 12/18</t>
  </si>
  <si>
    <t>E3569 (GIF) O/H Cond, Poison Spring</t>
  </si>
  <si>
    <t>E3569 (GIF) O/H Cond, Poison Spring 01/18</t>
  </si>
  <si>
    <t>E3569 (GIF) O/H Cond, Poison Spring 02/18</t>
  </si>
  <si>
    <t>E3569 (GIF) O/H Cond, Poison Spring 03/18</t>
  </si>
  <si>
    <t>E3569 (GIF) O/H Cond, Poison Spring 04/18</t>
  </si>
  <si>
    <t>E3569 (GIF) O/H Cond, Poison Spring 05/18</t>
  </si>
  <si>
    <t>E3569 (GIF) O/H Cond, Poison Spring 06/18</t>
  </si>
  <si>
    <t>E3569 (GIF) O/H Cond, Poison Spring 07/18</t>
  </si>
  <si>
    <t>E3569 (GIF) O/H Cond, Poison Spring 08/18</t>
  </si>
  <si>
    <t>E3569 (GIF) O/H Cond, Poison Spring 09/18</t>
  </si>
  <si>
    <t>E3569 (GIF) O/H Cond, Poison Spring 10/18</t>
  </si>
  <si>
    <t>E3569 (GIF) O/H Cond, Poison Spring 11/18</t>
  </si>
  <si>
    <t>E3569 (GIF) O/H Cond, Poison Spring 12/18</t>
  </si>
  <si>
    <t>E3569 (GIF) O/H Cond, Scl-Tolt</t>
  </si>
  <si>
    <t>E3569 (GIF) O/H Cond, Scl-Tolt 01/18</t>
  </si>
  <si>
    <t>E3569 (GIF) O/H Cond, Scl-Tolt 02/18</t>
  </si>
  <si>
    <t>E3569 (GIF) O/H Cond, Scl-Tolt 03/18</t>
  </si>
  <si>
    <t>E3569 (GIF) O/H Cond, Scl-Tolt 04/18</t>
  </si>
  <si>
    <t>E3569 (GIF) O/H Cond, Scl-Tolt 05/18</t>
  </si>
  <si>
    <t>E3569 (GIF) O/H Cond, Scl-Tolt 06/18</t>
  </si>
  <si>
    <t>E3569 (GIF) O/H Cond, Scl-Tolt 07/18</t>
  </si>
  <si>
    <t>E3569 (GIF) O/H Cond, Scl-Tolt 08/18</t>
  </si>
  <si>
    <t>E3569 (GIF) O/H Cond, Scl-Tolt 09/18</t>
  </si>
  <si>
    <t>E3569 (GIF) O/H Cond, Scl-Tolt 10/18</t>
  </si>
  <si>
    <t>E3569 (GIF) O/H Cond, Scl-Tolt 11/18</t>
  </si>
  <si>
    <t>E3569 (GIF) O/H Cond, Scl-Tolt 12/18</t>
  </si>
  <si>
    <t>E3569 (GIF) O/H Cond, Snoqualmie 1</t>
  </si>
  <si>
    <t>E3569 (GIF) O/H Cond, Snoqualmie 1 01/18</t>
  </si>
  <si>
    <t>E3569 (GIF) O/H Cond, Snoqualmie 1 02/18</t>
  </si>
  <si>
    <t>E3569 (GIF) O/H Cond, Snoqualmie 1 03/18</t>
  </si>
  <si>
    <t>E3569 (GIF) O/H Cond, Snoqualmie 1 04/18</t>
  </si>
  <si>
    <t>E3569 (GIF) O/H Cond, Snoqualmie 1 05/18</t>
  </si>
  <si>
    <t>E3569 (GIF) O/H Cond, Snoqualmie 1 06/18</t>
  </si>
  <si>
    <t>E3569 (GIF) O/H Cond, Snoqualmie 1 07/18</t>
  </si>
  <si>
    <t>E3569 (GIF) O/H Cond, Snoqualmie 1 08/18</t>
  </si>
  <si>
    <t>E3569 (GIF) O/H Cond, Snoqualmie 1 09/18</t>
  </si>
  <si>
    <t>E3569 (GIF) O/H Cond, Snoqualmie 1 10/18</t>
  </si>
  <si>
    <t>E3569 (GIF) O/H Cond, Snoqualmie 1 11/18</t>
  </si>
  <si>
    <t>E3569 (GIF) O/H Cond, Snoqualmie 1 12/18</t>
  </si>
  <si>
    <t>E3569 (GIF) O/H Cond, Snoqualmie 2</t>
  </si>
  <si>
    <t>E3569 (GIF) O/H Cond, Snoqualmie 2 01/18</t>
  </si>
  <si>
    <t>E3569 (GIF) O/H Cond, Snoqualmie 2 02/18</t>
  </si>
  <si>
    <t>E3569 (GIF) O/H Cond, Snoqualmie 2 03/18</t>
  </si>
  <si>
    <t>E3569 (GIF) O/H Cond, Snoqualmie 2 04/18</t>
  </si>
  <si>
    <t>E3569 (GIF) O/H Cond, Snoqualmie 2 05/18</t>
  </si>
  <si>
    <t>E3569 (GIF) O/H Cond, Snoqualmie 2 06/18</t>
  </si>
  <si>
    <t>E3569 (GIF) O/H Cond, Snoqualmie 2 07/18</t>
  </si>
  <si>
    <t>E3569 (GIF) O/H Cond, Snoqualmie 2 08/18</t>
  </si>
  <si>
    <t>E3569 (GIF) O/H Cond, Snoqualmie 2 09/18</t>
  </si>
  <si>
    <t>E3569 (GIF) O/H Cond, Snoqualmie 2 10/18</t>
  </si>
  <si>
    <t>E3569 (GIF) O/H Cond, Snoqualmie 2 11/18</t>
  </si>
  <si>
    <t>E3569 (GIF) O/H Cond, Snoqualmie 2 12/18</t>
  </si>
  <si>
    <t>E3569 (GIF) O/H Cond, Sumas</t>
  </si>
  <si>
    <t>E3569 (GIF) O/H Cond, Sumas 01/18</t>
  </si>
  <si>
    <t>E3569 (GIF) O/H Cond, Sumas 02/18</t>
  </si>
  <si>
    <t>E3569 (GIF) O/H Cond, Sumas 03/18</t>
  </si>
  <si>
    <t>E3569 (GIF) O/H Cond, Sumas 04/18</t>
  </si>
  <si>
    <t>E3569 (GIF) O/H Cond, Sumas 05/18</t>
  </si>
  <si>
    <t>E3569 (GIF) O/H Cond, Sumas 06/18</t>
  </si>
  <si>
    <t>E3569 (GIF) O/H Cond, Sumas 07/18</t>
  </si>
  <si>
    <t>E3569 (GIF) O/H Cond, Sumas 08/18</t>
  </si>
  <si>
    <t>E3569 (GIF) O/H Cond, Sumas 09/18</t>
  </si>
  <si>
    <t>E3569 (GIF) O/H Cond, Sumas 10/18</t>
  </si>
  <si>
    <t>E3569 (GIF) O/H Cond, Sumas 11/18</t>
  </si>
  <si>
    <t>E3569 (GIF) O/H Cond, Sumas 12/18</t>
  </si>
  <si>
    <t>E3569 (GIF) O/H Cond, TLN-HPK@plant</t>
  </si>
  <si>
    <t>E3569 (GIF) O/H Cond, TLN-HPK@plant 01/18</t>
  </si>
  <si>
    <t>E3569 (GIF) O/H Cond, TLN-HPK@plant 02/18</t>
  </si>
  <si>
    <t>E3569 (GIF) O/H Cond, TLN-HPK@plant 03/18</t>
  </si>
  <si>
    <t>E3569 (GIF) O/H Cond, TLN-HPK@plant 04/18</t>
  </si>
  <si>
    <t>E3569 (GIF) O/H Cond, TLN-HPK@plant 05/18</t>
  </si>
  <si>
    <t>E3569 (GIF) O/H Cond, TLN-HPK@plant 06/18</t>
  </si>
  <si>
    <t>E3569 (GIF) O/H Cond, TLN-HPK@plant 07/18</t>
  </si>
  <si>
    <t>E3569 (GIF) O/H Cond, TLN-HPK@plant 08/18</t>
  </si>
  <si>
    <t>E3569 (GIF) O/H Cond, TLN-HPK@plant 09/18</t>
  </si>
  <si>
    <t>E3569 (GIF) O/H Cond, TLN-HPK@plant 10/18</t>
  </si>
  <si>
    <t>E3569 (GIF) O/H Cond, TLN-HPK@plant 11/18</t>
  </si>
  <si>
    <t>E3569 (GIF) O/H Cond, TLN-HPK@plant 12/18</t>
  </si>
  <si>
    <t>E3569 (GIF) O/H Cond, Upper Baker</t>
  </si>
  <si>
    <t>E3569 (GIF) O/H Cond, Upper Baker 01/18</t>
  </si>
  <si>
    <t>E3569 (GIF) O/H Cond, Upper Baker 02/18</t>
  </si>
  <si>
    <t>E3569 (GIF) O/H Cond, Upper Baker 03/18</t>
  </si>
  <si>
    <t>E3569 (GIF) O/H Cond, Upper Baker 04/18</t>
  </si>
  <si>
    <t>E3569 (GIF) O/H Cond, Upper Baker 05/18</t>
  </si>
  <si>
    <t>E3569 (GIF) O/H Cond, Upper Baker 06/18</t>
  </si>
  <si>
    <t>E3569 (GIF) O/H Cond, Upper Baker 07/18</t>
  </si>
  <si>
    <t>E3569 (GIF) O/H Cond, Upper Baker 08/18</t>
  </si>
  <si>
    <t>E3569 (GIF) O/H Cond, Upper Baker 09/18</t>
  </si>
  <si>
    <t>E3569 (GIF) O/H Cond, Upper Baker 10/18</t>
  </si>
  <si>
    <t>E3569 (GIF) O/H Cond, Upper Baker 11/18</t>
  </si>
  <si>
    <t>E3569 (GIF) O/H Cond, Upper Baker 12/18</t>
  </si>
  <si>
    <t>E3569 (GIF) O/H Cond, Wild Horse</t>
  </si>
  <si>
    <t>E3569 (GIF) O/H Cond, Wild Horse 01/18</t>
  </si>
  <si>
    <t>E3569 (GIF) O/H Cond, Wild Horse 02/18</t>
  </si>
  <si>
    <t>E3569 (GIF) O/H Cond, Wild Horse 03/18</t>
  </si>
  <si>
    <t>E3569 (GIF) O/H Cond, Wild Horse 04/18</t>
  </si>
  <si>
    <t>E3569 (GIF) O/H Cond, Wild Horse 05/18</t>
  </si>
  <si>
    <t>E3569 (GIF) O/H Cond, Wild Horse 06/18</t>
  </si>
  <si>
    <t>E3569 (GIF) O/H Cond, Wild Horse 07/18</t>
  </si>
  <si>
    <t>E3569 (GIF) O/H Cond, Wild Horse 08/18</t>
  </si>
  <si>
    <t>E3569 (GIF) O/H Cond, Wild Horse 09/18</t>
  </si>
  <si>
    <t>E3569 (GIF) O/H Cond, Wild Horse 10/18</t>
  </si>
  <si>
    <t>E3569 (GIF) O/H Cond, Wild Horse 11/18</t>
  </si>
  <si>
    <t>E3569 (GIF) O/H Cond, Wild Horse 12/18</t>
  </si>
  <si>
    <t>E3569 (GIF) O/H Conductor, LSR</t>
  </si>
  <si>
    <t>E3569 (GIF) O/H Conductor, LSR 01/18</t>
  </si>
  <si>
    <t>E3569 (GIF) O/H Conductor, LSR 02/18</t>
  </si>
  <si>
    <t>E3569 (GIF) O/H Conductor, LSR 03/18</t>
  </si>
  <si>
    <t>E3569 (GIF) O/H Conductor, LSR 04/18</t>
  </si>
  <si>
    <t>E3569 (GIF) O/H Conductor, LSR 05/18</t>
  </si>
  <si>
    <t>E3569 (GIF) O/H Conductor, LSR 06/18</t>
  </si>
  <si>
    <t>E3569 (GIF) O/H Conductor, LSR 07/18</t>
  </si>
  <si>
    <t>E3569 (GIF) O/H Conductor, LSR 08/18</t>
  </si>
  <si>
    <t>E3569 (GIF) O/H Conductor, LSR 09/18</t>
  </si>
  <si>
    <t>E3569 (GIF) O/H Conductor, LSR 10/18</t>
  </si>
  <si>
    <t>E3569 (GIF) O/H Conductor, LSR 11/18</t>
  </si>
  <si>
    <t>E3569 (GIF) O/H Conductor, LSR 12/18</t>
  </si>
  <si>
    <t>E357 TSM U/G Conduit WH-NOTUSED</t>
  </si>
  <si>
    <t>E357 TSM U/G Conduit WH-NOTUSED 01/18</t>
  </si>
  <si>
    <t>E357 TSM U/G Conduit WH-NOTUSED 02/18</t>
  </si>
  <si>
    <t>E357 TSM U/G Conduit WH-NOTUSED 03/18</t>
  </si>
  <si>
    <t>E357 TSM U/G Conduit WH-NOTUSED 04/18</t>
  </si>
  <si>
    <t>E357 TSM U/G Conduit WH-NOTUSED 05/18</t>
  </si>
  <si>
    <t>E357 TSM U/G Conduit WH-NOTUSED 06/18</t>
  </si>
  <si>
    <t>E357 TSM U/G Conduit WH-NOTUSED 07/18</t>
  </si>
  <si>
    <t>E357 TSM U/G Conduit WH-NOTUSED 08/18</t>
  </si>
  <si>
    <t>E357 TSM U/G Conduit WH-NOTUSED 09/18</t>
  </si>
  <si>
    <t>E357 TSM U/G Conduit WH-NOTUSED 10/18</t>
  </si>
  <si>
    <t>E357 TSM U/G Conduit WH-NOTUSED 11/18</t>
  </si>
  <si>
    <t>E357 TSM U/G Conduit WH-NOTUSED 12/18</t>
  </si>
  <si>
    <t>E3577 TSM U/G Conduit</t>
  </si>
  <si>
    <t>E3577 TSM U/G Conduit 01/18</t>
  </si>
  <si>
    <t>E3577 TSM U/G Conduit 02/18</t>
  </si>
  <si>
    <t>E3577 TSM U/G Conduit 03/18</t>
  </si>
  <si>
    <t>E3577 TSM U/G Conduit 04/18</t>
  </si>
  <si>
    <t>E3577 TSM U/G Conduit 05/18</t>
  </si>
  <si>
    <t>E3577 TSM U/G Conduit 06/18</t>
  </si>
  <si>
    <t>E3577 TSM U/G Conduit 07/18</t>
  </si>
  <si>
    <t>E3577 TSM U/G Conduit 08/18</t>
  </si>
  <si>
    <t>E3577 TSM U/G Conduit 09/18</t>
  </si>
  <si>
    <t>E3577 TSM U/G Conduit 10/18</t>
  </si>
  <si>
    <t>E3577 TSM U/G Conduit 11/18</t>
  </si>
  <si>
    <t>E3577 TSM U/G Conduit 12/18</t>
  </si>
  <si>
    <t>E3577 TSM U/G Conduit, Koma Kuls</t>
  </si>
  <si>
    <t>E3577 TSM U/G Conduit, Koma Kuls 01/18</t>
  </si>
  <si>
    <t>E3577 TSM U/G Conduit, Koma Kuls 02/18</t>
  </si>
  <si>
    <t>E3577 TSM U/G Conduit, Koma Kuls 03/18</t>
  </si>
  <si>
    <t>E3577 TSM U/G Conduit, Koma Kuls 04/18</t>
  </si>
  <si>
    <t>E3577 TSM U/G Conduit, Koma Kuls 05/18</t>
  </si>
  <si>
    <t>E3577 TSM U/G Conduit, Koma Kuls 06/18</t>
  </si>
  <si>
    <t>E3577 TSM U/G Conduit, Koma Kuls 07/18</t>
  </si>
  <si>
    <t>E3577 TSM U/G Conduit, Koma Kuls 08/18</t>
  </si>
  <si>
    <t>E3577 TSM U/G Conduit, Koma Kuls 09/18</t>
  </si>
  <si>
    <t>E3577 TSM U/G Conduit, Koma Kuls 10/18</t>
  </si>
  <si>
    <t>E3577 TSM U/G Conduit, Koma Kuls 11/18</t>
  </si>
  <si>
    <t>E3577 TSM U/G Conduit, Koma Kuls 12/18</t>
  </si>
  <si>
    <t>E3579 (GIF) UG Conduit, LSR</t>
  </si>
  <si>
    <t>E3579 (GIF) UG Conduit, LSR 01/18</t>
  </si>
  <si>
    <t>E3579 (GIF) UG Conduit, LSR 02/18</t>
  </si>
  <si>
    <t>E3579 (GIF) UG Conduit, LSR 03/18</t>
  </si>
  <si>
    <t>E3579 (GIF) UG Conduit, LSR 04/18</t>
  </si>
  <si>
    <t>E3579 (GIF) UG Conduit, LSR 05/18</t>
  </si>
  <si>
    <t>E3579 (GIF) UG Conduit, LSR 06/18</t>
  </si>
  <si>
    <t>E3579 (GIF) UG Conduit, LSR 07/18</t>
  </si>
  <si>
    <t>E3579 (GIF) UG Conduit, LSR 08/18</t>
  </si>
  <si>
    <t>E3579 (GIF) UG Conduit, LSR 09/18</t>
  </si>
  <si>
    <t>E3579 (GIF) UG Conduit, LSR 10/18</t>
  </si>
  <si>
    <t>E3579 (GIF) UG Conduit, LSR 11/18</t>
  </si>
  <si>
    <t>E3579 (GIF) UG Conduit, LSR 12/18</t>
  </si>
  <si>
    <t>E3579 (GIF)U/G Conduit,TLN-WHD@plnt</t>
  </si>
  <si>
    <t>E3579 (GIF)U/G Conduit,TLN-WHD@plnt 01/18</t>
  </si>
  <si>
    <t>E3579 (GIF)U/G Conduit,TLN-WHD@plnt 02/18</t>
  </si>
  <si>
    <t>E3579 (GIF)U/G Conduit,TLN-WHD@plnt 03/18</t>
  </si>
  <si>
    <t>E3579 (GIF)U/G Conduit,TLN-WHD@plnt 04/18</t>
  </si>
  <si>
    <t>E3579 (GIF)U/G Conduit,TLN-WHD@plnt 05/18</t>
  </si>
  <si>
    <t>E3579 (GIF)U/G Conduit,TLN-WHD@plnt 06/18</t>
  </si>
  <si>
    <t>E3579 (GIF)U/G Conduit,TLN-WHD@plnt 07/18</t>
  </si>
  <si>
    <t>E3579 (GIF)U/G Conduit,TLN-WHD@plnt 08/18</t>
  </si>
  <si>
    <t>E3579 (GIF)U/G Conduit,TLN-WHD@plnt 09/18</t>
  </si>
  <si>
    <t>E3579 (GIF)U/G Conduit,TLN-WHD@plnt 10/18</t>
  </si>
  <si>
    <t>E3579 (GIF)U/G Conduit,TLN-WHD@plnt 11/18</t>
  </si>
  <si>
    <t>E3579 (GIF)U/G Conduit,TLN-WHD@plnt 12/18</t>
  </si>
  <si>
    <t>E3587 TSM U/G Cond, Koma Kulshan</t>
  </si>
  <si>
    <t>E3587 TSM U/G Cond, Koma Kulshan 01/18</t>
  </si>
  <si>
    <t>E3587 TSM U/G Cond, Koma Kulshan 02/18</t>
  </si>
  <si>
    <t>E3587 TSM U/G Cond, Koma Kulshan 03/18</t>
  </si>
  <si>
    <t>E3587 TSM U/G Cond, Koma Kulshan 04/18</t>
  </si>
  <si>
    <t>E3587 TSM U/G Cond, Koma Kulshan 05/18</t>
  </si>
  <si>
    <t>E3587 TSM U/G Cond, Koma Kulshan 06/18</t>
  </si>
  <si>
    <t>E3587 TSM U/G Cond, Koma Kulshan 07/18</t>
  </si>
  <si>
    <t>E3587 TSM U/G Cond, Koma Kulshan 08/18</t>
  </si>
  <si>
    <t>E3587 TSM U/G Cond, Koma Kulshan 09/18</t>
  </si>
  <si>
    <t>E3587 TSM U/G Cond, Koma Kulshan 10/18</t>
  </si>
  <si>
    <t>E3587 TSM U/G Cond, Koma Kulshan 11/18</t>
  </si>
  <si>
    <t>E3587 TSM U/G Cond, Koma Kulshan 12/18</t>
  </si>
  <si>
    <t>E3587 TSM U/G Conductor/Devices</t>
  </si>
  <si>
    <t>E3587 TSM U/G Conductor/Devices 01/18</t>
  </si>
  <si>
    <t>E3587 TSM U/G Conductor/Devices 02/18</t>
  </si>
  <si>
    <t>E3587 TSM U/G Conductor/Devices 03/18</t>
  </si>
  <si>
    <t>E3587 TSM U/G Conductor/Devices 04/18</t>
  </si>
  <si>
    <t>E3587 TSM U/G Conductor/Devices 05/18</t>
  </si>
  <si>
    <t>E3587 TSM U/G Conductor/Devices 06/18</t>
  </si>
  <si>
    <t>E3587 TSM U/G Conductor/Devices 07/18</t>
  </si>
  <si>
    <t>E3587 TSM U/G Conductor/Devices 08/18</t>
  </si>
  <si>
    <t>E3587 TSM U/G Conductor/Devices 09/18</t>
  </si>
  <si>
    <t>E3587 TSM U/G Conductor/Devices 10/18</t>
  </si>
  <si>
    <t>E3587 TSM U/G Conductor/Devices 11/18</t>
  </si>
  <si>
    <t>E3587 TSM U/G Conductor/Devices 12/18</t>
  </si>
  <si>
    <t>E3589 (GIF) U/G Cond, Fred 1/APC</t>
  </si>
  <si>
    <t>E3589 (GIF) U/G Cond, Fred 1/APC 01/18</t>
  </si>
  <si>
    <t>E3589 (GIF) U/G Cond, Fred 1/APC 02/18</t>
  </si>
  <si>
    <t>E3589 (GIF) U/G Cond, Fred 1/APC 03/18</t>
  </si>
  <si>
    <t>E3589 (GIF) U/G Cond, Fred 1/APC 04/18</t>
  </si>
  <si>
    <t>E3589 (GIF) U/G Cond, Fred 1/APC 05/18</t>
  </si>
  <si>
    <t>E3589 (GIF) U/G Cond, Fred 1/APC 06/18</t>
  </si>
  <si>
    <t>E3589 (GIF) U/G Cond, Fred 1/APC 07/18</t>
  </si>
  <si>
    <t>E3589 (GIF) U/G Cond, Fred 1/APC 08/18</t>
  </si>
  <si>
    <t>E3589 (GIF) U/G Cond, Fred 1/APC 09/18</t>
  </si>
  <si>
    <t>E3589 (GIF) U/G Cond, Fred 1/APC 10/18</t>
  </si>
  <si>
    <t>E3589 (GIF) U/G Cond, Fred 1/APC 11/18</t>
  </si>
  <si>
    <t>E3589 (GIF) U/G Cond, Fred 1/APC 12/18</t>
  </si>
  <si>
    <t>E3589 (GIF) UG Conductor, LSR</t>
  </si>
  <si>
    <t>E3589 (GIF) UG Conductor, LSR 01/18</t>
  </si>
  <si>
    <t>E3589 (GIF) UG Conductor, LSR 02/18</t>
  </si>
  <si>
    <t>E3589 (GIF) UG Conductor, LSR 03/18</t>
  </si>
  <si>
    <t>E3589 (GIF) UG Conductor, LSR 04/18</t>
  </si>
  <si>
    <t>E3589 (GIF) UG Conductor, LSR 05/18</t>
  </si>
  <si>
    <t>E3589 (GIF) UG Conductor, LSR 06/18</t>
  </si>
  <si>
    <t>E3589 (GIF) UG Conductor, LSR 07/18</t>
  </si>
  <si>
    <t>E3589 (GIF) UG Conductor, LSR 08/18</t>
  </si>
  <si>
    <t>E3589 (GIF) UG Conductor, LSR 09/18</t>
  </si>
  <si>
    <t>E3589 (GIF) UG Conductor, LSR 10/18</t>
  </si>
  <si>
    <t>E3589 (GIF) UG Conductor, LSR 11/18</t>
  </si>
  <si>
    <t>E3589 (GIF) UG Conductor, LSR 12/18</t>
  </si>
  <si>
    <t>E3589 (GIF)U/G Cond,TLN-HPK@plt</t>
  </si>
  <si>
    <t>E3589 (GIF)U/G Cond,TLN-HPK@plt 01/18</t>
  </si>
  <si>
    <t>E3589 (GIF)U/G Cond,TLN-HPK@plt 02/18</t>
  </si>
  <si>
    <t>E3589 (GIF)U/G Cond,TLN-HPK@plt 03/18</t>
  </si>
  <si>
    <t>E3589 (GIF)U/G Cond,TLN-HPK@plt 04/18</t>
  </si>
  <si>
    <t>E3589 (GIF)U/G Cond,TLN-HPK@plt 05/18</t>
  </si>
  <si>
    <t>E3589 (GIF)U/G Cond,TLN-HPK@plt 06/18</t>
  </si>
  <si>
    <t>E3589 (GIF)U/G Cond,TLN-HPK@plt 07/18</t>
  </si>
  <si>
    <t>E3589 (GIF)U/G Cond,TLN-HPK@plt 08/18</t>
  </si>
  <si>
    <t>E3589 (GIF)U/G Cond,TLN-HPK@plt 09/18</t>
  </si>
  <si>
    <t>E3589 (GIF)U/G Cond,TLN-HPK@plt 10/18</t>
  </si>
  <si>
    <t>E3589 (GIF)U/G Cond,TLN-HPK@plt 11/18</t>
  </si>
  <si>
    <t>E3589 (GIF)U/G Cond,TLN-HPK@plt 12/18</t>
  </si>
  <si>
    <t>E3589 (GIF)U/G Cond,TLN-WHD@plnt</t>
  </si>
  <si>
    <t>E3589 (GIF)U/G Cond,TLN-WHD@plnt 01/18</t>
  </si>
  <si>
    <t>E3589 (GIF)U/G Cond,TLN-WHD@plnt 02/18</t>
  </si>
  <si>
    <t>E3589 (GIF)U/G Cond,TLN-WHD@plnt 03/18</t>
  </si>
  <si>
    <t>E3589 (GIF)U/G Cond,TLN-WHD@plnt 04/18</t>
  </si>
  <si>
    <t>E3589 (GIF)U/G Cond,TLN-WHD@plnt 05/18</t>
  </si>
  <si>
    <t>E3589 (GIF)U/G Cond,TLN-WHD@plnt 06/18</t>
  </si>
  <si>
    <t>E3589 (GIF)U/G Cond,TLN-WHD@plnt 07/18</t>
  </si>
  <si>
    <t>E3589 (GIF)U/G Cond,TLN-WHD@plnt 08/18</t>
  </si>
  <si>
    <t>E3589 (GIF)U/G Cond,TLN-WHD@plnt 09/18</t>
  </si>
  <si>
    <t>E3589 (GIF)U/G Cond,TLN-WHD@plnt 10/18</t>
  </si>
  <si>
    <t>E3589 (GIF)U/G Cond,TLN-WHD@plnt 11/18</t>
  </si>
  <si>
    <t>E3589 (GIF)U/G Cond,TLN-WHD@plnt 12/18</t>
  </si>
  <si>
    <t>E3589 (GIF)U/G Cond,TLN-WHDE@plt</t>
  </si>
  <si>
    <t>E3589 (GIF)U/G Cond,TLN-WHDE@plt 01/18</t>
  </si>
  <si>
    <t>E3589 (GIF)U/G Cond,TLN-WHDE@plt 02/18</t>
  </si>
  <si>
    <t>E3589 (GIF)U/G Cond,TLN-WHDE@plt 03/18</t>
  </si>
  <si>
    <t>E3589 (GIF)U/G Cond,TLN-WHDE@plt 04/18</t>
  </si>
  <si>
    <t>E3589 (GIF)U/G Cond,TLN-WHDE@plt 05/18</t>
  </si>
  <si>
    <t>E3589 (GIF)U/G Cond,TLN-WHDE@plt 06/18</t>
  </si>
  <si>
    <t>E3589 (GIF)U/G Cond,TLN-WHDE@plt 07/18</t>
  </si>
  <si>
    <t>E3589 (GIF)U/G Cond,TLN-WHDE@plt 08/18</t>
  </si>
  <si>
    <t>E3589 (GIF)U/G Cond,TLN-WHDE@plt 09/18</t>
  </si>
  <si>
    <t>E3589 (GIF)U/G Cond,TLN-WHDE@plt 10/18</t>
  </si>
  <si>
    <t>E3589 (GIF)U/G Cond,TLN-WHDE@plt 11/18</t>
  </si>
  <si>
    <t>E3589 (GIF)U/G Cond,TLN-WHDE@plt 12/18</t>
  </si>
  <si>
    <t>E3590 TSM Roads &amp; Trails</t>
  </si>
  <si>
    <t>E3590 TSM Roads &amp; Trails 01/18</t>
  </si>
  <si>
    <t>E3590 TSM Roads &amp; Trails 02/18</t>
  </si>
  <si>
    <t>E3590 TSM Roads &amp; Trails 03/18</t>
  </si>
  <si>
    <t>E3590 TSM Roads &amp; Trails 04/18</t>
  </si>
  <si>
    <t>E3590 TSM Roads &amp; Trails 05/18</t>
  </si>
  <si>
    <t>E3590 TSM Roads &amp; Trails 06/18</t>
  </si>
  <si>
    <t>E3590 TSM Roads &amp; Trails 07/18</t>
  </si>
  <si>
    <t>E3590 TSM Roads &amp; Trails 08/18</t>
  </si>
  <si>
    <t>E3590 TSM Roads &amp; Trails 09/18</t>
  </si>
  <si>
    <t>E3590 TSM Roads &amp; Trails 10/18</t>
  </si>
  <si>
    <t>E3590 TSM Roads &amp; Trails 11/18</t>
  </si>
  <si>
    <t>E3590 TSM Roads &amp; Trails 12/18</t>
  </si>
  <si>
    <t>E3590 TSM Roads, 3rd AC Line</t>
  </si>
  <si>
    <t>E3590 TSM Roads, 3rd AC Line 01/18</t>
  </si>
  <si>
    <t>E3590 TSM Roads, 3rd AC Line 02/18</t>
  </si>
  <si>
    <t>E3590 TSM Roads, 3rd AC Line 03/18</t>
  </si>
  <si>
    <t>E3590 TSM Roads, 3rd AC Line 04/18</t>
  </si>
  <si>
    <t>E3590 TSM Roads, 3rd AC Line 05/18</t>
  </si>
  <si>
    <t>E3590 TSM Roads, 3rd AC Line 06/18</t>
  </si>
  <si>
    <t>E3590 TSM Roads, 3rd AC Line 07/18</t>
  </si>
  <si>
    <t>E3590 TSM Roads, 3rd AC Line 08/18</t>
  </si>
  <si>
    <t>E3590 TSM Roads, 3rd AC Line 09/18</t>
  </si>
  <si>
    <t>E3590 TSM Roads, 3rd AC Line 10/18</t>
  </si>
  <si>
    <t>E3590 TSM Roads, 3rd AC Line 11/18</t>
  </si>
  <si>
    <t>E3590 TSM Roads, 3rd AC Line 12/18</t>
  </si>
  <si>
    <t>E3590 TSM Roads, Colstrip 1-2 Com</t>
  </si>
  <si>
    <t>E3590 TSM Roads, Colstrip 1-2 Com 01/18</t>
  </si>
  <si>
    <t>E3590 TSM Roads, Colstrip 1-2 Com 02/18</t>
  </si>
  <si>
    <t>E3590 TSM Roads, Colstrip 1-2 Com 03/18</t>
  </si>
  <si>
    <t>E3590 TSM Roads, Colstrip 1-2 Com 04/18</t>
  </si>
  <si>
    <t>E3590 TSM Roads, Colstrip 1-2 Com 05/18</t>
  </si>
  <si>
    <t>E3590 TSM Roads, Colstrip 1-2 Com 06/18</t>
  </si>
  <si>
    <t>E3590 TSM Roads, Colstrip 1-2 Com 07/18</t>
  </si>
  <si>
    <t>E3590 TSM Roads, Colstrip 1-2 Com 08/18</t>
  </si>
  <si>
    <t>E3590 TSM Roads, Colstrip 1-2 Com 09/18</t>
  </si>
  <si>
    <t>E3590 TSM Roads, Colstrip 1-2 Com 10/18</t>
  </si>
  <si>
    <t>E3590 TSM Roads, Colstrip 1-2 Com 11/18</t>
  </si>
  <si>
    <t>E3590 TSM Roads, Colstrip 1-2 Com 12/18</t>
  </si>
  <si>
    <t>E3590 TSM Roads, Colstrip 3-4 Com</t>
  </si>
  <si>
    <t>E3590 TSM Roads, Colstrip 3-4 Com 01/18</t>
  </si>
  <si>
    <t>E3590 TSM Roads, Colstrip 3-4 Com 02/18</t>
  </si>
  <si>
    <t>E3590 TSM Roads, Colstrip 3-4 Com 03/18</t>
  </si>
  <si>
    <t>E3590 TSM Roads, Colstrip 3-4 Com 04/18</t>
  </si>
  <si>
    <t>E3590 TSM Roads, Colstrip 3-4 Com 05/18</t>
  </si>
  <si>
    <t>E3590 TSM Roads, Colstrip 3-4 Com 06/18</t>
  </si>
  <si>
    <t>E3590 TSM Roads, Colstrip 3-4 Com 07/18</t>
  </si>
  <si>
    <t>E3590 TSM Roads, Colstrip 3-4 Com 08/18</t>
  </si>
  <si>
    <t>E3590 TSM Roads, Colstrip 3-4 Com 09/18</t>
  </si>
  <si>
    <t>E3590 TSM Roads, Colstrip 3-4 Com 10/18</t>
  </si>
  <si>
    <t>E3590 TSM Roads, Colstrip 3-4 Com 11/18</t>
  </si>
  <si>
    <t>E3590 TSM Roads, Colstrip 3-4 Com 12/18</t>
  </si>
  <si>
    <t>E3597 TSM Roads &amp; Trails</t>
  </si>
  <si>
    <t>E3597 TSM Roads &amp; Trails 01/18</t>
  </si>
  <si>
    <t>E3597 TSM Roads &amp; Trails 02/18</t>
  </si>
  <si>
    <t>E3597 TSM Roads &amp; Trails 03/18</t>
  </si>
  <si>
    <t>E3597 TSM Roads &amp; Trails 04/18</t>
  </si>
  <si>
    <t>E3597 TSM Roads &amp; Trails 05/18</t>
  </si>
  <si>
    <t>E3597 TSM Roads &amp; Trails 06/18</t>
  </si>
  <si>
    <t>E3597 TSM Roads &amp; Trails 07/18</t>
  </si>
  <si>
    <t>E3597 TSM Roads &amp; Trails 08/18</t>
  </si>
  <si>
    <t>E3597 TSM Roads &amp; Trails 09/18</t>
  </si>
  <si>
    <t>E3597 TSM Roads &amp; Trails 10/18</t>
  </si>
  <si>
    <t>E3597 TSM Roads &amp; Trails 11/18</t>
  </si>
  <si>
    <t>E3597 TSM Roads &amp; Trails 12/18</t>
  </si>
  <si>
    <t>E3597 TSM Roads/Trails, Baker Com</t>
  </si>
  <si>
    <t>E3597 TSM Roads/Trails, Baker Com 01/18</t>
  </si>
  <si>
    <t>E3597 TSM Roads/Trails, Baker Com 02/18</t>
  </si>
  <si>
    <t>E3597 TSM Roads/Trails, Baker Com 03/18</t>
  </si>
  <si>
    <t>E3597 TSM Roads/Trails, Baker Com 04/18</t>
  </si>
  <si>
    <t>E3597 TSM Roads/Trails, Baker Com 05/18</t>
  </si>
  <si>
    <t>E3597 TSM Roads/Trails, Baker Com 06/18</t>
  </si>
  <si>
    <t>E3597 TSM Roads/Trails, Baker Com 07/18</t>
  </si>
  <si>
    <t>E3597 TSM Roads/Trails, Baker Com 08/18</t>
  </si>
  <si>
    <t>E3597 TSM Roads/Trails, Baker Com 09/18</t>
  </si>
  <si>
    <t>E3597 TSM Roads/Trails, Baker Com 10/18</t>
  </si>
  <si>
    <t>E3597 TSM Roads/Trails, Baker Com 11/18</t>
  </si>
  <si>
    <t>E3597 TSM Roads/Trails, Baker Com 12/18</t>
  </si>
  <si>
    <t>E3597 TSM Roads/Trails, Upper Baker</t>
  </si>
  <si>
    <t>E3597 TSM Roads/Trails, Upper Baker 01/18</t>
  </si>
  <si>
    <t>E3597 TSM Roads/Trails, Upper Baker 02/18</t>
  </si>
  <si>
    <t>E3597 TSM Roads/Trails, Upper Baker 03/18</t>
  </si>
  <si>
    <t>E3597 TSM Roads/Trails, Upper Baker 04/18</t>
  </si>
  <si>
    <t>E3597 TSM Roads/Trails, Upper Baker 05/18</t>
  </si>
  <si>
    <t>E3597 TSM Roads/Trails, Upper Baker 06/18</t>
  </si>
  <si>
    <t>E3597 TSM Roads/Trails, Upper Baker 07/18</t>
  </si>
  <si>
    <t>E3597 TSM Roads/Trails, Upper Baker 08/18</t>
  </si>
  <si>
    <t>E3597 TSM Roads/Trails, Upper Baker 09/18</t>
  </si>
  <si>
    <t>E3597 TSM Roads/Trails, Upper Baker 10/18</t>
  </si>
  <si>
    <t>E3597 TSM Roads/Trails, Upper Baker 11/18</t>
  </si>
  <si>
    <t>E3597 TSM Roads/Trails, Upper Baker 12/18</t>
  </si>
  <si>
    <t>E3599 TSM ARO Transmission</t>
  </si>
  <si>
    <t>E3599 TSM ARO Transmission 01/18</t>
  </si>
  <si>
    <t>E3599 TSM ARO Transmission 02/18</t>
  </si>
  <si>
    <t>E3599 TSM ARO Transmission 03/18</t>
  </si>
  <si>
    <t>E3599 TSM ARO Transmission 04/18</t>
  </si>
  <si>
    <t>E3599 TSM ARO Transmission 05/18</t>
  </si>
  <si>
    <t>E3599 TSM ARO Transmission 06/18</t>
  </si>
  <si>
    <t>E3599 TSM ARO Transmission 07/18</t>
  </si>
  <si>
    <t>E3599 TSM ARO Transmission 08/18</t>
  </si>
  <si>
    <t>E3599 TSM ARO Transmission 09/18</t>
  </si>
  <si>
    <t>E3599 TSM ARO Transmission 10/18</t>
  </si>
  <si>
    <t>E3599 TSM ARO Transmission 11/18</t>
  </si>
  <si>
    <t>E3599 TSM ARO Transmission 12/18</t>
  </si>
  <si>
    <t>E35999 (GIF) Rd/Trail, Upper Baker</t>
  </si>
  <si>
    <t>E35999 (GIF) Rd/Trail, Upper Baker 01/18</t>
  </si>
  <si>
    <t>E35999 (GIF) Rd/Trail, Upper Baker 02/18</t>
  </si>
  <si>
    <t>E35999 (GIF) Rd/Trail, Upper Baker 03/18</t>
  </si>
  <si>
    <t>E35999 (GIF) Rd/Trail, Upper Baker 04/18</t>
  </si>
  <si>
    <t>E35999 (GIF) Rd/Trail, Upper Baker 05/18</t>
  </si>
  <si>
    <t>E35999 (GIF) Rd/Trail, Upper Baker 06/18</t>
  </si>
  <si>
    <t>E35999 (GIF) Rd/Trail, Upper Baker 07/18</t>
  </si>
  <si>
    <t>E35999 (GIF) Rd/Trail, Upper Baker 08/18</t>
  </si>
  <si>
    <t>E35999 (GIF) Rd/Trail, Upper Baker 09/18</t>
  </si>
  <si>
    <t>E35999 (GIF) Rd/Trail, Upper Baker 10/18</t>
  </si>
  <si>
    <t>E35999 (GIF) Rd/Trail, Upper Baker 11/18</t>
  </si>
  <si>
    <t>E35999 (GIF) Rd/Trail, Upper Baker 12/18</t>
  </si>
  <si>
    <t>E35999 (GIF) Rds/Trail, LSR</t>
  </si>
  <si>
    <t>E35999 (GIF) Rds/Trail, LSR 01/18</t>
  </si>
  <si>
    <t>E35999 (GIF) Rds/Trail, LSR 02/18</t>
  </si>
  <si>
    <t>E35999 (GIF) Rds/Trail, LSR 03/18</t>
  </si>
  <si>
    <t>E35999 (GIF) Rds/Trail, LSR 04/18</t>
  </si>
  <si>
    <t>E35999 (GIF) Rds/Trail, LSR 05/18</t>
  </si>
  <si>
    <t>E35999 (GIF) Rds/Trail, LSR 06/18</t>
  </si>
  <si>
    <t>E35999 (GIF) Rds/Trail, LSR 07/18</t>
  </si>
  <si>
    <t>E35999 (GIF) Rds/Trail, LSR 08/18</t>
  </si>
  <si>
    <t>E35999 (GIF) Rds/Trail, LSR 09/18</t>
  </si>
  <si>
    <t>E35999 (GIF) Rds/Trail, LSR 10/18</t>
  </si>
  <si>
    <t>E35999 (GIF) Rds/Trail, LSR 11/18</t>
  </si>
  <si>
    <t>E35999 (GIF) Rds/Trail, LSR 12/18</t>
  </si>
  <si>
    <t>E3601 DONOTUSE, Sub, Vitulli</t>
  </si>
  <si>
    <t>E3601 DONOTUSE, Sub, Vitulli 01/18</t>
  </si>
  <si>
    <t>E3601 DONOTUSE, Sub, Vitulli 02/18</t>
  </si>
  <si>
    <t>E3601 DONOTUSE, Sub, Vitulli 03/18</t>
  </si>
  <si>
    <t>E3601 DONOTUSE, Sub, Vitulli 04/18</t>
  </si>
  <si>
    <t>E3601 DONOTUSE, Sub, Vitulli 05/18</t>
  </si>
  <si>
    <t>E3601 DONOTUSE, Sub, Vitulli 06/18</t>
  </si>
  <si>
    <t>E3601 DONOTUSE, Sub, Vitulli 07/18</t>
  </si>
  <si>
    <t>E3601 DONOTUSE, Sub, Vitulli 08/18</t>
  </si>
  <si>
    <t>E3601 DONOTUSE, Sub, Vitulli 09/18</t>
  </si>
  <si>
    <t>E3601 DONOTUSE, Sub, Vitulli 10/18</t>
  </si>
  <si>
    <t>E3601 DONOTUSE, Sub, Vitulli 11/18</t>
  </si>
  <si>
    <t>E3601 DONOTUSE, Sub, Vitulli 12/18</t>
  </si>
  <si>
    <t>E36010 DST Easements</t>
  </si>
  <si>
    <t>E36010 DST Easements 01/18</t>
  </si>
  <si>
    <t>E36010 DST Easements 02/18</t>
  </si>
  <si>
    <t>E36010 DST Easements 03/18</t>
  </si>
  <si>
    <t>E36010 DST Easements 04/18</t>
  </si>
  <si>
    <t>E36010 DST Easements 05/18</t>
  </si>
  <si>
    <t>E36010 DST Easements 06/18</t>
  </si>
  <si>
    <t>E36010 DST Easements 07/18</t>
  </si>
  <si>
    <t>E36010 DST Easements 08/18</t>
  </si>
  <si>
    <t>E36010 DST Easements 09/18</t>
  </si>
  <si>
    <t>E36010 DST Easements 10/18</t>
  </si>
  <si>
    <t>E36010 DST Easements 11/18</t>
  </si>
  <si>
    <t>E36010 DST Easements 12/18</t>
  </si>
  <si>
    <t>E36010 DST Easements, Hopkins Ridge</t>
  </si>
  <si>
    <t>E36010 DST Easements, Hopkins Ridge 01/18</t>
  </si>
  <si>
    <t>E36010 DST Easements, Hopkins Ridge 02/18</t>
  </si>
  <si>
    <t>E36010 DST Easements, Hopkins Ridge 03/18</t>
  </si>
  <si>
    <t>E36010 DST Easements, Hopkins Ridge 04/18</t>
  </si>
  <si>
    <t>E36010 DST Easements, Hopkins Ridge 05/18</t>
  </si>
  <si>
    <t>E36010 DST Easements, Hopkins Ridge 06/18</t>
  </si>
  <si>
    <t>E36010 DST Easements, Hopkins Ridge 07/18</t>
  </si>
  <si>
    <t>E36010 DST Easements, Hopkins Ridge 08/18</t>
  </si>
  <si>
    <t>E36010 DST Easements, Hopkins Ridge 09/18</t>
  </si>
  <si>
    <t>E36010 DST Easements, Hopkins Ridge 10/18</t>
  </si>
  <si>
    <t>E36010 DST Easements, Hopkins Ridge 11/18</t>
  </si>
  <si>
    <t>E36010 DST Easements, Hopkins Ridge 12/18</t>
  </si>
  <si>
    <t>E3610 DONOTUSE, Alpac</t>
  </si>
  <si>
    <t>E3610 DONOTUSE, Alpac 01/18</t>
  </si>
  <si>
    <t>E3610 DONOTUSE, Alpac 02/18</t>
  </si>
  <si>
    <t>E3610 DONOTUSE, Alpac 03/18</t>
  </si>
  <si>
    <t>E3610 DONOTUSE, Alpac 04/18</t>
  </si>
  <si>
    <t>E3610 DONOTUSE, Alpac 05/18</t>
  </si>
  <si>
    <t>E3610 DONOTUSE, Alpac 06/18</t>
  </si>
  <si>
    <t>E3610 DONOTUSE, Alpac 07/18</t>
  </si>
  <si>
    <t>E3610 DONOTUSE, Alpac 08/18</t>
  </si>
  <si>
    <t>E3610 DONOTUSE, Alpac 09/18</t>
  </si>
  <si>
    <t>E3610 DONOTUSE, Alpac 10/18</t>
  </si>
  <si>
    <t>E3610 DONOTUSE, Alpac 11/18</t>
  </si>
  <si>
    <t>E3610 DONOTUSE, Alpac 12/18</t>
  </si>
  <si>
    <t>E3610 DONOTUSE, Arco Central</t>
  </si>
  <si>
    <t>E3610 DONOTUSE, Arco Central 01/18</t>
  </si>
  <si>
    <t>E3610 DONOTUSE, Arco Central 02/18</t>
  </si>
  <si>
    <t>E3610 DONOTUSE, Arco Central 03/18</t>
  </si>
  <si>
    <t>E3610 DONOTUSE, Arco Central 04/18</t>
  </si>
  <si>
    <t>E3610 DONOTUSE, Arco Central 05/18</t>
  </si>
  <si>
    <t>E3610 DONOTUSE, Arco Central 06/18</t>
  </si>
  <si>
    <t>E3610 DONOTUSE, Arco Central 07/18</t>
  </si>
  <si>
    <t>E3610 DONOTUSE, Arco Central 08/18</t>
  </si>
  <si>
    <t>E3610 DONOTUSE, Arco Central 09/18</t>
  </si>
  <si>
    <t>E3610 DONOTUSE, Arco Central 10/18</t>
  </si>
  <si>
    <t>E3610 DONOTUSE, Arco Central 11/18</t>
  </si>
  <si>
    <t>E3610 DONOTUSE, Arco Central 12/18</t>
  </si>
  <si>
    <t>E3610 DONOTUSE, Capitol</t>
  </si>
  <si>
    <t>E3610 DONOTUSE, Capitol 01/18</t>
  </si>
  <si>
    <t>E3610 DONOTUSE, Capitol 02/18</t>
  </si>
  <si>
    <t>E3610 DONOTUSE, Capitol 03/18</t>
  </si>
  <si>
    <t>E3610 DONOTUSE, Capitol 04/18</t>
  </si>
  <si>
    <t>E3610 DONOTUSE, Capitol 05/18</t>
  </si>
  <si>
    <t>E3610 DONOTUSE, Capitol 06/18</t>
  </si>
  <si>
    <t>E3610 DONOTUSE, Capitol 07/18</t>
  </si>
  <si>
    <t>E3610 DONOTUSE, Capitol 08/18</t>
  </si>
  <si>
    <t>E3610 DONOTUSE, Capitol 09/18</t>
  </si>
  <si>
    <t>E3610 DONOTUSE, Capitol 10/18</t>
  </si>
  <si>
    <t>E3610 DONOTUSE, Capitol 11/18</t>
  </si>
  <si>
    <t>E3610 DONOTUSE, Capitol 12/18</t>
  </si>
  <si>
    <t>E3610 DONOTUSE, Clover Valley</t>
  </si>
  <si>
    <t>E3610 DONOTUSE, Clover Valley 01/18</t>
  </si>
  <si>
    <t>E3610 DONOTUSE, Clover Valley 02/18</t>
  </si>
  <si>
    <t>E3610 DONOTUSE, Clover Valley 03/18</t>
  </si>
  <si>
    <t>E3610 DONOTUSE, Clover Valley 04/18</t>
  </si>
  <si>
    <t>E3610 DONOTUSE, Clover Valley 05/18</t>
  </si>
  <si>
    <t>E3610 DONOTUSE, Clover Valley 06/18</t>
  </si>
  <si>
    <t>E3610 DONOTUSE, Clover Valley 07/18</t>
  </si>
  <si>
    <t>E3610 DONOTUSE, Clover Valley 08/18</t>
  </si>
  <si>
    <t>E3610 DONOTUSE, Clover Valley 09/18</t>
  </si>
  <si>
    <t>E3610 DONOTUSE, Clover Valley 10/18</t>
  </si>
  <si>
    <t>E3610 DONOTUSE, Clover Valley 11/18</t>
  </si>
  <si>
    <t>E3610 DONOTUSE, Clover Valley 12/18</t>
  </si>
  <si>
    <t>E3610 DONOTUSE, Miller Bay</t>
  </si>
  <si>
    <t>E3610 DONOTUSE, Miller Bay 01/18</t>
  </si>
  <si>
    <t>E3610 DONOTUSE, Miller Bay 02/18</t>
  </si>
  <si>
    <t>E3610 DONOTUSE, Miller Bay 03/18</t>
  </si>
  <si>
    <t>E3610 DONOTUSE, Miller Bay 04/18</t>
  </si>
  <si>
    <t>E3610 DONOTUSE, Miller Bay 05/18</t>
  </si>
  <si>
    <t>E3610 DONOTUSE, Miller Bay 06/18</t>
  </si>
  <si>
    <t>E3610 DONOTUSE, Miller Bay 07/18</t>
  </si>
  <si>
    <t>E3610 DONOTUSE, Miller Bay 08/18</t>
  </si>
  <si>
    <t>E3610 DONOTUSE, Miller Bay 09/18</t>
  </si>
  <si>
    <t>E3610 DONOTUSE, Miller Bay 10/18</t>
  </si>
  <si>
    <t>E3610 DONOTUSE, Miller Bay 11/18</t>
  </si>
  <si>
    <t>E3610 DONOTUSE, Miller Bay 12/18</t>
  </si>
  <si>
    <t>E3610 DONOTUSE, Paccar</t>
  </si>
  <si>
    <t>E3610 DONOTUSE, Paccar 01/18</t>
  </si>
  <si>
    <t>E3610 DONOTUSE, Paccar 02/18</t>
  </si>
  <si>
    <t>E3610 DONOTUSE, Paccar 03/18</t>
  </si>
  <si>
    <t>E3610 DONOTUSE, Paccar 04/18</t>
  </si>
  <si>
    <t>E3610 DONOTUSE, Paccar 05/18</t>
  </si>
  <si>
    <t>E3610 DONOTUSE, Paccar 06/18</t>
  </si>
  <si>
    <t>E3610 DONOTUSE, Paccar 07/18</t>
  </si>
  <si>
    <t>E3610 DONOTUSE, Paccar 08/18</t>
  </si>
  <si>
    <t>E3610 DONOTUSE, Paccar 09/18</t>
  </si>
  <si>
    <t>E3610 DONOTUSE, Paccar 10/18</t>
  </si>
  <si>
    <t>E3610 DONOTUSE, Paccar 11/18</t>
  </si>
  <si>
    <t>E3610 DONOTUSE, Paccar 12/18</t>
  </si>
  <si>
    <t>E3610 DONOTUSE, Texaco</t>
  </si>
  <si>
    <t>E3610 DONOTUSE, Texaco 01/18</t>
  </si>
  <si>
    <t>E3610 DONOTUSE, Texaco 02/18</t>
  </si>
  <si>
    <t>E3610 DONOTUSE, Texaco 03/18</t>
  </si>
  <si>
    <t>E3610 DONOTUSE, Texaco 04/18</t>
  </si>
  <si>
    <t>E3610 DONOTUSE, Texaco 05/18</t>
  </si>
  <si>
    <t>E3610 DONOTUSE, Texaco 06/18</t>
  </si>
  <si>
    <t>E3610 DONOTUSE, Texaco 07/18</t>
  </si>
  <si>
    <t>E3610 DONOTUSE, Texaco 08/18</t>
  </si>
  <si>
    <t>E3610 DONOTUSE, Texaco 09/18</t>
  </si>
  <si>
    <t>E3610 DONOTUSE, Texaco 10/18</t>
  </si>
  <si>
    <t>E3610 DONOTUSE, Texaco 11/18</t>
  </si>
  <si>
    <t>E3610 DONOTUSE, Texaco 12/18</t>
  </si>
  <si>
    <t>E3610 DONOTUSE, Texaco East</t>
  </si>
  <si>
    <t>E3610 DONOTUSE, Texaco East 01/18</t>
  </si>
  <si>
    <t>E3610 DONOTUSE, Texaco East 02/18</t>
  </si>
  <si>
    <t>E3610 DONOTUSE, Texaco East 03/18</t>
  </si>
  <si>
    <t>E3610 DONOTUSE, Texaco East 04/18</t>
  </si>
  <si>
    <t>E3610 DONOTUSE, Texaco East 05/18</t>
  </si>
  <si>
    <t>E3610 DONOTUSE, Texaco East 06/18</t>
  </si>
  <si>
    <t>E3610 DONOTUSE, Texaco East 07/18</t>
  </si>
  <si>
    <t>E3610 DONOTUSE, Texaco East 08/18</t>
  </si>
  <si>
    <t>E3610 DONOTUSE, Texaco East 09/18</t>
  </si>
  <si>
    <t>E3610 DONOTUSE, Texaco East 10/18</t>
  </si>
  <si>
    <t>E3610 DONOTUSE, Texaco East 11/18</t>
  </si>
  <si>
    <t>E3610 DONOTUSE, Texaco East 12/18</t>
  </si>
  <si>
    <t>E3610 DONOTUSE, Viking</t>
  </si>
  <si>
    <t>E3610 DONOTUSE, Viking 01/18</t>
  </si>
  <si>
    <t>E3610 DONOTUSE, Viking 02/18</t>
  </si>
  <si>
    <t>E3610 DONOTUSE, Viking 03/18</t>
  </si>
  <si>
    <t>E3610 DONOTUSE, Viking 04/18</t>
  </si>
  <si>
    <t>E3610 DONOTUSE, Viking 05/18</t>
  </si>
  <si>
    <t>E3610 DONOTUSE, Viking 06/18</t>
  </si>
  <si>
    <t>E3610 DONOTUSE, Viking 07/18</t>
  </si>
  <si>
    <t>E3610 DONOTUSE, Viking 08/18</t>
  </si>
  <si>
    <t>E3610 DONOTUSE, Viking 09/18</t>
  </si>
  <si>
    <t>E3610 DONOTUSE, Viking 10/18</t>
  </si>
  <si>
    <t>E3610 DONOTUSE, Viking 11/18</t>
  </si>
  <si>
    <t>E3610 DONOTUSE, Viking 12/18</t>
  </si>
  <si>
    <t>E3610 DONOTUSE, Vitulli</t>
  </si>
  <si>
    <t>E3610 DONOTUSE, Vitulli 01/18</t>
  </si>
  <si>
    <t>E3610 DONOTUSE, Vitulli 02/18</t>
  </si>
  <si>
    <t>E3610 DONOTUSE, Vitulli 03/18</t>
  </si>
  <si>
    <t>E3610 DONOTUSE, Vitulli 04/18</t>
  </si>
  <si>
    <t>E3610 DONOTUSE, Vitulli 05/18</t>
  </si>
  <si>
    <t>E3610 DONOTUSE, Vitulli 06/18</t>
  </si>
  <si>
    <t>E3610 DONOTUSE, Vitulli 07/18</t>
  </si>
  <si>
    <t>E3610 DONOTUSE, Vitulli 08/18</t>
  </si>
  <si>
    <t>E3610 DONOTUSE, Vitulli 09/18</t>
  </si>
  <si>
    <t>E3610 DONOTUSE, Vitulli 10/18</t>
  </si>
  <si>
    <t>E3610 DONOTUSE, Vitulli 11/18</t>
  </si>
  <si>
    <t>E3610 DONOTUSE, Vitulli 12/18</t>
  </si>
  <si>
    <t>E3610 DONOTUSE, Waterfront</t>
  </si>
  <si>
    <t>E3610 DONOTUSE, Waterfront 01/18</t>
  </si>
  <si>
    <t>E3610 DONOTUSE, Waterfront 02/18</t>
  </si>
  <si>
    <t>E3610 DONOTUSE, Waterfront 03/18</t>
  </si>
  <si>
    <t>E3610 DONOTUSE, Waterfront 04/18</t>
  </si>
  <si>
    <t>E3610 DONOTUSE, Waterfront 05/18</t>
  </si>
  <si>
    <t>E3610 DONOTUSE, Waterfront 06/18</t>
  </si>
  <si>
    <t>E3610 DONOTUSE, Waterfront 07/18</t>
  </si>
  <si>
    <t>E3610 DONOTUSE, Waterfront 08/18</t>
  </si>
  <si>
    <t>E3610 DONOTUSE, Waterfront 09/18</t>
  </si>
  <si>
    <t>E3610 DONOTUSE, Waterfront 10/18</t>
  </si>
  <si>
    <t>E3610 DONOTUSE, Waterfront 11/18</t>
  </si>
  <si>
    <t>E3610 DONOTUSE, Waterfront 12/18</t>
  </si>
  <si>
    <t>E3610 DST Structures &amp; Improvement</t>
  </si>
  <si>
    <t>E3610 DST Structures &amp; Improvement 01/18</t>
  </si>
  <si>
    <t>E3610 DST Structures &amp; Improvement 02/18</t>
  </si>
  <si>
    <t>E3610 DST Structures &amp; Improvement 03/18</t>
  </si>
  <si>
    <t>E3610 DST Structures &amp; Improvement 04/18</t>
  </si>
  <si>
    <t>E3610 DST Structures &amp; Improvement 05/18</t>
  </si>
  <si>
    <t>E3610 DST Structures &amp; Improvement 06/18</t>
  </si>
  <si>
    <t>E3610 DST Structures &amp; Improvement 07/18</t>
  </si>
  <si>
    <t>E3610 DST Structures &amp; Improvement 08/18</t>
  </si>
  <si>
    <t>E3610 DST Structures &amp; Improvement 09/18</t>
  </si>
  <si>
    <t>E3610 DST Structures &amp; Improvement 10/18</t>
  </si>
  <si>
    <t>E3610 DST Structures &amp; Improvement 11/18</t>
  </si>
  <si>
    <t>E3610 DST Structures &amp; Improvement 12/18</t>
  </si>
  <si>
    <t>E3620 102 DST Substation Equipment</t>
  </si>
  <si>
    <t>E3620 102 DST Substation Equipment 01/18</t>
  </si>
  <si>
    <t>E3620 102 DST Substation Equipment 02/18</t>
  </si>
  <si>
    <t>E3620 102 DST Substation Equipment 03/18</t>
  </si>
  <si>
    <t>E3620 102 DST Substation Equipment 04/18</t>
  </si>
  <si>
    <t>E3620 102 DST Substation Equipment 05/18</t>
  </si>
  <si>
    <t>E3620 102 DST Substation Equipment 06/18</t>
  </si>
  <si>
    <t>E3620 102 DST Substation Equipment 07/18</t>
  </si>
  <si>
    <t>E3620 102 DST Substation Equipment 08/18</t>
  </si>
  <si>
    <t>E3620 102 DST Substation Equipment 09/18</t>
  </si>
  <si>
    <t>E3620 102 DST Substation Equipment 10/18</t>
  </si>
  <si>
    <t>E3620 102 DST Substation Equipment 11/18</t>
  </si>
  <si>
    <t>E3620 102 DST Substation Equipment 12/18</t>
  </si>
  <si>
    <t>E3620 DONOTUSE, Alpac</t>
  </si>
  <si>
    <t>E3620 DONOTUSE, Alpac 01/18</t>
  </si>
  <si>
    <t>E3620 DONOTUSE, Alpac 02/18</t>
  </si>
  <si>
    <t>E3620 DONOTUSE, Alpac 03/18</t>
  </si>
  <si>
    <t>E3620 DONOTUSE, Alpac 04/18</t>
  </si>
  <si>
    <t>E3620 DONOTUSE, Alpac 05/18</t>
  </si>
  <si>
    <t>E3620 DONOTUSE, Alpac 06/18</t>
  </si>
  <si>
    <t>E3620 DONOTUSE, Alpac 07/18</t>
  </si>
  <si>
    <t>E3620 DONOTUSE, Alpac 08/18</t>
  </si>
  <si>
    <t>E3620 DONOTUSE, Alpac 09/18</t>
  </si>
  <si>
    <t>E3620 DONOTUSE, Alpac 10/18</t>
  </si>
  <si>
    <t>E3620 DONOTUSE, Alpac 11/18</t>
  </si>
  <si>
    <t>E3620 DONOTUSE, Alpac 12/18</t>
  </si>
  <si>
    <t>E3620 DONOTUSE, Arco Central</t>
  </si>
  <si>
    <t>E3620 DONOTUSE, Arco Central 01/18</t>
  </si>
  <si>
    <t>E3620 DONOTUSE, Arco Central 02/18</t>
  </si>
  <si>
    <t>E3620 DONOTUSE, Arco Central 03/18</t>
  </si>
  <si>
    <t>E3620 DONOTUSE, Arco Central 04/18</t>
  </si>
  <si>
    <t>E3620 DONOTUSE, Arco Central 05/18</t>
  </si>
  <si>
    <t>E3620 DONOTUSE, Arco Central 06/18</t>
  </si>
  <si>
    <t>E3620 DONOTUSE, Arco Central 07/18</t>
  </si>
  <si>
    <t>E3620 DONOTUSE, Arco Central 08/18</t>
  </si>
  <si>
    <t>E3620 DONOTUSE, Arco Central 09/18</t>
  </si>
  <si>
    <t>E3620 DONOTUSE, Arco Central 10/18</t>
  </si>
  <si>
    <t>E3620 DONOTUSE, Arco Central 11/18</t>
  </si>
  <si>
    <t>E3620 DONOTUSE, Arco Central 12/18</t>
  </si>
  <si>
    <t>E3620 DONOTUSE, Arco North</t>
  </si>
  <si>
    <t>E3620 DONOTUSE, Arco North 01/18</t>
  </si>
  <si>
    <t>E3620 DONOTUSE, Arco North 02/18</t>
  </si>
  <si>
    <t>E3620 DONOTUSE, Arco North 03/18</t>
  </si>
  <si>
    <t>E3620 DONOTUSE, Arco North 04/18</t>
  </si>
  <si>
    <t>E3620 DONOTUSE, Arco North 05/18</t>
  </si>
  <si>
    <t>E3620 DONOTUSE, Arco North 06/18</t>
  </si>
  <si>
    <t>E3620 DONOTUSE, Arco North 07/18</t>
  </si>
  <si>
    <t>E3620 DONOTUSE, Arco North 08/18</t>
  </si>
  <si>
    <t>E3620 DONOTUSE, Arco North 09/18</t>
  </si>
  <si>
    <t>E3620 DONOTUSE, Arco North 10/18</t>
  </si>
  <si>
    <t>E3620 DONOTUSE, Arco North 11/18</t>
  </si>
  <si>
    <t>E3620 DONOTUSE, Arco North 12/18</t>
  </si>
  <si>
    <t>E3620 DONOTUSE, Arco South</t>
  </si>
  <si>
    <t>E3620 DONOTUSE, Arco South 01/18</t>
  </si>
  <si>
    <t>E3620 DONOTUSE, Arco South 02/18</t>
  </si>
  <si>
    <t>E3620 DONOTUSE, Arco South 03/18</t>
  </si>
  <si>
    <t>E3620 DONOTUSE, Arco South 04/18</t>
  </si>
  <si>
    <t>E3620 DONOTUSE, Arco South 05/18</t>
  </si>
  <si>
    <t>E3620 DONOTUSE, Arco South 06/18</t>
  </si>
  <si>
    <t>E3620 DONOTUSE, Arco South 07/18</t>
  </si>
  <si>
    <t>E3620 DONOTUSE, Arco South 08/18</t>
  </si>
  <si>
    <t>E3620 DONOTUSE, Arco South 09/18</t>
  </si>
  <si>
    <t>E3620 DONOTUSE, Arco South 10/18</t>
  </si>
  <si>
    <t>E3620 DONOTUSE, Arco South 11/18</t>
  </si>
  <si>
    <t>E3620 DONOTUSE, Arco South 12/18</t>
  </si>
  <si>
    <t>E3620 DONOTUSE, Capitol</t>
  </si>
  <si>
    <t>E3620 DONOTUSE, Capitol 01/18</t>
  </si>
  <si>
    <t>E3620 DONOTUSE, Capitol 02/18</t>
  </si>
  <si>
    <t>E3620 DONOTUSE, Capitol 03/18</t>
  </si>
  <si>
    <t>E3620 DONOTUSE, Capitol 04/18</t>
  </si>
  <si>
    <t>E3620 DONOTUSE, Capitol 05/18</t>
  </si>
  <si>
    <t>E3620 DONOTUSE, Capitol 06/18</t>
  </si>
  <si>
    <t>E3620 DONOTUSE, Capitol 07/18</t>
  </si>
  <si>
    <t>E3620 DONOTUSE, Capitol 08/18</t>
  </si>
  <si>
    <t>E3620 DONOTUSE, Capitol 09/18</t>
  </si>
  <si>
    <t>E3620 DONOTUSE, Capitol 10/18</t>
  </si>
  <si>
    <t>E3620 DONOTUSE, Capitol 11/18</t>
  </si>
  <si>
    <t>E3620 DONOTUSE, Capitol 12/18</t>
  </si>
  <si>
    <t>E3620 DONOTUSE, Clover Vally</t>
  </si>
  <si>
    <t>E3620 DONOTUSE, Clover Vally 01/18</t>
  </si>
  <si>
    <t>E3620 DONOTUSE, Clover Vally 02/18</t>
  </si>
  <si>
    <t>E3620 DONOTUSE, Clover Vally 03/18</t>
  </si>
  <si>
    <t>E3620 DONOTUSE, Clover Vally 04/18</t>
  </si>
  <si>
    <t>E3620 DONOTUSE, Clover Vally 05/18</t>
  </si>
  <si>
    <t>E3620 DONOTUSE, Clover Vally 06/18</t>
  </si>
  <si>
    <t>E3620 DONOTUSE, Clover Vally 07/18</t>
  </si>
  <si>
    <t>E3620 DONOTUSE, Clover Vally 08/18</t>
  </si>
  <si>
    <t>E3620 DONOTUSE, Clover Vally 09/18</t>
  </si>
  <si>
    <t>E3620 DONOTUSE, Clover Vally 10/18</t>
  </si>
  <si>
    <t>E3620 DONOTUSE, Clover Vally 11/18</t>
  </si>
  <si>
    <t>E3620 DONOTUSE, Clover Vally 12/18</t>
  </si>
  <si>
    <t>E3620 DONOTUSE, Crescent Hbr</t>
  </si>
  <si>
    <t>E3620 DONOTUSE, Crescent Hbr 01/18</t>
  </si>
  <si>
    <t>E3620 DONOTUSE, Crescent Hbr 02/18</t>
  </si>
  <si>
    <t>E3620 DONOTUSE, Crescent Hbr 03/18</t>
  </si>
  <si>
    <t>E3620 DONOTUSE, Crescent Hbr 04/18</t>
  </si>
  <si>
    <t>E3620 DONOTUSE, Crescent Hbr 05/18</t>
  </si>
  <si>
    <t>E3620 DONOTUSE, Crescent Hbr 06/18</t>
  </si>
  <si>
    <t>E3620 DONOTUSE, Crescent Hbr 07/18</t>
  </si>
  <si>
    <t>E3620 DONOTUSE, Crescent Hbr 08/18</t>
  </si>
  <si>
    <t>E3620 DONOTUSE, Crescent Hbr 09/18</t>
  </si>
  <si>
    <t>E3620 DONOTUSE, Crescent Hbr 10/18</t>
  </si>
  <si>
    <t>E3620 DONOTUSE, Crescent Hbr 11/18</t>
  </si>
  <si>
    <t>E3620 DONOTUSE, Crescent Hbr 12/18</t>
  </si>
  <si>
    <t>E3620 DONOTUSE, Fairchild</t>
  </si>
  <si>
    <t>E3620 DONOTUSE, Fairchild 01/18</t>
  </si>
  <si>
    <t>E3620 DONOTUSE, Fairchild 02/18</t>
  </si>
  <si>
    <t>E3620 DONOTUSE, Fairchild 03/18</t>
  </si>
  <si>
    <t>E3620 DONOTUSE, Fairchild 04/18</t>
  </si>
  <si>
    <t>E3620 DONOTUSE, Fairchild 05/18</t>
  </si>
  <si>
    <t>E3620 DONOTUSE, Fairchild 06/18</t>
  </si>
  <si>
    <t>E3620 DONOTUSE, Fairchild 07/18</t>
  </si>
  <si>
    <t>E3620 DONOTUSE, Fairchild 08/18</t>
  </si>
  <si>
    <t>E3620 DONOTUSE, Fairchild 09/18</t>
  </si>
  <si>
    <t>E3620 DONOTUSE, Fairchild 10/18</t>
  </si>
  <si>
    <t>E3620 DONOTUSE, Fairchild 11/18</t>
  </si>
  <si>
    <t>E3620 DONOTUSE, Fairchild 12/18</t>
  </si>
  <si>
    <t>E3620 DONOTUSE, Liquid Air</t>
  </si>
  <si>
    <t>E3620 DONOTUSE, Liquid Air 01/18</t>
  </si>
  <si>
    <t>E3620 DONOTUSE, Liquid Air 02/18</t>
  </si>
  <si>
    <t>E3620 DONOTUSE, Liquid Air 03/18</t>
  </si>
  <si>
    <t>E3620 DONOTUSE, Liquid Air 04/18</t>
  </si>
  <si>
    <t>E3620 DONOTUSE, Liquid Air 05/18</t>
  </si>
  <si>
    <t>E3620 DONOTUSE, Liquid Air 06/18</t>
  </si>
  <si>
    <t>E3620 DONOTUSE, Liquid Air 07/18</t>
  </si>
  <si>
    <t>E3620 DONOTUSE, Liquid Air 08/18</t>
  </si>
  <si>
    <t>E3620 DONOTUSE, Liquid Air 09/18</t>
  </si>
  <si>
    <t>E3620 DONOTUSE, Liquid Air 10/18</t>
  </si>
  <si>
    <t>E3620 DONOTUSE, Liquid Air 11/18</t>
  </si>
  <si>
    <t>E3620 DONOTUSE, Liquid Air 12/18</t>
  </si>
  <si>
    <t>E3620 DONOTUSE, Miller Bay</t>
  </si>
  <si>
    <t>E3620 DONOTUSE, Miller Bay 01/18</t>
  </si>
  <si>
    <t>E3620 DONOTUSE, Miller Bay 02/18</t>
  </si>
  <si>
    <t>E3620 DONOTUSE, Miller Bay 03/18</t>
  </si>
  <si>
    <t>E3620 DONOTUSE, Miller Bay 04/18</t>
  </si>
  <si>
    <t>E3620 DONOTUSE, Miller Bay 05/18</t>
  </si>
  <si>
    <t>E3620 DONOTUSE, Miller Bay 06/18</t>
  </si>
  <si>
    <t>E3620 DONOTUSE, Miller Bay 07/18</t>
  </si>
  <si>
    <t>E3620 DONOTUSE, Miller Bay 08/18</t>
  </si>
  <si>
    <t>E3620 DONOTUSE, Miller Bay 09/18</t>
  </si>
  <si>
    <t>E3620 DONOTUSE, Miller Bay 10/18</t>
  </si>
  <si>
    <t>E3620 DONOTUSE, Miller Bay 11/18</t>
  </si>
  <si>
    <t>E3620 DONOTUSE, Miller Bay 12/18</t>
  </si>
  <si>
    <t>E3620 DONOTUSE, Olympic Avon</t>
  </si>
  <si>
    <t>E3620 DONOTUSE, Olympic Avon 01/18</t>
  </si>
  <si>
    <t>E3620 DONOTUSE, Olympic Avon 02/18</t>
  </si>
  <si>
    <t>E3620 DONOTUSE, Olympic Avon 03/18</t>
  </si>
  <si>
    <t>E3620 DONOTUSE, Olympic Avon 04/18</t>
  </si>
  <si>
    <t>E3620 DONOTUSE, Olympic Avon 05/18</t>
  </si>
  <si>
    <t>E3620 DONOTUSE, Olympic Avon 06/18</t>
  </si>
  <si>
    <t>E3620 DONOTUSE, Olympic Avon 07/18</t>
  </si>
  <si>
    <t>E3620 DONOTUSE, Olympic Avon 08/18</t>
  </si>
  <si>
    <t>E3620 DONOTUSE, Olympic Avon 09/18</t>
  </si>
  <si>
    <t>E3620 DONOTUSE, Olympic Avon 10/18</t>
  </si>
  <si>
    <t>E3620 DONOTUSE, Olympic Avon 11/18</t>
  </si>
  <si>
    <t>E3620 DONOTUSE, Olympic Avon 12/18</t>
  </si>
  <si>
    <t>E3620 DONOTUSE, Olympic Bayv</t>
  </si>
  <si>
    <t>E3620 DONOTUSE, Olympic Bayv 01/18</t>
  </si>
  <si>
    <t>E3620 DONOTUSE, Olympic Bayv 02/18</t>
  </si>
  <si>
    <t>E3620 DONOTUSE, Olympic Bayv 03/18</t>
  </si>
  <si>
    <t>E3620 DONOTUSE, Olympic Bayv 04/18</t>
  </si>
  <si>
    <t>E3620 DONOTUSE, Olympic Bayv 05/18</t>
  </si>
  <si>
    <t>E3620 DONOTUSE, Olympic Bayv 06/18</t>
  </si>
  <si>
    <t>E3620 DONOTUSE, Olympic Bayv 07/18</t>
  </si>
  <si>
    <t>E3620 DONOTUSE, Olympic Bayv 08/18</t>
  </si>
  <si>
    <t>E3620 DONOTUSE, Olympic Bayv 09/18</t>
  </si>
  <si>
    <t>E3620 DONOTUSE, Olympic Bayv 10/18</t>
  </si>
  <si>
    <t>E3620 DONOTUSE, Olympic Bayv 11/18</t>
  </si>
  <si>
    <t>E3620 DONOTUSE, Olympic Bayv 12/18</t>
  </si>
  <si>
    <t>E3620 DONOTUSE, Olympic Mobl</t>
  </si>
  <si>
    <t>E3620 DONOTUSE, Olympic Mobl 01/18</t>
  </si>
  <si>
    <t>E3620 DONOTUSE, Olympic Mobl 02/18</t>
  </si>
  <si>
    <t>E3620 DONOTUSE, Olympic Mobl 03/18</t>
  </si>
  <si>
    <t>E3620 DONOTUSE, Olympic Mobl 04/18</t>
  </si>
  <si>
    <t>E3620 DONOTUSE, Olympic Mobl 05/18</t>
  </si>
  <si>
    <t>E3620 DONOTUSE, Olympic Mobl 06/18</t>
  </si>
  <si>
    <t>E3620 DONOTUSE, Olympic Mobl 07/18</t>
  </si>
  <si>
    <t>E3620 DONOTUSE, Olympic Mobl 08/18</t>
  </si>
  <si>
    <t>E3620 DONOTUSE, Olympic Mobl 09/18</t>
  </si>
  <si>
    <t>E3620 DONOTUSE, Olympic Mobl 10/18</t>
  </si>
  <si>
    <t>E3620 DONOTUSE, Olympic Mobl 11/18</t>
  </si>
  <si>
    <t>E3620 DONOTUSE, Olympic Mobl 12/18</t>
  </si>
  <si>
    <t>E3620 DONOTUSE, Olympic Rntn</t>
  </si>
  <si>
    <t>E3620 DONOTUSE, Olympic Rntn 01/18</t>
  </si>
  <si>
    <t>E3620 DONOTUSE, Olympic Rntn 02/18</t>
  </si>
  <si>
    <t>E3620 DONOTUSE, Olympic Rntn 03/18</t>
  </si>
  <si>
    <t>E3620 DONOTUSE, Olympic Rntn 04/18</t>
  </si>
  <si>
    <t>E3620 DONOTUSE, Olympic Rntn 05/18</t>
  </si>
  <si>
    <t>E3620 DONOTUSE, Olympic Rntn 06/18</t>
  </si>
  <si>
    <t>E3620 DONOTUSE, Olympic Rntn 07/18</t>
  </si>
  <si>
    <t>E3620 DONOTUSE, Olympic Rntn 08/18</t>
  </si>
  <si>
    <t>E3620 DONOTUSE, Olympic Rntn 09/18</t>
  </si>
  <si>
    <t>E3620 DONOTUSE, Olympic Rntn 10/18</t>
  </si>
  <si>
    <t>E3620 DONOTUSE, Olympic Rntn 11/18</t>
  </si>
  <si>
    <t>E3620 DONOTUSE, Olympic Rntn 12/18</t>
  </si>
  <si>
    <t>E3620 DONOTUSE, Olympic Vail</t>
  </si>
  <si>
    <t>E3620 DONOTUSE, Olympic Vail 01/18</t>
  </si>
  <si>
    <t>E3620 DONOTUSE, Olympic Vail 02/18</t>
  </si>
  <si>
    <t>E3620 DONOTUSE, Olympic Vail 03/18</t>
  </si>
  <si>
    <t>E3620 DONOTUSE, Olympic Vail 04/18</t>
  </si>
  <si>
    <t>E3620 DONOTUSE, Olympic Vail 05/18</t>
  </si>
  <si>
    <t>E3620 DONOTUSE, Olympic Vail 06/18</t>
  </si>
  <si>
    <t>E3620 DONOTUSE, Olympic Vail 07/18</t>
  </si>
  <si>
    <t>E3620 DONOTUSE, Olympic Vail 08/18</t>
  </si>
  <si>
    <t>E3620 DONOTUSE, Olympic Vail 09/18</t>
  </si>
  <si>
    <t>E3620 DONOTUSE, Olympic Vail 10/18</t>
  </si>
  <si>
    <t>E3620 DONOTUSE, Olympic Vail 11/18</t>
  </si>
  <si>
    <t>E3620 DONOTUSE, Olympic Vail 12/18</t>
  </si>
  <si>
    <t>E3620 DONOTUSE, Paccar</t>
  </si>
  <si>
    <t>E3620 DONOTUSE, Paccar 01/18</t>
  </si>
  <si>
    <t>E3620 DONOTUSE, Paccar 02/18</t>
  </si>
  <si>
    <t>E3620 DONOTUSE, Paccar 03/18</t>
  </si>
  <si>
    <t>E3620 DONOTUSE, Paccar 04/18</t>
  </si>
  <si>
    <t>E3620 DONOTUSE, Paccar 05/18</t>
  </si>
  <si>
    <t>E3620 DONOTUSE, Paccar 06/18</t>
  </si>
  <si>
    <t>E3620 DONOTUSE, Paccar 07/18</t>
  </si>
  <si>
    <t>E3620 DONOTUSE, Paccar 08/18</t>
  </si>
  <si>
    <t>E3620 DONOTUSE, Paccar 09/18</t>
  </si>
  <si>
    <t>E3620 DONOTUSE, Paccar 10/18</t>
  </si>
  <si>
    <t>E3620 DONOTUSE, Paccar 11/18</t>
  </si>
  <si>
    <t>E3620 DONOTUSE, Paccar 12/18</t>
  </si>
  <si>
    <t>E3620 DONOTUSE, Poulsbo</t>
  </si>
  <si>
    <t>E3620 DONOTUSE, Poulsbo 01/18</t>
  </si>
  <si>
    <t>E3620 DONOTUSE, Poulsbo 02/18</t>
  </si>
  <si>
    <t>E3620 DONOTUSE, Poulsbo 03/18</t>
  </si>
  <si>
    <t>E3620 DONOTUSE, Poulsbo 04/18</t>
  </si>
  <si>
    <t>E3620 DONOTUSE, Poulsbo 05/18</t>
  </si>
  <si>
    <t>E3620 DONOTUSE, Poulsbo 06/18</t>
  </si>
  <si>
    <t>E3620 DONOTUSE, Poulsbo 07/18</t>
  </si>
  <si>
    <t>E3620 DONOTUSE, Poulsbo 08/18</t>
  </si>
  <si>
    <t>E3620 DONOTUSE, Poulsbo 09/18</t>
  </si>
  <si>
    <t>E3620 DONOTUSE, Poulsbo 10/18</t>
  </si>
  <si>
    <t>E3620 DONOTUSE, Poulsbo 11/18</t>
  </si>
  <si>
    <t>E3620 DONOTUSE, Poulsbo 12/18</t>
  </si>
  <si>
    <t>E3620 DONOTUSE, Roeder</t>
  </si>
  <si>
    <t>E3620 DONOTUSE, Roeder 01/18</t>
  </si>
  <si>
    <t>E3620 DONOTUSE, Roeder 02/18</t>
  </si>
  <si>
    <t>E3620 DONOTUSE, Roeder 03/18</t>
  </si>
  <si>
    <t>E3620 DONOTUSE, Roeder 04/18</t>
  </si>
  <si>
    <t>E3620 DONOTUSE, Roeder 05/18</t>
  </si>
  <si>
    <t>E3620 DONOTUSE, Roeder 06/18</t>
  </si>
  <si>
    <t>E3620 DONOTUSE, Roeder 07/18</t>
  </si>
  <si>
    <t>E3620 DONOTUSE, Roeder 08/18</t>
  </si>
  <si>
    <t>E3620 DONOTUSE, Roeder 09/18</t>
  </si>
  <si>
    <t>E3620 DONOTUSE, Roeder 10/18</t>
  </si>
  <si>
    <t>E3620 DONOTUSE, Roeder 11/18</t>
  </si>
  <si>
    <t>E3620 DONOTUSE, Roeder 12/18</t>
  </si>
  <si>
    <t>E3620 DONOTUSE, Texaco East</t>
  </si>
  <si>
    <t>E3620 DONOTUSE, Texaco East 01/18</t>
  </si>
  <si>
    <t>E3620 DONOTUSE, Texaco East 02/18</t>
  </si>
  <si>
    <t>E3620 DONOTUSE, Texaco East 03/18</t>
  </si>
  <si>
    <t>E3620 DONOTUSE, Texaco East 04/18</t>
  </si>
  <si>
    <t>E3620 DONOTUSE, Texaco East 05/18</t>
  </si>
  <si>
    <t>E3620 DONOTUSE, Texaco East 06/18</t>
  </si>
  <si>
    <t>E3620 DONOTUSE, Texaco East 07/18</t>
  </si>
  <si>
    <t>E3620 DONOTUSE, Texaco East 08/18</t>
  </si>
  <si>
    <t>E3620 DONOTUSE, Texaco East 09/18</t>
  </si>
  <si>
    <t>E3620 DONOTUSE, Texaco East 10/18</t>
  </si>
  <si>
    <t>E3620 DONOTUSE, Texaco East 11/18</t>
  </si>
  <si>
    <t>E3620 DONOTUSE, Texaco East 12/18</t>
  </si>
  <si>
    <t>E3620 DONOTUSE, Texaco West</t>
  </si>
  <si>
    <t>E3620 DONOTUSE, Texaco West 01/18</t>
  </si>
  <si>
    <t>E3620 DONOTUSE, Texaco West 02/18</t>
  </si>
  <si>
    <t>E3620 DONOTUSE, Texaco West 03/18</t>
  </si>
  <si>
    <t>E3620 DONOTUSE, Texaco West 04/18</t>
  </si>
  <si>
    <t>E3620 DONOTUSE, Texaco West 05/18</t>
  </si>
  <si>
    <t>E3620 DONOTUSE, Texaco West 06/18</t>
  </si>
  <si>
    <t>E3620 DONOTUSE, Texaco West 07/18</t>
  </si>
  <si>
    <t>E3620 DONOTUSE, Texaco West 08/18</t>
  </si>
  <si>
    <t>E3620 DONOTUSE, Texaco West 09/18</t>
  </si>
  <si>
    <t>E3620 DONOTUSE, Texaco West 10/18</t>
  </si>
  <si>
    <t>E3620 DONOTUSE, Texaco West 11/18</t>
  </si>
  <si>
    <t>E3620 DONOTUSE, Texaco West 12/18</t>
  </si>
  <si>
    <t>E3620 DONOTUSE, Viking</t>
  </si>
  <si>
    <t>E3620 DONOTUSE, Viking 01/18</t>
  </si>
  <si>
    <t>E3620 DONOTUSE, Viking 02/18</t>
  </si>
  <si>
    <t>E3620 DONOTUSE, Viking 03/18</t>
  </si>
  <si>
    <t>E3620 DONOTUSE, Viking 04/18</t>
  </si>
  <si>
    <t>E3620 DONOTUSE, Viking 05/18</t>
  </si>
  <si>
    <t>E3620 DONOTUSE, Viking 06/18</t>
  </si>
  <si>
    <t>E3620 DONOTUSE, Viking 07/18</t>
  </si>
  <si>
    <t>E3620 DONOTUSE, Viking 08/18</t>
  </si>
  <si>
    <t>E3620 DONOTUSE, Viking 09/18</t>
  </si>
  <si>
    <t>E3620 DONOTUSE, Viking 10/18</t>
  </si>
  <si>
    <t>E3620 DONOTUSE, Viking 11/18</t>
  </si>
  <si>
    <t>E3620 DONOTUSE, Viking 12/18</t>
  </si>
  <si>
    <t>E3620 DONOTUSE, Vituilli</t>
  </si>
  <si>
    <t>E3620 DONOTUSE, Vituilli 01/18</t>
  </si>
  <si>
    <t>E3620 DONOTUSE, Vituilli 02/18</t>
  </si>
  <si>
    <t>E3620 DONOTUSE, Vituilli 03/18</t>
  </si>
  <si>
    <t>E3620 DONOTUSE, Vituilli 04/18</t>
  </si>
  <si>
    <t>E3620 DONOTUSE, Vituilli 05/18</t>
  </si>
  <si>
    <t>E3620 DONOTUSE, Vituilli 06/18</t>
  </si>
  <si>
    <t>E3620 DONOTUSE, Vituilli 07/18</t>
  </si>
  <si>
    <t>E3620 DONOTUSE, Vituilli 08/18</t>
  </si>
  <si>
    <t>E3620 DONOTUSE, Vituilli 09/18</t>
  </si>
  <si>
    <t>E3620 DONOTUSE, Vituilli 10/18</t>
  </si>
  <si>
    <t>E3620 DONOTUSE, Vituilli 11/18</t>
  </si>
  <si>
    <t>E3620 DONOTUSE, Vituilli 12/18</t>
  </si>
  <si>
    <t>E3620 DONOTUSE, Waterfront</t>
  </si>
  <si>
    <t>E3620 DONOTUSE, Waterfront 01/18</t>
  </si>
  <si>
    <t>E3620 DONOTUSE, Waterfront 02/18</t>
  </si>
  <si>
    <t>E3620 DONOTUSE, Waterfront 03/18</t>
  </si>
  <si>
    <t>E3620 DONOTUSE, Waterfront 04/18</t>
  </si>
  <si>
    <t>E3620 DONOTUSE, Waterfront 05/18</t>
  </si>
  <si>
    <t>E3620 DONOTUSE, Waterfront 06/18</t>
  </si>
  <si>
    <t>E3620 DONOTUSE, Waterfront 07/18</t>
  </si>
  <si>
    <t>E3620 DONOTUSE, Waterfront 08/18</t>
  </si>
  <si>
    <t>E3620 DONOTUSE, Waterfront 09/18</t>
  </si>
  <si>
    <t>E3620 DONOTUSE, Waterfront 10/18</t>
  </si>
  <si>
    <t>E3620 DONOTUSE, Waterfront 11/18</t>
  </si>
  <si>
    <t>E3620 DONOTUSE, Waterfront 12/18</t>
  </si>
  <si>
    <t>E3620 DONOTUSE, Weyerhauser</t>
  </si>
  <si>
    <t>E3620 DONOTUSE, Weyerhauser 01/18</t>
  </si>
  <si>
    <t>E3620 DONOTUSE, Weyerhauser 02/18</t>
  </si>
  <si>
    <t>E3620 DONOTUSE, Weyerhauser 03/18</t>
  </si>
  <si>
    <t>E3620 DONOTUSE, Weyerhauser 04/18</t>
  </si>
  <si>
    <t>E3620 DONOTUSE, Weyerhauser 05/18</t>
  </si>
  <si>
    <t>E3620 DONOTUSE, Weyerhauser 06/18</t>
  </si>
  <si>
    <t>E3620 DONOTUSE, Weyerhauser 07/18</t>
  </si>
  <si>
    <t>E3620 DONOTUSE, Weyerhauser 08/18</t>
  </si>
  <si>
    <t>E3620 DONOTUSE, Weyerhauser 09/18</t>
  </si>
  <si>
    <t>E3620 DONOTUSE, Weyerhauser 10/18</t>
  </si>
  <si>
    <t>E3620 DONOTUSE, Weyerhauser 11/18</t>
  </si>
  <si>
    <t>E3620 DONOTUSE, Weyerhauser 12/18</t>
  </si>
  <si>
    <t>E3620 DST Sub Eq LSR</t>
  </si>
  <si>
    <t>E3620 DST Sub Eq LSR 01/18</t>
  </si>
  <si>
    <t>E3620 DST Sub Eq LSR 02/18</t>
  </si>
  <si>
    <t>E3620 DST Sub Eq LSR 03/18</t>
  </si>
  <si>
    <t>E3620 DST Sub Eq LSR 04/18</t>
  </si>
  <si>
    <t>E3620 DST Sub Eq LSR 05/18</t>
  </si>
  <si>
    <t>E3620 DST Sub Eq LSR 06/18</t>
  </si>
  <si>
    <t>E3620 DST Sub Eq LSR 07/18</t>
  </si>
  <si>
    <t>E3620 DST Sub Eq LSR 08/18</t>
  </si>
  <si>
    <t>E3620 DST Sub Eq LSR 09/18</t>
  </si>
  <si>
    <t>E3620 DST Sub Eq LSR 10/18</t>
  </si>
  <si>
    <t>E3620 DST Sub Eq LSR 11/18</t>
  </si>
  <si>
    <t>E3620 DST Sub Eq LSR 12/18</t>
  </si>
  <si>
    <t>E3620 DST Sub Eq Wild Horse Expan</t>
  </si>
  <si>
    <t>E3620 DST Sub Eq Wild Horse Expan 01/18</t>
  </si>
  <si>
    <t>E3620 DST Sub Eq Wild Horse Expan 02/18</t>
  </si>
  <si>
    <t>E3620 DST Sub Eq Wild Horse Expan 03/18</t>
  </si>
  <si>
    <t>E3620 DST Sub Eq Wild Horse Expan 04/18</t>
  </si>
  <si>
    <t>E3620 DST Sub Eq Wild Horse Expan 05/18</t>
  </si>
  <si>
    <t>E3620 DST Sub Eq Wild Horse Expan 06/18</t>
  </si>
  <si>
    <t>E3620 DST Sub Eq Wild Horse Expan 07/18</t>
  </si>
  <si>
    <t>E3620 DST Sub Eq Wild Horse Expan 08/18</t>
  </si>
  <si>
    <t>E3620 DST Sub Eq Wild Horse Expan 09/18</t>
  </si>
  <si>
    <t>E3620 DST Sub Eq Wild Horse Expan 10/18</t>
  </si>
  <si>
    <t>E3620 DST Sub Eq Wild Horse Expan 11/18</t>
  </si>
  <si>
    <t>E3620 DST Sub Eq Wild Horse Expan 12/18</t>
  </si>
  <si>
    <t>E3620 DST Sub Eq Wild Horse Solar</t>
  </si>
  <si>
    <t>E3620 DST Sub Eq Wild Horse Solar 01/18</t>
  </si>
  <si>
    <t>E3620 DST Sub Eq Wild Horse Solar 02/18</t>
  </si>
  <si>
    <t>E3620 DST Sub Eq Wild Horse Solar 03/18</t>
  </si>
  <si>
    <t>E3620 DST Sub Eq Wild Horse Solar 04/18</t>
  </si>
  <si>
    <t>E3620 DST Sub Eq Wild Horse Solar 05/18</t>
  </si>
  <si>
    <t>E3620 DST Sub Eq Wild Horse Solar 06/18</t>
  </si>
  <si>
    <t>E3620 DST Sub Eq Wild Horse Solar 07/18</t>
  </si>
  <si>
    <t>E3620 DST Sub Eq Wild Horse Solar 08/18</t>
  </si>
  <si>
    <t>E3620 DST Sub Eq Wild Horse Solar 09/18</t>
  </si>
  <si>
    <t>E3620 DST Sub Eq Wild Horse Solar 10/18</t>
  </si>
  <si>
    <t>E3620 DST Sub Eq Wild Horse Solar 11/18</t>
  </si>
  <si>
    <t>E3620 DST Sub Eq Wild Horse Solar 12/18</t>
  </si>
  <si>
    <t>E3620 DST Sub@Plant WildHorse Expan</t>
  </si>
  <si>
    <t>E3620 DST Sub@Plant WildHorse Expan 01/18</t>
  </si>
  <si>
    <t>E3620 DST Sub@Plant WildHorse Expan 02/18</t>
  </si>
  <si>
    <t>E3620 DST Sub@Plant WildHorse Expan 03/18</t>
  </si>
  <si>
    <t>E3620 DST Sub@Plant WildHorse Expan 04/18</t>
  </si>
  <si>
    <t>E3620 DST Sub@Plant WildHorse Expan 05/18</t>
  </si>
  <si>
    <t>E3620 DST Sub@Plant WildHorse Expan 06/18</t>
  </si>
  <si>
    <t>E3620 DST Sub@Plant WildHorse Expan 07/18</t>
  </si>
  <si>
    <t>E3620 DST Sub@Plant WildHorse Expan 08/18</t>
  </si>
  <si>
    <t>E3620 DST Sub@Plant WildHorse Expan 09/18</t>
  </si>
  <si>
    <t>E3620 DST Sub@Plant WildHorse Expan 10/18</t>
  </si>
  <si>
    <t>E3620 DST Sub@Plant WildHorse Expan 11/18</t>
  </si>
  <si>
    <t>E3620 DST Sub@Plant WildHorse Expan 12/18</t>
  </si>
  <si>
    <t>E3620 DST Substation Equipment</t>
  </si>
  <si>
    <t>E3620 DST Substation Equipment 01/18</t>
  </si>
  <si>
    <t>E3620 DST Substation Equipment 02/18</t>
  </si>
  <si>
    <t>E3620 DST Substation Equipment 03/18</t>
  </si>
  <si>
    <t>E3620 DST Substation Equipment 04/18</t>
  </si>
  <si>
    <t>E3620 DST Substation Equipment 05/18</t>
  </si>
  <si>
    <t>E3620 DST Substation Equipment 06/18</t>
  </si>
  <si>
    <t>E3620 DST Substation Equipment 07/18</t>
  </si>
  <si>
    <t>E3620 DST Substation Equipment 08/18</t>
  </si>
  <si>
    <t>E3620 DST Substation Equipment 09/18</t>
  </si>
  <si>
    <t>E3620 DST Substation Equipment 10/18</t>
  </si>
  <si>
    <t>E3620 DST Substation Equipment 11/18</t>
  </si>
  <si>
    <t>E3620 DST Substation Equipment 12/18</t>
  </si>
  <si>
    <t>E3630 DST Battery Storage Equipment</t>
  </si>
  <si>
    <t>E3630 DST Battery Storage Equipment 01/18</t>
  </si>
  <si>
    <t>E3630 DST Battery Storage Equipment 02/18</t>
  </si>
  <si>
    <t>E3630 DST Battery Storage Equipment 03/18</t>
  </si>
  <si>
    <t>E3630 DST Battery Storage Equipment 04/18</t>
  </si>
  <si>
    <t>E3630 DST Battery Storage Equipment 05/18</t>
  </si>
  <si>
    <t>E3630 DST Battery Storage Equipment 06/18</t>
  </si>
  <si>
    <t>E3630 DST Battery Storage Equipment 07/18</t>
  </si>
  <si>
    <t>E3630 DST Battery Storage Equipment 08/18</t>
  </si>
  <si>
    <t>E3630 DST Battery Storage Equipment 09/18</t>
  </si>
  <si>
    <t>E3630 DST Battery Storage Equipment 10/18</t>
  </si>
  <si>
    <t>E3630 DST Battery Storage Equipment 11/18</t>
  </si>
  <si>
    <t>E3630 DST Battery Storage Equipment 12/18</t>
  </si>
  <si>
    <t>E3640 DST Poles, Hopkins Ridge</t>
  </si>
  <si>
    <t>E3640 DST Poles, Hopkins Ridge 01/18</t>
  </si>
  <si>
    <t>E3640 DST Poles, Hopkins Ridge 02/18</t>
  </si>
  <si>
    <t>E3640 DST Poles, Hopkins Ridge 03/18</t>
  </si>
  <si>
    <t>E3640 DST Poles, Hopkins Ridge 04/18</t>
  </si>
  <si>
    <t>E3640 DST Poles, Hopkins Ridge 05/18</t>
  </si>
  <si>
    <t>E3640 DST Poles, Hopkins Ridge 06/18</t>
  </si>
  <si>
    <t>E3640 DST Poles, Hopkins Ridge 07/18</t>
  </si>
  <si>
    <t>E3640 DST Poles, Hopkins Ridge 08/18</t>
  </si>
  <si>
    <t>E3640 DST Poles, Hopkins Ridge 09/18</t>
  </si>
  <si>
    <t>E3640 DST Poles, Hopkins Ridge 10/18</t>
  </si>
  <si>
    <t>E3640 DST Poles, Hopkins Ridge 11/18</t>
  </si>
  <si>
    <t>E3640 DST Poles, Hopkins Ridge 12/18</t>
  </si>
  <si>
    <t>E3640 DST Poles, LSR</t>
  </si>
  <si>
    <t>E3640 DST Poles, LSR 01/18</t>
  </si>
  <si>
    <t>E3640 DST Poles, LSR 02/18</t>
  </si>
  <si>
    <t>E3640 DST Poles, LSR 03/18</t>
  </si>
  <si>
    <t>E3640 DST Poles, LSR 04/18</t>
  </si>
  <si>
    <t>E3640 DST Poles, LSR 05/18</t>
  </si>
  <si>
    <t>E3640 DST Poles, LSR 06/18</t>
  </si>
  <si>
    <t>E3640 DST Poles, LSR 07/18</t>
  </si>
  <si>
    <t>E3640 DST Poles, LSR 08/18</t>
  </si>
  <si>
    <t>E3640 DST Poles, LSR 09/18</t>
  </si>
  <si>
    <t>E3640 DST Poles, LSR 10/18</t>
  </si>
  <si>
    <t>E3640 DST Poles, LSR 11/18</t>
  </si>
  <si>
    <t>E3640 DST Poles, LSR 12/18</t>
  </si>
  <si>
    <t>E3640 DST Poles, Wild Horse</t>
  </si>
  <si>
    <t>E3640 DST Poles, Wild Horse 01/18</t>
  </si>
  <si>
    <t>E3640 DST Poles, Wild Horse 02/18</t>
  </si>
  <si>
    <t>E3640 DST Poles, Wild Horse 03/18</t>
  </si>
  <si>
    <t>E3640 DST Poles, Wild Horse 04/18</t>
  </si>
  <si>
    <t>E3640 DST Poles, Wild Horse 05/18</t>
  </si>
  <si>
    <t>E3640 DST Poles, Wild Horse 06/18</t>
  </si>
  <si>
    <t>E3640 DST Poles, Wild Horse 07/18</t>
  </si>
  <si>
    <t>E3640 DST Poles, Wild Horse 08/18</t>
  </si>
  <si>
    <t>E3640 DST Poles, Wild Horse 09/18</t>
  </si>
  <si>
    <t>E3640 DST Poles, Wild Horse 10/18</t>
  </si>
  <si>
    <t>E3640 DST Poles, Wild Horse 11/18</t>
  </si>
  <si>
    <t>E3640 DST Poles, Wild Horse 12/18</t>
  </si>
  <si>
    <t>E3640 DST Poles, Wild Horse Expan</t>
  </si>
  <si>
    <t>E3640 DST Poles, Wild Horse Expan 01/18</t>
  </si>
  <si>
    <t>E3640 DST Poles, Wild Horse Expan 02/18</t>
  </si>
  <si>
    <t>E3640 DST Poles, Wild Horse Expan 03/18</t>
  </si>
  <si>
    <t>E3640 DST Poles, Wild Horse Expan 04/18</t>
  </si>
  <si>
    <t>E3640 DST Poles, Wild Horse Expan 05/18</t>
  </si>
  <si>
    <t>E3640 DST Poles, Wild Horse Expan 06/18</t>
  </si>
  <si>
    <t>E3640 DST Poles, Wild Horse Expan 07/18</t>
  </si>
  <si>
    <t>E3640 DST Poles, Wild Horse Expan 08/18</t>
  </si>
  <si>
    <t>E3640 DST Poles, Wild Horse Expan 09/18</t>
  </si>
  <si>
    <t>E3640 DST Poles, Wild Horse Expan 10/18</t>
  </si>
  <si>
    <t>E3640 DST Poles, Wild Horse Expan 11/18</t>
  </si>
  <si>
    <t>E3640 DST Poles, Wild Horse Expan 12/18</t>
  </si>
  <si>
    <t>E3640 DST Poles, Wild Horse Solar</t>
  </si>
  <si>
    <t>E3640 DST Poles, Wild Horse Solar 01/18</t>
  </si>
  <si>
    <t>E3640 DST Poles, Wild Horse Solar 02/18</t>
  </si>
  <si>
    <t>E3640 DST Poles, Wild Horse Solar 03/18</t>
  </si>
  <si>
    <t>E3640 DST Poles, Wild Horse Solar 04/18</t>
  </si>
  <si>
    <t>E3640 DST Poles, Wild Horse Solar 05/18</t>
  </si>
  <si>
    <t>E3640 DST Poles, Wild Horse Solar 06/18</t>
  </si>
  <si>
    <t>E3640 DST Poles, Wild Horse Solar 07/18</t>
  </si>
  <si>
    <t>E3640 DST Poles, Wild Horse Solar 08/18</t>
  </si>
  <si>
    <t>E3640 DST Poles, Wild Horse Solar 09/18</t>
  </si>
  <si>
    <t>E3640 DST Poles, Wild Horse Solar 10/18</t>
  </si>
  <si>
    <t>E3640 DST Poles, Wild Horse Solar 11/18</t>
  </si>
  <si>
    <t>E3640 DST Poles, Wild Horse Solar 12/18</t>
  </si>
  <si>
    <t>E3640 DST Poles/Towers/Fixtures</t>
  </si>
  <si>
    <t>E3640 DST Poles/Towers/Fixtures 01/18</t>
  </si>
  <si>
    <t>E3640 DST Poles/Towers/Fixtures 02/18</t>
  </si>
  <si>
    <t>E3640 DST Poles/Towers/Fixtures 03/18</t>
  </si>
  <si>
    <t>E3640 DST Poles/Towers/Fixtures 04/18</t>
  </si>
  <si>
    <t>E3640 DST Poles/Towers/Fixtures 05/18</t>
  </si>
  <si>
    <t>E3640 DST Poles/Towers/Fixtures 06/18</t>
  </si>
  <si>
    <t>E3640 DST Poles/Towers/Fixtures 07/18</t>
  </si>
  <si>
    <t>E3640 DST Poles/Towers/Fixtures 08/18</t>
  </si>
  <si>
    <t>E3640 DST Poles/Towers/Fixtures 09/18</t>
  </si>
  <si>
    <t>E3640 DST Poles/Towers/Fixtures 10/18</t>
  </si>
  <si>
    <t>E3640 DST Poles/Towers/Fixtures 11/18</t>
  </si>
  <si>
    <t>E3640 DST Poles/Towers/Fixtures 12/18</t>
  </si>
  <si>
    <t>E3650 DST O/H Cond, Hopkins Ridge</t>
  </si>
  <si>
    <t>E3650 DST O/H Cond, Hopkins Ridge 01/18</t>
  </si>
  <si>
    <t>E3650 DST O/H Cond, Hopkins Ridge 02/18</t>
  </si>
  <si>
    <t>E3650 DST O/H Cond, Hopkins Ridge 03/18</t>
  </si>
  <si>
    <t>E3650 DST O/H Cond, Hopkins Ridge 04/18</t>
  </si>
  <si>
    <t>E3650 DST O/H Cond, Hopkins Ridge 05/18</t>
  </si>
  <si>
    <t>E3650 DST O/H Cond, Hopkins Ridge 06/18</t>
  </si>
  <si>
    <t>E3650 DST O/H Cond, Hopkins Ridge 07/18</t>
  </si>
  <si>
    <t>E3650 DST O/H Cond, Hopkins Ridge 08/18</t>
  </si>
  <si>
    <t>E3650 DST O/H Cond, Hopkins Ridge 09/18</t>
  </si>
  <si>
    <t>E3650 DST O/H Cond, Hopkins Ridge 10/18</t>
  </si>
  <si>
    <t>E3650 DST O/H Cond, Hopkins Ridge 11/18</t>
  </si>
  <si>
    <t>E3650 DST O/H Cond, Hopkins Ridge 12/18</t>
  </si>
  <si>
    <t>E3650 DST O/H Cond, LSR</t>
  </si>
  <si>
    <t>E3650 DST O/H Cond, LSR 01/18</t>
  </si>
  <si>
    <t>E3650 DST O/H Cond, LSR 02/18</t>
  </si>
  <si>
    <t>E3650 DST O/H Cond, LSR 03/18</t>
  </si>
  <si>
    <t>E3650 DST O/H Cond, LSR 04/18</t>
  </si>
  <si>
    <t>E3650 DST O/H Cond, LSR 05/18</t>
  </si>
  <si>
    <t>E3650 DST O/H Cond, LSR 06/18</t>
  </si>
  <si>
    <t>E3650 DST O/H Cond, LSR 07/18</t>
  </si>
  <si>
    <t>E3650 DST O/H Cond, LSR 08/18</t>
  </si>
  <si>
    <t>E3650 DST O/H Cond, LSR 09/18</t>
  </si>
  <si>
    <t>E3650 DST O/H Cond, LSR 10/18</t>
  </si>
  <si>
    <t>E3650 DST O/H Cond, LSR 11/18</t>
  </si>
  <si>
    <t>E3650 DST O/H Cond, LSR 12/18</t>
  </si>
  <si>
    <t>E3650 DST O/H Cond, Wild Horse</t>
  </si>
  <si>
    <t>E3650 DST O/H Cond, Wild Horse 01/18</t>
  </si>
  <si>
    <t>E3650 DST O/H Cond, Wild Horse 02/18</t>
  </si>
  <si>
    <t>E3650 DST O/H Cond, Wild Horse 03/18</t>
  </si>
  <si>
    <t>E3650 DST O/H Cond, Wild Horse 04/18</t>
  </si>
  <si>
    <t>E3650 DST O/H Cond, Wild Horse 05/18</t>
  </si>
  <si>
    <t>E3650 DST O/H Cond, Wild Horse 06/18</t>
  </si>
  <si>
    <t>E3650 DST O/H Cond, Wild Horse 07/18</t>
  </si>
  <si>
    <t>E3650 DST O/H Cond, Wild Horse 08/18</t>
  </si>
  <si>
    <t>E3650 DST O/H Cond, Wild Horse 09/18</t>
  </si>
  <si>
    <t>E3650 DST O/H Cond, Wild Horse 10/18</t>
  </si>
  <si>
    <t>E3650 DST O/H Cond, Wild Horse 11/18</t>
  </si>
  <si>
    <t>E3650 DST O/H Cond, Wild Horse 12/18</t>
  </si>
  <si>
    <t>E3650 DST O/H Cond, WildHorse Expan</t>
  </si>
  <si>
    <t>E3650 DST O/H Cond, WildHorse Expan 01/18</t>
  </si>
  <si>
    <t>E3650 DST O/H Cond, WildHorse Expan 02/18</t>
  </si>
  <si>
    <t>E3650 DST O/H Cond, WildHorse Expan 03/18</t>
  </si>
  <si>
    <t>E3650 DST O/H Cond, WildHorse Expan 04/18</t>
  </si>
  <si>
    <t>E3650 DST O/H Cond, WildHorse Expan 05/18</t>
  </si>
  <si>
    <t>E3650 DST O/H Cond, WildHorse Expan 06/18</t>
  </si>
  <si>
    <t>E3650 DST O/H Cond, WildHorse Expan 07/18</t>
  </si>
  <si>
    <t>E3650 DST O/H Cond, WildHorse Expan 08/18</t>
  </si>
  <si>
    <t>E3650 DST O/H Cond, WildHorse Expan 09/18</t>
  </si>
  <si>
    <t>E3650 DST O/H Cond, WildHorse Expan 10/18</t>
  </si>
  <si>
    <t>E3650 DST O/H Cond, WildHorse Expan 11/18</t>
  </si>
  <si>
    <t>E3650 DST O/H Cond, WildHorse Expan 12/18</t>
  </si>
  <si>
    <t>E3650 DST O/H Cond, WildHorse Solar</t>
  </si>
  <si>
    <t>E3650 DST O/H Cond, WildHorse Solar 01/18</t>
  </si>
  <si>
    <t>E3650 DST O/H Cond, WildHorse Solar 02/18</t>
  </si>
  <si>
    <t>E3650 DST O/H Cond, WildHorse Solar 03/18</t>
  </si>
  <si>
    <t>E3650 DST O/H Cond, WildHorse Solar 04/18</t>
  </si>
  <si>
    <t>E3650 DST O/H Cond, WildHorse Solar 05/18</t>
  </si>
  <si>
    <t>E3650 DST O/H Cond, WildHorse Solar 06/18</t>
  </si>
  <si>
    <t>E3650 DST O/H Cond, WildHorse Solar 07/18</t>
  </si>
  <si>
    <t>E3650 DST O/H Cond, WildHorse Solar 08/18</t>
  </si>
  <si>
    <t>E3650 DST O/H Cond, WildHorse Solar 09/18</t>
  </si>
  <si>
    <t>E3650 DST O/H Cond, WildHorse Solar 10/18</t>
  </si>
  <si>
    <t>E3650 DST O/H Cond, WildHorse Solar 11/18</t>
  </si>
  <si>
    <t>E3650 DST O/H Cond, WildHorse Solar 12/18</t>
  </si>
  <si>
    <t>E3650 DST O/H Conductor/Devices</t>
  </si>
  <si>
    <t>E3650 DST O/H Conductor/Devices 01/18</t>
  </si>
  <si>
    <t>E3650 DST O/H Conductor/Devices 02/18</t>
  </si>
  <si>
    <t>E3650 DST O/H Conductor/Devices 03/18</t>
  </si>
  <si>
    <t>E3650 DST O/H Conductor/Devices 04/18</t>
  </si>
  <si>
    <t>E3650 DST O/H Conductor/Devices 05/18</t>
  </si>
  <si>
    <t>E3650 DST O/H Conductor/Devices 06/18</t>
  </si>
  <si>
    <t>E3650 DST O/H Conductor/Devices 07/18</t>
  </si>
  <si>
    <t>E3650 DST O/H Conductor/Devices 08/18</t>
  </si>
  <si>
    <t>E3650 DST O/H Conductor/Devices 09/18</t>
  </si>
  <si>
    <t>E3650 DST O/H Conductor/Devices 10/18</t>
  </si>
  <si>
    <t>E3650 DST O/H Conductor/Devices 11/18</t>
  </si>
  <si>
    <t>E3650 DST O/H Conductor/Devices 12/18</t>
  </si>
  <si>
    <t>E3660 DST U/G Cond,Wild Horse Expan</t>
  </si>
  <si>
    <t>E3660 DST U/G Cond,Wild Horse Expan 01/18</t>
  </si>
  <si>
    <t>E3660 DST U/G Cond,Wild Horse Expan 02/18</t>
  </si>
  <si>
    <t>E3660 DST U/G Cond,Wild Horse Expan 03/18</t>
  </si>
  <si>
    <t>E3660 DST U/G Cond,Wild Horse Expan 04/18</t>
  </si>
  <si>
    <t>E3660 DST U/G Cond,Wild Horse Expan 05/18</t>
  </si>
  <si>
    <t>E3660 DST U/G Cond,Wild Horse Expan 06/18</t>
  </si>
  <si>
    <t>E3660 DST U/G Cond,Wild Horse Expan 07/18</t>
  </si>
  <si>
    <t>E3660 DST U/G Cond,Wild Horse Expan 08/18</t>
  </si>
  <si>
    <t>E3660 DST U/G Cond,Wild Horse Expan 09/18</t>
  </si>
  <si>
    <t>E3660 DST U/G Cond,Wild Horse Expan 10/18</t>
  </si>
  <si>
    <t>E3660 DST U/G Cond,Wild Horse Expan 11/18</t>
  </si>
  <si>
    <t>E3660 DST U/G Cond,Wild Horse Expan 12/18</t>
  </si>
  <si>
    <t>E3660 DST U/G Cond,Wild Horse Solar</t>
  </si>
  <si>
    <t>E3660 DST U/G Cond,Wild Horse Solar 01/18</t>
  </si>
  <si>
    <t>E3660 DST U/G Cond,Wild Horse Solar 02/18</t>
  </si>
  <si>
    <t>E3660 DST U/G Cond,Wild Horse Solar 03/18</t>
  </si>
  <si>
    <t>E3660 DST U/G Cond,Wild Horse Solar 04/18</t>
  </si>
  <si>
    <t>E3660 DST U/G Cond,Wild Horse Solar 05/18</t>
  </si>
  <si>
    <t>E3660 DST U/G Cond,Wild Horse Solar 06/18</t>
  </si>
  <si>
    <t>E3660 DST U/G Cond,Wild Horse Solar 07/18</t>
  </si>
  <si>
    <t>E3660 DST U/G Cond,Wild Horse Solar 08/18</t>
  </si>
  <si>
    <t>E3660 DST U/G Cond,Wild Horse Solar 09/18</t>
  </si>
  <si>
    <t>E3660 DST U/G Cond,Wild Horse Solar 10/18</t>
  </si>
  <si>
    <t>E3660 DST U/G Cond,Wild Horse Solar 11/18</t>
  </si>
  <si>
    <t>E3660 DST U/G Cond,Wild Horse Solar 12/18</t>
  </si>
  <si>
    <t>E3660 DST U/G Cond,Wild HorseWind</t>
  </si>
  <si>
    <t>E3660 DST U/G Cond,Wild HorseWind 01/18</t>
  </si>
  <si>
    <t>E3660 DST U/G Cond,Wild HorseWind 02/18</t>
  </si>
  <si>
    <t>E3660 DST U/G Cond,Wild HorseWind 03/18</t>
  </si>
  <si>
    <t>E3660 DST U/G Cond,Wild HorseWind 04/18</t>
  </si>
  <si>
    <t>E3660 DST U/G Cond,Wild HorseWind 05/18</t>
  </si>
  <si>
    <t>E3660 DST U/G Cond,Wild HorseWind 06/18</t>
  </si>
  <si>
    <t>E3660 DST U/G Cond,Wild HorseWind 07/18</t>
  </si>
  <si>
    <t>E3660 DST U/G Cond,Wild HorseWind 08/18</t>
  </si>
  <si>
    <t>E3660 DST U/G Cond,Wild HorseWind 09/18</t>
  </si>
  <si>
    <t>E3660 DST U/G Cond,Wild HorseWind 10/18</t>
  </si>
  <si>
    <t>E3660 DST U/G Cond,Wild HorseWind 11/18</t>
  </si>
  <si>
    <t>E3660 DST U/G Cond,Wild HorseWind 12/18</t>
  </si>
  <si>
    <t>E3660 DST U/G Conduit 01/18</t>
  </si>
  <si>
    <t>E3660 DST U/G Conduit 02/18</t>
  </si>
  <si>
    <t>E3660 DST U/G Conduit 03/18</t>
  </si>
  <si>
    <t>E3660 DST U/G Conduit 04/18</t>
  </si>
  <si>
    <t>E3660 DST U/G Conduit 05/18</t>
  </si>
  <si>
    <t>E3660 DST U/G Conduit 06/18</t>
  </si>
  <si>
    <t>E3660 DST U/G Conduit 07/18</t>
  </si>
  <si>
    <t>E3660 DST U/G Conduit 08/18</t>
  </si>
  <si>
    <t>E3660 DST U/G Conduit 09/18</t>
  </si>
  <si>
    <t>E3660 DST U/G Conduit 10/18</t>
  </si>
  <si>
    <t>E3660 DST U/G Conduit 11/18</t>
  </si>
  <si>
    <t>E3660 DST U/G Conduit 12/18</t>
  </si>
  <si>
    <t>E3660 DST U/G Conduit, HopkinsRidge</t>
  </si>
  <si>
    <t>E3660 DST U/G Conduit, HopkinsRidge 01/18</t>
  </si>
  <si>
    <t>E3660 DST U/G Conduit, HopkinsRidge 02/18</t>
  </si>
  <si>
    <t>E3660 DST U/G Conduit, HopkinsRidge 03/18</t>
  </si>
  <si>
    <t>E3660 DST U/G Conduit, HopkinsRidge 04/18</t>
  </si>
  <si>
    <t>E3660 DST U/G Conduit, HopkinsRidge 05/18</t>
  </si>
  <si>
    <t>E3660 DST U/G Conduit, HopkinsRidge 06/18</t>
  </si>
  <si>
    <t>E3660 DST U/G Conduit, HopkinsRidge 07/18</t>
  </si>
  <si>
    <t>E3660 DST U/G Conduit, HopkinsRidge 08/18</t>
  </si>
  <si>
    <t>E3660 DST U/G Conduit, HopkinsRidge 09/18</t>
  </si>
  <si>
    <t>E3660 DST U/G Conduit, HopkinsRidge 10/18</t>
  </si>
  <si>
    <t>E3660 DST U/G Conduit, HopkinsRidge 11/18</t>
  </si>
  <si>
    <t>E3660 DST U/G Conduit, HopkinsRidge 12/18</t>
  </si>
  <si>
    <t>E3660 DST U/G Conduit, LSR</t>
  </si>
  <si>
    <t>E3660 DST U/G Conduit, LSR 01/18</t>
  </si>
  <si>
    <t>E3660 DST U/G Conduit, LSR 02/18</t>
  </si>
  <si>
    <t>E3660 DST U/G Conduit, LSR 03/18</t>
  </si>
  <si>
    <t>E3660 DST U/G Conduit, LSR 04/18</t>
  </si>
  <si>
    <t>E3660 DST U/G Conduit, LSR 05/18</t>
  </si>
  <si>
    <t>E3660 DST U/G Conduit, LSR 06/18</t>
  </si>
  <si>
    <t>E3660 DST U/G Conduit, LSR 07/18</t>
  </si>
  <si>
    <t>E3660 DST U/G Conduit, LSR 08/18</t>
  </si>
  <si>
    <t>E3660 DST U/G Conduit, LSR 09/18</t>
  </si>
  <si>
    <t>E3660 DST U/G Conduit, LSR 10/18</t>
  </si>
  <si>
    <t>E3660 DST U/G Conduit, LSR 11/18</t>
  </si>
  <si>
    <t>E3660 DST U/G Conduit, LSR 12/18</t>
  </si>
  <si>
    <t>E3670 DST U/G Cond, Hopkins Ridge</t>
  </si>
  <si>
    <t>E3670 DST U/G Cond, Hopkins Ridge 01/18</t>
  </si>
  <si>
    <t>E3670 DST U/G Cond, Hopkins Ridge 02/18</t>
  </si>
  <si>
    <t>E3670 DST U/G Cond, Hopkins Ridge 03/18</t>
  </si>
  <si>
    <t>E3670 DST U/G Cond, Hopkins Ridge 04/18</t>
  </si>
  <si>
    <t>E3670 DST U/G Cond, Hopkins Ridge 05/18</t>
  </si>
  <si>
    <t>E3670 DST U/G Cond, Hopkins Ridge 06/18</t>
  </si>
  <si>
    <t>E3670 DST U/G Cond, Hopkins Ridge 07/18</t>
  </si>
  <si>
    <t>E3670 DST U/G Cond, Hopkins Ridge 08/18</t>
  </si>
  <si>
    <t>E3670 DST U/G Cond, Hopkins Ridge 09/18</t>
  </si>
  <si>
    <t>E3670 DST U/G Cond, Hopkins Ridge 10/18</t>
  </si>
  <si>
    <t>E3670 DST U/G Cond, Hopkins Ridge 11/18</t>
  </si>
  <si>
    <t>E3670 DST U/G Cond, Hopkins Ridge 12/18</t>
  </si>
  <si>
    <t>E3670 DST U/G Cond, LSR</t>
  </si>
  <si>
    <t>E3670 DST U/G Cond, LSR 01/18</t>
  </si>
  <si>
    <t>E3670 DST U/G Cond, LSR 02/18</t>
  </si>
  <si>
    <t>E3670 DST U/G Cond, LSR 03/18</t>
  </si>
  <si>
    <t>E3670 DST U/G Cond, LSR 04/18</t>
  </si>
  <si>
    <t>E3670 DST U/G Cond, LSR 05/18</t>
  </si>
  <si>
    <t>E3670 DST U/G Cond, LSR 06/18</t>
  </si>
  <si>
    <t>E3670 DST U/G Cond, LSR 07/18</t>
  </si>
  <si>
    <t>E3670 DST U/G Cond, LSR 08/18</t>
  </si>
  <si>
    <t>E3670 DST U/G Cond, LSR 09/18</t>
  </si>
  <si>
    <t>E3670 DST U/G Cond, LSR 10/18</t>
  </si>
  <si>
    <t>E3670 DST U/G Cond, LSR 11/18</t>
  </si>
  <si>
    <t>E3670 DST U/G Cond, LSR 12/18</t>
  </si>
  <si>
    <t>E3670 DST U/G Cond, Wild Horse</t>
  </si>
  <si>
    <t>E3670 DST U/G Cond, Wild Horse 01/18</t>
  </si>
  <si>
    <t>E3670 DST U/G Cond, Wild Horse 02/18</t>
  </si>
  <si>
    <t>E3670 DST U/G Cond, Wild Horse 03/18</t>
  </si>
  <si>
    <t>E3670 DST U/G Cond, Wild Horse 04/18</t>
  </si>
  <si>
    <t>E3670 DST U/G Cond, Wild Horse 05/18</t>
  </si>
  <si>
    <t>E3670 DST U/G Cond, Wild Horse 06/18</t>
  </si>
  <si>
    <t>E3670 DST U/G Cond, Wild Horse 07/18</t>
  </si>
  <si>
    <t>E3670 DST U/G Cond, Wild Horse 08/18</t>
  </si>
  <si>
    <t>E3670 DST U/G Cond, Wild Horse 09/18</t>
  </si>
  <si>
    <t>E3670 DST U/G Cond, Wild Horse 10/18</t>
  </si>
  <si>
    <t>E3670 DST U/G Cond, Wild Horse 11/18</t>
  </si>
  <si>
    <t>E3670 DST U/G Cond, Wild Horse 12/18</t>
  </si>
  <si>
    <t>E3670 DST U/G Cond, Wild Horse Exp</t>
  </si>
  <si>
    <t>E3670 DST U/G Cond, Wild Horse Exp 01/18</t>
  </si>
  <si>
    <t>E3670 DST U/G Cond, Wild Horse Exp 02/18</t>
  </si>
  <si>
    <t>E3670 DST U/G Cond, Wild Horse Exp 03/18</t>
  </si>
  <si>
    <t>E3670 DST U/G Cond, Wild Horse Exp 04/18</t>
  </si>
  <si>
    <t>E3670 DST U/G Cond, Wild Horse Exp 05/18</t>
  </si>
  <si>
    <t>E3670 DST U/G Cond, Wild Horse Exp 06/18</t>
  </si>
  <si>
    <t>E3670 DST U/G Cond, Wild Horse Exp 07/18</t>
  </si>
  <si>
    <t>E3670 DST U/G Cond, Wild Horse Exp 08/18</t>
  </si>
  <si>
    <t>E3670 DST U/G Cond, Wild Horse Exp 09/18</t>
  </si>
  <si>
    <t>E3670 DST U/G Cond, Wild Horse Exp 10/18</t>
  </si>
  <si>
    <t>E3670 DST U/G Cond, Wild Horse Exp 11/18</t>
  </si>
  <si>
    <t>E3670 DST U/G Cond, Wild Horse Exp 12/18</t>
  </si>
  <si>
    <t>E3670 DST U/G Conductor/Devices 01/18</t>
  </si>
  <si>
    <t>E3670 DST U/G Conductor/Devices 02/18</t>
  </si>
  <si>
    <t>E3670 DST U/G Conductor/Devices 03/18</t>
  </si>
  <si>
    <t>E3670 DST U/G Conductor/Devices 04/18</t>
  </si>
  <si>
    <t>E3670 DST U/G Conductor/Devices 05/18</t>
  </si>
  <si>
    <t>E3670 DST U/G Conductor/Devices 06/18</t>
  </si>
  <si>
    <t>E3670 DST U/G Conductor/Devices 07/18</t>
  </si>
  <si>
    <t>E3670 DST U/G Conductor/Devices 08/18</t>
  </si>
  <si>
    <t>E3670 DST U/G Conductor/Devices 09/18</t>
  </si>
  <si>
    <t>E3670 DST U/G Conductor/Devices 10/18</t>
  </si>
  <si>
    <t>E3670 DST U/G Conductor/Devices 11/18</t>
  </si>
  <si>
    <t>E3670 DST U/G Conductor/Devices 12/18</t>
  </si>
  <si>
    <t>E368 DST Line Transformers 01/18</t>
  </si>
  <si>
    <t>E368 DST Line Transformers 02/18</t>
  </si>
  <si>
    <t>E368 DST Line Transformers 03/18</t>
  </si>
  <si>
    <t>E368 DST Line Transformers 04/18</t>
  </si>
  <si>
    <t>E368 DST Line Transformers 05/18</t>
  </si>
  <si>
    <t>E368 DST Line Transformers 06/18</t>
  </si>
  <si>
    <t>E368 DST Line Transformers 07/18</t>
  </si>
  <si>
    <t>E368 DST Line Transformers 08/18</t>
  </si>
  <si>
    <t>E368 DST Line Transformers 09/18</t>
  </si>
  <si>
    <t>E368 DST Line Transformers 10/18</t>
  </si>
  <si>
    <t>E368 DST Line Transformers 11/18</t>
  </si>
  <si>
    <t>E368 DST Line Transformers 12/18</t>
  </si>
  <si>
    <t>E369 DST Services 01/18</t>
  </si>
  <si>
    <t>E369 DST Services 02/18</t>
  </si>
  <si>
    <t>E369 DST Services 03/18</t>
  </si>
  <si>
    <t>E369 DST Services 04/18</t>
  </si>
  <si>
    <t>E369 DST Services 05/18</t>
  </si>
  <si>
    <t>E369 DST Services 06/18</t>
  </si>
  <si>
    <t>E369 DST Services 07/18</t>
  </si>
  <si>
    <t>E369 DST Services 08/18</t>
  </si>
  <si>
    <t>E369 DST Services 09/18</t>
  </si>
  <si>
    <t>E369 DST Services 10/18</t>
  </si>
  <si>
    <t>E369 DST Services 11/18</t>
  </si>
  <si>
    <t>E369 DST Services 12/18</t>
  </si>
  <si>
    <t>E370 DST Meters AMR</t>
  </si>
  <si>
    <t>E370 DST Meters AMR 01/18</t>
  </si>
  <si>
    <t>E370 DST Meters AMR 02/18</t>
  </si>
  <si>
    <t>E370 DST Meters AMR 03/18</t>
  </si>
  <si>
    <t>E370 DST Meters AMR 04/18</t>
  </si>
  <si>
    <t>E370 DST Meters AMR 05/18</t>
  </si>
  <si>
    <t>E370 DST Meters AMR 06/18</t>
  </si>
  <si>
    <t>E370 DST Meters AMR 07/18</t>
  </si>
  <si>
    <t>E370 DST Meters AMR 08/18</t>
  </si>
  <si>
    <t>E370 DST Meters AMR 09/18</t>
  </si>
  <si>
    <t>E370 DST Meters AMR 10/18</t>
  </si>
  <si>
    <t>E370 DST Meters AMR 11/18</t>
  </si>
  <si>
    <t>E370 DST Meters AMR 12/18</t>
  </si>
  <si>
    <t>E3701 DST Meters AMI</t>
  </si>
  <si>
    <t>E3701 DST Meters AMI 01/18</t>
  </si>
  <si>
    <t>E3701 DST Meters AMI 02/18</t>
  </si>
  <si>
    <t>E3701 DST Meters AMI 03/18</t>
  </si>
  <si>
    <t>E3701 DST Meters AMI 04/18</t>
  </si>
  <si>
    <t>E3701 DST Meters AMI 05/18</t>
  </si>
  <si>
    <t>E3701 DST Meters AMI 06/18</t>
  </si>
  <si>
    <t>E3701 DST Meters AMI 07/18</t>
  </si>
  <si>
    <t>E3701 DST Meters AMI 08/18</t>
  </si>
  <si>
    <t>E3701 DST Meters AMI 09/18</t>
  </si>
  <si>
    <t>E3701 DST Meters AMI 10/18</t>
  </si>
  <si>
    <t>E3701 DST Meters AMI 11/18</t>
  </si>
  <si>
    <t>E3701 DST Meters AMI 12/18</t>
  </si>
  <si>
    <t>E3721 DST Water Hter, 10 yr-NOTUSED</t>
  </si>
  <si>
    <t>E3721 DST Water Hter, 10 yr-NOTUSED 01/18</t>
  </si>
  <si>
    <t>E3721 DST Water Hter, 10 yr-NOTUSED 02/18</t>
  </si>
  <si>
    <t>E3721 DST Water Hter, 10 yr-NOTUSED 03/18</t>
  </si>
  <si>
    <t>E3721 DST Water Hter, 10 yr-NOTUSED 04/18</t>
  </si>
  <si>
    <t>E3721 DST Water Hter, 10 yr-NOTUSED 05/18</t>
  </si>
  <si>
    <t>E3721 DST Water Hter, 10 yr-NOTUSED 06/18</t>
  </si>
  <si>
    <t>E3721 DST Water Hter, 10 yr-NOTUSED 07/18</t>
  </si>
  <si>
    <t>E3721 DST Water Hter, 10 yr-NOTUSED 08/18</t>
  </si>
  <si>
    <t>E3721 DST Water Hter, 10 yr-NOTUSED 09/18</t>
  </si>
  <si>
    <t>E3721 DST Water Hter, 10 yr-NOTUSED 10/18</t>
  </si>
  <si>
    <t>E3721 DST Water Hter, 10 yr-NOTUSED 11/18</t>
  </si>
  <si>
    <t>E3721 DST Water Hter, 10 yr-NOTUSED 12/18</t>
  </si>
  <si>
    <t>E3722 DST Water Htr, 15 yr-NOTUSED</t>
  </si>
  <si>
    <t>E3722 DST Water Htr, 15 yr-NOTUSED 01/18</t>
  </si>
  <si>
    <t>E3722 DST Water Htr, 15 yr-NOTUSED 02/18</t>
  </si>
  <si>
    <t>E3722 DST Water Htr, 15 yr-NOTUSED 03/18</t>
  </si>
  <si>
    <t>E3722 DST Water Htr, 15 yr-NOTUSED 04/18</t>
  </si>
  <si>
    <t>E3722 DST Water Htr, 15 yr-NOTUSED 05/18</t>
  </si>
  <si>
    <t>E3722 DST Water Htr, 15 yr-NOTUSED 06/18</t>
  </si>
  <si>
    <t>E3722 DST Water Htr, 15 yr-NOTUSED 07/18</t>
  </si>
  <si>
    <t>E3722 DST Water Htr, 15 yr-NOTUSED 08/18</t>
  </si>
  <si>
    <t>E3722 DST Water Htr, 15 yr-NOTUSED 09/18</t>
  </si>
  <si>
    <t>E3722 DST Water Htr, 15 yr-NOTUSED 10/18</t>
  </si>
  <si>
    <t>E3722 DST Water Htr, 15 yr-NOTUSED 11/18</t>
  </si>
  <si>
    <t>E3722 DST Water Htr, 15 yr-NOTUSED 12/18</t>
  </si>
  <si>
    <t>E373 DST Street Lighting &amp; Signal 01/18</t>
  </si>
  <si>
    <t>E373 DST Street Lighting &amp; Signal 02/18</t>
  </si>
  <si>
    <t>E373 DST Street Lighting &amp; Signal 03/18</t>
  </si>
  <si>
    <t>E373 DST Street Lighting &amp; Signal 04/18</t>
  </si>
  <si>
    <t>E373 DST Street Lighting &amp; Signal 05/18</t>
  </si>
  <si>
    <t>E373 DST Street Lighting &amp; Signal 06/18</t>
  </si>
  <si>
    <t>E373 DST Street Lighting &amp; Signal 07/18</t>
  </si>
  <si>
    <t>E373 DST Street Lighting &amp; Signal 08/18</t>
  </si>
  <si>
    <t>E373 DST Street Lighting &amp; Signal 09/18</t>
  </si>
  <si>
    <t>E373 DST Street Lighting &amp; Signal 10/18</t>
  </si>
  <si>
    <t>E373 DST Street Lighting &amp; Signal 11/18</t>
  </si>
  <si>
    <t>E373 DST Street Lighting &amp; Signal 12/18</t>
  </si>
  <si>
    <t>E374 DST ARO Distribution</t>
  </si>
  <si>
    <t>E374 DST ARO Distribution 01/18</t>
  </si>
  <si>
    <t>E374 DST ARO Distribution 02/18</t>
  </si>
  <si>
    <t>E374 DST ARO Distribution 03/18</t>
  </si>
  <si>
    <t>E374 DST ARO Distribution 04/18</t>
  </si>
  <si>
    <t>E374 DST ARO Distribution 05/18</t>
  </si>
  <si>
    <t>E374 DST ARO Distribution 06/18</t>
  </si>
  <si>
    <t>E374 DST ARO Distribution 07/18</t>
  </si>
  <si>
    <t>E374 DST ARO Distribution 08/18</t>
  </si>
  <si>
    <t>E374 DST ARO Distribution 09/18</t>
  </si>
  <si>
    <t>E374 DST ARO Distribution 10/18</t>
  </si>
  <si>
    <t>E374 DST ARO Distribution 11/18</t>
  </si>
  <si>
    <t>E374 DST ARO Distribution 12/18</t>
  </si>
  <si>
    <t>E3900 DONOTUSE, Bellingham SvcC</t>
  </si>
  <si>
    <t>E3900 DONOTUSE, Bellingham SvcC 01/18</t>
  </si>
  <si>
    <t>E3900 DONOTUSE, Bellingham SvcC 02/18</t>
  </si>
  <si>
    <t>E3900 DONOTUSE, Bellingham SvcC 03/18</t>
  </si>
  <si>
    <t>E3900 DONOTUSE, Bellingham SvcC 04/18</t>
  </si>
  <si>
    <t>E3900 DONOTUSE, Bellingham SvcC 05/18</t>
  </si>
  <si>
    <t>E3900 DONOTUSE, Bellingham SvcC 06/18</t>
  </si>
  <si>
    <t>E3900 DONOTUSE, Bellingham SvcC 07/18</t>
  </si>
  <si>
    <t>E3900 DONOTUSE, Bellingham SvcC 08/18</t>
  </si>
  <si>
    <t>E3900 DONOTUSE, Bellingham SvcC 09/18</t>
  </si>
  <si>
    <t>E3900 DONOTUSE, Bellingham SvcC 10/18</t>
  </si>
  <si>
    <t>E3900 DONOTUSE, Bellingham SvcC 11/18</t>
  </si>
  <si>
    <t>E3900 DONOTUSE, Bellingham SvcC 12/18</t>
  </si>
  <si>
    <t>E3900 DONOTUSE, Frederickson</t>
  </si>
  <si>
    <t>E3900 DONOTUSE, Frederickson 01/18</t>
  </si>
  <si>
    <t>E3900 DONOTUSE, Frederickson 02/18</t>
  </si>
  <si>
    <t>E3900 DONOTUSE, Frederickson 03/18</t>
  </si>
  <si>
    <t>E3900 DONOTUSE, Frederickson 04/18</t>
  </si>
  <si>
    <t>E3900 DONOTUSE, Frederickson 05/18</t>
  </si>
  <si>
    <t>E3900 DONOTUSE, Frederickson 06/18</t>
  </si>
  <si>
    <t>E3900 DONOTUSE, Frederickson 07/18</t>
  </si>
  <si>
    <t>E3900 DONOTUSE, Frederickson 08/18</t>
  </si>
  <si>
    <t>E3900 DONOTUSE, Frederickson 09/18</t>
  </si>
  <si>
    <t>E3900 DONOTUSE, Frederickson 10/18</t>
  </si>
  <si>
    <t>E3900 DONOTUSE, Frederickson 11/18</t>
  </si>
  <si>
    <t>E3900 DONOTUSE, Frederickson 12/18</t>
  </si>
  <si>
    <t>E3900 DONOTUSE, Kitsap Svc Ctr</t>
  </si>
  <si>
    <t>E3900 DONOTUSE, Kitsap Svc Ctr 01/18</t>
  </si>
  <si>
    <t>E3900 DONOTUSE, Kitsap Svc Ctr 02/18</t>
  </si>
  <si>
    <t>E3900 DONOTUSE, Kitsap Svc Ctr 03/18</t>
  </si>
  <si>
    <t>E3900 DONOTUSE, Kitsap Svc Ctr 04/18</t>
  </si>
  <si>
    <t>E3900 DONOTUSE, Kitsap Svc Ctr 05/18</t>
  </si>
  <si>
    <t>E3900 DONOTUSE, Kitsap Svc Ctr 06/18</t>
  </si>
  <si>
    <t>E3900 DONOTUSE, Kitsap Svc Ctr 07/18</t>
  </si>
  <si>
    <t>E3900 DONOTUSE, Kitsap Svc Ctr 08/18</t>
  </si>
  <si>
    <t>E3900 DONOTUSE, Kitsap Svc Ctr 09/18</t>
  </si>
  <si>
    <t>E3900 DONOTUSE, Kitsap Svc Ctr 10/18</t>
  </si>
  <si>
    <t>E3900 DONOTUSE, Kitsap Svc Ctr 11/18</t>
  </si>
  <si>
    <t>E3900 DONOTUSE, Kitsap Svc Ctr 12/18</t>
  </si>
  <si>
    <t>E3900 DONOTUSE, Lakewood Svc Ct</t>
  </si>
  <si>
    <t>E3900 DONOTUSE, Lakewood Svc Ct 01/18</t>
  </si>
  <si>
    <t>E3900 DONOTUSE, Lakewood Svc Ct 02/18</t>
  </si>
  <si>
    <t>E3900 DONOTUSE, Lakewood Svc Ct 03/18</t>
  </si>
  <si>
    <t>E3900 DONOTUSE, Lakewood Svc Ct 04/18</t>
  </si>
  <si>
    <t>E3900 DONOTUSE, Lakewood Svc Ct 05/18</t>
  </si>
  <si>
    <t>E3900 DONOTUSE, Lakewood Svc Ct 06/18</t>
  </si>
  <si>
    <t>E3900 DONOTUSE, Lakewood Svc Ct 07/18</t>
  </si>
  <si>
    <t>E3900 DONOTUSE, Lakewood Svc Ct 08/18</t>
  </si>
  <si>
    <t>E3900 DONOTUSE, Lakewood Svc Ct 09/18</t>
  </si>
  <si>
    <t>E3900 DONOTUSE, Lakewood Svc Ct 10/18</t>
  </si>
  <si>
    <t>E3900 DONOTUSE, Lakewood Svc Ct 11/18</t>
  </si>
  <si>
    <t>E3900 DONOTUSE, Lakewood Svc Ct 12/18</t>
  </si>
  <si>
    <t>E3900 DONOTUSE, Mount Vernon BO</t>
  </si>
  <si>
    <t>E3900 DONOTUSE, Mount Vernon BO 01/18</t>
  </si>
  <si>
    <t>E3900 DONOTUSE, Mount Vernon BO 02/18</t>
  </si>
  <si>
    <t>E3900 DONOTUSE, Mount Vernon BO 03/18</t>
  </si>
  <si>
    <t>E3900 DONOTUSE, Mount Vernon BO 04/18</t>
  </si>
  <si>
    <t>E3900 DONOTUSE, Mount Vernon BO 05/18</t>
  </si>
  <si>
    <t>E3900 DONOTUSE, Mount Vernon BO 06/18</t>
  </si>
  <si>
    <t>E3900 DONOTUSE, Mount Vernon BO 07/18</t>
  </si>
  <si>
    <t>E3900 DONOTUSE, Mount Vernon BO 08/18</t>
  </si>
  <si>
    <t>E3900 DONOTUSE, Mount Vernon BO 09/18</t>
  </si>
  <si>
    <t>E3900 DONOTUSE, Mount Vernon BO 10/18</t>
  </si>
  <si>
    <t>E3900 DONOTUSE, Mount Vernon BO 11/18</t>
  </si>
  <si>
    <t>E3900 DONOTUSE, Mount Vernon BO 12/18</t>
  </si>
  <si>
    <t>E3900 DONOTUSE, Poulsbo Svc Ctr</t>
  </si>
  <si>
    <t>E3900 DONOTUSE, Poulsbo Svc Ctr 01/18</t>
  </si>
  <si>
    <t>E3900 DONOTUSE, Poulsbo Svc Ctr 02/18</t>
  </si>
  <si>
    <t>E3900 DONOTUSE, Poulsbo Svc Ctr 03/18</t>
  </si>
  <si>
    <t>E3900 DONOTUSE, Poulsbo Svc Ctr 04/18</t>
  </si>
  <si>
    <t>E3900 DONOTUSE, Poulsbo Svc Ctr 05/18</t>
  </si>
  <si>
    <t>E3900 DONOTUSE, Poulsbo Svc Ctr 06/18</t>
  </si>
  <si>
    <t>E3900 DONOTUSE, Poulsbo Svc Ctr 07/18</t>
  </si>
  <si>
    <t>E3900 DONOTUSE, Poulsbo Svc Ctr 08/18</t>
  </si>
  <si>
    <t>E3900 DONOTUSE, Poulsbo Svc Ctr 09/18</t>
  </si>
  <si>
    <t>E3900 DONOTUSE, Poulsbo Svc Ctr 10/18</t>
  </si>
  <si>
    <t>E3900 DONOTUSE, Poulsbo Svc Ctr 11/18</t>
  </si>
  <si>
    <t>E3900 DONOTUSE, Poulsbo Svc Ctr 12/18</t>
  </si>
  <si>
    <t>E3900 DONOTUSE, Pt Townsend Svc</t>
  </si>
  <si>
    <t>E3900 DONOTUSE, Pt Townsend Svc 01/18</t>
  </si>
  <si>
    <t>E3900 DONOTUSE, Pt Townsend Svc 02/18</t>
  </si>
  <si>
    <t>E3900 DONOTUSE, Pt Townsend Svc 03/18</t>
  </si>
  <si>
    <t>E3900 DONOTUSE, Pt Townsend Svc 04/18</t>
  </si>
  <si>
    <t>E3900 DONOTUSE, Pt Townsend Svc 05/18</t>
  </si>
  <si>
    <t>E3900 DONOTUSE, Pt Townsend Svc 06/18</t>
  </si>
  <si>
    <t>E3900 DONOTUSE, Pt Townsend Svc 07/18</t>
  </si>
  <si>
    <t>E3900 DONOTUSE, Pt Townsend Svc 08/18</t>
  </si>
  <si>
    <t>E3900 DONOTUSE, Pt Townsend Svc 09/18</t>
  </si>
  <si>
    <t>E3900 DONOTUSE, Pt Townsend Svc 10/18</t>
  </si>
  <si>
    <t>E3900 DONOTUSE, Pt Townsend Svc 11/18</t>
  </si>
  <si>
    <t>E3900 DONOTUSE, Pt Townsend Svc 12/18</t>
  </si>
  <si>
    <t>E3900 DONOTUSE, Puyallup Bus Of</t>
  </si>
  <si>
    <t>E3900 DONOTUSE, Puyallup Bus Of 01/18</t>
  </si>
  <si>
    <t>E3900 DONOTUSE, Puyallup Bus Of 02/18</t>
  </si>
  <si>
    <t>E3900 DONOTUSE, Puyallup Bus Of 03/18</t>
  </si>
  <si>
    <t>E3900 DONOTUSE, Puyallup Bus Of 04/18</t>
  </si>
  <si>
    <t>E3900 DONOTUSE, Puyallup Bus Of 05/18</t>
  </si>
  <si>
    <t>E3900 DONOTUSE, Puyallup Bus Of 06/18</t>
  </si>
  <si>
    <t>E3900 DONOTUSE, Puyallup Bus Of 07/18</t>
  </si>
  <si>
    <t>E3900 DONOTUSE, Puyallup Bus Of 08/18</t>
  </si>
  <si>
    <t>E3900 DONOTUSE, Puyallup Bus Of 09/18</t>
  </si>
  <si>
    <t>E3900 DONOTUSE, Puyallup Bus Of 10/18</t>
  </si>
  <si>
    <t>E3900 DONOTUSE, Puyallup Bus Of 11/18</t>
  </si>
  <si>
    <t>E3900 DONOTUSE, Puyallup Bus Of 12/18</t>
  </si>
  <si>
    <t>E3900 DONOTUSE, Redmond Svc Ctr</t>
  </si>
  <si>
    <t>E3900 DONOTUSE, Redmond Svc Ctr 01/18</t>
  </si>
  <si>
    <t>E3900 DONOTUSE, Redmond Svc Ctr 02/18</t>
  </si>
  <si>
    <t>E3900 DONOTUSE, Redmond Svc Ctr 03/18</t>
  </si>
  <si>
    <t>E3900 DONOTUSE, Redmond Svc Ctr 04/18</t>
  </si>
  <si>
    <t>E3900 DONOTUSE, Redmond Svc Ctr 05/18</t>
  </si>
  <si>
    <t>E3900 DONOTUSE, Redmond Svc Ctr 06/18</t>
  </si>
  <si>
    <t>E3900 DONOTUSE, Redmond Svc Ctr 07/18</t>
  </si>
  <si>
    <t>E3900 DONOTUSE, Redmond Svc Ctr 08/18</t>
  </si>
  <si>
    <t>E3900 DONOTUSE, Redmond Svc Ctr 09/18</t>
  </si>
  <si>
    <t>E3900 DONOTUSE, Redmond Svc Ctr 10/18</t>
  </si>
  <si>
    <t>E3900 DONOTUSE, Redmond Svc Ctr 11/18</t>
  </si>
  <si>
    <t>E3900 DONOTUSE, Redmond Svc Ctr 12/18</t>
  </si>
  <si>
    <t>E3900 DONOTUSE, Shuffleton Subs</t>
  </si>
  <si>
    <t>E3900 DONOTUSE, Shuffleton Subs 01/18</t>
  </si>
  <si>
    <t>E3900 DONOTUSE, Shuffleton Subs 02/18</t>
  </si>
  <si>
    <t>E3900 DONOTUSE, Shuffleton Subs 03/18</t>
  </si>
  <si>
    <t>E3900 DONOTUSE, Shuffleton Subs 04/18</t>
  </si>
  <si>
    <t>E3900 DONOTUSE, Shuffleton Subs 05/18</t>
  </si>
  <si>
    <t>E3900 DONOTUSE, Shuffleton Subs 06/18</t>
  </si>
  <si>
    <t>E3900 DONOTUSE, Shuffleton Subs 07/18</t>
  </si>
  <si>
    <t>E3900 DONOTUSE, Shuffleton Subs 08/18</t>
  </si>
  <si>
    <t>E3900 DONOTUSE, Shuffleton Subs 09/18</t>
  </si>
  <si>
    <t>E3900 DONOTUSE, Shuffleton Subs 10/18</t>
  </si>
  <si>
    <t>E3900 DONOTUSE, Shuffleton Subs 11/18</t>
  </si>
  <si>
    <t>E3900 DONOTUSE, Shuffleton Subs 12/18</t>
  </si>
  <si>
    <t>E3900 DONOTUSE, Skagit Svc Ctr</t>
  </si>
  <si>
    <t>E3900 DONOTUSE, Skagit Svc Ctr 01/18</t>
  </si>
  <si>
    <t>E3900 DONOTUSE, Skagit Svc Ctr 02/18</t>
  </si>
  <si>
    <t>E3900 DONOTUSE, Skagit Svc Ctr 03/18</t>
  </si>
  <si>
    <t>E3900 DONOTUSE, Skagit Svc Ctr 04/18</t>
  </si>
  <si>
    <t>E3900 DONOTUSE, Skagit Svc Ctr 05/18</t>
  </si>
  <si>
    <t>E3900 DONOTUSE, Skagit Svc Ctr 06/18</t>
  </si>
  <si>
    <t>E3900 DONOTUSE, Skagit Svc Ctr 07/18</t>
  </si>
  <si>
    <t>E3900 DONOTUSE, Skagit Svc Ctr 08/18</t>
  </si>
  <si>
    <t>E3900 DONOTUSE, Skagit Svc Ctr 09/18</t>
  </si>
  <si>
    <t>E3900 DONOTUSE, Skagit Svc Ctr 10/18</t>
  </si>
  <si>
    <t>E3900 DONOTUSE, Skagit Svc Ctr 11/18</t>
  </si>
  <si>
    <t>E3900 DONOTUSE, Skagit Svc Ctr 12/18</t>
  </si>
  <si>
    <t>E3900 DONOTUSE, Vashon Svc Ctr</t>
  </si>
  <si>
    <t>E3900 DONOTUSE, Vashon Svc Ctr 01/18</t>
  </si>
  <si>
    <t>E3900 DONOTUSE, Vashon Svc Ctr 02/18</t>
  </si>
  <si>
    <t>E3900 DONOTUSE, Vashon Svc Ctr 03/18</t>
  </si>
  <si>
    <t>E3900 DONOTUSE, Vashon Svc Ctr 04/18</t>
  </si>
  <si>
    <t>E3900 DONOTUSE, Vashon Svc Ctr 05/18</t>
  </si>
  <si>
    <t>E3900 DONOTUSE, Vashon Svc Ctr 06/18</t>
  </si>
  <si>
    <t>E3900 DONOTUSE, Vashon Svc Ctr 07/18</t>
  </si>
  <si>
    <t>E3900 DONOTUSE, Vashon Svc Ctr 08/18</t>
  </si>
  <si>
    <t>E3900 DONOTUSE, Vashon Svc Ctr 09/18</t>
  </si>
  <si>
    <t>E3900 DONOTUSE, Vashon Svc Ctr 10/18</t>
  </si>
  <si>
    <t>E3900 DONOTUSE, Vashon Svc Ctr 11/18</t>
  </si>
  <si>
    <t>E3900 DONOTUSE, Vashon Svc Ctr 12/18</t>
  </si>
  <si>
    <t>E3900 DONOTUSE, Whidbey Svc Ctr</t>
  </si>
  <si>
    <t>E3900 DONOTUSE, Whidbey Svc Ctr 01/18</t>
  </si>
  <si>
    <t>E3900 DONOTUSE, Whidbey Svc Ctr 02/18</t>
  </si>
  <si>
    <t>E3900 DONOTUSE, Whidbey Svc Ctr 03/18</t>
  </si>
  <si>
    <t>E3900 DONOTUSE, Whidbey Svc Ctr 04/18</t>
  </si>
  <si>
    <t>E3900 DONOTUSE, Whidbey Svc Ctr 05/18</t>
  </si>
  <si>
    <t>E3900 DONOTUSE, Whidbey Svc Ctr 06/18</t>
  </si>
  <si>
    <t>E3900 DONOTUSE, Whidbey Svc Ctr 07/18</t>
  </si>
  <si>
    <t>E3900 DONOTUSE, Whidbey Svc Ctr 08/18</t>
  </si>
  <si>
    <t>E3900 DONOTUSE, Whidbey Svc Ctr 09/18</t>
  </si>
  <si>
    <t>E3900 DONOTUSE, Whidbey Svc Ctr 10/18</t>
  </si>
  <si>
    <t>E3900 DONOTUSE, Whidbey Svc Ctr 11/18</t>
  </si>
  <si>
    <t>E3900 DONOTUSE, Whidbey Svc Ctr 12/18</t>
  </si>
  <si>
    <t>E3900 GEN Str&amp;Impv, Burlington/Skag</t>
  </si>
  <si>
    <t>E3900 GEN Str&amp;Impv, Burlington/Skag 01/18</t>
  </si>
  <si>
    <t>E3900 GEN Str&amp;Impv, Burlington/Skag 02/18</t>
  </si>
  <si>
    <t>E3900 GEN Str&amp;Impv, Burlington/Skag 03/18</t>
  </si>
  <si>
    <t>E3900 GEN Str&amp;Impv, Burlington/Skag 04/18</t>
  </si>
  <si>
    <t>E3900 GEN Str&amp;Impv, Burlington/Skag 05/18</t>
  </si>
  <si>
    <t>E3900 GEN Str&amp;Impv, Burlington/Skag 06/18</t>
  </si>
  <si>
    <t>E3900 GEN Str&amp;Impv, Burlington/Skag 07/18</t>
  </si>
  <si>
    <t>E3900 GEN Str&amp;Impv, Burlington/Skag 08/18</t>
  </si>
  <si>
    <t>E3900 GEN Str&amp;Impv, Burlington/Skag 09/18</t>
  </si>
  <si>
    <t>E3900 GEN Str&amp;Impv, Burlington/Skag 10/18</t>
  </si>
  <si>
    <t>E3900 GEN Str&amp;Impv, Burlington/Skag 11/18</t>
  </si>
  <si>
    <t>E3900 GEN Str&amp;Impv, Burlington/Skag 12/18</t>
  </si>
  <si>
    <t>E3900 GEN Str/Impv, Colstrip 3-4</t>
  </si>
  <si>
    <t>E3900 GEN Str/Impv, Colstrip 3-4 01/18</t>
  </si>
  <si>
    <t>E3900 GEN Str/Impv, Colstrip 3-4 02/18</t>
  </si>
  <si>
    <t>E3900 GEN Str/Impv, Colstrip 3-4 03/18</t>
  </si>
  <si>
    <t>E3900 GEN Str/Impv, Colstrip 3-4 04/18</t>
  </si>
  <si>
    <t>E3900 GEN Str/Impv, Colstrip 3-4 05/18</t>
  </si>
  <si>
    <t>E3900 GEN Str/Impv, Colstrip 3-4 06/18</t>
  </si>
  <si>
    <t>E3900 GEN Str/Impv, Colstrip 3-4 07/18</t>
  </si>
  <si>
    <t>E3900 GEN Str/Impv, Colstrip 3-4 08/18</t>
  </si>
  <si>
    <t>E3900 GEN Str/Impv, Colstrip 3-4 09/18</t>
  </si>
  <si>
    <t>E3900 GEN Str/Impv, Colstrip 3-4 10/18</t>
  </si>
  <si>
    <t>E3900 GEN Str/Impv, Colstrip 3-4 11/18</t>
  </si>
  <si>
    <t>E3900 GEN Str/Impv, Colstrip 3-4 12/18</t>
  </si>
  <si>
    <t>E3900 GEN Str/Impv, Wildhorse</t>
  </si>
  <si>
    <t>E3900 GEN Str/Impv, Wildhorse 01/18</t>
  </si>
  <si>
    <t>E3900 GEN Str/Impv, Wildhorse 02/18</t>
  </si>
  <si>
    <t>E3900 GEN Str/Impv, Wildhorse 03/18</t>
  </si>
  <si>
    <t>E3900 GEN Str/Impv, Wildhorse 04/18</t>
  </si>
  <si>
    <t>E3900 GEN Str/Impv, Wildhorse 05/18</t>
  </si>
  <si>
    <t>E3900 GEN Str/Impv, Wildhorse 06/18</t>
  </si>
  <si>
    <t>E3900 GEN Str/Impv, Wildhorse 07/18</t>
  </si>
  <si>
    <t>E3900 GEN Str/Impv, Wildhorse 08/18</t>
  </si>
  <si>
    <t>E3900 GEN Str/Impv, Wildhorse 09/18</t>
  </si>
  <si>
    <t>E3900 GEN Str/Impv, Wildhorse 10/18</t>
  </si>
  <si>
    <t>E3900 GEN Str/Impv, Wildhorse 11/18</t>
  </si>
  <si>
    <t>E3900 GEN Str/Impv, Wildhorse 12/18</t>
  </si>
  <si>
    <t>E3900 GEN Structures &amp; Improvement</t>
  </si>
  <si>
    <t>E3900 GEN Structures &amp; Improvement 01/18</t>
  </si>
  <si>
    <t>E3900 GEN Structures &amp; Improvement 02/18</t>
  </si>
  <si>
    <t>E3900 GEN Structures &amp; Improvement 03/18</t>
  </si>
  <si>
    <t>E3900 GEN Structures &amp; Improvement 04/18</t>
  </si>
  <si>
    <t>E3900 GEN Structures &amp; Improvement 05/18</t>
  </si>
  <si>
    <t>E3900 GEN Structures &amp; Improvement 06/18</t>
  </si>
  <si>
    <t>E3900 GEN Structures &amp; Improvement 07/18</t>
  </si>
  <si>
    <t>E3900 GEN Structures &amp; Improvement 08/18</t>
  </si>
  <si>
    <t>E3900 GEN Structures &amp; Improvement 09/18</t>
  </si>
  <si>
    <t>E3900 GEN Structures &amp; Improvement 10/18</t>
  </si>
  <si>
    <t>E3900 GEN Structures &amp; Improvement 11/18</t>
  </si>
  <si>
    <t>E3900 GEN Structures &amp; Improvement 12/18</t>
  </si>
  <si>
    <t>E3901 GEN LH, Bellingham</t>
  </si>
  <si>
    <t>E3901 GEN LH, Bellingham 01/18</t>
  </si>
  <si>
    <t>E3901 GEN LH, Bellingham 02/18</t>
  </si>
  <si>
    <t>E3901 GEN LH, Bellingham 03/18</t>
  </si>
  <si>
    <t>E3901 GEN LH, Bellingham 04/18</t>
  </si>
  <si>
    <t>E3901 GEN LH, Bellingham 05/18</t>
  </si>
  <si>
    <t>E3901 GEN LH, Bellingham 06/18</t>
  </si>
  <si>
    <t>E3901 GEN LH, Bellingham 07/18</t>
  </si>
  <si>
    <t>E3901 GEN LH, Bellingham 08/18</t>
  </si>
  <si>
    <t>E3901 GEN LH, Bellingham 09/18</t>
  </si>
  <si>
    <t>E3901 GEN LH, Bellingham 10/18</t>
  </si>
  <si>
    <t>E3901 GEN LH, Bellingham 11/18</t>
  </si>
  <si>
    <t>E3901 GEN LH, Bellingham 12/18</t>
  </si>
  <si>
    <t>E3901 GEN LH, Dayton</t>
  </si>
  <si>
    <t>E3901 GEN LH, Dayton 01/18</t>
  </si>
  <si>
    <t>E3901 GEN LH, Dayton 02/18</t>
  </si>
  <si>
    <t>E3901 GEN LH, Dayton 03/18</t>
  </si>
  <si>
    <t>E3901 GEN LH, Dayton 04/18</t>
  </si>
  <si>
    <t>E3901 GEN LH, Dayton 05/18</t>
  </si>
  <si>
    <t>E3901 GEN LH, Dayton 06/18</t>
  </si>
  <si>
    <t>E3901 GEN LH, Dayton 07/18</t>
  </si>
  <si>
    <t>E3901 GEN LH, Dayton 08/18</t>
  </si>
  <si>
    <t>E3901 GEN LH, Dayton 09/18</t>
  </si>
  <si>
    <t>E3901 GEN LH, Dayton 10/18</t>
  </si>
  <si>
    <t>E3901 GEN LH, Dayton 11/18</t>
  </si>
  <si>
    <t>E3901 GEN LH, Dayton 12/18</t>
  </si>
  <si>
    <t>E3901 GEN LH, Expired</t>
  </si>
  <si>
    <t>E3901 GEN LH, Expired 01/18</t>
  </si>
  <si>
    <t>E3901 GEN LH, Expired 02/18</t>
  </si>
  <si>
    <t>E3901 GEN LH, Expired 03/18</t>
  </si>
  <si>
    <t>E3901 GEN LH, Expired 04/18</t>
  </si>
  <si>
    <t>E3901 GEN LH, Expired 05/18</t>
  </si>
  <si>
    <t>E3901 GEN LH, Expired 06/18</t>
  </si>
  <si>
    <t>E3901 GEN LH, Expired 07/18</t>
  </si>
  <si>
    <t>E3901 GEN LH, Expired 08/18</t>
  </si>
  <si>
    <t>E3901 GEN LH, Expired 09/18</t>
  </si>
  <si>
    <t>E3901 GEN LH, Expired 10/18</t>
  </si>
  <si>
    <t>E3901 GEN LH, Expired 11/18</t>
  </si>
  <si>
    <t>E3901 GEN LH, Expired 12/18</t>
  </si>
  <si>
    <t>E3901 GEN LH, Oak Harbor - RETIRED</t>
  </si>
  <si>
    <t>E3901 GEN LH, Oak Harbor - RETIRED 01/18</t>
  </si>
  <si>
    <t>E3901 GEN LH, Oak Harbor - RETIRED 02/18</t>
  </si>
  <si>
    <t>E3901 GEN LH, Oak Harbor - RETIRED 03/18</t>
  </si>
  <si>
    <t>E3901 GEN LH, Oak Harbor - RETIRED 04/18</t>
  </si>
  <si>
    <t>E3901 GEN LH, Oak Harbor - RETIRED 05/18</t>
  </si>
  <si>
    <t>E3901 GEN LH, Oak Harbor - RETIRED 06/18</t>
  </si>
  <si>
    <t>E3901 GEN LH, Oak Harbor - RETIRED 07/18</t>
  </si>
  <si>
    <t>E3901 GEN LH, Oak Harbor - RETIRED 08/18</t>
  </si>
  <si>
    <t>E3901 GEN LH, Oak Harbor - RETIRED 09/18</t>
  </si>
  <si>
    <t>E3901 GEN LH, Oak Harbor - RETIRED 10/18</t>
  </si>
  <si>
    <t>E3901 GEN LH, Oak Harbor - RETIRED 11/18</t>
  </si>
  <si>
    <t>E3901 GEN LH, Oak Harbor - RETIRED 12/18</t>
  </si>
  <si>
    <t>E3901 GEN LH, Pomeroy - RETIRED</t>
  </si>
  <si>
    <t>E3901 GEN LH, Pomeroy - RETIRED 01/18</t>
  </si>
  <si>
    <t>E3901 GEN LH, Pomeroy - RETIRED 02/18</t>
  </si>
  <si>
    <t>E3901 GEN LH, Pomeroy - RETIRED 03/18</t>
  </si>
  <si>
    <t>E3901 GEN LH, Pomeroy - RETIRED 04/18</t>
  </si>
  <si>
    <t>E3901 GEN LH, Pomeroy - RETIRED 05/18</t>
  </si>
  <si>
    <t>E3901 GEN LH, Pomeroy - RETIRED 06/18</t>
  </si>
  <si>
    <t>E3901 GEN LH, Pomeroy - RETIRED 07/18</t>
  </si>
  <si>
    <t>E3901 GEN LH, Pomeroy - RETIRED 08/18</t>
  </si>
  <si>
    <t>E3901 GEN LH, Pomeroy - RETIRED 09/18</t>
  </si>
  <si>
    <t>E3901 GEN LH, Pomeroy - RETIRED 10/18</t>
  </si>
  <si>
    <t>E3901 GEN LH, Pomeroy - RETIRED 11/18</t>
  </si>
  <si>
    <t>E3901 GEN LH, Pomeroy - RETIRED 12/18</t>
  </si>
  <si>
    <t>E3911 GEN Off F&amp;E Sumas OP old</t>
  </si>
  <si>
    <t>E3911 GEN Off F&amp;E Sumas OP old 01/18</t>
  </si>
  <si>
    <t>E3911 GEN Off F&amp;E Sumas OP old 02/18</t>
  </si>
  <si>
    <t>E3911 GEN Off F&amp;E Sumas OP old 03/18</t>
  </si>
  <si>
    <t>E3911 GEN Off F&amp;E Sumas OP old 04/18</t>
  </si>
  <si>
    <t>E3911 GEN Off F&amp;E Sumas OP old 05/18</t>
  </si>
  <si>
    <t>E3911 GEN Off F&amp;E Sumas OP old 06/18</t>
  </si>
  <si>
    <t>E3911 GEN Off F&amp;E Sumas OP old 07/18</t>
  </si>
  <si>
    <t>E3911 GEN Off F&amp;E Sumas OP old 08/18</t>
  </si>
  <si>
    <t>E3911 GEN Off F&amp;E Sumas OP old 09/18</t>
  </si>
  <si>
    <t>E3911 GEN Off F&amp;E Sumas OP old 10/18</t>
  </si>
  <si>
    <t>E3911 GEN Off F&amp;E Sumas OP old 11/18</t>
  </si>
  <si>
    <t>E3911 GEN Off F&amp;E Sumas OP old 12/18</t>
  </si>
  <si>
    <t>E3911 GEN Off Furn &amp; Eq, LSR</t>
  </si>
  <si>
    <t>E3911 GEN Off Furn &amp; Eq, LSR 01/18</t>
  </si>
  <si>
    <t>E3911 GEN Off Furn &amp; Eq, LSR 02/18</t>
  </si>
  <si>
    <t>E3911 GEN Off Furn &amp; Eq, LSR 03/18</t>
  </si>
  <si>
    <t>E3911 GEN Off Furn &amp; Eq, LSR 04/18</t>
  </si>
  <si>
    <t>E3911 GEN Off Furn &amp; Eq, LSR 05/18</t>
  </si>
  <si>
    <t>E3911 GEN Off Furn &amp; Eq, LSR 06/18</t>
  </si>
  <si>
    <t>E3911 GEN Off Furn &amp; Eq, LSR 07/18</t>
  </si>
  <si>
    <t>E3911 GEN Off Furn &amp; Eq, LSR 08/18</t>
  </si>
  <si>
    <t>E3911 GEN Off Furn &amp; Eq, LSR 09/18</t>
  </si>
  <si>
    <t>E3911 GEN Off Furn &amp; Eq, LSR 10/18</t>
  </si>
  <si>
    <t>E3911 GEN Off Furn &amp; Eq, LSR 11/18</t>
  </si>
  <si>
    <t>E3911 GEN Off Furn &amp; Eq, LSR 12/18</t>
  </si>
  <si>
    <t>E3911 GEN Off Furn &amp; Eq, Mint Farm</t>
  </si>
  <si>
    <t>E3911 GEN Off Furn &amp; Eq, Mint Farm 01/18</t>
  </si>
  <si>
    <t>E3911 GEN Off Furn &amp; Eq, Mint Farm 02/18</t>
  </si>
  <si>
    <t>E3911 GEN Off Furn &amp; Eq, Mint Farm 03/18</t>
  </si>
  <si>
    <t>E3911 GEN Off Furn &amp; Eq, Mint Farm 04/18</t>
  </si>
  <si>
    <t>E3911 GEN Off Furn &amp; Eq, Mint Farm 05/18</t>
  </si>
  <si>
    <t>E3911 GEN Off Furn &amp; Eq, Mint Farm 06/18</t>
  </si>
  <si>
    <t>E3911 GEN Off Furn &amp; Eq, Mint Farm 07/18</t>
  </si>
  <si>
    <t>E3911 GEN Off Furn &amp; Eq, Mint Farm 08/18</t>
  </si>
  <si>
    <t>E3911 GEN Off Furn &amp; Eq, Mint Farm 09/18</t>
  </si>
  <si>
    <t>E3911 GEN Off Furn &amp; Eq, Mint Farm 10/18</t>
  </si>
  <si>
    <t>E3911 GEN Off Furn &amp; Eq, Mint Farm 11/18</t>
  </si>
  <si>
    <t>E3911 GEN Off Furn &amp; Eq, Mint Farm 12/18</t>
  </si>
  <si>
    <t>E3911 GEN Off Furn &amp; Eq, MTF OP</t>
  </si>
  <si>
    <t>E3911 GEN Off Furn &amp; Eq, MTF OP 01/18</t>
  </si>
  <si>
    <t>E3911 GEN Off Furn &amp; Eq, MTF OP 02/18</t>
  </si>
  <si>
    <t>E3911 GEN Off Furn &amp; Eq, MTF OP 03/18</t>
  </si>
  <si>
    <t>E3911 GEN Off Furn &amp; Eq, MTF OP 04/18</t>
  </si>
  <si>
    <t>E3911 GEN Off Furn &amp; Eq, MTF OP 05/18</t>
  </si>
  <si>
    <t>E3911 GEN Off Furn &amp; Eq, MTF OP 06/18</t>
  </si>
  <si>
    <t>E3911 GEN Off Furn &amp; Eq, MTF OP 07/18</t>
  </si>
  <si>
    <t>E3911 GEN Off Furn &amp; Eq, MTF OP 08/18</t>
  </si>
  <si>
    <t>E3911 GEN Off Furn &amp; Eq, MTF OP 09/18</t>
  </si>
  <si>
    <t>E3911 GEN Off Furn &amp; Eq, MTF OP 10/18</t>
  </si>
  <si>
    <t>E3911 GEN Off Furn &amp; Eq, MTF OP 11/18</t>
  </si>
  <si>
    <t>E3911 GEN Off Furn &amp; Eq, MTF OP 12/18</t>
  </si>
  <si>
    <t>E3911 GEN Off Furn &amp; Eq, WildHorse</t>
  </si>
  <si>
    <t>E3911 GEN Off Furn &amp; Eq, WildHorse 01/18</t>
  </si>
  <si>
    <t>E3911 GEN Off Furn &amp; Eq, WildHorse 02/18</t>
  </si>
  <si>
    <t>E3911 GEN Off Furn &amp; Eq, WildHorse 03/18</t>
  </si>
  <si>
    <t>E3911 GEN Off Furn &amp; Eq, WildHorse 04/18</t>
  </si>
  <si>
    <t>E3911 GEN Off Furn &amp; Eq, WildHorse 05/18</t>
  </si>
  <si>
    <t>E3911 GEN Off Furn &amp; Eq, WildHorse 06/18</t>
  </si>
  <si>
    <t>E3911 GEN Off Furn &amp; Eq, WildHorse 07/18</t>
  </si>
  <si>
    <t>E3911 GEN Off Furn &amp; Eq, WildHorse 08/18</t>
  </si>
  <si>
    <t>E3911 GEN Off Furn &amp; Eq, WildHorse 09/18</t>
  </si>
  <si>
    <t>E3911 GEN Off Furn &amp; Eq, WildHorse 10/18</t>
  </si>
  <si>
    <t>E3911 GEN Off Furn &amp; Eq, WildHorse 11/18</t>
  </si>
  <si>
    <t>E3911 GEN Off Furn &amp; Eq, WildHorse 12/18</t>
  </si>
  <si>
    <t>E3911 GEN Off Furn &amp; Eq,Sumas</t>
  </si>
  <si>
    <t>E3911 GEN Off Furn &amp; Eq,Sumas 01/18</t>
  </si>
  <si>
    <t>E3911 GEN Off Furn &amp; Eq,Sumas 02/18</t>
  </si>
  <si>
    <t>E3911 GEN Off Furn &amp; Eq,Sumas 03/18</t>
  </si>
  <si>
    <t>E3911 GEN Off Furn &amp; Eq,Sumas 04/18</t>
  </si>
  <si>
    <t>E3911 GEN Off Furn &amp; Eq,Sumas 05/18</t>
  </si>
  <si>
    <t>E3911 GEN Off Furn &amp; Eq,Sumas 06/18</t>
  </si>
  <si>
    <t>E3911 GEN Off Furn &amp; Eq,Sumas 07/18</t>
  </si>
  <si>
    <t>E3911 GEN Off Furn &amp; Eq,Sumas 08/18</t>
  </si>
  <si>
    <t>E3911 GEN Off Furn &amp; Eq,Sumas 09/18</t>
  </si>
  <si>
    <t>E3911 GEN Off Furn &amp; Eq,Sumas 10/18</t>
  </si>
  <si>
    <t>E3911 GEN Off Furn &amp; Eq,Sumas 11/18</t>
  </si>
  <si>
    <t>E3911 GEN Off Furn &amp; Eq,Sumas 12/18</t>
  </si>
  <si>
    <t>E3911 GEN Office F&amp;E, GLD OP old</t>
  </si>
  <si>
    <t>E3911 GEN Office F&amp;E, GLD OP old 01/18</t>
  </si>
  <si>
    <t>E3911 GEN Office F&amp;E, GLD OP old 02/18</t>
  </si>
  <si>
    <t>E3911 GEN Office F&amp;E, GLD OP old 03/18</t>
  </si>
  <si>
    <t>E3911 GEN Office F&amp;E, GLD OP old 04/18</t>
  </si>
  <si>
    <t>E3911 GEN Office F&amp;E, GLD OP old 05/18</t>
  </si>
  <si>
    <t>E3911 GEN Office F&amp;E, GLD OP old 06/18</t>
  </si>
  <si>
    <t>E3911 GEN Office F&amp;E, GLD OP old 07/18</t>
  </si>
  <si>
    <t>E3911 GEN Office F&amp;E, GLD OP old 08/18</t>
  </si>
  <si>
    <t>E3911 GEN Office F&amp;E, GLD OP old 09/18</t>
  </si>
  <si>
    <t>E3911 GEN Office F&amp;E, GLD OP old 10/18</t>
  </si>
  <si>
    <t>E3911 GEN Office F&amp;E, GLD OP old 11/18</t>
  </si>
  <si>
    <t>E3911 GEN Office F&amp;E, GLD OP old 12/18</t>
  </si>
  <si>
    <t>E3911 GEN Office F&amp;E, LBK #3</t>
  </si>
  <si>
    <t>E3911 GEN Office F&amp;E, LBK #3 01/18</t>
  </si>
  <si>
    <t>E3911 GEN Office F&amp;E, LBK #3 02/18</t>
  </si>
  <si>
    <t>E3911 GEN Office F&amp;E, LBK #3 03/18</t>
  </si>
  <si>
    <t>E3911 GEN Office F&amp;E, LBK #3 04/18</t>
  </si>
  <si>
    <t>E3911 GEN Office F&amp;E, LBK #3 05/18</t>
  </si>
  <si>
    <t>E3911 GEN Office F&amp;E, LBK #3 06/18</t>
  </si>
  <si>
    <t>E3911 GEN Office F&amp;E, LBK #3 07/18</t>
  </si>
  <si>
    <t>E3911 GEN Office F&amp;E, LBK #3 08/18</t>
  </si>
  <si>
    <t>E3911 GEN Office F&amp;E, LBK #3 09/18</t>
  </si>
  <si>
    <t>E3911 GEN Office F&amp;E, LBK #3 10/18</t>
  </si>
  <si>
    <t>E3911 GEN Office F&amp;E, LBK #3 11/18</t>
  </si>
  <si>
    <t>E3911 GEN Office F&amp;E, LBK #3 12/18</t>
  </si>
  <si>
    <t>E3911 GEN Office F&amp;E, Snoq 1-2013</t>
  </si>
  <si>
    <t>E3911 GEN Office F&amp;E, Snoq 1-2013 01/18</t>
  </si>
  <si>
    <t>E3911 GEN Office F&amp;E, Snoq 1-2013 02/18</t>
  </si>
  <si>
    <t>E3911 GEN Office F&amp;E, Snoq 1-2013 03/18</t>
  </si>
  <si>
    <t>E3911 GEN Office F&amp;E, Snoq 1-2013 04/18</t>
  </si>
  <si>
    <t>E3911 GEN Office F&amp;E, Snoq 1-2013 05/18</t>
  </si>
  <si>
    <t>E3911 GEN Office F&amp;E, Snoq 1-2013 06/18</t>
  </si>
  <si>
    <t>E3911 GEN Office F&amp;E, Snoq 1-2013 07/18</t>
  </si>
  <si>
    <t>E3911 GEN Office F&amp;E, Snoq 1-2013 08/18</t>
  </si>
  <si>
    <t>E3911 GEN Office F&amp;E, Snoq 1-2013 09/18</t>
  </si>
  <si>
    <t>E3911 GEN Office F&amp;E, Snoq 1-2013 10/18</t>
  </si>
  <si>
    <t>E3911 GEN Office F&amp;E, Snoq 1-2013 11/18</t>
  </si>
  <si>
    <t>E3911 GEN Office F&amp;E, Snoq 1-2013 12/18</t>
  </si>
  <si>
    <t>E3911 GEN Office F&amp;E, Snoq 2-2013</t>
  </si>
  <si>
    <t>E3911 GEN Office F&amp;E, Snoq 2-2013 01/18</t>
  </si>
  <si>
    <t>E3911 GEN Office F&amp;E, Snoq 2-2013 02/18</t>
  </si>
  <si>
    <t>E3911 GEN Office F&amp;E, Snoq 2-2013 03/18</t>
  </si>
  <si>
    <t>E3911 GEN Office F&amp;E, Snoq 2-2013 04/18</t>
  </si>
  <si>
    <t>E3911 GEN Office F&amp;E, Snoq 2-2013 05/18</t>
  </si>
  <si>
    <t>E3911 GEN Office F&amp;E, Snoq 2-2013 06/18</t>
  </si>
  <si>
    <t>E3911 GEN Office F&amp;E, Snoq 2-2013 07/18</t>
  </si>
  <si>
    <t>E3911 GEN Office F&amp;E, Snoq 2-2013 08/18</t>
  </si>
  <si>
    <t>E3911 GEN Office F&amp;E, Snoq 2-2013 09/18</t>
  </si>
  <si>
    <t>E3911 GEN Office F&amp;E, Snoq 2-2013 10/18</t>
  </si>
  <si>
    <t>E3911 GEN Office F&amp;E, Snoq 2-2013 11/18</t>
  </si>
  <si>
    <t>E3911 GEN Office F&amp;E, Snoq 2-2013 12/18</t>
  </si>
  <si>
    <t>E3911 GEN Office F&amp;E, Snoqualmie 1</t>
  </si>
  <si>
    <t>E3911 GEN Office F&amp;E, Snoqualmie 1 01/18</t>
  </si>
  <si>
    <t>E3911 GEN Office F&amp;E, Snoqualmie 1 02/18</t>
  </si>
  <si>
    <t>E3911 GEN Office F&amp;E, Snoqualmie 1 03/18</t>
  </si>
  <si>
    <t>E3911 GEN Office F&amp;E, Snoqualmie 1 04/18</t>
  </si>
  <si>
    <t>E3911 GEN Office F&amp;E, Snoqualmie 1 05/18</t>
  </si>
  <si>
    <t>E3911 GEN Office F&amp;E, Snoqualmie 1 06/18</t>
  </si>
  <si>
    <t>E3911 GEN Office F&amp;E, Snoqualmie 1 07/18</t>
  </si>
  <si>
    <t>E3911 GEN Office F&amp;E, Snoqualmie 1 08/18</t>
  </si>
  <si>
    <t>E3911 GEN Office F&amp;E, Snoqualmie 1 09/18</t>
  </si>
  <si>
    <t>E3911 GEN Office F&amp;E, Snoqualmie 1 10/18</t>
  </si>
  <si>
    <t>E3911 GEN Office F&amp;E, Snoqualmie 1 11/18</t>
  </si>
  <si>
    <t>E3911 GEN Office F&amp;E, Snoqualmie 1 12/18</t>
  </si>
  <si>
    <t>E3911 GEN Office Furn &amp; Eq, Gold</t>
  </si>
  <si>
    <t>E3911 GEN Office Furn &amp; Eq, Gold 01/18</t>
  </si>
  <si>
    <t>E3911 GEN Office Furn &amp; Eq, Gold 02/18</t>
  </si>
  <si>
    <t>E3911 GEN Office Furn &amp; Eq, Gold 03/18</t>
  </si>
  <si>
    <t>E3911 GEN Office Furn &amp; Eq, Gold 04/18</t>
  </si>
  <si>
    <t>E3911 GEN Office Furn &amp; Eq, Gold 05/18</t>
  </si>
  <si>
    <t>E3911 GEN Office Furn &amp; Eq, Gold 06/18</t>
  </si>
  <si>
    <t>E3911 GEN Office Furn &amp; Eq, Gold 07/18</t>
  </si>
  <si>
    <t>E3911 GEN Office Furn &amp; Eq, Gold 08/18</t>
  </si>
  <si>
    <t>E3911 GEN Office Furn &amp; Eq, Gold 09/18</t>
  </si>
  <si>
    <t>E3911 GEN Office Furn &amp; Eq, Gold 10/18</t>
  </si>
  <si>
    <t>E3911 GEN Office Furn &amp; Eq, Gold 11/18</t>
  </si>
  <si>
    <t>E3911 GEN Office Furn &amp; Eq, Gold 12/18</t>
  </si>
  <si>
    <t>E3911 GEN Office Furn &amp; Eq, new</t>
  </si>
  <si>
    <t>E3911 GEN Office Furn &amp; Eq, new 01/18</t>
  </si>
  <si>
    <t>E3911 GEN Office Furn &amp; Eq, new 02/18</t>
  </si>
  <si>
    <t>E3911 GEN Office Furn &amp; Eq, new 03/18</t>
  </si>
  <si>
    <t>E3911 GEN Office Furn &amp; Eq, new 04/18</t>
  </si>
  <si>
    <t>E3911 GEN Office Furn &amp; Eq, new 05/18</t>
  </si>
  <si>
    <t>E3911 GEN Office Furn &amp; Eq, new 06/18</t>
  </si>
  <si>
    <t>E3911 GEN Office Furn &amp; Eq, new 07/18</t>
  </si>
  <si>
    <t>E3911 GEN Office Furn &amp; Eq, new 08/18</t>
  </si>
  <si>
    <t>E3911 GEN Office Furn &amp; Eq, new 09/18</t>
  </si>
  <si>
    <t>E3911 GEN Office Furn &amp; Eq, new 10/18</t>
  </si>
  <si>
    <t>E3911 GEN Office Furn &amp; Eq, new 11/18</t>
  </si>
  <si>
    <t>E3911 GEN Office Furn &amp; Eq, new 12/18</t>
  </si>
  <si>
    <t>E3911 GEN Office Furn &amp; Eq, old</t>
  </si>
  <si>
    <t>E3911 GEN Office Furn &amp; Eq, old 01/18</t>
  </si>
  <si>
    <t>E3911 GEN Office Furn &amp; Eq, old 02/18</t>
  </si>
  <si>
    <t>E3911 GEN Office Furn &amp; Eq, old 03/18</t>
  </si>
  <si>
    <t>E3911 GEN Office Furn &amp; Eq, old 04/18</t>
  </si>
  <si>
    <t>E3911 GEN Office Furn &amp; Eq, old 05/18</t>
  </si>
  <si>
    <t>E3911 GEN Office Furn &amp; Eq, old 06/18</t>
  </si>
  <si>
    <t>E3911 GEN Office Furn &amp; Eq, old 07/18</t>
  </si>
  <si>
    <t>E3911 GEN Office Furn &amp; Eq, old 08/18</t>
  </si>
  <si>
    <t>E3911 GEN Office Furn &amp; Eq, old 09/18</t>
  </si>
  <si>
    <t>E3911 GEN Office Furn &amp; Eq, old 10/18</t>
  </si>
  <si>
    <t>E3911 GEN Office Furn &amp; Eq, old 11/18</t>
  </si>
  <si>
    <t>E3911 GEN Office Furn &amp; Eq, old 12/18</t>
  </si>
  <si>
    <t>E3911 GEN Office Furn &amp; Eq, UBK</t>
  </si>
  <si>
    <t>E3911 GEN Office Furn &amp; Eq, UBK 01/18</t>
  </si>
  <si>
    <t>E3911 GEN Office Furn &amp; Eq, UBK 02/18</t>
  </si>
  <si>
    <t>E3911 GEN Office Furn &amp; Eq, UBK 03/18</t>
  </si>
  <si>
    <t>E3911 GEN Office Furn &amp; Eq, UBK 04/18</t>
  </si>
  <si>
    <t>E3911 GEN Office Furn &amp; Eq, UBK 05/18</t>
  </si>
  <si>
    <t>E3911 GEN Office Furn &amp; Eq, UBK 06/18</t>
  </si>
  <si>
    <t>E3911 GEN Office Furn &amp; Eq, UBK 07/18</t>
  </si>
  <si>
    <t>E3911 GEN Office Furn &amp; Eq, UBK 08/18</t>
  </si>
  <si>
    <t>E3911 GEN Office Furn &amp; Eq, UBK 09/18</t>
  </si>
  <si>
    <t>E3911 GEN Office Furn &amp; Eq, UBK 10/18</t>
  </si>
  <si>
    <t>E3911 GEN Office Furn &amp; Eq, UBK 11/18</t>
  </si>
  <si>
    <t>E3911 GEN Office Furn &amp; Eq, UBK 12/18</t>
  </si>
  <si>
    <t>E3912 GEN Computer Eq, DO NOT USED</t>
  </si>
  <si>
    <t>E3912 GEN Computer Eq, DO NOT USED 01/18</t>
  </si>
  <si>
    <t>E3912 GEN Computer Eq, DO NOT USED 02/18</t>
  </si>
  <si>
    <t>E3912 GEN Computer Eq, DO NOT USED 03/18</t>
  </si>
  <si>
    <t>E3912 GEN Computer Eq, DO NOT USED 04/18</t>
  </si>
  <si>
    <t>E3912 GEN Computer Eq, DO NOT USED 05/18</t>
  </si>
  <si>
    <t>E3912 GEN Computer Eq, DO NOT USED 06/18</t>
  </si>
  <si>
    <t>E3912 GEN Computer Eq, DO NOT USED 07/18</t>
  </si>
  <si>
    <t>E3912 GEN Computer Eq, DO NOT USED 08/18</t>
  </si>
  <si>
    <t>E3912 GEN Computer Eq, DO NOT USED 09/18</t>
  </si>
  <si>
    <t>E3912 GEN Computer Eq, DO NOT USED 10/18</t>
  </si>
  <si>
    <t>E3912 GEN Computer Eq, DO NOT USED 11/18</t>
  </si>
  <si>
    <t>E3912 GEN Computer Eq, DO NOT USED 12/18</t>
  </si>
  <si>
    <t>E3912 GEN Computer Eq, Encogen</t>
  </si>
  <si>
    <t>E3912 GEN Computer Eq, Encogen 01/18</t>
  </si>
  <si>
    <t>E3912 GEN Computer Eq, Encogen 02/18</t>
  </si>
  <si>
    <t>E3912 GEN Computer Eq, Encogen 03/18</t>
  </si>
  <si>
    <t>E3912 GEN Computer Eq, Encogen 04/18</t>
  </si>
  <si>
    <t>E3912 GEN Computer Eq, Encogen 05/18</t>
  </si>
  <si>
    <t>E3912 GEN Computer Eq, Encogen 06/18</t>
  </si>
  <si>
    <t>E3912 GEN Computer Eq, Encogen 07/18</t>
  </si>
  <si>
    <t>E3912 GEN Computer Eq, Encogen 08/18</t>
  </si>
  <si>
    <t>E3912 GEN Computer Eq, Encogen 09/18</t>
  </si>
  <si>
    <t>E3912 GEN Computer Eq, Encogen 10/18</t>
  </si>
  <si>
    <t>E3912 GEN Computer Eq, Encogen 11/18</t>
  </si>
  <si>
    <t>E3912 GEN Computer Eq, Encogen 12/18</t>
  </si>
  <si>
    <t>E3912 GEN Computer Eq, Fred 1/APC</t>
  </si>
  <si>
    <t>E3912 GEN Computer Eq, Fred 1/APC 01/18</t>
  </si>
  <si>
    <t>E3912 GEN Computer Eq, Fred 1/APC 02/18</t>
  </si>
  <si>
    <t>E3912 GEN Computer Eq, Fred 1/APC 03/18</t>
  </si>
  <si>
    <t>E3912 GEN Computer Eq, Fred 1/APC 04/18</t>
  </si>
  <si>
    <t>E3912 GEN Computer Eq, Fred 1/APC 05/18</t>
  </si>
  <si>
    <t>E3912 GEN Computer Eq, Fred 1/APC 06/18</t>
  </si>
  <si>
    <t>E3912 GEN Computer Eq, Fred 1/APC 07/18</t>
  </si>
  <si>
    <t>E3912 GEN Computer Eq, Fred 1/APC 08/18</t>
  </si>
  <si>
    <t>E3912 GEN Computer Eq, Fred 1/APC 09/18</t>
  </si>
  <si>
    <t>E3912 GEN Computer Eq, Fred 1/APC 10/18</t>
  </si>
  <si>
    <t>E3912 GEN Computer Eq, Fred 1/APC 11/18</t>
  </si>
  <si>
    <t>E3912 GEN Computer Eq, Fred 1/APC 12/18</t>
  </si>
  <si>
    <t>E3912 GEN Computer Eq, Frederickson</t>
  </si>
  <si>
    <t>E3912 GEN Computer Eq, Frederickson 01/18</t>
  </si>
  <si>
    <t>E3912 GEN Computer Eq, Frederickson 02/18</t>
  </si>
  <si>
    <t>E3912 GEN Computer Eq, Frederickson 03/18</t>
  </si>
  <si>
    <t>E3912 GEN Computer Eq, Frederickson 04/18</t>
  </si>
  <si>
    <t>E3912 GEN Computer Eq, Frederickson 05/18</t>
  </si>
  <si>
    <t>E3912 GEN Computer Eq, Frederickson 06/18</t>
  </si>
  <si>
    <t>E3912 GEN Computer Eq, Frederickson 07/18</t>
  </si>
  <si>
    <t>E3912 GEN Computer Eq, Frederickson 08/18</t>
  </si>
  <si>
    <t>E3912 GEN Computer Eq, Frederickson 09/18</t>
  </si>
  <si>
    <t>E3912 GEN Computer Eq, Frederickson 10/18</t>
  </si>
  <si>
    <t>E3912 GEN Computer Eq, Frederickson 11/18</t>
  </si>
  <si>
    <t>E3912 GEN Computer Eq, Frederickson 12/18</t>
  </si>
  <si>
    <t>E3912 GEN Computer Eq, Fredonia</t>
  </si>
  <si>
    <t>E3912 GEN Computer Eq, Fredonia 01/18</t>
  </si>
  <si>
    <t>E3912 GEN Computer Eq, Fredonia 02/18</t>
  </si>
  <si>
    <t>E3912 GEN Computer Eq, Fredonia 03/18</t>
  </si>
  <si>
    <t>E3912 GEN Computer Eq, Fredonia 04/18</t>
  </si>
  <si>
    <t>E3912 GEN Computer Eq, Fredonia 05/18</t>
  </si>
  <si>
    <t>E3912 GEN Computer Eq, Fredonia 06/18</t>
  </si>
  <si>
    <t>E3912 GEN Computer Eq, Fredonia 07/18</t>
  </si>
  <si>
    <t>E3912 GEN Computer Eq, Fredonia 08/18</t>
  </si>
  <si>
    <t>E3912 GEN Computer Eq, Fredonia 09/18</t>
  </si>
  <si>
    <t>E3912 GEN Computer Eq, Fredonia 10/18</t>
  </si>
  <si>
    <t>E3912 GEN Computer Eq, Fredonia 11/18</t>
  </si>
  <si>
    <t>E3912 GEN Computer Eq, Fredonia 12/18</t>
  </si>
  <si>
    <t>E3912 GEN Computer Eq, Goldendale</t>
  </si>
  <si>
    <t>E3912 GEN Computer Eq, Goldendale 01/18</t>
  </si>
  <si>
    <t>E3912 GEN Computer Eq, Goldendale 02/18</t>
  </si>
  <si>
    <t>E3912 GEN Computer Eq, Goldendale 03/18</t>
  </si>
  <si>
    <t>E3912 GEN Computer Eq, Goldendale 04/18</t>
  </si>
  <si>
    <t>E3912 GEN Computer Eq, Goldendale 05/18</t>
  </si>
  <si>
    <t>E3912 GEN Computer Eq, Goldendale 06/18</t>
  </si>
  <si>
    <t>E3912 GEN Computer Eq, Goldendale 07/18</t>
  </si>
  <si>
    <t>E3912 GEN Computer Eq, Goldendale 08/18</t>
  </si>
  <si>
    <t>E3912 GEN Computer Eq, Goldendale 09/18</t>
  </si>
  <si>
    <t>E3912 GEN Computer Eq, Goldendale 10/18</t>
  </si>
  <si>
    <t>E3912 GEN Computer Eq, Goldendale 11/18</t>
  </si>
  <si>
    <t>E3912 GEN Computer Eq, Goldendale 12/18</t>
  </si>
  <si>
    <t>E3912 GEN Computer Eq, HPK Ridge</t>
  </si>
  <si>
    <t>E3912 GEN Computer Eq, HPK Ridge 01/18</t>
  </si>
  <si>
    <t>E3912 GEN Computer Eq, HPK Ridge 02/18</t>
  </si>
  <si>
    <t>E3912 GEN Computer Eq, HPK Ridge 03/18</t>
  </si>
  <si>
    <t>E3912 GEN Computer Eq, HPK Ridge 04/18</t>
  </si>
  <si>
    <t>E3912 GEN Computer Eq, HPK Ridge 05/18</t>
  </si>
  <si>
    <t>E3912 GEN Computer Eq, HPK Ridge 06/18</t>
  </si>
  <si>
    <t>E3912 GEN Computer Eq, HPK Ridge 07/18</t>
  </si>
  <si>
    <t>E3912 GEN Computer Eq, HPK Ridge 08/18</t>
  </si>
  <si>
    <t>E3912 GEN Computer Eq, HPK Ridge 09/18</t>
  </si>
  <si>
    <t>E3912 GEN Computer Eq, HPK Ridge 10/18</t>
  </si>
  <si>
    <t>E3912 GEN Computer Eq, HPK Ridge 11/18</t>
  </si>
  <si>
    <t>E3912 GEN Computer Eq, HPK Ridge 12/18</t>
  </si>
  <si>
    <t>E3912 GEN Computer Eq, LB#4-2013</t>
  </si>
  <si>
    <t>E3912 GEN Computer Eq, LB#4-2013 01/18</t>
  </si>
  <si>
    <t>E3912 GEN Computer Eq, LB#4-2013 02/18</t>
  </si>
  <si>
    <t>E3912 GEN Computer Eq, LB#4-2013 03/18</t>
  </si>
  <si>
    <t>E3912 GEN Computer Eq, LB#4-2013 04/18</t>
  </si>
  <si>
    <t>E3912 GEN Computer Eq, LB#4-2013 05/18</t>
  </si>
  <si>
    <t>E3912 GEN Computer Eq, LB#4-2013 06/18</t>
  </si>
  <si>
    <t>E3912 GEN Computer Eq, LB#4-2013 07/18</t>
  </si>
  <si>
    <t>E3912 GEN Computer Eq, LB#4-2013 08/18</t>
  </si>
  <si>
    <t>E3912 GEN Computer Eq, LB#4-2013 09/18</t>
  </si>
  <si>
    <t>E3912 GEN Computer Eq, LB#4-2013 10/18</t>
  </si>
  <si>
    <t>E3912 GEN Computer Eq, LB#4-2013 11/18</t>
  </si>
  <si>
    <t>E3912 GEN Computer Eq, LB#4-2013 12/18</t>
  </si>
  <si>
    <t>E3912 GEN Computer Eq, LBK FSC</t>
  </si>
  <si>
    <t>E3912 GEN Computer Eq, LBK FSC 01/18</t>
  </si>
  <si>
    <t>E3912 GEN Computer Eq, LBK FSC 02/18</t>
  </si>
  <si>
    <t>E3912 GEN Computer Eq, LBK FSC 03/18</t>
  </si>
  <si>
    <t>E3912 GEN Computer Eq, LBK FSC 04/18</t>
  </si>
  <si>
    <t>E3912 GEN Computer Eq, LBK FSC 05/18</t>
  </si>
  <si>
    <t>E3912 GEN Computer Eq, LBK FSC 06/18</t>
  </si>
  <si>
    <t>E3912 GEN Computer Eq, LBK FSC 07/18</t>
  </si>
  <si>
    <t>E3912 GEN Computer Eq, LBK FSC 08/18</t>
  </si>
  <si>
    <t>E3912 GEN Computer Eq, LBK FSC 09/18</t>
  </si>
  <si>
    <t>E3912 GEN Computer Eq, LBK FSC 10/18</t>
  </si>
  <si>
    <t>E3912 GEN Computer Eq, LBK FSC 11/18</t>
  </si>
  <si>
    <t>E3912 GEN Computer Eq, LBK FSC 12/18</t>
  </si>
  <si>
    <t>E3912 GEN Computer Eq, LSR</t>
  </si>
  <si>
    <t>E3912 GEN Computer Eq, LSR 01/18</t>
  </si>
  <si>
    <t>E3912 GEN Computer Eq, LSR 02/18</t>
  </si>
  <si>
    <t>E3912 GEN Computer Eq, LSR 03/18</t>
  </si>
  <si>
    <t>E3912 GEN Computer Eq, LSR 04/18</t>
  </si>
  <si>
    <t>E3912 GEN Computer Eq, LSR 05/18</t>
  </si>
  <si>
    <t>E3912 GEN Computer Eq, LSR 06/18</t>
  </si>
  <si>
    <t>E3912 GEN Computer Eq, LSR 07/18</t>
  </si>
  <si>
    <t>E3912 GEN Computer Eq, LSR 08/18</t>
  </si>
  <si>
    <t>E3912 GEN Computer Eq, LSR 09/18</t>
  </si>
  <si>
    <t>E3912 GEN Computer Eq, LSR 10/18</t>
  </si>
  <si>
    <t>E3912 GEN Computer Eq, LSR 11/18</t>
  </si>
  <si>
    <t>E3912 GEN Computer Eq, LSR 12/18</t>
  </si>
  <si>
    <t>E3912 GEN Computer Eq, Mint Farm</t>
  </si>
  <si>
    <t>E3912 GEN Computer Eq, Mint Farm 01/18</t>
  </si>
  <si>
    <t>E3912 GEN Computer Eq, Mint Farm 02/18</t>
  </si>
  <si>
    <t>E3912 GEN Computer Eq, Mint Farm 03/18</t>
  </si>
  <si>
    <t>E3912 GEN Computer Eq, Mint Farm 04/18</t>
  </si>
  <si>
    <t>E3912 GEN Computer Eq, Mint Farm 05/18</t>
  </si>
  <si>
    <t>E3912 GEN Computer Eq, Mint Farm 06/18</t>
  </si>
  <si>
    <t>E3912 GEN Computer Eq, Mint Farm 07/18</t>
  </si>
  <si>
    <t>E3912 GEN Computer Eq, Mint Farm 08/18</t>
  </si>
  <si>
    <t>E3912 GEN Computer Eq, Mint Farm 09/18</t>
  </si>
  <si>
    <t>E3912 GEN Computer Eq, Mint Farm 10/18</t>
  </si>
  <si>
    <t>E3912 GEN Computer Eq, Mint Farm 11/18</t>
  </si>
  <si>
    <t>E3912 GEN Computer Eq, Mint Farm 12/18</t>
  </si>
  <si>
    <t>E3912 GEN Computer Eq, MTF OP</t>
  </si>
  <si>
    <t>E3912 GEN Computer Eq, MTF OP 01/18</t>
  </si>
  <si>
    <t>E3912 GEN Computer Eq, MTF OP 02/18</t>
  </si>
  <si>
    <t>E3912 GEN Computer Eq, MTF OP 03/18</t>
  </si>
  <si>
    <t>E3912 GEN Computer Eq, MTF OP 04/18</t>
  </si>
  <si>
    <t>E3912 GEN Computer Eq, MTF OP 05/18</t>
  </si>
  <si>
    <t>E3912 GEN Computer Eq, MTF OP 06/18</t>
  </si>
  <si>
    <t>E3912 GEN Computer Eq, MTF OP 07/18</t>
  </si>
  <si>
    <t>E3912 GEN Computer Eq, MTF OP 08/18</t>
  </si>
  <si>
    <t>E3912 GEN Computer Eq, MTF OP 09/18</t>
  </si>
  <si>
    <t>E3912 GEN Computer Eq, MTF OP 10/18</t>
  </si>
  <si>
    <t>E3912 GEN Computer Eq, MTF OP 11/18</t>
  </si>
  <si>
    <t>E3912 GEN Computer Eq, MTF OP 12/18</t>
  </si>
  <si>
    <t>E3912 GEN Computer Eq, new</t>
  </si>
  <si>
    <t>E3912 GEN Computer Eq, new 01/18</t>
  </si>
  <si>
    <t>E3912 GEN Computer Eq, new 02/18</t>
  </si>
  <si>
    <t>E3912 GEN Computer Eq, new 03/18</t>
  </si>
  <si>
    <t>E3912 GEN Computer Eq, new 04/18</t>
  </si>
  <si>
    <t>E3912 GEN Computer Eq, new 05/18</t>
  </si>
  <si>
    <t>E3912 GEN Computer Eq, new 06/18</t>
  </si>
  <si>
    <t>E3912 GEN Computer Eq, new 07/18</t>
  </si>
  <si>
    <t>E3912 GEN Computer Eq, new 08/18</t>
  </si>
  <si>
    <t>E3912 GEN Computer Eq, new 09/18</t>
  </si>
  <si>
    <t>E3912 GEN Computer Eq, new 10/18</t>
  </si>
  <si>
    <t>E3912 GEN Computer Eq, new 11/18</t>
  </si>
  <si>
    <t>E3912 GEN Computer Eq, new 12/18</t>
  </si>
  <si>
    <t>E3912 GEN Computer Eq, Snoqualmie 1</t>
  </si>
  <si>
    <t>E3912 GEN Computer Eq, Snoqualmie 1 01/18</t>
  </si>
  <si>
    <t>E3912 GEN Computer Eq, Snoqualmie 1 02/18</t>
  </si>
  <si>
    <t>E3912 GEN Computer Eq, Snoqualmie 1 03/18</t>
  </si>
  <si>
    <t>E3912 GEN Computer Eq, Snoqualmie 1 04/18</t>
  </si>
  <si>
    <t>E3912 GEN Computer Eq, Snoqualmie 1 05/18</t>
  </si>
  <si>
    <t>E3912 GEN Computer Eq, Snoqualmie 1 06/18</t>
  </si>
  <si>
    <t>E3912 GEN Computer Eq, Snoqualmie 1 07/18</t>
  </si>
  <si>
    <t>E3912 GEN Computer Eq, Snoqualmie 1 08/18</t>
  </si>
  <si>
    <t>E3912 GEN Computer Eq, Snoqualmie 1 09/18</t>
  </si>
  <si>
    <t>E3912 GEN Computer Eq, Snoqualmie 1 10/18</t>
  </si>
  <si>
    <t>E3912 GEN Computer Eq, Snoqualmie 1 11/18</t>
  </si>
  <si>
    <t>E3912 GEN Computer Eq, Snoqualmie 1 12/18</t>
  </si>
  <si>
    <t>E3912 GEN Computer Eq, Snoqualmie 2</t>
  </si>
  <si>
    <t>E3912 GEN Computer Eq, Snoqualmie 2 01/18</t>
  </si>
  <si>
    <t>E3912 GEN Computer Eq, Snoqualmie 2 02/18</t>
  </si>
  <si>
    <t>E3912 GEN Computer Eq, Snoqualmie 2 03/18</t>
  </si>
  <si>
    <t>E3912 GEN Computer Eq, Snoqualmie 2 04/18</t>
  </si>
  <si>
    <t>E3912 GEN Computer Eq, Snoqualmie 2 05/18</t>
  </si>
  <si>
    <t>E3912 GEN Computer Eq, Snoqualmie 2 06/18</t>
  </si>
  <si>
    <t>E3912 GEN Computer Eq, Snoqualmie 2 07/18</t>
  </si>
  <si>
    <t>E3912 GEN Computer Eq, Snoqualmie 2 08/18</t>
  </si>
  <si>
    <t>E3912 GEN Computer Eq, Snoqualmie 2 09/18</t>
  </si>
  <si>
    <t>E3912 GEN Computer Eq, Snoqualmie 2 10/18</t>
  </si>
  <si>
    <t>E3912 GEN Computer Eq, Snoqualmie 2 11/18</t>
  </si>
  <si>
    <t>E3912 GEN Computer Eq, Snoqualmie 2 12/18</t>
  </si>
  <si>
    <t>E3912 GEN Computer Eq, Sumas</t>
  </si>
  <si>
    <t>E3912 GEN Computer Eq, Sumas 01/18</t>
  </si>
  <si>
    <t>E3912 GEN Computer Eq, Sumas 02/18</t>
  </si>
  <si>
    <t>E3912 GEN Computer Eq, Sumas 03/18</t>
  </si>
  <si>
    <t>E3912 GEN Computer Eq, Sumas 04/18</t>
  </si>
  <si>
    <t>E3912 GEN Computer Eq, Sumas 05/18</t>
  </si>
  <si>
    <t>E3912 GEN Computer Eq, Sumas 06/18</t>
  </si>
  <si>
    <t>E3912 GEN Computer Eq, Sumas 07/18</t>
  </si>
  <si>
    <t>E3912 GEN Computer Eq, Sumas 08/18</t>
  </si>
  <si>
    <t>E3912 GEN Computer Eq, Sumas 09/18</t>
  </si>
  <si>
    <t>E3912 GEN Computer Eq, Sumas 10/18</t>
  </si>
  <si>
    <t>E3912 GEN Computer Eq, Sumas 11/18</t>
  </si>
  <si>
    <t>E3912 GEN Computer Eq, Sumas 12/18</t>
  </si>
  <si>
    <t>E3912 GEN Computer Eq, WHH #2-3</t>
  </si>
  <si>
    <t>E3912 GEN Computer Eq, WHH #2-3 01/18</t>
  </si>
  <si>
    <t>E3912 GEN Computer Eq, WHH #2-3 02/18</t>
  </si>
  <si>
    <t>E3912 GEN Computer Eq, WHH #2-3 03/18</t>
  </si>
  <si>
    <t>E3912 GEN Computer Eq, WHH #2-3 04/18</t>
  </si>
  <si>
    <t>E3912 GEN Computer Eq, WHH #2-3 05/18</t>
  </si>
  <si>
    <t>E3912 GEN Computer Eq, WHH #2-3 06/18</t>
  </si>
  <si>
    <t>E3912 GEN Computer Eq, WHH #2-3 07/18</t>
  </si>
  <si>
    <t>E3912 GEN Computer Eq, WHH #2-3 08/18</t>
  </si>
  <si>
    <t>E3912 GEN Computer Eq, WHH #2-3 09/18</t>
  </si>
  <si>
    <t>E3912 GEN Computer Eq, WHH #2-3 10/18</t>
  </si>
  <si>
    <t>E3912 GEN Computer Eq, WHH #2-3 11/18</t>
  </si>
  <si>
    <t>E3912 GEN Computer Eq, WHH #2-3 12/18</t>
  </si>
  <si>
    <t>E3912 GEN Computer Eq, Wild Horse</t>
  </si>
  <si>
    <t>E3912 GEN Computer Eq, Wild Horse 01/18</t>
  </si>
  <si>
    <t>E3912 GEN Computer Eq, Wild Horse 02/18</t>
  </si>
  <si>
    <t>E3912 GEN Computer Eq, Wild Horse 03/18</t>
  </si>
  <si>
    <t>E3912 GEN Computer Eq, Wild Horse 04/18</t>
  </si>
  <si>
    <t>E3912 GEN Computer Eq, Wild Horse 05/18</t>
  </si>
  <si>
    <t>E3912 GEN Computer Eq, Wild Horse 06/18</t>
  </si>
  <si>
    <t>E3912 GEN Computer Eq, Wild Horse 07/18</t>
  </si>
  <si>
    <t>E3912 GEN Computer Eq, Wild Horse 08/18</t>
  </si>
  <si>
    <t>E3912 GEN Computer Eq, Wild Horse 09/18</t>
  </si>
  <si>
    <t>E3912 GEN Computer Eq, Wild Horse 10/18</t>
  </si>
  <si>
    <t>E3912 GEN Computer Eq, Wild Horse 11/18</t>
  </si>
  <si>
    <t>E3912 GEN Computer Eq, Wild Horse 12/18</t>
  </si>
  <si>
    <t>E3912 GEN Computer Eq, Wild Hrs Exp</t>
  </si>
  <si>
    <t>E3912 GEN Computer Eq, Wild Hrs Exp 01/18</t>
  </si>
  <si>
    <t>E3912 GEN Computer Eq, Wild Hrs Exp 02/18</t>
  </si>
  <si>
    <t>E3912 GEN Computer Eq, Wild Hrs Exp 03/18</t>
  </si>
  <si>
    <t>E3912 GEN Computer Eq, Wild Hrs Exp 04/18</t>
  </si>
  <si>
    <t>E3912 GEN Computer Eq, Wild Hrs Exp 05/18</t>
  </si>
  <si>
    <t>E3912 GEN Computer Eq, Wild Hrs Exp 06/18</t>
  </si>
  <si>
    <t>E3912 GEN Computer Eq, Wild Hrs Exp 07/18</t>
  </si>
  <si>
    <t>E3912 GEN Computer Eq, Wild Hrs Exp 08/18</t>
  </si>
  <si>
    <t>E3912 GEN Computer Eq, Wild Hrs Exp 09/18</t>
  </si>
  <si>
    <t>E3912 GEN Computer Eq, Wild Hrs Exp 10/18</t>
  </si>
  <si>
    <t>E3912 GEN Computer Eq, Wild Hrs Exp 11/18</t>
  </si>
  <si>
    <t>E3912 GEN Computer Eq, Wild Hrs Exp 12/18</t>
  </si>
  <si>
    <t>E3912 GEN Computer Equip, UBK</t>
  </si>
  <si>
    <t>E3912 GEN Computer Equip, UBK 01/18</t>
  </si>
  <si>
    <t>E3912 GEN Computer Equip, UBK 02/18</t>
  </si>
  <si>
    <t>E3912 GEN Computer Equip, UBK 03/18</t>
  </si>
  <si>
    <t>E3912 GEN Computer Equip, UBK 04/18</t>
  </si>
  <si>
    <t>E3912 GEN Computer Equip, UBK 05/18</t>
  </si>
  <si>
    <t>E3912 GEN Computer Equip, UBK 06/18</t>
  </si>
  <si>
    <t>E3912 GEN Computer Equip, UBK 07/18</t>
  </si>
  <si>
    <t>E3912 GEN Computer Equip, UBK 08/18</t>
  </si>
  <si>
    <t>E3912 GEN Computer Equip, UBK 09/18</t>
  </si>
  <si>
    <t>E3912 GEN Computer Equip, UBK 10/18</t>
  </si>
  <si>
    <t>E3912 GEN Computer Equip, UBK 11/18</t>
  </si>
  <si>
    <t>E3912 GEN Computer Equip, UBK 12/18</t>
  </si>
  <si>
    <t>E3913 GEN Printers, new</t>
  </si>
  <si>
    <t>E3913 GEN Printers, new 01/18</t>
  </si>
  <si>
    <t>E3913 GEN Printers, new 02/18</t>
  </si>
  <si>
    <t>E3913 GEN Printers, new 03/18</t>
  </si>
  <si>
    <t>E3913 GEN Printers, new 04/18</t>
  </si>
  <si>
    <t>E3913 GEN Printers, new 05/18</t>
  </si>
  <si>
    <t>E3913 GEN Printers, new 06/18</t>
  </si>
  <si>
    <t>E3913 GEN Printers, new 07/18</t>
  </si>
  <si>
    <t>E3913 GEN Printers, new 08/18</t>
  </si>
  <si>
    <t>E3913 GEN Printers, new 09/18</t>
  </si>
  <si>
    <t>E3913 GEN Printers, new 10/18</t>
  </si>
  <si>
    <t>E3913 GEN Printers, new 11/18</t>
  </si>
  <si>
    <t>E3913 GEN Printers, new 12/18</t>
  </si>
  <si>
    <t>E3914 GEN Computer Equip- RET</t>
  </si>
  <si>
    <t>E3914 GEN Computer Equip- RET 01/18</t>
  </si>
  <si>
    <t>E3914 GEN Computer Equip- RET 02/18</t>
  </si>
  <si>
    <t>E3914 GEN Computer Equip- RET 03/18</t>
  </si>
  <si>
    <t>E3914 GEN Computer Equip- RET 04/18</t>
  </si>
  <si>
    <t>E3914 GEN Computer Equip- RET 05/18</t>
  </si>
  <si>
    <t>E3914 GEN Computer Equip- RET 06/18</t>
  </si>
  <si>
    <t>E3914 GEN Computer Equip- RET 07/18</t>
  </si>
  <si>
    <t>E3914 GEN Computer Equip- RET 08/18</t>
  </si>
  <si>
    <t>E3914 GEN Computer Equip- RET 09/18</t>
  </si>
  <si>
    <t>E3914 GEN Computer Equip- RET 10/18</t>
  </si>
  <si>
    <t>E3914 GEN Computer Equip- RET 11/18</t>
  </si>
  <si>
    <t>E3914 GEN Computer Equip- RET 12/18</t>
  </si>
  <si>
    <t>E392 GEN Trans Equip, Colstrip 1</t>
  </si>
  <si>
    <t>E392 GEN Trans Equip, Colstrip 1 01/18</t>
  </si>
  <si>
    <t>E392 GEN Trans Equip, Colstrip 1 02/18</t>
  </si>
  <si>
    <t>E392 GEN Trans Equip, Colstrip 1 03/18</t>
  </si>
  <si>
    <t>E392 GEN Trans Equip, Colstrip 1 04/18</t>
  </si>
  <si>
    <t>E392 GEN Trans Equip, Colstrip 1 05/18</t>
  </si>
  <si>
    <t>E392 GEN Trans Equip, Colstrip 1 06/18</t>
  </si>
  <si>
    <t>E392 GEN Trans Equip, Colstrip 1 07/18</t>
  </si>
  <si>
    <t>E392 GEN Trans Equip, Colstrip 1 08/18</t>
  </si>
  <si>
    <t>E392 GEN Trans Equip, Colstrip 1 09/18</t>
  </si>
  <si>
    <t>E392 GEN Trans Equip, Colstrip 1 10/18</t>
  </si>
  <si>
    <t>E392 GEN Trans Equip, Colstrip 1 11/18</t>
  </si>
  <si>
    <t>E392 GEN Trans Equip, Colstrip 1 12/18</t>
  </si>
  <si>
    <t>E392 GEN Trans Equip, Colstrip 2</t>
  </si>
  <si>
    <t>E392 GEN Trans Equip, Colstrip 2 01/18</t>
  </si>
  <si>
    <t>E392 GEN Trans Equip, Colstrip 2 02/18</t>
  </si>
  <si>
    <t>E392 GEN Trans Equip, Colstrip 2 03/18</t>
  </si>
  <si>
    <t>E392 GEN Trans Equip, Colstrip 2 04/18</t>
  </si>
  <si>
    <t>E392 GEN Trans Equip, Colstrip 2 05/18</t>
  </si>
  <si>
    <t>E392 GEN Trans Equip, Colstrip 2 06/18</t>
  </si>
  <si>
    <t>E392 GEN Trans Equip, Colstrip 2 07/18</t>
  </si>
  <si>
    <t>E392 GEN Trans Equip, Colstrip 2 08/18</t>
  </si>
  <si>
    <t>E392 GEN Trans Equip, Colstrip 2 09/18</t>
  </si>
  <si>
    <t>E392 GEN Trans Equip, Colstrip 2 10/18</t>
  </si>
  <si>
    <t>E392 GEN Trans Equip, Colstrip 2 11/18</t>
  </si>
  <si>
    <t>E392 GEN Trans Equip, Colstrip 2 12/18</t>
  </si>
  <si>
    <t>E392 GEN Trans Equip, Colstrip 3</t>
  </si>
  <si>
    <t>E392 GEN Trans Equip, Colstrip 3 01/18</t>
  </si>
  <si>
    <t>E392 GEN Trans Equip, Colstrip 3 02/18</t>
  </si>
  <si>
    <t>E392 GEN Trans Equip, Colstrip 3 03/18</t>
  </si>
  <si>
    <t>E392 GEN Trans Equip, Colstrip 3 04/18</t>
  </si>
  <si>
    <t>E392 GEN Trans Equip, Colstrip 3 05/18</t>
  </si>
  <si>
    <t>E392 GEN Trans Equip, Colstrip 3 06/18</t>
  </si>
  <si>
    <t>E392 GEN Trans Equip, Colstrip 3 07/18</t>
  </si>
  <si>
    <t>E392 GEN Trans Equip, Colstrip 3 08/18</t>
  </si>
  <si>
    <t>E392 GEN Trans Equip, Colstrip 3 09/18</t>
  </si>
  <si>
    <t>E392 GEN Trans Equip, Colstrip 3 10/18</t>
  </si>
  <si>
    <t>E392 GEN Trans Equip, Colstrip 3 11/18</t>
  </si>
  <si>
    <t>E392 GEN Trans Equip, Colstrip 3 12/18</t>
  </si>
  <si>
    <t>E392 GEN Trans Equip, Colstrip 4</t>
  </si>
  <si>
    <t>E392 GEN Trans Equip, Colstrip 4 01/18</t>
  </si>
  <si>
    <t>E392 GEN Trans Equip, Colstrip 4 02/18</t>
  </si>
  <si>
    <t>E392 GEN Trans Equip, Colstrip 4 03/18</t>
  </si>
  <si>
    <t>E392 GEN Trans Equip, Colstrip 4 04/18</t>
  </si>
  <si>
    <t>E392 GEN Trans Equip, Colstrip 4 05/18</t>
  </si>
  <si>
    <t>E392 GEN Trans Equip, Colstrip 4 06/18</t>
  </si>
  <si>
    <t>E392 GEN Trans Equip, Colstrip 4 07/18</t>
  </si>
  <si>
    <t>E392 GEN Trans Equip, Colstrip 4 08/18</t>
  </si>
  <si>
    <t>E392 GEN Trans Equip, Colstrip 4 09/18</t>
  </si>
  <si>
    <t>E392 GEN Trans Equip, Colstrip 4 10/18</t>
  </si>
  <si>
    <t>E392 GEN Trans Equip, Colstrip 4 11/18</t>
  </si>
  <si>
    <t>E392 GEN Trans Equip, Colstrip 4 12/18</t>
  </si>
  <si>
    <t>E392 GEN Trans Equip, new</t>
  </si>
  <si>
    <t>E392 GEN Trans Equip, new 01/18</t>
  </si>
  <si>
    <t>E392 GEN Trans Equip, new 02/18</t>
  </si>
  <si>
    <t>E392 GEN Trans Equip, new 03/18</t>
  </si>
  <si>
    <t>E392 GEN Trans Equip, new 04/18</t>
  </si>
  <si>
    <t>E392 GEN Trans Equip, new 05/18</t>
  </si>
  <si>
    <t>E392 GEN Trans Equip, new 06/18</t>
  </si>
  <si>
    <t>E392 GEN Trans Equip, new 07/18</t>
  </si>
  <si>
    <t>E392 GEN Trans Equip, new 08/18</t>
  </si>
  <si>
    <t>E392 GEN Trans Equip, new 09/18</t>
  </si>
  <si>
    <t>E392 GEN Trans Equip, new 10/18</t>
  </si>
  <si>
    <t>E392 GEN Trans Equip, new 11/18</t>
  </si>
  <si>
    <t>E392 GEN Trans Equip, new 12/18</t>
  </si>
  <si>
    <t>E392 GEN Trans Equip, old</t>
  </si>
  <si>
    <t>E392 GEN Trans Equip, old 01/18</t>
  </si>
  <si>
    <t>E392 GEN Trans Equip, old 02/18</t>
  </si>
  <si>
    <t>E392 GEN Trans Equip, old 03/18</t>
  </si>
  <si>
    <t>E392 GEN Trans Equip, old 04/18</t>
  </si>
  <si>
    <t>E392 GEN Trans Equip, old 05/18</t>
  </si>
  <si>
    <t>E392 GEN Trans Equip, old 06/18</t>
  </si>
  <si>
    <t>E392 GEN Trans Equip, old 07/18</t>
  </si>
  <si>
    <t>E392 GEN Trans Equip, old 08/18</t>
  </si>
  <si>
    <t>E392 GEN Trans Equip, old 09/18</t>
  </si>
  <si>
    <t>E392 GEN Trans Equip, old 10/18</t>
  </si>
  <si>
    <t>E392 GEN Trans Equip, old 11/18</t>
  </si>
  <si>
    <t>E392 GEN Trans Equip, old 12/18</t>
  </si>
  <si>
    <t>E392 GEN Trans Equip, Snoq Park</t>
  </si>
  <si>
    <t>E392 GEN Trans Equip, Snoq Park 01/18</t>
  </si>
  <si>
    <t>E392 GEN Trans Equip, Snoq Park 02/18</t>
  </si>
  <si>
    <t>E392 GEN Trans Equip, Snoq Park 03/18</t>
  </si>
  <si>
    <t>E392 GEN Trans Equip, Snoq Park 04/18</t>
  </si>
  <si>
    <t>E392 GEN Trans Equip, Snoq Park 05/18</t>
  </si>
  <si>
    <t>E392 GEN Trans Equip, Snoq Park 06/18</t>
  </si>
  <si>
    <t>E392 GEN Trans Equip, Snoq Park 07/18</t>
  </si>
  <si>
    <t>E392 GEN Trans Equip, Snoq Park 08/18</t>
  </si>
  <si>
    <t>E392 GEN Trans Equip, Snoq Park 09/18</t>
  </si>
  <si>
    <t>E392 GEN Trans Equip, Snoq Park 10/18</t>
  </si>
  <si>
    <t>E392 GEN Trans Equip, Snoq Park 11/18</t>
  </si>
  <si>
    <t>E392 GEN Trans Equip, Snoq Park 12/18</t>
  </si>
  <si>
    <t>E392 GEN Transp Eq, Encogen old</t>
  </si>
  <si>
    <t>E392 GEN Transp Eq, Encogen old 01/18</t>
  </si>
  <si>
    <t>E392 GEN Transp Eq, Encogen old 02/18</t>
  </si>
  <si>
    <t>E392 GEN Transp Eq, Encogen old 03/18</t>
  </si>
  <si>
    <t>E392 GEN Transp Eq, Encogen old 04/18</t>
  </si>
  <si>
    <t>E392 GEN Transp Eq, Encogen old 05/18</t>
  </si>
  <si>
    <t>E392 GEN Transp Eq, Encogen old 06/18</t>
  </si>
  <si>
    <t>E392 GEN Transp Eq, Encogen old 07/18</t>
  </si>
  <si>
    <t>E392 GEN Transp Eq, Encogen old 08/18</t>
  </si>
  <si>
    <t>E392 GEN Transp Eq, Encogen old 09/18</t>
  </si>
  <si>
    <t>E392 GEN Transp Eq, Encogen old 10/18</t>
  </si>
  <si>
    <t>E392 GEN Transp Eq, Encogen old 11/18</t>
  </si>
  <si>
    <t>E392 GEN Transp Eq, Encogen old 12/18</t>
  </si>
  <si>
    <t>E3930 GEN Stores Equip, new</t>
  </si>
  <si>
    <t>E3930 GEN Stores Equip, new 01/18</t>
  </si>
  <si>
    <t>E3930 GEN Stores Equip, new 02/18</t>
  </si>
  <si>
    <t>E3930 GEN Stores Equip, new 03/18</t>
  </si>
  <si>
    <t>E3930 GEN Stores Equip, new 04/18</t>
  </si>
  <si>
    <t>E3930 GEN Stores Equip, new 05/18</t>
  </si>
  <si>
    <t>E3930 GEN Stores Equip, new 06/18</t>
  </si>
  <si>
    <t>E3930 GEN Stores Equip, new 07/18</t>
  </si>
  <si>
    <t>E3930 GEN Stores Equip, new 08/18</t>
  </si>
  <si>
    <t>E3930 GEN Stores Equip, new 09/18</t>
  </si>
  <si>
    <t>E3930 GEN Stores Equip, new 10/18</t>
  </si>
  <si>
    <t>E3930 GEN Stores Equip, new 11/18</t>
  </si>
  <si>
    <t>E3930 GEN Stores Equip, new 12/18</t>
  </si>
  <si>
    <t>E3930 GEN Stores Equip, old</t>
  </si>
  <si>
    <t>E3930 GEN Stores Equip, old 01/18</t>
  </si>
  <si>
    <t>E3930 GEN Stores Equip, old 02/18</t>
  </si>
  <si>
    <t>E3930 GEN Stores Equip, old 03/18</t>
  </si>
  <si>
    <t>E3930 GEN Stores Equip, old 04/18</t>
  </si>
  <si>
    <t>E3930 GEN Stores Equip, old 05/18</t>
  </si>
  <si>
    <t>E3930 GEN Stores Equip, old 06/18</t>
  </si>
  <si>
    <t>E3930 GEN Stores Equip, old 07/18</t>
  </si>
  <si>
    <t>E3930 GEN Stores Equip, old 08/18</t>
  </si>
  <si>
    <t>E3930 GEN Stores Equip, old 09/18</t>
  </si>
  <si>
    <t>E3930 GEN Stores Equip, old 10/18</t>
  </si>
  <si>
    <t>E3930 GEN Stores Equip, old 11/18</t>
  </si>
  <si>
    <t>E3930 GEN Stores Equip, old 12/18</t>
  </si>
  <si>
    <t>E3940 GEN Tools Hopkins Ridge, new</t>
  </si>
  <si>
    <t>E3940 GEN Tools Hopkins Ridge, new 01/18</t>
  </si>
  <si>
    <t>E3940 GEN Tools Hopkins Ridge, new 02/18</t>
  </si>
  <si>
    <t>E3940 GEN Tools Hopkins Ridge, new 03/18</t>
  </si>
  <si>
    <t>E3940 GEN Tools Hopkins Ridge, new 04/18</t>
  </si>
  <si>
    <t>E3940 GEN Tools Hopkins Ridge, new 05/18</t>
  </si>
  <si>
    <t>E3940 GEN Tools Hopkins Ridge, new 06/18</t>
  </si>
  <si>
    <t>E3940 GEN Tools Hopkins Ridge, new 07/18</t>
  </si>
  <si>
    <t>E3940 GEN Tools Hopkins Ridge, new 08/18</t>
  </si>
  <si>
    <t>E3940 GEN Tools Hopkins Ridge, new 09/18</t>
  </si>
  <si>
    <t>E3940 GEN Tools Hopkins Ridge, new 10/18</t>
  </si>
  <si>
    <t>E3940 GEN Tools Hopkins Ridge, new 11/18</t>
  </si>
  <si>
    <t>E3940 GEN Tools Hopkins Ridge, new 12/18</t>
  </si>
  <si>
    <t>E3940 GEN Tools LSR</t>
  </si>
  <si>
    <t>E3940 GEN Tools LSR 01/18</t>
  </si>
  <si>
    <t>E3940 GEN Tools LSR 02/18</t>
  </si>
  <si>
    <t>E3940 GEN Tools LSR 03/18</t>
  </si>
  <si>
    <t>E3940 GEN Tools LSR 04/18</t>
  </si>
  <si>
    <t>E3940 GEN Tools LSR 05/18</t>
  </si>
  <si>
    <t>E3940 GEN Tools LSR 06/18</t>
  </si>
  <si>
    <t>E3940 GEN Tools LSR 07/18</t>
  </si>
  <si>
    <t>E3940 GEN Tools LSR 08/18</t>
  </si>
  <si>
    <t>E3940 GEN Tools LSR 09/18</t>
  </si>
  <si>
    <t>E3940 GEN Tools LSR 10/18</t>
  </si>
  <si>
    <t>E3940 GEN Tools LSR 11/18</t>
  </si>
  <si>
    <t>E3940 GEN Tools LSR 12/18</t>
  </si>
  <si>
    <t>E3940 GEN Tools, Colstrip 1</t>
  </si>
  <si>
    <t>E3940 GEN Tools, Colstrip 1 01/18</t>
  </si>
  <si>
    <t>E3940 GEN Tools, Colstrip 1 02/18</t>
  </si>
  <si>
    <t>E3940 GEN Tools, Colstrip 1 03/18</t>
  </si>
  <si>
    <t>E3940 GEN Tools, Colstrip 1 04/18</t>
  </si>
  <si>
    <t>E3940 GEN Tools, Colstrip 1 05/18</t>
  </si>
  <si>
    <t>E3940 GEN Tools, Colstrip 1 06/18</t>
  </si>
  <si>
    <t>E3940 GEN Tools, Colstrip 1 07/18</t>
  </si>
  <si>
    <t>E3940 GEN Tools, Colstrip 1 08/18</t>
  </si>
  <si>
    <t>E3940 GEN Tools, Colstrip 1 09/18</t>
  </si>
  <si>
    <t>E3940 GEN Tools, Colstrip 1 10/18</t>
  </si>
  <si>
    <t>E3940 GEN Tools, Colstrip 1 11/18</t>
  </si>
  <si>
    <t>E3940 GEN Tools, Colstrip 1 12/18</t>
  </si>
  <si>
    <t>E3940 GEN Tools, Colstrip 2</t>
  </si>
  <si>
    <t>E3940 GEN Tools, Colstrip 2 01/18</t>
  </si>
  <si>
    <t>E3940 GEN Tools, Colstrip 2 02/18</t>
  </si>
  <si>
    <t>E3940 GEN Tools, Colstrip 2 03/18</t>
  </si>
  <si>
    <t>E3940 GEN Tools, Colstrip 2 04/18</t>
  </si>
  <si>
    <t>E3940 GEN Tools, Colstrip 2 05/18</t>
  </si>
  <si>
    <t>E3940 GEN Tools, Colstrip 2 06/18</t>
  </si>
  <si>
    <t>E3940 GEN Tools, Colstrip 2 07/18</t>
  </si>
  <si>
    <t>E3940 GEN Tools, Colstrip 2 08/18</t>
  </si>
  <si>
    <t>E3940 GEN Tools, Colstrip 2 09/18</t>
  </si>
  <si>
    <t>E3940 GEN Tools, Colstrip 2 10/18</t>
  </si>
  <si>
    <t>E3940 GEN Tools, Colstrip 2 11/18</t>
  </si>
  <si>
    <t>E3940 GEN Tools, Colstrip 2 12/18</t>
  </si>
  <si>
    <t>E3940 GEN Tools, Colstrip 3</t>
  </si>
  <si>
    <t>E3940 GEN Tools, Colstrip 3 01/18</t>
  </si>
  <si>
    <t>E3940 GEN Tools, Colstrip 3 02/18</t>
  </si>
  <si>
    <t>E3940 GEN Tools, Colstrip 3 03/18</t>
  </si>
  <si>
    <t>E3940 GEN Tools, Colstrip 3 04/18</t>
  </si>
  <si>
    <t>E3940 GEN Tools, Colstrip 3 05/18</t>
  </si>
  <si>
    <t>E3940 GEN Tools, Colstrip 3 06/18</t>
  </si>
  <si>
    <t>E3940 GEN Tools, Colstrip 3 07/18</t>
  </si>
  <si>
    <t>E3940 GEN Tools, Colstrip 3 08/18</t>
  </si>
  <si>
    <t>E3940 GEN Tools, Colstrip 3 09/18</t>
  </si>
  <si>
    <t>E3940 GEN Tools, Colstrip 3 10/18</t>
  </si>
  <si>
    <t>E3940 GEN Tools, Colstrip 3 11/18</t>
  </si>
  <si>
    <t>E3940 GEN Tools, Colstrip 3 12/18</t>
  </si>
  <si>
    <t>E3940 GEN Tools, Colstrip 4</t>
  </si>
  <si>
    <t>E3940 GEN Tools, Colstrip 4 01/18</t>
  </si>
  <si>
    <t>E3940 GEN Tools, Colstrip 4 02/18</t>
  </si>
  <si>
    <t>E3940 GEN Tools, Colstrip 4 03/18</t>
  </si>
  <si>
    <t>E3940 GEN Tools, Colstrip 4 04/18</t>
  </si>
  <si>
    <t>E3940 GEN Tools, Colstrip 4 05/18</t>
  </si>
  <si>
    <t>E3940 GEN Tools, Colstrip 4 06/18</t>
  </si>
  <si>
    <t>E3940 GEN Tools, Colstrip 4 07/18</t>
  </si>
  <si>
    <t>E3940 GEN Tools, Colstrip 4 08/18</t>
  </si>
  <si>
    <t>E3940 GEN Tools, Colstrip 4 09/18</t>
  </si>
  <si>
    <t>E3940 GEN Tools, Colstrip 4 10/18</t>
  </si>
  <si>
    <t>E3940 GEN Tools, Colstrip 4 11/18</t>
  </si>
  <si>
    <t>E3940 GEN Tools, Colstrip 4 12/18</t>
  </si>
  <si>
    <t>E3940 GEN Tools/Garage,  MTF OP</t>
  </si>
  <si>
    <t>E3940 GEN Tools/Garage,  MTF OP 01/18</t>
  </si>
  <si>
    <t>E3940 GEN Tools/Garage,  MTF OP 02/18</t>
  </si>
  <si>
    <t>E3940 GEN Tools/Garage,  MTF OP 03/18</t>
  </si>
  <si>
    <t>E3940 GEN Tools/Garage,  MTF OP 04/18</t>
  </si>
  <si>
    <t>E3940 GEN Tools/Garage,  MTF OP 05/18</t>
  </si>
  <si>
    <t>E3940 GEN Tools/Garage,  MTF OP 06/18</t>
  </si>
  <si>
    <t>E3940 GEN Tools/Garage,  MTF OP 07/18</t>
  </si>
  <si>
    <t>E3940 GEN Tools/Garage,  MTF OP 08/18</t>
  </si>
  <si>
    <t>E3940 GEN Tools/Garage,  MTF OP 09/18</t>
  </si>
  <si>
    <t>E3940 GEN Tools/Garage,  MTF OP 10/18</t>
  </si>
  <si>
    <t>E3940 GEN Tools/Garage,  MTF OP 11/18</t>
  </si>
  <si>
    <t>E3940 GEN Tools/Garage,  MTF OP 12/18</t>
  </si>
  <si>
    <t>E3940 GEN Tools/Garage, MTF new</t>
  </si>
  <si>
    <t>E3940 GEN Tools/Garage, MTF new 01/18</t>
  </si>
  <si>
    <t>E3940 GEN Tools/Garage, MTF new 02/18</t>
  </si>
  <si>
    <t>E3940 GEN Tools/Garage, MTF new 03/18</t>
  </si>
  <si>
    <t>E3940 GEN Tools/Garage, MTF new 04/18</t>
  </si>
  <si>
    <t>E3940 GEN Tools/Garage, MTF new 05/18</t>
  </si>
  <si>
    <t>E3940 GEN Tools/Garage, MTF new 06/18</t>
  </si>
  <si>
    <t>E3940 GEN Tools/Garage, MTF new 07/18</t>
  </si>
  <si>
    <t>E3940 GEN Tools/Garage, MTF new 08/18</t>
  </si>
  <si>
    <t>E3940 GEN Tools/Garage, MTF new 09/18</t>
  </si>
  <si>
    <t>E3940 GEN Tools/Garage, MTF new 10/18</t>
  </si>
  <si>
    <t>E3940 GEN Tools/Garage, MTF new 11/18</t>
  </si>
  <si>
    <t>E3940 GEN Tools/Garage, MTF new 12/18</t>
  </si>
  <si>
    <t>E3940 GEN Tools/Garage/Shop, new</t>
  </si>
  <si>
    <t>E3940 GEN Tools/Garage/Shop, new 01/18</t>
  </si>
  <si>
    <t>E3940 GEN Tools/Garage/Shop, new 02/18</t>
  </si>
  <si>
    <t>E3940 GEN Tools/Garage/Shop, new 03/18</t>
  </si>
  <si>
    <t>E3940 GEN Tools/Garage/Shop, new 04/18</t>
  </si>
  <si>
    <t>E3940 GEN Tools/Garage/Shop, new 05/18</t>
  </si>
  <si>
    <t>E3940 GEN Tools/Garage/Shop, new 06/18</t>
  </si>
  <si>
    <t>E3940 GEN Tools/Garage/Shop, new 07/18</t>
  </si>
  <si>
    <t>E3940 GEN Tools/Garage/Shop, new 08/18</t>
  </si>
  <si>
    <t>E3940 GEN Tools/Garage/Shop, new 09/18</t>
  </si>
  <si>
    <t>E3940 GEN Tools/Garage/Shop, new 10/18</t>
  </si>
  <si>
    <t>E3940 GEN Tools/Garage/Shop, new 11/18</t>
  </si>
  <si>
    <t>E3940 GEN Tools/Garage/Shop, new 12/18</t>
  </si>
  <si>
    <t>E3940 GEN Tools/Garage/Shop, old</t>
  </si>
  <si>
    <t>E3940 GEN Tools/Garage/Shop, old 01/18</t>
  </si>
  <si>
    <t>E3940 GEN Tools/Garage/Shop, old 02/18</t>
  </si>
  <si>
    <t>E3940 GEN Tools/Garage/Shop, old 03/18</t>
  </si>
  <si>
    <t>E3940 GEN Tools/Garage/Shop, old 04/18</t>
  </si>
  <si>
    <t>E3940 GEN Tools/Garage/Shop, old 05/18</t>
  </si>
  <si>
    <t>E3940 GEN Tools/Garage/Shop, old 06/18</t>
  </si>
  <si>
    <t>E3940 GEN Tools/Garage/Shop, old 07/18</t>
  </si>
  <si>
    <t>E3940 GEN Tools/Garage/Shop, old 08/18</t>
  </si>
  <si>
    <t>E3940 GEN Tools/Garage/Shop, old 09/18</t>
  </si>
  <si>
    <t>E3940 GEN Tools/Garage/Shop, old 10/18</t>
  </si>
  <si>
    <t>E3940 GEN Tools/Garage/Shop, old 11/18</t>
  </si>
  <si>
    <t>E3940 GEN Tools/Garage/Shop, old 12/18</t>
  </si>
  <si>
    <t>E3941 GEN Tools/Garage/Shop- RET</t>
  </si>
  <si>
    <t>E3941 GEN Tools/Garage/Shop- RET 01/18</t>
  </si>
  <si>
    <t>E3941 GEN Tools/Garage/Shop- RET 02/18</t>
  </si>
  <si>
    <t>E3941 GEN Tools/Garage/Shop- RET 03/18</t>
  </si>
  <si>
    <t>E3941 GEN Tools/Garage/Shop- RET 04/18</t>
  </si>
  <si>
    <t>E3941 GEN Tools/Garage/Shop- RET 05/18</t>
  </si>
  <si>
    <t>E3941 GEN Tools/Garage/Shop- RET 06/18</t>
  </si>
  <si>
    <t>E3941 GEN Tools/Garage/Shop- RET 07/18</t>
  </si>
  <si>
    <t>E3941 GEN Tools/Garage/Shop- RET 08/18</t>
  </si>
  <si>
    <t>E3941 GEN Tools/Garage/Shop- RET 09/18</t>
  </si>
  <si>
    <t>E3941 GEN Tools/Garage/Shop- RET 10/18</t>
  </si>
  <si>
    <t>E3941 GEN Tools/Garage/Shop- RET 11/18</t>
  </si>
  <si>
    <t>E3941 GEN Tools/Garage/Shop- RET 12/18</t>
  </si>
  <si>
    <t>E3950 GEN Laboratory Equip, new</t>
  </si>
  <si>
    <t>E3950 GEN Laboratory Equip, new 01/18</t>
  </si>
  <si>
    <t>E3950 GEN Laboratory Equip, new 02/18</t>
  </si>
  <si>
    <t>E3950 GEN Laboratory Equip, new 03/18</t>
  </si>
  <si>
    <t>E3950 GEN Laboratory Equip, new 04/18</t>
  </si>
  <si>
    <t>E3950 GEN Laboratory Equip, new 05/18</t>
  </si>
  <si>
    <t>E3950 GEN Laboratory Equip, new 06/18</t>
  </si>
  <si>
    <t>E3950 GEN Laboratory Equip, new 07/18</t>
  </si>
  <si>
    <t>E3950 GEN Laboratory Equip, new 08/18</t>
  </si>
  <si>
    <t>E3950 GEN Laboratory Equip, new 09/18</t>
  </si>
  <si>
    <t>E3950 GEN Laboratory Equip, new 10/18</t>
  </si>
  <si>
    <t>E3950 GEN Laboratory Equip, new 11/18</t>
  </si>
  <si>
    <t>E3950 GEN Laboratory Equip, new 12/18</t>
  </si>
  <si>
    <t>E3950 GEN Laboratory Equip, old</t>
  </si>
  <si>
    <t>E3950 GEN Laboratory Equip, old 01/18</t>
  </si>
  <si>
    <t>E3950 GEN Laboratory Equip, old 02/18</t>
  </si>
  <si>
    <t>E3950 GEN Laboratory Equip, old 03/18</t>
  </si>
  <si>
    <t>E3950 GEN Laboratory Equip, old 04/18</t>
  </si>
  <si>
    <t>E3950 GEN Laboratory Equip, old 05/18</t>
  </si>
  <si>
    <t>E3950 GEN Laboratory Equip, old 06/18</t>
  </si>
  <si>
    <t>E3950 GEN Laboratory Equip, old 07/18</t>
  </si>
  <si>
    <t>E3950 GEN Laboratory Equip, old 08/18</t>
  </si>
  <si>
    <t>E3950 GEN Laboratory Equip, old 09/18</t>
  </si>
  <si>
    <t>E3950 GEN Laboratory Equip, old 10/18</t>
  </si>
  <si>
    <t>E3950 GEN Laboratory Equip, old 11/18</t>
  </si>
  <si>
    <t>E3950 GEN Laboratory Equip, old 12/18</t>
  </si>
  <si>
    <t>E3951 GEN Laboratory Equip - RET</t>
  </si>
  <si>
    <t>E3951 GEN Laboratory Equip - RET 01/18</t>
  </si>
  <si>
    <t>E3951 GEN Laboratory Equip - RET 02/18</t>
  </si>
  <si>
    <t>E3951 GEN Laboratory Equip - RET 03/18</t>
  </si>
  <si>
    <t>E3951 GEN Laboratory Equip - RET 04/18</t>
  </si>
  <si>
    <t>E3951 GEN Laboratory Equip - RET 05/18</t>
  </si>
  <si>
    <t>E3951 GEN Laboratory Equip - RET 06/18</t>
  </si>
  <si>
    <t>E3951 GEN Laboratory Equip - RET 07/18</t>
  </si>
  <si>
    <t>E3951 GEN Laboratory Equip - RET 08/18</t>
  </si>
  <si>
    <t>E3951 GEN Laboratory Equip - RET 09/18</t>
  </si>
  <si>
    <t>E3951 GEN Laboratory Equip - RET 10/18</t>
  </si>
  <si>
    <t>E3951 GEN Laboratory Equip - RET 11/18</t>
  </si>
  <si>
    <t>E3951 GEN Laboratory Equip - RET 12/18</t>
  </si>
  <si>
    <t>E396 GEN Power-Op Equip, Colstrip 1</t>
  </si>
  <si>
    <t>E396 GEN Power-Op Equip, Colstrip 1 01/18</t>
  </si>
  <si>
    <t>E396 GEN Power-Op Equip, Colstrip 1 02/18</t>
  </si>
  <si>
    <t>E396 GEN Power-Op Equip, Colstrip 1 03/18</t>
  </si>
  <si>
    <t>E396 GEN Power-Op Equip, Colstrip 1 04/18</t>
  </si>
  <si>
    <t>E396 GEN Power-Op Equip, Colstrip 1 05/18</t>
  </si>
  <si>
    <t>E396 GEN Power-Op Equip, Colstrip 1 06/18</t>
  </si>
  <si>
    <t>E396 GEN Power-Op Equip, Colstrip 1 07/18</t>
  </si>
  <si>
    <t>E396 GEN Power-Op Equip, Colstrip 1 08/18</t>
  </si>
  <si>
    <t>E396 GEN Power-Op Equip, Colstrip 1 09/18</t>
  </si>
  <si>
    <t>E396 GEN Power-Op Equip, Colstrip 1 10/18</t>
  </si>
  <si>
    <t>E396 GEN Power-Op Equip, Colstrip 1 11/18</t>
  </si>
  <si>
    <t>E396 GEN Power-Op Equip, Colstrip 1 12/18</t>
  </si>
  <si>
    <t>E396 GEN Power-Op Equip, Colstrip 2</t>
  </si>
  <si>
    <t>E396 GEN Power-Op Equip, Colstrip 2 01/18</t>
  </si>
  <si>
    <t>E396 GEN Power-Op Equip, Colstrip 2 02/18</t>
  </si>
  <si>
    <t>E396 GEN Power-Op Equip, Colstrip 2 03/18</t>
  </si>
  <si>
    <t>E396 GEN Power-Op Equip, Colstrip 2 04/18</t>
  </si>
  <si>
    <t>E396 GEN Power-Op Equip, Colstrip 2 05/18</t>
  </si>
  <si>
    <t>E396 GEN Power-Op Equip, Colstrip 2 06/18</t>
  </si>
  <si>
    <t>E396 GEN Power-Op Equip, Colstrip 2 07/18</t>
  </si>
  <si>
    <t>E396 GEN Power-Op Equip, Colstrip 2 08/18</t>
  </si>
  <si>
    <t>E396 GEN Power-Op Equip, Colstrip 2 09/18</t>
  </si>
  <si>
    <t>E396 GEN Power-Op Equip, Colstrip 2 10/18</t>
  </si>
  <si>
    <t>E396 GEN Power-Op Equip, Colstrip 2 11/18</t>
  </si>
  <si>
    <t>E396 GEN Power-Op Equip, Colstrip 2 12/18</t>
  </si>
  <si>
    <t>E396 GEN Power-Op Equip, Colstrip 3</t>
  </si>
  <si>
    <t>E396 GEN Power-Op Equip, Colstrip 3 01/18</t>
  </si>
  <si>
    <t>E396 GEN Power-Op Equip, Colstrip 3 02/18</t>
  </si>
  <si>
    <t>E396 GEN Power-Op Equip, Colstrip 3 03/18</t>
  </si>
  <si>
    <t>E396 GEN Power-Op Equip, Colstrip 3 04/18</t>
  </si>
  <si>
    <t>E396 GEN Power-Op Equip, Colstrip 3 05/18</t>
  </si>
  <si>
    <t>E396 GEN Power-Op Equip, Colstrip 3 06/18</t>
  </si>
  <si>
    <t>E396 GEN Power-Op Equip, Colstrip 3 07/18</t>
  </si>
  <si>
    <t>E396 GEN Power-Op Equip, Colstrip 3 08/18</t>
  </si>
  <si>
    <t>E396 GEN Power-Op Equip, Colstrip 3 09/18</t>
  </si>
  <si>
    <t>E396 GEN Power-Op Equip, Colstrip 3 10/18</t>
  </si>
  <si>
    <t>E396 GEN Power-Op Equip, Colstrip 3 11/18</t>
  </si>
  <si>
    <t>E396 GEN Power-Op Equip, Colstrip 3 12/18</t>
  </si>
  <si>
    <t>E396 GEN Power-Op Equip, Colstrip 4</t>
  </si>
  <si>
    <t>E396 GEN Power-Op Equip, Colstrip 4 01/18</t>
  </si>
  <si>
    <t>E396 GEN Power-Op Equip, Colstrip 4 02/18</t>
  </si>
  <si>
    <t>E396 GEN Power-Op Equip, Colstrip 4 03/18</t>
  </si>
  <si>
    <t>E396 GEN Power-Op Equip, Colstrip 4 04/18</t>
  </si>
  <si>
    <t>E396 GEN Power-Op Equip, Colstrip 4 05/18</t>
  </si>
  <si>
    <t>E396 GEN Power-Op Equip, Colstrip 4 06/18</t>
  </si>
  <si>
    <t>E396 GEN Power-Op Equip, Colstrip 4 07/18</t>
  </si>
  <si>
    <t>E396 GEN Power-Op Equip, Colstrip 4 08/18</t>
  </si>
  <si>
    <t>E396 GEN Power-Op Equip, Colstrip 4 09/18</t>
  </si>
  <si>
    <t>E396 GEN Power-Op Equip, Colstrip 4 10/18</t>
  </si>
  <si>
    <t>E396 GEN Power-Op Equip, Colstrip 4 11/18</t>
  </si>
  <si>
    <t>E396 GEN Power-Op Equip, Colstrip 4 12/18</t>
  </si>
  <si>
    <t>E396 GEN Power-Op Equip, new</t>
  </si>
  <si>
    <t>E396 GEN Power-Op Equip, new 01/18</t>
  </si>
  <si>
    <t>E396 GEN Power-Op Equip, new 02/18</t>
  </si>
  <si>
    <t>E396 GEN Power-Op Equip, new 03/18</t>
  </si>
  <si>
    <t>E396 GEN Power-Op Equip, new 04/18</t>
  </si>
  <si>
    <t>E396 GEN Power-Op Equip, new 05/18</t>
  </si>
  <si>
    <t>E396 GEN Power-Op Equip, new 06/18</t>
  </si>
  <si>
    <t>E396 GEN Power-Op Equip, new 07/18</t>
  </si>
  <si>
    <t>E396 GEN Power-Op Equip, new 08/18</t>
  </si>
  <si>
    <t>E396 GEN Power-Op Equip, new 09/18</t>
  </si>
  <si>
    <t>E396 GEN Power-Op Equip, new 10/18</t>
  </si>
  <si>
    <t>E396 GEN Power-Op Equip, new 11/18</t>
  </si>
  <si>
    <t>E396 GEN Power-Op Equip, new 12/18</t>
  </si>
  <si>
    <t>E3970 DONOTUSE, Alpac</t>
  </si>
  <si>
    <t>E3970 DONOTUSE, Alpac 01/18</t>
  </si>
  <si>
    <t>E3970 DONOTUSE, Alpac 02/18</t>
  </si>
  <si>
    <t>E3970 DONOTUSE, Alpac 03/18</t>
  </si>
  <si>
    <t>E3970 DONOTUSE, Alpac 04/18</t>
  </si>
  <si>
    <t>E3970 DONOTUSE, Alpac 05/18</t>
  </si>
  <si>
    <t>E3970 DONOTUSE, Alpac 06/18</t>
  </si>
  <si>
    <t>E3970 DONOTUSE, Alpac 07/18</t>
  </si>
  <si>
    <t>E3970 DONOTUSE, Alpac 08/18</t>
  </si>
  <si>
    <t>E3970 DONOTUSE, Alpac 09/18</t>
  </si>
  <si>
    <t>E3970 DONOTUSE, Alpac 10/18</t>
  </si>
  <si>
    <t>E3970 DONOTUSE, Alpac 11/18</t>
  </si>
  <si>
    <t>E3970 DONOTUSE, Alpac 12/18</t>
  </si>
  <si>
    <t>E3970 DONOTUSE, Arco Central</t>
  </si>
  <si>
    <t>E3970 DONOTUSE, Arco Central 01/18</t>
  </si>
  <si>
    <t>E3970 DONOTUSE, Arco Central 02/18</t>
  </si>
  <si>
    <t>E3970 DONOTUSE, Arco Central 03/18</t>
  </si>
  <si>
    <t>E3970 DONOTUSE, Arco Central 04/18</t>
  </si>
  <si>
    <t>E3970 DONOTUSE, Arco Central 05/18</t>
  </si>
  <si>
    <t>E3970 DONOTUSE, Arco Central 06/18</t>
  </si>
  <si>
    <t>E3970 DONOTUSE, Arco Central 07/18</t>
  </si>
  <si>
    <t>E3970 DONOTUSE, Arco Central 08/18</t>
  </si>
  <si>
    <t>E3970 DONOTUSE, Arco Central 09/18</t>
  </si>
  <si>
    <t>E3970 DONOTUSE, Arco Central 10/18</t>
  </si>
  <si>
    <t>E3970 DONOTUSE, Arco Central 11/18</t>
  </si>
  <si>
    <t>E3970 DONOTUSE, Arco Central 12/18</t>
  </si>
  <si>
    <t>E3970 DONOTUSE, Arco North</t>
  </si>
  <si>
    <t>E3970 DONOTUSE, Arco North 01/18</t>
  </si>
  <si>
    <t>E3970 DONOTUSE, Arco North 02/18</t>
  </si>
  <si>
    <t>E3970 DONOTUSE, Arco North 03/18</t>
  </si>
  <si>
    <t>E3970 DONOTUSE, Arco North 04/18</t>
  </si>
  <si>
    <t>E3970 DONOTUSE, Arco North 05/18</t>
  </si>
  <si>
    <t>E3970 DONOTUSE, Arco North 06/18</t>
  </si>
  <si>
    <t>E3970 DONOTUSE, Arco North 07/18</t>
  </si>
  <si>
    <t>E3970 DONOTUSE, Arco North 08/18</t>
  </si>
  <si>
    <t>E3970 DONOTUSE, Arco North 09/18</t>
  </si>
  <si>
    <t>E3970 DONOTUSE, Arco North 10/18</t>
  </si>
  <si>
    <t>E3970 DONOTUSE, Arco North 11/18</t>
  </si>
  <si>
    <t>E3970 DONOTUSE, Arco North 12/18</t>
  </si>
  <si>
    <t>E3970 DONOTUSE, Arco South</t>
  </si>
  <si>
    <t>E3970 DONOTUSE, Arco South 01/18</t>
  </si>
  <si>
    <t>E3970 DONOTUSE, Arco South 02/18</t>
  </si>
  <si>
    <t>E3970 DONOTUSE, Arco South 03/18</t>
  </si>
  <si>
    <t>E3970 DONOTUSE, Arco South 04/18</t>
  </si>
  <si>
    <t>E3970 DONOTUSE, Arco South 05/18</t>
  </si>
  <si>
    <t>E3970 DONOTUSE, Arco South 06/18</t>
  </si>
  <si>
    <t>E3970 DONOTUSE, Arco South 07/18</t>
  </si>
  <si>
    <t>E3970 DONOTUSE, Arco South 08/18</t>
  </si>
  <si>
    <t>E3970 DONOTUSE, Arco South 09/18</t>
  </si>
  <si>
    <t>E3970 DONOTUSE, Arco South 10/18</t>
  </si>
  <si>
    <t>E3970 DONOTUSE, Arco South 11/18</t>
  </si>
  <si>
    <t>E3970 DONOTUSE, Arco South 12/18</t>
  </si>
  <si>
    <t>E3970 DONOTUSE, Boeing Rentn</t>
  </si>
  <si>
    <t>E3970 DONOTUSE, Boeing Rentn 01/18</t>
  </si>
  <si>
    <t>E3970 DONOTUSE, Boeing Rentn 02/18</t>
  </si>
  <si>
    <t>E3970 DONOTUSE, Boeing Rentn 03/18</t>
  </si>
  <si>
    <t>E3970 DONOTUSE, Boeing Rentn 04/18</t>
  </si>
  <si>
    <t>E3970 DONOTUSE, Boeing Rentn 05/18</t>
  </si>
  <si>
    <t>E3970 DONOTUSE, Boeing Rentn 06/18</t>
  </si>
  <si>
    <t>E3970 DONOTUSE, Boeing Rentn 07/18</t>
  </si>
  <si>
    <t>E3970 DONOTUSE, Boeing Rentn 08/18</t>
  </si>
  <si>
    <t>E3970 DONOTUSE, Boeing Rentn 09/18</t>
  </si>
  <si>
    <t>E3970 DONOTUSE, Boeing Rentn 10/18</t>
  </si>
  <si>
    <t>E3970 DONOTUSE, Boeing Rentn 11/18</t>
  </si>
  <si>
    <t>E3970 DONOTUSE, Boeing Rentn 12/18</t>
  </si>
  <si>
    <t>E3970 DONOTUSE, Clover Vally</t>
  </si>
  <si>
    <t>E3970 DONOTUSE, Clover Vally 01/18</t>
  </si>
  <si>
    <t>E3970 DONOTUSE, Clover Vally 02/18</t>
  </si>
  <si>
    <t>E3970 DONOTUSE, Clover Vally 03/18</t>
  </si>
  <si>
    <t>E3970 DONOTUSE, Clover Vally 04/18</t>
  </si>
  <si>
    <t>E3970 DONOTUSE, Clover Vally 05/18</t>
  </si>
  <si>
    <t>E3970 DONOTUSE, Clover Vally 06/18</t>
  </si>
  <si>
    <t>E3970 DONOTUSE, Clover Vally 07/18</t>
  </si>
  <si>
    <t>E3970 DONOTUSE, Clover Vally 08/18</t>
  </si>
  <si>
    <t>E3970 DONOTUSE, Clover Vally 09/18</t>
  </si>
  <si>
    <t>E3970 DONOTUSE, Clover Vally 10/18</t>
  </si>
  <si>
    <t>E3970 DONOTUSE, Clover Vally 11/18</t>
  </si>
  <si>
    <t>E3970 DONOTUSE, Clover Vally 12/18</t>
  </si>
  <si>
    <t xml:space="preserve">E3970 DONOTUSE, Cov-Ber </t>
  </si>
  <si>
    <t>E3970 DONOTUSE, Cov-Ber  01/18</t>
  </si>
  <si>
    <t>E3970 DONOTUSE, Cov-Ber  02/18</t>
  </si>
  <si>
    <t>E3970 DONOTUSE, Cov-Ber  03/18</t>
  </si>
  <si>
    <t>E3970 DONOTUSE, Cov-Ber  04/18</t>
  </si>
  <si>
    <t>E3970 DONOTUSE, Cov-Ber  05/18</t>
  </si>
  <si>
    <t>E3970 DONOTUSE, Cov-Ber  06/18</t>
  </si>
  <si>
    <t>E3970 DONOTUSE, Cov-Ber  07/18</t>
  </si>
  <si>
    <t>E3970 DONOTUSE, Cov-Ber  08/18</t>
  </si>
  <si>
    <t>E3970 DONOTUSE, Cov-Ber  09/18</t>
  </si>
  <si>
    <t>E3970 DONOTUSE, Cov-Ber  10/18</t>
  </si>
  <si>
    <t>E3970 DONOTUSE, Cov-Ber  11/18</t>
  </si>
  <si>
    <t>E3970 DONOTUSE, Cov-Ber  12/18</t>
  </si>
  <si>
    <t>E3970 DONOTUSE, Crescent Hbr</t>
  </si>
  <si>
    <t>E3970 DONOTUSE, Crescent Hbr 01/18</t>
  </si>
  <si>
    <t>E3970 DONOTUSE, Crescent Hbr 02/18</t>
  </si>
  <si>
    <t>E3970 DONOTUSE, Crescent Hbr 03/18</t>
  </si>
  <si>
    <t>E3970 DONOTUSE, Crescent Hbr 04/18</t>
  </si>
  <si>
    <t>E3970 DONOTUSE, Crescent Hbr 05/18</t>
  </si>
  <si>
    <t>E3970 DONOTUSE, Crescent Hbr 06/18</t>
  </si>
  <si>
    <t>E3970 DONOTUSE, Crescent Hbr 07/18</t>
  </si>
  <si>
    <t>E3970 DONOTUSE, Crescent Hbr 08/18</t>
  </si>
  <si>
    <t>E3970 DONOTUSE, Crescent Hbr 09/18</t>
  </si>
  <si>
    <t>E3970 DONOTUSE, Crescent Hbr 10/18</t>
  </si>
  <si>
    <t>E3970 DONOTUSE, Crescent Hbr 11/18</t>
  </si>
  <si>
    <t>E3970 DONOTUSE, Crescent Hbr 12/18</t>
  </si>
  <si>
    <t>E3970 DONOTUSE, Olymp Avon</t>
  </si>
  <si>
    <t>E3970 DONOTUSE, Olymp Avon 01/18</t>
  </si>
  <si>
    <t>E3970 DONOTUSE, Olymp Avon 02/18</t>
  </si>
  <si>
    <t>E3970 DONOTUSE, Olymp Avon 03/18</t>
  </si>
  <si>
    <t>E3970 DONOTUSE, Olymp Avon 04/18</t>
  </si>
  <si>
    <t>E3970 DONOTUSE, Olymp Avon 05/18</t>
  </si>
  <si>
    <t>E3970 DONOTUSE, Olymp Avon 06/18</t>
  </si>
  <si>
    <t>E3970 DONOTUSE, Olymp Avon 07/18</t>
  </si>
  <si>
    <t>E3970 DONOTUSE, Olymp Avon 08/18</t>
  </si>
  <si>
    <t>E3970 DONOTUSE, Olymp Avon 09/18</t>
  </si>
  <si>
    <t>E3970 DONOTUSE, Olymp Avon 10/18</t>
  </si>
  <si>
    <t>E3970 DONOTUSE, Olymp Avon 11/18</t>
  </si>
  <si>
    <t>E3970 DONOTUSE, Olymp Avon 12/18</t>
  </si>
  <si>
    <t>E3970 DONOTUSE, Paccar</t>
  </si>
  <si>
    <t>E3970 DONOTUSE, Paccar 01/18</t>
  </si>
  <si>
    <t>E3970 DONOTUSE, Paccar 02/18</t>
  </si>
  <si>
    <t>E3970 DONOTUSE, Paccar 03/18</t>
  </si>
  <si>
    <t>E3970 DONOTUSE, Paccar 04/18</t>
  </si>
  <si>
    <t>E3970 DONOTUSE, Paccar 05/18</t>
  </si>
  <si>
    <t>E3970 DONOTUSE, Paccar 06/18</t>
  </si>
  <si>
    <t>E3970 DONOTUSE, Paccar 07/18</t>
  </si>
  <si>
    <t>E3970 DONOTUSE, Paccar 08/18</t>
  </si>
  <si>
    <t>E3970 DONOTUSE, Paccar 09/18</t>
  </si>
  <si>
    <t>E3970 DONOTUSE, Paccar 10/18</t>
  </si>
  <si>
    <t>E3970 DONOTUSE, Paccar 11/18</t>
  </si>
  <si>
    <t>E3970 DONOTUSE, Paccar 12/18</t>
  </si>
  <si>
    <t>E3970 DONOTUSE, Poulsbo</t>
  </si>
  <si>
    <t>E3970 DONOTUSE, Poulsbo 01/18</t>
  </si>
  <si>
    <t>E3970 DONOTUSE, Poulsbo 02/18</t>
  </si>
  <si>
    <t>E3970 DONOTUSE, Poulsbo 03/18</t>
  </si>
  <si>
    <t>E3970 DONOTUSE, Poulsbo 04/18</t>
  </si>
  <si>
    <t>E3970 DONOTUSE, Poulsbo 05/18</t>
  </si>
  <si>
    <t>E3970 DONOTUSE, Poulsbo 06/18</t>
  </si>
  <si>
    <t>E3970 DONOTUSE, Poulsbo 07/18</t>
  </si>
  <si>
    <t>E3970 DONOTUSE, Poulsbo 08/18</t>
  </si>
  <si>
    <t>E3970 DONOTUSE, Poulsbo 09/18</t>
  </si>
  <si>
    <t>E3970 DONOTUSE, Poulsbo 10/18</t>
  </si>
  <si>
    <t>E3970 DONOTUSE, Poulsbo 11/18</t>
  </si>
  <si>
    <t>E3970 DONOTUSE, Poulsbo 12/18</t>
  </si>
  <si>
    <t>E3970 DONOTUSE, Texaco East</t>
  </si>
  <si>
    <t>E3970 DONOTUSE, Texaco East 01/18</t>
  </si>
  <si>
    <t>E3970 DONOTUSE, Texaco East 02/18</t>
  </si>
  <si>
    <t>E3970 DONOTUSE, Texaco East 03/18</t>
  </si>
  <si>
    <t>E3970 DONOTUSE, Texaco East 04/18</t>
  </si>
  <si>
    <t>E3970 DONOTUSE, Texaco East 05/18</t>
  </si>
  <si>
    <t>E3970 DONOTUSE, Texaco East 06/18</t>
  </si>
  <si>
    <t>E3970 DONOTUSE, Texaco East 07/18</t>
  </si>
  <si>
    <t>E3970 DONOTUSE, Texaco East 08/18</t>
  </si>
  <si>
    <t>E3970 DONOTUSE, Texaco East 09/18</t>
  </si>
  <si>
    <t>E3970 DONOTUSE, Texaco East 10/18</t>
  </si>
  <si>
    <t>E3970 DONOTUSE, Texaco East 11/18</t>
  </si>
  <si>
    <t>E3970 DONOTUSE, Texaco East 12/18</t>
  </si>
  <si>
    <t>E3970 DONOTUSE, Texaco West</t>
  </si>
  <si>
    <t>E3970 DONOTUSE, Texaco West 01/18</t>
  </si>
  <si>
    <t>E3970 DONOTUSE, Texaco West 02/18</t>
  </si>
  <si>
    <t>E3970 DONOTUSE, Texaco West 03/18</t>
  </si>
  <si>
    <t>E3970 DONOTUSE, Texaco West 04/18</t>
  </si>
  <si>
    <t>E3970 DONOTUSE, Texaco West 05/18</t>
  </si>
  <si>
    <t>E3970 DONOTUSE, Texaco West 06/18</t>
  </si>
  <si>
    <t>E3970 DONOTUSE, Texaco West 07/18</t>
  </si>
  <si>
    <t>E3970 DONOTUSE, Texaco West 08/18</t>
  </si>
  <si>
    <t>E3970 DONOTUSE, Texaco West 09/18</t>
  </si>
  <si>
    <t>E3970 DONOTUSE, Texaco West 10/18</t>
  </si>
  <si>
    <t>E3970 DONOTUSE, Texaco West 11/18</t>
  </si>
  <si>
    <t>E3970 DONOTUSE, Texaco West 12/18</t>
  </si>
  <si>
    <t>E3970 DONOTUSE, Vitulli</t>
  </si>
  <si>
    <t>E3970 DONOTUSE, Vitulli 01/18</t>
  </si>
  <si>
    <t>E3970 DONOTUSE, Vitulli 02/18</t>
  </si>
  <si>
    <t>E3970 DONOTUSE, Vitulli 03/18</t>
  </si>
  <si>
    <t>E3970 DONOTUSE, Vitulli 04/18</t>
  </si>
  <si>
    <t>E3970 DONOTUSE, Vitulli 05/18</t>
  </si>
  <si>
    <t>E3970 DONOTUSE, Vitulli 06/18</t>
  </si>
  <si>
    <t>E3970 DONOTUSE, Vitulli 07/18</t>
  </si>
  <si>
    <t>E3970 DONOTUSE, Vitulli 08/18</t>
  </si>
  <si>
    <t>E3970 DONOTUSE, Vitulli 09/18</t>
  </si>
  <si>
    <t>E3970 DONOTUSE, Vitulli 10/18</t>
  </si>
  <si>
    <t>E3970 DONOTUSE, Vitulli 11/18</t>
  </si>
  <si>
    <t>E3970 DONOTUSE, Vitulli 12/18</t>
  </si>
  <si>
    <t>E3970 DONOTUSE, Waterfront</t>
  </si>
  <si>
    <t>E3970 DONOTUSE, Waterfront 01/18</t>
  </si>
  <si>
    <t>E3970 DONOTUSE, Waterfront 02/18</t>
  </si>
  <si>
    <t>E3970 DONOTUSE, Waterfront 03/18</t>
  </si>
  <si>
    <t>E3970 DONOTUSE, Waterfront 04/18</t>
  </si>
  <si>
    <t>E3970 DONOTUSE, Waterfront 05/18</t>
  </si>
  <si>
    <t>E3970 DONOTUSE, Waterfront 06/18</t>
  </si>
  <si>
    <t>E3970 DONOTUSE, Waterfront 07/18</t>
  </si>
  <si>
    <t>E3970 DONOTUSE, Waterfront 08/18</t>
  </si>
  <si>
    <t>E3970 DONOTUSE, Waterfront 09/18</t>
  </si>
  <si>
    <t>E3970 DONOTUSE, Waterfront 10/18</t>
  </si>
  <si>
    <t>E3970 DONOTUSE, Waterfront 11/18</t>
  </si>
  <si>
    <t>E3970 DONOTUSE, Waterfront 12/18</t>
  </si>
  <si>
    <t>E3970 GEN Comm Equip, new</t>
  </si>
  <si>
    <t>E3970 GEN Comm Equip, new 01/18</t>
  </si>
  <si>
    <t>E3970 GEN Comm Equip, new 02/18</t>
  </si>
  <si>
    <t>E3970 GEN Comm Equip, new 03/18</t>
  </si>
  <si>
    <t>E3970 GEN Comm Equip, new 04/18</t>
  </si>
  <si>
    <t>E3970 GEN Comm Equip, new 05/18</t>
  </si>
  <si>
    <t>E3970 GEN Comm Equip, new 06/18</t>
  </si>
  <si>
    <t>E3970 GEN Comm Equip, new 07/18</t>
  </si>
  <si>
    <t>E3970 GEN Comm Equip, new 08/18</t>
  </si>
  <si>
    <t>E3970 GEN Comm Equip, new 09/18</t>
  </si>
  <si>
    <t>E3970 GEN Comm Equip, new 10/18</t>
  </si>
  <si>
    <t>E3970 GEN Comm Equip, new 11/18</t>
  </si>
  <si>
    <t>E3970 GEN Comm Equip, new 12/18</t>
  </si>
  <si>
    <t>E3970 GEN Comm Equip, old</t>
  </si>
  <si>
    <t>E3970 GEN Comm Equip, old 01/18</t>
  </si>
  <si>
    <t>E3970 GEN Comm Equip, old 02/18</t>
  </si>
  <si>
    <t>E3970 GEN Comm Equip, old 03/18</t>
  </si>
  <si>
    <t>E3970 GEN Comm Equip, old 04/18</t>
  </si>
  <si>
    <t>E3970 GEN Comm Equip, old 05/18</t>
  </si>
  <si>
    <t>E3970 GEN Comm Equip, old 06/18</t>
  </si>
  <si>
    <t>E3970 GEN Comm Equip, old 07/18</t>
  </si>
  <si>
    <t>E3970 GEN Comm Equip, old 08/18</t>
  </si>
  <si>
    <t>E3970 GEN Comm Equip, old 09/18</t>
  </si>
  <si>
    <t>E3970 GEN Comm Equip, old 10/18</t>
  </si>
  <si>
    <t>E3970 GEN Comm Equip, old 11/18</t>
  </si>
  <si>
    <t>E3970 GEN Comm Equip, old 12/18</t>
  </si>
  <si>
    <t>E3970 GEN Comm Equip, Snoqualmie 1</t>
  </si>
  <si>
    <t>E3970 GEN Comm Equip, Snoqualmie 1 01/18</t>
  </si>
  <si>
    <t>E3970 GEN Comm Equip, Snoqualmie 1 02/18</t>
  </si>
  <si>
    <t>E3970 GEN Comm Equip, Snoqualmie 1 03/18</t>
  </si>
  <si>
    <t>E3970 GEN Comm Equip, Snoqualmie 1 04/18</t>
  </si>
  <si>
    <t>E3970 GEN Comm Equip, Snoqualmie 1 05/18</t>
  </si>
  <si>
    <t>E3970 GEN Comm Equip, Snoqualmie 1 06/18</t>
  </si>
  <si>
    <t>E3970 GEN Comm Equip, Snoqualmie 1 07/18</t>
  </si>
  <si>
    <t>E3970 GEN Comm Equip, Snoqualmie 1 08/18</t>
  </si>
  <si>
    <t>E3970 GEN Comm Equip, Snoqualmie 1 09/18</t>
  </si>
  <si>
    <t>E3970 GEN Comm Equip, Snoqualmie 1 10/18</t>
  </si>
  <si>
    <t>E3970 GEN Comm Equip, Snoqualmie 1 11/18</t>
  </si>
  <si>
    <t>E3970 GEN Comm Equip, Snoqualmie 1 12/18</t>
  </si>
  <si>
    <t>E3970 GEN CommEq, 3rd AC new</t>
  </si>
  <si>
    <t>E3970 GEN CommEq, 3rd AC new 01/18</t>
  </si>
  <si>
    <t>E3970 GEN CommEq, 3rd AC new 02/18</t>
  </si>
  <si>
    <t>E3970 GEN CommEq, 3rd AC new 03/18</t>
  </si>
  <si>
    <t>E3970 GEN CommEq, 3rd AC new 04/18</t>
  </si>
  <si>
    <t>E3970 GEN CommEq, 3rd AC new 05/18</t>
  </si>
  <si>
    <t>E3970 GEN CommEq, 3rd AC new 06/18</t>
  </si>
  <si>
    <t>E3970 GEN CommEq, 3rd AC new 07/18</t>
  </si>
  <si>
    <t>E3970 GEN CommEq, 3rd AC new 08/18</t>
  </si>
  <si>
    <t>E3970 GEN CommEq, 3rd AC new 09/18</t>
  </si>
  <si>
    <t>E3970 GEN CommEq, 3rd AC new 10/18</t>
  </si>
  <si>
    <t>E3970 GEN CommEq, 3rd AC new 11/18</t>
  </si>
  <si>
    <t>E3970 GEN CommEq, 3rd AC new 12/18</t>
  </si>
  <si>
    <t>E3970 GEN CommEq, 3rd AC old</t>
  </si>
  <si>
    <t>E3970 GEN CommEq, 3rd AC old 01/18</t>
  </si>
  <si>
    <t>E3970 GEN CommEq, 3rd AC old 02/18</t>
  </si>
  <si>
    <t>E3970 GEN CommEq, 3rd AC old 03/18</t>
  </si>
  <si>
    <t>E3970 GEN CommEq, 3rd AC old 04/18</t>
  </si>
  <si>
    <t>E3970 GEN CommEq, 3rd AC old 05/18</t>
  </si>
  <si>
    <t>E3970 GEN CommEq, 3rd AC old 06/18</t>
  </si>
  <si>
    <t>E3970 GEN CommEq, 3rd AC old 07/18</t>
  </si>
  <si>
    <t>E3970 GEN CommEq, 3rd AC old 08/18</t>
  </si>
  <si>
    <t>E3970 GEN CommEq, 3rd AC old 09/18</t>
  </si>
  <si>
    <t>E3970 GEN CommEq, 3rd AC old 10/18</t>
  </si>
  <si>
    <t>E3970 GEN CommEq, 3rd AC old 11/18</t>
  </si>
  <si>
    <t>E3970 GEN CommEq, 3rd AC old 12/18</t>
  </si>
  <si>
    <t>E3970 GEN CommEq, Colstrip 1-2 new</t>
  </si>
  <si>
    <t>E3970 GEN CommEq, Colstrip 1-2 new 01/18</t>
  </si>
  <si>
    <t>E3970 GEN CommEq, Colstrip 1-2 new 02/18</t>
  </si>
  <si>
    <t>E3970 GEN CommEq, Colstrip 1-2 new 03/18</t>
  </si>
  <si>
    <t>E3970 GEN CommEq, Colstrip 1-2 new 04/18</t>
  </si>
  <si>
    <t>E3970 GEN CommEq, Colstrip 1-2 new 05/18</t>
  </si>
  <si>
    <t>E3970 GEN CommEq, Colstrip 1-2 new 06/18</t>
  </si>
  <si>
    <t>E3970 GEN CommEq, Colstrip 1-2 new 07/18</t>
  </si>
  <si>
    <t>E3970 GEN CommEq, Colstrip 1-2 new 08/18</t>
  </si>
  <si>
    <t>E3970 GEN CommEq, Colstrip 1-2 new 09/18</t>
  </si>
  <si>
    <t>E3970 GEN CommEq, Colstrip 1-2 new 10/18</t>
  </si>
  <si>
    <t>E3970 GEN CommEq, Colstrip 1-2 new 11/18</t>
  </si>
  <si>
    <t>E3970 GEN CommEq, Colstrip 1-2 new 12/18</t>
  </si>
  <si>
    <t>E3970 GEN CommEq, Colstrip 1-2 old</t>
  </si>
  <si>
    <t>E3970 GEN CommEq, Colstrip 1-2 old 01/18</t>
  </si>
  <si>
    <t>E3970 GEN CommEq, Colstrip 1-2 old 02/18</t>
  </si>
  <si>
    <t>E3970 GEN CommEq, Colstrip 1-2 old 03/18</t>
  </si>
  <si>
    <t>E3970 GEN CommEq, Colstrip 1-2 old 04/18</t>
  </si>
  <si>
    <t>E3970 GEN CommEq, Colstrip 1-2 old 05/18</t>
  </si>
  <si>
    <t>E3970 GEN CommEq, Colstrip 1-2 old 06/18</t>
  </si>
  <si>
    <t>E3970 GEN CommEq, Colstrip 1-2 old 07/18</t>
  </si>
  <si>
    <t>E3970 GEN CommEq, Colstrip 1-2 old 08/18</t>
  </si>
  <si>
    <t>E3970 GEN CommEq, Colstrip 1-2 old 09/18</t>
  </si>
  <si>
    <t>E3970 GEN CommEq, Colstrip 1-2 old 10/18</t>
  </si>
  <si>
    <t>E3970 GEN CommEq, Colstrip 1-2 old 11/18</t>
  </si>
  <si>
    <t>E3970 GEN CommEq, Colstrip 1-2 old 12/18</t>
  </si>
  <si>
    <t>E3970 GEN CommEq, Colstrip 1-4 new</t>
  </si>
  <si>
    <t>E3970 GEN CommEq, Colstrip 1-4 new 01/18</t>
  </si>
  <si>
    <t>E3970 GEN CommEq, Colstrip 1-4 new 02/18</t>
  </si>
  <si>
    <t>E3970 GEN CommEq, Colstrip 1-4 new 03/18</t>
  </si>
  <si>
    <t>E3970 GEN CommEq, Colstrip 1-4 new 04/18</t>
  </si>
  <si>
    <t>E3970 GEN CommEq, Colstrip 1-4 new 05/18</t>
  </si>
  <si>
    <t>E3970 GEN CommEq, Colstrip 1-4 new 06/18</t>
  </si>
  <si>
    <t>E3970 GEN CommEq, Colstrip 1-4 new 07/18</t>
  </si>
  <si>
    <t>E3970 GEN CommEq, Colstrip 1-4 new 08/18</t>
  </si>
  <si>
    <t>E3970 GEN CommEq, Colstrip 1-4 new 09/18</t>
  </si>
  <si>
    <t>E3970 GEN CommEq, Colstrip 1-4 new 10/18</t>
  </si>
  <si>
    <t>E3970 GEN CommEq, Colstrip 1-4 new 11/18</t>
  </si>
  <si>
    <t>E3970 GEN CommEq, Colstrip 1-4 new 12/18</t>
  </si>
  <si>
    <t>E3970 GEN CommEq, Colstrip 1-4 old</t>
  </si>
  <si>
    <t>E3970 GEN CommEq, Colstrip 1-4 old 01/18</t>
  </si>
  <si>
    <t>E3970 GEN CommEq, Colstrip 1-4 old 02/18</t>
  </si>
  <si>
    <t>E3970 GEN CommEq, Colstrip 1-4 old 03/18</t>
  </si>
  <si>
    <t>E3970 GEN CommEq, Colstrip 1-4 old 04/18</t>
  </si>
  <si>
    <t>E3970 GEN CommEq, Colstrip 1-4 old 05/18</t>
  </si>
  <si>
    <t>E3970 GEN CommEq, Colstrip 1-4 old 06/18</t>
  </si>
  <si>
    <t>E3970 GEN CommEq, Colstrip 1-4 old 07/18</t>
  </si>
  <si>
    <t>E3970 GEN CommEq, Colstrip 1-4 old 08/18</t>
  </si>
  <si>
    <t>E3970 GEN CommEq, Colstrip 1-4 old 09/18</t>
  </si>
  <si>
    <t>E3970 GEN CommEq, Colstrip 1-4 old 10/18</t>
  </si>
  <si>
    <t>E3970 GEN CommEq, Colstrip 1-4 old 11/18</t>
  </si>
  <si>
    <t>E3970 GEN CommEq, Colstrip 1-4 old 12/18</t>
  </si>
  <si>
    <t>E3970 GEN CommEq, Colstrip 3-4 new</t>
  </si>
  <si>
    <t>E3970 GEN CommEq, Colstrip 3-4 new 01/18</t>
  </si>
  <si>
    <t>E3970 GEN CommEq, Colstrip 3-4 new 02/18</t>
  </si>
  <si>
    <t>E3970 GEN CommEq, Colstrip 3-4 new 03/18</t>
  </si>
  <si>
    <t>E3970 GEN CommEq, Colstrip 3-4 new 04/18</t>
  </si>
  <si>
    <t>E3970 GEN CommEq, Colstrip 3-4 new 05/18</t>
  </si>
  <si>
    <t>E3970 GEN CommEq, Colstrip 3-4 new 06/18</t>
  </si>
  <si>
    <t>E3970 GEN CommEq, Colstrip 3-4 new 07/18</t>
  </si>
  <si>
    <t>E3970 GEN CommEq, Colstrip 3-4 new 08/18</t>
  </si>
  <si>
    <t>E3970 GEN CommEq, Colstrip 3-4 new 09/18</t>
  </si>
  <si>
    <t>E3970 GEN CommEq, Colstrip 3-4 new 10/18</t>
  </si>
  <si>
    <t>E3970 GEN CommEq, Colstrip 3-4 new 11/18</t>
  </si>
  <si>
    <t>E3970 GEN CommEq, Colstrip 3-4 new 12/18</t>
  </si>
  <si>
    <t>E3970 GEN CommEq, ENC new</t>
  </si>
  <si>
    <t>E3970 GEN CommEq, ENC new 01/18</t>
  </si>
  <si>
    <t>E3970 GEN CommEq, ENC new 02/18</t>
  </si>
  <si>
    <t>E3970 GEN CommEq, ENC new 03/18</t>
  </si>
  <si>
    <t>E3970 GEN CommEq, ENC new 04/18</t>
  </si>
  <si>
    <t>E3970 GEN CommEq, ENC new 05/18</t>
  </si>
  <si>
    <t>E3970 GEN CommEq, ENC new 06/18</t>
  </si>
  <si>
    <t>E3970 GEN CommEq, ENC new 07/18</t>
  </si>
  <si>
    <t>E3970 GEN CommEq, ENC new 08/18</t>
  </si>
  <si>
    <t>E3970 GEN CommEq, ENC new 09/18</t>
  </si>
  <si>
    <t>E3970 GEN CommEq, ENC new 10/18</t>
  </si>
  <si>
    <t>E3970 GEN CommEq, ENC new 11/18</t>
  </si>
  <si>
    <t>E3970 GEN CommEq, ENC new 12/18</t>
  </si>
  <si>
    <t>E3970 GEN CommEq, Encogen</t>
  </si>
  <si>
    <t>E3970 GEN CommEq, Encogen 01/18</t>
  </si>
  <si>
    <t>E3970 GEN CommEq, Encogen 02/18</t>
  </si>
  <si>
    <t>E3970 GEN CommEq, Encogen 03/18</t>
  </si>
  <si>
    <t>E3970 GEN CommEq, Encogen 04/18</t>
  </si>
  <si>
    <t>E3970 GEN CommEq, Encogen 05/18</t>
  </si>
  <si>
    <t>E3970 GEN CommEq, Encogen 06/18</t>
  </si>
  <si>
    <t>E3970 GEN CommEq, Encogen 07/18</t>
  </si>
  <si>
    <t>E3970 GEN CommEq, Encogen 08/18</t>
  </si>
  <si>
    <t>E3970 GEN CommEq, Encogen 09/18</t>
  </si>
  <si>
    <t>E3970 GEN CommEq, Encogen 10/18</t>
  </si>
  <si>
    <t>E3970 GEN CommEq, Encogen 11/18</t>
  </si>
  <si>
    <t>E3970 GEN CommEq, Encogen 12/18</t>
  </si>
  <si>
    <t>E3970 GEN CommEq, Fred 1/APC new</t>
  </si>
  <si>
    <t>E3970 GEN CommEq, Fred 1/APC new 01/18</t>
  </si>
  <si>
    <t>E3970 GEN CommEq, Fred 1/APC new 02/18</t>
  </si>
  <si>
    <t>E3970 GEN CommEq, Fred 1/APC new 03/18</t>
  </si>
  <si>
    <t>E3970 GEN CommEq, Fred 1/APC new 04/18</t>
  </si>
  <si>
    <t>E3970 GEN CommEq, Fred 1/APC new 05/18</t>
  </si>
  <si>
    <t>E3970 GEN CommEq, Fred 1/APC new 06/18</t>
  </si>
  <si>
    <t>E3970 GEN CommEq, Fred 1/APC new 07/18</t>
  </si>
  <si>
    <t>E3970 GEN CommEq, Fred 1/APC new 08/18</t>
  </si>
  <si>
    <t>E3970 GEN CommEq, Fred 1/APC new 09/18</t>
  </si>
  <si>
    <t>E3970 GEN CommEq, Fred 1/APC new 10/18</t>
  </si>
  <si>
    <t>E3970 GEN CommEq, Fred 1/APC new 11/18</t>
  </si>
  <si>
    <t>E3970 GEN CommEq, Fred 1/APC new 12/18</t>
  </si>
  <si>
    <t>E3970 GEN CommEq, Fred 1/APC old</t>
  </si>
  <si>
    <t>E3970 GEN CommEq, Fred 1/APC old 01/18</t>
  </si>
  <si>
    <t>E3970 GEN CommEq, Fred 1/APC old 02/18</t>
  </si>
  <si>
    <t>E3970 GEN CommEq, Fred 1/APC old 03/18</t>
  </si>
  <si>
    <t>E3970 GEN CommEq, Fred 1/APC old 04/18</t>
  </si>
  <si>
    <t>E3970 GEN CommEq, Fred 1/APC old 05/18</t>
  </si>
  <si>
    <t>E3970 GEN CommEq, Fred 1/APC old 06/18</t>
  </si>
  <si>
    <t>E3970 GEN CommEq, Fred 1/APC old 07/18</t>
  </si>
  <si>
    <t>E3970 GEN CommEq, Fred 1/APC old 08/18</t>
  </si>
  <si>
    <t>E3970 GEN CommEq, Fred 1/APC old 09/18</t>
  </si>
  <si>
    <t>E3970 GEN CommEq, Fred 1/APC old 10/18</t>
  </si>
  <si>
    <t>E3970 GEN CommEq, Fred 1/APC old 11/18</t>
  </si>
  <si>
    <t>E3970 GEN CommEq, Fred 1/APC old 12/18</t>
  </si>
  <si>
    <t>E3970 GEN CommEq, Frederickson</t>
  </si>
  <si>
    <t>E3970 GEN CommEq, Frederickson 01/18</t>
  </si>
  <si>
    <t>E3970 GEN CommEq, Frederickson 02/18</t>
  </si>
  <si>
    <t>E3970 GEN CommEq, Frederickson 03/18</t>
  </si>
  <si>
    <t>E3970 GEN CommEq, Frederickson 04/18</t>
  </si>
  <si>
    <t>E3970 GEN CommEq, Frederickson 05/18</t>
  </si>
  <si>
    <t>E3970 GEN CommEq, Frederickson 06/18</t>
  </si>
  <si>
    <t>E3970 GEN CommEq, Frederickson 07/18</t>
  </si>
  <si>
    <t>E3970 GEN CommEq, Frederickson 08/18</t>
  </si>
  <si>
    <t>E3970 GEN CommEq, Frederickson 09/18</t>
  </si>
  <si>
    <t>E3970 GEN CommEq, Frederickson 10/18</t>
  </si>
  <si>
    <t>E3970 GEN CommEq, Frederickson 11/18</t>
  </si>
  <si>
    <t>E3970 GEN CommEq, Frederickson 12/18</t>
  </si>
  <si>
    <t>E3970 GEN CommEq, GLD OP old</t>
  </si>
  <si>
    <t>E3970 GEN CommEq, GLD OP old 01/18</t>
  </si>
  <si>
    <t>E3970 GEN CommEq, GLD OP old 02/18</t>
  </si>
  <si>
    <t>E3970 GEN CommEq, GLD OP old 03/18</t>
  </si>
  <si>
    <t>E3970 GEN CommEq, GLD OP old 04/18</t>
  </si>
  <si>
    <t>E3970 GEN CommEq, GLD OP old 05/18</t>
  </si>
  <si>
    <t>E3970 GEN CommEq, GLD OP old 06/18</t>
  </si>
  <si>
    <t>E3970 GEN CommEq, GLD OP old 07/18</t>
  </si>
  <si>
    <t>E3970 GEN CommEq, GLD OP old 08/18</t>
  </si>
  <si>
    <t>E3970 GEN CommEq, GLD OP old 09/18</t>
  </si>
  <si>
    <t>E3970 GEN CommEq, GLD OP old 10/18</t>
  </si>
  <si>
    <t>E3970 GEN CommEq, GLD OP old 11/18</t>
  </si>
  <si>
    <t>E3970 GEN CommEq, GLD OP old 12/18</t>
  </si>
  <si>
    <t>E3970 GEN CommEq, Goldendale new</t>
  </si>
  <si>
    <t>E3970 GEN CommEq, Goldendale new 01/18</t>
  </si>
  <si>
    <t>E3970 GEN CommEq, Goldendale new 02/18</t>
  </si>
  <si>
    <t>E3970 GEN CommEq, Goldendale new 03/18</t>
  </si>
  <si>
    <t>E3970 GEN CommEq, Goldendale new 04/18</t>
  </si>
  <si>
    <t>E3970 GEN CommEq, Goldendale new 05/18</t>
  </si>
  <si>
    <t>E3970 GEN CommEq, Goldendale new 06/18</t>
  </si>
  <si>
    <t>E3970 GEN CommEq, Goldendale new 07/18</t>
  </si>
  <si>
    <t>E3970 GEN CommEq, Goldendale new 08/18</t>
  </si>
  <si>
    <t>E3970 GEN CommEq, Goldendale new 09/18</t>
  </si>
  <si>
    <t>E3970 GEN CommEq, Goldendale new 10/18</t>
  </si>
  <si>
    <t>E3970 GEN CommEq, Goldendale new 11/18</t>
  </si>
  <si>
    <t>E3970 GEN CommEq, Goldendale new 12/18</t>
  </si>
  <si>
    <t>E3970 GEN CommEq, Hopkins Exp</t>
  </si>
  <si>
    <t>E3970 GEN CommEq, Hopkins Exp 01/18</t>
  </si>
  <si>
    <t>E3970 GEN CommEq, Hopkins Exp 02/18</t>
  </si>
  <si>
    <t>E3970 GEN CommEq, Hopkins Exp 03/18</t>
  </si>
  <si>
    <t>E3970 GEN CommEq, Hopkins Exp 04/18</t>
  </si>
  <si>
    <t>E3970 GEN CommEq, Hopkins Exp 05/18</t>
  </si>
  <si>
    <t>E3970 GEN CommEq, Hopkins Exp 06/18</t>
  </si>
  <si>
    <t>E3970 GEN CommEq, Hopkins Exp 07/18</t>
  </si>
  <si>
    <t>E3970 GEN CommEq, Hopkins Exp 08/18</t>
  </si>
  <si>
    <t>E3970 GEN CommEq, Hopkins Exp 09/18</t>
  </si>
  <si>
    <t>E3970 GEN CommEq, Hopkins Exp 10/18</t>
  </si>
  <si>
    <t>E3970 GEN CommEq, Hopkins Exp 11/18</t>
  </si>
  <si>
    <t>E3970 GEN CommEq, Hopkins Exp 12/18</t>
  </si>
  <si>
    <t>E3970 GEN CommEq, Hopkins Ridge new</t>
  </si>
  <si>
    <t>E3970 GEN CommEq, Hopkins Ridge new 01/18</t>
  </si>
  <si>
    <t>E3970 GEN CommEq, Hopkins Ridge new 02/18</t>
  </si>
  <si>
    <t>E3970 GEN CommEq, Hopkins Ridge new 03/18</t>
  </si>
  <si>
    <t>E3970 GEN CommEq, Hopkins Ridge new 04/18</t>
  </si>
  <si>
    <t>E3970 GEN CommEq, Hopkins Ridge new 05/18</t>
  </si>
  <si>
    <t>E3970 GEN CommEq, Hopkins Ridge new 06/18</t>
  </si>
  <si>
    <t>E3970 GEN CommEq, Hopkins Ridge new 07/18</t>
  </si>
  <si>
    <t>E3970 GEN CommEq, Hopkins Ridge new 08/18</t>
  </si>
  <si>
    <t>E3970 GEN CommEq, Hopkins Ridge new 09/18</t>
  </si>
  <si>
    <t>E3970 GEN CommEq, Hopkins Ridge new 10/18</t>
  </si>
  <si>
    <t>E3970 GEN CommEq, Hopkins Ridge new 11/18</t>
  </si>
  <si>
    <t>E3970 GEN CommEq, Hopkins Ridge new 12/18</t>
  </si>
  <si>
    <t>E3970 GEN CommEq, Hopkins Ridge old</t>
  </si>
  <si>
    <t>E3970 GEN CommEq, Hopkins Ridge old 01/18</t>
  </si>
  <si>
    <t>E3970 GEN CommEq, Hopkins Ridge old 02/18</t>
  </si>
  <si>
    <t>E3970 GEN CommEq, Hopkins Ridge old 03/18</t>
  </si>
  <si>
    <t>E3970 GEN CommEq, Hopkins Ridge old 04/18</t>
  </si>
  <si>
    <t>E3970 GEN CommEq, Hopkins Ridge old 05/18</t>
  </si>
  <si>
    <t>E3970 GEN CommEq, Hopkins Ridge old 06/18</t>
  </si>
  <si>
    <t>E3970 GEN CommEq, Hopkins Ridge old 07/18</t>
  </si>
  <si>
    <t>E3970 GEN CommEq, Hopkins Ridge old 08/18</t>
  </si>
  <si>
    <t>E3970 GEN CommEq, Hopkins Ridge old 09/18</t>
  </si>
  <si>
    <t>E3970 GEN CommEq, Hopkins Ridge old 10/18</t>
  </si>
  <si>
    <t>E3970 GEN CommEq, Hopkins Ridge old 11/18</t>
  </si>
  <si>
    <t>E3970 GEN CommEq, Hopkins Ridge old 12/18</t>
  </si>
  <si>
    <t>E3970 GEN CommEq, LB #3</t>
  </si>
  <si>
    <t>E3970 GEN CommEq, LB #3 01/18</t>
  </si>
  <si>
    <t>E3970 GEN CommEq, LB #3 02/18</t>
  </si>
  <si>
    <t>E3970 GEN CommEq, LB #3 03/18</t>
  </si>
  <si>
    <t>E3970 GEN CommEq, LB #3 04/18</t>
  </si>
  <si>
    <t>E3970 GEN CommEq, LB #3 05/18</t>
  </si>
  <si>
    <t>E3970 GEN CommEq, LB #3 06/18</t>
  </si>
  <si>
    <t>E3970 GEN CommEq, LB #3 07/18</t>
  </si>
  <si>
    <t>E3970 GEN CommEq, LB #3 08/18</t>
  </si>
  <si>
    <t>E3970 GEN CommEq, LB #3 09/18</t>
  </si>
  <si>
    <t>E3970 GEN CommEq, LB #3 10/18</t>
  </si>
  <si>
    <t>E3970 GEN CommEq, LB #3 11/18</t>
  </si>
  <si>
    <t>E3970 GEN CommEq, LB #3 12/18</t>
  </si>
  <si>
    <t>E3970 GEN CommEq, LB#4-2013</t>
  </si>
  <si>
    <t>E3970 GEN CommEq, LB#4-2013 01/18</t>
  </si>
  <si>
    <t>E3970 GEN CommEq, LB#4-2013 02/18</t>
  </si>
  <si>
    <t>E3970 GEN CommEq, LB#4-2013 03/18</t>
  </si>
  <si>
    <t>E3970 GEN CommEq, LB#4-2013 04/18</t>
  </si>
  <si>
    <t>E3970 GEN CommEq, LB#4-2013 05/18</t>
  </si>
  <si>
    <t>E3970 GEN CommEq, LB#4-2013 06/18</t>
  </si>
  <si>
    <t>E3970 GEN CommEq, LB#4-2013 07/18</t>
  </si>
  <si>
    <t>E3970 GEN CommEq, LB#4-2013 08/18</t>
  </si>
  <si>
    <t>E3970 GEN CommEq, LB#4-2013 09/18</t>
  </si>
  <si>
    <t>E3970 GEN CommEq, LB#4-2013 10/18</t>
  </si>
  <si>
    <t>E3970 GEN CommEq, LB#4-2013 11/18</t>
  </si>
  <si>
    <t>E3970 GEN CommEq, LB#4-2013 12/18</t>
  </si>
  <si>
    <t>E3970 GEN CommEq, LSR</t>
  </si>
  <si>
    <t>E3970 GEN CommEq, LSR 01/18</t>
  </si>
  <si>
    <t>E3970 GEN CommEq, LSR 02/18</t>
  </si>
  <si>
    <t>E3970 GEN CommEq, LSR 03/18</t>
  </si>
  <si>
    <t>E3970 GEN CommEq, LSR 04/18</t>
  </si>
  <si>
    <t>E3970 GEN CommEq, LSR 05/18</t>
  </si>
  <si>
    <t>E3970 GEN CommEq, LSR 06/18</t>
  </si>
  <si>
    <t>E3970 GEN CommEq, LSR 07/18</t>
  </si>
  <si>
    <t>E3970 GEN CommEq, LSR 08/18</t>
  </si>
  <si>
    <t>E3970 GEN CommEq, LSR 09/18</t>
  </si>
  <si>
    <t>E3970 GEN CommEq, LSR 10/18</t>
  </si>
  <si>
    <t>E3970 GEN CommEq, LSR 11/18</t>
  </si>
  <si>
    <t>E3970 GEN CommEq, LSR 12/18</t>
  </si>
  <si>
    <t>E3970 GEN CommEq, MFT OP</t>
  </si>
  <si>
    <t>E3970 GEN CommEq, MFT OP 01/18</t>
  </si>
  <si>
    <t>E3970 GEN CommEq, MFT OP 02/18</t>
  </si>
  <si>
    <t>E3970 GEN CommEq, MFT OP 03/18</t>
  </si>
  <si>
    <t>E3970 GEN CommEq, MFT OP 04/18</t>
  </si>
  <si>
    <t>E3970 GEN CommEq, MFT OP 05/18</t>
  </si>
  <si>
    <t>E3970 GEN CommEq, MFT OP 06/18</t>
  </si>
  <si>
    <t>E3970 GEN CommEq, MFT OP 07/18</t>
  </si>
  <si>
    <t>E3970 GEN CommEq, MFT OP 08/18</t>
  </si>
  <si>
    <t>E3970 GEN CommEq, MFT OP 09/18</t>
  </si>
  <si>
    <t>E3970 GEN CommEq, MFT OP 10/18</t>
  </si>
  <si>
    <t>E3970 GEN CommEq, MFT OP 11/18</t>
  </si>
  <si>
    <t>E3970 GEN CommEq, MFT OP 12/18</t>
  </si>
  <si>
    <t>E3970 GEN CommEq, Mint Farm</t>
  </si>
  <si>
    <t>E3970 GEN CommEq, Mint Farm 01/18</t>
  </si>
  <si>
    <t>E3970 GEN CommEq, Mint Farm 02/18</t>
  </si>
  <si>
    <t>E3970 GEN CommEq, Mint Farm 03/18</t>
  </si>
  <si>
    <t>E3970 GEN CommEq, Mint Farm 04/18</t>
  </si>
  <si>
    <t>E3970 GEN CommEq, Mint Farm 05/18</t>
  </si>
  <si>
    <t>E3970 GEN CommEq, Mint Farm 06/18</t>
  </si>
  <si>
    <t>E3970 GEN CommEq, Mint Farm 07/18</t>
  </si>
  <si>
    <t>E3970 GEN CommEq, Mint Farm 08/18</t>
  </si>
  <si>
    <t>E3970 GEN CommEq, Mint Farm 09/18</t>
  </si>
  <si>
    <t>E3970 GEN CommEq, Mint Farm 10/18</t>
  </si>
  <si>
    <t>E3970 GEN CommEq, Mint Farm 11/18</t>
  </si>
  <si>
    <t>E3970 GEN CommEq, Mint Farm 12/18</t>
  </si>
  <si>
    <t>E3970 GEN CommEq, Snoq 1-2013</t>
  </si>
  <si>
    <t>E3970 GEN CommEq, Snoq 1-2013 01/18</t>
  </si>
  <si>
    <t>E3970 GEN CommEq, Snoq 1-2013 02/18</t>
  </si>
  <si>
    <t>E3970 GEN CommEq, Snoq 1-2013 03/18</t>
  </si>
  <si>
    <t>E3970 GEN CommEq, Snoq 1-2013 04/18</t>
  </si>
  <si>
    <t>E3970 GEN CommEq, Snoq 1-2013 05/18</t>
  </si>
  <si>
    <t>E3970 GEN CommEq, Snoq 1-2013 06/18</t>
  </si>
  <si>
    <t>E3970 GEN CommEq, Snoq 1-2013 07/18</t>
  </si>
  <si>
    <t>E3970 GEN CommEq, Snoq 1-2013 08/18</t>
  </si>
  <si>
    <t>E3970 GEN CommEq, Snoq 1-2013 09/18</t>
  </si>
  <si>
    <t>E3970 GEN CommEq, Snoq 1-2013 10/18</t>
  </si>
  <si>
    <t>E3970 GEN CommEq, Snoq 1-2013 11/18</t>
  </si>
  <si>
    <t>E3970 GEN CommEq, Snoq 1-2013 12/18</t>
  </si>
  <si>
    <t>E3970 GEN CommEq, Snoq 2-2013</t>
  </si>
  <si>
    <t>E3970 GEN CommEq, Snoq 2-2013 01/18</t>
  </si>
  <si>
    <t>E3970 GEN CommEq, Snoq 2-2013 02/18</t>
  </si>
  <si>
    <t>E3970 GEN CommEq, Snoq 2-2013 03/18</t>
  </si>
  <si>
    <t>E3970 GEN CommEq, Snoq 2-2013 04/18</t>
  </si>
  <si>
    <t>E3970 GEN CommEq, Snoq 2-2013 05/18</t>
  </si>
  <si>
    <t>E3970 GEN CommEq, Snoq 2-2013 06/18</t>
  </si>
  <si>
    <t>E3970 GEN CommEq, Snoq 2-2013 07/18</t>
  </si>
  <si>
    <t>E3970 GEN CommEq, Snoq 2-2013 08/18</t>
  </si>
  <si>
    <t>E3970 GEN CommEq, Snoq 2-2013 09/18</t>
  </si>
  <si>
    <t>E3970 GEN CommEq, Snoq 2-2013 10/18</t>
  </si>
  <si>
    <t>E3970 GEN CommEq, Snoq 2-2013 11/18</t>
  </si>
  <si>
    <t>E3970 GEN CommEq, Snoq 2-2013 12/18</t>
  </si>
  <si>
    <t>E3970 GEN CommEq, Sumas new</t>
  </si>
  <si>
    <t>E3970 GEN CommEq, Sumas new 01/18</t>
  </si>
  <si>
    <t>E3970 GEN CommEq, Sumas new 02/18</t>
  </si>
  <si>
    <t>E3970 GEN CommEq, Sumas new 03/18</t>
  </si>
  <si>
    <t>E3970 GEN CommEq, Sumas new 04/18</t>
  </si>
  <si>
    <t>E3970 GEN CommEq, Sumas new 05/18</t>
  </si>
  <si>
    <t>E3970 GEN CommEq, Sumas new 06/18</t>
  </si>
  <si>
    <t>E3970 GEN CommEq, Sumas new 07/18</t>
  </si>
  <si>
    <t>E3970 GEN CommEq, Sumas new 08/18</t>
  </si>
  <si>
    <t>E3970 GEN CommEq, Sumas new 09/18</t>
  </si>
  <si>
    <t>E3970 GEN CommEq, Sumas new 10/18</t>
  </si>
  <si>
    <t>E3970 GEN CommEq, Sumas new 11/18</t>
  </si>
  <si>
    <t>E3970 GEN CommEq, Sumas new 12/18</t>
  </si>
  <si>
    <t>E3970 GEN CommEq, UBK</t>
  </si>
  <si>
    <t>E3970 GEN CommEq, UBK 01/18</t>
  </si>
  <si>
    <t>E3970 GEN CommEq, UBK 02/18</t>
  </si>
  <si>
    <t>E3970 GEN CommEq, UBK 03/18</t>
  </si>
  <si>
    <t>E3970 GEN CommEq, UBK 04/18</t>
  </si>
  <si>
    <t>E3970 GEN CommEq, UBK 05/18</t>
  </si>
  <si>
    <t>E3970 GEN CommEq, UBK 06/18</t>
  </si>
  <si>
    <t>E3970 GEN CommEq, UBK 07/18</t>
  </si>
  <si>
    <t>E3970 GEN CommEq, UBK 08/18</t>
  </si>
  <si>
    <t>E3970 GEN CommEq, UBK 09/18</t>
  </si>
  <si>
    <t>E3970 GEN CommEq, UBK 10/18</t>
  </si>
  <si>
    <t>E3970 GEN CommEq, UBK 11/18</t>
  </si>
  <si>
    <t>E3970 GEN CommEq, UBK 12/18</t>
  </si>
  <si>
    <t>E3970 GEN CommEq, Wild Horse new</t>
  </si>
  <si>
    <t>E3970 GEN CommEq, Wild Horse new 01/18</t>
  </si>
  <si>
    <t>E3970 GEN CommEq, Wild Horse new 02/18</t>
  </si>
  <si>
    <t>E3970 GEN CommEq, Wild Horse new 03/18</t>
  </si>
  <si>
    <t>E3970 GEN CommEq, Wild Horse new 04/18</t>
  </si>
  <si>
    <t>E3970 GEN CommEq, Wild Horse new 05/18</t>
  </si>
  <si>
    <t>E3970 GEN CommEq, Wild Horse new 06/18</t>
  </si>
  <si>
    <t>E3970 GEN CommEq, Wild Horse new 07/18</t>
  </si>
  <si>
    <t>E3970 GEN CommEq, Wild Horse new 08/18</t>
  </si>
  <si>
    <t>E3970 GEN CommEq, Wild Horse new 09/18</t>
  </si>
  <si>
    <t>E3970 GEN CommEq, Wild Horse new 10/18</t>
  </si>
  <si>
    <t>E3970 GEN CommEq, Wild Horse new 11/18</t>
  </si>
  <si>
    <t>E3970 GEN CommEq, Wild Horse new 12/18</t>
  </si>
  <si>
    <t>E3970 GEN CommEq, Wild Horse old</t>
  </si>
  <si>
    <t>E3970 GEN CommEq, Wild Horse old 01/18</t>
  </si>
  <si>
    <t>E3970 GEN CommEq, Wild Horse old 02/18</t>
  </si>
  <si>
    <t>E3970 GEN CommEq, Wild Horse old 03/18</t>
  </si>
  <si>
    <t>E3970 GEN CommEq, Wild Horse old 04/18</t>
  </si>
  <si>
    <t>E3970 GEN CommEq, Wild Horse old 05/18</t>
  </si>
  <si>
    <t>E3970 GEN CommEq, Wild Horse old 06/18</t>
  </si>
  <si>
    <t>E3970 GEN CommEq, Wild Horse old 07/18</t>
  </si>
  <si>
    <t>E3970 GEN CommEq, Wild Horse old 08/18</t>
  </si>
  <si>
    <t>E3970 GEN CommEq, Wild Horse old 09/18</t>
  </si>
  <si>
    <t>E3970 GEN CommEq, Wild Horse old 10/18</t>
  </si>
  <si>
    <t>E3970 GEN CommEq, Wild Horse old 11/18</t>
  </si>
  <si>
    <t>E3970 GEN CommEq, Wild Horse old 12/18</t>
  </si>
  <si>
    <t>E3973 GEN Portable Radio Eq- RET</t>
  </si>
  <si>
    <t>E3973 GEN Portable Radio Eq- RET 01/18</t>
  </si>
  <si>
    <t>E3973 GEN Portable Radio Eq- RET 02/18</t>
  </si>
  <si>
    <t>E3973 GEN Portable Radio Eq- RET 03/18</t>
  </si>
  <si>
    <t>E3973 GEN Portable Radio Eq- RET 04/18</t>
  </si>
  <si>
    <t>E3973 GEN Portable Radio Eq- RET 05/18</t>
  </si>
  <si>
    <t>E3973 GEN Portable Radio Eq- RET 06/18</t>
  </si>
  <si>
    <t>E3973 GEN Portable Radio Eq- RET 07/18</t>
  </si>
  <si>
    <t>E3973 GEN Portable Radio Eq- RET 08/18</t>
  </si>
  <si>
    <t>E3973 GEN Portable Radio Eq- RET 09/18</t>
  </si>
  <si>
    <t>E3973 GEN Portable Radio Eq- RET 10/18</t>
  </si>
  <si>
    <t>E3973 GEN Portable Radio Eq- RET 11/18</t>
  </si>
  <si>
    <t>E3973 GEN Portable Radio Eq- RET 12/18</t>
  </si>
  <si>
    <t>E3980 GEN Misc Equip, Encogen</t>
  </si>
  <si>
    <t>E3980 GEN Misc Equip, Encogen 01/18</t>
  </si>
  <si>
    <t>E3980 GEN Misc Equip, Encogen 02/18</t>
  </si>
  <si>
    <t>E3980 GEN Misc Equip, Encogen 03/18</t>
  </si>
  <si>
    <t>E3980 GEN Misc Equip, Encogen 04/18</t>
  </si>
  <si>
    <t>E3980 GEN Misc Equip, Encogen 05/18</t>
  </si>
  <si>
    <t>E3980 GEN Misc Equip, Encogen 06/18</t>
  </si>
  <si>
    <t>E3980 GEN Misc Equip, Encogen 07/18</t>
  </si>
  <si>
    <t>E3980 GEN Misc Equip, Encogen 08/18</t>
  </si>
  <si>
    <t>E3980 GEN Misc Equip, Encogen 09/18</t>
  </si>
  <si>
    <t>E3980 GEN Misc Equip, Encogen 10/18</t>
  </si>
  <si>
    <t>E3980 GEN Misc Equip, Encogen 11/18</t>
  </si>
  <si>
    <t>E3980 GEN Misc Equip, Encogen 12/18</t>
  </si>
  <si>
    <t>E3980 GEN Misc Equip, Frederick</t>
  </si>
  <si>
    <t>E3980 GEN Misc Equip, Frederick 01/18</t>
  </si>
  <si>
    <t>E3980 GEN Misc Equip, Frederick 02/18</t>
  </si>
  <si>
    <t>E3980 GEN Misc Equip, Frederick 03/18</t>
  </si>
  <si>
    <t>E3980 GEN Misc Equip, Frederick 04/18</t>
  </si>
  <si>
    <t>E3980 GEN Misc Equip, Frederick 05/18</t>
  </si>
  <si>
    <t>E3980 GEN Misc Equip, Frederick 06/18</t>
  </si>
  <si>
    <t>E3980 GEN Misc Equip, Frederick 07/18</t>
  </si>
  <si>
    <t>E3980 GEN Misc Equip, Frederick 08/18</t>
  </si>
  <si>
    <t>E3980 GEN Misc Equip, Frederick 09/18</t>
  </si>
  <si>
    <t>E3980 GEN Misc Equip, Frederick 10/18</t>
  </si>
  <si>
    <t>E3980 GEN Misc Equip, Frederick 11/18</t>
  </si>
  <si>
    <t>E3980 GEN Misc Equip, Frederick 12/18</t>
  </si>
  <si>
    <t>E3980 GEN Misc Equipment, new</t>
  </si>
  <si>
    <t>E3980 GEN Misc Equipment, new 01/18</t>
  </si>
  <si>
    <t>E3980 GEN Misc Equipment, new 02/18</t>
  </si>
  <si>
    <t>E3980 GEN Misc Equipment, new 03/18</t>
  </si>
  <si>
    <t>E3980 GEN Misc Equipment, new 04/18</t>
  </si>
  <si>
    <t>E3980 GEN Misc Equipment, new 05/18</t>
  </si>
  <si>
    <t>E3980 GEN Misc Equipment, new 06/18</t>
  </si>
  <si>
    <t>E3980 GEN Misc Equipment, new 07/18</t>
  </si>
  <si>
    <t>E3980 GEN Misc Equipment, new 08/18</t>
  </si>
  <si>
    <t>E3980 GEN Misc Equipment, new 09/18</t>
  </si>
  <si>
    <t>E3980 GEN Misc Equipment, new 10/18</t>
  </si>
  <si>
    <t>E3980 GEN Misc Equipment, new 11/18</t>
  </si>
  <si>
    <t>E3980 GEN Misc Equipment, new 12/18</t>
  </si>
  <si>
    <t>E3980 GEN Misc Equipment, old</t>
  </si>
  <si>
    <t>E3980 GEN Misc Equipment, old 01/18</t>
  </si>
  <si>
    <t>E3980 GEN Misc Equipment, old 02/18</t>
  </si>
  <si>
    <t>E3980 GEN Misc Equipment, old 03/18</t>
  </si>
  <si>
    <t>E3980 GEN Misc Equipment, old 04/18</t>
  </si>
  <si>
    <t>E3980 GEN Misc Equipment, old 05/18</t>
  </si>
  <si>
    <t>E3980 GEN Misc Equipment, old 06/18</t>
  </si>
  <si>
    <t>E3980 GEN Misc Equipment, old 07/18</t>
  </si>
  <si>
    <t>E3980 GEN Misc Equipment, old 08/18</t>
  </si>
  <si>
    <t>E3980 GEN Misc Equipment, old 09/18</t>
  </si>
  <si>
    <t>E3980 GEN Misc Equipment, old 10/18</t>
  </si>
  <si>
    <t>E3980 GEN Misc Equipment, old 11/18</t>
  </si>
  <si>
    <t>E3980 GEN Misc Equipment, old 12/18</t>
  </si>
  <si>
    <t>E3980 GEN Misc Equipment, Sumas</t>
  </si>
  <si>
    <t>E3980 GEN Misc Equipment, Sumas 01/18</t>
  </si>
  <si>
    <t>E3980 GEN Misc Equipment, Sumas 02/18</t>
  </si>
  <si>
    <t>E3980 GEN Misc Equipment, Sumas 03/18</t>
  </si>
  <si>
    <t>E3980 GEN Misc Equipment, Sumas 04/18</t>
  </si>
  <si>
    <t>E3980 GEN Misc Equipment, Sumas 05/18</t>
  </si>
  <si>
    <t>E3980 GEN Misc Equipment, Sumas 06/18</t>
  </si>
  <si>
    <t>E3980 GEN Misc Equipment, Sumas 07/18</t>
  </si>
  <si>
    <t>E3980 GEN Misc Equipment, Sumas 08/18</t>
  </si>
  <si>
    <t>E3980 GEN Misc Equipment, Sumas 09/18</t>
  </si>
  <si>
    <t>E3980 GEN Misc Equipment, Sumas 10/18</t>
  </si>
  <si>
    <t>E3980 GEN Misc Equipment, Sumas 11/18</t>
  </si>
  <si>
    <t>E3980 GEN Misc Equipment, Sumas 12/18</t>
  </si>
  <si>
    <t>E3980 GEN Misc Equipment, UBK</t>
  </si>
  <si>
    <t>E3980 GEN Misc Equipment, UBK 01/18</t>
  </si>
  <si>
    <t>E3980 GEN Misc Equipment, UBK 02/18</t>
  </si>
  <si>
    <t>E3980 GEN Misc Equipment, UBK 03/18</t>
  </si>
  <si>
    <t>E3980 GEN Misc Equipment, UBK 04/18</t>
  </si>
  <si>
    <t>E3980 GEN Misc Equipment, UBK 05/18</t>
  </si>
  <si>
    <t>E3980 GEN Misc Equipment, UBK 06/18</t>
  </si>
  <si>
    <t>E3980 GEN Misc Equipment, UBK 07/18</t>
  </si>
  <si>
    <t>E3980 GEN Misc Equipment, UBK 08/18</t>
  </si>
  <si>
    <t>E3980 GEN Misc Equipment, UBK 09/18</t>
  </si>
  <si>
    <t>E3980 GEN Misc Equipment, UBK 10/18</t>
  </si>
  <si>
    <t>E3980 GEN Misc Equipment, UBK 11/18</t>
  </si>
  <si>
    <t>E3980 GEN Misc Equipment, UBK 12/18</t>
  </si>
  <si>
    <t>E3981 GEN Misc Equipment- RET</t>
  </si>
  <si>
    <t>E3981 GEN Misc Equipment- RET 01/18</t>
  </si>
  <si>
    <t>E3981 GEN Misc Equipment- RET 02/18</t>
  </si>
  <si>
    <t>E3981 GEN Misc Equipment- RET 03/18</t>
  </si>
  <si>
    <t>E3981 GEN Misc Equipment- RET 04/18</t>
  </si>
  <si>
    <t>E3981 GEN Misc Equipment- RET 05/18</t>
  </si>
  <si>
    <t>E3981 GEN Misc Equipment- RET 06/18</t>
  </si>
  <si>
    <t>E3981 GEN Misc Equipment- RET 07/18</t>
  </si>
  <si>
    <t>E3981 GEN Misc Equipment- RET 08/18</t>
  </si>
  <si>
    <t>E3981 GEN Misc Equipment- RET 09/18</t>
  </si>
  <si>
    <t>E3981 GEN Misc Equipment- RET 10/18</t>
  </si>
  <si>
    <t>E3981 GEN Misc Equipment- RET 11/18</t>
  </si>
  <si>
    <t>E3981 GEN Misc Equipment- RET 12/18</t>
  </si>
  <si>
    <t xml:space="preserve">E399 GEN ARO General Plant </t>
  </si>
  <si>
    <t>E399 GEN ARO General Plant  01/18</t>
  </si>
  <si>
    <t>E399 GEN ARO General Plant  02/18</t>
  </si>
  <si>
    <t>E399 GEN ARO General Plant  03/18</t>
  </si>
  <si>
    <t>E399 GEN ARO General Plant  04/18</t>
  </si>
  <si>
    <t>E399 GEN ARO General Plant  05/18</t>
  </si>
  <si>
    <t>E399 GEN ARO General Plant  06/18</t>
  </si>
  <si>
    <t>E399 GEN ARO General Plant  07/18</t>
  </si>
  <si>
    <t>E399 GEN ARO General Plant  08/18</t>
  </si>
  <si>
    <t>E399 GEN ARO General Plant  09/18</t>
  </si>
  <si>
    <t>E399 GEN ARO General Plant  10/18</t>
  </si>
  <si>
    <t>E399 GEN ARO General Plant  11/18</t>
  </si>
  <si>
    <t>E399 GEN ARO General Plant  12/18</t>
  </si>
  <si>
    <t>G301 INT Organization</t>
  </si>
  <si>
    <t>G301 INT Organization 01/18</t>
  </si>
  <si>
    <t>G301 INT Organization 02/18</t>
  </si>
  <si>
    <t>G301 INT Organization 03/18</t>
  </si>
  <si>
    <t>G301 INT Organization 04/18</t>
  </si>
  <si>
    <t>G301 INT Organization 05/18</t>
  </si>
  <si>
    <t>G301 INT Organization 06/18</t>
  </si>
  <si>
    <t>G301 INT Organization 07/18</t>
  </si>
  <si>
    <t>G301 INT Organization 08/18</t>
  </si>
  <si>
    <t>G301 INT Organization 09/18</t>
  </si>
  <si>
    <t>G301 INT Organization 10/18</t>
  </si>
  <si>
    <t>G301 INT Organization 11/18</t>
  </si>
  <si>
    <t>G301 INT Organization 12/18</t>
  </si>
  <si>
    <t>G302 INT Franchises &amp; Consents</t>
  </si>
  <si>
    <t>G302 INT Franchises &amp; Consents 01/18</t>
  </si>
  <si>
    <t>G302 INT Franchises &amp; Consents 02/18</t>
  </si>
  <si>
    <t>G302 INT Franchises &amp; Consents 03/18</t>
  </si>
  <si>
    <t>G302 INT Franchises &amp; Consents 04/18</t>
  </si>
  <si>
    <t>G302 INT Franchises &amp; Consents 05/18</t>
  </si>
  <si>
    <t>G302 INT Franchises &amp; Consents 06/18</t>
  </si>
  <si>
    <t>G302 INT Franchises &amp; Consents 07/18</t>
  </si>
  <si>
    <t>G302 INT Franchises &amp; Consents 08/18</t>
  </si>
  <si>
    <t>G302 INT Franchises &amp; Consents 09/18</t>
  </si>
  <si>
    <t>G302 INT Franchises &amp; Consents 10/18</t>
  </si>
  <si>
    <t>G302 INT Franchises &amp; Consents 11/18</t>
  </si>
  <si>
    <t>G302 INT Franchises &amp; Consents 12/18</t>
  </si>
  <si>
    <t>G303 INT Misc Intangible Plant</t>
  </si>
  <si>
    <t>G303 INT Misc Intangible Plant 01/18</t>
  </si>
  <si>
    <t>G303 INT Misc Intangible Plant 02/18</t>
  </si>
  <si>
    <t>G303 INT Misc Intangible Plant 03/18</t>
  </si>
  <si>
    <t>G303 INT Misc Intangible Plant 04/18</t>
  </si>
  <si>
    <t>G303 INT Misc Intangible Plant 05/18</t>
  </si>
  <si>
    <t>G303 INT Misc Intangible Plant 06/18</t>
  </si>
  <si>
    <t>G303 INT Misc Intangible Plant 07/18</t>
  </si>
  <si>
    <t>G303 INT Misc Intangible Plant 08/18</t>
  </si>
  <si>
    <t>G303 INT Misc Intangible Plant 09/18</t>
  </si>
  <si>
    <t>G303 INT Misc Intangible Plant 10/18</t>
  </si>
  <si>
    <t>G303 INT Misc Intangible Plant 11/18</t>
  </si>
  <si>
    <t>G303 INT Misc Intangible Plant 12/18</t>
  </si>
  <si>
    <t>G305 PRD Str/Impv, Dieringer</t>
  </si>
  <si>
    <t>G305 PRD Str/Impv, Dieringer 01/18</t>
  </si>
  <si>
    <t>G305 PRD Str/Impv, Dieringer 02/18</t>
  </si>
  <si>
    <t>G305 PRD Str/Impv, Dieringer 03/18</t>
  </si>
  <si>
    <t>G305 PRD Str/Impv, Dieringer 04/18</t>
  </si>
  <si>
    <t>G305 PRD Str/Impv, Dieringer 05/18</t>
  </si>
  <si>
    <t>G305 PRD Str/Impv, Dieringer 06/18</t>
  </si>
  <si>
    <t>G305 PRD Str/Impv, Dieringer 07/18</t>
  </si>
  <si>
    <t>G305 PRD Str/Impv, Dieringer 08/18</t>
  </si>
  <si>
    <t>G305 PRD Str/Impv, Dieringer 09/18</t>
  </si>
  <si>
    <t>G305 PRD Str/Impv, Dieringer 10/18</t>
  </si>
  <si>
    <t>G305 PRD Str/Impv, Dieringer 11/18</t>
  </si>
  <si>
    <t>G305 PRD Str/Impv, Dieringer 12/18</t>
  </si>
  <si>
    <t>G305 PRD Str/Impv, Swarr</t>
  </si>
  <si>
    <t>G305 PRD Str/Impv, Swarr 01/18</t>
  </si>
  <si>
    <t>G305 PRD Str/Impv, Swarr 02/18</t>
  </si>
  <si>
    <t>G305 PRD Str/Impv, Swarr 03/18</t>
  </si>
  <si>
    <t>G305 PRD Str/Impv, Swarr 04/18</t>
  </si>
  <si>
    <t>G305 PRD Str/Impv, Swarr 05/18</t>
  </si>
  <si>
    <t>G305 PRD Str/Impv, Swarr 06/18</t>
  </si>
  <si>
    <t>G305 PRD Str/Impv, Swarr 07/18</t>
  </si>
  <si>
    <t>G305 PRD Str/Impv, Swarr 08/18</t>
  </si>
  <si>
    <t>G305 PRD Str/Impv, Swarr 09/18</t>
  </si>
  <si>
    <t>G305 PRD Str/Impv, Swarr 10/18</t>
  </si>
  <si>
    <t>G305 PRD Str/Impv, Swarr 11/18</t>
  </si>
  <si>
    <t>G305 PRD Str/Impv, Swarr 12/18</t>
  </si>
  <si>
    <t>G311 PRD Liq Gas Equip, Dieringer</t>
  </si>
  <si>
    <t>G311 PRD Liq Gas Equip, Dieringer 01/18</t>
  </si>
  <si>
    <t>G311 PRD Liq Gas Equip, Dieringer 02/18</t>
  </si>
  <si>
    <t>G311 PRD Liq Gas Equip, Dieringer 03/18</t>
  </si>
  <si>
    <t>G311 PRD Liq Gas Equip, Dieringer 04/18</t>
  </si>
  <si>
    <t>G311 PRD Liq Gas Equip, Dieringer 05/18</t>
  </si>
  <si>
    <t>G311 PRD Liq Gas Equip, Dieringer 06/18</t>
  </si>
  <si>
    <t>G311 PRD Liq Gas Equip, Dieringer 07/18</t>
  </si>
  <si>
    <t>G311 PRD Liq Gas Equip, Dieringer 08/18</t>
  </si>
  <si>
    <t>G311 PRD Liq Gas Equip, Dieringer 09/18</t>
  </si>
  <si>
    <t>G311 PRD Liq Gas Equip, Dieringer 10/18</t>
  </si>
  <si>
    <t>G311 PRD Liq Gas Equip, Dieringer 11/18</t>
  </si>
  <si>
    <t>G311 PRD Liq Gas Equip, Dieringer 12/18</t>
  </si>
  <si>
    <t>G311 PRD Liq Gas Equip, Swarr</t>
  </si>
  <si>
    <t>G311 PRD Liq Gas Equip, Swarr 01/18</t>
  </si>
  <si>
    <t>G311 PRD Liq Gas Equip, Swarr 02/18</t>
  </si>
  <si>
    <t>G311 PRD Liq Gas Equip, Swarr 03/18</t>
  </si>
  <si>
    <t>G311 PRD Liq Gas Equip, Swarr 04/18</t>
  </si>
  <si>
    <t>G311 PRD Liq Gas Equip, Swarr 05/18</t>
  </si>
  <si>
    <t>G311 PRD Liq Gas Equip, Swarr 06/18</t>
  </si>
  <si>
    <t>G311 PRD Liq Gas Equip, Swarr 07/18</t>
  </si>
  <si>
    <t>G311 PRD Liq Gas Equip, Swarr 08/18</t>
  </si>
  <si>
    <t>G311 PRD Liq Gas Equip, Swarr 09/18</t>
  </si>
  <si>
    <t>G311 PRD Liq Gas Equip, Swarr 10/18</t>
  </si>
  <si>
    <t>G311 PRD Liq Gas Equip, Swarr 11/18</t>
  </si>
  <si>
    <t>G311 PRD Liq Gas Equip, Swarr 12/18</t>
  </si>
  <si>
    <t>G320 PRD Other Equipment</t>
  </si>
  <si>
    <t>G320 PRD Other Equipment 01/18</t>
  </si>
  <si>
    <t>G320 PRD Other Equipment 02/18</t>
  </si>
  <si>
    <t>G320 PRD Other Equipment 03/18</t>
  </si>
  <si>
    <t>G320 PRD Other Equipment 04/18</t>
  </si>
  <si>
    <t>G320 PRD Other Equipment 05/18</t>
  </si>
  <si>
    <t>G320 PRD Other Equipment 06/18</t>
  </si>
  <si>
    <t>G320 PRD Other Equipment 07/18</t>
  </si>
  <si>
    <t>G320 PRD Other Equipment 08/18</t>
  </si>
  <si>
    <t>G320 PRD Other Equipment 09/18</t>
  </si>
  <si>
    <t>G320 PRD Other Equipment 10/18</t>
  </si>
  <si>
    <t>G320 PRD Other Equipment 11/18</t>
  </si>
  <si>
    <t>G320 PRD Other Equipment 12/18</t>
  </si>
  <si>
    <t>G3502 UGS Right of Way</t>
  </si>
  <si>
    <t>G3502 UGS Right of Way 01/18</t>
  </si>
  <si>
    <t>G3502 UGS Right of Way 02/18</t>
  </si>
  <si>
    <t>G3502 UGS Right of Way 03/18</t>
  </si>
  <si>
    <t>G3502 UGS Right of Way 04/18</t>
  </si>
  <si>
    <t>G3502 UGS Right of Way 05/18</t>
  </si>
  <si>
    <t>G3502 UGS Right of Way 06/18</t>
  </si>
  <si>
    <t>G3502 UGS Right of Way 07/18</t>
  </si>
  <si>
    <t>G3502 UGS Right of Way 08/18</t>
  </si>
  <si>
    <t>G3502 UGS Right of Way 09/18</t>
  </si>
  <si>
    <t>G3502 UGS Right of Way 10/18</t>
  </si>
  <si>
    <t>G3502 UGS Right of Way 11/18</t>
  </si>
  <si>
    <t>G3502 UGS Right of Way 12/18</t>
  </si>
  <si>
    <t>G3504 UGS Easement</t>
  </si>
  <si>
    <t>G3504 UGS Easement 01/18</t>
  </si>
  <si>
    <t>G3504 UGS Easement 02/18</t>
  </si>
  <si>
    <t>G3504 UGS Easement 03/18</t>
  </si>
  <si>
    <t>G3504 UGS Easement 04/18</t>
  </si>
  <si>
    <t>G3504 UGS Easement 05/18</t>
  </si>
  <si>
    <t>G3504 UGS Easement 06/18</t>
  </si>
  <si>
    <t>G3504 UGS Easement 07/18</t>
  </si>
  <si>
    <t>G3504 UGS Easement 08/18</t>
  </si>
  <si>
    <t>G3504 UGS Easement 09/18</t>
  </si>
  <si>
    <t>G3504 UGS Easement 10/18</t>
  </si>
  <si>
    <t>G3504 UGS Easement 11/18</t>
  </si>
  <si>
    <t>G3504 UGS Easement 12/18</t>
  </si>
  <si>
    <t>G3511 UGS Well Structures</t>
  </si>
  <si>
    <t>G3511 UGS Well Structures 01/18</t>
  </si>
  <si>
    <t>G3511 UGS Well Structures 02/18</t>
  </si>
  <si>
    <t>G3511 UGS Well Structures 03/18</t>
  </si>
  <si>
    <t>G3511 UGS Well Structures 04/18</t>
  </si>
  <si>
    <t>G3511 UGS Well Structures 05/18</t>
  </si>
  <si>
    <t>G3511 UGS Well Structures 06/18</t>
  </si>
  <si>
    <t>G3511 UGS Well Structures 07/18</t>
  </si>
  <si>
    <t>G3511 UGS Well Structures 08/18</t>
  </si>
  <si>
    <t>G3511 UGS Well Structures 09/18</t>
  </si>
  <si>
    <t>G3511 UGS Well Structures 10/18</t>
  </si>
  <si>
    <t>G3511 UGS Well Structures 11/18</t>
  </si>
  <si>
    <t>G3511 UGS Well Structures 12/18</t>
  </si>
  <si>
    <t>G3512 UGS Compressor Sta Structures</t>
  </si>
  <si>
    <t>G3512 UGS Compressor Sta Structures 01/18</t>
  </si>
  <si>
    <t>G3512 UGS Compressor Sta Structures 02/18</t>
  </si>
  <si>
    <t>G3512 UGS Compressor Sta Structures 03/18</t>
  </si>
  <si>
    <t>G3512 UGS Compressor Sta Structures 04/18</t>
  </si>
  <si>
    <t>G3512 UGS Compressor Sta Structures 05/18</t>
  </si>
  <si>
    <t>G3512 UGS Compressor Sta Structures 06/18</t>
  </si>
  <si>
    <t>G3512 UGS Compressor Sta Structures 07/18</t>
  </si>
  <si>
    <t>G3512 UGS Compressor Sta Structures 08/18</t>
  </si>
  <si>
    <t>G3512 UGS Compressor Sta Structures 09/18</t>
  </si>
  <si>
    <t>G3512 UGS Compressor Sta Structures 10/18</t>
  </si>
  <si>
    <t>G3512 UGS Compressor Sta Structures 11/18</t>
  </si>
  <si>
    <t>G3512 UGS Compressor Sta Structures 12/18</t>
  </si>
  <si>
    <t>G3513 UGS Regulator Sta Structures</t>
  </si>
  <si>
    <t>G3513 UGS Regulator Sta Structures 01/18</t>
  </si>
  <si>
    <t>G3513 UGS Regulator Sta Structures 02/18</t>
  </si>
  <si>
    <t>G3513 UGS Regulator Sta Structures 03/18</t>
  </si>
  <si>
    <t>G3513 UGS Regulator Sta Structures 04/18</t>
  </si>
  <si>
    <t>G3513 UGS Regulator Sta Structures 05/18</t>
  </si>
  <si>
    <t>G3513 UGS Regulator Sta Structures 06/18</t>
  </si>
  <si>
    <t>G3513 UGS Regulator Sta Structures 07/18</t>
  </si>
  <si>
    <t>G3513 UGS Regulator Sta Structures 08/18</t>
  </si>
  <si>
    <t>G3513 UGS Regulator Sta Structures 09/18</t>
  </si>
  <si>
    <t>G3513 UGS Regulator Sta Structures 10/18</t>
  </si>
  <si>
    <t>G3513 UGS Regulator Sta Structures 11/18</t>
  </si>
  <si>
    <t>G3513 UGS Regulator Sta Structures 12/18</t>
  </si>
  <si>
    <t>G3514 UGS Other Structures</t>
  </si>
  <si>
    <t>G3514 UGS Other Structures 01/18</t>
  </si>
  <si>
    <t>G3514 UGS Other Structures 02/18</t>
  </si>
  <si>
    <t>G3514 UGS Other Structures 03/18</t>
  </si>
  <si>
    <t>G3514 UGS Other Structures 04/18</t>
  </si>
  <si>
    <t>G3514 UGS Other Structures 05/18</t>
  </si>
  <si>
    <t>G3514 UGS Other Structures 06/18</t>
  </si>
  <si>
    <t>G3514 UGS Other Structures 07/18</t>
  </si>
  <si>
    <t>G3514 UGS Other Structures 08/18</t>
  </si>
  <si>
    <t>G3514 UGS Other Structures 09/18</t>
  </si>
  <si>
    <t>G3514 UGS Other Structures 10/18</t>
  </si>
  <si>
    <t>G3514 UGS Other Structures 11/18</t>
  </si>
  <si>
    <t>G3514 UGS Other Structures 12/18</t>
  </si>
  <si>
    <t>G3520 UGS Wells</t>
  </si>
  <si>
    <t>G3520 UGS Wells 01/18</t>
  </si>
  <si>
    <t>G3520 UGS Wells 02/18</t>
  </si>
  <si>
    <t>G3520 UGS Wells 03/18</t>
  </si>
  <si>
    <t>G3520 UGS Wells 04/18</t>
  </si>
  <si>
    <t>G3520 UGS Wells 05/18</t>
  </si>
  <si>
    <t>G3520 UGS Wells 06/18</t>
  </si>
  <si>
    <t>G3520 UGS Wells 07/18</t>
  </si>
  <si>
    <t>G3520 UGS Wells 08/18</t>
  </si>
  <si>
    <t>G3520 UGS Wells 09/18</t>
  </si>
  <si>
    <t>G3520 UGS Wells 10/18</t>
  </si>
  <si>
    <t>G3520 UGS Wells 11/18</t>
  </si>
  <si>
    <t>G3520 UGS Wells 12/18</t>
  </si>
  <si>
    <t>G3522 UGS Reservoirs</t>
  </si>
  <si>
    <t>G3522 UGS Reservoirs 01/18</t>
  </si>
  <si>
    <t>G3522 UGS Reservoirs 02/18</t>
  </si>
  <si>
    <t>G3522 UGS Reservoirs 03/18</t>
  </si>
  <si>
    <t>G3522 UGS Reservoirs 04/18</t>
  </si>
  <si>
    <t>G3522 UGS Reservoirs 05/18</t>
  </si>
  <si>
    <t>G3522 UGS Reservoirs 06/18</t>
  </si>
  <si>
    <t>G3522 UGS Reservoirs 07/18</t>
  </si>
  <si>
    <t>G3522 UGS Reservoirs 08/18</t>
  </si>
  <si>
    <t>G3522 UGS Reservoirs 09/18</t>
  </si>
  <si>
    <t>G3522 UGS Reservoirs 10/18</t>
  </si>
  <si>
    <t>G3522 UGS Reservoirs 11/18</t>
  </si>
  <si>
    <t>G3522 UGS Reservoirs 12/18</t>
  </si>
  <si>
    <t>G3523 UGS Cushion Gas</t>
  </si>
  <si>
    <t>G3523 UGS Cushion Gas 01/18</t>
  </si>
  <si>
    <t>G3523 UGS Cushion Gas 02/18</t>
  </si>
  <si>
    <t>G3523 UGS Cushion Gas 03/18</t>
  </si>
  <si>
    <t>G3523 UGS Cushion Gas 04/18</t>
  </si>
  <si>
    <t>G3523 UGS Cushion Gas 05/18</t>
  </si>
  <si>
    <t>G3523 UGS Cushion Gas 06/18</t>
  </si>
  <si>
    <t>G3523 UGS Cushion Gas 07/18</t>
  </si>
  <si>
    <t>G3523 UGS Cushion Gas 08/18</t>
  </si>
  <si>
    <t>G3523 UGS Cushion Gas 09/18</t>
  </si>
  <si>
    <t>G3523 UGS Cushion Gas 10/18</t>
  </si>
  <si>
    <t>G3523 UGS Cushion Gas 11/18</t>
  </si>
  <si>
    <t>G3523 UGS Cushion Gas 12/18</t>
  </si>
  <si>
    <t>G353 UGS Lines</t>
  </si>
  <si>
    <t>G353 UGS Lines 01/18</t>
  </si>
  <si>
    <t>G353 UGS Lines 02/18</t>
  </si>
  <si>
    <t>G353 UGS Lines 03/18</t>
  </si>
  <si>
    <t>G353 UGS Lines 04/18</t>
  </si>
  <si>
    <t>G353 UGS Lines 05/18</t>
  </si>
  <si>
    <t>G353 UGS Lines 06/18</t>
  </si>
  <si>
    <t>G353 UGS Lines 07/18</t>
  </si>
  <si>
    <t>G353 UGS Lines 08/18</t>
  </si>
  <si>
    <t>G353 UGS Lines 09/18</t>
  </si>
  <si>
    <t>G353 UGS Lines 10/18</t>
  </si>
  <si>
    <t>G353 UGS Lines 11/18</t>
  </si>
  <si>
    <t>G353 UGS Lines 12/18</t>
  </si>
  <si>
    <t>G354 UGS Compressor Station</t>
  </si>
  <si>
    <t>G354 UGS Compressor Station 01/18</t>
  </si>
  <si>
    <t>G354 UGS Compressor Station 02/18</t>
  </si>
  <si>
    <t>G354 UGS Compressor Station 03/18</t>
  </si>
  <si>
    <t>G354 UGS Compressor Station 04/18</t>
  </si>
  <si>
    <t>G354 UGS Compressor Station 05/18</t>
  </si>
  <si>
    <t>G354 UGS Compressor Station 06/18</t>
  </si>
  <si>
    <t>G354 UGS Compressor Station 07/18</t>
  </si>
  <si>
    <t>G354 UGS Compressor Station 08/18</t>
  </si>
  <si>
    <t>G354 UGS Compressor Station 09/18</t>
  </si>
  <si>
    <t>G354 UGS Compressor Station 10/18</t>
  </si>
  <si>
    <t>G354 UGS Compressor Station 11/18</t>
  </si>
  <si>
    <t>G354 UGS Compressor Station 12/18</t>
  </si>
  <si>
    <t>G355 UGS Regulating Station</t>
  </si>
  <si>
    <t>G355 UGS Regulating Station 01/18</t>
  </si>
  <si>
    <t>G355 UGS Regulating Station 02/18</t>
  </si>
  <si>
    <t>G355 UGS Regulating Station 03/18</t>
  </si>
  <si>
    <t>G355 UGS Regulating Station 04/18</t>
  </si>
  <si>
    <t>G355 UGS Regulating Station 05/18</t>
  </si>
  <si>
    <t>G355 UGS Regulating Station 06/18</t>
  </si>
  <si>
    <t>G355 UGS Regulating Station 07/18</t>
  </si>
  <si>
    <t>G355 UGS Regulating Station 08/18</t>
  </si>
  <si>
    <t>G355 UGS Regulating Station 09/18</t>
  </si>
  <si>
    <t>G355 UGS Regulating Station 10/18</t>
  </si>
  <si>
    <t>G355 UGS Regulating Station 11/18</t>
  </si>
  <si>
    <t>G355 UGS Regulating Station 12/18</t>
  </si>
  <si>
    <t>G356 UGS Purification Equipment</t>
  </si>
  <si>
    <t>G356 UGS Purification Equipment 01/18</t>
  </si>
  <si>
    <t>G356 UGS Purification Equipment 02/18</t>
  </si>
  <si>
    <t>G356 UGS Purification Equipment 03/18</t>
  </si>
  <si>
    <t>G356 UGS Purification Equipment 04/18</t>
  </si>
  <si>
    <t>G356 UGS Purification Equipment 05/18</t>
  </si>
  <si>
    <t>G356 UGS Purification Equipment 06/18</t>
  </si>
  <si>
    <t>G356 UGS Purification Equipment 07/18</t>
  </si>
  <si>
    <t>G356 UGS Purification Equipment 08/18</t>
  </si>
  <si>
    <t>G356 UGS Purification Equipment 09/18</t>
  </si>
  <si>
    <t>G356 UGS Purification Equipment 10/18</t>
  </si>
  <si>
    <t>G356 UGS Purification Equipment 11/18</t>
  </si>
  <si>
    <t>G356 UGS Purification Equipment 12/18</t>
  </si>
  <si>
    <t>G357 UGS Other Equipment</t>
  </si>
  <si>
    <t>G357 UGS Other Equipment 01/18</t>
  </si>
  <si>
    <t>G357 UGS Other Equipment 02/18</t>
  </si>
  <si>
    <t>G357 UGS Other Equipment 03/18</t>
  </si>
  <si>
    <t>G357 UGS Other Equipment 04/18</t>
  </si>
  <si>
    <t>G357 UGS Other Equipment 05/18</t>
  </si>
  <si>
    <t>G357 UGS Other Equipment 06/18</t>
  </si>
  <si>
    <t>G357 UGS Other Equipment 07/18</t>
  </si>
  <si>
    <t>G357 UGS Other Equipment 08/18</t>
  </si>
  <si>
    <t>G357 UGS Other Equipment 09/18</t>
  </si>
  <si>
    <t>G357 UGS Other Equipment 10/18</t>
  </si>
  <si>
    <t>G357 UGS Other Equipment 11/18</t>
  </si>
  <si>
    <t>G357 UGS Other Equipment 12/18</t>
  </si>
  <si>
    <t>G361 OSP Structures &amp; Improvements</t>
  </si>
  <si>
    <t>G361 OSP Structures &amp; Improvements 01/18</t>
  </si>
  <si>
    <t>G361 OSP Structures &amp; Improvements 02/18</t>
  </si>
  <si>
    <t>G361 OSP Structures &amp; Improvements 03/18</t>
  </si>
  <si>
    <t>G361 OSP Structures &amp; Improvements 04/18</t>
  </si>
  <si>
    <t>G361 OSP Structures &amp; Improvements 05/18</t>
  </si>
  <si>
    <t>G361 OSP Structures &amp; Improvements 06/18</t>
  </si>
  <si>
    <t>G361 OSP Structures &amp; Improvements 07/18</t>
  </si>
  <si>
    <t>G361 OSP Structures &amp; Improvements 08/18</t>
  </si>
  <si>
    <t>G361 OSP Structures &amp; Improvements 09/18</t>
  </si>
  <si>
    <t>G361 OSP Structures &amp; Improvements 10/18</t>
  </si>
  <si>
    <t>G361 OSP Structures &amp; Improvements 11/18</t>
  </si>
  <si>
    <t>G361 OSP Structures &amp; Improvements 12/18</t>
  </si>
  <si>
    <t>G362 OSP Gas Holders</t>
  </si>
  <si>
    <t>G362 OSP Gas Holders 01/18</t>
  </si>
  <si>
    <t>G362 OSP Gas Holders 02/18</t>
  </si>
  <si>
    <t>G362 OSP Gas Holders 03/18</t>
  </si>
  <si>
    <t>G362 OSP Gas Holders 04/18</t>
  </si>
  <si>
    <t>G362 OSP Gas Holders 05/18</t>
  </si>
  <si>
    <t>G362 OSP Gas Holders 06/18</t>
  </si>
  <si>
    <t>G362 OSP Gas Holders 07/18</t>
  </si>
  <si>
    <t>G362 OSP Gas Holders 08/18</t>
  </si>
  <si>
    <t>G362 OSP Gas Holders 09/18</t>
  </si>
  <si>
    <t>G362 OSP Gas Holders 10/18</t>
  </si>
  <si>
    <t>G362 OSP Gas Holders 11/18</t>
  </si>
  <si>
    <t>G362 OSP Gas Holders 12/18</t>
  </si>
  <si>
    <t>G363 OSP Purification Equipment</t>
  </si>
  <si>
    <t>G363 OSP Purification Equipment 01/18</t>
  </si>
  <si>
    <t>G363 OSP Purification Equipment 02/18</t>
  </si>
  <si>
    <t>G363 OSP Purification Equipment 03/18</t>
  </si>
  <si>
    <t>G363 OSP Purification Equipment 04/18</t>
  </si>
  <si>
    <t>G363 OSP Purification Equipment 05/18</t>
  </si>
  <si>
    <t>G363 OSP Purification Equipment 06/18</t>
  </si>
  <si>
    <t>G363 OSP Purification Equipment 07/18</t>
  </si>
  <si>
    <t>G363 OSP Purification Equipment 08/18</t>
  </si>
  <si>
    <t>G363 OSP Purification Equipment 09/18</t>
  </si>
  <si>
    <t>G363 OSP Purification Equipment 10/18</t>
  </si>
  <si>
    <t>G363 OSP Purification Equipment 11/18</t>
  </si>
  <si>
    <t>G363 OSP Purification Equipment 12/18</t>
  </si>
  <si>
    <t>G3644 LNG Transportation Equipment</t>
  </si>
  <si>
    <t>G3644 LNG Transportation Equipment 01/18</t>
  </si>
  <si>
    <t>G3644 LNG Transportation Equipment 02/18</t>
  </si>
  <si>
    <t>G3644 LNG Transportation Equipment 03/18</t>
  </si>
  <si>
    <t>G3644 LNG Transportation Equipment 04/18</t>
  </si>
  <si>
    <t>G3644 LNG Transportation Equipment 05/18</t>
  </si>
  <si>
    <t>G3644 LNG Transportation Equipment 06/18</t>
  </si>
  <si>
    <t>G3644 LNG Transportation Equipment 07/18</t>
  </si>
  <si>
    <t>G3644 LNG Transportation Equipment 08/18</t>
  </si>
  <si>
    <t>G3644 LNG Transportation Equipment 09/18</t>
  </si>
  <si>
    <t>G3644 LNG Transportation Equipment 10/18</t>
  </si>
  <si>
    <t>G3644 LNG Transportation Equipment 11/18</t>
  </si>
  <si>
    <t>G3644 LNG Transportation Equipment 12/18</t>
  </si>
  <si>
    <t>G3649 PRD ARO LNG</t>
  </si>
  <si>
    <t>G3649 PRD ARO LNG 01/18</t>
  </si>
  <si>
    <t>G3649 PRD ARO LNG 02/18</t>
  </si>
  <si>
    <t>G3649 PRD ARO LNG 03/18</t>
  </si>
  <si>
    <t>G3649 PRD ARO LNG 04/18</t>
  </si>
  <si>
    <t>G3649 PRD ARO LNG 05/18</t>
  </si>
  <si>
    <t>G3649 PRD ARO LNG 06/18</t>
  </si>
  <si>
    <t>G3649 PRD ARO LNG 07/18</t>
  </si>
  <si>
    <t>G3649 PRD ARO LNG 08/18</t>
  </si>
  <si>
    <t>G3649 PRD ARO LNG 09/18</t>
  </si>
  <si>
    <t>G3649 PRD ARO LNG 10/18</t>
  </si>
  <si>
    <t>G3649 PRD ARO LNG 11/18</t>
  </si>
  <si>
    <t>G3649 PRD ARO LNG 12/18</t>
  </si>
  <si>
    <t>G3742 DST Easements</t>
  </si>
  <si>
    <t>G3742 DST Easements 01/18</t>
  </si>
  <si>
    <t>G3742 DST Easements 02/18</t>
  </si>
  <si>
    <t>G3742 DST Easements 03/18</t>
  </si>
  <si>
    <t>G3742 DST Easements 04/18</t>
  </si>
  <si>
    <t>G3742 DST Easements 05/18</t>
  </si>
  <si>
    <t>G3742 DST Easements 06/18</t>
  </si>
  <si>
    <t>G3742 DST Easements 07/18</t>
  </si>
  <si>
    <t>G3742 DST Easements 08/18</t>
  </si>
  <si>
    <t>G3742 DST Easements 09/18</t>
  </si>
  <si>
    <t>G3742 DST Easements 10/18</t>
  </si>
  <si>
    <t>G3742 DST Easements 11/18</t>
  </si>
  <si>
    <t>G3742 DST Easements 12/18</t>
  </si>
  <si>
    <t>G3742 DST Easements, Everett-Delta</t>
  </si>
  <si>
    <t>G3742 DST Easements, Everett-Delta 01/18</t>
  </si>
  <si>
    <t>G3742 DST Easements, Everett-Delta 02/18</t>
  </si>
  <si>
    <t>G3742 DST Easements, Everett-Delta 03/18</t>
  </si>
  <si>
    <t>G3742 DST Easements, Everett-Delta 04/18</t>
  </si>
  <si>
    <t>G3742 DST Easements, Everett-Delta 05/18</t>
  </si>
  <si>
    <t>G3742 DST Easements, Everett-Delta 06/18</t>
  </si>
  <si>
    <t>G3742 DST Easements, Everett-Delta 07/18</t>
  </si>
  <si>
    <t>G3742 DST Easements, Everett-Delta 08/18</t>
  </si>
  <si>
    <t>G3742 DST Easements, Everett-Delta 09/18</t>
  </si>
  <si>
    <t>G3742 DST Easements, Everett-Delta 10/18</t>
  </si>
  <si>
    <t>G3742 DST Easements, Everett-Delta 11/18</t>
  </si>
  <si>
    <t>G3742 DST Easements, Everett-Delta 12/18</t>
  </si>
  <si>
    <t>G3743 DST Easements, From Transmsn</t>
  </si>
  <si>
    <t>G3743 DST Easements, From Transmsn 01/18</t>
  </si>
  <si>
    <t>G3743 DST Easements, From Transmsn 02/18</t>
  </si>
  <si>
    <t>G3743 DST Easements, From Transmsn 03/18</t>
  </si>
  <si>
    <t>G3743 DST Easements, From Transmsn 04/18</t>
  </si>
  <si>
    <t>G3743 DST Easements, From Transmsn 05/18</t>
  </si>
  <si>
    <t>G3743 DST Easements, From Transmsn 06/18</t>
  </si>
  <si>
    <t>G3743 DST Easements, From Transmsn 07/18</t>
  </si>
  <si>
    <t>G3743 DST Easements, From Transmsn 08/18</t>
  </si>
  <si>
    <t>G3743 DST Easements, From Transmsn 09/18</t>
  </si>
  <si>
    <t>G3743 DST Easements, From Transmsn 10/18</t>
  </si>
  <si>
    <t>G3743 DST Easements, From Transmsn 11/18</t>
  </si>
  <si>
    <t>G3743 DST Easements, From Transmsn 12/18</t>
  </si>
  <si>
    <t>G3743 DST Easements, Trans, Everett</t>
  </si>
  <si>
    <t>G3743 DST Easements, Trans, Everett 01/18</t>
  </si>
  <si>
    <t>G3743 DST Easements, Trans, Everett 02/18</t>
  </si>
  <si>
    <t>G3743 DST Easements, Trans, Everett 03/18</t>
  </si>
  <si>
    <t>G3743 DST Easements, Trans, Everett 04/18</t>
  </si>
  <si>
    <t>G3743 DST Easements, Trans, Everett 05/18</t>
  </si>
  <si>
    <t>G3743 DST Easements, Trans, Everett 06/18</t>
  </si>
  <si>
    <t>G3743 DST Easements, Trans, Everett 07/18</t>
  </si>
  <si>
    <t>G3743 DST Easements, Trans, Everett 08/18</t>
  </si>
  <si>
    <t>G3743 DST Easements, Trans, Everett 09/18</t>
  </si>
  <si>
    <t>G3743 DST Easements, Trans, Everett 10/18</t>
  </si>
  <si>
    <t>G3743 DST Easements, Trans, Everett 11/18</t>
  </si>
  <si>
    <t>G3743 DST Easements, Trans, Everett 12/18</t>
  </si>
  <si>
    <t>G3750 Centralia Office-RET</t>
  </si>
  <si>
    <t>G3750 Centralia Office-RET 01/18</t>
  </si>
  <si>
    <t>G3750 Centralia Office-RET 02/18</t>
  </si>
  <si>
    <t>G3750 Centralia Office-RET 03/18</t>
  </si>
  <si>
    <t>G3750 Centralia Office-RET 04/18</t>
  </si>
  <si>
    <t>G3750 Centralia Office-RET 05/18</t>
  </si>
  <si>
    <t>G3750 Centralia Office-RET 06/18</t>
  </si>
  <si>
    <t>G3750 Centralia Office-RET 07/18</t>
  </si>
  <si>
    <t>G3750 Centralia Office-RET 08/18</t>
  </si>
  <si>
    <t>G3750 DONOTUSE, Everett OprBase</t>
  </si>
  <si>
    <t>G3750 DONOTUSE, Everett OprBase 01/18</t>
  </si>
  <si>
    <t>G3750 DONOTUSE, Everett OprBase 02/18</t>
  </si>
  <si>
    <t>G3750 DONOTUSE, Everett OprBase 03/18</t>
  </si>
  <si>
    <t>G3750 DONOTUSE, Everett OprBase 04/18</t>
  </si>
  <si>
    <t>G3750 DONOTUSE, Everett OprBase 05/18</t>
  </si>
  <si>
    <t>G3750 DONOTUSE, Everett OprBase 06/18</t>
  </si>
  <si>
    <t>G3750 DONOTUSE, Everett OprBase 07/18</t>
  </si>
  <si>
    <t>G3750 DONOTUSE, Everett OprBase 08/18</t>
  </si>
  <si>
    <t>G3750 DONOTUSE, Everett OprBase 09/18</t>
  </si>
  <si>
    <t>G3750 DONOTUSE, Everett OprBase 10/18</t>
  </si>
  <si>
    <t>G3750 DONOTUSE, Everett OprBase 11/18</t>
  </si>
  <si>
    <t>G3750 DONOTUSE, Everett OprBase 12/18</t>
  </si>
  <si>
    <t>G3750 DONOTUSE, Georgetown Oper</t>
  </si>
  <si>
    <t>G3750 DONOTUSE, Georgetown Oper 01/18</t>
  </si>
  <si>
    <t>G3750 DONOTUSE, Georgetown Oper 02/18</t>
  </si>
  <si>
    <t>G3750 DONOTUSE, Georgetown Oper 03/18</t>
  </si>
  <si>
    <t>G3750 DONOTUSE, Georgetown Oper 04/18</t>
  </si>
  <si>
    <t>G3750 DONOTUSE, Georgetown Oper 05/18</t>
  </si>
  <si>
    <t>G3750 DONOTUSE, Georgetown Oper 06/18</t>
  </si>
  <si>
    <t>G3750 DONOTUSE, Georgetown Oper 07/18</t>
  </si>
  <si>
    <t>G3750 DONOTUSE, Georgetown Oper 08/18</t>
  </si>
  <si>
    <t>G3750 DONOTUSE, Georgetown Oper 09/18</t>
  </si>
  <si>
    <t>G3750 DONOTUSE, Georgetown Oper 10/18</t>
  </si>
  <si>
    <t>G3750 DONOTUSE, Georgetown Oper 11/18</t>
  </si>
  <si>
    <t>G3750 DONOTUSE, Georgetown Oper 12/18</t>
  </si>
  <si>
    <t>G3750 DONOTUSE, North Oper Base</t>
  </si>
  <si>
    <t>G3750 DONOTUSE, North Oper Base 01/18</t>
  </si>
  <si>
    <t>G3750 DONOTUSE, North Oper Base 02/18</t>
  </si>
  <si>
    <t>G3750 DONOTUSE, North Oper Base 03/18</t>
  </si>
  <si>
    <t>G3750 DONOTUSE, North Oper Base 04/18</t>
  </si>
  <si>
    <t>G3750 DONOTUSE, North Oper Base 05/18</t>
  </si>
  <si>
    <t>G3750 DONOTUSE, North Oper Base 06/18</t>
  </si>
  <si>
    <t>G3750 DONOTUSE, North Oper Base 07/18</t>
  </si>
  <si>
    <t>G3750 DONOTUSE, North Oper Base 08/18</t>
  </si>
  <si>
    <t>G3750 DONOTUSE, North Oper Base 09/18</t>
  </si>
  <si>
    <t>G3750 DONOTUSE, North Oper Base 10/18</t>
  </si>
  <si>
    <t>G3750 DONOTUSE, North Oper Base 11/18</t>
  </si>
  <si>
    <t>G3750 DONOTUSE, North Oper Base 12/18</t>
  </si>
  <si>
    <t>G3750 DONOTUSE, North Oper Ctr</t>
  </si>
  <si>
    <t>G3750 DONOTUSE, North Oper Ctr 01/18</t>
  </si>
  <si>
    <t>G3750 DONOTUSE, North Oper Ctr 02/18</t>
  </si>
  <si>
    <t>G3750 DONOTUSE, North Oper Ctr 03/18</t>
  </si>
  <si>
    <t>G3750 DONOTUSE, North Oper Ctr 04/18</t>
  </si>
  <si>
    <t>G3750 DONOTUSE, North Oper Ctr 05/18</t>
  </si>
  <si>
    <t>G3750 DONOTUSE, North Oper Ctr 06/18</t>
  </si>
  <si>
    <t>G3750 DONOTUSE, North Oper Ctr 07/18</t>
  </si>
  <si>
    <t>G3750 DONOTUSE, North Oper Ctr 08/18</t>
  </si>
  <si>
    <t>G3750 DONOTUSE, North Oper Ctr 09/18</t>
  </si>
  <si>
    <t>G3750 DONOTUSE, North Oper Ctr 10/18</t>
  </si>
  <si>
    <t>G3750 DONOTUSE, North Oper Ctr 11/18</t>
  </si>
  <si>
    <t>G3750 DONOTUSE, North Oper Ctr 12/18</t>
  </si>
  <si>
    <t>G3750 DST Structures &amp; Improvements</t>
  </si>
  <si>
    <t>G3750 DST Structures &amp; Improvements 01/18</t>
  </si>
  <si>
    <t>G3750 DST Structures &amp; Improvements 02/18</t>
  </si>
  <si>
    <t>G3750 DST Structures &amp; Improvements 03/18</t>
  </si>
  <si>
    <t>G3750 DST Structures &amp; Improvements 04/18</t>
  </si>
  <si>
    <t>G3750 DST Structures &amp; Improvements 05/18</t>
  </si>
  <si>
    <t>G3750 DST Structures &amp; Improvements 06/18</t>
  </si>
  <si>
    <t>G3750 DST Structures &amp; Improvements 07/18</t>
  </si>
  <si>
    <t>G3750 DST Structures &amp; Improvements 08/18</t>
  </si>
  <si>
    <t>G3750 DST Structures &amp; Improvements 09/18</t>
  </si>
  <si>
    <t>G3750 DST Structures &amp; Improvements 10/18</t>
  </si>
  <si>
    <t>G3750 DST Structures &amp; Improvements 11/18</t>
  </si>
  <si>
    <t>G3750 DST Structures &amp; Improvements 12/18</t>
  </si>
  <si>
    <t>G3751 DST Structures &amp; Imprv, Trans</t>
  </si>
  <si>
    <t>G3751 DST Structures &amp; Imprv, Trans 01/18</t>
  </si>
  <si>
    <t>G3751 DST Structures &amp; Imprv, Trans 02/18</t>
  </si>
  <si>
    <t>G3751 DST Structures &amp; Imprv, Trans 03/18</t>
  </si>
  <si>
    <t>G3751 DST Structures &amp; Imprv, Trans 04/18</t>
  </si>
  <si>
    <t>G3751 DST Structures &amp; Imprv, Trans 05/18</t>
  </si>
  <si>
    <t>G3751 DST Structures &amp; Imprv, Trans 06/18</t>
  </si>
  <si>
    <t>G3751 DST Structures &amp; Imprv, Trans 07/18</t>
  </si>
  <si>
    <t>G3751 DST Structures &amp; Imprv, Trans 08/18</t>
  </si>
  <si>
    <t>G3751 DST Structures &amp; Imprv, Trans 09/18</t>
  </si>
  <si>
    <t>G3751 DST Structures &amp; Imprv, Trans 10/18</t>
  </si>
  <si>
    <t>G3751 DST Structures &amp; Imprv, Trans 11/18</t>
  </si>
  <si>
    <t>G3751 DST Structures &amp; Imprv, Trans 12/18</t>
  </si>
  <si>
    <t>G3760 DST Mains-NOTUSED</t>
  </si>
  <si>
    <t>G3760 DST Mains-NOTUSED 01/18</t>
  </si>
  <si>
    <t>G3760 DST Mains-NOTUSED 02/18</t>
  </si>
  <si>
    <t>G3760 DST Mains-NOTUSED 03/18</t>
  </si>
  <si>
    <t>G3760 DST Mains-NOTUSED 04/18</t>
  </si>
  <si>
    <t>G3760 DST Mains-NOTUSED 05/18</t>
  </si>
  <si>
    <t>G3760 DST Mains-NOTUSED 06/18</t>
  </si>
  <si>
    <t>G3760 DST Mains-NOTUSED 07/18</t>
  </si>
  <si>
    <t>G3760 DST Mains-NOTUSED 08/18</t>
  </si>
  <si>
    <t>G3760 DST Mains-NOTUSED 09/18</t>
  </si>
  <si>
    <t>G3760 DST Mains-NOTUSED 10/18</t>
  </si>
  <si>
    <t>G3760 DST Mains-NOTUSED 11/18</t>
  </si>
  <si>
    <t>G3760 DST Mains-NOTUSED 12/18</t>
  </si>
  <si>
    <t>G3761 DST Mains, Cast Iron</t>
  </si>
  <si>
    <t>G3761 DST Mains, Cast Iron 01/18</t>
  </si>
  <si>
    <t>G3761 DST Mains, Cast Iron 02/18</t>
  </si>
  <si>
    <t>G3761 DST Mains, Cast Iron 03/18</t>
  </si>
  <si>
    <t>G3761 DST Mains, Cast Iron 04/18</t>
  </si>
  <si>
    <t>G3761 DST Mains, Cast Iron 05/18</t>
  </si>
  <si>
    <t>G3761 DST Mains, Cast Iron 06/18</t>
  </si>
  <si>
    <t>G3761 DST Mains, Cast Iron 07/18</t>
  </si>
  <si>
    <t>G3761 DST Mains, Cast Iron 08/18</t>
  </si>
  <si>
    <t>G3761 DST Mains, Cast Iron 09/18</t>
  </si>
  <si>
    <t>G3761 DST Mains, Cast Iron 10/18</t>
  </si>
  <si>
    <t>G3761 DST Mains, Cast Iron 11/18</t>
  </si>
  <si>
    <t>G3761 DST Mains, Cast Iron 12/18</t>
  </si>
  <si>
    <t>G3762 DST Mains, Plastic 01/18</t>
  </si>
  <si>
    <t>G3762 DST Mains, Plastic 02/18</t>
  </si>
  <si>
    <t>G3762 DST Mains, Plastic 03/18</t>
  </si>
  <si>
    <t>G3762 DST Mains, Plastic 04/18</t>
  </si>
  <si>
    <t>G3762 DST Mains, Plastic 05/18</t>
  </si>
  <si>
    <t>G3762 DST Mains, Plastic 06/18</t>
  </si>
  <si>
    <t>G3762 DST Mains, Plastic 07/18</t>
  </si>
  <si>
    <t>G3762 DST Mains, Plastic 08/18</t>
  </si>
  <si>
    <t>G3762 DST Mains, Plastic 09/18</t>
  </si>
  <si>
    <t>G3762 DST Mains, Plastic 10/18</t>
  </si>
  <si>
    <t>G3762 DST Mains, Plastic 11/18</t>
  </si>
  <si>
    <t>G3762 DST Mains, Plastic 12/18</t>
  </si>
  <si>
    <t>G3764 DST Mains, Wrap Stl, Kittitas</t>
  </si>
  <si>
    <t>G3764 DST Mains, Wrap Stl, Kittitas 01/18</t>
  </si>
  <si>
    <t>G3764 DST Mains, Wrap Stl, Kittitas 02/18</t>
  </si>
  <si>
    <t>G3764 DST Mains, Wrap Stl, Kittitas 03/18</t>
  </si>
  <si>
    <t>G3764 DST Mains, Wrap Stl, Kittitas 04/18</t>
  </si>
  <si>
    <t>G3764 DST Mains, Wrap Stl, Kittitas 05/18</t>
  </si>
  <si>
    <t>G3764 DST Mains, Wrap Stl, Kittitas 06/18</t>
  </si>
  <si>
    <t>G3764 DST Mains, Wrap Stl, Kittitas 07/18</t>
  </si>
  <si>
    <t>G3764 DST Mains, Wrap Stl, Kittitas 08/18</t>
  </si>
  <si>
    <t>G3764 DST Mains, Wrap Stl, Kittitas 09/18</t>
  </si>
  <si>
    <t>G3764 DST Mains, Wrap Stl, Kittitas 10/18</t>
  </si>
  <si>
    <t>G3764 DST Mains, Wrap Stl, Kittitas 11/18</t>
  </si>
  <si>
    <t>G3764 DST Mains, Wrap Stl, Kittitas 12/18</t>
  </si>
  <si>
    <t>G3764 DST Mains, Wrapped Steel 01/18</t>
  </si>
  <si>
    <t>G3764 DST Mains, Wrapped Steel 02/18</t>
  </si>
  <si>
    <t>G3764 DST Mains, Wrapped Steel 03/18</t>
  </si>
  <si>
    <t>G3764 DST Mains, Wrapped Steel 04/18</t>
  </si>
  <si>
    <t>G3764 DST Mains, Wrapped Steel 05/18</t>
  </si>
  <si>
    <t>G3764 DST Mains, Wrapped Steel 06/18</t>
  </si>
  <si>
    <t>G3764 DST Mains, Wrapped Steel 07/18</t>
  </si>
  <si>
    <t>G3764 DST Mains, Wrapped Steel 08/18</t>
  </si>
  <si>
    <t>G3764 DST Mains, Wrapped Steel 09/18</t>
  </si>
  <si>
    <t>G3764 DST Mains, Wrapped Steel 10/18</t>
  </si>
  <si>
    <t>G3764 DST Mains, Wrapped Steel 11/18</t>
  </si>
  <si>
    <t>G3764 DST Mains, Wrapped Steel 12/18</t>
  </si>
  <si>
    <t>G3765 DST Mains, Cathodic Protectio</t>
  </si>
  <si>
    <t>G3765 DST Mains, Cathodic Protectio 01/18</t>
  </si>
  <si>
    <t>G3765 DST Mains, Cathodic Protectio 02/18</t>
  </si>
  <si>
    <t>G3765 DST Mains, Cathodic Protectio 03/18</t>
  </si>
  <si>
    <t>G3765 DST Mains, Cathodic Protectio 04/18</t>
  </si>
  <si>
    <t>G3765 DST Mains, Cathodic Protectio 05/18</t>
  </si>
  <si>
    <t>G3765 DST Mains, Cathodic Protectio 06/18</t>
  </si>
  <si>
    <t>G3765 DST Mains, Cathodic Protectio 07/18</t>
  </si>
  <si>
    <t>G3765 DST Mains, Cathodic Protectio 08/18</t>
  </si>
  <si>
    <t>G3765 DST Mains, Cathodic Protectio 09/18</t>
  </si>
  <si>
    <t>G3765 DST Mains, Cathodic Protectio 10/18</t>
  </si>
  <si>
    <t>G3765 DST Mains, Cathodic Protectio 11/18</t>
  </si>
  <si>
    <t>G3765 DST Mains, Cathodic Protectio 12/18</t>
  </si>
  <si>
    <t>G3766 DST Mains, Frm Trans, St Wrap</t>
  </si>
  <si>
    <t>G3766 DST Mains, Frm Trans, St Wrap 01/18</t>
  </si>
  <si>
    <t>G3766 DST Mains, Frm Trans, St Wrap 02/18</t>
  </si>
  <si>
    <t>G3766 DST Mains, Frm Trans, St Wrap 03/18</t>
  </si>
  <si>
    <t>G3766 DST Mains, Frm Trans, St Wrap 04/18</t>
  </si>
  <si>
    <t>G3766 DST Mains, Frm Trans, St Wrap 05/18</t>
  </si>
  <si>
    <t>G3766 DST Mains, Frm Trans, St Wrap 06/18</t>
  </si>
  <si>
    <t>G3766 DST Mains, Frm Trans, St Wrap 07/18</t>
  </si>
  <si>
    <t>G3766 DST Mains, Frm Trans, St Wrap 08/18</t>
  </si>
  <si>
    <t>G3766 DST Mains, Frm Trans, St Wrap 09/18</t>
  </si>
  <si>
    <t>G3766 DST Mains, Frm Trans, St Wrap 10/18</t>
  </si>
  <si>
    <t>G3766 DST Mains, Frm Trans, St Wrap 11/18</t>
  </si>
  <si>
    <t>G3766 DST Mains, Frm Trans, St Wrap 12/18</t>
  </si>
  <si>
    <t>G3766 DST Mains, Trans, Everett</t>
  </si>
  <si>
    <t>G3766 DST Mains, Trans, Everett 01/18</t>
  </si>
  <si>
    <t>G3766 DST Mains, Trans, Everett 02/18</t>
  </si>
  <si>
    <t>G3766 DST Mains, Trans, Everett 03/18</t>
  </si>
  <si>
    <t>G3766 DST Mains, Trans, Everett 04/18</t>
  </si>
  <si>
    <t>G3766 DST Mains, Trans, Everett 05/18</t>
  </si>
  <si>
    <t>G3766 DST Mains, Trans, Everett 06/18</t>
  </si>
  <si>
    <t>G3766 DST Mains, Trans, Everett 07/18</t>
  </si>
  <si>
    <t>G3766 DST Mains, Trans, Everett 08/18</t>
  </si>
  <si>
    <t>G3766 DST Mains, Trans, Everett 09/18</t>
  </si>
  <si>
    <t>G3766 DST Mains, Trans, Everett 10/18</t>
  </si>
  <si>
    <t>G3766 DST Mains, Trans, Everett 11/18</t>
  </si>
  <si>
    <t>G3766 DST Mains, Trans, Everett 12/18</t>
  </si>
  <si>
    <t>G3780 DST Measuring &amp; Reg Station</t>
  </si>
  <si>
    <t>G3780 DST Measuring &amp; Reg Station 01/18</t>
  </si>
  <si>
    <t>G3780 DST Measuring &amp; Reg Station 02/18</t>
  </si>
  <si>
    <t>G3780 DST Measuring &amp; Reg Station 03/18</t>
  </si>
  <si>
    <t>G3780 DST Measuring &amp; Reg Station 04/18</t>
  </si>
  <si>
    <t>G3780 DST Measuring &amp; Reg Station 05/18</t>
  </si>
  <si>
    <t>G3780 DST Measuring &amp; Reg Station 06/18</t>
  </si>
  <si>
    <t>G3780 DST Measuring &amp; Reg Station 07/18</t>
  </si>
  <si>
    <t>G3780 DST Measuring &amp; Reg Station 08/18</t>
  </si>
  <si>
    <t>G3780 DST Measuring &amp; Reg Station 09/18</t>
  </si>
  <si>
    <t>G3780 DST Measuring &amp; Reg Station 10/18</t>
  </si>
  <si>
    <t>G3780 DST Measuring &amp; Reg Station 11/18</t>
  </si>
  <si>
    <t>G3780 DST Measuring &amp; Reg Station 12/18</t>
  </si>
  <si>
    <t>G3781 DST Measuring &amp; Reg Sta, Tran</t>
  </si>
  <si>
    <t>G3781 DST Measuring &amp; Reg Sta, Tran 01/18</t>
  </si>
  <si>
    <t>G3781 DST Measuring &amp; Reg Sta, Tran 02/18</t>
  </si>
  <si>
    <t>G3781 DST Measuring &amp; Reg Sta, Tran 03/18</t>
  </si>
  <si>
    <t>G3781 DST Measuring &amp; Reg Sta, Tran 04/18</t>
  </si>
  <si>
    <t>G3781 DST Measuring &amp; Reg Sta, Tran 05/18</t>
  </si>
  <si>
    <t>G3781 DST Measuring &amp; Reg Sta, Tran 06/18</t>
  </si>
  <si>
    <t>G3781 DST Measuring &amp; Reg Sta, Tran 07/18</t>
  </si>
  <si>
    <t>G3781 DST Measuring &amp; Reg Sta, Tran 08/18</t>
  </si>
  <si>
    <t>G3781 DST Measuring &amp; Reg Sta, Tran 09/18</t>
  </si>
  <si>
    <t>G3781 DST Measuring &amp; Reg Sta, Tran 10/18</t>
  </si>
  <si>
    <t>G3781 DST Measuring &amp; Reg Sta, Tran 11/18</t>
  </si>
  <si>
    <t>G3781 DST Measuring &amp; Reg Sta, Tran 12/18</t>
  </si>
  <si>
    <t>G3800 DST Services-DO NOT USE</t>
  </si>
  <si>
    <t>G3800 DST Services-DO NOT USE 01/18</t>
  </si>
  <si>
    <t>G3800 DST Services-DO NOT USE 02/18</t>
  </si>
  <si>
    <t>G3800 DST Services-DO NOT USE 03/18</t>
  </si>
  <si>
    <t>G3800 DST Services-DO NOT USE 04/18</t>
  </si>
  <si>
    <t>G3800 DST Services-DO NOT USE 05/18</t>
  </si>
  <si>
    <t>G3800 DST Services-DO NOT USE 06/18</t>
  </si>
  <si>
    <t>G3800 DST Services-DO NOT USE 07/18</t>
  </si>
  <si>
    <t>G3800 DST Services-DO NOT USE 08/18</t>
  </si>
  <si>
    <t>G3800 DST Services-DO NOT USE 09/18</t>
  </si>
  <si>
    <t>G3800 DST Services-DO NOT USE 10/18</t>
  </si>
  <si>
    <t>G3800 DST Services-DO NOT USE 11/18</t>
  </si>
  <si>
    <t>G3800 DST Services-DO NOT USE 12/18</t>
  </si>
  <si>
    <t>G3801 DST Services, Cathodic Protec 01/18</t>
  </si>
  <si>
    <t>G3801 DST Services, Cathodic Protec 02/18</t>
  </si>
  <si>
    <t>G3801 DST Services, Cathodic Protec 03/18</t>
  </si>
  <si>
    <t>G3801 DST Services, Cathodic Protec 04/18</t>
  </si>
  <si>
    <t>G3801 DST Services, Cathodic Protec 05/18</t>
  </si>
  <si>
    <t>G3801 DST Services, Cathodic Protec 06/18</t>
  </si>
  <si>
    <t>G3801 DST Services, Cathodic Protec 07/18</t>
  </si>
  <si>
    <t>G3801 DST Services, Cathodic Protec 08/18</t>
  </si>
  <si>
    <t>G3801 DST Services, Cathodic Protec 09/18</t>
  </si>
  <si>
    <t>G3801 DST Services, Cathodic Protec 10/18</t>
  </si>
  <si>
    <t>G3801 DST Services, Cathodic Protec 11/18</t>
  </si>
  <si>
    <t>G3801 DST Services, Cathodic Protec 12/18</t>
  </si>
  <si>
    <t>G3802 DST Services, Plastic 01/18</t>
  </si>
  <si>
    <t>G3802 DST Services, Plastic 02/18</t>
  </si>
  <si>
    <t>G3802 DST Services, Plastic 03/18</t>
  </si>
  <si>
    <t>G3802 DST Services, Plastic 04/18</t>
  </si>
  <si>
    <t>G3802 DST Services, Plastic 05/18</t>
  </si>
  <si>
    <t>G3802 DST Services, Plastic 06/18</t>
  </si>
  <si>
    <t>G3802 DST Services, Plastic 07/18</t>
  </si>
  <si>
    <t>G3802 DST Services, Plastic 08/18</t>
  </si>
  <si>
    <t>G3802 DST Services, Plastic 09/18</t>
  </si>
  <si>
    <t>G3802 DST Services, Plastic 10/18</t>
  </si>
  <si>
    <t>G3802 DST Services, Plastic 11/18</t>
  </si>
  <si>
    <t>G3802 DST Services, Plastic 12/18</t>
  </si>
  <si>
    <t>G3803 DST Services, Steel Wrapped 01/18</t>
  </si>
  <si>
    <t>G3803 DST Services, Steel Wrapped 02/18</t>
  </si>
  <si>
    <t>G3803 DST Services, Steel Wrapped 03/18</t>
  </si>
  <si>
    <t>G3803 DST Services, Steel Wrapped 04/18</t>
  </si>
  <si>
    <t>G3803 DST Services, Steel Wrapped 05/18</t>
  </si>
  <si>
    <t>G3803 DST Services, Steel Wrapped 06/18</t>
  </si>
  <si>
    <t>G3803 DST Services, Steel Wrapped 07/18</t>
  </si>
  <si>
    <t>G3803 DST Services, Steel Wrapped 08/18</t>
  </si>
  <si>
    <t>G3803 DST Services, Steel Wrapped 09/18</t>
  </si>
  <si>
    <t>G3803 DST Services, Steel Wrapped 10/18</t>
  </si>
  <si>
    <t>G3803 DST Services, Steel Wrapped 11/18</t>
  </si>
  <si>
    <t>G3803 DST Services, Steel Wrapped 12/18</t>
  </si>
  <si>
    <t>G3804 DST Services, Bare Steel-RET</t>
  </si>
  <si>
    <t>G3804 DST Services, Bare Steel-RET 01/18</t>
  </si>
  <si>
    <t>G3804 DST Services, Bare Steel-RET 02/18</t>
  </si>
  <si>
    <t>G3804 DST Services, Bare Steel-RET 03/18</t>
  </si>
  <si>
    <t>G3810 DST Meters (AMR)</t>
  </si>
  <si>
    <t>G3810 DST Meters (AMR) 01/18</t>
  </si>
  <si>
    <t>G3810 DST Meters (AMR) 02/18</t>
  </si>
  <si>
    <t>G3810 DST Meters (AMR) 03/18</t>
  </si>
  <si>
    <t>G3810 DST Meters (AMR) 04/18</t>
  </si>
  <si>
    <t>G3810 DST Meters (AMR) 05/18</t>
  </si>
  <si>
    <t>G3810 DST Meters (AMR) 06/18</t>
  </si>
  <si>
    <t>G3810 DST Meters (AMR) 07/18</t>
  </si>
  <si>
    <t>G3810 DST Meters (AMR) 08/18</t>
  </si>
  <si>
    <t>G3810 DST Meters (AMR) 09/18</t>
  </si>
  <si>
    <t>G3810 DST Meters (AMR) 10/18</t>
  </si>
  <si>
    <t>G3810 DST Meters (AMR) 11/18</t>
  </si>
  <si>
    <t>G3810 DST Meters (AMR) 12/18</t>
  </si>
  <si>
    <t>G3811 DST Meters, AMI-DONOTUSE</t>
  </si>
  <si>
    <t>G3811 DST Meters, AMI-DONOTUSE 01/18</t>
  </si>
  <si>
    <t>G3811 DST Meters, AMI-DONOTUSE 02/18</t>
  </si>
  <si>
    <t>G3811 DST Meters, AMI-DONOTUSE 03/18</t>
  </si>
  <si>
    <t>G3811 DST Meters, AMI-DONOTUSE 04/18</t>
  </si>
  <si>
    <t>G3811 DST Meters, AMI-DONOTUSE 05/18</t>
  </si>
  <si>
    <t>G3811 DST Meters, AMI-DONOTUSE 06/18</t>
  </si>
  <si>
    <t>G3811 DST Meters, AMI-DONOTUSE 07/18</t>
  </si>
  <si>
    <t>G3811 DST Meters, AMI-DONOTUSE 08/18</t>
  </si>
  <si>
    <t>G3811 DST Meters, AMI-DONOTUSE 09/18</t>
  </si>
  <si>
    <t>G3811 DST Meters, AMI-DONOTUSE 10/18</t>
  </si>
  <si>
    <t>G3811 DST Meters, AMI-DONOTUSE 11/18</t>
  </si>
  <si>
    <t>G3811 DST Meters, AMI-DONOTUSE 12/18</t>
  </si>
  <si>
    <t>G3812 DST Modules, AMI</t>
  </si>
  <si>
    <t>G3812 DST Modules, AMI 01/18</t>
  </si>
  <si>
    <t>G3812 DST Modules, AMI 02/18</t>
  </si>
  <si>
    <t>G3812 DST Modules, AMI 03/18</t>
  </si>
  <si>
    <t>G3812 DST Modules, AMI 04/18</t>
  </si>
  <si>
    <t>G3812 DST Modules, AMI 05/18</t>
  </si>
  <si>
    <t>G3812 DST Modules, AMI 06/18</t>
  </si>
  <si>
    <t>G3812 DST Modules, AMI 07/18</t>
  </si>
  <si>
    <t>G3812 DST Modules, AMI 08/18</t>
  </si>
  <si>
    <t>G3812 DST Modules, AMI 09/18</t>
  </si>
  <si>
    <t>G3812 DST Modules, AMI 10/18</t>
  </si>
  <si>
    <t>G3812 DST Modules, AMI 11/18</t>
  </si>
  <si>
    <t>G3812 DST Modules, AMI 12/18</t>
  </si>
  <si>
    <t>G3813 DST Modules, AMR</t>
  </si>
  <si>
    <t>G3813 DST Modules, AMR 01/18</t>
  </si>
  <si>
    <t>G3813 DST Modules, AMR 02/18</t>
  </si>
  <si>
    <t>G3813 DST Modules, AMR 03/18</t>
  </si>
  <si>
    <t>G3813 DST Modules, AMR 04/18</t>
  </si>
  <si>
    <t>G3813 DST Modules, AMR 05/18</t>
  </si>
  <si>
    <t>G3813 DST Modules, AMR 06/18</t>
  </si>
  <si>
    <t>G3813 DST Modules, AMR 07/18</t>
  </si>
  <si>
    <t>G3813 DST Modules, AMR 08/18</t>
  </si>
  <si>
    <t>G3813 DST Modules, AMR 09/18</t>
  </si>
  <si>
    <t>G3813 DST Modules, AMR 10/18</t>
  </si>
  <si>
    <t>G3813 DST Modules, AMR 11/18</t>
  </si>
  <si>
    <t>G3813 DST Modules, AMR 12/18</t>
  </si>
  <si>
    <t>G3820 DST Meter Installations (AMR) 01/18</t>
  </si>
  <si>
    <t>G3820 DST Meter Installations (AMR) 02/18</t>
  </si>
  <si>
    <t>G3820 DST Meter Installations (AMR) 03/18</t>
  </si>
  <si>
    <t>G3820 DST Meter Installations (AMR) 04/18</t>
  </si>
  <si>
    <t>G3820 DST Meter Installations (AMR) 05/18</t>
  </si>
  <si>
    <t>G3820 DST Meter Installations (AMR) 06/18</t>
  </si>
  <si>
    <t>G3820 DST Meter Installations (AMR) 07/18</t>
  </si>
  <si>
    <t>G3820 DST Meter Installations (AMR) 08/18</t>
  </si>
  <si>
    <t>G3820 DST Meter Installations (AMR) 09/18</t>
  </si>
  <si>
    <t>G3820 DST Meter Installations (AMR) 10/18</t>
  </si>
  <si>
    <t>G3820 DST Meter Installations (AMR) 11/18</t>
  </si>
  <si>
    <t>G3820 DST Meter Installations (AMR) 12/18</t>
  </si>
  <si>
    <t>G3821 DST MeterInstall AMI-DONOTUSE</t>
  </si>
  <si>
    <t>G3821 DST MeterInstall AMI-DONOTUSE 01/18</t>
  </si>
  <si>
    <t>G3821 DST MeterInstall AMI-DONOTUSE 02/18</t>
  </si>
  <si>
    <t>G3821 DST MeterInstall AMI-DONOTUSE 03/18</t>
  </si>
  <si>
    <t>G3821 DST MeterInstall AMI-DONOTUSE 04/18</t>
  </si>
  <si>
    <t>G3821 DST MeterInstall AMI-DONOTUSE 05/18</t>
  </si>
  <si>
    <t>G3821 DST MeterInstall AMI-DONOTUSE 06/18</t>
  </si>
  <si>
    <t>G3821 DST MeterInstall AMI-DONOTUSE 07/18</t>
  </si>
  <si>
    <t>G3821 DST MeterInstall AMI-DONOTUSE 08/18</t>
  </si>
  <si>
    <t>G3821 DST MeterInstall AMI-DONOTUSE 09/18</t>
  </si>
  <si>
    <t>G3821 DST MeterInstall AMI-DONOTUSE 10/18</t>
  </si>
  <si>
    <t>G3821 DST MeterInstall AMI-DONOTUSE 11/18</t>
  </si>
  <si>
    <t>G3821 DST MeterInstall AMI-DONOTUSE 12/18</t>
  </si>
  <si>
    <t>G3822 DST Module Installations, AMI</t>
  </si>
  <si>
    <t>G3822 DST Module Installations, AMI 01/18</t>
  </si>
  <si>
    <t>G3822 DST Module Installations, AMI 02/18</t>
  </si>
  <si>
    <t>G3822 DST Module Installations, AMI 03/18</t>
  </si>
  <si>
    <t>G3822 DST Module Installations, AMI 04/18</t>
  </si>
  <si>
    <t>G3822 DST Module Installations, AMI 05/18</t>
  </si>
  <si>
    <t>G3822 DST Module Installations, AMI 06/18</t>
  </si>
  <si>
    <t>G3822 DST Module Installations, AMI 07/18</t>
  </si>
  <si>
    <t>G3822 DST Module Installations, AMI 08/18</t>
  </si>
  <si>
    <t>G3822 DST Module Installations, AMI 09/18</t>
  </si>
  <si>
    <t>G3822 DST Module Installations, AMI 10/18</t>
  </si>
  <si>
    <t>G3822 DST Module Installations, AMI 11/18</t>
  </si>
  <si>
    <t>G3822 DST Module Installations, AMI 12/18</t>
  </si>
  <si>
    <t>G3823 DST Module Installations, AMR</t>
  </si>
  <si>
    <t>G3823 DST Module Installations, AMR 01/18</t>
  </si>
  <si>
    <t>G3823 DST Module Installations, AMR 02/18</t>
  </si>
  <si>
    <t>G3823 DST Module Installations, AMR 03/18</t>
  </si>
  <si>
    <t>G3823 DST Module Installations, AMR 04/18</t>
  </si>
  <si>
    <t>G3823 DST Module Installations, AMR 05/18</t>
  </si>
  <si>
    <t>G3823 DST Module Installations, AMR 06/18</t>
  </si>
  <si>
    <t>G3823 DST Module Installations, AMR 07/18</t>
  </si>
  <si>
    <t>G3823 DST Module Installations, AMR 08/18</t>
  </si>
  <si>
    <t>G3823 DST Module Installations, AMR 09/18</t>
  </si>
  <si>
    <t>G3823 DST Module Installations, AMR 10/18</t>
  </si>
  <si>
    <t>G3823 DST Module Installations, AMR 11/18</t>
  </si>
  <si>
    <t>G3823 DST Module Installations, AMR 12/18</t>
  </si>
  <si>
    <t>G383 DST House Regulators</t>
  </si>
  <si>
    <t>G383 DST House Regulators 01/18</t>
  </si>
  <si>
    <t>G383 DST House Regulators 02/18</t>
  </si>
  <si>
    <t>G383 DST House Regulators 03/18</t>
  </si>
  <si>
    <t>G383 DST House Regulators 04/18</t>
  </si>
  <si>
    <t>G383 DST House Regulators 05/18</t>
  </si>
  <si>
    <t>G383 DST House Regulators 06/18</t>
  </si>
  <si>
    <t>G383 DST House Regulators 07/18</t>
  </si>
  <si>
    <t>G383 DST House Regulators 08/18</t>
  </si>
  <si>
    <t>G383 DST House Regulators 09/18</t>
  </si>
  <si>
    <t>G383 DST House Regulators 10/18</t>
  </si>
  <si>
    <t>G383 DST House Regulators 11/18</t>
  </si>
  <si>
    <t>G383 DST House Regulators 12/18</t>
  </si>
  <si>
    <t>G384 DST House Regulator Installs</t>
  </si>
  <si>
    <t>G384 DST House Regulator Installs 01/18</t>
  </si>
  <si>
    <t>G384 DST House Regulator Installs 02/18</t>
  </si>
  <si>
    <t>G384 DST House Regulator Installs 03/18</t>
  </si>
  <si>
    <t>G384 DST House Regulator Installs 04/18</t>
  </si>
  <si>
    <t>G384 DST House Regulator Installs 05/18</t>
  </si>
  <si>
    <t>G384 DST House Regulator Installs 06/18</t>
  </si>
  <si>
    <t>G384 DST House Regulator Installs 07/18</t>
  </si>
  <si>
    <t>G384 DST House Regulator Installs 08/18</t>
  </si>
  <si>
    <t>G384 DST House Regulator Installs 09/18</t>
  </si>
  <si>
    <t>G384 DST House Regulator Installs 10/18</t>
  </si>
  <si>
    <t>G384 DST House Regulator Installs 11/18</t>
  </si>
  <si>
    <t>G384 DST House Regulator Installs 12/18</t>
  </si>
  <si>
    <t>G385 DST Industrial M&amp;R Sta Eq</t>
  </si>
  <si>
    <t>G385 DST Industrial M&amp;R Sta Eq 01/18</t>
  </si>
  <si>
    <t>G385 DST Industrial M&amp;R Sta Eq 02/18</t>
  </si>
  <si>
    <t>G385 DST Industrial M&amp;R Sta Eq 03/18</t>
  </si>
  <si>
    <t>G385 DST Industrial M&amp;R Sta Eq 04/18</t>
  </si>
  <si>
    <t>G385 DST Industrial M&amp;R Sta Eq 05/18</t>
  </si>
  <si>
    <t>G385 DST Industrial M&amp;R Sta Eq 06/18</t>
  </si>
  <si>
    <t>G385 DST Industrial M&amp;R Sta Eq 07/18</t>
  </si>
  <si>
    <t>G385 DST Industrial M&amp;R Sta Eq 08/18</t>
  </si>
  <si>
    <t>G385 DST Industrial M&amp;R Sta Eq 09/18</t>
  </si>
  <si>
    <t>G385 DST Industrial M&amp;R Sta Eq 10/18</t>
  </si>
  <si>
    <t>G385 DST Industrial M&amp;R Sta Eq 11/18</t>
  </si>
  <si>
    <t>G385 DST Industrial M&amp;R Sta Eq 12/18</t>
  </si>
  <si>
    <t>G38601 DST CNG Kent station</t>
  </si>
  <si>
    <t>G38601 DST CNG Kent station 01/18</t>
  </si>
  <si>
    <t>G38601 DST CNG Kent station 02/18</t>
  </si>
  <si>
    <t>G38601 DST CNG Kent station 03/18</t>
  </si>
  <si>
    <t>G38601 DST CNG Kent station 04/18</t>
  </si>
  <si>
    <t>G38601 DST CNG Kent station 05/18</t>
  </si>
  <si>
    <t>G38601 DST CNG Kent station 06/18</t>
  </si>
  <si>
    <t>G38601 DST CNG Kent station 07/18</t>
  </si>
  <si>
    <t>G38601 DST CNG Kent station 08/18</t>
  </si>
  <si>
    <t>G38601 DST CNG Kent station 09/18</t>
  </si>
  <si>
    <t>G38601 DST CNG Kent station 10/18</t>
  </si>
  <si>
    <t>G38601 DST CNG Kent station 11/18</t>
  </si>
  <si>
    <t>G38601 DST CNG Kent station 12/18</t>
  </si>
  <si>
    <t>G3861 DST Com Water Heater</t>
  </si>
  <si>
    <t>G3861 DST Com Water Heater 01/18</t>
  </si>
  <si>
    <t>G3861 DST Com Water Heater 02/18</t>
  </si>
  <si>
    <t>G3861 DST Com Water Heater 03/18</t>
  </si>
  <si>
    <t>G3861 DST Com Water Heater 04/18</t>
  </si>
  <si>
    <t>G3861 DST Com Water Heater 05/18</t>
  </si>
  <si>
    <t>G3861 DST Com Water Heater 06/18</t>
  </si>
  <si>
    <t>G3861 DST Com Water Heater 07/18</t>
  </si>
  <si>
    <t>G3861 DST Com Water Heater 08/18</t>
  </si>
  <si>
    <t>G3861 DST Com Water Heater 09/18</t>
  </si>
  <si>
    <t>G3861 DST Com Water Heater 10/18</t>
  </si>
  <si>
    <t>G3861 DST Com Water Heater 11/18</t>
  </si>
  <si>
    <t>G3861 DST Com Water Heater 12/18</t>
  </si>
  <si>
    <t>G3861 DST Com Water Heater&lt;1994-RET</t>
  </si>
  <si>
    <t>G3861 DST Com Water Heater&lt;1994-RET 02/18</t>
  </si>
  <si>
    <t>G3861 DST Com Water Heater&lt;1994-RET 03/18</t>
  </si>
  <si>
    <t>G3861 DST Com Water Heater&lt;1994-RET 04/18</t>
  </si>
  <si>
    <t>G3861 DST Com Water Heater&lt;1994-RET 05/18</t>
  </si>
  <si>
    <t>G3861 DST Com Water Heater&lt;1994-RET 08/18</t>
  </si>
  <si>
    <t>G3861 DST Com Water Heater&lt;1994-RET 09/18</t>
  </si>
  <si>
    <t>G3861 DST Com Water Heater&lt;1994-RET 10/18</t>
  </si>
  <si>
    <t>G3862 DST Res Water Heater</t>
  </si>
  <si>
    <t>G3862 DST Res Water Heater 01/18</t>
  </si>
  <si>
    <t>G3862 DST Res Water Heater 02/18</t>
  </si>
  <si>
    <t>G3862 DST Res Water Heater 03/18</t>
  </si>
  <si>
    <t>G3862 DST Res Water Heater 04/18</t>
  </si>
  <si>
    <t>G3862 DST Res Water Heater 05/18</t>
  </si>
  <si>
    <t>G3862 DST Res Water Heater 06/18</t>
  </si>
  <si>
    <t>G3862 DST Res Water Heater 07/18</t>
  </si>
  <si>
    <t>G3862 DST Res Water Heater 08/18</t>
  </si>
  <si>
    <t>G3862 DST Res Water Heater 09/18</t>
  </si>
  <si>
    <t>G3862 DST Res Water Heater 10/18</t>
  </si>
  <si>
    <t>G3862 DST Res Water Heater 11/18</t>
  </si>
  <si>
    <t>G3862 DST Res Water Heater 12/18</t>
  </si>
  <si>
    <t>G3862 DST ResWaterHeater &lt; 1994-RET</t>
  </si>
  <si>
    <t>G3862 DST ResWaterHeater &lt; 1994-RET 02/18</t>
  </si>
  <si>
    <t>G3862 DST ResWaterHeater &lt; 1994-RET 03/18</t>
  </si>
  <si>
    <t>G3862 DST ResWaterHeater &lt; 1994-RET 04/18</t>
  </si>
  <si>
    <t>G3862 DST ResWaterHeater &lt; 1994-RET 05/18</t>
  </si>
  <si>
    <t>G3862 DST ResWaterHeater &lt; 1994-RET 06/18</t>
  </si>
  <si>
    <t>G3862 DST ResWaterHeater &lt; 1994-RET 07/18</t>
  </si>
  <si>
    <t>G3862 DST ResWaterHeater &lt; 1994-RET 08/18</t>
  </si>
  <si>
    <t>G3862 DST ResWaterHeater &lt; 1994-RET 09/18</t>
  </si>
  <si>
    <t>G3862 DST ResWaterHeater &lt; 1994-RET 10/18</t>
  </si>
  <si>
    <t>G3863 DST Res Conv Burner</t>
  </si>
  <si>
    <t>G3863 DST Res Conv Burner 01/18</t>
  </si>
  <si>
    <t>G3863 DST Res Conv Burner 02/18</t>
  </si>
  <si>
    <t>G3863 DST Res Conv Burner 03/18</t>
  </si>
  <si>
    <t>G3863 DST Res Conv Burner 04/18</t>
  </si>
  <si>
    <t>G3863 DST Res Conv Burner 05/18</t>
  </si>
  <si>
    <t>G3863 DST Res Conv Burner 06/18</t>
  </si>
  <si>
    <t>G3863 DST Res Conv Burner 07/18</t>
  </si>
  <si>
    <t>G3863 DST Res Conv Burner 08/18</t>
  </si>
  <si>
    <t>G3863 DST Res Conv Burner 09/18</t>
  </si>
  <si>
    <t>G3863 DST Res Conv Burner 10/18</t>
  </si>
  <si>
    <t>G3863 DST Res Conv Burner 11/18</t>
  </si>
  <si>
    <t>G3863 DST Res Conv Burner 12/18</t>
  </si>
  <si>
    <t>G3865 DST Com Conv Burner</t>
  </si>
  <si>
    <t>G3865 DST Com Conv Burner 01/18</t>
  </si>
  <si>
    <t>G3865 DST Com Conv Burner 02/18</t>
  </si>
  <si>
    <t>G3865 DST Com Conv Burner 03/18</t>
  </si>
  <si>
    <t>G3865 DST Com Conv Burner 04/18</t>
  </si>
  <si>
    <t>G3865 DST Com Conv Burner 05/18</t>
  </si>
  <si>
    <t>G3865 DST Com Conv Burner 06/18</t>
  </si>
  <si>
    <t>G3865 DST Com Conv Burner 07/18</t>
  </si>
  <si>
    <t>G3865 DST Com Conv Burner 08/18</t>
  </si>
  <si>
    <t>G3865 DST Com Conv Burner 09/18</t>
  </si>
  <si>
    <t>G3865 DST Com Conv Burner 10/18</t>
  </si>
  <si>
    <t>G3865 DST Com Conv Burner 11/18</t>
  </si>
  <si>
    <t>G3865 DST Com Conv Burner 12/18</t>
  </si>
  <si>
    <t>G387 DST Other Equipment</t>
  </si>
  <si>
    <t>G387 DST Other Equipment 01/18</t>
  </si>
  <si>
    <t>G387 DST Other Equipment 02/18</t>
  </si>
  <si>
    <t>G387 DST Other Equipment 03/18</t>
  </si>
  <si>
    <t>G387 DST Other Equipment 04/18</t>
  </si>
  <si>
    <t>G387 DST Other Equipment 05/18</t>
  </si>
  <si>
    <t>G387 DST Other Equipment 06/18</t>
  </si>
  <si>
    <t>G387 DST Other Equipment 07/18</t>
  </si>
  <si>
    <t>G387 DST Other Equipment 08/18</t>
  </si>
  <si>
    <t>G387 DST Other Equipment 09/18</t>
  </si>
  <si>
    <t>G387 DST Other Equipment 10/18</t>
  </si>
  <si>
    <t>G387 DST Other Equipment 11/18</t>
  </si>
  <si>
    <t>G387 DST Other Equipment 12/18</t>
  </si>
  <si>
    <t>G388 DST ARO Distribution</t>
  </si>
  <si>
    <t>G388 DST ARO Distribution 01/18</t>
  </si>
  <si>
    <t>G388 DST ARO Distribution 02/18</t>
  </si>
  <si>
    <t>G388 DST ARO Distribution 03/18</t>
  </si>
  <si>
    <t>G388 DST ARO Distribution 04/18</t>
  </si>
  <si>
    <t>G388 DST ARO Distribution 05/18</t>
  </si>
  <si>
    <t>G388 DST ARO Distribution 06/18</t>
  </si>
  <si>
    <t>G388 DST ARO Distribution 07/18</t>
  </si>
  <si>
    <t>G388 DST ARO Distribution 08/18</t>
  </si>
  <si>
    <t>G388 DST ARO Distribution 09/18</t>
  </si>
  <si>
    <t>G388 DST ARO Distribution 10/18</t>
  </si>
  <si>
    <t>G388 DST ARO Distribution 11/18</t>
  </si>
  <si>
    <t>G388 DST ARO Distribution 12/18</t>
  </si>
  <si>
    <t>G390 Centralia Business Office</t>
  </si>
  <si>
    <t>G390 Centralia Business Office 01/18</t>
  </si>
  <si>
    <t>G390 Centralia Business Office 02/18</t>
  </si>
  <si>
    <t>G390 Centralia Business Office 03/18</t>
  </si>
  <si>
    <t>G390 Centralia Business Office 04/18</t>
  </si>
  <si>
    <t>G390 Centralia Business Office 05/18</t>
  </si>
  <si>
    <t>G390 Centralia Business Office 06/18</t>
  </si>
  <si>
    <t>G390 Centralia Business Office 07/18</t>
  </si>
  <si>
    <t>G390 Centralia Business Office 08/18</t>
  </si>
  <si>
    <t>G390 Centralia Business Office 09/18</t>
  </si>
  <si>
    <t>G390 Centralia Business Office 10/18</t>
  </si>
  <si>
    <t>G390 Centralia Business Office 11/18</t>
  </si>
  <si>
    <t>G390 Centralia Business Office 12/18</t>
  </si>
  <si>
    <t>G390 GEN Structures &amp; Improvements</t>
  </si>
  <si>
    <t>G390 GEN Structures &amp; Improvements 01/18</t>
  </si>
  <si>
    <t>G390 GEN Structures &amp; Improvements 02/18</t>
  </si>
  <si>
    <t>G390 GEN Structures &amp; Improvements 03/18</t>
  </si>
  <si>
    <t>G390 GEN Structures &amp; Improvements 04/18</t>
  </si>
  <si>
    <t>G390 GEN Structures &amp; Improvements 05/18</t>
  </si>
  <si>
    <t>G390 GEN Structures &amp; Improvements 06/18</t>
  </si>
  <si>
    <t>G390 GEN Structures &amp; Improvements 07/18</t>
  </si>
  <si>
    <t>G390 GEN Structures &amp; Improvements 08/18</t>
  </si>
  <si>
    <t>G390 GEN Structures &amp; Improvements 09/18</t>
  </si>
  <si>
    <t>G390 GEN Structures &amp; Improvements 10/18</t>
  </si>
  <si>
    <t>G390 GEN Structures &amp; Improvements 11/18</t>
  </si>
  <si>
    <t>G390 GEN Structures &amp; Improvements 12/18</t>
  </si>
  <si>
    <t>G3910 inactive</t>
  </si>
  <si>
    <t>G3910 inactive 01/18</t>
  </si>
  <si>
    <t>G3910 inactive 02/18</t>
  </si>
  <si>
    <t>G3910 inactive 03/18</t>
  </si>
  <si>
    <t>G3910 inactive 04/18</t>
  </si>
  <si>
    <t>G3910 inactive 05/18</t>
  </si>
  <si>
    <t>G3910 inactive 06/18</t>
  </si>
  <si>
    <t>G3910 inactive 07/18</t>
  </si>
  <si>
    <t>G3910 inactive 08/18</t>
  </si>
  <si>
    <t>G3910 inactive 09/18</t>
  </si>
  <si>
    <t>G3910 inactive 10/18</t>
  </si>
  <si>
    <t>G3910 inactive 11/18</t>
  </si>
  <si>
    <t>G3910 inactive 12/18</t>
  </si>
  <si>
    <t>G3911 GEN Office Furn &amp; Eq, new</t>
  </si>
  <si>
    <t>G3911 GEN Office Furn &amp; Eq, new 01/18</t>
  </si>
  <si>
    <t>G3911 GEN Office Furn &amp; Eq, new 02/18</t>
  </si>
  <si>
    <t>G3911 GEN Office Furn &amp; Eq, new 03/18</t>
  </si>
  <si>
    <t>G3911 GEN Office Furn &amp; Eq, new 04/18</t>
  </si>
  <si>
    <t>G3911 GEN Office Furn &amp; Eq, new 05/18</t>
  </si>
  <si>
    <t>G3911 GEN Office Furn &amp; Eq, new 06/18</t>
  </si>
  <si>
    <t>G3911 GEN Office Furn &amp; Eq, new 07/18</t>
  </si>
  <si>
    <t>G3911 GEN Office Furn &amp; Eq, new 08/18</t>
  </si>
  <si>
    <t>G3911 GEN Office Furn &amp; Eq, new 09/18</t>
  </si>
  <si>
    <t>G3911 GEN Office Furn &amp; Eq, new 10/18</t>
  </si>
  <si>
    <t>G3911 GEN Office Furn &amp; Eq, new 11/18</t>
  </si>
  <si>
    <t>G3911 GEN Office Furn &amp; Eq, new 12/18</t>
  </si>
  <si>
    <t>G3911 GEN Office Furn &amp; Eq, old</t>
  </si>
  <si>
    <t>G3911 GEN Office Furn &amp; Eq, old 01/18</t>
  </si>
  <si>
    <t>G3911 GEN Office Furn &amp; Eq, old 02/18</t>
  </si>
  <si>
    <t>G3911 GEN Office Furn &amp; Eq, old 03/18</t>
  </si>
  <si>
    <t>G3911 GEN Office Furn &amp; Eq, old 04/18</t>
  </si>
  <si>
    <t>G3911 GEN Office Furn &amp; Eq, old 05/18</t>
  </si>
  <si>
    <t>G3911 GEN Office Furn &amp; Eq, old 06/18</t>
  </si>
  <si>
    <t>G3911 GEN Office Furn &amp; Eq, old 07/18</t>
  </si>
  <si>
    <t>G3911 GEN Office Furn &amp; Eq, old 08/18</t>
  </si>
  <si>
    <t>G3911 GEN Office Furn &amp; Eq, old 09/18</t>
  </si>
  <si>
    <t>G3911 GEN Office Furn &amp; Eq, old 10/18</t>
  </si>
  <si>
    <t>G3911 GEN Office Furn &amp; Eq, old 11/18</t>
  </si>
  <si>
    <t>G3911 GEN Office Furn &amp; Eq, old 12/18</t>
  </si>
  <si>
    <t>G3912 GEN Computer Eq, new</t>
  </si>
  <si>
    <t>G3912 GEN Computer Eq, new 01/18</t>
  </si>
  <si>
    <t>G3912 GEN Computer Eq, new 02/18</t>
  </si>
  <si>
    <t>G3912 GEN Computer Eq, new 03/18</t>
  </si>
  <si>
    <t>G3912 GEN Computer Eq, new 04/18</t>
  </si>
  <si>
    <t>G3912 GEN Computer Eq, new 05/18</t>
  </si>
  <si>
    <t>G3912 GEN Computer Eq, new 06/18</t>
  </si>
  <si>
    <t>G3912 GEN Computer Eq, new 07/18</t>
  </si>
  <si>
    <t>G3912 GEN Computer Eq, new 08/18</t>
  </si>
  <si>
    <t>G3912 GEN Computer Eq, new 09/18</t>
  </si>
  <si>
    <t>G3912 GEN Computer Eq, new 10/18</t>
  </si>
  <si>
    <t>G3912 GEN Computer Eq, new 11/18</t>
  </si>
  <si>
    <t>G3912 GEN Computer Eq, new 12/18</t>
  </si>
  <si>
    <t>G3913 GEN Printers, new</t>
  </si>
  <si>
    <t>G3913 GEN Printers, new 01/18</t>
  </si>
  <si>
    <t>G3913 GEN Printers, new 02/18</t>
  </si>
  <si>
    <t>G3913 GEN Printers, new 03/18</t>
  </si>
  <si>
    <t>G3913 GEN Printers, new 04/18</t>
  </si>
  <si>
    <t>G3913 GEN Printers, new 05/18</t>
  </si>
  <si>
    <t>G3913 GEN Printers, new 06/18</t>
  </si>
  <si>
    <t>G3913 GEN Printers, new 07/18</t>
  </si>
  <si>
    <t>G3913 GEN Printers, new 08/18</t>
  </si>
  <si>
    <t>G3913 GEN Printers, new 09/18</t>
  </si>
  <si>
    <t>G3913 GEN Printers, new 10/18</t>
  </si>
  <si>
    <t>G3913 GEN Printers, new 11/18</t>
  </si>
  <si>
    <t>G3913 GEN Printers, new 12/18</t>
  </si>
  <si>
    <t>G3914 GEN Computer Equip- RETIRED</t>
  </si>
  <si>
    <t>G3914 GEN Computer Equip- RETIRED 01/18</t>
  </si>
  <si>
    <t>G3914 GEN Computer Equip- RETIRED 02/18</t>
  </si>
  <si>
    <t>G3914 GEN Computer Equip- RETIRED 03/18</t>
  </si>
  <si>
    <t>G3914 GEN Computer Equip- RETIRED 04/18</t>
  </si>
  <si>
    <t>G3914 GEN Computer Equip- RETIRED 05/18</t>
  </si>
  <si>
    <t>G3914 GEN Computer Equip- RETIRED 06/18</t>
  </si>
  <si>
    <t>G3914 GEN Computer Equip- RETIRED 07/18</t>
  </si>
  <si>
    <t>G3914 GEN Computer Equip- RETIRED 08/18</t>
  </si>
  <si>
    <t>G3914 GEN Computer Equip- RETIRED 09/18</t>
  </si>
  <si>
    <t>G3914 GEN Computer Equip- RETIRED 10/18</t>
  </si>
  <si>
    <t>G3914 GEN Computer Equip- RETIRED 11/18</t>
  </si>
  <si>
    <t>G3914 GEN Computer Equip- RETIRED 12/18</t>
  </si>
  <si>
    <t>G3915 GEN Network Equipment</t>
  </si>
  <si>
    <t>G3915 GEN Network Equipment 01/18</t>
  </si>
  <si>
    <t>G3915 GEN Network Equipment 02/18</t>
  </si>
  <si>
    <t>G3915 GEN Network Equipment 03/18</t>
  </si>
  <si>
    <t>G3915 GEN Network Equipment 04/18</t>
  </si>
  <si>
    <t>G3915 GEN Network Equipment 05/18</t>
  </si>
  <si>
    <t>G3915 GEN Network Equipment 06/18</t>
  </si>
  <si>
    <t>G3915 GEN Network Equipment 07/18</t>
  </si>
  <si>
    <t>G3915 GEN Network Equipment 08/18</t>
  </si>
  <si>
    <t>G3915 GEN Network Equipment 09/18</t>
  </si>
  <si>
    <t>G3915 GEN Network Equipment 10/18</t>
  </si>
  <si>
    <t>G3915 GEN Network Equipment 11/18</t>
  </si>
  <si>
    <t>G3915 GEN Network Equipment 12/18</t>
  </si>
  <si>
    <t>G3916 GEN Data Equipment</t>
  </si>
  <si>
    <t>G3916 GEN Data Equipment 01/18</t>
  </si>
  <si>
    <t>G3916 GEN Data Equipment 02/18</t>
  </si>
  <si>
    <t>G3916 GEN Data Equipment 03/18</t>
  </si>
  <si>
    <t>G3916 GEN Data Equipment 04/18</t>
  </si>
  <si>
    <t>G3916 GEN Data Equipment 05/18</t>
  </si>
  <si>
    <t>G3916 GEN Data Equipment 06/18</t>
  </si>
  <si>
    <t>G3916 GEN Data Equipment 07/18</t>
  </si>
  <si>
    <t>G3916 GEN Data Equipment 08/18</t>
  </si>
  <si>
    <t>G3916 GEN Data Equipment 09/18</t>
  </si>
  <si>
    <t>G3916 GEN Data Equipment 10/18</t>
  </si>
  <si>
    <t>G3916 GEN Data Equipment 11/18</t>
  </si>
  <si>
    <t>G3916 GEN Data Equipment 12/18</t>
  </si>
  <si>
    <t>G392 GEN Trans Equip, new</t>
  </si>
  <si>
    <t>G392 GEN Trans Equip, new 01/18</t>
  </si>
  <si>
    <t>G392 GEN Trans Equip, new 02/18</t>
  </si>
  <si>
    <t>G392 GEN Trans Equip, new 03/18</t>
  </si>
  <si>
    <t>G392 GEN Trans Equip, new 04/18</t>
  </si>
  <si>
    <t>G392 GEN Trans Equip, new 05/18</t>
  </si>
  <si>
    <t>G392 GEN Trans Equip, new 06/18</t>
  </si>
  <si>
    <t>G392 GEN Trans Equip, new 07/18</t>
  </si>
  <si>
    <t>G392 GEN Trans Equip, new 08/18</t>
  </si>
  <si>
    <t>G392 GEN Trans Equip, new 09/18</t>
  </si>
  <si>
    <t>G392 GEN Trans Equip, new 10/18</t>
  </si>
  <si>
    <t>G392 GEN Trans Equip, new 11/18</t>
  </si>
  <si>
    <t>G392 GEN Trans Equip, new 12/18</t>
  </si>
  <si>
    <t>G392 GEN Trans Equip, old</t>
  </si>
  <si>
    <t>G392 GEN Trans Equip, old 01/18</t>
  </si>
  <si>
    <t>G392 GEN Trans Equip, old 02/18</t>
  </si>
  <si>
    <t>G392 GEN Trans Equip, old 03/18</t>
  </si>
  <si>
    <t>G392 GEN Trans Equip, old 04/18</t>
  </si>
  <si>
    <t>G392 GEN Trans Equip, old 05/18</t>
  </si>
  <si>
    <t>G392 GEN Trans Equip, old 06/18</t>
  </si>
  <si>
    <t>G392 GEN Trans Equip, old 07/18</t>
  </si>
  <si>
    <t>G392 GEN Trans Equip, old 08/18</t>
  </si>
  <si>
    <t>G392 GEN Trans Equip, old 09/18</t>
  </si>
  <si>
    <t>G392 GEN Trans Equip, old 10/18</t>
  </si>
  <si>
    <t>G392 GEN Trans Equip, old 11/18</t>
  </si>
  <si>
    <t>G392 GEN Trans Equip, old 12/18</t>
  </si>
  <si>
    <t>G3930 GEN Stores Equip, new</t>
  </si>
  <si>
    <t>G3930 GEN Stores Equip, new 01/18</t>
  </si>
  <si>
    <t>G3930 GEN Stores Equip, new 02/18</t>
  </si>
  <si>
    <t>G3930 GEN Stores Equip, new 03/18</t>
  </si>
  <si>
    <t>G3930 GEN Stores Equip, new 04/18</t>
  </si>
  <si>
    <t>G3930 GEN Stores Equip, new 05/18</t>
  </si>
  <si>
    <t>G3930 GEN Stores Equip, new 06/18</t>
  </si>
  <si>
    <t>G3930 GEN Stores Equip, new 07/18</t>
  </si>
  <si>
    <t>G3930 GEN Stores Equip, new 08/18</t>
  </si>
  <si>
    <t>G3930 GEN Stores Equip, new 09/18</t>
  </si>
  <si>
    <t>G3930 GEN Stores Equip, new 10/18</t>
  </si>
  <si>
    <t>G3930 GEN Stores Equip, new 11/18</t>
  </si>
  <si>
    <t>G3930 GEN Stores Equip, new 12/18</t>
  </si>
  <si>
    <t>G3930 GEN Stores Equip, old</t>
  </si>
  <si>
    <t>G3930 GEN Stores Equip, old 01/18</t>
  </si>
  <si>
    <t>G3930 GEN Stores Equip, old 02/18</t>
  </si>
  <si>
    <t>G3930 GEN Stores Equip, old 03/18</t>
  </si>
  <si>
    <t>G3930 GEN Stores Equip, old 04/18</t>
  </si>
  <si>
    <t>G3930 GEN Stores Equip, old 05/18</t>
  </si>
  <si>
    <t>G3930 GEN Stores Equip, old 06/18</t>
  </si>
  <si>
    <t>G3930 GEN Stores Equip, old 07/18</t>
  </si>
  <si>
    <t>G3930 GEN Stores Equip, old 08/18</t>
  </si>
  <si>
    <t>G3930 GEN Stores Equip, old 09/18</t>
  </si>
  <si>
    <t>G3930 GEN Stores Equip, old 10/18</t>
  </si>
  <si>
    <t>G3930 GEN Stores Equip, old 11/18</t>
  </si>
  <si>
    <t>G3930 GEN Stores Equip, old 12/18</t>
  </si>
  <si>
    <t>G3931 GEN Stores Equipment &gt; $20K</t>
  </si>
  <si>
    <t>G3931 GEN Stores Equipment &gt; $20K 01/18</t>
  </si>
  <si>
    <t>G3931 GEN Stores Equipment &gt; $20K 02/18</t>
  </si>
  <si>
    <t>G3931 GEN Stores Equipment &gt; $20K 03/18</t>
  </si>
  <si>
    <t>G3931 GEN Stores Equipment &gt; $20K 04/18</t>
  </si>
  <si>
    <t>G3931 GEN Stores Equipment &gt; $20K 05/18</t>
  </si>
  <si>
    <t>G3931 GEN Stores Equipment &gt; $20K 06/18</t>
  </si>
  <si>
    <t>G3931 GEN Stores Equipment &gt; $20K 07/18</t>
  </si>
  <si>
    <t>G3931 GEN Stores Equipment &gt; $20K 08/18</t>
  </si>
  <si>
    <t>G3931 GEN Stores Equipment &gt; $20K 09/18</t>
  </si>
  <si>
    <t>G3931 GEN Stores Equipment &gt; $20K 10/18</t>
  </si>
  <si>
    <t>G3931 GEN Stores Equipment &gt; $20K 11/18</t>
  </si>
  <si>
    <t>G3931 GEN Stores Equipment &gt; $20K 12/18</t>
  </si>
  <si>
    <t>G3940 GEN Tools/Garage/Shop, new</t>
  </si>
  <si>
    <t>G3940 GEN Tools/Garage/Shop, new 01/18</t>
  </si>
  <si>
    <t>G3940 GEN Tools/Garage/Shop, new 02/18</t>
  </si>
  <si>
    <t>G3940 GEN Tools/Garage/Shop, new 03/18</t>
  </si>
  <si>
    <t>G3940 GEN Tools/Garage/Shop, new 04/18</t>
  </si>
  <si>
    <t>G3940 GEN Tools/Garage/Shop, new 05/18</t>
  </si>
  <si>
    <t>G3940 GEN Tools/Garage/Shop, new 06/18</t>
  </si>
  <si>
    <t>G3940 GEN Tools/Garage/Shop, new 07/18</t>
  </si>
  <si>
    <t>G3940 GEN Tools/Garage/Shop, new 08/18</t>
  </si>
  <si>
    <t>G3940 GEN Tools/Garage/Shop, new 09/18</t>
  </si>
  <si>
    <t>G3940 GEN Tools/Garage/Shop, new 10/18</t>
  </si>
  <si>
    <t>G3940 GEN Tools/Garage/Shop, new 11/18</t>
  </si>
  <si>
    <t>G3940 GEN Tools/Garage/Shop, new 12/18</t>
  </si>
  <si>
    <t>G3940 GEN Tools/Garage/Shop, old</t>
  </si>
  <si>
    <t>G3940 GEN Tools/Garage/Shop, old 01/18</t>
  </si>
  <si>
    <t>G3940 GEN Tools/Garage/Shop, old 02/18</t>
  </si>
  <si>
    <t>G3940 GEN Tools/Garage/Shop, old 03/18</t>
  </si>
  <si>
    <t>G3940 GEN Tools/Garage/Shop, old 04/18</t>
  </si>
  <si>
    <t>G3940 GEN Tools/Garage/Shop, old 05/18</t>
  </si>
  <si>
    <t>G3940 GEN Tools/Garage/Shop, old 06/18</t>
  </si>
  <si>
    <t>G3940 GEN Tools/Garage/Shop, old 07/18</t>
  </si>
  <si>
    <t>G3940 GEN Tools/Garage/Shop, old 08/18</t>
  </si>
  <si>
    <t>G3940 GEN Tools/Garage/Shop, old 09/18</t>
  </si>
  <si>
    <t>G3940 GEN Tools/Garage/Shop, old 10/18</t>
  </si>
  <si>
    <t>G3940 GEN Tools/Garage/Shop, old 11/18</t>
  </si>
  <si>
    <t>G3940 GEN Tools/Garage/Shop, old 12/18</t>
  </si>
  <si>
    <t>G3941 GEN Tools/Garage/Shop &gt; $20K</t>
  </si>
  <si>
    <t>G3941 GEN Tools/Garage/Shop &gt; $20K 01/18</t>
  </si>
  <si>
    <t>G3941 GEN Tools/Garage/Shop &gt; $20K 02/18</t>
  </si>
  <si>
    <t>G3941 GEN Tools/Garage/Shop &gt; $20K 03/18</t>
  </si>
  <si>
    <t>G3941 GEN Tools/Garage/Shop &gt; $20K 04/18</t>
  </si>
  <si>
    <t>G3941 GEN Tools/Garage/Shop &gt; $20K 05/18</t>
  </si>
  <si>
    <t>G3941 GEN Tools/Garage/Shop &gt; $20K 06/18</t>
  </si>
  <si>
    <t>G3941 GEN Tools/Garage/Shop &gt; $20K 07/18</t>
  </si>
  <si>
    <t>G3941 GEN Tools/Garage/Shop &gt; $20K 08/18</t>
  </si>
  <si>
    <t>G3941 GEN Tools/Garage/Shop &gt; $20K 09/18</t>
  </si>
  <si>
    <t>G3941 GEN Tools/Garage/Shop &gt; $20K 10/18</t>
  </si>
  <si>
    <t>G3941 GEN Tools/Garage/Shop &gt; $20K 11/18</t>
  </si>
  <si>
    <t>G3941 GEN Tools/Garage/Shop &gt; $20K 12/18</t>
  </si>
  <si>
    <t>G3942 GEN Tools, 5 yrs</t>
  </si>
  <si>
    <t>G3942 GEN Tools, 5 yrs 01/18</t>
  </si>
  <si>
    <t>G3942 GEN Tools, 5 yrs 02/18</t>
  </si>
  <si>
    <t>G3942 GEN Tools, 5 yrs 03/18</t>
  </si>
  <si>
    <t>G3942 GEN Tools, 5 yrs 04/18</t>
  </si>
  <si>
    <t>G3942 GEN Tools, 5 yrs 05/18</t>
  </si>
  <si>
    <t>G3942 GEN Tools, 5 yrs 06/18</t>
  </si>
  <si>
    <t>G3942 GEN Tools, 5 yrs 07/18</t>
  </si>
  <si>
    <t>G3942 GEN Tools, 5 yrs 08/18</t>
  </si>
  <si>
    <t>G3942 GEN Tools, 5 yrs 09/18</t>
  </si>
  <si>
    <t>G3942 GEN Tools, 5 yrs 10/18</t>
  </si>
  <si>
    <t>G3942 GEN Tools, 5 yrs 11/18</t>
  </si>
  <si>
    <t>G3942 GEN Tools, 5 yrs 12/18</t>
  </si>
  <si>
    <t>G3943 GEN Tools, From G387 &lt; $20K</t>
  </si>
  <si>
    <t>G3943 GEN Tools, From G387 &lt; $20K 01/18</t>
  </si>
  <si>
    <t>G3943 GEN Tools, From G387 &lt; $20K 02/18</t>
  </si>
  <si>
    <t>G3943 GEN Tools, From G387 &lt; $20K 03/18</t>
  </si>
  <si>
    <t>G3943 GEN Tools, From G387 &lt; $20K 04/18</t>
  </si>
  <si>
    <t>G3943 GEN Tools, From G387 &lt; $20K 05/18</t>
  </si>
  <si>
    <t>G3943 GEN Tools, From G387 &lt; $20K 06/18</t>
  </si>
  <si>
    <t>G3943 GEN Tools, From G387 &lt; $20K 07/18</t>
  </si>
  <si>
    <t>G3943 GEN Tools, From G387 &lt; $20K 08/18</t>
  </si>
  <si>
    <t>G3943 GEN Tools, From G387 &lt; $20K 09/18</t>
  </si>
  <si>
    <t>G3943 GEN Tools, From G387 &lt; $20K 10/18</t>
  </si>
  <si>
    <t>G3943 GEN Tools, From G387 &lt; $20K 11/18</t>
  </si>
  <si>
    <t>G3943 GEN Tools, From G387 &lt; $20K 12/18</t>
  </si>
  <si>
    <t>G3950 GEN Laboratory Equip, new</t>
  </si>
  <si>
    <t>G3950 GEN Laboratory Equip, new 01/18</t>
  </si>
  <si>
    <t>G3950 GEN Laboratory Equip, new 02/18</t>
  </si>
  <si>
    <t>G3950 GEN Laboratory Equip, new 03/18</t>
  </si>
  <si>
    <t>G3950 GEN Laboratory Equip, new 04/18</t>
  </si>
  <si>
    <t>G3950 GEN Laboratory Equip, new 05/18</t>
  </si>
  <si>
    <t>G3950 GEN Laboratory Equip, new 06/18</t>
  </si>
  <si>
    <t>G3950 GEN Laboratory Equip, new 07/18</t>
  </si>
  <si>
    <t>G3950 GEN Laboratory Equip, new 08/18</t>
  </si>
  <si>
    <t>G3950 GEN Laboratory Equip, new 09/18</t>
  </si>
  <si>
    <t>G3950 GEN Laboratory Equip, new 10/18</t>
  </si>
  <si>
    <t>G3950 GEN Laboratory Equip, new 11/18</t>
  </si>
  <si>
    <t>G3950 GEN Laboratory Equip, new 12/18</t>
  </si>
  <si>
    <t>G3950 GEN Laboratory Equip, old</t>
  </si>
  <si>
    <t>G3950 GEN Laboratory Equip, old 01/18</t>
  </si>
  <si>
    <t>G3950 GEN Laboratory Equip, old 02/18</t>
  </si>
  <si>
    <t>G3950 GEN Laboratory Equip, old 03/18</t>
  </si>
  <si>
    <t>G3950 GEN Laboratory Equip, old 04/18</t>
  </si>
  <si>
    <t>G3950 GEN Laboratory Equip, old 05/18</t>
  </si>
  <si>
    <t>G3950 GEN Laboratory Equip, old 06/18</t>
  </si>
  <si>
    <t>G3950 GEN Laboratory Equip, old 07/18</t>
  </si>
  <si>
    <t>G3950 GEN Laboratory Equip, old 08/18</t>
  </si>
  <si>
    <t>G3950 GEN Laboratory Equip, old 09/18</t>
  </si>
  <si>
    <t>G3950 GEN Laboratory Equip, old 10/18</t>
  </si>
  <si>
    <t>G3950 GEN Laboratory Equip, old 11/18</t>
  </si>
  <si>
    <t>G3950 GEN Laboratory Equip, old 12/18</t>
  </si>
  <si>
    <t>G3951 GEN Laboratory Equip &gt; $20K</t>
  </si>
  <si>
    <t>G3951 GEN Laboratory Equip &gt; $20K 01/18</t>
  </si>
  <si>
    <t>G3951 GEN Laboratory Equip &gt; $20K 02/18</t>
  </si>
  <si>
    <t>G3951 GEN Laboratory Equip &gt; $20K 03/18</t>
  </si>
  <si>
    <t>G3951 GEN Laboratory Equip &gt; $20K 04/18</t>
  </si>
  <si>
    <t>G3951 GEN Laboratory Equip &gt; $20K 05/18</t>
  </si>
  <si>
    <t>G3951 GEN Laboratory Equip &gt; $20K 06/18</t>
  </si>
  <si>
    <t>G3951 GEN Laboratory Equip &gt; $20K 07/18</t>
  </si>
  <si>
    <t>G3951 GEN Laboratory Equip &gt; $20K 08/18</t>
  </si>
  <si>
    <t>G3951 GEN Laboratory Equip &gt; $20K 09/18</t>
  </si>
  <si>
    <t>G3951 GEN Laboratory Equip &gt; $20K 10/18</t>
  </si>
  <si>
    <t>G3951 GEN Laboratory Equip &gt; $20K 11/18</t>
  </si>
  <si>
    <t>G3951 GEN Laboratory Equip &gt; $20K 12/18</t>
  </si>
  <si>
    <t>G396 GEN Power Op Equip, new</t>
  </si>
  <si>
    <t>G396 GEN Power Op Equip, new 01/18</t>
  </si>
  <si>
    <t>G396 GEN Power Op Equip, new 02/18</t>
  </si>
  <si>
    <t>G396 GEN Power Op Equip, new 03/18</t>
  </si>
  <si>
    <t>G396 GEN Power Op Equip, new 04/18</t>
  </si>
  <si>
    <t>G396 GEN Power Op Equip, new 05/18</t>
  </si>
  <si>
    <t>G396 GEN Power Op Equip, new 06/18</t>
  </si>
  <si>
    <t>G396 GEN Power Op Equip, new 07/18</t>
  </si>
  <si>
    <t>G396 GEN Power Op Equip, new 08/18</t>
  </si>
  <si>
    <t>G396 GEN Power Op Equip, new 09/18</t>
  </si>
  <si>
    <t>G396 GEN Power Op Equip, new 10/18</t>
  </si>
  <si>
    <t>G396 GEN Power Op Equip, new 11/18</t>
  </si>
  <si>
    <t>G396 GEN Power Op Equip, new 12/18</t>
  </si>
  <si>
    <t>G396 GEN Power Op Equip, old</t>
  </si>
  <si>
    <t>G396 GEN Power Op Equip, old 01/18</t>
  </si>
  <si>
    <t>G396 GEN Power Op Equip, old 02/18</t>
  </si>
  <si>
    <t>G396 GEN Power Op Equip, old 03/18</t>
  </si>
  <si>
    <t>G396 GEN Power Op Equip, old 04/18</t>
  </si>
  <si>
    <t>G396 GEN Power Op Equip, old 05/18</t>
  </si>
  <si>
    <t>G396 GEN Power Op Equip, old 06/18</t>
  </si>
  <si>
    <t>G396 GEN Power Op Equip, old 07/18</t>
  </si>
  <si>
    <t>G396 GEN Power Op Equip, old 08/18</t>
  </si>
  <si>
    <t>G396 GEN Power Op Equip, old 09/18</t>
  </si>
  <si>
    <t>G396 GEN Power Op Equip, old 10/18</t>
  </si>
  <si>
    <t>G396 GEN Power Op Equip, old 11/18</t>
  </si>
  <si>
    <t>G396 GEN Power Op Equip, old 12/18</t>
  </si>
  <si>
    <t>G3970 GEN Comm Equip, new</t>
  </si>
  <si>
    <t>G3970 GEN Comm Equip, new 01/18</t>
  </si>
  <si>
    <t>G3970 GEN Comm Equip, new 02/18</t>
  </si>
  <si>
    <t>G3970 GEN Comm Equip, new 03/18</t>
  </si>
  <si>
    <t>G3970 GEN Comm Equip, new 04/18</t>
  </si>
  <si>
    <t>G3970 GEN Comm Equip, new 05/18</t>
  </si>
  <si>
    <t>G3970 GEN Comm Equip, new 06/18</t>
  </si>
  <si>
    <t>G3970 GEN Comm Equip, new 07/18</t>
  </si>
  <si>
    <t>G3970 GEN Comm Equip, new 08/18</t>
  </si>
  <si>
    <t>G3970 GEN Comm Equip, new 09/18</t>
  </si>
  <si>
    <t>G3970 GEN Comm Equip, new 10/18</t>
  </si>
  <si>
    <t>G3970 GEN Comm Equip, new 11/18</t>
  </si>
  <si>
    <t>G3970 GEN Comm Equip, new 12/18</t>
  </si>
  <si>
    <t>G3970 GEN Comm Equip, old</t>
  </si>
  <si>
    <t>G3970 GEN Comm Equip, old 01/18</t>
  </si>
  <si>
    <t>G3970 GEN Comm Equip, old 02/18</t>
  </si>
  <si>
    <t>G3970 GEN Comm Equip, old 03/18</t>
  </si>
  <si>
    <t>G3970 GEN Comm Equip, old 04/18</t>
  </si>
  <si>
    <t>G3970 GEN Comm Equip, old 05/18</t>
  </si>
  <si>
    <t>G3970 GEN Comm Equip, old 06/18</t>
  </si>
  <si>
    <t>G3970 GEN Comm Equip, old 07/18</t>
  </si>
  <si>
    <t>G3970 GEN Comm Equip, old 08/18</t>
  </si>
  <si>
    <t>G3970 GEN Comm Equip, old 09/18</t>
  </si>
  <si>
    <t>G3970 GEN Comm Equip, old 10/18</t>
  </si>
  <si>
    <t>G3970 GEN Comm Equip, old 11/18</t>
  </si>
  <si>
    <t>G3970 GEN Comm Equip, old 12/18</t>
  </si>
  <si>
    <t>G3971 GEN Mobile Comm Eq</t>
  </si>
  <si>
    <t>G3971 GEN Mobile Comm Eq 01/18</t>
  </si>
  <si>
    <t>G3971 GEN Mobile Comm Eq 02/18</t>
  </si>
  <si>
    <t>G3971 GEN Mobile Comm Eq 03/18</t>
  </si>
  <si>
    <t>G3971 GEN Mobile Comm Eq 04/18</t>
  </si>
  <si>
    <t>G3971 GEN Mobile Comm Eq 05/18</t>
  </si>
  <si>
    <t>G3971 GEN Mobile Comm Eq 06/18</t>
  </si>
  <si>
    <t>G3971 GEN Mobile Comm Eq 07/18</t>
  </si>
  <si>
    <t>G3971 GEN Mobile Comm Eq 08/18</t>
  </si>
  <si>
    <t>G3971 GEN Mobile Comm Eq 09/18</t>
  </si>
  <si>
    <t>G3971 GEN Mobile Comm Eq 10/18</t>
  </si>
  <si>
    <t>G3971 GEN Mobile Comm Eq 11/18</t>
  </si>
  <si>
    <t>G3971 GEN Mobile Comm Eq 12/18</t>
  </si>
  <si>
    <t>G3972 GEN Telecommunications Eq</t>
  </si>
  <si>
    <t>G3972 GEN Telecommunications Eq 01/18</t>
  </si>
  <si>
    <t>G3972 GEN Telecommunications Eq 02/18</t>
  </si>
  <si>
    <t>G3972 GEN Telecommunications Eq 03/18</t>
  </si>
  <si>
    <t>G3972 GEN Telecommunications Eq 04/18</t>
  </si>
  <si>
    <t>G3972 GEN Telecommunications Eq 05/18</t>
  </si>
  <si>
    <t>G3972 GEN Telecommunications Eq 06/18</t>
  </si>
  <si>
    <t>G3972 GEN Telecommunications Eq 07/18</t>
  </si>
  <si>
    <t>G3972 GEN Telecommunications Eq 08/18</t>
  </si>
  <si>
    <t>G3972 GEN Telecommunications Eq 09/18</t>
  </si>
  <si>
    <t>G3972 GEN Telecommunications Eq 10/18</t>
  </si>
  <si>
    <t>G3972 GEN Telecommunications Eq 11/18</t>
  </si>
  <si>
    <t>G3972 GEN Telecommunications Eq 12/18</t>
  </si>
  <si>
    <t>G3980 GEN Misc Equip, new</t>
  </si>
  <si>
    <t>G3980 GEN Misc Equip, new 01/18</t>
  </si>
  <si>
    <t>G3980 GEN Misc Equip, new 02/18</t>
  </si>
  <si>
    <t>G3980 GEN Misc Equip, new 03/18</t>
  </si>
  <si>
    <t>G3980 GEN Misc Equip, new 04/18</t>
  </si>
  <si>
    <t>G3980 GEN Misc Equip, new 05/18</t>
  </si>
  <si>
    <t>G3980 GEN Misc Equip, new 06/18</t>
  </si>
  <si>
    <t>G3980 GEN Misc Equip, new 07/18</t>
  </si>
  <si>
    <t>G3980 GEN Misc Equip, new 08/18</t>
  </si>
  <si>
    <t>G3980 GEN Misc Equip, new 09/18</t>
  </si>
  <si>
    <t>G3980 GEN Misc Equip, new 10/18</t>
  </si>
  <si>
    <t>G3980 GEN Misc Equip, new 11/18</t>
  </si>
  <si>
    <t>G3980 GEN Misc Equip, new 12/18</t>
  </si>
  <si>
    <t>G3980 GEN Misc Equip, old</t>
  </si>
  <si>
    <t>G3980 GEN Misc Equip, old 01/18</t>
  </si>
  <si>
    <t>G3980 GEN Misc Equip, old 02/18</t>
  </si>
  <si>
    <t>G3980 GEN Misc Equip, old 03/18</t>
  </si>
  <si>
    <t>G3980 GEN Misc Equip, old 04/18</t>
  </si>
  <si>
    <t>G3980 GEN Misc Equip, old 05/18</t>
  </si>
  <si>
    <t>G3980 GEN Misc Equip, old 06/18</t>
  </si>
  <si>
    <t>G3980 GEN Misc Equip, old 07/18</t>
  </si>
  <si>
    <t>G3980 GEN Misc Equip, old 08/18</t>
  </si>
  <si>
    <t>G3980 GEN Misc Equip, old 09/18</t>
  </si>
  <si>
    <t>G3980 GEN Misc Equip, old 10/18</t>
  </si>
  <si>
    <t>G3980 GEN Misc Equip, old 11/18</t>
  </si>
  <si>
    <t>G3980 GEN Misc Equip, old 12/18</t>
  </si>
  <si>
    <t>G3981 GEN Misc Equipment &gt; $20K</t>
  </si>
  <si>
    <t>G3981 GEN Misc Equipment &gt; $20K 01/18</t>
  </si>
  <si>
    <t>G3981 GEN Misc Equipment &gt; $20K 02/18</t>
  </si>
  <si>
    <t>G3981 GEN Misc Equipment &gt; $20K 03/18</t>
  </si>
  <si>
    <t>G3981 GEN Misc Equipment &gt; $20K 04/18</t>
  </si>
  <si>
    <t>G3981 GEN Misc Equipment &gt; $20K 05/18</t>
  </si>
  <si>
    <t>G3981 GEN Misc Equipment &gt; $20K 06/18</t>
  </si>
  <si>
    <t>G3981 GEN Misc Equipment &gt; $20K 07/18</t>
  </si>
  <si>
    <t>G3981 GEN Misc Equipment &gt; $20K 08/18</t>
  </si>
  <si>
    <t>G3981 GEN Misc Equipment &gt; $20K 09/18</t>
  </si>
  <si>
    <t>G3981 GEN Misc Equipment &gt; $20K 10/18</t>
  </si>
  <si>
    <t>G3981 GEN Misc Equipment &gt; $20K 11/18</t>
  </si>
  <si>
    <t>G3981 GEN Misc Equipment &gt; $20K 12/18</t>
  </si>
  <si>
    <t>G399 GEN Other Tangible Property</t>
  </si>
  <si>
    <t>G399 GEN Other Tangible Property 01/18</t>
  </si>
  <si>
    <t>G399 GEN Other Tangible Property 02/18</t>
  </si>
  <si>
    <t>G399 GEN Other Tangible Property 03/18</t>
  </si>
  <si>
    <t>G399 GEN Other Tangible Property 04/18</t>
  </si>
  <si>
    <t>G399 GEN Other Tangible Property 05/18</t>
  </si>
  <si>
    <t>G399 GEN Other Tangible Property 06/18</t>
  </si>
  <si>
    <t>G399 GEN Other Tangible Property 07/18</t>
  </si>
  <si>
    <t>G399 GEN Other Tangible Property 08/18</t>
  </si>
  <si>
    <t>G399 GEN Other Tangible Property 09/18</t>
  </si>
  <si>
    <t>G399 GEN Other Tangible Property 10/18</t>
  </si>
  <si>
    <t>G399 GEN Other Tangible Property 11/18</t>
  </si>
  <si>
    <t>G399 GEN Other Tangible Property 12/18</t>
  </si>
  <si>
    <t>Source</t>
  </si>
  <si>
    <t>Depr</t>
  </si>
  <si>
    <t>12ME December 2031</t>
  </si>
  <si>
    <t>12ME December 2032</t>
  </si>
  <si>
    <t>12ME December 2033</t>
  </si>
  <si>
    <t>12ME December 2034</t>
  </si>
  <si>
    <t>12ME December 2035</t>
  </si>
  <si>
    <t>12ME December 2036</t>
  </si>
  <si>
    <t>12ME December 2037</t>
  </si>
  <si>
    <t>12ME December 2038</t>
  </si>
  <si>
    <t>12ME December 2039</t>
  </si>
  <si>
    <t>12ME December 2040</t>
  </si>
  <si>
    <t>Total - 12ME APR '21</t>
  </si>
  <si>
    <t>AMA - 12ME APR '21</t>
  </si>
  <si>
    <t>Sum of POSTING_AMOUNT</t>
  </si>
  <si>
    <t>Grand Total</t>
  </si>
  <si>
    <t>(Multiple Items)</t>
  </si>
  <si>
    <t>ADD</t>
  </si>
  <si>
    <t>UTILITY</t>
  </si>
  <si>
    <t>Common</t>
  </si>
  <si>
    <t>In service Date Jan - Jun 2019</t>
  </si>
  <si>
    <t>PI only</t>
  </si>
  <si>
    <t>2019 only</t>
  </si>
  <si>
    <t>Additions only</t>
  </si>
  <si>
    <t>weighted</t>
  </si>
  <si>
    <t>ADDITION</t>
  </si>
  <si>
    <t>JE</t>
  </si>
  <si>
    <t>PLANT BALANCE</t>
  </si>
  <si>
    <t>Cost</t>
  </si>
  <si>
    <t>Construction Completion Date</t>
  </si>
  <si>
    <t>Order</t>
  </si>
  <si>
    <t>4/4/2019</t>
  </si>
  <si>
    <t>4/1/2019</t>
  </si>
  <si>
    <t>4/10/2019</t>
  </si>
  <si>
    <t>4/5/2019</t>
  </si>
  <si>
    <t>4/8/2019</t>
  </si>
  <si>
    <t>4/3/2019</t>
  </si>
  <si>
    <t>4/9/2019</t>
  </si>
  <si>
    <t>4/2/2019</t>
  </si>
  <si>
    <t>101 PLANT BALANCE 1Q JAN</t>
  </si>
  <si>
    <t>101 PLANT BALANCE 1Q FEB</t>
  </si>
  <si>
    <t>101 PLANT BALANCE 1Q MAR</t>
  </si>
  <si>
    <t>GAS Install</t>
  </si>
  <si>
    <t>GAS Removal</t>
  </si>
  <si>
    <t>Electric Removal</t>
  </si>
  <si>
    <t>Electric Install</t>
  </si>
  <si>
    <t>1 Electric 
2 Gas</t>
  </si>
  <si>
    <t>108 COR ADD TO RATE BASE PLANT 1Q</t>
  </si>
  <si>
    <t>108 COR ADD TO RATE BASE PLANT 2Q Forecast</t>
  </si>
  <si>
    <t xml:space="preserve">108 COR ADD TO RATE BASE PLANT 2Q Revised </t>
  </si>
  <si>
    <t>AVOIDED DEPRECIATION EXP ON RETIRED 108</t>
  </si>
  <si>
    <t>101 PLANT BALANCE 2Q Forecast</t>
  </si>
  <si>
    <t>101 PLANT BALANCE 2Q Revised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</si>
</sst>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00"/>
    <numFmt numFmtId="167" formatCode="0.000%"/>
    <numFmt numFmtId="168" formatCode="[$-409]mmm\-yy;@"/>
    <numFmt numFmtId="169" formatCode="[$-409]mmmm\ d\,\ yyyy;@"/>
    <numFmt numFmtId="170" formatCode="_(* #,##0.0000_);_(* \(#,##0.0000\);_(* &quot;-&quot;_);_(@_)"/>
    <numFmt numFmtId="171" formatCode="0.00000000%"/>
  </numFmts>
  <fonts count="3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u/>
      <sz val="10"/>
      <name val="Times New Roman"/>
      <family val="1"/>
    </font>
    <font>
      <i/>
      <sz val="10"/>
      <name val="Arial"/>
      <family val="2"/>
    </font>
    <font>
      <sz val="10"/>
      <name val="Symbol"/>
      <family val="1"/>
      <charset val="2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8"/>
      <color rgb="FF0000FF"/>
      <name val="Arial"/>
      <family val="2"/>
    </font>
    <font>
      <b/>
      <sz val="8"/>
      <color rgb="FF0000FF"/>
      <name val="Arial"/>
      <family val="2"/>
    </font>
    <font>
      <sz val="8"/>
      <color rgb="FFFF0000"/>
      <name val="Arial"/>
      <family val="2"/>
    </font>
    <font>
      <sz val="8"/>
      <name val="Times New Roman"/>
      <family val="1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Times New Roman"/>
      <family val="1"/>
    </font>
    <font>
      <b/>
      <u/>
      <sz val="10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2"/>
      <color rgb="FFFF0000"/>
      <name val="Times New Roman"/>
      <family val="1"/>
    </font>
    <font>
      <sz val="11"/>
      <color rgb="FFFF0000"/>
      <name val="Calibri"/>
      <family val="2"/>
      <scheme val="minor"/>
    </font>
    <font>
      <b/>
      <sz val="8"/>
      <name val="Arial"/>
      <family val="2"/>
    </font>
    <font>
      <sz val="10"/>
      <color rgb="FF0000FF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n">
        <color indexed="64"/>
      </bottom>
      <diagonal/>
    </border>
  </borders>
  <cellStyleXfs count="1">
    <xf numFmtId="0" fontId="0" fillId="0" borderId="0"/>
  </cellStyleXfs>
  <cellXfs count="238">
    <xf numFmtId="0" fontId="0" fillId="0" borderId="0" xfId="0"/>
    <xf numFmtId="0" fontId="4" fillId="0" borderId="3" xfId="0" applyFont="1" applyFill="1" applyBorder="1" applyAlignment="1">
      <alignment horizontal="center"/>
    </xf>
    <xf numFmtId="0" fontId="4" fillId="0" borderId="3" xfId="0" applyFont="1" applyFill="1" applyBorder="1"/>
    <xf numFmtId="0" fontId="0" fillId="0" borderId="0" xfId="0" applyNumberFormat="1" applyAlignment="1"/>
    <xf numFmtId="0" fontId="1" fillId="0" borderId="0" xfId="0" applyFont="1" applyFill="1" applyBorder="1"/>
    <xf numFmtId="166" fontId="1" fillId="0" borderId="0" xfId="0" applyNumberFormat="1" applyFont="1" applyFill="1" applyBorder="1" applyAlignment="1">
      <alignment horizontal="left"/>
    </xf>
    <xf numFmtId="41" fontId="1" fillId="0" borderId="10" xfId="0" applyNumberFormat="1" applyFont="1" applyFill="1" applyBorder="1" applyAlignment="1">
      <alignment horizontal="left"/>
    </xf>
    <xf numFmtId="166" fontId="3" fillId="0" borderId="0" xfId="0" applyNumberFormat="1" applyFont="1" applyFill="1" applyAlignment="1">
      <alignment horizontal="left"/>
    </xf>
    <xf numFmtId="0" fontId="0" fillId="0" borderId="0" xfId="0" applyNumberFormat="1" applyFill="1" applyAlignment="1"/>
    <xf numFmtId="166" fontId="1" fillId="0" borderId="0" xfId="0" applyNumberFormat="1" applyFont="1" applyFill="1" applyAlignment="1">
      <alignment horizontal="left"/>
    </xf>
    <xf numFmtId="166" fontId="7" fillId="0" borderId="0" xfId="0" applyNumberFormat="1" applyFont="1" applyFill="1" applyAlignment="1">
      <alignment horizontal="left"/>
    </xf>
    <xf numFmtId="0" fontId="0" fillId="0" borderId="12" xfId="0" applyNumberFormat="1" applyFill="1" applyBorder="1" applyAlignment="1">
      <alignment horizontal="center"/>
    </xf>
    <xf numFmtId="166" fontId="1" fillId="0" borderId="19" xfId="0" applyNumberFormat="1" applyFont="1" applyFill="1" applyBorder="1" applyAlignment="1">
      <alignment horizontal="centerContinuous"/>
    </xf>
    <xf numFmtId="166" fontId="1" fillId="0" borderId="1" xfId="0" applyNumberFormat="1" applyFont="1" applyFill="1" applyBorder="1" applyAlignment="1">
      <alignment horizontal="centerContinuous"/>
    </xf>
    <xf numFmtId="166" fontId="1" fillId="0" borderId="20" xfId="0" applyNumberFormat="1" applyFont="1" applyFill="1" applyBorder="1" applyAlignment="1">
      <alignment horizontal="centerContinuous"/>
    </xf>
    <xf numFmtId="0" fontId="0" fillId="0" borderId="21" xfId="0" applyNumberFormat="1" applyFill="1" applyBorder="1" applyAlignment="1">
      <alignment horizontal="center"/>
    </xf>
    <xf numFmtId="166" fontId="1" fillId="0" borderId="4" xfId="0" applyNumberFormat="1" applyFont="1" applyFill="1" applyBorder="1" applyAlignment="1">
      <alignment horizontal="left"/>
    </xf>
    <xf numFmtId="166" fontId="1" fillId="0" borderId="1" xfId="0" applyNumberFormat="1" applyFont="1" applyFill="1" applyBorder="1" applyAlignment="1">
      <alignment horizontal="centerContinuous"/>
    </xf>
    <xf numFmtId="166" fontId="1" fillId="0" borderId="20" xfId="0" applyNumberFormat="1" applyFont="1" applyFill="1" applyBorder="1" applyAlignment="1">
      <alignment horizontal="centerContinuous"/>
    </xf>
    <xf numFmtId="166" fontId="1" fillId="0" borderId="19" xfId="0" applyNumberFormat="1" applyFont="1" applyFill="1" applyBorder="1" applyAlignment="1">
      <alignment horizontal="centerContinuous"/>
    </xf>
    <xf numFmtId="166" fontId="1" fillId="0" borderId="5" xfId="0" applyNumberFormat="1" applyFont="1" applyFill="1" applyBorder="1" applyAlignment="1">
      <alignment horizontal="left"/>
    </xf>
    <xf numFmtId="166" fontId="1" fillId="0" borderId="6" xfId="0" applyNumberFormat="1" applyFont="1" applyFill="1" applyBorder="1" applyAlignment="1">
      <alignment horizontal="left"/>
    </xf>
    <xf numFmtId="166" fontId="1" fillId="0" borderId="10" xfId="0" applyNumberFormat="1" applyFont="1" applyFill="1" applyBorder="1" applyAlignment="1">
      <alignment horizontal="center"/>
    </xf>
    <xf numFmtId="166" fontId="1" fillId="0" borderId="6" xfId="0" applyNumberFormat="1" applyFont="1" applyFill="1" applyBorder="1" applyAlignment="1">
      <alignment horizontal="centerContinuous"/>
    </xf>
    <xf numFmtId="166" fontId="1" fillId="0" borderId="0" xfId="0" applyNumberFormat="1" applyFont="1" applyFill="1" applyBorder="1" applyAlignment="1">
      <alignment horizontal="centerContinuous"/>
    </xf>
    <xf numFmtId="166" fontId="1" fillId="0" borderId="10" xfId="0" applyNumberFormat="1" applyFont="1" applyFill="1" applyBorder="1" applyAlignment="1">
      <alignment horizontal="left"/>
    </xf>
    <xf numFmtId="166" fontId="1" fillId="0" borderId="6" xfId="0" applyNumberFormat="1" applyFont="1" applyFill="1" applyBorder="1" applyAlignment="1">
      <alignment horizontal="center"/>
    </xf>
    <xf numFmtId="166" fontId="1" fillId="0" borderId="0" xfId="0" applyNumberFormat="1" applyFont="1" applyFill="1" applyBorder="1" applyAlignment="1">
      <alignment horizontal="center"/>
    </xf>
    <xf numFmtId="166" fontId="1" fillId="0" borderId="9" xfId="0" applyNumberFormat="1" applyFont="1" applyFill="1" applyBorder="1" applyAlignment="1">
      <alignment horizontal="center"/>
    </xf>
    <xf numFmtId="166" fontId="1" fillId="0" borderId="3" xfId="0" applyNumberFormat="1" applyFont="1" applyFill="1" applyBorder="1" applyAlignment="1">
      <alignment horizontal="center"/>
    </xf>
    <xf numFmtId="166" fontId="1" fillId="0" borderId="11" xfId="0" applyNumberFormat="1" applyFont="1" applyFill="1" applyBorder="1" applyAlignment="1">
      <alignment horizontal="center"/>
    </xf>
    <xf numFmtId="0" fontId="1" fillId="0" borderId="6" xfId="0" applyNumberFormat="1" applyFont="1" applyFill="1" applyBorder="1" applyAlignment="1">
      <alignment horizontal="center" vertical="top"/>
    </xf>
    <xf numFmtId="17" fontId="1" fillId="0" borderId="0" xfId="0" applyNumberFormat="1" applyFont="1" applyFill="1" applyBorder="1" applyAlignment="1">
      <alignment horizontal="center" vertical="top"/>
    </xf>
    <xf numFmtId="41" fontId="1" fillId="0" borderId="0" xfId="0" applyNumberFormat="1" applyFont="1" applyFill="1" applyBorder="1" applyAlignment="1">
      <alignment horizontal="center" vertical="top"/>
    </xf>
    <xf numFmtId="41" fontId="1" fillId="0" borderId="10" xfId="0" applyNumberFormat="1" applyFont="1" applyFill="1" applyBorder="1" applyAlignment="1">
      <alignment horizontal="center" vertical="top"/>
    </xf>
    <xf numFmtId="37" fontId="1" fillId="0" borderId="0" xfId="0" applyNumberFormat="1" applyFont="1" applyFill="1" applyBorder="1" applyAlignment="1">
      <alignment horizontal="center" vertical="top"/>
    </xf>
    <xf numFmtId="166" fontId="1" fillId="0" borderId="0" xfId="0" applyNumberFormat="1" applyFont="1" applyFill="1" applyAlignment="1">
      <alignment horizontal="center"/>
    </xf>
    <xf numFmtId="0" fontId="0" fillId="0" borderId="13" xfId="0" applyNumberFormat="1" applyFill="1" applyBorder="1" applyAlignment="1">
      <alignment horizontal="center"/>
    </xf>
    <xf numFmtId="0" fontId="1" fillId="0" borderId="9" xfId="0" applyNumberFormat="1" applyFont="1" applyFill="1" applyBorder="1" applyAlignment="1">
      <alignment horizontal="center"/>
    </xf>
    <xf numFmtId="17" fontId="1" fillId="0" borderId="3" xfId="0" applyNumberFormat="1" applyFont="1" applyFill="1" applyBorder="1" applyAlignment="1">
      <alignment horizontal="center"/>
    </xf>
    <xf numFmtId="41" fontId="1" fillId="0" borderId="3" xfId="0" applyNumberFormat="1" applyFont="1" applyFill="1" applyBorder="1" applyAlignment="1">
      <alignment horizontal="center"/>
    </xf>
    <xf numFmtId="41" fontId="1" fillId="0" borderId="11" xfId="0" applyNumberFormat="1" applyFont="1" applyFill="1" applyBorder="1" applyAlignment="1">
      <alignment horizontal="center"/>
    </xf>
    <xf numFmtId="37" fontId="1" fillId="0" borderId="3" xfId="0" applyNumberFormat="1" applyFont="1" applyFill="1" applyBorder="1" applyAlignment="1">
      <alignment horizontal="center"/>
    </xf>
    <xf numFmtId="41" fontId="1" fillId="0" borderId="3" xfId="0" applyNumberFormat="1" applyFont="1" applyFill="1" applyBorder="1" applyAlignment="1">
      <alignment horizontal="left"/>
    </xf>
    <xf numFmtId="0" fontId="1" fillId="0" borderId="6" xfId="0" applyNumberFormat="1" applyFont="1" applyFill="1" applyBorder="1" applyAlignment="1">
      <alignment horizontal="center"/>
    </xf>
    <xf numFmtId="17" fontId="1" fillId="0" borderId="0" xfId="0" applyNumberFormat="1" applyFont="1" applyFill="1" applyBorder="1" applyAlignment="1">
      <alignment horizontal="center"/>
    </xf>
    <xf numFmtId="41" fontId="1" fillId="0" borderId="0" xfId="0" applyNumberFormat="1" applyFont="1" applyFill="1" applyBorder="1" applyAlignment="1">
      <alignment horizontal="left"/>
    </xf>
    <xf numFmtId="37" fontId="1" fillId="0" borderId="6" xfId="0" applyNumberFormat="1" applyFont="1" applyFill="1" applyBorder="1" applyAlignment="1">
      <alignment horizontal="center"/>
    </xf>
    <xf numFmtId="37" fontId="1" fillId="0" borderId="0" xfId="0" applyNumberFormat="1" applyFont="1" applyFill="1" applyBorder="1" applyAlignment="1">
      <alignment horizontal="center"/>
    </xf>
    <xf numFmtId="42" fontId="1" fillId="0" borderId="10" xfId="0" applyNumberFormat="1" applyFont="1" applyFill="1" applyBorder="1" applyAlignment="1">
      <alignment horizontal="left"/>
    </xf>
    <xf numFmtId="0" fontId="1" fillId="0" borderId="22" xfId="0" applyNumberFormat="1" applyFont="1" applyFill="1" applyBorder="1" applyAlignment="1">
      <alignment horizontal="center"/>
    </xf>
    <xf numFmtId="41" fontId="1" fillId="0" borderId="2" xfId="0" applyNumberFormat="1" applyFont="1" applyFill="1" applyBorder="1" applyAlignment="1">
      <alignment horizontal="left"/>
    </xf>
    <xf numFmtId="37" fontId="1" fillId="0" borderId="0" xfId="0" applyNumberFormat="1" applyFont="1" applyFill="1" applyBorder="1" applyAlignment="1">
      <alignment horizontal="left"/>
    </xf>
    <xf numFmtId="41" fontId="3" fillId="0" borderId="0" xfId="0" applyNumberFormat="1" applyFont="1" applyFill="1" applyBorder="1" applyAlignment="1">
      <alignment horizontal="left"/>
    </xf>
    <xf numFmtId="42" fontId="1" fillId="0" borderId="23" xfId="0" applyNumberFormat="1" applyFont="1" applyFill="1" applyBorder="1" applyAlignment="1">
      <alignment horizontal="left"/>
    </xf>
    <xf numFmtId="42" fontId="3" fillId="0" borderId="18" xfId="0" applyNumberFormat="1" applyFont="1" applyFill="1" applyBorder="1" applyAlignment="1">
      <alignment horizontal="left"/>
    </xf>
    <xf numFmtId="166" fontId="1" fillId="0" borderId="9" xfId="0" applyNumberFormat="1" applyFont="1" applyFill="1" applyBorder="1" applyAlignment="1">
      <alignment horizontal="left"/>
    </xf>
    <xf numFmtId="166" fontId="1" fillId="0" borderId="3" xfId="0" applyNumberFormat="1" applyFont="1" applyFill="1" applyBorder="1" applyAlignment="1">
      <alignment horizontal="left"/>
    </xf>
    <xf numFmtId="166" fontId="1" fillId="0" borderId="11" xfId="0" applyNumberFormat="1" applyFont="1" applyFill="1" applyBorder="1" applyAlignment="1">
      <alignment horizontal="left"/>
    </xf>
    <xf numFmtId="166" fontId="1" fillId="0" borderId="0" xfId="0" applyNumberFormat="1" applyFont="1" applyFill="1" applyAlignment="1">
      <alignment horizontal="right"/>
    </xf>
    <xf numFmtId="9" fontId="1" fillId="0" borderId="0" xfId="0" applyNumberFormat="1" applyFont="1" applyFill="1" applyAlignment="1">
      <alignment horizontal="left"/>
    </xf>
    <xf numFmtId="165" fontId="1" fillId="0" borderId="0" xfId="0" applyNumberFormat="1" applyFont="1" applyFill="1" applyAlignment="1">
      <alignment horizontal="left"/>
    </xf>
    <xf numFmtId="13" fontId="1" fillId="0" borderId="0" xfId="0" applyNumberFormat="1" applyFont="1" applyFill="1"/>
    <xf numFmtId="0" fontId="1" fillId="0" borderId="0" xfId="0" applyFont="1" applyFill="1" applyAlignment="1">
      <alignment horizontal="right"/>
    </xf>
    <xf numFmtId="6" fontId="11" fillId="0" borderId="0" xfId="0" applyNumberFormat="1" applyFont="1" applyFill="1" applyAlignment="1"/>
    <xf numFmtId="164" fontId="1" fillId="0" borderId="0" xfId="0" applyNumberFormat="1" applyFont="1" applyFill="1" applyAlignment="1">
      <alignment horizontal="left"/>
    </xf>
    <xf numFmtId="0" fontId="1" fillId="0" borderId="0" xfId="0" applyNumberFormat="1" applyFont="1" applyFill="1" applyAlignment="1"/>
    <xf numFmtId="0" fontId="3" fillId="0" borderId="12" xfId="0" applyNumberFormat="1" applyFont="1" applyFill="1" applyBorder="1" applyAlignment="1">
      <alignment horizontal="center"/>
    </xf>
    <xf numFmtId="0" fontId="3" fillId="0" borderId="13" xfId="0" applyNumberFormat="1" applyFont="1" applyFill="1" applyBorder="1" applyAlignment="1"/>
    <xf numFmtId="0" fontId="3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horizontal="center"/>
    </xf>
    <xf numFmtId="9" fontId="2" fillId="0" borderId="0" xfId="0" applyNumberFormat="1" applyFont="1" applyFill="1" applyAlignment="1"/>
    <xf numFmtId="0" fontId="3" fillId="0" borderId="7" xfId="0" applyNumberFormat="1" applyFont="1" applyFill="1" applyBorder="1" applyAlignment="1">
      <alignment horizontal="centerContinuous" vertical="center"/>
    </xf>
    <xf numFmtId="0" fontId="3" fillId="0" borderId="8" xfId="0" applyNumberFormat="1" applyFont="1" applyFill="1" applyBorder="1" applyAlignment="1">
      <alignment horizontal="centerContinuous" vertical="center"/>
    </xf>
    <xf numFmtId="0" fontId="3" fillId="0" borderId="8" xfId="0" applyNumberFormat="1" applyFont="1" applyFill="1" applyBorder="1" applyAlignment="1">
      <alignment horizontal="center"/>
    </xf>
    <xf numFmtId="166" fontId="3" fillId="0" borderId="17" xfId="0" applyNumberFormat="1" applyFont="1" applyFill="1" applyBorder="1" applyAlignment="1">
      <alignment horizontal="center"/>
    </xf>
    <xf numFmtId="166" fontId="3" fillId="0" borderId="25" xfId="0" quotePrefix="1" applyNumberFormat="1" applyFont="1" applyFill="1" applyBorder="1" applyAlignment="1">
      <alignment horizontal="center"/>
    </xf>
    <xf numFmtId="41" fontId="1" fillId="0" borderId="24" xfId="0" applyNumberFormat="1" applyFont="1" applyFill="1" applyBorder="1" applyAlignment="1"/>
    <xf numFmtId="41" fontId="1" fillId="0" borderId="30" xfId="0" applyNumberFormat="1" applyFont="1" applyFill="1" applyBorder="1" applyAlignment="1"/>
    <xf numFmtId="41" fontId="1" fillId="0" borderId="0" xfId="0" applyNumberFormat="1" applyFont="1" applyFill="1" applyAlignment="1"/>
    <xf numFmtId="41" fontId="1" fillId="0" borderId="0" xfId="0" applyNumberFormat="1" applyFont="1" applyFill="1" applyBorder="1" applyAlignment="1"/>
    <xf numFmtId="168" fontId="3" fillId="0" borderId="0" xfId="0" applyNumberFormat="1" applyFont="1" applyFill="1" applyBorder="1" applyAlignment="1">
      <alignment horizontal="center"/>
    </xf>
    <xf numFmtId="41" fontId="3" fillId="0" borderId="0" xfId="0" applyNumberFormat="1" applyFont="1" applyFill="1" applyBorder="1" applyAlignment="1"/>
    <xf numFmtId="41" fontId="12" fillId="0" borderId="0" xfId="0" applyNumberFormat="1" applyFont="1" applyFill="1" applyBorder="1" applyAlignment="1"/>
    <xf numFmtId="41" fontId="13" fillId="0" borderId="0" xfId="0" applyNumberFormat="1" applyFont="1" applyFill="1" applyBorder="1" applyAlignment="1"/>
    <xf numFmtId="12" fontId="1" fillId="0" borderId="0" xfId="0" applyNumberFormat="1" applyFont="1" applyFill="1" applyAlignment="1"/>
    <xf numFmtId="167" fontId="3" fillId="0" borderId="13" xfId="0" applyNumberFormat="1" applyFont="1" applyFill="1" applyBorder="1" applyAlignment="1">
      <alignment horizontal="center"/>
    </xf>
    <xf numFmtId="165" fontId="14" fillId="0" borderId="11" xfId="0" applyNumberFormat="1" applyFont="1" applyFill="1" applyBorder="1" applyAlignment="1">
      <alignment horizontal="left"/>
    </xf>
    <xf numFmtId="166" fontId="14" fillId="0" borderId="3" xfId="0" applyNumberFormat="1" applyFont="1" applyFill="1" applyBorder="1" applyAlignment="1">
      <alignment horizontal="right"/>
    </xf>
    <xf numFmtId="166" fontId="14" fillId="0" borderId="0" xfId="0" applyNumberFormat="1" applyFont="1" applyFill="1" applyBorder="1" applyAlignment="1">
      <alignment horizontal="right"/>
    </xf>
    <xf numFmtId="41" fontId="14" fillId="0" borderId="0" xfId="0" applyNumberFormat="1" applyFont="1" applyFill="1" applyBorder="1" applyAlignment="1">
      <alignment horizontal="left"/>
    </xf>
    <xf numFmtId="0" fontId="3" fillId="0" borderId="7" xfId="0" applyNumberFormat="1" applyFont="1" applyFill="1" applyBorder="1" applyAlignment="1">
      <alignment horizontal="center"/>
    </xf>
    <xf numFmtId="0" fontId="3" fillId="0" borderId="27" xfId="0" applyNumberFormat="1" applyFont="1" applyFill="1" applyBorder="1" applyAlignment="1">
      <alignment horizontal="center"/>
    </xf>
    <xf numFmtId="0" fontId="3" fillId="0" borderId="26" xfId="0" applyNumberFormat="1" applyFont="1" applyFill="1" applyBorder="1" applyAlignment="1">
      <alignment horizontal="center"/>
    </xf>
    <xf numFmtId="41" fontId="16" fillId="0" borderId="35" xfId="0" applyNumberFormat="1" applyFont="1" applyFill="1" applyBorder="1" applyAlignment="1">
      <alignment horizontal="center"/>
    </xf>
    <xf numFmtId="41" fontId="16" fillId="0" borderId="0" xfId="0" applyNumberFormat="1" applyFont="1" applyFill="1" applyBorder="1" applyAlignment="1">
      <alignment horizontal="center"/>
    </xf>
    <xf numFmtId="10" fontId="3" fillId="0" borderId="13" xfId="0" applyNumberFormat="1" applyFont="1" applyFill="1" applyBorder="1" applyAlignment="1">
      <alignment horizontal="center"/>
    </xf>
    <xf numFmtId="169" fontId="1" fillId="0" borderId="29" xfId="0" applyNumberFormat="1" applyFont="1" applyFill="1" applyBorder="1" applyAlignment="1">
      <alignment horizontal="right"/>
    </xf>
    <xf numFmtId="13" fontId="1" fillId="0" borderId="0" xfId="0" applyNumberFormat="1" applyFont="1" applyFill="1" applyAlignment="1"/>
    <xf numFmtId="170" fontId="1" fillId="0" borderId="0" xfId="0" applyNumberFormat="1" applyFont="1" applyFill="1" applyAlignment="1"/>
    <xf numFmtId="167" fontId="3" fillId="0" borderId="21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Continuous" vertical="center"/>
    </xf>
    <xf numFmtId="0" fontId="3" fillId="0" borderId="16" xfId="0" applyNumberFormat="1" applyFont="1" applyFill="1" applyBorder="1" applyAlignment="1">
      <alignment horizontal="centerContinuous" vertical="center"/>
    </xf>
    <xf numFmtId="10" fontId="10" fillId="0" borderId="8" xfId="0" applyNumberFormat="1" applyFont="1" applyFill="1" applyBorder="1" applyAlignment="1">
      <alignment horizontal="center"/>
    </xf>
    <xf numFmtId="171" fontId="1" fillId="0" borderId="0" xfId="0" applyNumberFormat="1" applyFont="1" applyFill="1" applyAlignment="1"/>
    <xf numFmtId="14" fontId="0" fillId="0" borderId="0" xfId="0" applyNumberFormat="1"/>
    <xf numFmtId="6" fontId="1" fillId="0" borderId="24" xfId="0" applyNumberFormat="1" applyFont="1" applyFill="1" applyBorder="1" applyAlignment="1"/>
    <xf numFmtId="166" fontId="3" fillId="0" borderId="0" xfId="0" applyNumberFormat="1" applyFont="1" applyFill="1" applyAlignment="1">
      <alignment horizontal="left"/>
    </xf>
    <xf numFmtId="169" fontId="1" fillId="0" borderId="0" xfId="0" applyNumberFormat="1" applyFont="1" applyFill="1" applyBorder="1" applyAlignment="1">
      <alignment horizontal="right"/>
    </xf>
    <xf numFmtId="164" fontId="5" fillId="0" borderId="2" xfId="0" applyNumberFormat="1" applyFont="1" applyFill="1" applyBorder="1" applyAlignment="1"/>
    <xf numFmtId="41" fontId="5" fillId="0" borderId="37" xfId="0" applyNumberFormat="1" applyFont="1" applyFill="1" applyBorder="1" applyAlignment="1" applyProtection="1">
      <protection locked="0"/>
    </xf>
    <xf numFmtId="41" fontId="24" fillId="0" borderId="0" xfId="0" applyNumberFormat="1" applyFont="1" applyFill="1" applyBorder="1" applyAlignment="1"/>
    <xf numFmtId="42" fontId="5" fillId="0" borderId="2" xfId="0" applyNumberFormat="1" applyFont="1" applyFill="1" applyBorder="1" applyAlignment="1"/>
    <xf numFmtId="0" fontId="0" fillId="0" borderId="37" xfId="0" applyBorder="1"/>
    <xf numFmtId="41" fontId="5" fillId="0" borderId="0" xfId="0" applyNumberFormat="1" applyFont="1" applyFill="1" applyBorder="1" applyAlignment="1"/>
    <xf numFmtId="0" fontId="4" fillId="0" borderId="37" xfId="0" quotePrefix="1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/>
    <xf numFmtId="0" fontId="4" fillId="0" borderId="0" xfId="0" applyNumberFormat="1" applyFont="1" applyFill="1" applyBorder="1" applyAlignment="1" applyProtection="1">
      <alignment horizontal="center"/>
      <protection locked="0"/>
    </xf>
    <xf numFmtId="0" fontId="22" fillId="0" borderId="37" xfId="0" applyFont="1" applyBorder="1" applyAlignment="1">
      <alignment horizontal="center"/>
    </xf>
    <xf numFmtId="9" fontId="5" fillId="0" borderId="0" xfId="0" applyNumberFormat="1" applyFont="1" applyFill="1" applyBorder="1" applyAlignment="1"/>
    <xf numFmtId="0" fontId="5" fillId="0" borderId="0" xfId="0" applyNumberFormat="1" applyFont="1" applyFill="1" applyBorder="1" applyAlignment="1">
      <alignment horizontal="left"/>
    </xf>
    <xf numFmtId="0" fontId="23" fillId="0" borderId="0" xfId="0" applyFont="1" applyFill="1" applyAlignment="1">
      <alignment horizontal="left"/>
    </xf>
    <xf numFmtId="0" fontId="4" fillId="0" borderId="0" xfId="0" applyFont="1" applyFill="1" applyBorder="1" applyAlignment="1" applyProtection="1">
      <protection locked="0"/>
    </xf>
    <xf numFmtId="0" fontId="6" fillId="0" borderId="0" xfId="0" applyFont="1" applyAlignment="1">
      <alignment horizontal="left"/>
    </xf>
    <xf numFmtId="0" fontId="5" fillId="0" borderId="0" xfId="0" applyFont="1" applyAlignment="1">
      <alignment horizontal="left" indent="1"/>
    </xf>
    <xf numFmtId="17" fontId="1" fillId="0" borderId="0" xfId="0" applyNumberFormat="1" applyFont="1" applyFill="1" applyBorder="1" applyAlignment="1">
      <alignment horizontal="center"/>
    </xf>
    <xf numFmtId="0" fontId="0" fillId="0" borderId="0" xfId="0"/>
    <xf numFmtId="0" fontId="3" fillId="0" borderId="0" xfId="0" applyFont="1"/>
    <xf numFmtId="0" fontId="5" fillId="0" borderId="0" xfId="0" applyFont="1" applyFill="1"/>
    <xf numFmtId="0" fontId="4" fillId="0" borderId="0" xfId="0" applyFont="1" applyFill="1"/>
    <xf numFmtId="0" fontId="5" fillId="0" borderId="0" xfId="0" applyFont="1" applyFill="1" applyAlignment="1">
      <alignment horizontal="center"/>
    </xf>
    <xf numFmtId="0" fontId="4" fillId="0" borderId="0" xfId="0" applyFont="1" applyFill="1" applyAlignment="1" applyProtection="1">
      <alignment horizontal="center"/>
      <protection locked="0"/>
    </xf>
    <xf numFmtId="41" fontId="5" fillId="0" borderId="0" xfId="0" applyNumberFormat="1" applyFont="1" applyFill="1" applyBorder="1"/>
    <xf numFmtId="166" fontId="4" fillId="0" borderId="0" xfId="0" applyNumberFormat="1" applyFont="1" applyFill="1" applyAlignment="1" applyProtection="1">
      <alignment horizontal="centerContinuous"/>
      <protection locked="0"/>
    </xf>
    <xf numFmtId="166" fontId="4" fillId="0" borderId="0" xfId="0" applyNumberFormat="1" applyFont="1" applyFill="1" applyAlignment="1">
      <alignment horizontal="centerContinuous"/>
    </xf>
    <xf numFmtId="166" fontId="6" fillId="0" borderId="0" xfId="0" applyNumberFormat="1" applyFont="1" applyAlignment="1">
      <alignment horizontal="left"/>
    </xf>
    <xf numFmtId="166" fontId="4" fillId="0" borderId="0" xfId="0" applyNumberFormat="1" applyFont="1" applyFill="1" applyAlignment="1">
      <alignment horizontal="right"/>
    </xf>
    <xf numFmtId="0" fontId="5" fillId="0" borderId="0" xfId="0" applyNumberFormat="1" applyFont="1" applyFill="1" applyAlignment="1">
      <alignment horizontal="left" indent="2"/>
    </xf>
    <xf numFmtId="166" fontId="5" fillId="0" borderId="0" xfId="0" applyNumberFormat="1" applyFont="1" applyFill="1" applyAlignment="1">
      <alignment horizontal="left"/>
    </xf>
    <xf numFmtId="166" fontId="5" fillId="0" borderId="0" xfId="0" applyNumberFormat="1" applyFont="1" applyFill="1" applyAlignment="1">
      <alignment horizontal="left" indent="2"/>
    </xf>
    <xf numFmtId="42" fontId="5" fillId="0" borderId="0" xfId="0" applyNumberFormat="1" applyFont="1" applyFill="1"/>
    <xf numFmtId="41" fontId="5" fillId="0" borderId="0" xfId="0" applyNumberFormat="1" applyFont="1" applyFill="1"/>
    <xf numFmtId="42" fontId="5" fillId="0" borderId="2" xfId="0" applyNumberFormat="1" applyFont="1" applyFill="1" applyBorder="1"/>
    <xf numFmtId="166" fontId="1" fillId="0" borderId="0" xfId="0" applyNumberFormat="1" applyFont="1" applyFill="1" applyAlignment="1">
      <alignment horizontal="left"/>
    </xf>
    <xf numFmtId="0" fontId="1" fillId="0" borderId="0" xfId="0" applyFont="1" applyFill="1"/>
    <xf numFmtId="41" fontId="1" fillId="0" borderId="10" xfId="0" applyNumberFormat="1" applyFont="1" applyFill="1" applyBorder="1" applyAlignment="1">
      <alignment horizontal="left"/>
    </xf>
    <xf numFmtId="0" fontId="0" fillId="0" borderId="0" xfId="0" applyNumberFormat="1" applyFill="1" applyAlignment="1"/>
    <xf numFmtId="42" fontId="5" fillId="0" borderId="0" xfId="0" applyNumberFormat="1" applyFont="1" applyFill="1" applyBorder="1"/>
    <xf numFmtId="166" fontId="4" fillId="0" borderId="0" xfId="0" applyNumberFormat="1" applyFont="1" applyFill="1" applyBorder="1" applyAlignment="1">
      <alignment horizontal="right"/>
    </xf>
    <xf numFmtId="0" fontId="1" fillId="0" borderId="0" xfId="0" applyNumberFormat="1" applyFont="1" applyAlignment="1"/>
    <xf numFmtId="0" fontId="17" fillId="0" borderId="0" xfId="0" applyFont="1"/>
    <xf numFmtId="0" fontId="10" fillId="0" borderId="0" xfId="0" applyNumberFormat="1" applyFont="1" applyAlignment="1"/>
    <xf numFmtId="42" fontId="1" fillId="0" borderId="0" xfId="0" applyNumberFormat="1" applyFont="1" applyFill="1"/>
    <xf numFmtId="41" fontId="1" fillId="0" borderId="0" xfId="0" applyNumberFormat="1" applyFont="1" applyFill="1"/>
    <xf numFmtId="42" fontId="4" fillId="0" borderId="2" xfId="0" applyNumberFormat="1" applyFont="1" applyFill="1" applyBorder="1"/>
    <xf numFmtId="8" fontId="0" fillId="0" borderId="0" xfId="0" applyNumberFormat="1"/>
    <xf numFmtId="165" fontId="0" fillId="0" borderId="0" xfId="0" applyNumberFormat="1" applyFont="1"/>
    <xf numFmtId="165" fontId="9" fillId="0" borderId="0" xfId="0" applyNumberFormat="1" applyFont="1"/>
    <xf numFmtId="42" fontId="3" fillId="0" borderId="23" xfId="0" applyNumberFormat="1" applyFont="1" applyFill="1" applyBorder="1" applyAlignment="1">
      <alignment horizontal="left"/>
    </xf>
    <xf numFmtId="0" fontId="0" fillId="0" borderId="0" xfId="0" applyFill="1"/>
    <xf numFmtId="0" fontId="1" fillId="0" borderId="0" xfId="0" applyNumberFormat="1" applyFont="1" applyAlignment="1">
      <alignment horizontal="centerContinuous"/>
    </xf>
    <xf numFmtId="43" fontId="0" fillId="0" borderId="0" xfId="0" applyNumberFormat="1" applyFont="1"/>
    <xf numFmtId="43" fontId="9" fillId="0" borderId="0" xfId="0" applyNumberFormat="1" applyFont="1"/>
    <xf numFmtId="41" fontId="27" fillId="0" borderId="24" xfId="0" applyNumberFormat="1" applyFont="1" applyFill="1" applyBorder="1" applyAlignment="1"/>
    <xf numFmtId="42" fontId="4" fillId="0" borderId="2" xfId="0" applyNumberFormat="1" applyFont="1" applyFill="1" applyBorder="1" applyAlignment="1"/>
    <xf numFmtId="164" fontId="4" fillId="0" borderId="2" xfId="0" applyNumberFormat="1" applyFont="1" applyFill="1" applyBorder="1" applyAlignment="1"/>
    <xf numFmtId="6" fontId="1" fillId="0" borderId="0" xfId="0" applyNumberFormat="1" applyFont="1" applyFill="1" applyAlignment="1"/>
    <xf numFmtId="169" fontId="3" fillId="0" borderId="24" xfId="0" applyNumberFormat="1" applyFont="1" applyFill="1" applyBorder="1" applyAlignment="1">
      <alignment horizontal="left"/>
    </xf>
    <xf numFmtId="0" fontId="3" fillId="0" borderId="12" xfId="0" applyNumberFormat="1" applyFont="1" applyFill="1" applyBorder="1" applyAlignment="1"/>
    <xf numFmtId="0" fontId="3" fillId="0" borderId="14" xfId="0" applyNumberFormat="1" applyFont="1" applyFill="1" applyBorder="1" applyAlignment="1">
      <alignment horizontal="center"/>
    </xf>
    <xf numFmtId="166" fontId="3" fillId="0" borderId="14" xfId="0" applyNumberFormat="1" applyFont="1" applyFill="1" applyBorder="1" applyAlignment="1">
      <alignment horizontal="center"/>
    </xf>
    <xf numFmtId="0" fontId="3" fillId="0" borderId="17" xfId="0" applyNumberFormat="1" applyFont="1" applyFill="1" applyBorder="1" applyAlignment="1">
      <alignment horizontal="center"/>
    </xf>
    <xf numFmtId="10" fontId="3" fillId="0" borderId="8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0" fontId="1" fillId="0" borderId="17" xfId="0" applyNumberFormat="1" applyFont="1" applyFill="1" applyBorder="1" applyAlignment="1"/>
    <xf numFmtId="9" fontId="3" fillId="0" borderId="17" xfId="0" applyNumberFormat="1" applyFont="1" applyFill="1" applyBorder="1" applyAlignment="1">
      <alignment horizontal="center"/>
    </xf>
    <xf numFmtId="0" fontId="3" fillId="0" borderId="25" xfId="0" applyNumberFormat="1" applyFont="1" applyFill="1" applyBorder="1" applyAlignment="1">
      <alignment horizontal="center"/>
    </xf>
    <xf numFmtId="166" fontId="3" fillId="0" borderId="25" xfId="0" applyNumberFormat="1" applyFont="1" applyFill="1" applyBorder="1" applyAlignment="1">
      <alignment horizontal="center"/>
    </xf>
    <xf numFmtId="9" fontId="3" fillId="0" borderId="25" xfId="0" applyNumberFormat="1" applyFont="1" applyFill="1" applyBorder="1" applyAlignment="1">
      <alignment horizontal="center"/>
    </xf>
    <xf numFmtId="165" fontId="1" fillId="0" borderId="24" xfId="0" applyNumberFormat="1" applyFont="1" applyFill="1" applyBorder="1" applyAlignment="1"/>
    <xf numFmtId="41" fontId="1" fillId="0" borderId="10" xfId="0" applyNumberFormat="1" applyFont="1" applyFill="1" applyBorder="1" applyAlignment="1"/>
    <xf numFmtId="41" fontId="1" fillId="0" borderId="32" xfId="0" applyNumberFormat="1" applyFont="1" applyFill="1" applyBorder="1" applyAlignment="1"/>
    <xf numFmtId="168" fontId="3" fillId="0" borderId="29" xfId="0" applyNumberFormat="1" applyFont="1" applyFill="1" applyBorder="1" applyAlignment="1">
      <alignment horizontal="center"/>
    </xf>
    <xf numFmtId="41" fontId="1" fillId="0" borderId="33" xfId="0" applyNumberFormat="1" applyFont="1" applyFill="1" applyBorder="1" applyAlignment="1"/>
    <xf numFmtId="41" fontId="3" fillId="0" borderId="33" xfId="0" applyNumberFormat="1" applyFont="1" applyFill="1" applyBorder="1" applyAlignment="1"/>
    <xf numFmtId="168" fontId="3" fillId="0" borderId="31" xfId="0" applyNumberFormat="1" applyFont="1" applyFill="1" applyBorder="1" applyAlignment="1">
      <alignment horizontal="center"/>
    </xf>
    <xf numFmtId="41" fontId="3" fillId="0" borderId="28" xfId="0" applyNumberFormat="1" applyFont="1" applyFill="1" applyBorder="1" applyAlignment="1"/>
    <xf numFmtId="41" fontId="1" fillId="0" borderId="28" xfId="0" applyNumberFormat="1" applyFont="1" applyFill="1" applyBorder="1" applyAlignment="1"/>
    <xf numFmtId="41" fontId="3" fillId="0" borderId="34" xfId="0" applyNumberFormat="1" applyFont="1" applyFill="1" applyBorder="1" applyAlignment="1"/>
    <xf numFmtId="41" fontId="0" fillId="0" borderId="0" xfId="0" applyNumberFormat="1" applyFill="1"/>
    <xf numFmtId="0" fontId="18" fillId="0" borderId="0" xfId="0" applyFont="1" applyFill="1"/>
    <xf numFmtId="6" fontId="3" fillId="0" borderId="0" xfId="0" applyNumberFormat="1" applyFont="1" applyFill="1" applyAlignment="1"/>
    <xf numFmtId="10" fontId="3" fillId="0" borderId="8" xfId="0" applyNumberFormat="1" applyFont="1" applyFill="1" applyBorder="1" applyAlignment="1">
      <alignment horizontal="center"/>
    </xf>
    <xf numFmtId="41" fontId="1" fillId="0" borderId="35" xfId="0" applyNumberFormat="1" applyFont="1" applyFill="1" applyBorder="1" applyAlignment="1">
      <alignment horizontal="center"/>
    </xf>
    <xf numFmtId="41" fontId="1" fillId="0" borderId="0" xfId="0" applyNumberFormat="1" applyFont="1" applyFill="1" applyBorder="1" applyAlignment="1">
      <alignment horizontal="center"/>
    </xf>
    <xf numFmtId="41" fontId="2" fillId="0" borderId="0" xfId="0" applyNumberFormat="1" applyFont="1" applyFill="1" applyBorder="1" applyAlignment="1"/>
    <xf numFmtId="41" fontId="26" fillId="0" borderId="0" xfId="0" applyNumberFormat="1" applyFont="1" applyFill="1" applyBorder="1" applyAlignment="1"/>
    <xf numFmtId="0" fontId="28" fillId="0" borderId="0" xfId="0" applyFont="1" applyFill="1"/>
    <xf numFmtId="41" fontId="28" fillId="0" borderId="0" xfId="0" applyNumberFormat="1" applyFont="1" applyFill="1"/>
    <xf numFmtId="0" fontId="29" fillId="0" borderId="0" xfId="0" applyFont="1" applyFill="1"/>
    <xf numFmtId="0" fontId="20" fillId="0" borderId="0" xfId="0" applyFont="1" applyFill="1" applyAlignment="1">
      <alignment horizontal="centerContinuous"/>
    </xf>
    <xf numFmtId="0" fontId="6" fillId="0" borderId="0" xfId="0" applyFont="1" applyFill="1" applyAlignment="1">
      <alignment horizontal="centerContinuous"/>
    </xf>
    <xf numFmtId="0" fontId="19" fillId="0" borderId="0" xfId="0" applyFont="1" applyFill="1"/>
    <xf numFmtId="0" fontId="21" fillId="0" borderId="0" xfId="0" applyFont="1" applyFill="1"/>
    <xf numFmtId="0" fontId="19" fillId="0" borderId="0" xfId="0" applyFont="1" applyFill="1" applyAlignment="1">
      <alignment horizontal="center"/>
    </xf>
    <xf numFmtId="0" fontId="19" fillId="0" borderId="0" xfId="0" applyFont="1" applyFill="1" applyAlignment="1"/>
    <xf numFmtId="0" fontId="15" fillId="0" borderId="36" xfId="0" applyFont="1" applyFill="1" applyBorder="1" applyAlignment="1">
      <alignment horizontal="center"/>
    </xf>
    <xf numFmtId="0" fontId="15" fillId="0" borderId="0" xfId="0" applyFont="1" applyFill="1" applyAlignment="1">
      <alignment horizontal="center"/>
    </xf>
    <xf numFmtId="167" fontId="19" fillId="0" borderId="0" xfId="0" applyNumberFormat="1" applyFont="1" applyFill="1"/>
    <xf numFmtId="49" fontId="0" fillId="0" borderId="0" xfId="0" applyNumberFormat="1" applyFill="1"/>
    <xf numFmtId="10" fontId="0" fillId="0" borderId="0" xfId="0" applyNumberFormat="1" applyFont="1" applyFill="1"/>
    <xf numFmtId="3" fontId="0" fillId="0" borderId="0" xfId="0" applyNumberFormat="1" applyFill="1"/>
    <xf numFmtId="0" fontId="0" fillId="0" borderId="0" xfId="0" applyNumberFormat="1" applyFill="1"/>
    <xf numFmtId="22" fontId="0" fillId="0" borderId="0" xfId="0" applyNumberFormat="1" applyFill="1"/>
    <xf numFmtId="4" fontId="0" fillId="0" borderId="0" xfId="0" applyNumberFormat="1" applyFill="1"/>
    <xf numFmtId="0" fontId="0" fillId="0" borderId="37" xfId="0" applyFill="1" applyBorder="1"/>
    <xf numFmtId="0" fontId="0" fillId="0" borderId="39" xfId="0" applyFill="1" applyBorder="1" applyAlignment="1" applyProtection="1">
      <alignment horizontal="center"/>
      <protection locked="0"/>
    </xf>
    <xf numFmtId="43" fontId="0" fillId="0" borderId="38" xfId="0" applyNumberFormat="1" applyFill="1" applyBorder="1" applyAlignment="1" applyProtection="1">
      <alignment horizontal="center"/>
      <protection locked="0"/>
    </xf>
    <xf numFmtId="0" fontId="9" fillId="0" borderId="0" xfId="0" applyFont="1" applyFill="1" applyAlignment="1">
      <alignment horizontal="centerContinuous"/>
    </xf>
    <xf numFmtId="0" fontId="25" fillId="0" borderId="0" xfId="0" applyFont="1" applyFill="1"/>
    <xf numFmtId="43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37" xfId="0" applyFill="1" applyBorder="1" applyAlignment="1">
      <alignment horizontal="center"/>
    </xf>
    <xf numFmtId="0" fontId="9" fillId="0" borderId="37" xfId="0" applyFont="1" applyFill="1" applyBorder="1" applyAlignment="1">
      <alignment horizontal="center" wrapText="1"/>
    </xf>
    <xf numFmtId="14" fontId="9" fillId="0" borderId="38" xfId="0" applyNumberFormat="1" applyFont="1" applyFill="1" applyBorder="1" applyAlignment="1" applyProtection="1">
      <alignment horizontal="center"/>
      <protection locked="0"/>
    </xf>
    <xf numFmtId="43" fontId="9" fillId="0" borderId="0" xfId="0" applyNumberFormat="1" applyFont="1" applyFill="1" applyAlignment="1">
      <alignment horizontal="center"/>
    </xf>
    <xf numFmtId="14" fontId="0" fillId="0" borderId="0" xfId="0" applyNumberFormat="1" applyFill="1"/>
    <xf numFmtId="43" fontId="0" fillId="0" borderId="0" xfId="0" applyNumberFormat="1" applyFont="1" applyFill="1"/>
    <xf numFmtId="10" fontId="0" fillId="0" borderId="0" xfId="0" applyNumberFormat="1" applyFill="1"/>
    <xf numFmtId="10" fontId="0" fillId="0" borderId="0" xfId="0" applyNumberFormat="1" applyFill="1" applyAlignment="1">
      <alignment horizontal="center"/>
    </xf>
    <xf numFmtId="0" fontId="0" fillId="0" borderId="0" xfId="0" applyFill="1" applyAlignment="1">
      <alignment horizontal="left"/>
    </xf>
    <xf numFmtId="165" fontId="0" fillId="0" borderId="0" xfId="0" applyNumberFormat="1" applyFill="1"/>
    <xf numFmtId="165" fontId="0" fillId="0" borderId="0" xfId="0" applyNumberFormat="1" applyFont="1" applyFill="1"/>
    <xf numFmtId="10" fontId="9" fillId="0" borderId="18" xfId="0" applyNumberFormat="1" applyFont="1" applyFill="1" applyBorder="1"/>
    <xf numFmtId="0" fontId="18" fillId="0" borderId="0" xfId="0" applyFont="1" applyFill="1" applyAlignment="1">
      <alignment horizontal="center"/>
    </xf>
    <xf numFmtId="4" fontId="9" fillId="0" borderId="0" xfId="0" applyNumberFormat="1" applyFont="1" applyFill="1"/>
    <xf numFmtId="0" fontId="9" fillId="0" borderId="0" xfId="0" applyFont="1" applyFill="1"/>
  </cellXfs>
  <cellStyles count="1">
    <cellStyle name="Normal" xfId="0" builtinId="0"/>
  </cellStyles>
  <dxfs count="4">
    <dxf>
      <fill>
        <patternFill patternType="none">
          <bgColor auto="1"/>
        </patternFill>
      </fill>
    </dxf>
    <dxf>
      <numFmt numFmtId="165" formatCode="_(* #,##0_);_(* \(#,##0\);_(* &quot;-&quot;??_);_(@_)"/>
    </dxf>
    <dxf>
      <fill>
        <patternFill patternType="none">
          <bgColor auto="1"/>
        </patternFill>
      </fill>
    </dxf>
    <dxf>
      <numFmt numFmtId="165" formatCode="_(* #,##0_);_(* \(#,##0\);_(* &quot;-&quot;??_);_(@_)"/>
    </dxf>
  </dxfs>
  <tableStyles count="0" defaultTableStyle="TableStyleMedium9" defaultPivotStyle="PivotStyleLight16"/>
  <colors>
    <mruColors>
      <color rgb="FF0000FF"/>
      <color rgb="FFE2F2F6"/>
      <color rgb="FF0066FF"/>
      <color rgb="FFFFCCFF"/>
      <color rgb="FFCC99FF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NEW-PSE-WP-SEF-6.27E-6.27G-PublicImprove-19GRC-06-2019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mes DiMasso" refreshedDate="43574.703747337961" createdVersion="4" refreshedVersion="4" minRefreshableVersion="3" recordCount="4114">
  <cacheSource type="worksheet">
    <worksheetSource ref="A1:M4115" sheet="Pen transaction archive query" r:id="rId2"/>
  </cacheSource>
  <cacheFields count="13">
    <cacheField name="UTILITY" numFmtId="3">
      <sharedItems containsMixedTypes="1" containsNumber="1" containsInteger="1" minValue="33030" maxValue="33912" count="5">
        <s v="Electric"/>
        <s v="Gas"/>
        <s v="Common"/>
        <n v="33912" u="1"/>
        <n v="33030" u="1"/>
      </sharedItems>
    </cacheField>
    <cacheField name="GL_ACCOUNT_ID" numFmtId="0">
      <sharedItems containsSemiMixedTypes="0" containsString="0" containsNumber="1" containsInteger="1" minValue="10100501" maxValue="10600503"/>
    </cacheField>
    <cacheField name="ADDITION" numFmtId="3">
      <sharedItems containsMixedTypes="1" containsNumber="1" containsInteger="1" minValue="108" maxValue="108" count="2">
        <s v="ADD"/>
        <n v="108"/>
      </sharedItems>
    </cacheField>
    <cacheField name="GL_POSTING_MO_YR" numFmtId="22">
      <sharedItems containsSemiMixedTypes="0" containsNonDate="0" containsDate="1" containsString="0" minDate="2018-09-01T00:00:00" maxDate="2019-03-02T00:00:00"/>
    </cacheField>
    <cacheField name="JE" numFmtId="0">
      <sharedItems/>
    </cacheField>
    <cacheField name="WORK_ORDER_NUMBER" numFmtId="0">
      <sharedItems containsSemiMixedTypes="0" containsString="0" containsNumber="1" containsInteger="1" minValue="101097319" maxValue="143004080"/>
    </cacheField>
    <cacheField name="POSTING_AMOUNT" numFmtId="0">
      <sharedItems containsSemiMixedTypes="0" containsString="0" containsNumber="1" minValue="-417948.34" maxValue="1294454.18"/>
    </cacheField>
    <cacheField name="IN_SERVICE_YEAR" numFmtId="22">
      <sharedItems containsSemiMixedTypes="0" containsNonDate="0" containsDate="1" containsString="0" minDate="2018-03-06T00:00:00" maxDate="2019-04-01T00:00:00" count="79">
        <d v="2019-03-06T00:00:00"/>
        <d v="2019-01-08T00:00:00"/>
        <d v="2019-03-20T00:00:00"/>
        <d v="2019-03-07T00:00:00"/>
        <d v="2019-01-25T00:00:00"/>
        <d v="2019-01-03T00:00:00"/>
        <d v="2019-02-19T00:00:00"/>
        <d v="2019-03-08T00:00:00"/>
        <d v="2019-01-09T00:00:00"/>
        <d v="2019-02-28T00:00:00"/>
        <d v="2019-02-25T00:00:00"/>
        <d v="2019-02-04T00:00:00"/>
        <d v="2019-01-28T00:00:00"/>
        <d v="2019-02-07T00:00:00"/>
        <d v="2019-01-10T00:00:00"/>
        <d v="2019-01-16T00:00:00"/>
        <d v="2019-03-28T00:00:00"/>
        <d v="2019-03-14T00:00:00"/>
        <d v="2019-01-07T00:00:00"/>
        <d v="2019-01-22T00:00:00"/>
        <d v="2019-02-16T00:00:00"/>
        <d v="2019-03-29T00:00:00"/>
        <d v="2019-03-01T00:00:00"/>
        <d v="2019-01-29T00:00:00"/>
        <d v="2019-03-27T00:00:00"/>
        <d v="2019-02-21T00:00:00"/>
        <d v="2019-02-27T00:00:00"/>
        <d v="2019-03-04T00:00:00"/>
        <d v="2019-03-11T00:00:00"/>
        <d v="2018-10-03T00:00:00"/>
        <d v="2019-01-14T00:00:00"/>
        <d v="2019-01-21T00:00:00"/>
        <d v="2019-03-19T00:00:00"/>
        <d v="2019-01-23T00:00:00"/>
        <d v="2019-01-19T00:00:00"/>
        <d v="2019-02-13T00:00:00"/>
        <d v="2019-02-14T00:00:00"/>
        <d v="2019-01-18T00:00:00"/>
        <d v="2019-01-31T00:00:00"/>
        <d v="2019-03-25T00:00:00"/>
        <d v="2019-02-18T00:00:00"/>
        <d v="2019-03-13T00:00:00"/>
        <d v="2019-03-05T00:00:00"/>
        <d v="2019-03-02T00:00:00"/>
        <d v="2019-03-30T00:00:00"/>
        <d v="2019-02-22T00:00:00"/>
        <d v="2019-02-15T00:00:00"/>
        <d v="2019-03-22T00:00:00"/>
        <d v="2019-01-27T00:00:00"/>
        <d v="2019-02-08T00:00:00"/>
        <d v="2019-03-21T00:00:00"/>
        <d v="2019-03-26T00:00:00"/>
        <d v="2019-02-23T00:00:00"/>
        <d v="2019-02-20T00:00:00"/>
        <d v="2019-02-26T00:00:00"/>
        <d v="2019-02-01T00:00:00"/>
        <d v="2018-09-06T00:00:00"/>
        <d v="2018-09-21T00:00:00"/>
        <d v="2019-01-01T00:00:00"/>
        <d v="2018-08-22T00:00:00"/>
        <d v="2018-06-07T00:00:00"/>
        <d v="2018-10-01T00:00:00"/>
        <d v="2018-09-18T00:00:00"/>
        <d v="2018-03-06T00:00:00"/>
        <d v="2019-02-06T00:00:00"/>
        <d v="2019-01-04T00:00:00"/>
        <d v="2018-07-18T00:00:00"/>
        <d v="2019-01-17T00:00:00"/>
        <d v="2019-01-15T00:00:00"/>
        <d v="2019-03-23T00:00:00"/>
        <d v="2018-12-17T00:00:00"/>
        <d v="2018-10-22T00:00:00"/>
        <d v="2019-01-11T00:00:00"/>
        <d v="2019-03-18T00:00:00"/>
        <d v="2019-01-30T00:00:00"/>
        <d v="2019-01-02T00:00:00"/>
        <d v="2019-02-05T00:00:00"/>
        <d v="2019-03-15T00:00:00"/>
        <d v="2019-03-31T00:00:00"/>
      </sharedItems>
    </cacheField>
    <cacheField name="DESCRIPTION" numFmtId="0">
      <sharedItems/>
    </cacheField>
    <cacheField name="UTILITY_ACCOUNT_DESCRIPTION" numFmtId="0">
      <sharedItems count="21">
        <s v="E3670 DST U/G Conductor/Devices"/>
        <s v="E3660 DST U/G Conduit"/>
        <s v="E3640 DST Poles/Towers/Fixtures"/>
        <s v="E3650 DST O/H Conductor/Devices"/>
        <s v="E369 DST Services"/>
        <s v="E373 DST Street Lighting &amp; Signal"/>
        <s v="E368 DST Line Transformers"/>
        <s v="G3802 DST Services, Plastic"/>
        <s v="G3820 DST Meter Installations (AMR)"/>
        <s v="G3801 DST Services, Cathodic Protec"/>
        <s v="G385 DST Industrial M&amp;R Sta Eq"/>
        <s v="E3557 TSM Poles "/>
        <s v="G3764 DST Mains, Wrapped Steel"/>
        <s v="G3762 DST Mains, Plastic"/>
        <s v="G3803 DST Services, Steel Wrapped"/>
        <s v="E3556 TSM Poles "/>
        <s v="E3566 TSM O/H Conductor/Devices"/>
        <s v="E3650 DST O/H Conductor &amp; Devices"/>
        <s v="E3640 DST Poles/Towers Fixtures"/>
        <s v="C3912 CMN Computer Equipment "/>
        <s v="C303 CMN Misc Intangible Plant"/>
      </sharedItems>
    </cacheField>
    <cacheField name="Month" numFmtId="0">
      <sharedItems containsSemiMixedTypes="0" containsString="0" containsNumber="1" containsInteger="1" minValue="1" maxValue="2018"/>
    </cacheField>
    <cacheField name="Source" numFmtId="0">
      <sharedItems count="2">
        <s v="PI"/>
        <e v="#N/A"/>
      </sharedItems>
    </cacheField>
    <cacheField name="Depr" numFmtId="0">
      <sharedItems containsString="0" containsBlank="1" containsNumber="1" minValue="1.77E-2" maxValue="6.8500000000000005E-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114">
  <r>
    <x v="0"/>
    <n v="10600501"/>
    <x v="0"/>
    <d v="2019-03-01T00:00:00"/>
    <s v="005 AUTO CCNC     "/>
    <n v="101097319"/>
    <n v="92972.38"/>
    <x v="0"/>
    <s v="2406E084 ISSAQUAH SE 62ND ST EXTENS"/>
    <x v="0"/>
    <n v="3"/>
    <x v="0"/>
    <n v="3.9300000000000002E-2"/>
  </r>
  <r>
    <x v="0"/>
    <n v="10600501"/>
    <x v="0"/>
    <d v="2019-03-01T00:00:00"/>
    <s v="005 AUTO CCNC     "/>
    <n v="101097319"/>
    <n v="176514.77"/>
    <x v="0"/>
    <s v="2406E084 ISSAQUAH SE 62ND ST EXTENS"/>
    <x v="1"/>
    <n v="3"/>
    <x v="0"/>
    <n v="1.77E-2"/>
  </r>
  <r>
    <x v="0"/>
    <n v="10600501"/>
    <x v="0"/>
    <d v="2019-03-01T00:00:00"/>
    <s v="005 AUTO CCNC     "/>
    <n v="101097319"/>
    <n v="3383.46"/>
    <x v="0"/>
    <s v="2406E084 ISSAQUAH SE 62ND ST EXTENS"/>
    <x v="2"/>
    <n v="3"/>
    <x v="0"/>
    <n v="3.1399999999999997E-2"/>
  </r>
  <r>
    <x v="0"/>
    <n v="10600501"/>
    <x v="0"/>
    <d v="2019-03-01T00:00:00"/>
    <s v="005 AUTO CCNC     "/>
    <n v="101097319"/>
    <n v="665.98"/>
    <x v="0"/>
    <s v="2406E084 ISSAQUAH SE 62ND ST EXTENS"/>
    <x v="3"/>
    <n v="3"/>
    <x v="0"/>
    <n v="3.7400000000000003E-2"/>
  </r>
  <r>
    <x v="0"/>
    <n v="10600501"/>
    <x v="0"/>
    <d v="2019-03-01T00:00:00"/>
    <s v="005 AUTO CCNC     "/>
    <n v="101097319"/>
    <n v="-123.83"/>
    <x v="0"/>
    <s v="2406E084 ISSAQUAH SE 62ND ST EXTENS"/>
    <x v="3"/>
    <n v="3"/>
    <x v="0"/>
    <n v="3.7400000000000003E-2"/>
  </r>
  <r>
    <x v="0"/>
    <n v="10600501"/>
    <x v="0"/>
    <d v="2019-03-01T00:00:00"/>
    <s v="005 AUTO CCNC     "/>
    <n v="101097319"/>
    <n v="-17288.240000000002"/>
    <x v="0"/>
    <s v="2406E084 ISSAQUAH SE 62ND ST EXTENS"/>
    <x v="0"/>
    <n v="3"/>
    <x v="0"/>
    <n v="3.9300000000000002E-2"/>
  </r>
  <r>
    <x v="0"/>
    <n v="10600501"/>
    <x v="0"/>
    <d v="2019-03-01T00:00:00"/>
    <s v="005 AUTO CCNC     "/>
    <n v="101097319"/>
    <n v="-32823.01"/>
    <x v="0"/>
    <s v="2406E084 ISSAQUAH SE 62ND ST EXTENS"/>
    <x v="1"/>
    <n v="3"/>
    <x v="0"/>
    <n v="1.77E-2"/>
  </r>
  <r>
    <x v="0"/>
    <n v="10600501"/>
    <x v="0"/>
    <d v="2019-03-01T00:00:00"/>
    <s v="005 AUTO CCNC     "/>
    <n v="101097319"/>
    <n v="-629.16"/>
    <x v="0"/>
    <s v="2406E084 ISSAQUAH SE 62ND ST EXTENS"/>
    <x v="2"/>
    <n v="3"/>
    <x v="0"/>
    <n v="3.1399999999999997E-2"/>
  </r>
  <r>
    <x v="0"/>
    <n v="10600501"/>
    <x v="0"/>
    <d v="2019-03-01T00:00:00"/>
    <s v="005 AUTO CCNC     "/>
    <n v="101097319"/>
    <n v="117.33"/>
    <x v="0"/>
    <s v="2406E084 ISSAQUAH SE 62ND ST EXTENS"/>
    <x v="3"/>
    <n v="3"/>
    <x v="0"/>
    <n v="3.7400000000000003E-2"/>
  </r>
  <r>
    <x v="0"/>
    <n v="10600501"/>
    <x v="0"/>
    <d v="2019-03-01T00:00:00"/>
    <s v="005 AUTO CCNC     "/>
    <n v="101097319"/>
    <n v="16378.21"/>
    <x v="0"/>
    <s v="2406E084 ISSAQUAH SE 62ND ST EXTENS"/>
    <x v="0"/>
    <n v="3"/>
    <x v="0"/>
    <n v="3.9300000000000002E-2"/>
  </r>
  <r>
    <x v="0"/>
    <n v="10600501"/>
    <x v="0"/>
    <d v="2019-03-01T00:00:00"/>
    <s v="005 AUTO CCNC     "/>
    <n v="101097319"/>
    <n v="31095.200000000001"/>
    <x v="0"/>
    <s v="2406E084 ISSAQUAH SE 62ND ST EXTENS"/>
    <x v="1"/>
    <n v="3"/>
    <x v="0"/>
    <n v="1.77E-2"/>
  </r>
  <r>
    <x v="0"/>
    <n v="10600501"/>
    <x v="0"/>
    <d v="2019-03-01T00:00:00"/>
    <s v="005 AUTO CCNC     "/>
    <n v="101097319"/>
    <n v="596.04"/>
    <x v="0"/>
    <s v="2406E084 ISSAQUAH SE 62ND ST EXTENS"/>
    <x v="2"/>
    <n v="3"/>
    <x v="0"/>
    <n v="3.1399999999999997E-2"/>
  </r>
  <r>
    <x v="0"/>
    <n v="10600501"/>
    <x v="0"/>
    <d v="2019-01-01T00:00:00"/>
    <s v="005 AUTO CCNC     "/>
    <n v="101097586"/>
    <n v="1294454.18"/>
    <x v="1"/>
    <s v="2205E070 S 228TH ST UPRR GRADE SEPA"/>
    <x v="1"/>
    <n v="1"/>
    <x v="0"/>
    <n v="1.77E-2"/>
  </r>
  <r>
    <x v="0"/>
    <n v="10600501"/>
    <x v="0"/>
    <d v="2019-01-01T00:00:00"/>
    <s v="005 AUTO CCNC     "/>
    <n v="101097586"/>
    <n v="1015503.25"/>
    <x v="1"/>
    <s v="2205E070 S 228TH ST UPRR GRADE SEPA"/>
    <x v="0"/>
    <n v="1"/>
    <x v="0"/>
    <n v="3.9300000000000002E-2"/>
  </r>
  <r>
    <x v="0"/>
    <n v="10600501"/>
    <x v="0"/>
    <d v="2019-01-01T00:00:00"/>
    <s v="005 AUTO CCNC     "/>
    <n v="101097586"/>
    <n v="5867.64"/>
    <x v="1"/>
    <s v="2205E070 S 228TH ST UPRR GRADE SEPA"/>
    <x v="3"/>
    <n v="1"/>
    <x v="0"/>
    <n v="3.7400000000000003E-2"/>
  </r>
  <r>
    <x v="0"/>
    <n v="10600501"/>
    <x v="0"/>
    <d v="2019-01-01T00:00:00"/>
    <s v="005 AUTO CCNC     "/>
    <n v="101097586"/>
    <n v="-185212.17"/>
    <x v="1"/>
    <s v="2205E070 S 228TH ST UPRR GRADE SEPA"/>
    <x v="0"/>
    <n v="1"/>
    <x v="0"/>
    <n v="3.9300000000000002E-2"/>
  </r>
  <r>
    <x v="0"/>
    <n v="10600501"/>
    <x v="0"/>
    <d v="2019-01-01T00:00:00"/>
    <s v="005 AUTO CCNC     "/>
    <n v="101097586"/>
    <n v="-1070.17"/>
    <x v="1"/>
    <s v="2205E070 S 228TH ST UPRR GRADE SEPA"/>
    <x v="3"/>
    <n v="1"/>
    <x v="0"/>
    <n v="3.7400000000000003E-2"/>
  </r>
  <r>
    <x v="0"/>
    <n v="10600501"/>
    <x v="0"/>
    <d v="2019-01-01T00:00:00"/>
    <s v="005 AUTO CCNC     "/>
    <n v="101097586"/>
    <n v="-236088.52"/>
    <x v="1"/>
    <s v="2205E070 S 228TH ST UPRR GRADE SEPA"/>
    <x v="1"/>
    <n v="1"/>
    <x v="0"/>
    <n v="1.77E-2"/>
  </r>
  <r>
    <x v="0"/>
    <n v="10600501"/>
    <x v="0"/>
    <d v="2019-01-01T00:00:00"/>
    <s v="005 AUTO CCNC     "/>
    <n v="101097586"/>
    <n v="167161.88"/>
    <x v="1"/>
    <s v="2205E070 S 228TH ST UPRR GRADE SEPA"/>
    <x v="0"/>
    <n v="1"/>
    <x v="0"/>
    <n v="3.9300000000000002E-2"/>
  </r>
  <r>
    <x v="0"/>
    <n v="10600501"/>
    <x v="0"/>
    <d v="2019-01-01T00:00:00"/>
    <s v="005 AUTO CCNC     "/>
    <n v="101097586"/>
    <n v="965.87"/>
    <x v="1"/>
    <s v="2205E070 S 228TH ST UPRR GRADE SEPA"/>
    <x v="3"/>
    <n v="1"/>
    <x v="0"/>
    <n v="3.7400000000000003E-2"/>
  </r>
  <r>
    <x v="0"/>
    <n v="10600501"/>
    <x v="0"/>
    <d v="2019-01-01T00:00:00"/>
    <s v="005 AUTO CCNC     "/>
    <n v="101097586"/>
    <n v="213079.94"/>
    <x v="1"/>
    <s v="2205E070 S 228TH ST UPRR GRADE SEPA"/>
    <x v="1"/>
    <n v="1"/>
    <x v="0"/>
    <n v="1.77E-2"/>
  </r>
  <r>
    <x v="0"/>
    <n v="10600501"/>
    <x v="0"/>
    <d v="2019-02-01T00:00:00"/>
    <s v="005 AUTO CCNC     "/>
    <n v="101097586"/>
    <n v="-4390.37"/>
    <x v="1"/>
    <s v="2205E070 S 228TH ST UPRR GRADE SEPA"/>
    <x v="1"/>
    <n v="1"/>
    <x v="0"/>
    <n v="1.77E-2"/>
  </r>
  <r>
    <x v="0"/>
    <n v="10600501"/>
    <x v="0"/>
    <d v="2019-02-01T00:00:00"/>
    <s v="005 AUTO CCNC     "/>
    <n v="101097586"/>
    <n v="-19.899999999999999"/>
    <x v="1"/>
    <s v="2205E070 S 228TH ST UPRR GRADE SEPA"/>
    <x v="3"/>
    <n v="1"/>
    <x v="0"/>
    <n v="3.7400000000000003E-2"/>
  </r>
  <r>
    <x v="0"/>
    <n v="10600501"/>
    <x v="0"/>
    <d v="2019-02-01T00:00:00"/>
    <s v="005 AUTO CCNC     "/>
    <n v="101097586"/>
    <n v="-3444.26"/>
    <x v="1"/>
    <s v="2205E070 S 228TH ST UPRR GRADE SEPA"/>
    <x v="0"/>
    <n v="1"/>
    <x v="0"/>
    <n v="3.9300000000000002E-2"/>
  </r>
  <r>
    <x v="0"/>
    <n v="10600501"/>
    <x v="0"/>
    <d v="2019-02-01T00:00:00"/>
    <s v="005 AUTO CCNC     "/>
    <n v="101097586"/>
    <n v="-726.23"/>
    <x v="1"/>
    <s v="2205E070 S 228TH ST UPRR GRADE SEPA"/>
    <x v="1"/>
    <n v="1"/>
    <x v="0"/>
    <n v="1.77E-2"/>
  </r>
  <r>
    <x v="0"/>
    <n v="10600501"/>
    <x v="0"/>
    <d v="2019-02-01T00:00:00"/>
    <s v="005 AUTO CCNC     "/>
    <n v="101097586"/>
    <n v="-3.29"/>
    <x v="1"/>
    <s v="2205E070 S 228TH ST UPRR GRADE SEPA"/>
    <x v="3"/>
    <n v="1"/>
    <x v="0"/>
    <n v="3.7400000000000003E-2"/>
  </r>
  <r>
    <x v="0"/>
    <n v="10600501"/>
    <x v="0"/>
    <d v="2019-02-01T00:00:00"/>
    <s v="005 AUTO CCNC     "/>
    <n v="101097586"/>
    <n v="-569.74"/>
    <x v="1"/>
    <s v="2205E070 S 228TH ST UPRR GRADE SEPA"/>
    <x v="0"/>
    <n v="1"/>
    <x v="0"/>
    <n v="3.9300000000000002E-2"/>
  </r>
  <r>
    <x v="0"/>
    <n v="10600501"/>
    <x v="0"/>
    <d v="2019-03-01T00:00:00"/>
    <s v="005 AUTO CCNC     "/>
    <n v="101097586"/>
    <n v="-417948.34"/>
    <x v="1"/>
    <s v="2205E070 S 228TH ST UPRR GRADE SEPA"/>
    <x v="1"/>
    <n v="1"/>
    <x v="0"/>
    <n v="1.77E-2"/>
  </r>
  <r>
    <x v="0"/>
    <n v="10600501"/>
    <x v="0"/>
    <d v="2019-03-01T00:00:00"/>
    <s v="005 AUTO CCNC     "/>
    <n v="101097586"/>
    <n v="-1894.52"/>
    <x v="1"/>
    <s v="2205E070 S 228TH ST UPRR GRADE SEPA"/>
    <x v="3"/>
    <n v="1"/>
    <x v="0"/>
    <n v="3.7400000000000003E-2"/>
  </r>
  <r>
    <x v="0"/>
    <n v="10600501"/>
    <x v="0"/>
    <d v="2019-03-01T00:00:00"/>
    <s v="005 AUTO CCNC     "/>
    <n v="101097586"/>
    <n v="-327881.75"/>
    <x v="1"/>
    <s v="2205E070 S 228TH ST UPRR GRADE SEPA"/>
    <x v="0"/>
    <n v="1"/>
    <x v="0"/>
    <n v="3.9300000000000002E-2"/>
  </r>
  <r>
    <x v="0"/>
    <n v="10600501"/>
    <x v="0"/>
    <d v="2019-03-01T00:00:00"/>
    <s v="005 AUTO CCNC     "/>
    <n v="101097586"/>
    <n v="117.77"/>
    <x v="1"/>
    <s v="2205E070 S 228TH ST UPRR GRADE SEPA"/>
    <x v="1"/>
    <n v="1"/>
    <x v="0"/>
    <n v="1.77E-2"/>
  </r>
  <r>
    <x v="0"/>
    <n v="10600501"/>
    <x v="0"/>
    <d v="2019-03-01T00:00:00"/>
    <s v="005 AUTO CCNC     "/>
    <n v="101097586"/>
    <n v="0.53"/>
    <x v="1"/>
    <s v="2205E070 S 228TH ST UPRR GRADE SEPA"/>
    <x v="3"/>
    <n v="1"/>
    <x v="0"/>
    <n v="3.7400000000000003E-2"/>
  </r>
  <r>
    <x v="0"/>
    <n v="10600501"/>
    <x v="0"/>
    <d v="2019-03-01T00:00:00"/>
    <s v="005 AUTO CCNC     "/>
    <n v="101097586"/>
    <n v="92.38"/>
    <x v="1"/>
    <s v="2205E070 S 228TH ST UPRR GRADE SEPA"/>
    <x v="0"/>
    <n v="1"/>
    <x v="0"/>
    <n v="3.9300000000000002E-2"/>
  </r>
  <r>
    <x v="0"/>
    <n v="10600501"/>
    <x v="0"/>
    <d v="2019-03-01T00:00:00"/>
    <s v="005 AUTO CCNC     "/>
    <n v="101097586"/>
    <n v="209.55"/>
    <x v="1"/>
    <s v="2205E070 S 228TH ST UPRR GRADE SEPA"/>
    <x v="1"/>
    <n v="1"/>
    <x v="0"/>
    <n v="1.77E-2"/>
  </r>
  <r>
    <x v="0"/>
    <n v="10600501"/>
    <x v="0"/>
    <d v="2019-03-01T00:00:00"/>
    <s v="005 AUTO CCNC     "/>
    <n v="101097586"/>
    <n v="0.94"/>
    <x v="1"/>
    <s v="2205E070 S 228TH ST UPRR GRADE SEPA"/>
    <x v="3"/>
    <n v="1"/>
    <x v="0"/>
    <n v="3.7400000000000003E-2"/>
  </r>
  <r>
    <x v="0"/>
    <n v="10600501"/>
    <x v="0"/>
    <d v="2019-03-01T00:00:00"/>
    <s v="005 AUTO CCNC     "/>
    <n v="101097586"/>
    <n v="164.39"/>
    <x v="1"/>
    <s v="2205E070 S 228TH ST UPRR GRADE SEPA"/>
    <x v="0"/>
    <n v="1"/>
    <x v="0"/>
    <n v="3.9300000000000002E-2"/>
  </r>
  <r>
    <x v="0"/>
    <n v="10600501"/>
    <x v="0"/>
    <d v="2019-03-01T00:00:00"/>
    <s v="005 AUTO CCNC     "/>
    <n v="101100859"/>
    <n v="61978.93"/>
    <x v="2"/>
    <s v="2206E130 (S74) 216TH FROM 276TH TO"/>
    <x v="2"/>
    <n v="3"/>
    <x v="0"/>
    <n v="3.1399999999999997E-2"/>
  </r>
  <r>
    <x v="0"/>
    <n v="10600501"/>
    <x v="0"/>
    <d v="2019-03-01T00:00:00"/>
    <s v="005 AUTO CCNC     "/>
    <n v="101100859"/>
    <n v="23391.15"/>
    <x v="2"/>
    <s v="2206E130 (S74) 216TH FROM 276TH TO"/>
    <x v="1"/>
    <n v="3"/>
    <x v="0"/>
    <n v="1.77E-2"/>
  </r>
  <r>
    <x v="0"/>
    <n v="10600501"/>
    <x v="0"/>
    <d v="2019-03-01T00:00:00"/>
    <s v="005 AUTO CCNC     "/>
    <n v="101100859"/>
    <n v="44689.86"/>
    <x v="2"/>
    <s v="2206E130 (S74) 216TH FROM 276TH TO"/>
    <x v="2"/>
    <n v="3"/>
    <x v="0"/>
    <n v="3.1399999999999997E-2"/>
  </r>
  <r>
    <x v="0"/>
    <n v="10600501"/>
    <x v="0"/>
    <d v="2019-03-01T00:00:00"/>
    <s v="005 AUTO CCNC     "/>
    <n v="101100859"/>
    <n v="16866.18"/>
    <x v="2"/>
    <s v="2206E130 (S74) 216TH FROM 276TH TO"/>
    <x v="1"/>
    <n v="3"/>
    <x v="0"/>
    <n v="1.77E-2"/>
  </r>
  <r>
    <x v="0"/>
    <n v="10600501"/>
    <x v="0"/>
    <d v="2019-03-01T00:00:00"/>
    <s v="005 AUTO CCNC     "/>
    <n v="101101450"/>
    <n v="-2551.2199999999998"/>
    <x v="3"/>
    <s v="2406E087 23599 SE ISSAQUAH FALL CIT"/>
    <x v="3"/>
    <n v="3"/>
    <x v="0"/>
    <n v="3.7400000000000003E-2"/>
  </r>
  <r>
    <x v="0"/>
    <n v="10600501"/>
    <x v="0"/>
    <d v="2019-03-01T00:00:00"/>
    <s v="005 AUTO CCNC     "/>
    <n v="101101450"/>
    <n v="-62152.09"/>
    <x v="3"/>
    <s v="2406E087 23599 SE ISSAQUAH FALL CIT"/>
    <x v="1"/>
    <n v="3"/>
    <x v="0"/>
    <n v="1.77E-2"/>
  </r>
  <r>
    <x v="0"/>
    <n v="10600501"/>
    <x v="0"/>
    <d v="2019-03-01T00:00:00"/>
    <s v="005 AUTO CCNC     "/>
    <n v="101101450"/>
    <n v="-1872.15"/>
    <x v="3"/>
    <s v="2406E087 23599 SE ISSAQUAH FALL CIT"/>
    <x v="0"/>
    <n v="3"/>
    <x v="0"/>
    <n v="3.9300000000000002E-2"/>
  </r>
  <r>
    <x v="0"/>
    <n v="10600501"/>
    <x v="0"/>
    <d v="2019-03-01T00:00:00"/>
    <s v="005 AUTO CCNC     "/>
    <n v="101101450"/>
    <n v="-1702.63"/>
    <x v="3"/>
    <s v="2406E087 23599 SE ISSAQUAH FALL CIT"/>
    <x v="2"/>
    <n v="3"/>
    <x v="0"/>
    <n v="3.1399999999999997E-2"/>
  </r>
  <r>
    <x v="0"/>
    <n v="10600501"/>
    <x v="0"/>
    <d v="2019-03-01T00:00:00"/>
    <s v="005 AUTO CCNC     "/>
    <n v="101101450"/>
    <n v="-1777.45"/>
    <x v="3"/>
    <s v="2406E087 23599 SE ISSAQUAH FALL CIT"/>
    <x v="2"/>
    <n v="3"/>
    <x v="0"/>
    <n v="3.1399999999999997E-2"/>
  </r>
  <r>
    <x v="0"/>
    <n v="10600501"/>
    <x v="0"/>
    <d v="2019-03-01T00:00:00"/>
    <s v="005 AUTO CCNC     "/>
    <n v="101101450"/>
    <n v="-2663.32"/>
    <x v="3"/>
    <s v="2406E087 23599 SE ISSAQUAH FALL CIT"/>
    <x v="3"/>
    <n v="3"/>
    <x v="0"/>
    <n v="3.7400000000000003E-2"/>
  </r>
  <r>
    <x v="0"/>
    <n v="10600501"/>
    <x v="0"/>
    <d v="2019-03-01T00:00:00"/>
    <s v="005 AUTO CCNC     "/>
    <n v="101101450"/>
    <n v="-64883.14"/>
    <x v="3"/>
    <s v="2406E087 23599 SE ISSAQUAH FALL CIT"/>
    <x v="1"/>
    <n v="3"/>
    <x v="0"/>
    <n v="1.77E-2"/>
  </r>
  <r>
    <x v="0"/>
    <n v="10600501"/>
    <x v="0"/>
    <d v="2019-03-01T00:00:00"/>
    <s v="005 AUTO CCNC     "/>
    <n v="101101450"/>
    <n v="-1954.41"/>
    <x v="3"/>
    <s v="2406E087 23599 SE ISSAQUAH FALL CIT"/>
    <x v="0"/>
    <n v="3"/>
    <x v="0"/>
    <n v="3.9300000000000002E-2"/>
  </r>
  <r>
    <x v="0"/>
    <n v="10600501"/>
    <x v="0"/>
    <d v="2019-03-01T00:00:00"/>
    <s v="005 AUTO CCNC     "/>
    <n v="101101450"/>
    <n v="1481.37"/>
    <x v="3"/>
    <s v="2406E087 23599 SE ISSAQUAH FALL CIT"/>
    <x v="2"/>
    <n v="3"/>
    <x v="0"/>
    <n v="3.1399999999999997E-2"/>
  </r>
  <r>
    <x v="0"/>
    <n v="10600501"/>
    <x v="0"/>
    <d v="2019-03-01T00:00:00"/>
    <s v="005 AUTO CCNC     "/>
    <n v="101101450"/>
    <n v="2219.69"/>
    <x v="3"/>
    <s v="2406E087 23599 SE ISSAQUAH FALL CIT"/>
    <x v="3"/>
    <n v="3"/>
    <x v="0"/>
    <n v="3.7400000000000003E-2"/>
  </r>
  <r>
    <x v="0"/>
    <n v="10600501"/>
    <x v="0"/>
    <d v="2019-03-01T00:00:00"/>
    <s v="005 AUTO CCNC     "/>
    <n v="101101450"/>
    <n v="54075.39"/>
    <x v="3"/>
    <s v="2406E087 23599 SE ISSAQUAH FALL CIT"/>
    <x v="1"/>
    <n v="3"/>
    <x v="0"/>
    <n v="1.77E-2"/>
  </r>
  <r>
    <x v="0"/>
    <n v="10600501"/>
    <x v="0"/>
    <d v="2019-03-01T00:00:00"/>
    <s v="005 AUTO CCNC     "/>
    <n v="101101450"/>
    <n v="1628.85"/>
    <x v="3"/>
    <s v="2406E087 23599 SE ISSAQUAH FALL CIT"/>
    <x v="0"/>
    <n v="3"/>
    <x v="0"/>
    <n v="3.9300000000000002E-2"/>
  </r>
  <r>
    <x v="0"/>
    <n v="10600501"/>
    <x v="0"/>
    <d v="2019-01-01T00:00:00"/>
    <s v="005 AUTO CCNC     "/>
    <n v="101102283"/>
    <n v="47202.09"/>
    <x v="4"/>
    <s v="3402E032 SR 20-SHARPE'S AND MILLER"/>
    <x v="2"/>
    <n v="1"/>
    <x v="0"/>
    <n v="3.1399999999999997E-2"/>
  </r>
  <r>
    <x v="0"/>
    <n v="10600501"/>
    <x v="0"/>
    <d v="2019-01-01T00:00:00"/>
    <s v="005 AUTO CCNC     "/>
    <n v="101102283"/>
    <n v="93084.08"/>
    <x v="4"/>
    <s v="3402E032 SR 20-SHARPE'S AND MILLER"/>
    <x v="1"/>
    <n v="1"/>
    <x v="0"/>
    <n v="1.77E-2"/>
  </r>
  <r>
    <x v="0"/>
    <n v="10600501"/>
    <x v="0"/>
    <d v="2019-01-01T00:00:00"/>
    <s v="005 AUTO CCNC     "/>
    <n v="101102283"/>
    <n v="186400.48"/>
    <x v="4"/>
    <s v="3402E032 SR 20-SHARPE'S AND MILLER"/>
    <x v="3"/>
    <n v="1"/>
    <x v="0"/>
    <n v="3.7400000000000003E-2"/>
  </r>
  <r>
    <x v="0"/>
    <n v="10600501"/>
    <x v="0"/>
    <d v="2019-01-01T00:00:00"/>
    <s v="005 AUTO CCNC     "/>
    <n v="101102283"/>
    <n v="153978.23999999999"/>
    <x v="4"/>
    <s v="3402E032 SR 20-SHARPE'S AND MILLER"/>
    <x v="0"/>
    <n v="1"/>
    <x v="0"/>
    <n v="3.9300000000000002E-2"/>
  </r>
  <r>
    <x v="0"/>
    <n v="10600501"/>
    <x v="0"/>
    <d v="2019-01-01T00:00:00"/>
    <s v="005 AUTO CCNC     "/>
    <n v="101102283"/>
    <n v="-13834.01"/>
    <x v="4"/>
    <s v="3402E032 SR 20-SHARPE'S AND MILLER"/>
    <x v="3"/>
    <n v="1"/>
    <x v="0"/>
    <n v="3.7400000000000003E-2"/>
  </r>
  <r>
    <x v="0"/>
    <n v="10600501"/>
    <x v="0"/>
    <d v="2019-01-01T00:00:00"/>
    <s v="005 AUTO CCNC     "/>
    <n v="101102283"/>
    <n v="-11427.73"/>
    <x v="4"/>
    <s v="3402E032 SR 20-SHARPE'S AND MILLER"/>
    <x v="0"/>
    <n v="1"/>
    <x v="0"/>
    <n v="3.9300000000000002E-2"/>
  </r>
  <r>
    <x v="0"/>
    <n v="10600501"/>
    <x v="0"/>
    <d v="2019-01-01T00:00:00"/>
    <s v="005 AUTO CCNC     "/>
    <n v="101102283"/>
    <n v="-3503.17"/>
    <x v="4"/>
    <s v="3402E032 SR 20-SHARPE'S AND MILLER"/>
    <x v="2"/>
    <n v="1"/>
    <x v="0"/>
    <n v="3.1399999999999997E-2"/>
  </r>
  <r>
    <x v="0"/>
    <n v="10600501"/>
    <x v="0"/>
    <d v="2019-01-01T00:00:00"/>
    <s v="005 AUTO CCNC     "/>
    <n v="101102283"/>
    <n v="-6908.37"/>
    <x v="4"/>
    <s v="3402E032 SR 20-SHARPE'S AND MILLER"/>
    <x v="1"/>
    <n v="1"/>
    <x v="0"/>
    <n v="1.77E-2"/>
  </r>
  <r>
    <x v="0"/>
    <n v="10600501"/>
    <x v="0"/>
    <d v="2019-02-01T00:00:00"/>
    <s v="005 AUTO CCNC     "/>
    <n v="101102283"/>
    <n v="-508.34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2283"/>
    <n v="-1658.24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2283"/>
    <n v="-1002.45"/>
    <x v="4"/>
    <s v="3402E032 SR 20-SHARPE'S AND MILLER"/>
    <x v="1"/>
    <n v="1"/>
    <x v="0"/>
    <n v="1.77E-2"/>
  </r>
  <r>
    <x v="0"/>
    <n v="10600501"/>
    <x v="0"/>
    <d v="2019-02-01T00:00:00"/>
    <s v="005 AUTO CCNC     "/>
    <n v="101102283"/>
    <n v="-2007.41"/>
    <x v="4"/>
    <s v="3402E032 SR 20-SHARPE'S AND MILLER"/>
    <x v="3"/>
    <n v="1"/>
    <x v="0"/>
    <n v="3.7400000000000003E-2"/>
  </r>
  <r>
    <x v="0"/>
    <n v="10600501"/>
    <x v="0"/>
    <d v="2019-02-01T00:00:00"/>
    <s v="005 AUTO CCNC     "/>
    <n v="101102283"/>
    <n v="4.5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2283"/>
    <n v="14.67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2283"/>
    <n v="8.8699999999999992"/>
    <x v="4"/>
    <s v="3402E032 SR 20-SHARPE'S AND MILLER"/>
    <x v="1"/>
    <n v="1"/>
    <x v="0"/>
    <n v="1.77E-2"/>
  </r>
  <r>
    <x v="0"/>
    <n v="10600501"/>
    <x v="0"/>
    <d v="2019-02-01T00:00:00"/>
    <s v="005 AUTO CCNC     "/>
    <n v="101102283"/>
    <n v="17.760000000000002"/>
    <x v="4"/>
    <s v="3402E032 SR 20-SHARPE'S AND MILLER"/>
    <x v="3"/>
    <n v="1"/>
    <x v="0"/>
    <n v="3.7400000000000003E-2"/>
  </r>
  <r>
    <x v="0"/>
    <n v="10600501"/>
    <x v="0"/>
    <d v="2019-02-01T00:00:00"/>
    <s v="005 AUTO CCNC     "/>
    <n v="101102283"/>
    <n v="-134.71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2283"/>
    <n v="-439.43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2283"/>
    <n v="-265.64"/>
    <x v="4"/>
    <s v="3402E032 SR 20-SHARPE'S AND MILLER"/>
    <x v="1"/>
    <n v="1"/>
    <x v="0"/>
    <n v="1.77E-2"/>
  </r>
  <r>
    <x v="0"/>
    <n v="10600501"/>
    <x v="0"/>
    <d v="2019-02-01T00:00:00"/>
    <s v="005 AUTO CCNC     "/>
    <n v="101102283"/>
    <n v="-531.97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2283"/>
    <n v="-7449.78"/>
    <x v="4"/>
    <s v="3402E032 SR 20-SHARPE'S AND MILLER"/>
    <x v="2"/>
    <n v="1"/>
    <x v="0"/>
    <n v="3.1399999999999997E-2"/>
  </r>
  <r>
    <x v="0"/>
    <n v="10600501"/>
    <x v="0"/>
    <d v="2019-03-01T00:00:00"/>
    <s v="005 AUTO CCNC     "/>
    <n v="101102283"/>
    <n v="-24301.96"/>
    <x v="4"/>
    <s v="3402E032 SR 20-SHARPE'S AND MILLER"/>
    <x v="0"/>
    <n v="1"/>
    <x v="0"/>
    <n v="3.9300000000000002E-2"/>
  </r>
  <r>
    <x v="0"/>
    <n v="10600501"/>
    <x v="0"/>
    <d v="2019-03-01T00:00:00"/>
    <s v="005 AUTO CCNC     "/>
    <n v="101102283"/>
    <n v="-29419.07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2283"/>
    <n v="-14691.21"/>
    <x v="4"/>
    <s v="3402E032 SR 20-SHARPE'S AND MILLER"/>
    <x v="1"/>
    <n v="1"/>
    <x v="0"/>
    <n v="1.77E-2"/>
  </r>
  <r>
    <x v="0"/>
    <n v="10600501"/>
    <x v="0"/>
    <d v="2019-03-01T00:00:00"/>
    <s v="005 AUTO CCNC     "/>
    <n v="101102283"/>
    <n v="24301.96"/>
    <x v="4"/>
    <s v="3402E032 SR 20-SHARPE'S AND MILLER"/>
    <x v="0"/>
    <n v="1"/>
    <x v="0"/>
    <n v="3.9300000000000002E-2"/>
  </r>
  <r>
    <x v="0"/>
    <n v="10600501"/>
    <x v="0"/>
    <d v="2019-03-01T00:00:00"/>
    <s v="005 AUTO CCNC     "/>
    <n v="101102283"/>
    <n v="29419.07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2283"/>
    <n v="14691.21"/>
    <x v="4"/>
    <s v="3402E032 SR 20-SHARPE'S AND MILLER"/>
    <x v="1"/>
    <n v="1"/>
    <x v="0"/>
    <n v="1.77E-2"/>
  </r>
  <r>
    <x v="0"/>
    <n v="10600501"/>
    <x v="0"/>
    <d v="2019-03-01T00:00:00"/>
    <s v="005 AUTO CCNC     "/>
    <n v="101102283"/>
    <n v="7449.78"/>
    <x v="4"/>
    <s v="3402E032 SR 20-SHARPE'S AND MILLER"/>
    <x v="2"/>
    <n v="1"/>
    <x v="0"/>
    <n v="3.1399999999999997E-2"/>
  </r>
  <r>
    <x v="0"/>
    <n v="10600501"/>
    <x v="0"/>
    <d v="2019-01-01T00:00:00"/>
    <s v="005 AUTO CCNC     "/>
    <n v="101104133"/>
    <n v="59977.43"/>
    <x v="5"/>
    <s v="2105E026 MTH21 22ND NE &amp; I ST NE-DI"/>
    <x v="1"/>
    <n v="1"/>
    <x v="0"/>
    <n v="1.77E-2"/>
  </r>
  <r>
    <x v="0"/>
    <n v="10600501"/>
    <x v="0"/>
    <d v="2019-01-01T00:00:00"/>
    <s v="005 AUTO CCNC     "/>
    <n v="101104133"/>
    <n v="-25976.42"/>
    <x v="5"/>
    <s v="2105E026 MTH21 22ND NE &amp; I ST NE-DI"/>
    <x v="1"/>
    <n v="1"/>
    <x v="0"/>
    <n v="1.77E-2"/>
  </r>
  <r>
    <x v="0"/>
    <n v="10600501"/>
    <x v="0"/>
    <d v="2019-01-01T00:00:00"/>
    <s v="005 AUTO CCNC     "/>
    <n v="101104133"/>
    <n v="26905.87"/>
    <x v="5"/>
    <s v="2105E026 MTH21 22ND NE &amp; I ST NE-DI"/>
    <x v="1"/>
    <n v="1"/>
    <x v="0"/>
    <n v="1.77E-2"/>
  </r>
  <r>
    <x v="0"/>
    <n v="10600501"/>
    <x v="0"/>
    <d v="2019-02-01T00:00:00"/>
    <s v="005 AUTO CCNC     "/>
    <n v="101104133"/>
    <n v="224.28"/>
    <x v="5"/>
    <s v="2105E026 MTH21 22ND NE &amp; I ST NE-DI"/>
    <x v="1"/>
    <n v="1"/>
    <x v="0"/>
    <n v="1.77E-2"/>
  </r>
  <r>
    <x v="0"/>
    <n v="10600501"/>
    <x v="0"/>
    <d v="2019-02-01T00:00:00"/>
    <s v="005 AUTO CCNC     "/>
    <n v="101104133"/>
    <n v="122.59"/>
    <x v="5"/>
    <s v="2105E026 MTH21 22ND NE &amp; I ST NE-DI"/>
    <x v="1"/>
    <n v="1"/>
    <x v="0"/>
    <n v="1.77E-2"/>
  </r>
  <r>
    <x v="0"/>
    <n v="10600501"/>
    <x v="0"/>
    <d v="2019-02-01T00:00:00"/>
    <s v="005 AUTO CCNC     "/>
    <n v="101104477"/>
    <n v="8430.4599999999991"/>
    <x v="6"/>
    <s v="2405E128 RENTON NE31ST ST BRIDGE RE"/>
    <x v="3"/>
    <n v="2"/>
    <x v="0"/>
    <n v="3.7400000000000003E-2"/>
  </r>
  <r>
    <x v="0"/>
    <n v="10600501"/>
    <x v="0"/>
    <d v="2019-02-01T00:00:00"/>
    <s v="005 AUTO CCNC     "/>
    <n v="101104477"/>
    <n v="1297"/>
    <x v="6"/>
    <s v="2405E128 RENTON NE31ST ST BRIDGE RE"/>
    <x v="4"/>
    <n v="2"/>
    <x v="0"/>
    <n v="3.15E-2"/>
  </r>
  <r>
    <x v="0"/>
    <n v="10600501"/>
    <x v="0"/>
    <d v="2019-02-01T00:00:00"/>
    <s v="005 AUTO CCNC     "/>
    <n v="101104477"/>
    <n v="22697.42"/>
    <x v="6"/>
    <s v="2405E128 RENTON NE31ST ST BRIDGE RE"/>
    <x v="0"/>
    <n v="2"/>
    <x v="0"/>
    <n v="3.9300000000000002E-2"/>
  </r>
  <r>
    <x v="0"/>
    <n v="10600501"/>
    <x v="0"/>
    <d v="2019-02-01T00:00:00"/>
    <s v="005 AUTO CCNC     "/>
    <n v="101104477"/>
    <n v="11024.46"/>
    <x v="6"/>
    <s v="2405E128 RENTON NE31ST ST BRIDGE RE"/>
    <x v="2"/>
    <n v="2"/>
    <x v="0"/>
    <n v="3.1399999999999997E-2"/>
  </r>
  <r>
    <x v="0"/>
    <n v="10600501"/>
    <x v="0"/>
    <d v="2019-02-01T00:00:00"/>
    <s v="005 AUTO CCNC     "/>
    <n v="101104477"/>
    <n v="21400.43"/>
    <x v="6"/>
    <s v="2405E128 RENTON NE31ST ST BRIDGE RE"/>
    <x v="1"/>
    <n v="2"/>
    <x v="0"/>
    <n v="1.77E-2"/>
  </r>
  <r>
    <x v="0"/>
    <n v="10600501"/>
    <x v="0"/>
    <d v="2019-02-01T00:00:00"/>
    <s v="005 AUTO CCNC     "/>
    <n v="101104477"/>
    <n v="587.67999999999995"/>
    <x v="6"/>
    <s v="2405E128 RENTON NE31ST ST BRIDGE RE"/>
    <x v="3"/>
    <n v="2"/>
    <x v="0"/>
    <n v="3.7400000000000003E-2"/>
  </r>
  <r>
    <x v="0"/>
    <n v="10600501"/>
    <x v="0"/>
    <d v="2019-02-01T00:00:00"/>
    <s v="005 AUTO CCNC     "/>
    <n v="101104477"/>
    <n v="768.5"/>
    <x v="6"/>
    <s v="2405E128 RENTON NE31ST ST BRIDGE RE"/>
    <x v="2"/>
    <n v="2"/>
    <x v="0"/>
    <n v="3.1399999999999997E-2"/>
  </r>
  <r>
    <x v="0"/>
    <n v="10600501"/>
    <x v="0"/>
    <d v="2019-02-01T00:00:00"/>
    <s v="005 AUTO CCNC     "/>
    <n v="101104477"/>
    <n v="1582.23"/>
    <x v="6"/>
    <s v="2405E128 RENTON NE31ST ST BRIDGE RE"/>
    <x v="0"/>
    <n v="2"/>
    <x v="0"/>
    <n v="3.9300000000000002E-2"/>
  </r>
  <r>
    <x v="0"/>
    <n v="10600501"/>
    <x v="0"/>
    <d v="2019-02-01T00:00:00"/>
    <s v="005 AUTO CCNC     "/>
    <n v="101104477"/>
    <n v="90.41"/>
    <x v="6"/>
    <s v="2405E128 RENTON NE31ST ST BRIDGE RE"/>
    <x v="4"/>
    <n v="2"/>
    <x v="0"/>
    <n v="3.15E-2"/>
  </r>
  <r>
    <x v="0"/>
    <n v="10600501"/>
    <x v="0"/>
    <d v="2019-02-01T00:00:00"/>
    <s v="005 AUTO CCNC     "/>
    <n v="101104477"/>
    <n v="1491.81"/>
    <x v="6"/>
    <s v="2405E128 RENTON NE31ST ST BRIDGE RE"/>
    <x v="1"/>
    <n v="2"/>
    <x v="0"/>
    <n v="1.77E-2"/>
  </r>
  <r>
    <x v="0"/>
    <n v="10600501"/>
    <x v="0"/>
    <d v="2019-03-01T00:00:00"/>
    <s v="005 AUTO CCNC     "/>
    <n v="101104477"/>
    <n v="1.05"/>
    <x v="6"/>
    <s v="2405E128 RENTON NE31ST ST BRIDGE RE"/>
    <x v="4"/>
    <n v="2"/>
    <x v="0"/>
    <n v="3.15E-2"/>
  </r>
  <r>
    <x v="0"/>
    <n v="10600501"/>
    <x v="0"/>
    <d v="2019-03-01T00:00:00"/>
    <s v="005 AUTO CCNC     "/>
    <n v="101104477"/>
    <n v="18.440000000000001"/>
    <x v="6"/>
    <s v="2405E128 RENTON NE31ST ST BRIDGE RE"/>
    <x v="0"/>
    <n v="2"/>
    <x v="0"/>
    <n v="3.9300000000000002E-2"/>
  </r>
  <r>
    <x v="0"/>
    <n v="10600501"/>
    <x v="0"/>
    <d v="2019-03-01T00:00:00"/>
    <s v="005 AUTO CCNC     "/>
    <n v="101104477"/>
    <n v="17.38"/>
    <x v="6"/>
    <s v="2405E128 RENTON NE31ST ST BRIDGE RE"/>
    <x v="1"/>
    <n v="2"/>
    <x v="0"/>
    <n v="1.77E-2"/>
  </r>
  <r>
    <x v="0"/>
    <n v="10600501"/>
    <x v="0"/>
    <d v="2019-03-01T00:00:00"/>
    <s v="005 AUTO CCNC     "/>
    <n v="101104477"/>
    <n v="8.9499999999999993"/>
    <x v="6"/>
    <s v="2405E128 RENTON NE31ST ST BRIDGE RE"/>
    <x v="2"/>
    <n v="2"/>
    <x v="0"/>
    <n v="3.1399999999999997E-2"/>
  </r>
  <r>
    <x v="0"/>
    <n v="10600501"/>
    <x v="0"/>
    <d v="2019-03-01T00:00:00"/>
    <s v="005 AUTO CCNC     "/>
    <n v="101104477"/>
    <n v="6.85"/>
    <x v="6"/>
    <s v="2405E128 RENTON NE31ST ST BRIDGE RE"/>
    <x v="3"/>
    <n v="2"/>
    <x v="0"/>
    <n v="3.7400000000000003E-2"/>
  </r>
  <r>
    <x v="0"/>
    <n v="10600501"/>
    <x v="0"/>
    <d v="2019-03-01T00:00:00"/>
    <s v="005 AUTO CCNC     "/>
    <n v="101104477"/>
    <n v="-964.38"/>
    <x v="6"/>
    <s v="2405E128 RENTON NE31ST ST BRIDGE RE"/>
    <x v="3"/>
    <n v="2"/>
    <x v="0"/>
    <n v="3.7400000000000003E-2"/>
  </r>
  <r>
    <x v="0"/>
    <n v="10600501"/>
    <x v="0"/>
    <d v="2019-03-01T00:00:00"/>
    <s v="005 AUTO CCNC     "/>
    <n v="101104477"/>
    <n v="-148.36000000000001"/>
    <x v="6"/>
    <s v="2405E128 RENTON NE31ST ST BRIDGE RE"/>
    <x v="4"/>
    <n v="2"/>
    <x v="0"/>
    <n v="3.15E-2"/>
  </r>
  <r>
    <x v="0"/>
    <n v="10600501"/>
    <x v="0"/>
    <d v="2019-03-01T00:00:00"/>
    <s v="005 AUTO CCNC     "/>
    <n v="101104477"/>
    <n v="-2596.42"/>
    <x v="6"/>
    <s v="2405E128 RENTON NE31ST ST BRIDGE RE"/>
    <x v="0"/>
    <n v="2"/>
    <x v="0"/>
    <n v="3.9300000000000002E-2"/>
  </r>
  <r>
    <x v="0"/>
    <n v="10600501"/>
    <x v="0"/>
    <d v="2019-03-01T00:00:00"/>
    <s v="005 AUTO CCNC     "/>
    <n v="101104477"/>
    <n v="-2448.04"/>
    <x v="6"/>
    <s v="2405E128 RENTON NE31ST ST BRIDGE RE"/>
    <x v="1"/>
    <n v="2"/>
    <x v="0"/>
    <n v="1.77E-2"/>
  </r>
  <r>
    <x v="0"/>
    <n v="10600501"/>
    <x v="0"/>
    <d v="2019-03-01T00:00:00"/>
    <s v="005 AUTO CCNC     "/>
    <n v="101104477"/>
    <n v="-1261.1099999999999"/>
    <x v="6"/>
    <s v="2405E128 RENTON NE31ST ST BRIDGE RE"/>
    <x v="2"/>
    <n v="2"/>
    <x v="0"/>
    <n v="3.1399999999999997E-2"/>
  </r>
  <r>
    <x v="0"/>
    <n v="10600501"/>
    <x v="0"/>
    <d v="2019-03-01T00:00:00"/>
    <s v="005 AUTO CCNC     "/>
    <n v="101104477"/>
    <n v="1011.41"/>
    <x v="6"/>
    <s v="2405E128 RENTON NE31ST ST BRIDGE RE"/>
    <x v="3"/>
    <n v="2"/>
    <x v="0"/>
    <n v="3.7400000000000003E-2"/>
  </r>
  <r>
    <x v="0"/>
    <n v="10600501"/>
    <x v="0"/>
    <d v="2019-03-01T00:00:00"/>
    <s v="005 AUTO CCNC     "/>
    <n v="101104477"/>
    <n v="155.61000000000001"/>
    <x v="6"/>
    <s v="2405E128 RENTON NE31ST ST BRIDGE RE"/>
    <x v="4"/>
    <n v="2"/>
    <x v="0"/>
    <n v="3.15E-2"/>
  </r>
  <r>
    <x v="0"/>
    <n v="10600501"/>
    <x v="0"/>
    <d v="2019-03-01T00:00:00"/>
    <s v="005 AUTO CCNC     "/>
    <n v="101104477"/>
    <n v="2723.06"/>
    <x v="6"/>
    <s v="2405E128 RENTON NE31ST ST BRIDGE RE"/>
    <x v="0"/>
    <n v="2"/>
    <x v="0"/>
    <n v="3.9300000000000002E-2"/>
  </r>
  <r>
    <x v="0"/>
    <n v="10600501"/>
    <x v="0"/>
    <d v="2019-03-01T00:00:00"/>
    <s v="005 AUTO CCNC     "/>
    <n v="101104477"/>
    <n v="2567.4699999999998"/>
    <x v="6"/>
    <s v="2405E128 RENTON NE31ST ST BRIDGE RE"/>
    <x v="1"/>
    <n v="2"/>
    <x v="0"/>
    <n v="1.77E-2"/>
  </r>
  <r>
    <x v="0"/>
    <n v="10600501"/>
    <x v="0"/>
    <d v="2019-03-01T00:00:00"/>
    <s v="005 AUTO CCNC     "/>
    <n v="101104477"/>
    <n v="1322.63"/>
    <x v="6"/>
    <s v="2405E128 RENTON NE31ST ST BRIDGE RE"/>
    <x v="2"/>
    <n v="2"/>
    <x v="0"/>
    <n v="3.1399999999999997E-2"/>
  </r>
  <r>
    <x v="0"/>
    <n v="10600501"/>
    <x v="0"/>
    <d v="2019-03-01T00:00:00"/>
    <s v="005 AUTO CCNC     "/>
    <n v="101105219"/>
    <n v="42324.93"/>
    <x v="7"/>
    <s v="2605E039 171ST ST URBAN PARKWAY WOO"/>
    <x v="1"/>
    <n v="3"/>
    <x v="0"/>
    <n v="1.77E-2"/>
  </r>
  <r>
    <x v="0"/>
    <n v="10600501"/>
    <x v="0"/>
    <d v="2019-03-01T00:00:00"/>
    <s v="005 AUTO CCNC     "/>
    <n v="101105219"/>
    <n v="212822.07"/>
    <x v="7"/>
    <s v="2605E039 171ST ST URBAN PARKWAY WOO"/>
    <x v="0"/>
    <n v="3"/>
    <x v="0"/>
    <n v="3.9300000000000002E-2"/>
  </r>
  <r>
    <x v="0"/>
    <n v="10600501"/>
    <x v="0"/>
    <d v="2019-03-01T00:00:00"/>
    <s v="005 AUTO CCNC     "/>
    <n v="101105219"/>
    <n v="-100800.68"/>
    <x v="7"/>
    <s v="2605E039 171ST ST URBAN PARKWAY WOO"/>
    <x v="0"/>
    <n v="3"/>
    <x v="0"/>
    <n v="3.9300000000000002E-2"/>
  </r>
  <r>
    <x v="0"/>
    <n v="10600501"/>
    <x v="0"/>
    <d v="2019-03-01T00:00:00"/>
    <s v="005 AUTO CCNC     "/>
    <n v="101105219"/>
    <n v="-20046.71"/>
    <x v="7"/>
    <s v="2605E039 171ST ST URBAN PARKWAY WOO"/>
    <x v="1"/>
    <n v="3"/>
    <x v="0"/>
    <n v="1.77E-2"/>
  </r>
  <r>
    <x v="0"/>
    <n v="10600501"/>
    <x v="0"/>
    <d v="2019-03-01T00:00:00"/>
    <s v="005 AUTO CCNC     "/>
    <n v="101105219"/>
    <n v="-17560.400000000001"/>
    <x v="7"/>
    <s v="2605E039 171ST ST URBAN PARKWAY WOO"/>
    <x v="0"/>
    <n v="3"/>
    <x v="0"/>
    <n v="3.9300000000000002E-2"/>
  </r>
  <r>
    <x v="0"/>
    <n v="10600501"/>
    <x v="0"/>
    <d v="2019-03-01T00:00:00"/>
    <s v="005 AUTO CCNC     "/>
    <n v="101105219"/>
    <n v="-3492.32"/>
    <x v="7"/>
    <s v="2605E039 171ST ST URBAN PARKWAY WOO"/>
    <x v="1"/>
    <n v="3"/>
    <x v="0"/>
    <n v="1.77E-2"/>
  </r>
  <r>
    <x v="0"/>
    <n v="10600501"/>
    <x v="0"/>
    <d v="2019-01-01T00:00:00"/>
    <s v="005 AUTO CCNC     "/>
    <n v="101105587"/>
    <n v="22816.560000000001"/>
    <x v="8"/>
    <s v="3404E069 MT VERNON FLOODWALL PH 3B"/>
    <x v="1"/>
    <n v="1"/>
    <x v="0"/>
    <n v="1.77E-2"/>
  </r>
  <r>
    <x v="0"/>
    <n v="10600501"/>
    <x v="0"/>
    <d v="2019-01-01T00:00:00"/>
    <s v="005 AUTO CCNC     "/>
    <n v="101105587"/>
    <n v="-8439.58"/>
    <x v="8"/>
    <s v="3404E069 MT VERNON FLOODWALL PH 3B"/>
    <x v="1"/>
    <n v="1"/>
    <x v="0"/>
    <n v="1.77E-2"/>
  </r>
  <r>
    <x v="0"/>
    <n v="10600501"/>
    <x v="0"/>
    <d v="2019-01-01T00:00:00"/>
    <s v="005 AUTO CCNC     "/>
    <n v="101105587"/>
    <n v="3893.53"/>
    <x v="8"/>
    <s v="3404E069 MT VERNON FLOODWALL PH 3B"/>
    <x v="1"/>
    <n v="1"/>
    <x v="0"/>
    <n v="1.77E-2"/>
  </r>
  <r>
    <x v="0"/>
    <n v="10600501"/>
    <x v="0"/>
    <d v="2019-02-01T00:00:00"/>
    <s v="005 AUTO CCNC     "/>
    <n v="101105587"/>
    <n v="-4847.4399999999996"/>
    <x v="8"/>
    <s v="3404E069 MT VERNON FLOODWALL PH 3B"/>
    <x v="1"/>
    <n v="1"/>
    <x v="0"/>
    <n v="1.77E-2"/>
  </r>
  <r>
    <x v="0"/>
    <n v="10600501"/>
    <x v="0"/>
    <d v="2019-02-01T00:00:00"/>
    <s v="005 AUTO CCNC     "/>
    <n v="101105587"/>
    <n v="4849.76"/>
    <x v="8"/>
    <s v="3404E069 MT VERNON FLOODWALL PH 3B"/>
    <x v="1"/>
    <n v="1"/>
    <x v="0"/>
    <n v="1.77E-2"/>
  </r>
  <r>
    <x v="0"/>
    <n v="10600501"/>
    <x v="0"/>
    <d v="2019-03-01T00:00:00"/>
    <s v="005 AUTO CCNC     "/>
    <n v="101105587"/>
    <n v="4830.46"/>
    <x v="8"/>
    <s v="3404E069 MT VERNON FLOODWALL PH 3B"/>
    <x v="1"/>
    <n v="1"/>
    <x v="0"/>
    <n v="1.77E-2"/>
  </r>
  <r>
    <x v="0"/>
    <n v="10600501"/>
    <x v="0"/>
    <d v="2019-03-01T00:00:00"/>
    <s v="005 AUTO CCNC     "/>
    <n v="101105587"/>
    <n v="-4849.26"/>
    <x v="8"/>
    <s v="3404E069 MT VERNON FLOODWALL PH 3B"/>
    <x v="1"/>
    <n v="1"/>
    <x v="0"/>
    <n v="1.77E-2"/>
  </r>
  <r>
    <x v="0"/>
    <n v="10600501"/>
    <x v="0"/>
    <d v="2019-03-01T00:00:00"/>
    <s v="005 AUTO CCNC     "/>
    <n v="101105587"/>
    <n v="6.2"/>
    <x v="8"/>
    <s v="3404E069 MT VERNON FLOODWALL PH 3B"/>
    <x v="1"/>
    <n v="1"/>
    <x v="0"/>
    <n v="1.77E-2"/>
  </r>
  <r>
    <x v="0"/>
    <n v="10600501"/>
    <x v="0"/>
    <d v="2019-01-01T00:00:00"/>
    <s v="005 AUTO CCNC     "/>
    <n v="101105889"/>
    <n v="18405.14"/>
    <x v="8"/>
    <s v="2405E058 SE NEWPORT WAY POLE RELOCA"/>
    <x v="0"/>
    <n v="1"/>
    <x v="0"/>
    <n v="3.9300000000000002E-2"/>
  </r>
  <r>
    <x v="0"/>
    <n v="10600501"/>
    <x v="0"/>
    <d v="2019-01-01T00:00:00"/>
    <s v="005 AUTO CCNC     "/>
    <n v="101105889"/>
    <n v="1642.41"/>
    <x v="8"/>
    <s v="2405E058 SE NEWPORT WAY POLE RELOCA"/>
    <x v="1"/>
    <n v="1"/>
    <x v="0"/>
    <n v="1.77E-2"/>
  </r>
  <r>
    <x v="0"/>
    <n v="10600501"/>
    <x v="0"/>
    <d v="2019-01-01T00:00:00"/>
    <s v="005 AUTO CCNC     "/>
    <n v="101105889"/>
    <n v="373998.59"/>
    <x v="8"/>
    <s v="2405E058 SE NEWPORT WAY POLE RELOCA"/>
    <x v="3"/>
    <n v="1"/>
    <x v="0"/>
    <n v="3.7400000000000003E-2"/>
  </r>
  <r>
    <x v="0"/>
    <n v="10600501"/>
    <x v="0"/>
    <d v="2019-01-01T00:00:00"/>
    <s v="005 AUTO CCNC     "/>
    <n v="101105889"/>
    <n v="278484.09000000003"/>
    <x v="8"/>
    <s v="2405E058 SE NEWPORT WAY POLE RELOCA"/>
    <x v="2"/>
    <n v="1"/>
    <x v="0"/>
    <n v="3.1399999999999997E-2"/>
  </r>
  <r>
    <x v="0"/>
    <n v="10600501"/>
    <x v="0"/>
    <d v="2019-01-01T00:00:00"/>
    <s v="005 AUTO CCNC     "/>
    <n v="101105889"/>
    <n v="-311.99"/>
    <x v="8"/>
    <s v="2405E058 SE NEWPORT WAY POLE RELOCA"/>
    <x v="1"/>
    <n v="1"/>
    <x v="0"/>
    <n v="1.77E-2"/>
  </r>
  <r>
    <x v="0"/>
    <n v="10600501"/>
    <x v="0"/>
    <d v="2019-01-01T00:00:00"/>
    <s v="005 AUTO CCNC     "/>
    <n v="101105889"/>
    <n v="-3496.23"/>
    <x v="8"/>
    <s v="2405E058 SE NEWPORT WAY POLE RELOCA"/>
    <x v="0"/>
    <n v="1"/>
    <x v="0"/>
    <n v="3.9300000000000002E-2"/>
  </r>
  <r>
    <x v="0"/>
    <n v="10600501"/>
    <x v="0"/>
    <d v="2019-01-01T00:00:00"/>
    <s v="005 AUTO CCNC     "/>
    <n v="101105889"/>
    <n v="-52900.639999999999"/>
    <x v="8"/>
    <s v="2405E058 SE NEWPORT WAY POLE RELOCA"/>
    <x v="2"/>
    <n v="1"/>
    <x v="0"/>
    <n v="3.1399999999999997E-2"/>
  </r>
  <r>
    <x v="0"/>
    <n v="10600501"/>
    <x v="0"/>
    <d v="2019-01-01T00:00:00"/>
    <s v="005 AUTO CCNC     "/>
    <n v="101105889"/>
    <n v="-71044.5"/>
    <x v="8"/>
    <s v="2405E058 SE NEWPORT WAY POLE RELOCA"/>
    <x v="3"/>
    <n v="1"/>
    <x v="0"/>
    <n v="3.7400000000000003E-2"/>
  </r>
  <r>
    <x v="0"/>
    <n v="10600501"/>
    <x v="0"/>
    <d v="2019-01-01T00:00:00"/>
    <s v="005 AUTO CCNC     "/>
    <n v="101105889"/>
    <n v="135.94"/>
    <x v="8"/>
    <s v="2405E058 SE NEWPORT WAY POLE RELOCA"/>
    <x v="1"/>
    <n v="1"/>
    <x v="0"/>
    <n v="1.77E-2"/>
  </r>
  <r>
    <x v="0"/>
    <n v="10600501"/>
    <x v="0"/>
    <d v="2019-01-01T00:00:00"/>
    <s v="005 AUTO CCNC     "/>
    <n v="101105889"/>
    <n v="1523.35"/>
    <x v="8"/>
    <s v="2405E058 SE NEWPORT WAY POLE RELOCA"/>
    <x v="0"/>
    <n v="1"/>
    <x v="0"/>
    <n v="3.9300000000000002E-2"/>
  </r>
  <r>
    <x v="0"/>
    <n v="10600501"/>
    <x v="0"/>
    <d v="2019-01-01T00:00:00"/>
    <s v="005 AUTO CCNC     "/>
    <n v="101105889"/>
    <n v="23049.53"/>
    <x v="8"/>
    <s v="2405E058 SE NEWPORT WAY POLE RELOCA"/>
    <x v="2"/>
    <n v="1"/>
    <x v="0"/>
    <n v="3.1399999999999997E-2"/>
  </r>
  <r>
    <x v="0"/>
    <n v="10600501"/>
    <x v="0"/>
    <d v="2019-01-01T00:00:00"/>
    <s v="005 AUTO CCNC     "/>
    <n v="101105889"/>
    <n v="30955.06"/>
    <x v="8"/>
    <s v="2405E058 SE NEWPORT WAY POLE RELOCA"/>
    <x v="3"/>
    <n v="1"/>
    <x v="0"/>
    <n v="3.7400000000000003E-2"/>
  </r>
  <r>
    <x v="0"/>
    <n v="10600501"/>
    <x v="0"/>
    <d v="2019-01-01T00:00:00"/>
    <s v="005 AUTO CCNC     "/>
    <n v="101105889"/>
    <n v="28.17"/>
    <x v="8"/>
    <s v="2405E058 SE NEWPORT WAY POLE RELOCA"/>
    <x v="1"/>
    <n v="1"/>
    <x v="0"/>
    <n v="1.77E-2"/>
  </r>
  <r>
    <x v="0"/>
    <n v="10600501"/>
    <x v="0"/>
    <d v="2019-01-01T00:00:00"/>
    <s v="005 AUTO CCNC     "/>
    <n v="101105889"/>
    <n v="315.7"/>
    <x v="8"/>
    <s v="2405E058 SE NEWPORT WAY POLE RELOCA"/>
    <x v="0"/>
    <n v="1"/>
    <x v="0"/>
    <n v="3.9300000000000002E-2"/>
  </r>
  <r>
    <x v="0"/>
    <n v="10600501"/>
    <x v="0"/>
    <d v="2019-01-01T00:00:00"/>
    <s v="005 AUTO CCNC     "/>
    <n v="101105889"/>
    <n v="4776.8100000000004"/>
    <x v="8"/>
    <s v="2405E058 SE NEWPORT WAY POLE RELOCA"/>
    <x v="2"/>
    <n v="1"/>
    <x v="0"/>
    <n v="3.1399999999999997E-2"/>
  </r>
  <r>
    <x v="0"/>
    <n v="10600501"/>
    <x v="0"/>
    <d v="2019-01-01T00:00:00"/>
    <s v="005 AUTO CCNC     "/>
    <n v="101105889"/>
    <n v="6415.16"/>
    <x v="8"/>
    <s v="2405E058 SE NEWPORT WAY POLE RELOCA"/>
    <x v="3"/>
    <n v="1"/>
    <x v="0"/>
    <n v="3.7400000000000003E-2"/>
  </r>
  <r>
    <x v="0"/>
    <n v="10600501"/>
    <x v="0"/>
    <d v="2019-01-01T00:00:00"/>
    <s v="005 AUTO CCNC     "/>
    <n v="101105889"/>
    <n v="169.15"/>
    <x v="8"/>
    <s v="2405E058 SE NEWPORT WAY POLE RELOCA"/>
    <x v="1"/>
    <n v="1"/>
    <x v="0"/>
    <n v="1.77E-2"/>
  </r>
  <r>
    <x v="0"/>
    <n v="10600501"/>
    <x v="0"/>
    <d v="2019-01-01T00:00:00"/>
    <s v="005 AUTO CCNC     "/>
    <n v="101105889"/>
    <n v="1895.54"/>
    <x v="8"/>
    <s v="2405E058 SE NEWPORT WAY POLE RELOCA"/>
    <x v="0"/>
    <n v="1"/>
    <x v="0"/>
    <n v="3.9300000000000002E-2"/>
  </r>
  <r>
    <x v="0"/>
    <n v="10600501"/>
    <x v="0"/>
    <d v="2019-01-01T00:00:00"/>
    <s v="005 AUTO CCNC     "/>
    <n v="101105889"/>
    <n v="28680.87"/>
    <x v="8"/>
    <s v="2405E058 SE NEWPORT WAY POLE RELOCA"/>
    <x v="2"/>
    <n v="1"/>
    <x v="0"/>
    <n v="3.1399999999999997E-2"/>
  </r>
  <r>
    <x v="0"/>
    <n v="10600501"/>
    <x v="0"/>
    <d v="2019-01-01T00:00:00"/>
    <s v="005 AUTO CCNC     "/>
    <n v="101105889"/>
    <n v="38517.86"/>
    <x v="8"/>
    <s v="2405E058 SE NEWPORT WAY POLE RELOCA"/>
    <x v="3"/>
    <n v="1"/>
    <x v="0"/>
    <n v="3.7400000000000003E-2"/>
  </r>
  <r>
    <x v="0"/>
    <n v="10600501"/>
    <x v="0"/>
    <d v="2019-02-01T00:00:00"/>
    <s v="005 AUTO CCNC     "/>
    <n v="101105889"/>
    <n v="-1814.79"/>
    <x v="8"/>
    <s v="2405E058 SE NEWPORT WAY POLE RELOCA"/>
    <x v="0"/>
    <n v="1"/>
    <x v="0"/>
    <n v="3.9300000000000002E-2"/>
  </r>
  <r>
    <x v="0"/>
    <n v="10600501"/>
    <x v="0"/>
    <d v="2019-02-01T00:00:00"/>
    <s v="005 AUTO CCNC     "/>
    <n v="101105889"/>
    <n v="-161.94999999999999"/>
    <x v="8"/>
    <s v="2405E058 SE NEWPORT WAY POLE RELOCA"/>
    <x v="1"/>
    <n v="1"/>
    <x v="0"/>
    <n v="1.77E-2"/>
  </r>
  <r>
    <x v="0"/>
    <n v="10600501"/>
    <x v="0"/>
    <d v="2019-02-01T00:00:00"/>
    <s v="005 AUTO CCNC     "/>
    <n v="101105889"/>
    <n v="-36877.120000000003"/>
    <x v="8"/>
    <s v="2405E058 SE NEWPORT WAY POLE RELOCA"/>
    <x v="3"/>
    <n v="1"/>
    <x v="0"/>
    <n v="3.7400000000000003E-2"/>
  </r>
  <r>
    <x v="0"/>
    <n v="10600501"/>
    <x v="0"/>
    <d v="2019-02-01T00:00:00"/>
    <s v="005 AUTO CCNC     "/>
    <n v="101105889"/>
    <n v="-27459.17"/>
    <x v="8"/>
    <s v="2405E058 SE NEWPORT WAY POLE RELOCA"/>
    <x v="2"/>
    <n v="1"/>
    <x v="0"/>
    <n v="3.1399999999999997E-2"/>
  </r>
  <r>
    <x v="0"/>
    <n v="10600501"/>
    <x v="0"/>
    <d v="2019-02-01T00:00:00"/>
    <s v="005 AUTO CCNC     "/>
    <n v="101105889"/>
    <n v="1815.66"/>
    <x v="8"/>
    <s v="2405E058 SE NEWPORT WAY POLE RELOCA"/>
    <x v="0"/>
    <n v="1"/>
    <x v="0"/>
    <n v="3.9300000000000002E-2"/>
  </r>
  <r>
    <x v="0"/>
    <n v="10600501"/>
    <x v="0"/>
    <d v="2019-02-01T00:00:00"/>
    <s v="005 AUTO CCNC     "/>
    <n v="101105889"/>
    <n v="162.03"/>
    <x v="8"/>
    <s v="2405E058 SE NEWPORT WAY POLE RELOCA"/>
    <x v="1"/>
    <n v="1"/>
    <x v="0"/>
    <n v="1.77E-2"/>
  </r>
  <r>
    <x v="0"/>
    <n v="10600501"/>
    <x v="0"/>
    <d v="2019-02-01T00:00:00"/>
    <s v="005 AUTO CCNC     "/>
    <n v="101105889"/>
    <n v="36894.800000000003"/>
    <x v="8"/>
    <s v="2405E058 SE NEWPORT WAY POLE RELOCA"/>
    <x v="3"/>
    <n v="1"/>
    <x v="0"/>
    <n v="3.7400000000000003E-2"/>
  </r>
  <r>
    <x v="0"/>
    <n v="10600501"/>
    <x v="0"/>
    <d v="2019-02-01T00:00:00"/>
    <s v="005 AUTO CCNC     "/>
    <n v="101105889"/>
    <n v="27472.32"/>
    <x v="8"/>
    <s v="2405E058 SE NEWPORT WAY POLE RELOCA"/>
    <x v="2"/>
    <n v="1"/>
    <x v="0"/>
    <n v="3.1399999999999997E-2"/>
  </r>
  <r>
    <x v="0"/>
    <n v="10600501"/>
    <x v="0"/>
    <d v="2019-03-01T00:00:00"/>
    <s v="005 AUTO CCNC     "/>
    <n v="101105889"/>
    <n v="-27114.62"/>
    <x v="8"/>
    <s v="2405E058 SE NEWPORT WAY POLE RELOCA"/>
    <x v="2"/>
    <n v="1"/>
    <x v="0"/>
    <n v="3.1399999999999997E-2"/>
  </r>
  <r>
    <x v="0"/>
    <n v="10600501"/>
    <x v="0"/>
    <d v="2019-03-01T00:00:00"/>
    <s v="005 AUTO CCNC     "/>
    <n v="101105889"/>
    <n v="-159.91999999999999"/>
    <x v="8"/>
    <s v="2405E058 SE NEWPORT WAY POLE RELOCA"/>
    <x v="1"/>
    <n v="1"/>
    <x v="0"/>
    <n v="1.77E-2"/>
  </r>
  <r>
    <x v="0"/>
    <n v="10600501"/>
    <x v="0"/>
    <d v="2019-03-01T00:00:00"/>
    <s v="005 AUTO CCNC     "/>
    <n v="101105889"/>
    <n v="-1792.02"/>
    <x v="8"/>
    <s v="2405E058 SE NEWPORT WAY POLE RELOCA"/>
    <x v="0"/>
    <n v="1"/>
    <x v="0"/>
    <n v="3.9300000000000002E-2"/>
  </r>
  <r>
    <x v="0"/>
    <n v="10600501"/>
    <x v="0"/>
    <d v="2019-03-01T00:00:00"/>
    <s v="005 AUTO CCNC     "/>
    <n v="101105889"/>
    <n v="-36414.410000000003"/>
    <x v="8"/>
    <s v="2405E058 SE NEWPORT WAY POLE RELOCA"/>
    <x v="3"/>
    <n v="1"/>
    <x v="0"/>
    <n v="3.7400000000000003E-2"/>
  </r>
  <r>
    <x v="0"/>
    <n v="10600501"/>
    <x v="0"/>
    <d v="2019-03-01T00:00:00"/>
    <s v="005 AUTO CCNC     "/>
    <n v="101105889"/>
    <n v="38041.89"/>
    <x v="8"/>
    <s v="2405E058 SE NEWPORT WAY POLE RELOCA"/>
    <x v="2"/>
    <n v="1"/>
    <x v="0"/>
    <n v="3.1399999999999997E-2"/>
  </r>
  <r>
    <x v="0"/>
    <n v="10600501"/>
    <x v="0"/>
    <d v="2019-03-01T00:00:00"/>
    <s v="005 AUTO CCNC     "/>
    <n v="101105889"/>
    <n v="224.36"/>
    <x v="8"/>
    <s v="2405E058 SE NEWPORT WAY POLE RELOCA"/>
    <x v="1"/>
    <n v="1"/>
    <x v="0"/>
    <n v="1.77E-2"/>
  </r>
  <r>
    <x v="0"/>
    <n v="10600501"/>
    <x v="0"/>
    <d v="2019-03-01T00:00:00"/>
    <s v="005 AUTO CCNC     "/>
    <n v="101105889"/>
    <n v="2514.2199999999998"/>
    <x v="8"/>
    <s v="2405E058 SE NEWPORT WAY POLE RELOCA"/>
    <x v="0"/>
    <n v="1"/>
    <x v="0"/>
    <n v="3.9300000000000002E-2"/>
  </r>
  <r>
    <x v="0"/>
    <n v="10600501"/>
    <x v="0"/>
    <d v="2019-03-01T00:00:00"/>
    <s v="005 AUTO CCNC     "/>
    <n v="101105889"/>
    <n v="51089.46"/>
    <x v="8"/>
    <s v="2405E058 SE NEWPORT WAY POLE RELOCA"/>
    <x v="3"/>
    <n v="1"/>
    <x v="0"/>
    <n v="3.7400000000000003E-2"/>
  </r>
  <r>
    <x v="0"/>
    <n v="10600501"/>
    <x v="0"/>
    <d v="2019-02-01T00:00:00"/>
    <s v="005 AUTO CCNC     "/>
    <n v="101105990"/>
    <n v="69.459999999999994"/>
    <x v="9"/>
    <s v="2505E012 8801 148TH AVE NE # E REDM"/>
    <x v="1"/>
    <n v="2"/>
    <x v="0"/>
    <n v="1.77E-2"/>
  </r>
  <r>
    <x v="0"/>
    <n v="10600501"/>
    <x v="0"/>
    <d v="2019-02-01T00:00:00"/>
    <s v="005 AUTO CCNC     "/>
    <n v="101105990"/>
    <n v="1948.64"/>
    <x v="9"/>
    <s v="2505E012 8801 148TH AVE NE # E REDM"/>
    <x v="0"/>
    <n v="2"/>
    <x v="0"/>
    <n v="3.9300000000000002E-2"/>
  </r>
  <r>
    <x v="0"/>
    <n v="10600501"/>
    <x v="0"/>
    <d v="2019-03-01T00:00:00"/>
    <s v="005 AUTO CCNC     "/>
    <n v="101105990"/>
    <n v="-265.02999999999997"/>
    <x v="9"/>
    <s v="2505E012 8801 148TH AVE NE # E REDM"/>
    <x v="1"/>
    <n v="2"/>
    <x v="0"/>
    <n v="1.77E-2"/>
  </r>
  <r>
    <x v="0"/>
    <n v="10600501"/>
    <x v="0"/>
    <d v="2019-03-01T00:00:00"/>
    <s v="005 AUTO CCNC     "/>
    <n v="101105990"/>
    <n v="-7435.24"/>
    <x v="9"/>
    <s v="2505E012 8801 148TH AVE NE # E REDM"/>
    <x v="0"/>
    <n v="2"/>
    <x v="0"/>
    <n v="3.9300000000000002E-2"/>
  </r>
  <r>
    <x v="0"/>
    <n v="10600501"/>
    <x v="0"/>
    <d v="2019-03-01T00:00:00"/>
    <s v="005 AUTO CCNC     "/>
    <n v="101105990"/>
    <n v="265.10000000000002"/>
    <x v="9"/>
    <s v="2505E012 8801 148TH AVE NE # E REDM"/>
    <x v="1"/>
    <n v="2"/>
    <x v="0"/>
    <n v="1.77E-2"/>
  </r>
  <r>
    <x v="0"/>
    <n v="10600501"/>
    <x v="0"/>
    <d v="2019-03-01T00:00:00"/>
    <s v="005 AUTO CCNC     "/>
    <n v="101105990"/>
    <n v="7437.39"/>
    <x v="9"/>
    <s v="2505E012 8801 148TH AVE NE # E REDM"/>
    <x v="0"/>
    <n v="2"/>
    <x v="0"/>
    <n v="3.9300000000000002E-2"/>
  </r>
  <r>
    <x v="0"/>
    <n v="10600501"/>
    <x v="0"/>
    <d v="2019-03-01T00:00:00"/>
    <s v="005 AUTO CCNC     "/>
    <n v="101106257"/>
    <n v="10324.6"/>
    <x v="0"/>
    <s v="2204E093 219 STATE AVE N #  KENT"/>
    <x v="1"/>
    <n v="3"/>
    <x v="0"/>
    <n v="1.77E-2"/>
  </r>
  <r>
    <x v="0"/>
    <n v="10600501"/>
    <x v="0"/>
    <d v="2019-03-01T00:00:00"/>
    <s v="005 AUTO CCNC     "/>
    <n v="101106257"/>
    <n v="96.55"/>
    <x v="0"/>
    <s v="2204E093 219 STATE AVE N #  KENT"/>
    <x v="3"/>
    <n v="3"/>
    <x v="0"/>
    <n v="3.7400000000000003E-2"/>
  </r>
  <r>
    <x v="0"/>
    <n v="10600501"/>
    <x v="0"/>
    <d v="2019-03-01T00:00:00"/>
    <s v="005 AUTO CCNC     "/>
    <n v="101106257"/>
    <n v="10256.1"/>
    <x v="0"/>
    <s v="2204E093 219 STATE AVE N #  KENT"/>
    <x v="0"/>
    <n v="3"/>
    <x v="0"/>
    <n v="3.9300000000000002E-2"/>
  </r>
  <r>
    <x v="0"/>
    <n v="10600501"/>
    <x v="0"/>
    <d v="2019-03-01T00:00:00"/>
    <s v="005 AUTO CCNC     "/>
    <n v="101106257"/>
    <n v="1442.74"/>
    <x v="0"/>
    <s v="2204E093 219 STATE AVE N #  KENT"/>
    <x v="2"/>
    <n v="3"/>
    <x v="0"/>
    <n v="3.1399999999999997E-2"/>
  </r>
  <r>
    <x v="0"/>
    <n v="10600501"/>
    <x v="0"/>
    <d v="2019-03-01T00:00:00"/>
    <s v="005 AUTO CCNC     "/>
    <n v="101106257"/>
    <n v="-20882.53"/>
    <x v="0"/>
    <s v="2204E093 219 STATE AVE N #  KENT"/>
    <x v="1"/>
    <n v="3"/>
    <x v="0"/>
    <n v="1.77E-2"/>
  </r>
  <r>
    <x v="0"/>
    <n v="10600501"/>
    <x v="0"/>
    <d v="2019-03-01T00:00:00"/>
    <s v="005 AUTO CCNC     "/>
    <n v="101106257"/>
    <n v="-20743.97"/>
    <x v="0"/>
    <s v="2204E093 219 STATE AVE N #  KENT"/>
    <x v="0"/>
    <n v="3"/>
    <x v="0"/>
    <n v="3.9300000000000002E-2"/>
  </r>
  <r>
    <x v="0"/>
    <n v="10600501"/>
    <x v="0"/>
    <d v="2019-03-01T00:00:00"/>
    <s v="005 AUTO CCNC     "/>
    <n v="101106257"/>
    <n v="-2918.08"/>
    <x v="0"/>
    <s v="2204E093 219 STATE AVE N #  KENT"/>
    <x v="2"/>
    <n v="3"/>
    <x v="0"/>
    <n v="3.1399999999999997E-2"/>
  </r>
  <r>
    <x v="0"/>
    <n v="10600501"/>
    <x v="0"/>
    <d v="2019-03-01T00:00:00"/>
    <s v="005 AUTO CCNC     "/>
    <n v="101106257"/>
    <n v="-195.28"/>
    <x v="0"/>
    <s v="2204E093 219 STATE AVE N #  KENT"/>
    <x v="3"/>
    <n v="3"/>
    <x v="0"/>
    <n v="3.7400000000000003E-2"/>
  </r>
  <r>
    <x v="0"/>
    <n v="10600501"/>
    <x v="0"/>
    <d v="2019-03-01T00:00:00"/>
    <s v="005 AUTO CCNC     "/>
    <n v="101106257"/>
    <n v="21240.639999999999"/>
    <x v="0"/>
    <s v="2204E093 219 STATE AVE N #  KENT"/>
    <x v="1"/>
    <n v="3"/>
    <x v="0"/>
    <n v="1.77E-2"/>
  </r>
  <r>
    <x v="0"/>
    <n v="10600501"/>
    <x v="0"/>
    <d v="2019-03-01T00:00:00"/>
    <s v="005 AUTO CCNC     "/>
    <n v="101106257"/>
    <n v="21099.71"/>
    <x v="0"/>
    <s v="2204E093 219 STATE AVE N #  KENT"/>
    <x v="0"/>
    <n v="3"/>
    <x v="0"/>
    <n v="3.9300000000000002E-2"/>
  </r>
  <r>
    <x v="0"/>
    <n v="10600501"/>
    <x v="0"/>
    <d v="2019-03-01T00:00:00"/>
    <s v="005 AUTO CCNC     "/>
    <n v="101106257"/>
    <n v="2968.12"/>
    <x v="0"/>
    <s v="2204E093 219 STATE AVE N #  KENT"/>
    <x v="2"/>
    <n v="3"/>
    <x v="0"/>
    <n v="3.1399999999999997E-2"/>
  </r>
  <r>
    <x v="0"/>
    <n v="10600501"/>
    <x v="0"/>
    <d v="2019-03-01T00:00:00"/>
    <s v="005 AUTO CCNC     "/>
    <n v="101106257"/>
    <n v="198.63"/>
    <x v="0"/>
    <s v="2204E093 219 STATE AVE N #  KENT"/>
    <x v="3"/>
    <n v="3"/>
    <x v="0"/>
    <n v="3.7400000000000003E-2"/>
  </r>
  <r>
    <x v="0"/>
    <n v="10600501"/>
    <x v="0"/>
    <d v="2019-02-01T00:00:00"/>
    <s v="005 AUTO CCNC     "/>
    <n v="101106321"/>
    <n v="12279.66"/>
    <x v="10"/>
    <s v="2501E134 TRACYTON CULVERT REPLC"/>
    <x v="3"/>
    <n v="2"/>
    <x v="0"/>
    <n v="3.7400000000000003E-2"/>
  </r>
  <r>
    <x v="0"/>
    <n v="10600501"/>
    <x v="0"/>
    <d v="2019-02-01T00:00:00"/>
    <s v="005 AUTO CCNC     "/>
    <n v="101106321"/>
    <n v="2989.44"/>
    <x v="10"/>
    <s v="2501E134 TRACYTON CULVERT REPLC"/>
    <x v="1"/>
    <n v="2"/>
    <x v="0"/>
    <n v="1.77E-2"/>
  </r>
  <r>
    <x v="0"/>
    <n v="10600501"/>
    <x v="0"/>
    <d v="2019-02-01T00:00:00"/>
    <s v="005 AUTO CCNC     "/>
    <n v="101106321"/>
    <n v="73815.320000000007"/>
    <x v="10"/>
    <s v="2501E134 TRACYTON CULVERT REPLC"/>
    <x v="2"/>
    <n v="2"/>
    <x v="0"/>
    <n v="3.1399999999999997E-2"/>
  </r>
  <r>
    <x v="0"/>
    <n v="10600501"/>
    <x v="0"/>
    <d v="2019-02-01T00:00:00"/>
    <s v="005 AUTO CCNC     "/>
    <n v="101106321"/>
    <n v="400.44"/>
    <x v="10"/>
    <s v="2501E134 TRACYTON CULVERT REPLC"/>
    <x v="3"/>
    <n v="2"/>
    <x v="0"/>
    <n v="3.7400000000000003E-2"/>
  </r>
  <r>
    <x v="0"/>
    <n v="10600501"/>
    <x v="0"/>
    <d v="2019-02-01T00:00:00"/>
    <s v="005 AUTO CCNC     "/>
    <n v="101106321"/>
    <n v="97.49"/>
    <x v="10"/>
    <s v="2501E134 TRACYTON CULVERT REPLC"/>
    <x v="1"/>
    <n v="2"/>
    <x v="0"/>
    <n v="1.77E-2"/>
  </r>
  <r>
    <x v="0"/>
    <n v="10600501"/>
    <x v="0"/>
    <d v="2019-02-01T00:00:00"/>
    <s v="005 AUTO CCNC     "/>
    <n v="101106321"/>
    <n v="2407.02"/>
    <x v="10"/>
    <s v="2501E134 TRACYTON CULVERT REPLC"/>
    <x v="2"/>
    <n v="2"/>
    <x v="0"/>
    <n v="3.1399999999999997E-2"/>
  </r>
  <r>
    <x v="0"/>
    <n v="10600501"/>
    <x v="0"/>
    <d v="2019-03-01T00:00:00"/>
    <s v="005 AUTO CCNC     "/>
    <n v="101106321"/>
    <n v="-414.14"/>
    <x v="10"/>
    <s v="2501E134 TRACYTON CULVERT REPLC"/>
    <x v="3"/>
    <n v="2"/>
    <x v="0"/>
    <n v="3.7400000000000003E-2"/>
  </r>
  <r>
    <x v="0"/>
    <n v="10600501"/>
    <x v="0"/>
    <d v="2019-03-01T00:00:00"/>
    <s v="005 AUTO CCNC     "/>
    <n v="101106321"/>
    <n v="-2489.4499999999998"/>
    <x v="10"/>
    <s v="2501E134 TRACYTON CULVERT REPLC"/>
    <x v="2"/>
    <n v="2"/>
    <x v="0"/>
    <n v="3.1399999999999997E-2"/>
  </r>
  <r>
    <x v="0"/>
    <n v="10600501"/>
    <x v="0"/>
    <d v="2019-03-01T00:00:00"/>
    <s v="005 AUTO CCNC     "/>
    <n v="101106321"/>
    <n v="-100.82"/>
    <x v="10"/>
    <s v="2501E134 TRACYTON CULVERT REPLC"/>
    <x v="1"/>
    <n v="2"/>
    <x v="0"/>
    <n v="1.77E-2"/>
  </r>
  <r>
    <x v="0"/>
    <n v="10600501"/>
    <x v="0"/>
    <d v="2019-03-01T00:00:00"/>
    <s v="005 AUTO CCNC     "/>
    <n v="101106321"/>
    <n v="375.38"/>
    <x v="10"/>
    <s v="2501E134 TRACYTON CULVERT REPLC"/>
    <x v="3"/>
    <n v="2"/>
    <x v="0"/>
    <n v="3.7400000000000003E-2"/>
  </r>
  <r>
    <x v="0"/>
    <n v="10600501"/>
    <x v="0"/>
    <d v="2019-03-01T00:00:00"/>
    <s v="005 AUTO CCNC     "/>
    <n v="101106321"/>
    <n v="2256.5100000000002"/>
    <x v="10"/>
    <s v="2501E134 TRACYTON CULVERT REPLC"/>
    <x v="2"/>
    <n v="2"/>
    <x v="0"/>
    <n v="3.1399999999999997E-2"/>
  </r>
  <r>
    <x v="0"/>
    <n v="10600501"/>
    <x v="0"/>
    <d v="2019-03-01T00:00:00"/>
    <s v="005 AUTO CCNC     "/>
    <n v="101106321"/>
    <n v="91.38"/>
    <x v="10"/>
    <s v="2501E134 TRACYTON CULVERT REPLC"/>
    <x v="1"/>
    <n v="2"/>
    <x v="0"/>
    <n v="1.77E-2"/>
  </r>
  <r>
    <x v="0"/>
    <n v="10600501"/>
    <x v="0"/>
    <d v="2019-02-01T00:00:00"/>
    <s v="005 AUTO CCNC     "/>
    <n v="101106595"/>
    <n v="22967.84"/>
    <x v="11"/>
    <s v="2504E096 84TH AVE NE &amp; NE 24TH ST M"/>
    <x v="0"/>
    <n v="2"/>
    <x v="0"/>
    <n v="3.9300000000000002E-2"/>
  </r>
  <r>
    <x v="0"/>
    <n v="10600501"/>
    <x v="0"/>
    <d v="2019-02-01T00:00:00"/>
    <s v="005 AUTO CCNC     "/>
    <n v="101106595"/>
    <n v="660.99"/>
    <x v="11"/>
    <s v="2504E096 84TH AVE NE &amp; NE 24TH ST M"/>
    <x v="3"/>
    <n v="2"/>
    <x v="0"/>
    <n v="3.7400000000000003E-2"/>
  </r>
  <r>
    <x v="0"/>
    <n v="10600501"/>
    <x v="0"/>
    <d v="2019-02-01T00:00:00"/>
    <s v="005 AUTO CCNC     "/>
    <n v="101106595"/>
    <n v="50598.25"/>
    <x v="11"/>
    <s v="2504E096 84TH AVE NE &amp; NE 24TH ST M"/>
    <x v="1"/>
    <n v="2"/>
    <x v="0"/>
    <n v="1.77E-2"/>
  </r>
  <r>
    <x v="0"/>
    <n v="10600501"/>
    <x v="0"/>
    <d v="2019-02-01T00:00:00"/>
    <s v="005 AUTO CCNC     "/>
    <n v="101106595"/>
    <n v="8948.2999999999993"/>
    <x v="11"/>
    <s v="2504E096 84TH AVE NE &amp; NE 24TH ST M"/>
    <x v="0"/>
    <n v="2"/>
    <x v="0"/>
    <n v="3.9300000000000002E-2"/>
  </r>
  <r>
    <x v="0"/>
    <n v="10600501"/>
    <x v="0"/>
    <d v="2019-02-01T00:00:00"/>
    <s v="005 AUTO CCNC     "/>
    <n v="101106595"/>
    <n v="257.52"/>
    <x v="11"/>
    <s v="2504E096 84TH AVE NE &amp; NE 24TH ST M"/>
    <x v="3"/>
    <n v="2"/>
    <x v="0"/>
    <n v="3.7400000000000003E-2"/>
  </r>
  <r>
    <x v="0"/>
    <n v="10600501"/>
    <x v="0"/>
    <d v="2019-02-01T00:00:00"/>
    <s v="005 AUTO CCNC     "/>
    <n v="101106595"/>
    <n v="19713.150000000001"/>
    <x v="11"/>
    <s v="2504E096 84TH AVE NE &amp; NE 24TH ST M"/>
    <x v="1"/>
    <n v="2"/>
    <x v="0"/>
    <n v="1.77E-2"/>
  </r>
  <r>
    <x v="0"/>
    <n v="10600501"/>
    <x v="0"/>
    <d v="2019-03-01T00:00:00"/>
    <s v="005 AUTO CCNC     "/>
    <n v="101106595"/>
    <n v="255.6"/>
    <x v="11"/>
    <s v="2504E096 84TH AVE NE &amp; NE 24TH ST M"/>
    <x v="3"/>
    <n v="2"/>
    <x v="0"/>
    <n v="3.7400000000000003E-2"/>
  </r>
  <r>
    <x v="0"/>
    <n v="10600501"/>
    <x v="0"/>
    <d v="2019-03-01T00:00:00"/>
    <s v="005 AUTO CCNC     "/>
    <n v="101106595"/>
    <n v="19566.060000000001"/>
    <x v="11"/>
    <s v="2504E096 84TH AVE NE &amp; NE 24TH ST M"/>
    <x v="1"/>
    <n v="2"/>
    <x v="0"/>
    <n v="1.77E-2"/>
  </r>
  <r>
    <x v="0"/>
    <n v="10600501"/>
    <x v="0"/>
    <d v="2019-03-01T00:00:00"/>
    <s v="005 AUTO CCNC     "/>
    <n v="101106595"/>
    <n v="8881.5400000000009"/>
    <x v="11"/>
    <s v="2504E096 84TH AVE NE &amp; NE 24TH ST M"/>
    <x v="0"/>
    <n v="2"/>
    <x v="0"/>
    <n v="3.9300000000000002E-2"/>
  </r>
  <r>
    <x v="0"/>
    <n v="10600501"/>
    <x v="0"/>
    <d v="2019-03-01T00:00:00"/>
    <s v="005 AUTO CCNC     "/>
    <n v="101106595"/>
    <n v="-260.83"/>
    <x v="11"/>
    <s v="2504E096 84TH AVE NE &amp; NE 24TH ST M"/>
    <x v="3"/>
    <n v="2"/>
    <x v="0"/>
    <n v="3.7400000000000003E-2"/>
  </r>
  <r>
    <x v="0"/>
    <n v="10600501"/>
    <x v="0"/>
    <d v="2019-03-01T00:00:00"/>
    <s v="005 AUTO CCNC     "/>
    <n v="101106595"/>
    <n v="-19966.080000000002"/>
    <x v="11"/>
    <s v="2504E096 84TH AVE NE &amp; NE 24TH ST M"/>
    <x v="1"/>
    <n v="2"/>
    <x v="0"/>
    <n v="1.77E-2"/>
  </r>
  <r>
    <x v="0"/>
    <n v="10600501"/>
    <x v="0"/>
    <d v="2019-03-01T00:00:00"/>
    <s v="005 AUTO CCNC     "/>
    <n v="101106595"/>
    <n v="-9063.1200000000008"/>
    <x v="11"/>
    <s v="2504E096 84TH AVE NE &amp; NE 24TH ST M"/>
    <x v="0"/>
    <n v="2"/>
    <x v="0"/>
    <n v="3.9300000000000002E-2"/>
  </r>
  <r>
    <x v="0"/>
    <n v="10600501"/>
    <x v="0"/>
    <d v="2019-03-01T00:00:00"/>
    <s v="005 AUTO CCNC     "/>
    <n v="101106595"/>
    <n v="-0.75"/>
    <x v="11"/>
    <s v="2504E096 84TH AVE NE &amp; NE 24TH ST M"/>
    <x v="3"/>
    <n v="2"/>
    <x v="0"/>
    <n v="3.7400000000000003E-2"/>
  </r>
  <r>
    <x v="0"/>
    <n v="10600501"/>
    <x v="0"/>
    <d v="2019-03-01T00:00:00"/>
    <s v="005 AUTO CCNC     "/>
    <n v="101106595"/>
    <n v="-57.03"/>
    <x v="11"/>
    <s v="2504E096 84TH AVE NE &amp; NE 24TH ST M"/>
    <x v="1"/>
    <n v="2"/>
    <x v="0"/>
    <n v="1.77E-2"/>
  </r>
  <r>
    <x v="0"/>
    <n v="10600501"/>
    <x v="0"/>
    <d v="2019-03-01T00:00:00"/>
    <s v="005 AUTO CCNC     "/>
    <n v="101106595"/>
    <n v="-25.89"/>
    <x v="11"/>
    <s v="2504E096 84TH AVE NE &amp; NE 24TH ST M"/>
    <x v="0"/>
    <n v="2"/>
    <x v="0"/>
    <n v="3.9300000000000002E-2"/>
  </r>
  <r>
    <x v="0"/>
    <n v="10600501"/>
    <x v="0"/>
    <d v="2019-01-01T00:00:00"/>
    <s v="005 AUTO CCNC     "/>
    <n v="101106747"/>
    <n v="-6050.13"/>
    <x v="12"/>
    <s v="2406E021 1411 E LAKE SAMMAMISH SHOR"/>
    <x v="2"/>
    <n v="1"/>
    <x v="0"/>
    <n v="3.1399999999999997E-2"/>
  </r>
  <r>
    <x v="0"/>
    <n v="10600501"/>
    <x v="0"/>
    <d v="2019-01-01T00:00:00"/>
    <s v="005 AUTO CCNC     "/>
    <n v="101106747"/>
    <n v="-3338.01"/>
    <x v="12"/>
    <s v="2406E021 1411 E LAKE SAMMAMISH SHOR"/>
    <x v="0"/>
    <n v="1"/>
    <x v="0"/>
    <n v="3.9300000000000002E-2"/>
  </r>
  <r>
    <x v="0"/>
    <n v="10600501"/>
    <x v="0"/>
    <d v="2019-01-01T00:00:00"/>
    <s v="005 AUTO CCNC     "/>
    <n v="101106747"/>
    <n v="-673.67"/>
    <x v="12"/>
    <s v="2406E021 1411 E LAKE SAMMAMISH SHOR"/>
    <x v="1"/>
    <n v="1"/>
    <x v="0"/>
    <n v="1.77E-2"/>
  </r>
  <r>
    <x v="0"/>
    <n v="10600501"/>
    <x v="0"/>
    <d v="2019-01-01T00:00:00"/>
    <s v="005 AUTO CCNC     "/>
    <n v="101106747"/>
    <n v="-112.03"/>
    <x v="12"/>
    <s v="2406E021 1411 E LAKE SAMMAMISH SHOR"/>
    <x v="3"/>
    <n v="1"/>
    <x v="0"/>
    <n v="3.7400000000000003E-2"/>
  </r>
  <r>
    <x v="0"/>
    <n v="10600501"/>
    <x v="0"/>
    <d v="2019-01-01T00:00:00"/>
    <s v="005 AUTO CCNC     "/>
    <n v="101106747"/>
    <n v="1130.29"/>
    <x v="12"/>
    <s v="2406E021 1411 E LAKE SAMMAMISH SHOR"/>
    <x v="1"/>
    <n v="1"/>
    <x v="0"/>
    <n v="1.77E-2"/>
  </r>
  <r>
    <x v="0"/>
    <n v="10600501"/>
    <x v="0"/>
    <d v="2019-01-01T00:00:00"/>
    <s v="005 AUTO CCNC     "/>
    <n v="101106747"/>
    <n v="10150.93"/>
    <x v="12"/>
    <s v="2406E021 1411 E LAKE SAMMAMISH SHOR"/>
    <x v="2"/>
    <n v="1"/>
    <x v="0"/>
    <n v="3.1399999999999997E-2"/>
  </r>
  <r>
    <x v="0"/>
    <n v="10600501"/>
    <x v="0"/>
    <d v="2019-01-01T00:00:00"/>
    <s v="005 AUTO CCNC     "/>
    <n v="101106747"/>
    <n v="5600.54"/>
    <x v="12"/>
    <s v="2406E021 1411 E LAKE SAMMAMISH SHOR"/>
    <x v="0"/>
    <n v="1"/>
    <x v="0"/>
    <n v="3.9300000000000002E-2"/>
  </r>
  <r>
    <x v="0"/>
    <n v="10600501"/>
    <x v="0"/>
    <d v="2019-01-01T00:00:00"/>
    <s v="005 AUTO CCNC     "/>
    <n v="101106747"/>
    <n v="187.97"/>
    <x v="12"/>
    <s v="2406E021 1411 E LAKE SAMMAMISH SHOR"/>
    <x v="3"/>
    <n v="1"/>
    <x v="0"/>
    <n v="3.7400000000000003E-2"/>
  </r>
  <r>
    <x v="0"/>
    <n v="10600501"/>
    <x v="0"/>
    <d v="2019-02-01T00:00:00"/>
    <s v="005 AUTO CCNC     "/>
    <n v="101106747"/>
    <n v="-6021.94"/>
    <x v="12"/>
    <s v="2406E021 1411 E LAKE SAMMAMISH SHOR"/>
    <x v="0"/>
    <n v="1"/>
    <x v="0"/>
    <n v="3.9300000000000002E-2"/>
  </r>
  <r>
    <x v="0"/>
    <n v="10600501"/>
    <x v="0"/>
    <d v="2019-02-01T00:00:00"/>
    <s v="005 AUTO CCNC     "/>
    <n v="101106747"/>
    <n v="-10914.67"/>
    <x v="12"/>
    <s v="2406E021 1411 E LAKE SAMMAMISH SHOR"/>
    <x v="2"/>
    <n v="1"/>
    <x v="0"/>
    <n v="3.1399999999999997E-2"/>
  </r>
  <r>
    <x v="0"/>
    <n v="10600501"/>
    <x v="0"/>
    <d v="2019-02-01T00:00:00"/>
    <s v="005 AUTO CCNC     "/>
    <n v="101106747"/>
    <n v="-202.12"/>
    <x v="12"/>
    <s v="2406E021 1411 E LAKE SAMMAMISH SHOR"/>
    <x v="3"/>
    <n v="1"/>
    <x v="0"/>
    <n v="3.7400000000000003E-2"/>
  </r>
  <r>
    <x v="0"/>
    <n v="10600501"/>
    <x v="0"/>
    <d v="2019-02-01T00:00:00"/>
    <s v="005 AUTO CCNC     "/>
    <n v="101106747"/>
    <n v="-1215.3399999999999"/>
    <x v="12"/>
    <s v="2406E021 1411 E LAKE SAMMAMISH SHOR"/>
    <x v="1"/>
    <n v="1"/>
    <x v="0"/>
    <n v="1.77E-2"/>
  </r>
  <r>
    <x v="0"/>
    <n v="10600501"/>
    <x v="0"/>
    <d v="2019-02-01T00:00:00"/>
    <s v="005 AUTO CCNC     "/>
    <n v="101106747"/>
    <n v="6024.82"/>
    <x v="12"/>
    <s v="2406E021 1411 E LAKE SAMMAMISH SHOR"/>
    <x v="0"/>
    <n v="1"/>
    <x v="0"/>
    <n v="3.9300000000000002E-2"/>
  </r>
  <r>
    <x v="0"/>
    <n v="10600501"/>
    <x v="0"/>
    <d v="2019-02-01T00:00:00"/>
    <s v="005 AUTO CCNC     "/>
    <n v="101106747"/>
    <n v="10919.89"/>
    <x v="12"/>
    <s v="2406E021 1411 E LAKE SAMMAMISH SHOR"/>
    <x v="2"/>
    <n v="1"/>
    <x v="0"/>
    <n v="3.1399999999999997E-2"/>
  </r>
  <r>
    <x v="0"/>
    <n v="10600501"/>
    <x v="0"/>
    <d v="2019-02-01T00:00:00"/>
    <s v="005 AUTO CCNC     "/>
    <n v="101106747"/>
    <n v="202.22"/>
    <x v="12"/>
    <s v="2406E021 1411 E LAKE SAMMAMISH SHOR"/>
    <x v="3"/>
    <n v="1"/>
    <x v="0"/>
    <n v="3.7400000000000003E-2"/>
  </r>
  <r>
    <x v="0"/>
    <n v="10600501"/>
    <x v="0"/>
    <d v="2019-02-01T00:00:00"/>
    <s v="005 AUTO CCNC     "/>
    <n v="101106747"/>
    <n v="1215.93"/>
    <x v="12"/>
    <s v="2406E021 1411 E LAKE SAMMAMISH SHOR"/>
    <x v="1"/>
    <n v="1"/>
    <x v="0"/>
    <n v="1.77E-2"/>
  </r>
  <r>
    <x v="0"/>
    <n v="10600501"/>
    <x v="0"/>
    <d v="2019-03-01T00:00:00"/>
    <s v="005 AUTO CCNC     "/>
    <n v="101106747"/>
    <n v="6072.62"/>
    <x v="12"/>
    <s v="2406E021 1411 E LAKE SAMMAMISH SHOR"/>
    <x v="0"/>
    <n v="1"/>
    <x v="0"/>
    <n v="3.9300000000000002E-2"/>
  </r>
  <r>
    <x v="0"/>
    <n v="10600501"/>
    <x v="0"/>
    <d v="2019-03-01T00:00:00"/>
    <s v="005 AUTO CCNC     "/>
    <n v="101106747"/>
    <n v="11006.52"/>
    <x v="12"/>
    <s v="2406E021 1411 E LAKE SAMMAMISH SHOR"/>
    <x v="2"/>
    <n v="1"/>
    <x v="0"/>
    <n v="3.1399999999999997E-2"/>
  </r>
  <r>
    <x v="0"/>
    <n v="10600501"/>
    <x v="0"/>
    <d v="2019-03-01T00:00:00"/>
    <s v="005 AUTO CCNC     "/>
    <n v="101106747"/>
    <n v="203.83"/>
    <x v="12"/>
    <s v="2406E021 1411 E LAKE SAMMAMISH SHOR"/>
    <x v="3"/>
    <n v="1"/>
    <x v="0"/>
    <n v="3.7400000000000003E-2"/>
  </r>
  <r>
    <x v="0"/>
    <n v="10600501"/>
    <x v="0"/>
    <d v="2019-03-01T00:00:00"/>
    <s v="005 AUTO CCNC     "/>
    <n v="101106747"/>
    <n v="1225.5899999999999"/>
    <x v="12"/>
    <s v="2406E021 1411 E LAKE SAMMAMISH SHOR"/>
    <x v="1"/>
    <n v="1"/>
    <x v="0"/>
    <n v="1.77E-2"/>
  </r>
  <r>
    <x v="0"/>
    <n v="10600501"/>
    <x v="0"/>
    <d v="2019-03-01T00:00:00"/>
    <s v="005 AUTO CCNC     "/>
    <n v="101106747"/>
    <n v="-6024.2"/>
    <x v="12"/>
    <s v="2406E021 1411 E LAKE SAMMAMISH SHOR"/>
    <x v="0"/>
    <n v="1"/>
    <x v="0"/>
    <n v="3.9300000000000002E-2"/>
  </r>
  <r>
    <x v="0"/>
    <n v="10600501"/>
    <x v="0"/>
    <d v="2019-03-01T00:00:00"/>
    <s v="005 AUTO CCNC     "/>
    <n v="101106747"/>
    <n v="-10918.74"/>
    <x v="12"/>
    <s v="2406E021 1411 E LAKE SAMMAMISH SHOR"/>
    <x v="2"/>
    <n v="1"/>
    <x v="0"/>
    <n v="3.1399999999999997E-2"/>
  </r>
  <r>
    <x v="0"/>
    <n v="10600501"/>
    <x v="0"/>
    <d v="2019-03-01T00:00:00"/>
    <s v="005 AUTO CCNC     "/>
    <n v="101106747"/>
    <n v="-202.21"/>
    <x v="12"/>
    <s v="2406E021 1411 E LAKE SAMMAMISH SHOR"/>
    <x v="3"/>
    <n v="1"/>
    <x v="0"/>
    <n v="3.7400000000000003E-2"/>
  </r>
  <r>
    <x v="0"/>
    <n v="10600501"/>
    <x v="0"/>
    <d v="2019-03-01T00:00:00"/>
    <s v="005 AUTO CCNC     "/>
    <n v="101106747"/>
    <n v="-1215.82"/>
    <x v="12"/>
    <s v="2406E021 1411 E LAKE SAMMAMISH SHOR"/>
    <x v="1"/>
    <n v="1"/>
    <x v="0"/>
    <n v="1.77E-2"/>
  </r>
  <r>
    <x v="0"/>
    <n v="10600501"/>
    <x v="0"/>
    <d v="2019-03-01T00:00:00"/>
    <s v="005 AUTO CCNC     "/>
    <n v="101106747"/>
    <n v="26.06"/>
    <x v="12"/>
    <s v="2406E021 1411 E LAKE SAMMAMISH SHOR"/>
    <x v="0"/>
    <n v="1"/>
    <x v="0"/>
    <n v="3.9300000000000002E-2"/>
  </r>
  <r>
    <x v="0"/>
    <n v="10600501"/>
    <x v="0"/>
    <d v="2019-03-01T00:00:00"/>
    <s v="005 AUTO CCNC     "/>
    <n v="101106747"/>
    <n v="47.24"/>
    <x v="12"/>
    <s v="2406E021 1411 E LAKE SAMMAMISH SHOR"/>
    <x v="2"/>
    <n v="1"/>
    <x v="0"/>
    <n v="3.1399999999999997E-2"/>
  </r>
  <r>
    <x v="0"/>
    <n v="10600501"/>
    <x v="0"/>
    <d v="2019-03-01T00:00:00"/>
    <s v="005 AUTO CCNC     "/>
    <n v="101106747"/>
    <n v="0.87"/>
    <x v="12"/>
    <s v="2406E021 1411 E LAKE SAMMAMISH SHOR"/>
    <x v="3"/>
    <n v="1"/>
    <x v="0"/>
    <n v="3.7400000000000003E-2"/>
  </r>
  <r>
    <x v="0"/>
    <n v="10600501"/>
    <x v="0"/>
    <d v="2019-03-01T00:00:00"/>
    <s v="005 AUTO CCNC     "/>
    <n v="101106747"/>
    <n v="5.26"/>
    <x v="12"/>
    <s v="2406E021 1411 E LAKE SAMMAMISH SHOR"/>
    <x v="1"/>
    <n v="1"/>
    <x v="0"/>
    <n v="1.77E-2"/>
  </r>
  <r>
    <x v="0"/>
    <n v="10600501"/>
    <x v="0"/>
    <d v="2019-02-01T00:00:00"/>
    <s v="005 AUTO CCNC     "/>
    <n v="101107227"/>
    <n v="7542.07"/>
    <x v="13"/>
    <s v="2405E064 4525 130TH AVE SE #  BELLE"/>
    <x v="2"/>
    <n v="2"/>
    <x v="0"/>
    <n v="3.1399999999999997E-2"/>
  </r>
  <r>
    <x v="0"/>
    <n v="10600501"/>
    <x v="0"/>
    <d v="2019-02-01T00:00:00"/>
    <s v="005 AUTO CCNC     "/>
    <n v="101107227"/>
    <n v="3927.96"/>
    <x v="13"/>
    <s v="2405E064 4525 130TH AVE SE #  BELLE"/>
    <x v="2"/>
    <n v="2"/>
    <x v="0"/>
    <n v="3.1399999999999997E-2"/>
  </r>
  <r>
    <x v="0"/>
    <n v="10600501"/>
    <x v="0"/>
    <d v="2019-03-01T00:00:00"/>
    <s v="005 AUTO CCNC     "/>
    <n v="101107227"/>
    <n v="33.75"/>
    <x v="13"/>
    <s v="2405E064 4525 130TH AVE SE #  BELLE"/>
    <x v="2"/>
    <n v="2"/>
    <x v="0"/>
    <n v="3.1399999999999997E-2"/>
  </r>
  <r>
    <x v="0"/>
    <n v="10600501"/>
    <x v="0"/>
    <d v="2019-03-01T00:00:00"/>
    <s v="005 AUTO CCNC     "/>
    <n v="101107227"/>
    <n v="18.16"/>
    <x v="13"/>
    <s v="2405E064 4525 130TH AVE SE #  BELLE"/>
    <x v="2"/>
    <n v="2"/>
    <x v="0"/>
    <n v="3.1399999999999997E-2"/>
  </r>
  <r>
    <x v="0"/>
    <n v="10600501"/>
    <x v="0"/>
    <d v="2019-01-01T00:00:00"/>
    <s v="005 AUTO CCNC     "/>
    <n v="101107228"/>
    <n v="1975.84"/>
    <x v="14"/>
    <s v="2405E090 5448 152ND PL SE #  BELLEV"/>
    <x v="2"/>
    <n v="1"/>
    <x v="0"/>
    <n v="3.1399999999999997E-2"/>
  </r>
  <r>
    <x v="0"/>
    <n v="10600501"/>
    <x v="0"/>
    <d v="2019-01-01T00:00:00"/>
    <s v="005 AUTO CCNC     "/>
    <n v="101107228"/>
    <n v="52.99"/>
    <x v="14"/>
    <s v="2405E090 5448 152ND PL SE #  BELLEV"/>
    <x v="3"/>
    <n v="1"/>
    <x v="0"/>
    <n v="3.7400000000000003E-2"/>
  </r>
  <r>
    <x v="0"/>
    <n v="10600501"/>
    <x v="0"/>
    <d v="2019-01-01T00:00:00"/>
    <s v="005 AUTO CCNC     "/>
    <n v="101107228"/>
    <n v="2115.52"/>
    <x v="14"/>
    <s v="2405E090 5448 152ND PL SE #  BELLEV"/>
    <x v="2"/>
    <n v="1"/>
    <x v="0"/>
    <n v="3.1399999999999997E-2"/>
  </r>
  <r>
    <x v="0"/>
    <n v="10600501"/>
    <x v="0"/>
    <d v="2019-01-01T00:00:00"/>
    <s v="005 AUTO CCNC     "/>
    <n v="101107228"/>
    <n v="56.73"/>
    <x v="14"/>
    <s v="2405E090 5448 152ND PL SE #  BELLEV"/>
    <x v="3"/>
    <n v="1"/>
    <x v="0"/>
    <n v="3.7400000000000003E-2"/>
  </r>
  <r>
    <x v="0"/>
    <n v="10600501"/>
    <x v="0"/>
    <d v="2019-02-01T00:00:00"/>
    <s v="005 AUTO CCNC     "/>
    <n v="101107228"/>
    <n v="0.37"/>
    <x v="14"/>
    <s v="2405E090 5448 152ND PL SE #  BELLEV"/>
    <x v="3"/>
    <n v="1"/>
    <x v="0"/>
    <n v="3.7400000000000003E-2"/>
  </r>
  <r>
    <x v="0"/>
    <n v="10600501"/>
    <x v="0"/>
    <d v="2019-02-01T00:00:00"/>
    <s v="005 AUTO CCNC     "/>
    <n v="101107228"/>
    <n v="13.96"/>
    <x v="14"/>
    <s v="2405E090 5448 152ND PL SE #  BELLEV"/>
    <x v="2"/>
    <n v="1"/>
    <x v="0"/>
    <n v="3.1399999999999997E-2"/>
  </r>
  <r>
    <x v="0"/>
    <n v="10600501"/>
    <x v="0"/>
    <d v="2019-02-01T00:00:00"/>
    <s v="005 AUTO CCNC     "/>
    <n v="101107228"/>
    <n v="0.2"/>
    <x v="14"/>
    <s v="2405E090 5448 152ND PL SE #  BELLEV"/>
    <x v="3"/>
    <n v="1"/>
    <x v="0"/>
    <n v="3.7400000000000003E-2"/>
  </r>
  <r>
    <x v="0"/>
    <n v="10600501"/>
    <x v="0"/>
    <d v="2019-02-01T00:00:00"/>
    <s v="005 AUTO CCNC     "/>
    <n v="101107228"/>
    <n v="7.63"/>
    <x v="14"/>
    <s v="2405E090 5448 152ND PL SE #  BELLEV"/>
    <x v="2"/>
    <n v="1"/>
    <x v="0"/>
    <n v="3.1399999999999997E-2"/>
  </r>
  <r>
    <x v="0"/>
    <n v="10600501"/>
    <x v="0"/>
    <d v="2019-01-01T00:00:00"/>
    <s v="005 AUTO CCNC     "/>
    <n v="101107356"/>
    <n v="5102.12"/>
    <x v="14"/>
    <s v="3002E015 SCH73  2715 VAN DEE AVE #"/>
    <x v="1"/>
    <n v="1"/>
    <x v="0"/>
    <n v="1.77E-2"/>
  </r>
  <r>
    <x v="0"/>
    <n v="10600501"/>
    <x v="0"/>
    <d v="2019-01-01T00:00:00"/>
    <s v="005 AUTO CCNC     "/>
    <n v="101107356"/>
    <n v="248.34"/>
    <x v="14"/>
    <s v="3002E015 SCH73  2715 VAN DEE AVE #"/>
    <x v="3"/>
    <n v="1"/>
    <x v="0"/>
    <n v="3.7400000000000003E-2"/>
  </r>
  <r>
    <x v="0"/>
    <n v="10600501"/>
    <x v="0"/>
    <d v="2019-01-01T00:00:00"/>
    <s v="005 AUTO CCNC     "/>
    <n v="101107356"/>
    <n v="4867.41"/>
    <x v="14"/>
    <s v="3002E015 SCH73  2715 VAN DEE AVE #"/>
    <x v="0"/>
    <n v="1"/>
    <x v="0"/>
    <n v="3.9300000000000002E-2"/>
  </r>
  <r>
    <x v="0"/>
    <n v="10600501"/>
    <x v="0"/>
    <d v="2019-01-01T00:00:00"/>
    <s v="005 AUTO CCNC     "/>
    <n v="101107356"/>
    <n v="-353.04"/>
    <x v="14"/>
    <s v="3002E015 SCH73  2715 VAN DEE AVE #"/>
    <x v="3"/>
    <n v="1"/>
    <x v="0"/>
    <n v="3.7400000000000003E-2"/>
  </r>
  <r>
    <x v="0"/>
    <n v="10600501"/>
    <x v="0"/>
    <d v="2019-01-01T00:00:00"/>
    <s v="005 AUTO CCNC     "/>
    <n v="101107356"/>
    <n v="-7253.14"/>
    <x v="14"/>
    <s v="3002E015 SCH73  2715 VAN DEE AVE #"/>
    <x v="1"/>
    <n v="1"/>
    <x v="0"/>
    <n v="1.77E-2"/>
  </r>
  <r>
    <x v="0"/>
    <n v="10600501"/>
    <x v="0"/>
    <d v="2019-01-01T00:00:00"/>
    <s v="005 AUTO CCNC     "/>
    <n v="101107356"/>
    <n v="-6919.48"/>
    <x v="14"/>
    <s v="3002E015 SCH73  2715 VAN DEE AVE #"/>
    <x v="0"/>
    <n v="1"/>
    <x v="0"/>
    <n v="3.9300000000000002E-2"/>
  </r>
  <r>
    <x v="0"/>
    <n v="10600501"/>
    <x v="0"/>
    <d v="2019-01-01T00:00:00"/>
    <s v="005 AUTO CCNC     "/>
    <n v="101107356"/>
    <n v="263.60000000000002"/>
    <x v="14"/>
    <s v="3002E015 SCH73  2715 VAN DEE AVE #"/>
    <x v="3"/>
    <n v="1"/>
    <x v="0"/>
    <n v="3.7400000000000003E-2"/>
  </r>
  <r>
    <x v="0"/>
    <n v="10600501"/>
    <x v="0"/>
    <d v="2019-01-01T00:00:00"/>
    <s v="005 AUTO CCNC     "/>
    <n v="101107356"/>
    <n v="5415.4"/>
    <x v="14"/>
    <s v="3002E015 SCH73  2715 VAN DEE AVE #"/>
    <x v="1"/>
    <n v="1"/>
    <x v="0"/>
    <n v="1.77E-2"/>
  </r>
  <r>
    <x v="0"/>
    <n v="10600501"/>
    <x v="0"/>
    <d v="2019-01-01T00:00:00"/>
    <s v="005 AUTO CCNC     "/>
    <n v="101107356"/>
    <n v="5166.29"/>
    <x v="14"/>
    <s v="3002E015 SCH73  2715 VAN DEE AVE #"/>
    <x v="0"/>
    <n v="1"/>
    <x v="0"/>
    <n v="3.9300000000000002E-2"/>
  </r>
  <r>
    <x v="0"/>
    <n v="10600501"/>
    <x v="0"/>
    <d v="2019-02-01T00:00:00"/>
    <s v="005 AUTO CCNC     "/>
    <n v="101107356"/>
    <n v="-3.83"/>
    <x v="14"/>
    <s v="3002E015 SCH73  2715 VAN DEE AVE #"/>
    <x v="3"/>
    <n v="1"/>
    <x v="0"/>
    <n v="3.7400000000000003E-2"/>
  </r>
  <r>
    <x v="0"/>
    <n v="10600501"/>
    <x v="0"/>
    <d v="2019-02-01T00:00:00"/>
    <s v="005 AUTO CCNC     "/>
    <n v="101107356"/>
    <n v="-75.11"/>
    <x v="14"/>
    <s v="3002E015 SCH73  2715 VAN DEE AVE #"/>
    <x v="0"/>
    <n v="1"/>
    <x v="0"/>
    <n v="3.9300000000000002E-2"/>
  </r>
  <r>
    <x v="0"/>
    <n v="10600501"/>
    <x v="0"/>
    <d v="2019-02-01T00:00:00"/>
    <s v="005 AUTO CCNC     "/>
    <n v="101107356"/>
    <n v="-78.73"/>
    <x v="14"/>
    <s v="3002E015 SCH73  2715 VAN DEE AVE #"/>
    <x v="1"/>
    <n v="1"/>
    <x v="0"/>
    <n v="1.77E-2"/>
  </r>
  <r>
    <x v="0"/>
    <n v="10600501"/>
    <x v="0"/>
    <d v="2019-02-01T00:00:00"/>
    <s v="005 AUTO CCNC     "/>
    <n v="101107356"/>
    <n v="-0.42"/>
    <x v="14"/>
    <s v="3002E015 SCH73  2715 VAN DEE AVE #"/>
    <x v="3"/>
    <n v="1"/>
    <x v="0"/>
    <n v="3.7400000000000003E-2"/>
  </r>
  <r>
    <x v="0"/>
    <n v="10600501"/>
    <x v="0"/>
    <d v="2019-02-01T00:00:00"/>
    <s v="005 AUTO CCNC     "/>
    <n v="101107356"/>
    <n v="-8.1999999999999993"/>
    <x v="14"/>
    <s v="3002E015 SCH73  2715 VAN DEE AVE #"/>
    <x v="0"/>
    <n v="1"/>
    <x v="0"/>
    <n v="3.9300000000000002E-2"/>
  </r>
  <r>
    <x v="0"/>
    <n v="10600501"/>
    <x v="0"/>
    <d v="2019-02-01T00:00:00"/>
    <s v="005 AUTO CCNC     "/>
    <n v="101107356"/>
    <n v="-8.6"/>
    <x v="14"/>
    <s v="3002E015 SCH73  2715 VAN DEE AVE #"/>
    <x v="1"/>
    <n v="1"/>
    <x v="0"/>
    <n v="1.77E-2"/>
  </r>
  <r>
    <x v="0"/>
    <n v="10600501"/>
    <x v="0"/>
    <d v="2019-01-01T00:00:00"/>
    <s v="005 AUTO CCNC     "/>
    <n v="101107482"/>
    <n v="6685.41"/>
    <x v="15"/>
    <s v="2505E091 15590 NE 31ST ST, REDMOND"/>
    <x v="3"/>
    <n v="1"/>
    <x v="0"/>
    <n v="3.7400000000000003E-2"/>
  </r>
  <r>
    <x v="0"/>
    <n v="10600501"/>
    <x v="0"/>
    <d v="2019-01-01T00:00:00"/>
    <s v="005 AUTO CCNC     "/>
    <n v="101107482"/>
    <n v="131334.9"/>
    <x v="15"/>
    <s v="2505E091 15590 NE 31ST ST, REDMOND"/>
    <x v="0"/>
    <n v="1"/>
    <x v="0"/>
    <n v="3.9300000000000002E-2"/>
  </r>
  <r>
    <x v="0"/>
    <n v="10600501"/>
    <x v="0"/>
    <d v="2019-01-01T00:00:00"/>
    <s v="005 AUTO CCNC     "/>
    <n v="101107482"/>
    <n v="173698.31"/>
    <x v="15"/>
    <s v="2505E091 15590 NE 31ST ST, REDMOND"/>
    <x v="1"/>
    <n v="1"/>
    <x v="0"/>
    <n v="1.77E-2"/>
  </r>
  <r>
    <x v="0"/>
    <n v="10600501"/>
    <x v="0"/>
    <d v="2019-01-01T00:00:00"/>
    <s v="005 AUTO CCNC     "/>
    <n v="101107482"/>
    <n v="3320.09"/>
    <x v="15"/>
    <s v="2505E091 15590 NE 31ST ST, REDMOND"/>
    <x v="3"/>
    <n v="1"/>
    <x v="0"/>
    <n v="3.7400000000000003E-2"/>
  </r>
  <r>
    <x v="0"/>
    <n v="10600501"/>
    <x v="0"/>
    <d v="2019-01-01T00:00:00"/>
    <s v="005 AUTO CCNC     "/>
    <n v="101107482"/>
    <n v="65223.16"/>
    <x v="15"/>
    <s v="2505E091 15590 NE 31ST ST, REDMOND"/>
    <x v="0"/>
    <n v="1"/>
    <x v="0"/>
    <n v="3.9300000000000002E-2"/>
  </r>
  <r>
    <x v="0"/>
    <n v="10600501"/>
    <x v="0"/>
    <d v="2019-01-01T00:00:00"/>
    <s v="005 AUTO CCNC     "/>
    <n v="101107482"/>
    <n v="86261.56"/>
    <x v="15"/>
    <s v="2505E091 15590 NE 31ST ST, REDMOND"/>
    <x v="1"/>
    <n v="1"/>
    <x v="0"/>
    <n v="1.77E-2"/>
  </r>
  <r>
    <x v="0"/>
    <n v="10600501"/>
    <x v="0"/>
    <d v="2019-02-01T00:00:00"/>
    <s v="005 AUTO CCNC     "/>
    <n v="101107482"/>
    <n v="-3500.59"/>
    <x v="15"/>
    <s v="2505E091 15590 NE 31ST ST, REDMOND"/>
    <x v="3"/>
    <n v="1"/>
    <x v="0"/>
    <n v="3.7400000000000003E-2"/>
  </r>
  <r>
    <x v="0"/>
    <n v="10600501"/>
    <x v="0"/>
    <d v="2019-02-01T00:00:00"/>
    <s v="005 AUTO CCNC     "/>
    <n v="101107482"/>
    <n v="-68769.070000000007"/>
    <x v="15"/>
    <s v="2505E091 15590 NE 31ST ST, REDMOND"/>
    <x v="0"/>
    <n v="1"/>
    <x v="0"/>
    <n v="3.9300000000000002E-2"/>
  </r>
  <r>
    <x v="0"/>
    <n v="10600501"/>
    <x v="0"/>
    <d v="2019-02-01T00:00:00"/>
    <s v="005 AUTO CCNC     "/>
    <n v="101107482"/>
    <n v="-90951.23"/>
    <x v="15"/>
    <s v="2505E091 15590 NE 31ST ST, REDMOND"/>
    <x v="1"/>
    <n v="1"/>
    <x v="0"/>
    <n v="1.77E-2"/>
  </r>
  <r>
    <x v="0"/>
    <n v="10600501"/>
    <x v="0"/>
    <d v="2019-02-01T00:00:00"/>
    <s v="005 AUTO CCNC     "/>
    <n v="101107482"/>
    <n v="3530.05"/>
    <x v="15"/>
    <s v="2505E091 15590 NE 31ST ST, REDMOND"/>
    <x v="3"/>
    <n v="1"/>
    <x v="0"/>
    <n v="3.7400000000000003E-2"/>
  </r>
  <r>
    <x v="0"/>
    <n v="10600501"/>
    <x v="0"/>
    <d v="2019-02-01T00:00:00"/>
    <s v="005 AUTO CCNC     "/>
    <n v="101107482"/>
    <n v="69347.850000000006"/>
    <x v="15"/>
    <s v="2505E091 15590 NE 31ST ST, REDMOND"/>
    <x v="0"/>
    <n v="1"/>
    <x v="0"/>
    <n v="3.9300000000000002E-2"/>
  </r>
  <r>
    <x v="0"/>
    <n v="10600501"/>
    <x v="0"/>
    <d v="2019-02-01T00:00:00"/>
    <s v="005 AUTO CCNC     "/>
    <n v="101107482"/>
    <n v="91716.71"/>
    <x v="15"/>
    <s v="2505E091 15590 NE 31ST ST, REDMOND"/>
    <x v="1"/>
    <n v="1"/>
    <x v="0"/>
    <n v="1.77E-2"/>
  </r>
  <r>
    <x v="0"/>
    <n v="10600501"/>
    <x v="0"/>
    <d v="2019-02-01T00:00:00"/>
    <s v="005 AUTO CCNC     "/>
    <n v="101107482"/>
    <n v="16.100000000000001"/>
    <x v="15"/>
    <s v="2505E091 15590 NE 31ST ST, REDMOND"/>
    <x v="3"/>
    <n v="1"/>
    <x v="0"/>
    <n v="3.7400000000000003E-2"/>
  </r>
  <r>
    <x v="0"/>
    <n v="10600501"/>
    <x v="0"/>
    <d v="2019-02-01T00:00:00"/>
    <s v="005 AUTO CCNC     "/>
    <n v="101107482"/>
    <n v="316.33"/>
    <x v="15"/>
    <s v="2505E091 15590 NE 31ST ST, REDMOND"/>
    <x v="0"/>
    <n v="1"/>
    <x v="0"/>
    <n v="3.9300000000000002E-2"/>
  </r>
  <r>
    <x v="0"/>
    <n v="10600501"/>
    <x v="0"/>
    <d v="2019-02-01T00:00:00"/>
    <s v="005 AUTO CCNC     "/>
    <n v="101107482"/>
    <n v="418.37"/>
    <x v="15"/>
    <s v="2505E091 15590 NE 31ST ST, REDMOND"/>
    <x v="1"/>
    <n v="1"/>
    <x v="0"/>
    <n v="1.77E-2"/>
  </r>
  <r>
    <x v="0"/>
    <n v="10600501"/>
    <x v="0"/>
    <d v="2019-03-01T00:00:00"/>
    <s v="005 AUTO CCNC     "/>
    <n v="101107514"/>
    <n v="6199.28"/>
    <x v="16"/>
    <s v="2601E059 19664 MORAJEAN LN NW #  PO"/>
    <x v="2"/>
    <n v="3"/>
    <x v="0"/>
    <n v="3.1399999999999997E-2"/>
  </r>
  <r>
    <x v="0"/>
    <n v="10600501"/>
    <x v="0"/>
    <d v="2019-03-01T00:00:00"/>
    <s v="005 AUTO CCNC     "/>
    <n v="101107514"/>
    <n v="508.19"/>
    <x v="16"/>
    <s v="2601E059 19664 MORAJEAN LN NW #  PO"/>
    <x v="3"/>
    <n v="3"/>
    <x v="0"/>
    <n v="3.7400000000000003E-2"/>
  </r>
  <r>
    <x v="0"/>
    <n v="10600501"/>
    <x v="0"/>
    <d v="2019-03-01T00:00:00"/>
    <s v="005 AUTO CCNC     "/>
    <n v="101107807"/>
    <n v="279.18"/>
    <x v="7"/>
    <s v="2505E121 112 97TH AVE NE #  BELLEVU"/>
    <x v="2"/>
    <n v="3"/>
    <x v="0"/>
    <n v="3.1399999999999997E-2"/>
  </r>
  <r>
    <x v="0"/>
    <n v="10600501"/>
    <x v="0"/>
    <d v="2019-03-01T00:00:00"/>
    <s v="005 AUTO CCNC     "/>
    <n v="101107807"/>
    <n v="737.97"/>
    <x v="7"/>
    <s v="2505E121 112 97TH AVE NE #  BELLEVU"/>
    <x v="0"/>
    <n v="3"/>
    <x v="0"/>
    <n v="3.9300000000000002E-2"/>
  </r>
  <r>
    <x v="0"/>
    <n v="10600501"/>
    <x v="0"/>
    <d v="2019-03-01T00:00:00"/>
    <s v="005 AUTO CCNC     "/>
    <n v="101107807"/>
    <n v="117.12"/>
    <x v="7"/>
    <s v="2505E121 112 97TH AVE NE #  BELLEVU"/>
    <x v="1"/>
    <n v="3"/>
    <x v="0"/>
    <n v="1.77E-2"/>
  </r>
  <r>
    <x v="0"/>
    <n v="10600501"/>
    <x v="0"/>
    <d v="2019-03-01T00:00:00"/>
    <s v="005 AUTO CCNC     "/>
    <n v="101107807"/>
    <n v="-3202.09"/>
    <x v="7"/>
    <s v="2505E121 112 97TH AVE NE #  BELLEVU"/>
    <x v="2"/>
    <n v="3"/>
    <x v="0"/>
    <n v="3.1399999999999997E-2"/>
  </r>
  <r>
    <x v="0"/>
    <n v="10600501"/>
    <x v="0"/>
    <d v="2019-03-01T00:00:00"/>
    <s v="005 AUTO CCNC     "/>
    <n v="101107807"/>
    <n v="-1343.32"/>
    <x v="7"/>
    <s v="2505E121 112 97TH AVE NE #  BELLEVU"/>
    <x v="1"/>
    <n v="3"/>
    <x v="0"/>
    <n v="1.77E-2"/>
  </r>
  <r>
    <x v="0"/>
    <n v="10600501"/>
    <x v="0"/>
    <d v="2019-03-01T00:00:00"/>
    <s v="005 AUTO CCNC     "/>
    <n v="101107807"/>
    <n v="-8464.25"/>
    <x v="7"/>
    <s v="2505E121 112 97TH AVE NE #  BELLEVU"/>
    <x v="0"/>
    <n v="3"/>
    <x v="0"/>
    <n v="3.9300000000000002E-2"/>
  </r>
  <r>
    <x v="0"/>
    <n v="10600501"/>
    <x v="0"/>
    <d v="2019-03-01T00:00:00"/>
    <s v="005 AUTO CCNC     "/>
    <n v="101107807"/>
    <n v="2391.81"/>
    <x v="7"/>
    <s v="2505E121 112 97TH AVE NE #  BELLEVU"/>
    <x v="2"/>
    <n v="3"/>
    <x v="0"/>
    <n v="3.1399999999999997E-2"/>
  </r>
  <r>
    <x v="0"/>
    <n v="10600501"/>
    <x v="0"/>
    <d v="2019-03-01T00:00:00"/>
    <s v="005 AUTO CCNC     "/>
    <n v="101107807"/>
    <n v="1003.4"/>
    <x v="7"/>
    <s v="2505E121 112 97TH AVE NE #  BELLEVU"/>
    <x v="1"/>
    <n v="3"/>
    <x v="0"/>
    <n v="1.77E-2"/>
  </r>
  <r>
    <x v="0"/>
    <n v="10600501"/>
    <x v="0"/>
    <d v="2019-03-01T00:00:00"/>
    <s v="005 AUTO CCNC     "/>
    <n v="101107807"/>
    <n v="6322.42"/>
    <x v="7"/>
    <s v="2505E121 112 97TH AVE NE #  BELLEVU"/>
    <x v="0"/>
    <n v="3"/>
    <x v="0"/>
    <n v="3.9300000000000002E-2"/>
  </r>
  <r>
    <x v="0"/>
    <n v="10600501"/>
    <x v="0"/>
    <d v="2019-03-01T00:00:00"/>
    <s v="005 AUTO CCNC     "/>
    <n v="101108435"/>
    <n v="25751.41"/>
    <x v="17"/>
    <s v="2506E136 322 LOUIS THOMPSON RD NE 9"/>
    <x v="3"/>
    <n v="3"/>
    <x v="0"/>
    <n v="3.7400000000000003E-2"/>
  </r>
  <r>
    <x v="0"/>
    <n v="10600501"/>
    <x v="0"/>
    <d v="2019-03-01T00:00:00"/>
    <s v="005 AUTO CCNC     "/>
    <n v="101108435"/>
    <n v="7469.84"/>
    <x v="17"/>
    <s v="2506E136 322 LOUIS THOMPSON RD NE 9"/>
    <x v="3"/>
    <n v="3"/>
    <x v="0"/>
    <n v="3.7400000000000003E-2"/>
  </r>
  <r>
    <x v="0"/>
    <n v="10600501"/>
    <x v="0"/>
    <d v="2019-01-01T00:00:00"/>
    <s v="005 AUTO CCNC     "/>
    <n v="101108869"/>
    <n v="3191.01"/>
    <x v="18"/>
    <s v="2205E091 25501 153RD AVE SE #  COVI"/>
    <x v="2"/>
    <n v="1"/>
    <x v="0"/>
    <n v="3.1399999999999997E-2"/>
  </r>
  <r>
    <x v="0"/>
    <n v="10600501"/>
    <x v="0"/>
    <d v="2019-01-01T00:00:00"/>
    <s v="005 AUTO CCNC     "/>
    <n v="101108869"/>
    <n v="41924.39"/>
    <x v="18"/>
    <s v="2205E091 25501 153RD AVE SE #  COVI"/>
    <x v="1"/>
    <n v="1"/>
    <x v="0"/>
    <n v="1.77E-2"/>
  </r>
  <r>
    <x v="0"/>
    <n v="10600501"/>
    <x v="0"/>
    <d v="2019-01-01T00:00:00"/>
    <s v="005 AUTO CCNC     "/>
    <n v="101108869"/>
    <n v="14999.93"/>
    <x v="18"/>
    <s v="2205E091 25501 153RD AVE SE #  COVI"/>
    <x v="0"/>
    <n v="1"/>
    <x v="0"/>
    <n v="3.9300000000000002E-2"/>
  </r>
  <r>
    <x v="0"/>
    <n v="10600501"/>
    <x v="0"/>
    <d v="2019-01-01T00:00:00"/>
    <s v="005 AUTO CCNC     "/>
    <n v="101108869"/>
    <n v="488.23"/>
    <x v="18"/>
    <s v="2205E091 25501 153RD AVE SE #  COVI"/>
    <x v="3"/>
    <n v="1"/>
    <x v="0"/>
    <n v="3.7400000000000003E-2"/>
  </r>
  <r>
    <x v="0"/>
    <n v="10600501"/>
    <x v="0"/>
    <d v="2019-01-01T00:00:00"/>
    <s v="005 AUTO CCNC     "/>
    <n v="101108869"/>
    <n v="-51600.35"/>
    <x v="18"/>
    <s v="2205E091 25501 153RD AVE SE #  COVI"/>
    <x v="1"/>
    <n v="1"/>
    <x v="0"/>
    <n v="1.77E-2"/>
  </r>
  <r>
    <x v="0"/>
    <n v="10600501"/>
    <x v="0"/>
    <d v="2019-01-01T00:00:00"/>
    <s v="005 AUTO CCNC     "/>
    <n v="101108869"/>
    <n v="-600.91"/>
    <x v="18"/>
    <s v="2205E091 25501 153RD AVE SE #  COVI"/>
    <x v="3"/>
    <n v="1"/>
    <x v="0"/>
    <n v="3.7400000000000003E-2"/>
  </r>
  <r>
    <x v="0"/>
    <n v="10600501"/>
    <x v="0"/>
    <d v="2019-01-01T00:00:00"/>
    <s v="005 AUTO CCNC     "/>
    <n v="101108869"/>
    <n v="-18461.849999999999"/>
    <x v="18"/>
    <s v="2205E091 25501 153RD AVE SE #  COVI"/>
    <x v="0"/>
    <n v="1"/>
    <x v="0"/>
    <n v="3.9300000000000002E-2"/>
  </r>
  <r>
    <x v="0"/>
    <n v="10600501"/>
    <x v="0"/>
    <d v="2019-01-01T00:00:00"/>
    <s v="005 AUTO CCNC     "/>
    <n v="101108869"/>
    <n v="-3927.48"/>
    <x v="18"/>
    <s v="2205E091 25501 153RD AVE SE #  COVI"/>
    <x v="2"/>
    <n v="1"/>
    <x v="0"/>
    <n v="3.1399999999999997E-2"/>
  </r>
  <r>
    <x v="0"/>
    <n v="10600501"/>
    <x v="0"/>
    <d v="2019-01-01T00:00:00"/>
    <s v="005 AUTO CCNC     "/>
    <n v="101108869"/>
    <n v="40355.269999999997"/>
    <x v="18"/>
    <s v="2205E091 25501 153RD AVE SE #  COVI"/>
    <x v="1"/>
    <n v="1"/>
    <x v="0"/>
    <n v="1.77E-2"/>
  </r>
  <r>
    <x v="0"/>
    <n v="10600501"/>
    <x v="0"/>
    <d v="2019-01-01T00:00:00"/>
    <s v="005 AUTO CCNC     "/>
    <n v="101108869"/>
    <n v="469.95"/>
    <x v="18"/>
    <s v="2205E091 25501 153RD AVE SE #  COVI"/>
    <x v="3"/>
    <n v="1"/>
    <x v="0"/>
    <n v="3.7400000000000003E-2"/>
  </r>
  <r>
    <x v="0"/>
    <n v="10600501"/>
    <x v="0"/>
    <d v="2019-01-01T00:00:00"/>
    <s v="005 AUTO CCNC     "/>
    <n v="101108869"/>
    <n v="14438.54"/>
    <x v="18"/>
    <s v="2205E091 25501 153RD AVE SE #  COVI"/>
    <x v="0"/>
    <n v="1"/>
    <x v="0"/>
    <n v="3.9300000000000002E-2"/>
  </r>
  <r>
    <x v="0"/>
    <n v="10600501"/>
    <x v="0"/>
    <d v="2019-01-01T00:00:00"/>
    <s v="005 AUTO CCNC     "/>
    <n v="101108869"/>
    <n v="3071.58"/>
    <x v="18"/>
    <s v="2205E091 25501 153RD AVE SE #  COVI"/>
    <x v="2"/>
    <n v="1"/>
    <x v="0"/>
    <n v="3.1399999999999997E-2"/>
  </r>
  <r>
    <x v="0"/>
    <n v="10600501"/>
    <x v="0"/>
    <d v="2019-02-01T00:00:00"/>
    <s v="005 AUTO CCNC     "/>
    <n v="101108869"/>
    <n v="-14.39"/>
    <x v="18"/>
    <s v="2205E091 25501 153RD AVE SE #  COVI"/>
    <x v="2"/>
    <n v="1"/>
    <x v="0"/>
    <n v="3.1399999999999997E-2"/>
  </r>
  <r>
    <x v="0"/>
    <n v="10600501"/>
    <x v="0"/>
    <d v="2019-02-01T00:00:00"/>
    <s v="005 AUTO CCNC     "/>
    <n v="101108869"/>
    <n v="-67.64"/>
    <x v="18"/>
    <s v="2205E091 25501 153RD AVE SE #  COVI"/>
    <x v="0"/>
    <n v="1"/>
    <x v="0"/>
    <n v="3.9300000000000002E-2"/>
  </r>
  <r>
    <x v="0"/>
    <n v="10600501"/>
    <x v="0"/>
    <d v="2019-02-01T00:00:00"/>
    <s v="005 AUTO CCNC     "/>
    <n v="101108869"/>
    <n v="-2.2000000000000002"/>
    <x v="18"/>
    <s v="2205E091 25501 153RD AVE SE #  COVI"/>
    <x v="3"/>
    <n v="1"/>
    <x v="0"/>
    <n v="3.7400000000000003E-2"/>
  </r>
  <r>
    <x v="0"/>
    <n v="10600501"/>
    <x v="0"/>
    <d v="2019-02-01T00:00:00"/>
    <s v="005 AUTO CCNC     "/>
    <n v="101108869"/>
    <n v="-189.07"/>
    <x v="18"/>
    <s v="2205E091 25501 153RD AVE SE #  COVI"/>
    <x v="1"/>
    <n v="1"/>
    <x v="0"/>
    <n v="1.77E-2"/>
  </r>
  <r>
    <x v="0"/>
    <n v="10600501"/>
    <x v="0"/>
    <d v="2019-02-01T00:00:00"/>
    <s v="005 AUTO CCNC     "/>
    <n v="101108869"/>
    <n v="3.41"/>
    <x v="18"/>
    <s v="2205E091 25501 153RD AVE SE #  COVI"/>
    <x v="2"/>
    <n v="1"/>
    <x v="0"/>
    <n v="3.1399999999999997E-2"/>
  </r>
  <r>
    <x v="0"/>
    <n v="10600501"/>
    <x v="0"/>
    <d v="2019-02-01T00:00:00"/>
    <s v="005 AUTO CCNC     "/>
    <n v="101108869"/>
    <n v="16.02"/>
    <x v="18"/>
    <s v="2205E091 25501 153RD AVE SE #  COVI"/>
    <x v="0"/>
    <n v="1"/>
    <x v="0"/>
    <n v="3.9300000000000002E-2"/>
  </r>
  <r>
    <x v="0"/>
    <n v="10600501"/>
    <x v="0"/>
    <d v="2019-02-01T00:00:00"/>
    <s v="005 AUTO CCNC     "/>
    <n v="101108869"/>
    <n v="0.52"/>
    <x v="18"/>
    <s v="2205E091 25501 153RD AVE SE #  COVI"/>
    <x v="3"/>
    <n v="1"/>
    <x v="0"/>
    <n v="3.7400000000000003E-2"/>
  </r>
  <r>
    <x v="0"/>
    <n v="10600501"/>
    <x v="0"/>
    <d v="2019-02-01T00:00:00"/>
    <s v="005 AUTO CCNC     "/>
    <n v="101108869"/>
    <n v="44.76"/>
    <x v="18"/>
    <s v="2205E091 25501 153RD AVE SE #  COVI"/>
    <x v="1"/>
    <n v="1"/>
    <x v="0"/>
    <n v="1.77E-2"/>
  </r>
  <r>
    <x v="0"/>
    <n v="10600501"/>
    <x v="0"/>
    <d v="2019-01-01T00:00:00"/>
    <s v="005 AUTO CCNC     "/>
    <n v="101109164"/>
    <n v="-2173.04"/>
    <x v="19"/>
    <s v="2204E036 21814 PACIFIC HWY S #  DES"/>
    <x v="3"/>
    <n v="1"/>
    <x v="0"/>
    <n v="3.7400000000000003E-2"/>
  </r>
  <r>
    <x v="0"/>
    <n v="10600501"/>
    <x v="0"/>
    <d v="2019-01-01T00:00:00"/>
    <s v="005 AUTO CCNC     "/>
    <n v="101109164"/>
    <n v="-20692.63"/>
    <x v="19"/>
    <s v="2204E036 21814 PACIFIC HWY S #  DES"/>
    <x v="0"/>
    <n v="1"/>
    <x v="0"/>
    <n v="3.9300000000000002E-2"/>
  </r>
  <r>
    <x v="0"/>
    <n v="10600501"/>
    <x v="0"/>
    <d v="2019-01-01T00:00:00"/>
    <s v="005 AUTO CCNC     "/>
    <n v="101109164"/>
    <n v="-24987.05"/>
    <x v="19"/>
    <s v="2204E036 21814 PACIFIC HWY S #  DES"/>
    <x v="1"/>
    <n v="1"/>
    <x v="0"/>
    <n v="1.77E-2"/>
  </r>
  <r>
    <x v="0"/>
    <n v="10600501"/>
    <x v="0"/>
    <d v="2019-01-01T00:00:00"/>
    <s v="005 AUTO CCNC     "/>
    <n v="101109164"/>
    <n v="2021.53"/>
    <x v="19"/>
    <s v="2204E036 21814 PACIFIC HWY S #  DES"/>
    <x v="3"/>
    <n v="1"/>
    <x v="0"/>
    <n v="3.7400000000000003E-2"/>
  </r>
  <r>
    <x v="0"/>
    <n v="10600501"/>
    <x v="0"/>
    <d v="2019-01-01T00:00:00"/>
    <s v="005 AUTO CCNC     "/>
    <n v="101109164"/>
    <n v="19249.900000000001"/>
    <x v="19"/>
    <s v="2204E036 21814 PACIFIC HWY S #  DES"/>
    <x v="0"/>
    <n v="1"/>
    <x v="0"/>
    <n v="3.9300000000000002E-2"/>
  </r>
  <r>
    <x v="0"/>
    <n v="10600501"/>
    <x v="0"/>
    <d v="2019-01-01T00:00:00"/>
    <s v="005 AUTO CCNC     "/>
    <n v="101109164"/>
    <n v="23244.89"/>
    <x v="19"/>
    <s v="2204E036 21814 PACIFIC HWY S #  DES"/>
    <x v="1"/>
    <n v="1"/>
    <x v="0"/>
    <n v="1.77E-2"/>
  </r>
  <r>
    <x v="0"/>
    <n v="10600501"/>
    <x v="0"/>
    <d v="2019-02-01T00:00:00"/>
    <s v="005 AUTO CCNC     "/>
    <n v="101109164"/>
    <n v="-24491.360000000001"/>
    <x v="19"/>
    <s v="2204E036 21814 PACIFIC HWY S #  DES"/>
    <x v="1"/>
    <n v="1"/>
    <x v="0"/>
    <n v="1.77E-2"/>
  </r>
  <r>
    <x v="0"/>
    <n v="10600501"/>
    <x v="0"/>
    <d v="2019-02-01T00:00:00"/>
    <s v="005 AUTO CCNC     "/>
    <n v="101109164"/>
    <n v="-20281.96"/>
    <x v="19"/>
    <s v="2204E036 21814 PACIFIC HWY S #  DES"/>
    <x v="0"/>
    <n v="1"/>
    <x v="0"/>
    <n v="3.9300000000000002E-2"/>
  </r>
  <r>
    <x v="0"/>
    <n v="10600501"/>
    <x v="0"/>
    <d v="2019-02-01T00:00:00"/>
    <s v="005 AUTO CCNC     "/>
    <n v="101109164"/>
    <n v="-2129.9299999999998"/>
    <x v="19"/>
    <s v="2204E036 21814 PACIFIC HWY S #  DES"/>
    <x v="3"/>
    <n v="1"/>
    <x v="0"/>
    <n v="3.7400000000000003E-2"/>
  </r>
  <r>
    <x v="0"/>
    <n v="10600501"/>
    <x v="0"/>
    <d v="2019-02-01T00:00:00"/>
    <s v="005 AUTO CCNC     "/>
    <n v="101109164"/>
    <n v="24503.1"/>
    <x v="19"/>
    <s v="2204E036 21814 PACIFIC HWY S #  DES"/>
    <x v="1"/>
    <n v="1"/>
    <x v="0"/>
    <n v="1.77E-2"/>
  </r>
  <r>
    <x v="0"/>
    <n v="10600501"/>
    <x v="0"/>
    <d v="2019-02-01T00:00:00"/>
    <s v="005 AUTO CCNC     "/>
    <n v="101109164"/>
    <n v="20291.68"/>
    <x v="19"/>
    <s v="2204E036 21814 PACIFIC HWY S #  DES"/>
    <x v="0"/>
    <n v="1"/>
    <x v="0"/>
    <n v="3.9300000000000002E-2"/>
  </r>
  <r>
    <x v="0"/>
    <n v="10600501"/>
    <x v="0"/>
    <d v="2019-02-01T00:00:00"/>
    <s v="005 AUTO CCNC     "/>
    <n v="101109164"/>
    <n v="2130.9499999999998"/>
    <x v="19"/>
    <s v="2204E036 21814 PACIFIC HWY S #  DES"/>
    <x v="3"/>
    <n v="1"/>
    <x v="0"/>
    <n v="3.7400000000000003E-2"/>
  </r>
  <r>
    <x v="0"/>
    <n v="10600501"/>
    <x v="0"/>
    <d v="2019-03-01T00:00:00"/>
    <s v="005 AUTO CCNC     "/>
    <n v="101109164"/>
    <n v="2147.87"/>
    <x v="19"/>
    <s v="2204E036 21814 PACIFIC HWY S #  DES"/>
    <x v="3"/>
    <n v="1"/>
    <x v="0"/>
    <n v="3.7400000000000003E-2"/>
  </r>
  <r>
    <x v="0"/>
    <n v="10600501"/>
    <x v="0"/>
    <d v="2019-03-01T00:00:00"/>
    <s v="005 AUTO CCNC     "/>
    <n v="101109164"/>
    <n v="20452.669999999998"/>
    <x v="19"/>
    <s v="2204E036 21814 PACIFIC HWY S #  DES"/>
    <x v="0"/>
    <n v="1"/>
    <x v="0"/>
    <n v="3.9300000000000002E-2"/>
  </r>
  <r>
    <x v="0"/>
    <n v="10600501"/>
    <x v="0"/>
    <d v="2019-03-01T00:00:00"/>
    <s v="005 AUTO CCNC     "/>
    <n v="101109164"/>
    <n v="24697.46"/>
    <x v="19"/>
    <s v="2204E036 21814 PACIFIC HWY S #  DES"/>
    <x v="1"/>
    <n v="1"/>
    <x v="0"/>
    <n v="1.77E-2"/>
  </r>
  <r>
    <x v="0"/>
    <n v="10600501"/>
    <x v="0"/>
    <d v="2019-03-01T00:00:00"/>
    <s v="005 AUTO CCNC     "/>
    <n v="101109164"/>
    <n v="-2130.7399999999998"/>
    <x v="19"/>
    <s v="2204E036 21814 PACIFIC HWY S #  DES"/>
    <x v="3"/>
    <n v="1"/>
    <x v="0"/>
    <n v="3.7400000000000003E-2"/>
  </r>
  <r>
    <x v="0"/>
    <n v="10600501"/>
    <x v="0"/>
    <d v="2019-03-01T00:00:00"/>
    <s v="005 AUTO CCNC     "/>
    <n v="101109164"/>
    <n v="-20289.599999999999"/>
    <x v="19"/>
    <s v="2204E036 21814 PACIFIC HWY S #  DES"/>
    <x v="0"/>
    <n v="1"/>
    <x v="0"/>
    <n v="3.9300000000000002E-2"/>
  </r>
  <r>
    <x v="0"/>
    <n v="10600501"/>
    <x v="0"/>
    <d v="2019-03-01T00:00:00"/>
    <s v="005 AUTO CCNC     "/>
    <n v="101109164"/>
    <n v="-24500.55"/>
    <x v="19"/>
    <s v="2204E036 21814 PACIFIC HWY S #  DES"/>
    <x v="1"/>
    <n v="1"/>
    <x v="0"/>
    <n v="1.77E-2"/>
  </r>
  <r>
    <x v="0"/>
    <n v="10600501"/>
    <x v="0"/>
    <d v="2019-03-01T00:00:00"/>
    <s v="005 AUTO CCNC     "/>
    <n v="101109164"/>
    <n v="9.2200000000000006"/>
    <x v="19"/>
    <s v="2204E036 21814 PACIFIC HWY S #  DES"/>
    <x v="3"/>
    <n v="1"/>
    <x v="0"/>
    <n v="3.7400000000000003E-2"/>
  </r>
  <r>
    <x v="0"/>
    <n v="10600501"/>
    <x v="0"/>
    <d v="2019-03-01T00:00:00"/>
    <s v="005 AUTO CCNC     "/>
    <n v="101109164"/>
    <n v="87.77"/>
    <x v="19"/>
    <s v="2204E036 21814 PACIFIC HWY S #  DES"/>
    <x v="0"/>
    <n v="1"/>
    <x v="0"/>
    <n v="3.9300000000000002E-2"/>
  </r>
  <r>
    <x v="0"/>
    <n v="10600501"/>
    <x v="0"/>
    <d v="2019-03-01T00:00:00"/>
    <s v="005 AUTO CCNC     "/>
    <n v="101109164"/>
    <n v="105.97"/>
    <x v="19"/>
    <s v="2204E036 21814 PACIFIC HWY S #  DES"/>
    <x v="1"/>
    <n v="1"/>
    <x v="0"/>
    <n v="1.77E-2"/>
  </r>
  <r>
    <x v="0"/>
    <n v="10600501"/>
    <x v="0"/>
    <d v="2019-02-01T00:00:00"/>
    <s v="005 AUTO CCNC     "/>
    <n v="101109165"/>
    <n v="2867.41"/>
    <x v="20"/>
    <s v="1904E086 14503 MERIDEAN AVE E,  PUY"/>
    <x v="1"/>
    <n v="2"/>
    <x v="0"/>
    <n v="1.77E-2"/>
  </r>
  <r>
    <x v="0"/>
    <n v="10600501"/>
    <x v="0"/>
    <d v="2019-02-01T00:00:00"/>
    <s v="005 AUTO CCNC     "/>
    <n v="101109165"/>
    <n v="1129.5899999999999"/>
    <x v="20"/>
    <s v="1904E086 14503 MERIDEAN AVE E,  PUY"/>
    <x v="3"/>
    <n v="2"/>
    <x v="0"/>
    <n v="3.7400000000000003E-2"/>
  </r>
  <r>
    <x v="0"/>
    <n v="10600501"/>
    <x v="0"/>
    <d v="2019-02-01T00:00:00"/>
    <s v="005 AUTO CCNC     "/>
    <n v="101109165"/>
    <n v="1477.15"/>
    <x v="20"/>
    <s v="1904E086 14503 MERIDEAN AVE E,  PUY"/>
    <x v="2"/>
    <n v="2"/>
    <x v="0"/>
    <n v="3.1399999999999997E-2"/>
  </r>
  <r>
    <x v="0"/>
    <n v="10600501"/>
    <x v="0"/>
    <d v="2019-02-01T00:00:00"/>
    <s v="005 AUTO CCNC     "/>
    <n v="101109165"/>
    <n v="173.78"/>
    <x v="20"/>
    <s v="1904E086 14503 MERIDEAN AVE E,  PUY"/>
    <x v="4"/>
    <n v="2"/>
    <x v="0"/>
    <n v="3.15E-2"/>
  </r>
  <r>
    <x v="0"/>
    <n v="10600501"/>
    <x v="0"/>
    <d v="2019-02-01T00:00:00"/>
    <s v="005 AUTO CCNC     "/>
    <n v="101109165"/>
    <n v="3041.16"/>
    <x v="20"/>
    <s v="1904E086 14503 MERIDEAN AVE E,  PUY"/>
    <x v="0"/>
    <n v="2"/>
    <x v="0"/>
    <n v="3.9300000000000002E-2"/>
  </r>
  <r>
    <x v="0"/>
    <n v="10600501"/>
    <x v="0"/>
    <d v="2019-02-01T00:00:00"/>
    <s v="005 AUTO CCNC     "/>
    <n v="101109165"/>
    <n v="1634.56"/>
    <x v="20"/>
    <s v="1904E086 14503 MERIDEAN AVE E,  PUY"/>
    <x v="2"/>
    <n v="2"/>
    <x v="0"/>
    <n v="3.1399999999999997E-2"/>
  </r>
  <r>
    <x v="0"/>
    <n v="10600501"/>
    <x v="0"/>
    <d v="2019-02-01T00:00:00"/>
    <s v="005 AUTO CCNC     "/>
    <n v="101109165"/>
    <n v="1249.97"/>
    <x v="20"/>
    <s v="1904E086 14503 MERIDEAN AVE E,  PUY"/>
    <x v="3"/>
    <n v="2"/>
    <x v="0"/>
    <n v="3.7400000000000003E-2"/>
  </r>
  <r>
    <x v="0"/>
    <n v="10600501"/>
    <x v="0"/>
    <d v="2019-02-01T00:00:00"/>
    <s v="005 AUTO CCNC     "/>
    <n v="101109165"/>
    <n v="192.29"/>
    <x v="20"/>
    <s v="1904E086 14503 MERIDEAN AVE E,  PUY"/>
    <x v="4"/>
    <n v="2"/>
    <x v="0"/>
    <n v="3.15E-2"/>
  </r>
  <r>
    <x v="0"/>
    <n v="10600501"/>
    <x v="0"/>
    <d v="2019-02-01T00:00:00"/>
    <s v="005 AUTO CCNC     "/>
    <n v="101109165"/>
    <n v="3172.97"/>
    <x v="20"/>
    <s v="1904E086 14503 MERIDEAN AVE E,  PUY"/>
    <x v="1"/>
    <n v="2"/>
    <x v="0"/>
    <n v="1.77E-2"/>
  </r>
  <r>
    <x v="0"/>
    <n v="10600501"/>
    <x v="0"/>
    <d v="2019-02-01T00:00:00"/>
    <s v="005 AUTO CCNC     "/>
    <n v="101109165"/>
    <n v="3365.26"/>
    <x v="20"/>
    <s v="1904E086 14503 MERIDEAN AVE E,  PUY"/>
    <x v="0"/>
    <n v="2"/>
    <x v="0"/>
    <n v="3.9300000000000002E-2"/>
  </r>
  <r>
    <x v="0"/>
    <n v="10600501"/>
    <x v="0"/>
    <d v="2019-03-01T00:00:00"/>
    <s v="005 AUTO CCNC     "/>
    <n v="101109165"/>
    <n v="17.690000000000001"/>
    <x v="20"/>
    <s v="1904E086 14503 MERIDEAN AVE E,  PUY"/>
    <x v="1"/>
    <n v="2"/>
    <x v="0"/>
    <n v="1.77E-2"/>
  </r>
  <r>
    <x v="0"/>
    <n v="10600501"/>
    <x v="0"/>
    <d v="2019-03-01T00:00:00"/>
    <s v="005 AUTO CCNC     "/>
    <n v="101109165"/>
    <n v="6.97"/>
    <x v="20"/>
    <s v="1904E086 14503 MERIDEAN AVE E,  PUY"/>
    <x v="3"/>
    <n v="2"/>
    <x v="0"/>
    <n v="3.7400000000000003E-2"/>
  </r>
  <r>
    <x v="0"/>
    <n v="10600501"/>
    <x v="0"/>
    <d v="2019-03-01T00:00:00"/>
    <s v="005 AUTO CCNC     "/>
    <n v="101109165"/>
    <n v="1.07"/>
    <x v="20"/>
    <s v="1904E086 14503 MERIDEAN AVE E,  PUY"/>
    <x v="4"/>
    <n v="2"/>
    <x v="0"/>
    <n v="3.15E-2"/>
  </r>
  <r>
    <x v="0"/>
    <n v="10600501"/>
    <x v="0"/>
    <d v="2019-03-01T00:00:00"/>
    <s v="005 AUTO CCNC     "/>
    <n v="101109165"/>
    <n v="18.77"/>
    <x v="20"/>
    <s v="1904E086 14503 MERIDEAN AVE E,  PUY"/>
    <x v="0"/>
    <n v="2"/>
    <x v="0"/>
    <n v="3.9300000000000002E-2"/>
  </r>
  <r>
    <x v="0"/>
    <n v="10600501"/>
    <x v="0"/>
    <d v="2019-03-01T00:00:00"/>
    <s v="005 AUTO CCNC     "/>
    <n v="101109165"/>
    <n v="9.11"/>
    <x v="20"/>
    <s v="1904E086 14503 MERIDEAN AVE E,  PUY"/>
    <x v="2"/>
    <n v="2"/>
    <x v="0"/>
    <n v="3.1399999999999997E-2"/>
  </r>
  <r>
    <x v="0"/>
    <n v="10600501"/>
    <x v="0"/>
    <d v="2019-03-01T00:00:00"/>
    <s v="005 AUTO CCNC     "/>
    <n v="101109165"/>
    <n v="10.16"/>
    <x v="20"/>
    <s v="1904E086 14503 MERIDEAN AVE E,  PUY"/>
    <x v="1"/>
    <n v="2"/>
    <x v="0"/>
    <n v="1.77E-2"/>
  </r>
  <r>
    <x v="0"/>
    <n v="10600501"/>
    <x v="0"/>
    <d v="2019-03-01T00:00:00"/>
    <s v="005 AUTO CCNC     "/>
    <n v="101109165"/>
    <n v="4.01"/>
    <x v="20"/>
    <s v="1904E086 14503 MERIDEAN AVE E,  PUY"/>
    <x v="3"/>
    <n v="2"/>
    <x v="0"/>
    <n v="3.7400000000000003E-2"/>
  </r>
  <r>
    <x v="0"/>
    <n v="10600501"/>
    <x v="0"/>
    <d v="2019-03-01T00:00:00"/>
    <s v="005 AUTO CCNC     "/>
    <n v="101109165"/>
    <n v="0.61"/>
    <x v="20"/>
    <s v="1904E086 14503 MERIDEAN AVE E,  PUY"/>
    <x v="4"/>
    <n v="2"/>
    <x v="0"/>
    <n v="3.15E-2"/>
  </r>
  <r>
    <x v="0"/>
    <n v="10600501"/>
    <x v="0"/>
    <d v="2019-03-01T00:00:00"/>
    <s v="005 AUTO CCNC     "/>
    <n v="101109165"/>
    <n v="10.78"/>
    <x v="20"/>
    <s v="1904E086 14503 MERIDEAN AVE E,  PUY"/>
    <x v="0"/>
    <n v="2"/>
    <x v="0"/>
    <n v="3.9300000000000002E-2"/>
  </r>
  <r>
    <x v="0"/>
    <n v="10600501"/>
    <x v="0"/>
    <d v="2019-03-01T00:00:00"/>
    <s v="005 AUTO CCNC     "/>
    <n v="101109165"/>
    <n v="5.24"/>
    <x v="20"/>
    <s v="1904E086 14503 MERIDEAN AVE E,  PUY"/>
    <x v="2"/>
    <n v="2"/>
    <x v="0"/>
    <n v="3.1399999999999997E-2"/>
  </r>
  <r>
    <x v="0"/>
    <n v="10600501"/>
    <x v="0"/>
    <d v="2019-03-01T00:00:00"/>
    <s v="005 AUTO CCNC     "/>
    <n v="101109288"/>
    <n v="1653.17"/>
    <x v="21"/>
    <s v="2105E076 1825 K ST SE # NEW AUBURN"/>
    <x v="1"/>
    <n v="3"/>
    <x v="0"/>
    <n v="1.77E-2"/>
  </r>
  <r>
    <x v="0"/>
    <n v="10600501"/>
    <x v="0"/>
    <d v="2019-03-01T00:00:00"/>
    <s v="005 AUTO CCNC     "/>
    <n v="101109288"/>
    <n v="73.98"/>
    <x v="21"/>
    <s v="2105E076 1825 K ST SE # NEW AUBURN"/>
    <x v="2"/>
    <n v="3"/>
    <x v="0"/>
    <n v="3.1399999999999997E-2"/>
  </r>
  <r>
    <x v="0"/>
    <n v="10600501"/>
    <x v="0"/>
    <d v="2019-03-01T00:00:00"/>
    <s v="005 AUTO CCNC     "/>
    <n v="101109288"/>
    <n v="31.15"/>
    <x v="21"/>
    <s v="2105E076 1825 K ST SE # NEW AUBURN"/>
    <x v="3"/>
    <n v="3"/>
    <x v="0"/>
    <n v="3.7400000000000003E-2"/>
  </r>
  <r>
    <x v="0"/>
    <n v="10600501"/>
    <x v="0"/>
    <d v="2019-03-01T00:00:00"/>
    <s v="005 AUTO CCNC     "/>
    <n v="101109288"/>
    <n v="933.57"/>
    <x v="21"/>
    <s v="2105E076 1825 K ST SE # NEW AUBURN"/>
    <x v="0"/>
    <n v="3"/>
    <x v="0"/>
    <n v="3.9300000000000002E-2"/>
  </r>
  <r>
    <x v="0"/>
    <n v="10600501"/>
    <x v="0"/>
    <d v="2019-03-01T00:00:00"/>
    <s v="005 AUTO CCNC     "/>
    <n v="101109385"/>
    <n v="1006.6"/>
    <x v="0"/>
    <s v="2015E103 1ST ST #CLE ELUM"/>
    <x v="3"/>
    <n v="3"/>
    <x v="0"/>
    <n v="3.7400000000000003E-2"/>
  </r>
  <r>
    <x v="0"/>
    <n v="10600501"/>
    <x v="0"/>
    <d v="2019-03-01T00:00:00"/>
    <s v="005 AUTO CCNC     "/>
    <n v="101109385"/>
    <n v="70642.84"/>
    <x v="0"/>
    <s v="2015E103 1ST ST #CLE ELUM"/>
    <x v="0"/>
    <n v="3"/>
    <x v="0"/>
    <n v="3.9300000000000002E-2"/>
  </r>
  <r>
    <x v="0"/>
    <n v="10600501"/>
    <x v="0"/>
    <d v="2019-03-01T00:00:00"/>
    <s v="005 AUTO CCNC     "/>
    <n v="101109385"/>
    <n v="20259.52"/>
    <x v="0"/>
    <s v="2015E103 1ST ST #CLE ELUM"/>
    <x v="2"/>
    <n v="3"/>
    <x v="0"/>
    <n v="3.1399999999999997E-2"/>
  </r>
  <r>
    <x v="0"/>
    <n v="10600501"/>
    <x v="0"/>
    <d v="2019-03-01T00:00:00"/>
    <s v="005 AUTO CCNC     "/>
    <n v="101109385"/>
    <n v="123031.84"/>
    <x v="0"/>
    <s v="2015E103 1ST ST #CLE ELUM"/>
    <x v="1"/>
    <n v="3"/>
    <x v="0"/>
    <n v="1.77E-2"/>
  </r>
  <r>
    <x v="0"/>
    <n v="10600501"/>
    <x v="0"/>
    <d v="2019-03-01T00:00:00"/>
    <s v="005 AUTO CCNC     "/>
    <n v="101109385"/>
    <n v="-52427.58"/>
    <x v="0"/>
    <s v="2015E103 1ST ST #CLE ELUM"/>
    <x v="1"/>
    <n v="3"/>
    <x v="0"/>
    <n v="1.77E-2"/>
  </r>
  <r>
    <x v="0"/>
    <n v="10600501"/>
    <x v="0"/>
    <d v="2019-03-01T00:00:00"/>
    <s v="005 AUTO CCNC     "/>
    <n v="101109385"/>
    <n v="-428.94"/>
    <x v="0"/>
    <s v="2015E103 1ST ST #CLE ELUM"/>
    <x v="3"/>
    <n v="3"/>
    <x v="0"/>
    <n v="3.7400000000000003E-2"/>
  </r>
  <r>
    <x v="0"/>
    <n v="10600501"/>
    <x v="0"/>
    <d v="2019-03-01T00:00:00"/>
    <s v="005 AUTO CCNC     "/>
    <n v="101109385"/>
    <n v="-30103.05"/>
    <x v="0"/>
    <s v="2015E103 1ST ST #CLE ELUM"/>
    <x v="0"/>
    <n v="3"/>
    <x v="0"/>
    <n v="3.9300000000000002E-2"/>
  </r>
  <r>
    <x v="0"/>
    <n v="10600501"/>
    <x v="0"/>
    <d v="2019-03-01T00:00:00"/>
    <s v="005 AUTO CCNC     "/>
    <n v="101109385"/>
    <n v="-8633.19"/>
    <x v="0"/>
    <s v="2015E103 1ST ST #CLE ELUM"/>
    <x v="2"/>
    <n v="3"/>
    <x v="0"/>
    <n v="3.1399999999999997E-2"/>
  </r>
  <r>
    <x v="0"/>
    <n v="10600501"/>
    <x v="0"/>
    <d v="2019-03-01T00:00:00"/>
    <s v="005 AUTO CCNC     "/>
    <n v="101109385"/>
    <n v="69238.55"/>
    <x v="0"/>
    <s v="2015E103 1ST ST #CLE ELUM"/>
    <x v="1"/>
    <n v="3"/>
    <x v="0"/>
    <n v="1.77E-2"/>
  </r>
  <r>
    <x v="0"/>
    <n v="10600501"/>
    <x v="0"/>
    <d v="2019-03-01T00:00:00"/>
    <s v="005 AUTO CCNC     "/>
    <n v="101109385"/>
    <n v="566.49"/>
    <x v="0"/>
    <s v="2015E103 1ST ST #CLE ELUM"/>
    <x v="3"/>
    <n v="3"/>
    <x v="0"/>
    <n v="3.7400000000000003E-2"/>
  </r>
  <r>
    <x v="0"/>
    <n v="10600501"/>
    <x v="0"/>
    <d v="2019-03-01T00:00:00"/>
    <s v="005 AUTO CCNC     "/>
    <n v="101109385"/>
    <n v="39755.629999999997"/>
    <x v="0"/>
    <s v="2015E103 1ST ST #CLE ELUM"/>
    <x v="0"/>
    <n v="3"/>
    <x v="0"/>
    <n v="3.9300000000000002E-2"/>
  </r>
  <r>
    <x v="0"/>
    <n v="10600501"/>
    <x v="0"/>
    <d v="2019-03-01T00:00:00"/>
    <s v="005 AUTO CCNC     "/>
    <n v="101109385"/>
    <n v="11401.44"/>
    <x v="0"/>
    <s v="2015E103 1ST ST #CLE ELUM"/>
    <x v="2"/>
    <n v="3"/>
    <x v="0"/>
    <n v="3.1399999999999997E-2"/>
  </r>
  <r>
    <x v="0"/>
    <n v="10600501"/>
    <x v="0"/>
    <d v="2019-01-01T00:00:00"/>
    <s v="005 AUTO CCNC     "/>
    <n v="101109390"/>
    <n v="745.55"/>
    <x v="4"/>
    <s v="3402E032 SR 20-SHARPE'S AND MILLER"/>
    <x v="0"/>
    <n v="1"/>
    <x v="0"/>
    <n v="3.9300000000000002E-2"/>
  </r>
  <r>
    <x v="0"/>
    <n v="10600501"/>
    <x v="0"/>
    <d v="2019-01-01T00:00:00"/>
    <s v="005 AUTO CCNC     "/>
    <n v="101109390"/>
    <n v="72043.92"/>
    <x v="4"/>
    <s v="3402E032 SR 20-SHARPE'S AND MILLER"/>
    <x v="2"/>
    <n v="1"/>
    <x v="0"/>
    <n v="3.1399999999999997E-2"/>
  </r>
  <r>
    <x v="0"/>
    <n v="10600501"/>
    <x v="0"/>
    <d v="2019-01-01T00:00:00"/>
    <s v="005 AUTO CCNC     "/>
    <n v="101109390"/>
    <n v="99267.98"/>
    <x v="4"/>
    <s v="3402E032 SR 20-SHARPE'S AND MILLER"/>
    <x v="3"/>
    <n v="1"/>
    <x v="0"/>
    <n v="3.7400000000000003E-2"/>
  </r>
  <r>
    <x v="0"/>
    <n v="10600501"/>
    <x v="0"/>
    <d v="2019-01-01T00:00:00"/>
    <s v="005 AUTO CCNC     "/>
    <n v="101109390"/>
    <n v="282.20999999999998"/>
    <x v="4"/>
    <s v="3402E032 SR 20-SHARPE'S AND MILLER"/>
    <x v="1"/>
    <n v="1"/>
    <x v="0"/>
    <n v="1.77E-2"/>
  </r>
  <r>
    <x v="0"/>
    <n v="10600501"/>
    <x v="0"/>
    <d v="2019-01-01T00:00:00"/>
    <s v="005 AUTO CCNC     "/>
    <n v="101109390"/>
    <n v="305.54000000000002"/>
    <x v="4"/>
    <s v="3402E032 SR 20-SHARPE'S AND MILLER"/>
    <x v="1"/>
    <n v="1"/>
    <x v="0"/>
    <n v="1.77E-2"/>
  </r>
  <r>
    <x v="0"/>
    <n v="10600501"/>
    <x v="0"/>
    <d v="2019-01-01T00:00:00"/>
    <s v="005 AUTO CCNC     "/>
    <n v="101109390"/>
    <n v="77998.42"/>
    <x v="4"/>
    <s v="3402E032 SR 20-SHARPE'S AND MILLER"/>
    <x v="2"/>
    <n v="1"/>
    <x v="0"/>
    <n v="3.1399999999999997E-2"/>
  </r>
  <r>
    <x v="0"/>
    <n v="10600501"/>
    <x v="0"/>
    <d v="2019-01-01T00:00:00"/>
    <s v="005 AUTO CCNC     "/>
    <n v="101109390"/>
    <n v="107472.59"/>
    <x v="4"/>
    <s v="3402E032 SR 20-SHARPE'S AND MILLER"/>
    <x v="3"/>
    <n v="1"/>
    <x v="0"/>
    <n v="3.7400000000000003E-2"/>
  </r>
  <r>
    <x v="0"/>
    <n v="10600501"/>
    <x v="0"/>
    <d v="2019-01-01T00:00:00"/>
    <s v="005 AUTO CCNC     "/>
    <n v="101109390"/>
    <n v="807.16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9390"/>
    <n v="5.39"/>
    <x v="4"/>
    <s v="3402E032 SR 20-SHARPE'S AND MILLER"/>
    <x v="1"/>
    <n v="1"/>
    <x v="0"/>
    <n v="1.77E-2"/>
  </r>
  <r>
    <x v="0"/>
    <n v="10600501"/>
    <x v="0"/>
    <d v="2019-02-01T00:00:00"/>
    <s v="005 AUTO CCNC     "/>
    <n v="101109390"/>
    <n v="14.24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9390"/>
    <n v="1375.55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9390"/>
    <n v="1895.34"/>
    <x v="4"/>
    <s v="3402E032 SR 20-SHARPE'S AND MILLER"/>
    <x v="3"/>
    <n v="1"/>
    <x v="0"/>
    <n v="3.7400000000000003E-2"/>
  </r>
  <r>
    <x v="0"/>
    <n v="10600501"/>
    <x v="0"/>
    <d v="2019-02-01T00:00:00"/>
    <s v="005 AUTO CCNC     "/>
    <n v="101109390"/>
    <n v="7.0000000000000007E-2"/>
    <x v="4"/>
    <s v="3402E032 SR 20-SHARPE'S AND MILLER"/>
    <x v="1"/>
    <n v="1"/>
    <x v="0"/>
    <n v="1.77E-2"/>
  </r>
  <r>
    <x v="0"/>
    <n v="10600501"/>
    <x v="0"/>
    <d v="2019-02-01T00:00:00"/>
    <s v="005 AUTO CCNC     "/>
    <n v="101109390"/>
    <n v="0.17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9390"/>
    <n v="16.86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9390"/>
    <n v="23.24"/>
    <x v="4"/>
    <s v="3402E032 SR 20-SHARPE'S AND MILLER"/>
    <x v="3"/>
    <n v="1"/>
    <x v="0"/>
    <n v="3.7400000000000003E-2"/>
  </r>
  <r>
    <x v="0"/>
    <n v="10600501"/>
    <x v="0"/>
    <d v="2019-02-01T00:00:00"/>
    <s v="005 AUTO CCNC     "/>
    <n v="101109390"/>
    <n v="2.57"/>
    <x v="4"/>
    <s v="3402E032 SR 20-SHARPE'S AND MILLER"/>
    <x v="1"/>
    <n v="1"/>
    <x v="0"/>
    <n v="1.77E-2"/>
  </r>
  <r>
    <x v="0"/>
    <n v="10600501"/>
    <x v="0"/>
    <d v="2019-02-01T00:00:00"/>
    <s v="005 AUTO CCNC     "/>
    <n v="101109390"/>
    <n v="6.79"/>
    <x v="4"/>
    <s v="3402E032 SR 20-SHARPE'S AND MILLER"/>
    <x v="0"/>
    <n v="1"/>
    <x v="0"/>
    <n v="3.9300000000000002E-2"/>
  </r>
  <r>
    <x v="0"/>
    <n v="10600501"/>
    <x v="0"/>
    <d v="2019-02-01T00:00:00"/>
    <s v="005 AUTO CCNC     "/>
    <n v="101109390"/>
    <n v="655.74"/>
    <x v="4"/>
    <s v="3402E032 SR 20-SHARPE'S AND MILLER"/>
    <x v="2"/>
    <n v="1"/>
    <x v="0"/>
    <n v="3.1399999999999997E-2"/>
  </r>
  <r>
    <x v="0"/>
    <n v="10600501"/>
    <x v="0"/>
    <d v="2019-02-01T00:00:00"/>
    <s v="005 AUTO CCNC     "/>
    <n v="101109390"/>
    <n v="903.53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9390"/>
    <n v="-38486.660000000003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9390"/>
    <n v="-289.05"/>
    <x v="4"/>
    <s v="3402E032 SR 20-SHARPE'S AND MILLER"/>
    <x v="0"/>
    <n v="1"/>
    <x v="0"/>
    <n v="3.9300000000000002E-2"/>
  </r>
  <r>
    <x v="0"/>
    <n v="10600501"/>
    <x v="0"/>
    <d v="2019-03-01T00:00:00"/>
    <s v="005 AUTO CCNC     "/>
    <n v="101109390"/>
    <n v="-27931.759999999998"/>
    <x v="4"/>
    <s v="3402E032 SR 20-SHARPE'S AND MILLER"/>
    <x v="2"/>
    <n v="1"/>
    <x v="0"/>
    <n v="3.1399999999999997E-2"/>
  </r>
  <r>
    <x v="0"/>
    <n v="10600501"/>
    <x v="0"/>
    <d v="2019-03-01T00:00:00"/>
    <s v="005 AUTO CCNC     "/>
    <n v="101109390"/>
    <n v="-109.42"/>
    <x v="4"/>
    <s v="3402E032 SR 20-SHARPE'S AND MILLER"/>
    <x v="1"/>
    <n v="1"/>
    <x v="0"/>
    <n v="1.77E-2"/>
  </r>
  <r>
    <x v="0"/>
    <n v="10600501"/>
    <x v="0"/>
    <d v="2019-03-01T00:00:00"/>
    <s v="005 AUTO CCNC     "/>
    <n v="101109390"/>
    <n v="38586.400000000001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9390"/>
    <n v="289.8"/>
    <x v="4"/>
    <s v="3402E032 SR 20-SHARPE'S AND MILLER"/>
    <x v="0"/>
    <n v="1"/>
    <x v="0"/>
    <n v="3.9300000000000002E-2"/>
  </r>
  <r>
    <x v="0"/>
    <n v="10600501"/>
    <x v="0"/>
    <d v="2019-03-01T00:00:00"/>
    <s v="005 AUTO CCNC     "/>
    <n v="101109390"/>
    <n v="28004.14"/>
    <x v="4"/>
    <s v="3402E032 SR 20-SHARPE'S AND MILLER"/>
    <x v="2"/>
    <n v="1"/>
    <x v="0"/>
    <n v="3.1399999999999997E-2"/>
  </r>
  <r>
    <x v="0"/>
    <n v="10600501"/>
    <x v="0"/>
    <d v="2019-03-01T00:00:00"/>
    <s v="005 AUTO CCNC     "/>
    <n v="101109390"/>
    <n v="109.7"/>
    <x v="4"/>
    <s v="3402E032 SR 20-SHARPE'S AND MILLER"/>
    <x v="1"/>
    <n v="1"/>
    <x v="0"/>
    <n v="1.77E-2"/>
  </r>
  <r>
    <x v="0"/>
    <n v="10600501"/>
    <x v="0"/>
    <d v="2019-03-01T00:00:00"/>
    <s v="005 AUTO CCNC     "/>
    <n v="101109390"/>
    <n v="101.42"/>
    <x v="4"/>
    <s v="3402E032 SR 20-SHARPE'S AND MILLER"/>
    <x v="3"/>
    <n v="1"/>
    <x v="0"/>
    <n v="3.7400000000000003E-2"/>
  </r>
  <r>
    <x v="0"/>
    <n v="10600501"/>
    <x v="0"/>
    <d v="2019-03-01T00:00:00"/>
    <s v="005 AUTO CCNC     "/>
    <n v="101109390"/>
    <n v="0.76"/>
    <x v="4"/>
    <s v="3402E032 SR 20-SHARPE'S AND MILLER"/>
    <x v="0"/>
    <n v="1"/>
    <x v="0"/>
    <n v="3.9300000000000002E-2"/>
  </r>
  <r>
    <x v="0"/>
    <n v="10600501"/>
    <x v="0"/>
    <d v="2019-03-01T00:00:00"/>
    <s v="005 AUTO CCNC     "/>
    <n v="101109390"/>
    <n v="73.59"/>
    <x v="4"/>
    <s v="3402E032 SR 20-SHARPE'S AND MILLER"/>
    <x v="2"/>
    <n v="1"/>
    <x v="0"/>
    <n v="3.1399999999999997E-2"/>
  </r>
  <r>
    <x v="0"/>
    <n v="10600501"/>
    <x v="0"/>
    <d v="2019-03-01T00:00:00"/>
    <s v="005 AUTO CCNC     "/>
    <n v="101109390"/>
    <n v="0.28000000000000003"/>
    <x v="4"/>
    <s v="3402E032 SR 20-SHARPE'S AND MILLER"/>
    <x v="1"/>
    <n v="1"/>
    <x v="0"/>
    <n v="1.77E-2"/>
  </r>
  <r>
    <x v="0"/>
    <n v="10600501"/>
    <x v="0"/>
    <d v="2019-03-01T00:00:00"/>
    <s v="005 AUTO CCNC     "/>
    <n v="101109654"/>
    <n v="39922.46"/>
    <x v="22"/>
    <s v="2005E104   TBD PARCEL 0520261701 #"/>
    <x v="3"/>
    <n v="3"/>
    <x v="0"/>
    <n v="3.7400000000000003E-2"/>
  </r>
  <r>
    <x v="0"/>
    <n v="10600501"/>
    <x v="0"/>
    <d v="2019-03-01T00:00:00"/>
    <s v="005 AUTO CCNC     "/>
    <n v="101109654"/>
    <n v="63750.61"/>
    <x v="22"/>
    <s v="2005E104   TBD PARCEL 0520261701 #"/>
    <x v="2"/>
    <n v="3"/>
    <x v="0"/>
    <n v="3.1399999999999997E-2"/>
  </r>
  <r>
    <x v="0"/>
    <n v="10600501"/>
    <x v="0"/>
    <d v="2019-03-01T00:00:00"/>
    <s v="005 AUTO CCNC     "/>
    <n v="101109654"/>
    <n v="-19938.740000000002"/>
    <x v="22"/>
    <s v="2005E104   TBD PARCEL 0520261701 #"/>
    <x v="3"/>
    <n v="3"/>
    <x v="0"/>
    <n v="3.7400000000000003E-2"/>
  </r>
  <r>
    <x v="0"/>
    <n v="10600501"/>
    <x v="0"/>
    <d v="2019-03-01T00:00:00"/>
    <s v="005 AUTO CCNC     "/>
    <n v="101109654"/>
    <n v="-31839.38"/>
    <x v="22"/>
    <s v="2005E104   TBD PARCEL 0520261701 #"/>
    <x v="2"/>
    <n v="3"/>
    <x v="0"/>
    <n v="3.1399999999999997E-2"/>
  </r>
  <r>
    <x v="0"/>
    <n v="10600501"/>
    <x v="0"/>
    <d v="2019-03-01T00:00:00"/>
    <s v="005 AUTO CCNC     "/>
    <n v="101109654"/>
    <n v="15695.89"/>
    <x v="22"/>
    <s v="2005E104   TBD PARCEL 0520261701 #"/>
    <x v="3"/>
    <n v="3"/>
    <x v="0"/>
    <n v="3.7400000000000003E-2"/>
  </r>
  <r>
    <x v="0"/>
    <n v="10600501"/>
    <x v="0"/>
    <d v="2019-03-01T00:00:00"/>
    <s v="005 AUTO CCNC     "/>
    <n v="101109654"/>
    <n v="25064.14"/>
    <x v="22"/>
    <s v="2005E104   TBD PARCEL 0520261701 #"/>
    <x v="2"/>
    <n v="3"/>
    <x v="0"/>
    <n v="3.1399999999999997E-2"/>
  </r>
  <r>
    <x v="0"/>
    <n v="10600501"/>
    <x v="0"/>
    <d v="2019-01-01T00:00:00"/>
    <s v="005 AUTO CCNC     "/>
    <n v="101109840"/>
    <n v="1685.7"/>
    <x v="23"/>
    <s v="2105E032 17TH ST NE, AUBURN VAULT R"/>
    <x v="3"/>
    <n v="1"/>
    <x v="0"/>
    <n v="3.7400000000000003E-2"/>
  </r>
  <r>
    <x v="0"/>
    <n v="10600501"/>
    <x v="0"/>
    <d v="2019-01-01T00:00:00"/>
    <s v="005 AUTO CCNC     "/>
    <n v="101109840"/>
    <n v="127598.6"/>
    <x v="23"/>
    <s v="2105E032 17TH ST NE, AUBURN VAULT R"/>
    <x v="1"/>
    <n v="1"/>
    <x v="0"/>
    <n v="1.77E-2"/>
  </r>
  <r>
    <x v="0"/>
    <n v="10600501"/>
    <x v="0"/>
    <d v="2019-01-01T00:00:00"/>
    <s v="005 AUTO CCNC     "/>
    <n v="101109840"/>
    <n v="20598.560000000001"/>
    <x v="23"/>
    <s v="2105E032 17TH ST NE, AUBURN VAULT R"/>
    <x v="5"/>
    <n v="1"/>
    <x v="0"/>
    <n v="4.7500000000000001E-2"/>
  </r>
  <r>
    <x v="0"/>
    <n v="10600501"/>
    <x v="0"/>
    <d v="2019-01-01T00:00:00"/>
    <s v="005 AUTO CCNC     "/>
    <n v="101109840"/>
    <n v="40.32"/>
    <x v="23"/>
    <s v="2105E032 17TH ST NE, AUBURN VAULT R"/>
    <x v="5"/>
    <n v="1"/>
    <x v="0"/>
    <n v="4.7500000000000001E-2"/>
  </r>
  <r>
    <x v="0"/>
    <n v="10600501"/>
    <x v="0"/>
    <d v="2019-01-01T00:00:00"/>
    <s v="005 AUTO CCNC     "/>
    <n v="101109840"/>
    <n v="249.76"/>
    <x v="23"/>
    <s v="2105E032 17TH ST NE, AUBURN VAULT R"/>
    <x v="1"/>
    <n v="1"/>
    <x v="0"/>
    <n v="1.77E-2"/>
  </r>
  <r>
    <x v="0"/>
    <n v="10600501"/>
    <x v="0"/>
    <d v="2019-01-01T00:00:00"/>
    <s v="005 AUTO CCNC     "/>
    <n v="101109840"/>
    <n v="3.3"/>
    <x v="23"/>
    <s v="2105E032 17TH ST NE, AUBURN VAULT R"/>
    <x v="3"/>
    <n v="1"/>
    <x v="0"/>
    <n v="3.7400000000000003E-2"/>
  </r>
  <r>
    <x v="0"/>
    <n v="10600501"/>
    <x v="0"/>
    <d v="2019-01-01T00:00:00"/>
    <s v="005 AUTO CCNC     "/>
    <n v="101110289"/>
    <n v="734.3"/>
    <x v="4"/>
    <s v="2308E060 13521 432ND AVE SE #  NORT"/>
    <x v="0"/>
    <n v="1"/>
    <x v="0"/>
    <n v="3.9300000000000002E-2"/>
  </r>
  <r>
    <x v="0"/>
    <n v="10600501"/>
    <x v="0"/>
    <d v="2019-01-01T00:00:00"/>
    <s v="005 AUTO CCNC     "/>
    <n v="101110289"/>
    <n v="51.48"/>
    <x v="4"/>
    <s v="2308E060 13521 432ND AVE SE #  NORT"/>
    <x v="1"/>
    <n v="1"/>
    <x v="0"/>
    <n v="1.77E-2"/>
  </r>
  <r>
    <x v="0"/>
    <n v="10600501"/>
    <x v="0"/>
    <d v="2019-01-01T00:00:00"/>
    <s v="005 AUTO CCNC     "/>
    <n v="101110289"/>
    <n v="122.29"/>
    <x v="4"/>
    <s v="2308E060 13521 432ND AVE SE #  NORT"/>
    <x v="1"/>
    <n v="1"/>
    <x v="0"/>
    <n v="1.77E-2"/>
  </r>
  <r>
    <x v="0"/>
    <n v="10600501"/>
    <x v="0"/>
    <d v="2019-01-01T00:00:00"/>
    <s v="005 AUTO CCNC     "/>
    <n v="101110289"/>
    <n v="1744.23"/>
    <x v="4"/>
    <s v="2308E060 13521 432ND AVE SE #  NORT"/>
    <x v="0"/>
    <n v="1"/>
    <x v="0"/>
    <n v="3.9300000000000002E-2"/>
  </r>
  <r>
    <x v="0"/>
    <n v="10600501"/>
    <x v="0"/>
    <d v="2019-02-01T00:00:00"/>
    <s v="005 AUTO CCNC     "/>
    <n v="101110289"/>
    <n v="-92.5"/>
    <x v="4"/>
    <s v="2308E060 13521 432ND AVE SE #  NORT"/>
    <x v="1"/>
    <n v="1"/>
    <x v="0"/>
    <n v="1.77E-2"/>
  </r>
  <r>
    <x v="0"/>
    <n v="10600501"/>
    <x v="0"/>
    <d v="2019-02-01T00:00:00"/>
    <s v="005 AUTO CCNC     "/>
    <n v="101110289"/>
    <n v="-1319.28"/>
    <x v="4"/>
    <s v="2308E060 13521 432ND AVE SE #  NORT"/>
    <x v="0"/>
    <n v="1"/>
    <x v="0"/>
    <n v="3.9300000000000002E-2"/>
  </r>
  <r>
    <x v="0"/>
    <n v="10600501"/>
    <x v="0"/>
    <d v="2019-02-01T00:00:00"/>
    <s v="005 AUTO CCNC     "/>
    <n v="101110289"/>
    <n v="96.25"/>
    <x v="4"/>
    <s v="2308E060 13521 432ND AVE SE #  NORT"/>
    <x v="1"/>
    <n v="1"/>
    <x v="0"/>
    <n v="1.77E-2"/>
  </r>
  <r>
    <x v="0"/>
    <n v="10600501"/>
    <x v="0"/>
    <d v="2019-02-01T00:00:00"/>
    <s v="005 AUTO CCNC     "/>
    <n v="101110289"/>
    <n v="1373.1"/>
    <x v="4"/>
    <s v="2308E060 13521 432ND AVE SE #  NORT"/>
    <x v="0"/>
    <n v="1"/>
    <x v="0"/>
    <n v="3.9300000000000002E-2"/>
  </r>
  <r>
    <x v="0"/>
    <n v="10600501"/>
    <x v="0"/>
    <d v="2019-03-01T00:00:00"/>
    <s v="005 AUTO CCNC     "/>
    <n v="101110289"/>
    <n v="1364.87"/>
    <x v="4"/>
    <s v="2308E060 13521 432ND AVE SE #  NORT"/>
    <x v="0"/>
    <n v="1"/>
    <x v="0"/>
    <n v="3.9300000000000002E-2"/>
  </r>
  <r>
    <x v="0"/>
    <n v="10600501"/>
    <x v="0"/>
    <d v="2019-03-01T00:00:00"/>
    <s v="005 AUTO CCNC     "/>
    <n v="101110289"/>
    <n v="95.68"/>
    <x v="4"/>
    <s v="2308E060 13521 432ND AVE SE #  NORT"/>
    <x v="1"/>
    <n v="1"/>
    <x v="0"/>
    <n v="1.77E-2"/>
  </r>
  <r>
    <x v="0"/>
    <n v="10600501"/>
    <x v="0"/>
    <d v="2019-03-01T00:00:00"/>
    <s v="005 AUTO CCNC     "/>
    <n v="101110289"/>
    <n v="-1367.66"/>
    <x v="4"/>
    <s v="2308E060 13521 432ND AVE SE #  NORT"/>
    <x v="0"/>
    <n v="1"/>
    <x v="0"/>
    <n v="3.9300000000000002E-2"/>
  </r>
  <r>
    <x v="0"/>
    <n v="10600501"/>
    <x v="0"/>
    <d v="2019-03-01T00:00:00"/>
    <s v="005 AUTO CCNC     "/>
    <n v="101110289"/>
    <n v="-95.87"/>
    <x v="4"/>
    <s v="2308E060 13521 432ND AVE SE #  NORT"/>
    <x v="1"/>
    <n v="1"/>
    <x v="0"/>
    <n v="1.77E-2"/>
  </r>
  <r>
    <x v="0"/>
    <n v="10600501"/>
    <x v="0"/>
    <d v="2019-03-01T00:00:00"/>
    <s v="005 AUTO CCNC     "/>
    <n v="101110289"/>
    <n v="2.39"/>
    <x v="4"/>
    <s v="2308E060 13521 432ND AVE SE #  NORT"/>
    <x v="0"/>
    <n v="1"/>
    <x v="0"/>
    <n v="3.9300000000000002E-2"/>
  </r>
  <r>
    <x v="0"/>
    <n v="10600501"/>
    <x v="0"/>
    <d v="2019-03-01T00:00:00"/>
    <s v="005 AUTO CCNC     "/>
    <n v="101110289"/>
    <n v="0.17"/>
    <x v="4"/>
    <s v="2308E060 13521 432ND AVE SE #  NORT"/>
    <x v="1"/>
    <n v="1"/>
    <x v="0"/>
    <n v="1.77E-2"/>
  </r>
  <r>
    <x v="0"/>
    <n v="10600501"/>
    <x v="0"/>
    <d v="2019-03-01T00:00:00"/>
    <s v="005 AUTO CCNC     "/>
    <n v="101110321"/>
    <n v="29391.48"/>
    <x v="24"/>
    <s v="1906E040  PARCEL 0619101076 #  BUCK"/>
    <x v="2"/>
    <n v="3"/>
    <x v="0"/>
    <n v="3.1399999999999997E-2"/>
  </r>
  <r>
    <x v="0"/>
    <n v="10600501"/>
    <x v="0"/>
    <d v="2019-02-01T00:00:00"/>
    <s v="005 AUTO CCNC     "/>
    <n v="101110512"/>
    <n v="2991.04"/>
    <x v="25"/>
    <s v="2401E047  PARCEL 39360310010304 #"/>
    <x v="2"/>
    <n v="2"/>
    <x v="0"/>
    <n v="3.1399999999999997E-2"/>
  </r>
  <r>
    <x v="0"/>
    <n v="10600501"/>
    <x v="0"/>
    <d v="2019-02-01T00:00:00"/>
    <s v="005 AUTO CCNC     "/>
    <n v="101110512"/>
    <n v="5806.15"/>
    <x v="25"/>
    <s v="2401E047  PARCEL 39360310010304 #"/>
    <x v="1"/>
    <n v="2"/>
    <x v="0"/>
    <n v="1.77E-2"/>
  </r>
  <r>
    <x v="0"/>
    <n v="10600501"/>
    <x v="0"/>
    <d v="2019-02-01T00:00:00"/>
    <s v="005 AUTO CCNC     "/>
    <n v="101110512"/>
    <n v="2287.27"/>
    <x v="25"/>
    <s v="2401E047  PARCEL 39360310010304 #"/>
    <x v="3"/>
    <n v="2"/>
    <x v="0"/>
    <n v="3.7400000000000003E-2"/>
  </r>
  <r>
    <x v="0"/>
    <n v="10600501"/>
    <x v="0"/>
    <d v="2019-02-01T00:00:00"/>
    <s v="005 AUTO CCNC     "/>
    <n v="101110512"/>
    <n v="351.9"/>
    <x v="25"/>
    <s v="2401E047  PARCEL 39360310010304 #"/>
    <x v="4"/>
    <n v="2"/>
    <x v="0"/>
    <n v="3.15E-2"/>
  </r>
  <r>
    <x v="0"/>
    <n v="10600501"/>
    <x v="0"/>
    <d v="2019-02-01T00:00:00"/>
    <s v="005 AUTO CCNC     "/>
    <n v="101110512"/>
    <n v="6158.01"/>
    <x v="25"/>
    <s v="2401E047  PARCEL 39360310010304 #"/>
    <x v="0"/>
    <n v="2"/>
    <x v="0"/>
    <n v="3.9300000000000002E-2"/>
  </r>
  <r>
    <x v="0"/>
    <n v="10600501"/>
    <x v="0"/>
    <d v="2019-02-01T00:00:00"/>
    <s v="005 AUTO CCNC     "/>
    <n v="101110512"/>
    <n v="2534.06"/>
    <x v="25"/>
    <s v="2401E047  PARCEL 39360310010304 #"/>
    <x v="2"/>
    <n v="2"/>
    <x v="0"/>
    <n v="3.1399999999999997E-2"/>
  </r>
  <r>
    <x v="0"/>
    <n v="10600501"/>
    <x v="0"/>
    <d v="2019-02-01T00:00:00"/>
    <s v="005 AUTO CCNC     "/>
    <n v="101110512"/>
    <n v="298.13"/>
    <x v="25"/>
    <s v="2401E047  PARCEL 39360310010304 #"/>
    <x v="4"/>
    <n v="2"/>
    <x v="0"/>
    <n v="3.15E-2"/>
  </r>
  <r>
    <x v="0"/>
    <n v="10600501"/>
    <x v="0"/>
    <d v="2019-02-01T00:00:00"/>
    <s v="005 AUTO CCNC     "/>
    <n v="101110512"/>
    <n v="4919.08"/>
    <x v="25"/>
    <s v="2401E047  PARCEL 39360310010304 #"/>
    <x v="1"/>
    <n v="2"/>
    <x v="0"/>
    <n v="1.77E-2"/>
  </r>
  <r>
    <x v="0"/>
    <n v="10600501"/>
    <x v="0"/>
    <d v="2019-02-01T00:00:00"/>
    <s v="005 AUTO CCNC     "/>
    <n v="101110512"/>
    <n v="1937.82"/>
    <x v="25"/>
    <s v="2401E047  PARCEL 39360310010304 #"/>
    <x v="3"/>
    <n v="2"/>
    <x v="0"/>
    <n v="3.7400000000000003E-2"/>
  </r>
  <r>
    <x v="0"/>
    <n v="10600501"/>
    <x v="0"/>
    <d v="2019-02-01T00:00:00"/>
    <s v="005 AUTO CCNC     "/>
    <n v="101110512"/>
    <n v="5217.21"/>
    <x v="25"/>
    <s v="2401E047  PARCEL 39360310010304 #"/>
    <x v="0"/>
    <n v="2"/>
    <x v="0"/>
    <n v="3.9300000000000002E-2"/>
  </r>
  <r>
    <x v="0"/>
    <n v="10600501"/>
    <x v="0"/>
    <d v="2019-03-01T00:00:00"/>
    <s v="005 AUTO CCNC     "/>
    <n v="101110512"/>
    <n v="19.760000000000002"/>
    <x v="25"/>
    <s v="2401E047  PARCEL 39360310010304 #"/>
    <x v="2"/>
    <n v="2"/>
    <x v="0"/>
    <n v="3.1399999999999997E-2"/>
  </r>
  <r>
    <x v="0"/>
    <n v="10600501"/>
    <x v="0"/>
    <d v="2019-03-01T00:00:00"/>
    <s v="005 AUTO CCNC     "/>
    <n v="101110512"/>
    <n v="40.68"/>
    <x v="25"/>
    <s v="2401E047  PARCEL 39360310010304 #"/>
    <x v="0"/>
    <n v="2"/>
    <x v="0"/>
    <n v="3.9300000000000002E-2"/>
  </r>
  <r>
    <x v="0"/>
    <n v="10600501"/>
    <x v="0"/>
    <d v="2019-03-01T00:00:00"/>
    <s v="005 AUTO CCNC     "/>
    <n v="101110512"/>
    <n v="38.36"/>
    <x v="25"/>
    <s v="2401E047  PARCEL 39360310010304 #"/>
    <x v="1"/>
    <n v="2"/>
    <x v="0"/>
    <n v="1.77E-2"/>
  </r>
  <r>
    <x v="0"/>
    <n v="10600501"/>
    <x v="0"/>
    <d v="2019-03-01T00:00:00"/>
    <s v="005 AUTO CCNC     "/>
    <n v="101110512"/>
    <n v="2.3199999999999998"/>
    <x v="25"/>
    <s v="2401E047  PARCEL 39360310010304 #"/>
    <x v="4"/>
    <n v="2"/>
    <x v="0"/>
    <n v="3.15E-2"/>
  </r>
  <r>
    <x v="0"/>
    <n v="10600501"/>
    <x v="0"/>
    <d v="2019-03-01T00:00:00"/>
    <s v="005 AUTO CCNC     "/>
    <n v="101110512"/>
    <n v="15.11"/>
    <x v="25"/>
    <s v="2401E047  PARCEL 39360310010304 #"/>
    <x v="3"/>
    <n v="2"/>
    <x v="0"/>
    <n v="3.7400000000000003E-2"/>
  </r>
  <r>
    <x v="0"/>
    <n v="10600501"/>
    <x v="0"/>
    <d v="2019-03-01T00:00:00"/>
    <s v="005 AUTO CCNC     "/>
    <n v="101110512"/>
    <n v="-2582.2800000000002"/>
    <x v="25"/>
    <s v="2401E047  PARCEL 39360310010304 #"/>
    <x v="2"/>
    <n v="2"/>
    <x v="0"/>
    <n v="3.1399999999999997E-2"/>
  </r>
  <r>
    <x v="0"/>
    <n v="10600501"/>
    <x v="0"/>
    <d v="2019-03-01T00:00:00"/>
    <s v="005 AUTO CCNC     "/>
    <n v="101110512"/>
    <n v="-5316.46"/>
    <x v="25"/>
    <s v="2401E047  PARCEL 39360310010304 #"/>
    <x v="0"/>
    <n v="2"/>
    <x v="0"/>
    <n v="3.9300000000000002E-2"/>
  </r>
  <r>
    <x v="0"/>
    <n v="10600501"/>
    <x v="0"/>
    <d v="2019-03-01T00:00:00"/>
    <s v="005 AUTO CCNC     "/>
    <n v="101110512"/>
    <n v="-5012.68"/>
    <x v="25"/>
    <s v="2401E047  PARCEL 39360310010304 #"/>
    <x v="1"/>
    <n v="2"/>
    <x v="0"/>
    <n v="1.77E-2"/>
  </r>
  <r>
    <x v="0"/>
    <n v="10600501"/>
    <x v="0"/>
    <d v="2019-03-01T00:00:00"/>
    <s v="005 AUTO CCNC     "/>
    <n v="101110512"/>
    <n v="-303.81"/>
    <x v="25"/>
    <s v="2401E047  PARCEL 39360310010304 #"/>
    <x v="4"/>
    <n v="2"/>
    <x v="0"/>
    <n v="3.15E-2"/>
  </r>
  <r>
    <x v="0"/>
    <n v="10600501"/>
    <x v="0"/>
    <d v="2019-03-01T00:00:00"/>
    <s v="005 AUTO CCNC     "/>
    <n v="101110512"/>
    <n v="-1974.69"/>
    <x v="25"/>
    <s v="2401E047  PARCEL 39360310010304 #"/>
    <x v="3"/>
    <n v="2"/>
    <x v="0"/>
    <n v="3.7400000000000003E-2"/>
  </r>
  <r>
    <x v="0"/>
    <n v="10600501"/>
    <x v="0"/>
    <d v="2019-03-01T00:00:00"/>
    <s v="005 AUTO CCNC     "/>
    <n v="101110512"/>
    <n v="2614.9299999999998"/>
    <x v="25"/>
    <s v="2401E047  PARCEL 39360310010304 #"/>
    <x v="2"/>
    <n v="2"/>
    <x v="0"/>
    <n v="3.1399999999999997E-2"/>
  </r>
  <r>
    <x v="0"/>
    <n v="10600501"/>
    <x v="0"/>
    <d v="2019-03-01T00:00:00"/>
    <s v="005 AUTO CCNC     "/>
    <n v="101110512"/>
    <n v="5383.69"/>
    <x v="25"/>
    <s v="2401E047  PARCEL 39360310010304 #"/>
    <x v="0"/>
    <n v="2"/>
    <x v="0"/>
    <n v="3.9300000000000002E-2"/>
  </r>
  <r>
    <x v="0"/>
    <n v="10600501"/>
    <x v="0"/>
    <d v="2019-03-01T00:00:00"/>
    <s v="005 AUTO CCNC     "/>
    <n v="101110512"/>
    <n v="5076.0600000000004"/>
    <x v="25"/>
    <s v="2401E047  PARCEL 39360310010304 #"/>
    <x v="1"/>
    <n v="2"/>
    <x v="0"/>
    <n v="1.77E-2"/>
  </r>
  <r>
    <x v="0"/>
    <n v="10600501"/>
    <x v="0"/>
    <d v="2019-03-01T00:00:00"/>
    <s v="005 AUTO CCNC     "/>
    <n v="101110512"/>
    <n v="307.64999999999998"/>
    <x v="25"/>
    <s v="2401E047  PARCEL 39360310010304 #"/>
    <x v="4"/>
    <n v="2"/>
    <x v="0"/>
    <n v="3.15E-2"/>
  </r>
  <r>
    <x v="0"/>
    <n v="10600501"/>
    <x v="0"/>
    <d v="2019-03-01T00:00:00"/>
    <s v="005 AUTO CCNC     "/>
    <n v="101110512"/>
    <n v="1999.65"/>
    <x v="25"/>
    <s v="2401E047  PARCEL 39360310010304 #"/>
    <x v="3"/>
    <n v="2"/>
    <x v="0"/>
    <n v="3.7400000000000003E-2"/>
  </r>
  <r>
    <x v="0"/>
    <n v="10600501"/>
    <x v="0"/>
    <d v="2019-01-01T00:00:00"/>
    <s v="005 AUTO CCNC     "/>
    <n v="101110617"/>
    <n v="165.05"/>
    <x v="23"/>
    <s v="2405E062 4336 120TH AVE SE # CELL"/>
    <x v="3"/>
    <n v="1"/>
    <x v="0"/>
    <n v="3.7400000000000003E-2"/>
  </r>
  <r>
    <x v="0"/>
    <n v="10600501"/>
    <x v="0"/>
    <d v="2019-01-01T00:00:00"/>
    <s v="005 AUTO CCNC     "/>
    <n v="101110617"/>
    <n v="23933.74"/>
    <x v="23"/>
    <s v="2405E062 4336 120TH AVE SE # CELL"/>
    <x v="1"/>
    <n v="1"/>
    <x v="0"/>
    <n v="1.77E-2"/>
  </r>
  <r>
    <x v="0"/>
    <n v="10600501"/>
    <x v="0"/>
    <d v="2019-01-01T00:00:00"/>
    <s v="005 AUTO CCNC     "/>
    <n v="101110617"/>
    <n v="18125.63"/>
    <x v="23"/>
    <s v="2405E062 4336 120TH AVE SE # CELL"/>
    <x v="0"/>
    <n v="1"/>
    <x v="0"/>
    <n v="3.9300000000000002E-2"/>
  </r>
  <r>
    <x v="0"/>
    <n v="10600501"/>
    <x v="0"/>
    <d v="2019-01-01T00:00:00"/>
    <s v="005 AUTO CCNC     "/>
    <n v="101110617"/>
    <n v="18864.91"/>
    <x v="23"/>
    <s v="2405E062 4336 120TH AVE SE # CELL"/>
    <x v="0"/>
    <n v="1"/>
    <x v="0"/>
    <n v="3.9300000000000002E-2"/>
  </r>
  <r>
    <x v="0"/>
    <n v="10600501"/>
    <x v="0"/>
    <d v="2019-01-01T00:00:00"/>
    <s v="005 AUTO CCNC     "/>
    <n v="101110617"/>
    <n v="171.79"/>
    <x v="23"/>
    <s v="2405E062 4336 120TH AVE SE # CELL"/>
    <x v="3"/>
    <n v="1"/>
    <x v="0"/>
    <n v="3.7400000000000003E-2"/>
  </r>
  <r>
    <x v="0"/>
    <n v="10600501"/>
    <x v="0"/>
    <d v="2019-01-01T00:00:00"/>
    <s v="005 AUTO CCNC     "/>
    <n v="101110617"/>
    <n v="24909.91"/>
    <x v="23"/>
    <s v="2405E062 4336 120TH AVE SE # CELL"/>
    <x v="1"/>
    <n v="1"/>
    <x v="0"/>
    <n v="1.77E-2"/>
  </r>
  <r>
    <x v="0"/>
    <n v="10600501"/>
    <x v="0"/>
    <d v="2019-02-01T00:00:00"/>
    <s v="005 AUTO CCNC     "/>
    <n v="101110617"/>
    <n v="-182.97"/>
    <x v="23"/>
    <s v="2405E062 4336 120TH AVE SE # CELL"/>
    <x v="3"/>
    <n v="1"/>
    <x v="0"/>
    <n v="3.7400000000000003E-2"/>
  </r>
  <r>
    <x v="0"/>
    <n v="10600501"/>
    <x v="0"/>
    <d v="2019-02-01T00:00:00"/>
    <s v="005 AUTO CCNC     "/>
    <n v="101110617"/>
    <n v="-20093.25"/>
    <x v="23"/>
    <s v="2405E062 4336 120TH AVE SE # CELL"/>
    <x v="0"/>
    <n v="1"/>
    <x v="0"/>
    <n v="3.9300000000000002E-2"/>
  </r>
  <r>
    <x v="0"/>
    <n v="10600501"/>
    <x v="0"/>
    <d v="2019-02-01T00:00:00"/>
    <s v="005 AUTO CCNC     "/>
    <n v="101110617"/>
    <n v="-26531.85"/>
    <x v="23"/>
    <s v="2405E062 4336 120TH AVE SE # CELL"/>
    <x v="1"/>
    <n v="1"/>
    <x v="0"/>
    <n v="1.77E-2"/>
  </r>
  <r>
    <x v="0"/>
    <n v="10600501"/>
    <x v="0"/>
    <d v="2019-02-01T00:00:00"/>
    <s v="005 AUTO CCNC     "/>
    <n v="101110617"/>
    <n v="173.2"/>
    <x v="23"/>
    <s v="2405E062 4336 120TH AVE SE # CELL"/>
    <x v="3"/>
    <n v="1"/>
    <x v="0"/>
    <n v="3.7400000000000003E-2"/>
  </r>
  <r>
    <x v="0"/>
    <n v="10600501"/>
    <x v="0"/>
    <d v="2019-02-01T00:00:00"/>
    <s v="005 AUTO CCNC     "/>
    <n v="101110617"/>
    <n v="19020.43"/>
    <x v="23"/>
    <s v="2405E062 4336 120TH AVE SE # CELL"/>
    <x v="0"/>
    <n v="1"/>
    <x v="0"/>
    <n v="3.9300000000000002E-2"/>
  </r>
  <r>
    <x v="0"/>
    <n v="10600501"/>
    <x v="0"/>
    <d v="2019-02-01T00:00:00"/>
    <s v="005 AUTO CCNC     "/>
    <n v="101110617"/>
    <n v="25115.26"/>
    <x v="23"/>
    <s v="2405E062 4336 120TH AVE SE # CELL"/>
    <x v="1"/>
    <n v="1"/>
    <x v="0"/>
    <n v="1.77E-2"/>
  </r>
  <r>
    <x v="0"/>
    <n v="10600501"/>
    <x v="0"/>
    <d v="2019-03-01T00:00:00"/>
    <s v="005 AUTO CCNC     "/>
    <n v="101110617"/>
    <n v="26107.200000000001"/>
    <x v="23"/>
    <s v="2405E062 4336 120TH AVE SE # CELL"/>
    <x v="1"/>
    <n v="1"/>
    <x v="0"/>
    <n v="1.77E-2"/>
  </r>
  <r>
    <x v="0"/>
    <n v="10600501"/>
    <x v="0"/>
    <d v="2019-03-01T00:00:00"/>
    <s v="005 AUTO CCNC     "/>
    <n v="101110617"/>
    <n v="180.04"/>
    <x v="23"/>
    <s v="2405E062 4336 120TH AVE SE # CELL"/>
    <x v="3"/>
    <n v="1"/>
    <x v="0"/>
    <n v="3.7400000000000003E-2"/>
  </r>
  <r>
    <x v="0"/>
    <n v="10600501"/>
    <x v="0"/>
    <d v="2019-03-01T00:00:00"/>
    <s v="005 AUTO CCNC     "/>
    <n v="101110617"/>
    <n v="19771.650000000001"/>
    <x v="23"/>
    <s v="2405E062 4336 120TH AVE SE # CELL"/>
    <x v="0"/>
    <n v="1"/>
    <x v="0"/>
    <n v="3.9300000000000002E-2"/>
  </r>
  <r>
    <x v="0"/>
    <n v="10600501"/>
    <x v="0"/>
    <d v="2019-03-01T00:00:00"/>
    <s v="005 AUTO CCNC     "/>
    <n v="101110617"/>
    <n v="-25419.93"/>
    <x v="23"/>
    <s v="2405E062 4336 120TH AVE SE # CELL"/>
    <x v="1"/>
    <n v="1"/>
    <x v="0"/>
    <n v="1.77E-2"/>
  </r>
  <r>
    <x v="0"/>
    <n v="10600501"/>
    <x v="0"/>
    <d v="2019-03-01T00:00:00"/>
    <s v="005 AUTO CCNC     "/>
    <n v="101110617"/>
    <n v="-175.3"/>
    <x v="23"/>
    <s v="2405E062 4336 120TH AVE SE # CELL"/>
    <x v="3"/>
    <n v="1"/>
    <x v="0"/>
    <n v="3.7400000000000003E-2"/>
  </r>
  <r>
    <x v="0"/>
    <n v="10600501"/>
    <x v="0"/>
    <d v="2019-03-01T00:00:00"/>
    <s v="005 AUTO CCNC     "/>
    <n v="101110617"/>
    <n v="-19251.16"/>
    <x v="23"/>
    <s v="2405E062 4336 120TH AVE SE # CELL"/>
    <x v="0"/>
    <n v="1"/>
    <x v="0"/>
    <n v="3.9300000000000002E-2"/>
  </r>
  <r>
    <x v="0"/>
    <n v="10600501"/>
    <x v="0"/>
    <d v="2019-03-01T00:00:00"/>
    <s v="005 AUTO CCNC     "/>
    <n v="101110617"/>
    <n v="233.53"/>
    <x v="23"/>
    <s v="2405E062 4336 120TH AVE SE # CELL"/>
    <x v="1"/>
    <n v="1"/>
    <x v="0"/>
    <n v="1.77E-2"/>
  </r>
  <r>
    <x v="0"/>
    <n v="10600501"/>
    <x v="0"/>
    <d v="2019-03-01T00:00:00"/>
    <s v="005 AUTO CCNC     "/>
    <n v="101110617"/>
    <n v="1.61"/>
    <x v="23"/>
    <s v="2405E062 4336 120TH AVE SE # CELL"/>
    <x v="3"/>
    <n v="1"/>
    <x v="0"/>
    <n v="3.7400000000000003E-2"/>
  </r>
  <r>
    <x v="0"/>
    <n v="10600501"/>
    <x v="0"/>
    <d v="2019-03-01T00:00:00"/>
    <s v="005 AUTO CCNC     "/>
    <n v="101110617"/>
    <n v="176.85"/>
    <x v="23"/>
    <s v="2405E062 4336 120TH AVE SE # CELL"/>
    <x v="0"/>
    <n v="1"/>
    <x v="0"/>
    <n v="3.9300000000000002E-2"/>
  </r>
  <r>
    <x v="0"/>
    <n v="10600501"/>
    <x v="0"/>
    <d v="2019-01-01T00:00:00"/>
    <s v="005 AUTO CCNC     "/>
    <n v="101110674"/>
    <n v="1129.77"/>
    <x v="23"/>
    <s v="2506E128  PARCEL 3225069286 #  SAMM"/>
    <x v="3"/>
    <n v="1"/>
    <x v="0"/>
    <n v="3.7400000000000003E-2"/>
  </r>
  <r>
    <x v="0"/>
    <n v="10600501"/>
    <x v="0"/>
    <d v="2019-01-01T00:00:00"/>
    <s v="005 AUTO CCNC     "/>
    <n v="101110674"/>
    <n v="12068.7"/>
    <x v="23"/>
    <s v="2506E128  PARCEL 3225069286 #  SAMM"/>
    <x v="2"/>
    <n v="1"/>
    <x v="0"/>
    <n v="3.1399999999999997E-2"/>
  </r>
  <r>
    <x v="0"/>
    <n v="10600501"/>
    <x v="0"/>
    <d v="2019-01-01T00:00:00"/>
    <s v="005 AUTO CCNC     "/>
    <n v="101110674"/>
    <n v="344.57"/>
    <x v="23"/>
    <s v="2506E128  PARCEL 3225069286 #  SAMM"/>
    <x v="3"/>
    <n v="1"/>
    <x v="0"/>
    <n v="3.7400000000000003E-2"/>
  </r>
  <r>
    <x v="0"/>
    <n v="10600501"/>
    <x v="0"/>
    <d v="2019-01-01T00:00:00"/>
    <s v="005 AUTO CCNC     "/>
    <n v="101110674"/>
    <n v="3680.81"/>
    <x v="23"/>
    <s v="2506E128  PARCEL 3225069286 #  SAMM"/>
    <x v="2"/>
    <n v="1"/>
    <x v="0"/>
    <n v="3.1399999999999997E-2"/>
  </r>
  <r>
    <x v="0"/>
    <n v="10600501"/>
    <x v="0"/>
    <d v="2019-02-01T00:00:00"/>
    <s v="005 AUTO CCNC     "/>
    <n v="101110674"/>
    <n v="-4699.13"/>
    <x v="23"/>
    <s v="2506E128  PARCEL 3225069286 #  SAMM"/>
    <x v="2"/>
    <n v="1"/>
    <x v="0"/>
    <n v="3.1399999999999997E-2"/>
  </r>
  <r>
    <x v="0"/>
    <n v="10600501"/>
    <x v="0"/>
    <d v="2019-02-01T00:00:00"/>
    <s v="005 AUTO CCNC     "/>
    <n v="101110674"/>
    <n v="-439.89"/>
    <x v="23"/>
    <s v="2506E128  PARCEL 3225069286 #  SAMM"/>
    <x v="3"/>
    <n v="1"/>
    <x v="0"/>
    <n v="3.7400000000000003E-2"/>
  </r>
  <r>
    <x v="0"/>
    <n v="10600501"/>
    <x v="0"/>
    <d v="2019-02-01T00:00:00"/>
    <s v="005 AUTO CCNC     "/>
    <n v="101110674"/>
    <n v="4701.38"/>
    <x v="23"/>
    <s v="2506E128  PARCEL 3225069286 #  SAMM"/>
    <x v="2"/>
    <n v="1"/>
    <x v="0"/>
    <n v="3.1399999999999997E-2"/>
  </r>
  <r>
    <x v="0"/>
    <n v="10600501"/>
    <x v="0"/>
    <d v="2019-02-01T00:00:00"/>
    <s v="005 AUTO CCNC     "/>
    <n v="101110674"/>
    <n v="440.11"/>
    <x v="23"/>
    <s v="2506E128  PARCEL 3225069286 #  SAMM"/>
    <x v="3"/>
    <n v="1"/>
    <x v="0"/>
    <n v="3.7400000000000003E-2"/>
  </r>
  <r>
    <x v="0"/>
    <n v="10600501"/>
    <x v="0"/>
    <d v="2019-03-01T00:00:00"/>
    <s v="005 AUTO CCNC     "/>
    <n v="101110674"/>
    <n v="4738.67"/>
    <x v="23"/>
    <s v="2506E128  PARCEL 3225069286 #  SAMM"/>
    <x v="2"/>
    <n v="1"/>
    <x v="0"/>
    <n v="3.1399999999999997E-2"/>
  </r>
  <r>
    <x v="0"/>
    <n v="10600501"/>
    <x v="0"/>
    <d v="2019-03-01T00:00:00"/>
    <s v="005 AUTO CCNC     "/>
    <n v="101110674"/>
    <n v="443.6"/>
    <x v="23"/>
    <s v="2506E128  PARCEL 3225069286 #  SAMM"/>
    <x v="3"/>
    <n v="1"/>
    <x v="0"/>
    <n v="3.7400000000000003E-2"/>
  </r>
  <r>
    <x v="0"/>
    <n v="10600501"/>
    <x v="0"/>
    <d v="2019-03-01T00:00:00"/>
    <s v="005 AUTO CCNC     "/>
    <n v="101110674"/>
    <n v="-4700.8999999999996"/>
    <x v="23"/>
    <s v="2506E128  PARCEL 3225069286 #  SAMM"/>
    <x v="2"/>
    <n v="1"/>
    <x v="0"/>
    <n v="3.1399999999999997E-2"/>
  </r>
  <r>
    <x v="0"/>
    <n v="10600501"/>
    <x v="0"/>
    <d v="2019-03-01T00:00:00"/>
    <s v="005 AUTO CCNC     "/>
    <n v="101110674"/>
    <n v="-440.06"/>
    <x v="23"/>
    <s v="2506E128  PARCEL 3225069286 #  SAMM"/>
    <x v="3"/>
    <n v="1"/>
    <x v="0"/>
    <n v="3.7400000000000003E-2"/>
  </r>
  <r>
    <x v="0"/>
    <n v="10600501"/>
    <x v="0"/>
    <d v="2019-03-01T00:00:00"/>
    <s v="005 AUTO CCNC     "/>
    <n v="101110674"/>
    <n v="20.34"/>
    <x v="23"/>
    <s v="2506E128  PARCEL 3225069286 #  SAMM"/>
    <x v="2"/>
    <n v="1"/>
    <x v="0"/>
    <n v="3.1399999999999997E-2"/>
  </r>
  <r>
    <x v="0"/>
    <n v="10600501"/>
    <x v="0"/>
    <d v="2019-03-01T00:00:00"/>
    <s v="005 AUTO CCNC     "/>
    <n v="101110674"/>
    <n v="1.9"/>
    <x v="23"/>
    <s v="2506E128  PARCEL 3225069286 #  SAMM"/>
    <x v="3"/>
    <n v="1"/>
    <x v="0"/>
    <n v="3.7400000000000003E-2"/>
  </r>
  <r>
    <x v="0"/>
    <n v="10600501"/>
    <x v="0"/>
    <d v="2019-02-01T00:00:00"/>
    <s v="005 AUTO CCNC     "/>
    <n v="101110750"/>
    <n v="-2982.94"/>
    <x v="26"/>
    <s v="2505E093 17207 NE 36TH ST #  REDMON"/>
    <x v="0"/>
    <n v="2"/>
    <x v="0"/>
    <n v="3.9300000000000002E-2"/>
  </r>
  <r>
    <x v="0"/>
    <n v="10600501"/>
    <x v="0"/>
    <d v="2019-02-01T00:00:00"/>
    <s v="005 AUTO CCNC     "/>
    <n v="101110750"/>
    <n v="-18282.02"/>
    <x v="26"/>
    <s v="2505E093 17207 NE 36TH ST #  REDMON"/>
    <x v="1"/>
    <n v="2"/>
    <x v="0"/>
    <n v="1.77E-2"/>
  </r>
  <r>
    <x v="0"/>
    <n v="10600501"/>
    <x v="0"/>
    <d v="2019-02-01T00:00:00"/>
    <s v="005 AUTO CCNC     "/>
    <n v="101110750"/>
    <n v="29475.279999999999"/>
    <x v="26"/>
    <s v="2505E093 17207 NE 36TH ST #  REDMON"/>
    <x v="1"/>
    <n v="2"/>
    <x v="0"/>
    <n v="1.77E-2"/>
  </r>
  <r>
    <x v="0"/>
    <n v="10600501"/>
    <x v="0"/>
    <d v="2019-02-01T00:00:00"/>
    <s v="005 AUTO CCNC     "/>
    <n v="101110750"/>
    <n v="4809.2700000000004"/>
    <x v="26"/>
    <s v="2505E093 17207 NE 36TH ST #  REDMON"/>
    <x v="0"/>
    <n v="2"/>
    <x v="0"/>
    <n v="3.9300000000000002E-2"/>
  </r>
  <r>
    <x v="0"/>
    <n v="10600501"/>
    <x v="0"/>
    <d v="2019-03-01T00:00:00"/>
    <s v="005 AUTO CCNC     "/>
    <n v="101110750"/>
    <n v="-31744.959999999999"/>
    <x v="26"/>
    <s v="2505E093 17207 NE 36TH ST #  REDMON"/>
    <x v="1"/>
    <n v="2"/>
    <x v="0"/>
    <n v="1.77E-2"/>
  </r>
  <r>
    <x v="0"/>
    <n v="10600501"/>
    <x v="0"/>
    <d v="2019-03-01T00:00:00"/>
    <s v="005 AUTO CCNC     "/>
    <n v="101110750"/>
    <n v="-5179.62"/>
    <x v="26"/>
    <s v="2505E093 17207 NE 36TH ST #  REDMON"/>
    <x v="0"/>
    <n v="2"/>
    <x v="0"/>
    <n v="3.9300000000000002E-2"/>
  </r>
  <r>
    <x v="0"/>
    <n v="10600501"/>
    <x v="0"/>
    <d v="2019-03-01T00:00:00"/>
    <s v="005 AUTO CCNC     "/>
    <n v="101110750"/>
    <n v="31961.63"/>
    <x v="26"/>
    <s v="2505E093 17207 NE 36TH ST #  REDMON"/>
    <x v="1"/>
    <n v="2"/>
    <x v="0"/>
    <n v="1.77E-2"/>
  </r>
  <r>
    <x v="0"/>
    <n v="10600501"/>
    <x v="0"/>
    <d v="2019-03-01T00:00:00"/>
    <s v="005 AUTO CCNC     "/>
    <n v="101110750"/>
    <n v="5214.9799999999996"/>
    <x v="26"/>
    <s v="2505E093 17207 NE 36TH ST #  REDMON"/>
    <x v="0"/>
    <n v="2"/>
    <x v="0"/>
    <n v="3.9300000000000002E-2"/>
  </r>
  <r>
    <x v="0"/>
    <n v="10600501"/>
    <x v="0"/>
    <d v="2019-03-01T00:00:00"/>
    <s v="005 AUTO CCNC     "/>
    <n v="101110798"/>
    <n v="6352.52"/>
    <x v="27"/>
    <s v="1904E050 13414 142ND AVE E #  ORTIN"/>
    <x v="0"/>
    <n v="3"/>
    <x v="0"/>
    <n v="3.9300000000000002E-2"/>
  </r>
  <r>
    <x v="0"/>
    <n v="10600501"/>
    <x v="0"/>
    <d v="2019-03-01T00:00:00"/>
    <s v="005 AUTO CCNC     "/>
    <n v="101110798"/>
    <n v="16702.14"/>
    <x v="27"/>
    <s v="1904E050 13414 142ND AVE E #  ORTIN"/>
    <x v="1"/>
    <n v="3"/>
    <x v="0"/>
    <n v="1.77E-2"/>
  </r>
  <r>
    <x v="0"/>
    <n v="10600501"/>
    <x v="0"/>
    <d v="2019-03-01T00:00:00"/>
    <s v="005 AUTO CCNC     "/>
    <n v="101110798"/>
    <n v="1675.52"/>
    <x v="27"/>
    <s v="1904E050 13414 142ND AVE E #  ORTIN"/>
    <x v="3"/>
    <n v="3"/>
    <x v="0"/>
    <n v="3.7400000000000003E-2"/>
  </r>
  <r>
    <x v="0"/>
    <n v="10600501"/>
    <x v="0"/>
    <d v="2019-03-01T00:00:00"/>
    <s v="005 AUTO CCNC     "/>
    <n v="101110798"/>
    <n v="-1861.17"/>
    <x v="27"/>
    <s v="1904E050 13414 142ND AVE E #  ORTIN"/>
    <x v="3"/>
    <n v="3"/>
    <x v="0"/>
    <n v="3.7400000000000003E-2"/>
  </r>
  <r>
    <x v="0"/>
    <n v="10600501"/>
    <x v="0"/>
    <d v="2019-03-01T00:00:00"/>
    <s v="005 AUTO CCNC     "/>
    <n v="101110798"/>
    <n v="-18552.73"/>
    <x v="27"/>
    <s v="1904E050 13414 142ND AVE E #  ORTIN"/>
    <x v="1"/>
    <n v="3"/>
    <x v="0"/>
    <n v="1.77E-2"/>
  </r>
  <r>
    <x v="0"/>
    <n v="10600501"/>
    <x v="0"/>
    <d v="2019-03-01T00:00:00"/>
    <s v="005 AUTO CCNC     "/>
    <n v="101110798"/>
    <n v="-7056.38"/>
    <x v="27"/>
    <s v="1904E050 13414 142ND AVE E #  ORTIN"/>
    <x v="0"/>
    <n v="3"/>
    <x v="0"/>
    <n v="3.9300000000000002E-2"/>
  </r>
  <r>
    <x v="0"/>
    <n v="10600501"/>
    <x v="0"/>
    <d v="2019-03-01T00:00:00"/>
    <s v="005 AUTO CCNC     "/>
    <n v="101110798"/>
    <n v="1663.68"/>
    <x v="27"/>
    <s v="1904E050 13414 142ND AVE E #  ORTIN"/>
    <x v="3"/>
    <n v="3"/>
    <x v="0"/>
    <n v="3.7400000000000003E-2"/>
  </r>
  <r>
    <x v="0"/>
    <n v="10600501"/>
    <x v="0"/>
    <d v="2019-03-01T00:00:00"/>
    <s v="005 AUTO CCNC     "/>
    <n v="101110798"/>
    <n v="16583.900000000001"/>
    <x v="27"/>
    <s v="1904E050 13414 142ND AVE E #  ORTIN"/>
    <x v="1"/>
    <n v="3"/>
    <x v="0"/>
    <n v="1.77E-2"/>
  </r>
  <r>
    <x v="0"/>
    <n v="10600501"/>
    <x v="0"/>
    <d v="2019-03-01T00:00:00"/>
    <s v="005 AUTO CCNC     "/>
    <n v="101110798"/>
    <n v="6307.57"/>
    <x v="27"/>
    <s v="1904E050 13414 142ND AVE E #  ORTIN"/>
    <x v="0"/>
    <n v="3"/>
    <x v="0"/>
    <n v="3.9300000000000002E-2"/>
  </r>
  <r>
    <x v="0"/>
    <n v="10600501"/>
    <x v="0"/>
    <d v="2019-03-01T00:00:00"/>
    <s v="005 AUTO CCNC     "/>
    <n v="101110862"/>
    <n v="9101.06"/>
    <x v="28"/>
    <s v="2601E016 22632 CLEAR CREEK RD NW #"/>
    <x v="3"/>
    <n v="3"/>
    <x v="0"/>
    <n v="3.7400000000000003E-2"/>
  </r>
  <r>
    <x v="0"/>
    <n v="10600501"/>
    <x v="0"/>
    <d v="2019-03-01T00:00:00"/>
    <s v="005 AUTO CCNC     "/>
    <n v="101110862"/>
    <n v="-2413.86"/>
    <x v="28"/>
    <s v="2601E016 22632 CLEAR CREEK RD NW #"/>
    <x v="3"/>
    <n v="3"/>
    <x v="0"/>
    <n v="3.7400000000000003E-2"/>
  </r>
  <r>
    <x v="0"/>
    <n v="10600501"/>
    <x v="0"/>
    <d v="2019-03-01T00:00:00"/>
    <s v="005 AUTO CCNC     "/>
    <n v="101110862"/>
    <n v="1708.03"/>
    <x v="28"/>
    <s v="2601E016 22632 CLEAR CREEK RD NW #"/>
    <x v="3"/>
    <n v="3"/>
    <x v="0"/>
    <n v="3.7400000000000003E-2"/>
  </r>
  <r>
    <x v="0"/>
    <n v="10600501"/>
    <x v="0"/>
    <d v="2018-10-01T00:00:00"/>
    <s v="005 AUTO CCNC     "/>
    <n v="101110869"/>
    <n v="6595.83"/>
    <x v="29"/>
    <s v="2007E120 PARCEL #2320069268, ENUMCL"/>
    <x v="3"/>
    <n v="2018"/>
    <x v="0"/>
    <n v="3.7400000000000003E-2"/>
  </r>
  <r>
    <x v="0"/>
    <n v="10600501"/>
    <x v="0"/>
    <d v="2018-10-01T00:00:00"/>
    <s v="005 AUTO CCNC     "/>
    <n v="101110869"/>
    <n v="66484.81"/>
    <x v="29"/>
    <s v="2007E120 PARCEL #2320069268, ENUMCL"/>
    <x v="2"/>
    <n v="2018"/>
    <x v="0"/>
    <n v="3.1399999999999997E-2"/>
  </r>
  <r>
    <x v="0"/>
    <n v="10600501"/>
    <x v="0"/>
    <d v="2018-10-01T00:00:00"/>
    <s v="005 AUTO CCNC     "/>
    <n v="101110869"/>
    <n v="656.88"/>
    <x v="29"/>
    <s v="2007E120 PARCEL #2320069268, ENUMCL"/>
    <x v="1"/>
    <n v="2018"/>
    <x v="0"/>
    <n v="1.77E-2"/>
  </r>
  <r>
    <x v="0"/>
    <n v="10600501"/>
    <x v="0"/>
    <d v="2018-10-01T00:00:00"/>
    <s v="005 AUTO CCNC     "/>
    <n v="101110869"/>
    <n v="-3655.96"/>
    <x v="29"/>
    <s v="2007E120 PARCEL #2320069268, ENUMCL"/>
    <x v="3"/>
    <n v="2018"/>
    <x v="0"/>
    <n v="3.7400000000000003E-2"/>
  </r>
  <r>
    <x v="0"/>
    <n v="10600501"/>
    <x v="0"/>
    <d v="2018-10-01T00:00:00"/>
    <s v="005 AUTO CCNC     "/>
    <n v="101110869"/>
    <n v="-36851.42"/>
    <x v="29"/>
    <s v="2007E120 PARCEL #2320069268, ENUMCL"/>
    <x v="2"/>
    <n v="2018"/>
    <x v="0"/>
    <n v="3.1399999999999997E-2"/>
  </r>
  <r>
    <x v="0"/>
    <n v="10600501"/>
    <x v="0"/>
    <d v="2018-10-01T00:00:00"/>
    <s v="005 AUTO CCNC     "/>
    <n v="101110869"/>
    <n v="-364.1"/>
    <x v="29"/>
    <s v="2007E120 PARCEL #2320069268, ENUMCL"/>
    <x v="1"/>
    <n v="2018"/>
    <x v="0"/>
    <n v="1.77E-2"/>
  </r>
  <r>
    <x v="0"/>
    <n v="10600501"/>
    <x v="0"/>
    <d v="2018-10-01T00:00:00"/>
    <s v="005 AUTO CCNC     "/>
    <n v="101110869"/>
    <n v="2987.41"/>
    <x v="29"/>
    <s v="2007E120 PARCEL #2320069268, ENUMCL"/>
    <x v="3"/>
    <n v="2018"/>
    <x v="0"/>
    <n v="3.7400000000000003E-2"/>
  </r>
  <r>
    <x v="0"/>
    <n v="10600501"/>
    <x v="0"/>
    <d v="2018-10-01T00:00:00"/>
    <s v="005 AUTO CCNC     "/>
    <n v="101110869"/>
    <n v="30112.63"/>
    <x v="29"/>
    <s v="2007E120 PARCEL #2320069268, ENUMCL"/>
    <x v="2"/>
    <n v="2018"/>
    <x v="0"/>
    <n v="3.1399999999999997E-2"/>
  </r>
  <r>
    <x v="0"/>
    <n v="10600501"/>
    <x v="0"/>
    <d v="2018-10-01T00:00:00"/>
    <s v="005 AUTO CCNC     "/>
    <n v="101110869"/>
    <n v="297.52"/>
    <x v="29"/>
    <s v="2007E120 PARCEL #2320069268, ENUMCL"/>
    <x v="1"/>
    <n v="2018"/>
    <x v="0"/>
    <n v="1.77E-2"/>
  </r>
  <r>
    <x v="0"/>
    <n v="10600501"/>
    <x v="0"/>
    <d v="2018-11-01T00:00:00"/>
    <s v="005 AUTO CCNC     "/>
    <n v="101110869"/>
    <n v="-3155.01"/>
    <x v="29"/>
    <s v="2007E120 PARCEL #2320069268, ENUMCL"/>
    <x v="3"/>
    <n v="2018"/>
    <x v="0"/>
    <n v="3.7400000000000003E-2"/>
  </r>
  <r>
    <x v="0"/>
    <n v="10600501"/>
    <x v="0"/>
    <d v="2018-11-01T00:00:00"/>
    <s v="005 AUTO CCNC     "/>
    <n v="101110869"/>
    <n v="-314.20999999999998"/>
    <x v="29"/>
    <s v="2007E120 PARCEL #2320069268, ENUMCL"/>
    <x v="1"/>
    <n v="2018"/>
    <x v="0"/>
    <n v="1.77E-2"/>
  </r>
  <r>
    <x v="0"/>
    <n v="10600501"/>
    <x v="0"/>
    <d v="2018-11-01T00:00:00"/>
    <s v="005 AUTO CCNC     "/>
    <n v="101110869"/>
    <n v="-31801.99"/>
    <x v="29"/>
    <s v="2007E120 PARCEL #2320069268, ENUMCL"/>
    <x v="2"/>
    <n v="2018"/>
    <x v="0"/>
    <n v="3.1399999999999997E-2"/>
  </r>
  <r>
    <x v="0"/>
    <n v="10600501"/>
    <x v="0"/>
    <d v="2018-11-01T00:00:00"/>
    <s v="005 AUTO CCNC     "/>
    <n v="101110869"/>
    <n v="2854.38"/>
    <x v="29"/>
    <s v="2007E120 PARCEL #2320069268, ENUMCL"/>
    <x v="3"/>
    <n v="2018"/>
    <x v="0"/>
    <n v="3.7400000000000003E-2"/>
  </r>
  <r>
    <x v="0"/>
    <n v="10600501"/>
    <x v="0"/>
    <d v="2018-11-01T00:00:00"/>
    <s v="005 AUTO CCNC     "/>
    <n v="101110869"/>
    <n v="284.27"/>
    <x v="29"/>
    <s v="2007E120 PARCEL #2320069268, ENUMCL"/>
    <x v="1"/>
    <n v="2018"/>
    <x v="0"/>
    <n v="1.77E-2"/>
  </r>
  <r>
    <x v="0"/>
    <n v="10600501"/>
    <x v="0"/>
    <d v="2018-11-01T00:00:00"/>
    <s v="005 AUTO CCNC     "/>
    <n v="101110869"/>
    <n v="28771.65"/>
    <x v="29"/>
    <s v="2007E120 PARCEL #2320069268, ENUMCL"/>
    <x v="2"/>
    <n v="2018"/>
    <x v="0"/>
    <n v="3.1399999999999997E-2"/>
  </r>
  <r>
    <x v="0"/>
    <n v="10600501"/>
    <x v="0"/>
    <d v="2018-11-01T00:00:00"/>
    <s v="005 AUTO CCNC     "/>
    <n v="101110869"/>
    <n v="-98.51"/>
    <x v="29"/>
    <s v="2007E120 PARCEL #2320069268, ENUMCL"/>
    <x v="3"/>
    <n v="2018"/>
    <x v="0"/>
    <n v="3.7400000000000003E-2"/>
  </r>
  <r>
    <x v="0"/>
    <n v="10600501"/>
    <x v="0"/>
    <d v="2018-11-01T00:00:00"/>
    <s v="005 AUTO CCNC     "/>
    <n v="101110869"/>
    <n v="-9.81"/>
    <x v="29"/>
    <s v="2007E120 PARCEL #2320069268, ENUMCL"/>
    <x v="1"/>
    <n v="2018"/>
    <x v="0"/>
    <n v="1.77E-2"/>
  </r>
  <r>
    <x v="0"/>
    <n v="10600501"/>
    <x v="0"/>
    <d v="2018-11-01T00:00:00"/>
    <s v="005 AUTO CCNC     "/>
    <n v="101110869"/>
    <n v="-993.09"/>
    <x v="29"/>
    <s v="2007E120 PARCEL #2320069268, ENUMCL"/>
    <x v="2"/>
    <n v="2018"/>
    <x v="0"/>
    <n v="3.1399999999999997E-2"/>
  </r>
  <r>
    <x v="0"/>
    <n v="10100501"/>
    <x v="0"/>
    <d v="2019-01-01T00:00:00"/>
    <s v="016 AUTO UNTZ     "/>
    <n v="101110869"/>
    <n v="10810.31"/>
    <x v="29"/>
    <s v="Work Order Addition"/>
    <x v="2"/>
    <n v="2018"/>
    <x v="0"/>
    <n v="3.1399999999999997E-2"/>
  </r>
  <r>
    <x v="0"/>
    <n v="10100501"/>
    <x v="0"/>
    <d v="2019-01-01T00:00:00"/>
    <s v="016 AUTO UNTZ     "/>
    <n v="101110869"/>
    <n v="6021.05"/>
    <x v="29"/>
    <s v="Work Order Addition"/>
    <x v="2"/>
    <n v="2018"/>
    <x v="0"/>
    <n v="3.1399999999999997E-2"/>
  </r>
  <r>
    <x v="0"/>
    <n v="10100501"/>
    <x v="0"/>
    <d v="2019-01-01T00:00:00"/>
    <s v="016 AUTO UNTZ     "/>
    <n v="101110869"/>
    <n v="13991.04"/>
    <x v="29"/>
    <s v="Work Order Addition"/>
    <x v="2"/>
    <n v="2018"/>
    <x v="0"/>
    <n v="3.1399999999999997E-2"/>
  </r>
  <r>
    <x v="0"/>
    <n v="10100501"/>
    <x v="0"/>
    <d v="2019-01-01T00:00:00"/>
    <s v="016 AUTO UNTZ     "/>
    <n v="101110869"/>
    <n v="27076.15"/>
    <x v="29"/>
    <s v="Work Order Addition"/>
    <x v="3"/>
    <n v="2018"/>
    <x v="0"/>
    <n v="3.7400000000000003E-2"/>
  </r>
  <r>
    <x v="0"/>
    <n v="10100501"/>
    <x v="0"/>
    <d v="2019-01-01T00:00:00"/>
    <s v="016 AUTO UNTZ     "/>
    <n v="101110869"/>
    <n v="490.77"/>
    <x v="29"/>
    <s v="Work Order Addition"/>
    <x v="1"/>
    <n v="2018"/>
    <x v="0"/>
    <n v="1.77E-2"/>
  </r>
  <r>
    <x v="0"/>
    <n v="10100501"/>
    <x v="0"/>
    <d v="2019-01-01T00:00:00"/>
    <s v="016 AUTO UNTZ     "/>
    <n v="101110869"/>
    <n v="1924.69"/>
    <x v="29"/>
    <s v="Work Order Addition"/>
    <x v="6"/>
    <n v="2018"/>
    <x v="0"/>
    <n v="4.0599999999999997E-2"/>
  </r>
  <r>
    <x v="0"/>
    <n v="10100501"/>
    <x v="0"/>
    <d v="2019-01-01T00:00:00"/>
    <s v="016 AUTO UNTZ     "/>
    <n v="101110869"/>
    <n v="1487.27"/>
    <x v="29"/>
    <s v="Work Order Addition"/>
    <x v="6"/>
    <n v="2018"/>
    <x v="0"/>
    <n v="4.0599999999999997E-2"/>
  </r>
  <r>
    <x v="0"/>
    <n v="10100501"/>
    <x v="0"/>
    <d v="2019-02-01T00:00:00"/>
    <s v="016 AUTO UNTZ     "/>
    <n v="101110869"/>
    <n v="855.62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476.56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1107.3699999999999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2143.0500000000002"/>
    <x v="29"/>
    <s v="Late Charge Unitization"/>
    <x v="3"/>
    <n v="2018"/>
    <x v="0"/>
    <n v="3.7400000000000003E-2"/>
  </r>
  <r>
    <x v="0"/>
    <n v="10100501"/>
    <x v="0"/>
    <d v="2019-02-01T00:00:00"/>
    <s v="016 AUTO UNTZ     "/>
    <n v="101110869"/>
    <n v="38.840000000000003"/>
    <x v="29"/>
    <s v="Late Charge Unitization"/>
    <x v="1"/>
    <n v="2018"/>
    <x v="0"/>
    <n v="1.77E-2"/>
  </r>
  <r>
    <x v="0"/>
    <n v="10100501"/>
    <x v="0"/>
    <d v="2019-02-01T00:00:00"/>
    <s v="016 AUTO UNTZ     "/>
    <n v="101110869"/>
    <n v="152.34"/>
    <x v="29"/>
    <s v="Late Charge Unitization"/>
    <x v="6"/>
    <n v="2018"/>
    <x v="0"/>
    <n v="4.0599999999999997E-2"/>
  </r>
  <r>
    <x v="0"/>
    <n v="10100501"/>
    <x v="0"/>
    <d v="2019-02-01T00:00:00"/>
    <s v="016 AUTO UNTZ     "/>
    <n v="101110869"/>
    <n v="117.72"/>
    <x v="29"/>
    <s v="Late Charge Unitization"/>
    <x v="6"/>
    <n v="2018"/>
    <x v="0"/>
    <n v="4.0599999999999997E-2"/>
  </r>
  <r>
    <x v="0"/>
    <n v="10100501"/>
    <x v="0"/>
    <d v="2019-02-01T00:00:00"/>
    <s v="016 AUTO UNTZ     "/>
    <n v="101110869"/>
    <n v="2.5499999999999998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1.48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3.48"/>
    <x v="29"/>
    <s v="Late Charge Unitization"/>
    <x v="2"/>
    <n v="2018"/>
    <x v="0"/>
    <n v="3.1399999999999997E-2"/>
  </r>
  <r>
    <x v="0"/>
    <n v="10100501"/>
    <x v="0"/>
    <d v="2019-02-01T00:00:00"/>
    <s v="016 AUTO UNTZ     "/>
    <n v="101110869"/>
    <n v="3.16"/>
    <x v="29"/>
    <s v="Late Charge Unitization"/>
    <x v="3"/>
    <n v="2018"/>
    <x v="0"/>
    <n v="3.7400000000000003E-2"/>
  </r>
  <r>
    <x v="0"/>
    <n v="10100501"/>
    <x v="0"/>
    <d v="2019-02-01T00:00:00"/>
    <s v="016 AUTO UNTZ     "/>
    <n v="101110869"/>
    <n v="0.09"/>
    <x v="29"/>
    <s v="Late Charge Unitization"/>
    <x v="1"/>
    <n v="2018"/>
    <x v="0"/>
    <n v="1.77E-2"/>
  </r>
  <r>
    <x v="0"/>
    <n v="10100501"/>
    <x v="0"/>
    <d v="2019-02-01T00:00:00"/>
    <s v="016 AUTO UNTZ     "/>
    <n v="101110869"/>
    <n v="0.19"/>
    <x v="29"/>
    <s v="Late Charge Unitization"/>
    <x v="6"/>
    <n v="2018"/>
    <x v="0"/>
    <n v="4.0599999999999997E-2"/>
  </r>
  <r>
    <x v="0"/>
    <n v="10100501"/>
    <x v="0"/>
    <d v="2019-02-01T00:00:00"/>
    <s v="016 AUTO UNTZ     "/>
    <n v="101110869"/>
    <n v="0.15"/>
    <x v="29"/>
    <s v="Late Charge Unitization"/>
    <x v="6"/>
    <n v="2018"/>
    <x v="0"/>
    <n v="4.0599999999999997E-2"/>
  </r>
  <r>
    <x v="0"/>
    <n v="10100501"/>
    <x v="0"/>
    <d v="2019-03-01T00:00:00"/>
    <s v="016 AUTO UNTZ     "/>
    <n v="101110869"/>
    <n v="-68.48"/>
    <x v="29"/>
    <s v="Late Charge Unitization"/>
    <x v="2"/>
    <n v="2018"/>
    <x v="0"/>
    <n v="3.1399999999999997E-2"/>
  </r>
  <r>
    <x v="0"/>
    <n v="10100501"/>
    <x v="0"/>
    <d v="2019-03-01T00:00:00"/>
    <s v="016 AUTO UNTZ     "/>
    <n v="101110869"/>
    <n v="-38.14"/>
    <x v="29"/>
    <s v="Late Charge Unitization"/>
    <x v="2"/>
    <n v="2018"/>
    <x v="0"/>
    <n v="3.1399999999999997E-2"/>
  </r>
  <r>
    <x v="0"/>
    <n v="10100501"/>
    <x v="0"/>
    <d v="2019-03-01T00:00:00"/>
    <s v="016 AUTO UNTZ     "/>
    <n v="101110869"/>
    <n v="-88.64"/>
    <x v="29"/>
    <s v="Late Charge Unitization"/>
    <x v="2"/>
    <n v="2018"/>
    <x v="0"/>
    <n v="3.1399999999999997E-2"/>
  </r>
  <r>
    <x v="0"/>
    <n v="10100501"/>
    <x v="0"/>
    <d v="2019-03-01T00:00:00"/>
    <s v="016 AUTO UNTZ     "/>
    <n v="101110869"/>
    <n v="-171.52"/>
    <x v="29"/>
    <s v="Late Charge Unitization"/>
    <x v="3"/>
    <n v="2018"/>
    <x v="0"/>
    <n v="3.7400000000000003E-2"/>
  </r>
  <r>
    <x v="0"/>
    <n v="10100501"/>
    <x v="0"/>
    <d v="2019-03-01T00:00:00"/>
    <s v="016 AUTO UNTZ     "/>
    <n v="101110869"/>
    <n v="-3.11"/>
    <x v="29"/>
    <s v="Late Charge Unitization"/>
    <x v="1"/>
    <n v="2018"/>
    <x v="0"/>
    <n v="1.77E-2"/>
  </r>
  <r>
    <x v="0"/>
    <n v="10100501"/>
    <x v="0"/>
    <d v="2019-03-01T00:00:00"/>
    <s v="016 AUTO UNTZ     "/>
    <n v="101110869"/>
    <n v="-12.19"/>
    <x v="29"/>
    <s v="Late Charge Unitization"/>
    <x v="6"/>
    <n v="2018"/>
    <x v="0"/>
    <n v="4.0599999999999997E-2"/>
  </r>
  <r>
    <x v="0"/>
    <n v="10100501"/>
    <x v="0"/>
    <d v="2019-03-01T00:00:00"/>
    <s v="016 AUTO UNTZ     "/>
    <n v="101110869"/>
    <n v="-9.42"/>
    <x v="29"/>
    <s v="Late Charge Unitization"/>
    <x v="6"/>
    <n v="2018"/>
    <x v="0"/>
    <n v="4.0599999999999997E-2"/>
  </r>
  <r>
    <x v="0"/>
    <n v="10600501"/>
    <x v="0"/>
    <d v="2019-01-01T00:00:00"/>
    <s v="005 AUTO CCNC     "/>
    <n v="101110930"/>
    <n v="2483.52"/>
    <x v="30"/>
    <s v="1802W105  17242 DESOTO ST SW"/>
    <x v="2"/>
    <n v="1"/>
    <x v="0"/>
    <n v="3.1399999999999997E-2"/>
  </r>
  <r>
    <x v="0"/>
    <n v="10600501"/>
    <x v="0"/>
    <d v="2019-01-01T00:00:00"/>
    <s v="005 AUTO CCNC     "/>
    <n v="101110930"/>
    <n v="56870.57"/>
    <x v="30"/>
    <s v="1802W105  17242 DESOTO ST SW"/>
    <x v="1"/>
    <n v="1"/>
    <x v="0"/>
    <n v="1.77E-2"/>
  </r>
  <r>
    <x v="0"/>
    <n v="10600501"/>
    <x v="0"/>
    <d v="2019-01-01T00:00:00"/>
    <s v="005 AUTO CCNC     "/>
    <n v="101110930"/>
    <n v="50879.64"/>
    <x v="30"/>
    <s v="1802W105  17242 DESOTO ST SW"/>
    <x v="0"/>
    <n v="1"/>
    <x v="0"/>
    <n v="3.9300000000000002E-2"/>
  </r>
  <r>
    <x v="0"/>
    <n v="10600501"/>
    <x v="0"/>
    <d v="2019-01-01T00:00:00"/>
    <s v="005 AUTO CCNC     "/>
    <n v="101110930"/>
    <n v="761.26"/>
    <x v="30"/>
    <s v="1802W105  17242 DESOTO ST SW"/>
    <x v="3"/>
    <n v="1"/>
    <x v="0"/>
    <n v="3.7400000000000003E-2"/>
  </r>
  <r>
    <x v="0"/>
    <n v="10600501"/>
    <x v="0"/>
    <d v="2019-01-01T00:00:00"/>
    <s v="005 AUTO CCNC     "/>
    <n v="101110930"/>
    <n v="24.14"/>
    <x v="30"/>
    <s v="1802W105  17242 DESOTO ST SW"/>
    <x v="0"/>
    <n v="1"/>
    <x v="0"/>
    <n v="3.9300000000000002E-2"/>
  </r>
  <r>
    <x v="0"/>
    <n v="10600501"/>
    <x v="0"/>
    <d v="2019-01-01T00:00:00"/>
    <s v="005 AUTO CCNC     "/>
    <n v="101110930"/>
    <n v="1.18"/>
    <x v="30"/>
    <s v="1802W105  17242 DESOTO ST SW"/>
    <x v="2"/>
    <n v="1"/>
    <x v="0"/>
    <n v="3.1399999999999997E-2"/>
  </r>
  <r>
    <x v="0"/>
    <n v="10600501"/>
    <x v="0"/>
    <d v="2019-01-01T00:00:00"/>
    <s v="005 AUTO CCNC     "/>
    <n v="101110930"/>
    <n v="0.36"/>
    <x v="30"/>
    <s v="1802W105  17242 DESOTO ST SW"/>
    <x v="3"/>
    <n v="1"/>
    <x v="0"/>
    <n v="3.7400000000000003E-2"/>
  </r>
  <r>
    <x v="0"/>
    <n v="10600501"/>
    <x v="0"/>
    <d v="2019-01-01T00:00:00"/>
    <s v="005 AUTO CCNC     "/>
    <n v="101110930"/>
    <n v="26.99"/>
    <x v="30"/>
    <s v="1802W105  17242 DESOTO ST SW"/>
    <x v="1"/>
    <n v="1"/>
    <x v="0"/>
    <n v="1.77E-2"/>
  </r>
  <r>
    <x v="0"/>
    <n v="10600501"/>
    <x v="0"/>
    <d v="2019-01-01T00:00:00"/>
    <s v="005 AUTO CCNC     "/>
    <n v="101110930"/>
    <n v="20080.36"/>
    <x v="30"/>
    <s v="1802W105  17242 DESOTO ST SW"/>
    <x v="0"/>
    <n v="1"/>
    <x v="0"/>
    <n v="3.9300000000000002E-2"/>
  </r>
  <r>
    <x v="0"/>
    <n v="10600501"/>
    <x v="0"/>
    <d v="2019-01-01T00:00:00"/>
    <s v="005 AUTO CCNC     "/>
    <n v="101110930"/>
    <n v="980.15"/>
    <x v="30"/>
    <s v="1802W105  17242 DESOTO ST SW"/>
    <x v="2"/>
    <n v="1"/>
    <x v="0"/>
    <n v="3.1399999999999997E-2"/>
  </r>
  <r>
    <x v="0"/>
    <n v="10600501"/>
    <x v="0"/>
    <d v="2019-01-01T00:00:00"/>
    <s v="005 AUTO CCNC     "/>
    <n v="101110930"/>
    <n v="300.44"/>
    <x v="30"/>
    <s v="1802W105  17242 DESOTO ST SW"/>
    <x v="3"/>
    <n v="1"/>
    <x v="0"/>
    <n v="3.7400000000000003E-2"/>
  </r>
  <r>
    <x v="0"/>
    <n v="10600501"/>
    <x v="0"/>
    <d v="2019-01-01T00:00:00"/>
    <s v="005 AUTO CCNC     "/>
    <n v="101110930"/>
    <n v="22444.75"/>
    <x v="30"/>
    <s v="1802W105  17242 DESOTO ST SW"/>
    <x v="1"/>
    <n v="1"/>
    <x v="0"/>
    <n v="1.77E-2"/>
  </r>
  <r>
    <x v="0"/>
    <n v="10600501"/>
    <x v="0"/>
    <d v="2019-02-01T00:00:00"/>
    <s v="005 AUTO CCNC     "/>
    <n v="101110930"/>
    <n v="127.39"/>
    <x v="30"/>
    <s v="1802W105  17242 DESOTO ST SW"/>
    <x v="1"/>
    <n v="1"/>
    <x v="0"/>
    <n v="1.77E-2"/>
  </r>
  <r>
    <x v="0"/>
    <n v="10600501"/>
    <x v="0"/>
    <d v="2019-02-01T00:00:00"/>
    <s v="005 AUTO CCNC     "/>
    <n v="101110930"/>
    <n v="1.71"/>
    <x v="30"/>
    <s v="1802W105  17242 DESOTO ST SW"/>
    <x v="3"/>
    <n v="1"/>
    <x v="0"/>
    <n v="3.7400000000000003E-2"/>
  </r>
  <r>
    <x v="0"/>
    <n v="10600501"/>
    <x v="0"/>
    <d v="2019-02-01T00:00:00"/>
    <s v="005 AUTO CCNC     "/>
    <n v="101110930"/>
    <n v="113.97"/>
    <x v="30"/>
    <s v="1802W105  17242 DESOTO ST SW"/>
    <x v="0"/>
    <n v="1"/>
    <x v="0"/>
    <n v="3.9300000000000002E-2"/>
  </r>
  <r>
    <x v="0"/>
    <n v="10600501"/>
    <x v="0"/>
    <d v="2019-02-01T00:00:00"/>
    <s v="005 AUTO CCNC     "/>
    <n v="101110930"/>
    <n v="5.57"/>
    <x v="30"/>
    <s v="1802W105  17242 DESOTO ST SW"/>
    <x v="2"/>
    <n v="1"/>
    <x v="0"/>
    <n v="3.1399999999999997E-2"/>
  </r>
  <r>
    <x v="0"/>
    <n v="10600501"/>
    <x v="0"/>
    <d v="2019-02-01T00:00:00"/>
    <s v="005 AUTO CCNC     "/>
    <n v="101110930"/>
    <n v="0.83"/>
    <x v="30"/>
    <s v="1802W105  17242 DESOTO ST SW"/>
    <x v="3"/>
    <n v="1"/>
    <x v="0"/>
    <n v="3.7400000000000003E-2"/>
  </r>
  <r>
    <x v="0"/>
    <n v="10600501"/>
    <x v="0"/>
    <d v="2019-02-01T00:00:00"/>
    <s v="005 AUTO CCNC     "/>
    <n v="101110930"/>
    <n v="55.52"/>
    <x v="30"/>
    <s v="1802W105  17242 DESOTO ST SW"/>
    <x v="0"/>
    <n v="1"/>
    <x v="0"/>
    <n v="3.9300000000000002E-2"/>
  </r>
  <r>
    <x v="0"/>
    <n v="10600501"/>
    <x v="0"/>
    <d v="2019-02-01T00:00:00"/>
    <s v="005 AUTO CCNC     "/>
    <n v="101110930"/>
    <n v="2.72"/>
    <x v="30"/>
    <s v="1802W105  17242 DESOTO ST SW"/>
    <x v="2"/>
    <n v="1"/>
    <x v="0"/>
    <n v="3.1399999999999997E-2"/>
  </r>
  <r>
    <x v="0"/>
    <n v="10600501"/>
    <x v="0"/>
    <d v="2019-02-01T00:00:00"/>
    <s v="005 AUTO CCNC     "/>
    <n v="101110930"/>
    <n v="62.05"/>
    <x v="30"/>
    <s v="1802W105  17242 DESOTO ST SW"/>
    <x v="1"/>
    <n v="1"/>
    <x v="0"/>
    <n v="1.77E-2"/>
  </r>
  <r>
    <x v="0"/>
    <n v="10600501"/>
    <x v="0"/>
    <d v="2019-01-01T00:00:00"/>
    <s v="005 AUTO CCNC     "/>
    <n v="101110931"/>
    <n v="-3652.6"/>
    <x v="31"/>
    <s v="2405E080 6018 LAKE WASHINGTON BLVD"/>
    <x v="2"/>
    <n v="1"/>
    <x v="0"/>
    <n v="3.1399999999999997E-2"/>
  </r>
  <r>
    <x v="0"/>
    <n v="10600501"/>
    <x v="0"/>
    <d v="2019-01-01T00:00:00"/>
    <s v="005 AUTO CCNC     "/>
    <n v="101110931"/>
    <n v="-17409.87"/>
    <x v="31"/>
    <s v="2405E080 6018 LAKE WASHINGTON BLVD"/>
    <x v="1"/>
    <n v="1"/>
    <x v="0"/>
    <n v="1.77E-2"/>
  </r>
  <r>
    <x v="0"/>
    <n v="10600501"/>
    <x v="0"/>
    <d v="2019-01-01T00:00:00"/>
    <s v="005 AUTO CCNC     "/>
    <n v="101110931"/>
    <n v="-96.5"/>
    <x v="31"/>
    <s v="2405E080 6018 LAKE WASHINGTON BLVD"/>
    <x v="3"/>
    <n v="1"/>
    <x v="0"/>
    <n v="3.7400000000000003E-2"/>
  </r>
  <r>
    <x v="0"/>
    <n v="10600501"/>
    <x v="0"/>
    <d v="2019-01-01T00:00:00"/>
    <s v="005 AUTO CCNC     "/>
    <n v="101110931"/>
    <n v="-14678.13"/>
    <x v="31"/>
    <s v="2405E080 6018 LAKE WASHINGTON BLVD"/>
    <x v="0"/>
    <n v="1"/>
    <x v="0"/>
    <n v="3.9300000000000002E-2"/>
  </r>
  <r>
    <x v="0"/>
    <n v="10600501"/>
    <x v="0"/>
    <d v="2019-01-01T00:00:00"/>
    <s v="005 AUTO CCNC     "/>
    <n v="101110931"/>
    <n v="46.98"/>
    <x v="31"/>
    <s v="2405E080 6018 LAKE WASHINGTON BLVD"/>
    <x v="2"/>
    <n v="1"/>
    <x v="0"/>
    <n v="3.1399999999999997E-2"/>
  </r>
  <r>
    <x v="0"/>
    <n v="10600501"/>
    <x v="0"/>
    <d v="2019-01-01T00:00:00"/>
    <s v="005 AUTO CCNC     "/>
    <n v="101110931"/>
    <n v="1.24"/>
    <x v="31"/>
    <s v="2405E080 6018 LAKE WASHINGTON BLVD"/>
    <x v="3"/>
    <n v="1"/>
    <x v="0"/>
    <n v="3.7400000000000003E-2"/>
  </r>
  <r>
    <x v="0"/>
    <n v="10600501"/>
    <x v="0"/>
    <d v="2019-01-01T00:00:00"/>
    <s v="005 AUTO CCNC     "/>
    <n v="101110931"/>
    <n v="188.8"/>
    <x v="31"/>
    <s v="2405E080 6018 LAKE WASHINGTON BLVD"/>
    <x v="0"/>
    <n v="1"/>
    <x v="0"/>
    <n v="3.9300000000000002E-2"/>
  </r>
  <r>
    <x v="0"/>
    <n v="10600501"/>
    <x v="0"/>
    <d v="2019-01-01T00:00:00"/>
    <s v="005 AUTO CCNC     "/>
    <n v="101110931"/>
    <n v="223.93"/>
    <x v="31"/>
    <s v="2405E080 6018 LAKE WASHINGTON BLVD"/>
    <x v="1"/>
    <n v="1"/>
    <x v="0"/>
    <n v="1.77E-2"/>
  </r>
  <r>
    <x v="0"/>
    <n v="10600501"/>
    <x v="0"/>
    <d v="2019-01-01T00:00:00"/>
    <s v="005 AUTO CCNC     "/>
    <n v="101110931"/>
    <n v="3487.27"/>
    <x v="31"/>
    <s v="2405E080 6018 LAKE WASHINGTON BLVD"/>
    <x v="2"/>
    <n v="1"/>
    <x v="0"/>
    <n v="3.1399999999999997E-2"/>
  </r>
  <r>
    <x v="0"/>
    <n v="10600501"/>
    <x v="0"/>
    <d v="2019-01-01T00:00:00"/>
    <s v="005 AUTO CCNC     "/>
    <n v="101110931"/>
    <n v="92.13"/>
    <x v="31"/>
    <s v="2405E080 6018 LAKE WASHINGTON BLVD"/>
    <x v="3"/>
    <n v="1"/>
    <x v="0"/>
    <n v="3.7400000000000003E-2"/>
  </r>
  <r>
    <x v="0"/>
    <n v="10600501"/>
    <x v="0"/>
    <d v="2019-01-01T00:00:00"/>
    <s v="005 AUTO CCNC     "/>
    <n v="101110931"/>
    <n v="14013.77"/>
    <x v="31"/>
    <s v="2405E080 6018 LAKE WASHINGTON BLVD"/>
    <x v="0"/>
    <n v="1"/>
    <x v="0"/>
    <n v="3.9300000000000002E-2"/>
  </r>
  <r>
    <x v="0"/>
    <n v="10600501"/>
    <x v="0"/>
    <d v="2019-01-01T00:00:00"/>
    <s v="005 AUTO CCNC     "/>
    <n v="101110931"/>
    <n v="16621.88"/>
    <x v="31"/>
    <s v="2405E080 6018 LAKE WASHINGTON BLVD"/>
    <x v="1"/>
    <n v="1"/>
    <x v="0"/>
    <n v="1.77E-2"/>
  </r>
  <r>
    <x v="0"/>
    <n v="10600501"/>
    <x v="0"/>
    <d v="2019-02-01T00:00:00"/>
    <s v="005 AUTO CCNC     "/>
    <n v="101110931"/>
    <n v="-3842.35"/>
    <x v="31"/>
    <s v="2405E080 6018 LAKE WASHINGTON BLVD"/>
    <x v="2"/>
    <n v="1"/>
    <x v="0"/>
    <n v="3.1399999999999997E-2"/>
  </r>
  <r>
    <x v="0"/>
    <n v="10600501"/>
    <x v="0"/>
    <d v="2019-02-01T00:00:00"/>
    <s v="005 AUTO CCNC     "/>
    <n v="101110931"/>
    <n v="-18312.759999999998"/>
    <x v="31"/>
    <s v="2405E080 6018 LAKE WASHINGTON BLVD"/>
    <x v="1"/>
    <n v="1"/>
    <x v="0"/>
    <n v="1.77E-2"/>
  </r>
  <r>
    <x v="0"/>
    <n v="10600501"/>
    <x v="0"/>
    <d v="2019-02-01T00:00:00"/>
    <s v="005 AUTO CCNC     "/>
    <n v="101110931"/>
    <n v="-15439.53"/>
    <x v="31"/>
    <s v="2405E080 6018 LAKE WASHINGTON BLVD"/>
    <x v="0"/>
    <n v="1"/>
    <x v="0"/>
    <n v="3.9300000000000002E-2"/>
  </r>
  <r>
    <x v="0"/>
    <n v="10600501"/>
    <x v="0"/>
    <d v="2019-02-01T00:00:00"/>
    <s v="005 AUTO CCNC     "/>
    <n v="101110931"/>
    <n v="-101.62"/>
    <x v="31"/>
    <s v="2405E080 6018 LAKE WASHINGTON BLVD"/>
    <x v="3"/>
    <n v="1"/>
    <x v="0"/>
    <n v="3.7400000000000003E-2"/>
  </r>
  <r>
    <x v="0"/>
    <n v="10600501"/>
    <x v="0"/>
    <d v="2019-02-01T00:00:00"/>
    <s v="005 AUTO CCNC     "/>
    <n v="101110931"/>
    <n v="3874.69"/>
    <x v="31"/>
    <s v="2405E080 6018 LAKE WASHINGTON BLVD"/>
    <x v="2"/>
    <n v="1"/>
    <x v="0"/>
    <n v="3.1399999999999997E-2"/>
  </r>
  <r>
    <x v="0"/>
    <n v="10600501"/>
    <x v="0"/>
    <d v="2019-02-01T00:00:00"/>
    <s v="005 AUTO CCNC     "/>
    <n v="101110931"/>
    <n v="18466.88"/>
    <x v="31"/>
    <s v="2405E080 6018 LAKE WASHINGTON BLVD"/>
    <x v="1"/>
    <n v="1"/>
    <x v="0"/>
    <n v="1.77E-2"/>
  </r>
  <r>
    <x v="0"/>
    <n v="10600501"/>
    <x v="0"/>
    <d v="2019-02-01T00:00:00"/>
    <s v="005 AUTO CCNC     "/>
    <n v="101110931"/>
    <n v="15569.48"/>
    <x v="31"/>
    <s v="2405E080 6018 LAKE WASHINGTON BLVD"/>
    <x v="0"/>
    <n v="1"/>
    <x v="0"/>
    <n v="3.9300000000000002E-2"/>
  </r>
  <r>
    <x v="0"/>
    <n v="10600501"/>
    <x v="0"/>
    <d v="2019-02-01T00:00:00"/>
    <s v="005 AUTO CCNC     "/>
    <n v="101110931"/>
    <n v="102.48"/>
    <x v="31"/>
    <s v="2405E080 6018 LAKE WASHINGTON BLVD"/>
    <x v="3"/>
    <n v="1"/>
    <x v="0"/>
    <n v="3.7400000000000003E-2"/>
  </r>
  <r>
    <x v="0"/>
    <n v="10600501"/>
    <x v="0"/>
    <d v="2019-02-01T00:00:00"/>
    <s v="005 AUTO CCNC     "/>
    <n v="101110931"/>
    <n v="17.670000000000002"/>
    <x v="31"/>
    <s v="2405E080 6018 LAKE WASHINGTON BLVD"/>
    <x v="2"/>
    <n v="1"/>
    <x v="0"/>
    <n v="3.1399999999999997E-2"/>
  </r>
  <r>
    <x v="0"/>
    <n v="10600501"/>
    <x v="0"/>
    <d v="2019-02-01T00:00:00"/>
    <s v="005 AUTO CCNC     "/>
    <n v="101110931"/>
    <n v="84.25"/>
    <x v="31"/>
    <s v="2405E080 6018 LAKE WASHINGTON BLVD"/>
    <x v="1"/>
    <n v="1"/>
    <x v="0"/>
    <n v="1.77E-2"/>
  </r>
  <r>
    <x v="0"/>
    <n v="10600501"/>
    <x v="0"/>
    <d v="2019-02-01T00:00:00"/>
    <s v="005 AUTO CCNC     "/>
    <n v="101110931"/>
    <n v="71.02"/>
    <x v="31"/>
    <s v="2405E080 6018 LAKE WASHINGTON BLVD"/>
    <x v="0"/>
    <n v="1"/>
    <x v="0"/>
    <n v="3.9300000000000002E-2"/>
  </r>
  <r>
    <x v="0"/>
    <n v="10600501"/>
    <x v="0"/>
    <d v="2019-02-01T00:00:00"/>
    <s v="005 AUTO CCNC     "/>
    <n v="101110931"/>
    <n v="0.46"/>
    <x v="31"/>
    <s v="2405E080 6018 LAKE WASHINGTON BLVD"/>
    <x v="3"/>
    <n v="1"/>
    <x v="0"/>
    <n v="3.7400000000000003E-2"/>
  </r>
  <r>
    <x v="0"/>
    <n v="10600501"/>
    <x v="0"/>
    <d v="2019-01-01T00:00:00"/>
    <s v="005 AUTO CCNC     "/>
    <n v="101111187"/>
    <n v="-705.34"/>
    <x v="12"/>
    <s v="1905E020 10624 136TH ST E #  PUYALL"/>
    <x v="0"/>
    <n v="1"/>
    <x v="0"/>
    <n v="3.9300000000000002E-2"/>
  </r>
  <r>
    <x v="0"/>
    <n v="10600501"/>
    <x v="0"/>
    <d v="2019-01-01T00:00:00"/>
    <s v="005 AUTO CCNC     "/>
    <n v="101111187"/>
    <n v="-16.12"/>
    <x v="12"/>
    <s v="1905E020 10624 136TH ST E #  PUYALL"/>
    <x v="3"/>
    <n v="1"/>
    <x v="0"/>
    <n v="3.7400000000000003E-2"/>
  </r>
  <r>
    <x v="0"/>
    <n v="10600501"/>
    <x v="0"/>
    <d v="2019-01-01T00:00:00"/>
    <s v="005 AUTO CCNC     "/>
    <n v="101111187"/>
    <n v="-1153.0899999999999"/>
    <x v="12"/>
    <s v="1905E020 10624 136TH ST E #  PUYALL"/>
    <x v="2"/>
    <n v="1"/>
    <x v="0"/>
    <n v="3.1399999999999997E-2"/>
  </r>
  <r>
    <x v="0"/>
    <n v="10600501"/>
    <x v="0"/>
    <d v="2019-01-01T00:00:00"/>
    <s v="005 AUTO CCNC     "/>
    <n v="101111187"/>
    <n v="-539.82000000000005"/>
    <x v="12"/>
    <s v="1905E020 10624 136TH ST E #  PUYALL"/>
    <x v="1"/>
    <n v="1"/>
    <x v="0"/>
    <n v="1.77E-2"/>
  </r>
  <r>
    <x v="0"/>
    <n v="10600501"/>
    <x v="0"/>
    <d v="2019-01-01T00:00:00"/>
    <s v="005 AUTO CCNC     "/>
    <n v="101111187"/>
    <n v="115.87"/>
    <x v="12"/>
    <s v="1905E020 10624 136TH ST E #  PUYALL"/>
    <x v="3"/>
    <n v="1"/>
    <x v="0"/>
    <n v="3.7400000000000003E-2"/>
  </r>
  <r>
    <x v="0"/>
    <n v="10600501"/>
    <x v="0"/>
    <d v="2019-01-01T00:00:00"/>
    <s v="005 AUTO CCNC     "/>
    <n v="101111187"/>
    <n v="8288.81"/>
    <x v="12"/>
    <s v="1905E020 10624 136TH ST E #  PUYALL"/>
    <x v="2"/>
    <n v="1"/>
    <x v="0"/>
    <n v="3.1399999999999997E-2"/>
  </r>
  <r>
    <x v="0"/>
    <n v="10600501"/>
    <x v="0"/>
    <d v="2019-01-01T00:00:00"/>
    <s v="005 AUTO CCNC     "/>
    <n v="101111187"/>
    <n v="3880.42"/>
    <x v="12"/>
    <s v="1905E020 10624 136TH ST E #  PUYALL"/>
    <x v="1"/>
    <n v="1"/>
    <x v="0"/>
    <n v="1.77E-2"/>
  </r>
  <r>
    <x v="0"/>
    <n v="10600501"/>
    <x v="0"/>
    <d v="2019-01-01T00:00:00"/>
    <s v="005 AUTO CCNC     "/>
    <n v="101111187"/>
    <n v="5070.24"/>
    <x v="12"/>
    <s v="1905E020 10624 136TH ST E #  PUYALL"/>
    <x v="0"/>
    <n v="1"/>
    <x v="0"/>
    <n v="3.9300000000000002E-2"/>
  </r>
  <r>
    <x v="0"/>
    <n v="10600501"/>
    <x v="0"/>
    <d v="2019-02-01T00:00:00"/>
    <s v="005 AUTO CCNC     "/>
    <n v="101111187"/>
    <n v="-8855.93"/>
    <x v="12"/>
    <s v="1905E020 10624 136TH ST E #  PUYALL"/>
    <x v="2"/>
    <n v="1"/>
    <x v="0"/>
    <n v="3.1399999999999997E-2"/>
  </r>
  <r>
    <x v="0"/>
    <n v="10600501"/>
    <x v="0"/>
    <d v="2019-02-01T00:00:00"/>
    <s v="005 AUTO CCNC     "/>
    <n v="101111187"/>
    <n v="-4145.93"/>
    <x v="12"/>
    <s v="1905E020 10624 136TH ST E #  PUYALL"/>
    <x v="1"/>
    <n v="1"/>
    <x v="0"/>
    <n v="1.77E-2"/>
  </r>
  <r>
    <x v="0"/>
    <n v="10600501"/>
    <x v="0"/>
    <d v="2019-02-01T00:00:00"/>
    <s v="005 AUTO CCNC     "/>
    <n v="101111187"/>
    <n v="-5417.16"/>
    <x v="12"/>
    <s v="1905E020 10624 136TH ST E #  PUYALL"/>
    <x v="0"/>
    <n v="1"/>
    <x v="0"/>
    <n v="3.9300000000000002E-2"/>
  </r>
  <r>
    <x v="0"/>
    <n v="10600501"/>
    <x v="0"/>
    <d v="2019-02-01T00:00:00"/>
    <s v="005 AUTO CCNC     "/>
    <n v="101111187"/>
    <n v="-123.8"/>
    <x v="12"/>
    <s v="1905E020 10624 136TH ST E #  PUYALL"/>
    <x v="3"/>
    <n v="1"/>
    <x v="0"/>
    <n v="3.7400000000000003E-2"/>
  </r>
  <r>
    <x v="0"/>
    <n v="10600501"/>
    <x v="0"/>
    <d v="2019-02-01T00:00:00"/>
    <s v="005 AUTO CCNC     "/>
    <n v="101111187"/>
    <n v="7263.55"/>
    <x v="12"/>
    <s v="1905E020 10624 136TH ST E #  PUYALL"/>
    <x v="2"/>
    <n v="1"/>
    <x v="0"/>
    <n v="3.1399999999999997E-2"/>
  </r>
  <r>
    <x v="0"/>
    <n v="10600501"/>
    <x v="0"/>
    <d v="2019-02-01T00:00:00"/>
    <s v="005 AUTO CCNC     "/>
    <n v="101111187"/>
    <n v="3400.48"/>
    <x v="12"/>
    <s v="1905E020 10624 136TH ST E #  PUYALL"/>
    <x v="1"/>
    <n v="1"/>
    <x v="0"/>
    <n v="1.77E-2"/>
  </r>
  <r>
    <x v="0"/>
    <n v="10600501"/>
    <x v="0"/>
    <d v="2019-02-01T00:00:00"/>
    <s v="005 AUTO CCNC     "/>
    <n v="101111187"/>
    <n v="4443.1400000000003"/>
    <x v="12"/>
    <s v="1905E020 10624 136TH ST E #  PUYALL"/>
    <x v="0"/>
    <n v="1"/>
    <x v="0"/>
    <n v="3.9300000000000002E-2"/>
  </r>
  <r>
    <x v="0"/>
    <n v="10600501"/>
    <x v="0"/>
    <d v="2019-02-01T00:00:00"/>
    <s v="005 AUTO CCNC     "/>
    <n v="101111187"/>
    <n v="101.55"/>
    <x v="12"/>
    <s v="1905E020 10624 136TH ST E #  PUYALL"/>
    <x v="3"/>
    <n v="1"/>
    <x v="0"/>
    <n v="3.7400000000000003E-2"/>
  </r>
  <r>
    <x v="0"/>
    <n v="10600501"/>
    <x v="0"/>
    <d v="2019-03-01T00:00:00"/>
    <s v="005 AUTO CCNC     "/>
    <n v="101111187"/>
    <n v="3586.16"/>
    <x v="12"/>
    <s v="1905E020 10624 136TH ST E #  PUYALL"/>
    <x v="1"/>
    <n v="1"/>
    <x v="0"/>
    <n v="1.77E-2"/>
  </r>
  <r>
    <x v="0"/>
    <n v="10600501"/>
    <x v="0"/>
    <d v="2019-03-01T00:00:00"/>
    <s v="005 AUTO CCNC     "/>
    <n v="101111187"/>
    <n v="107.1"/>
    <x v="12"/>
    <s v="1905E020 10624 136TH ST E #  PUYALL"/>
    <x v="3"/>
    <n v="1"/>
    <x v="0"/>
    <n v="3.7400000000000003E-2"/>
  </r>
  <r>
    <x v="0"/>
    <n v="10600501"/>
    <x v="0"/>
    <d v="2019-03-01T00:00:00"/>
    <s v="005 AUTO CCNC     "/>
    <n v="101111187"/>
    <n v="7660.18"/>
    <x v="12"/>
    <s v="1905E020 10624 136TH ST E #  PUYALL"/>
    <x v="2"/>
    <n v="1"/>
    <x v="0"/>
    <n v="3.1399999999999997E-2"/>
  </r>
  <r>
    <x v="0"/>
    <n v="10600501"/>
    <x v="0"/>
    <d v="2019-03-01T00:00:00"/>
    <s v="005 AUTO CCNC     "/>
    <n v="101111187"/>
    <n v="4685.76"/>
    <x v="12"/>
    <s v="1905E020 10624 136TH ST E #  PUYALL"/>
    <x v="0"/>
    <n v="1"/>
    <x v="0"/>
    <n v="3.9300000000000002E-2"/>
  </r>
  <r>
    <x v="0"/>
    <n v="10600501"/>
    <x v="0"/>
    <d v="2019-03-01T00:00:00"/>
    <s v="005 AUTO CCNC     "/>
    <n v="101111187"/>
    <n v="-106.34"/>
    <x v="12"/>
    <s v="1905E020 10624 136TH ST E #  PUYALL"/>
    <x v="3"/>
    <n v="1"/>
    <x v="0"/>
    <n v="3.7400000000000003E-2"/>
  </r>
  <r>
    <x v="0"/>
    <n v="10600501"/>
    <x v="0"/>
    <d v="2019-03-01T00:00:00"/>
    <s v="005 AUTO CCNC     "/>
    <n v="101111187"/>
    <n v="-7606.02"/>
    <x v="12"/>
    <s v="1905E020 10624 136TH ST E #  PUYALL"/>
    <x v="2"/>
    <n v="1"/>
    <x v="0"/>
    <n v="3.1399999999999997E-2"/>
  </r>
  <r>
    <x v="0"/>
    <n v="10600501"/>
    <x v="0"/>
    <d v="2019-03-01T00:00:00"/>
    <s v="005 AUTO CCNC     "/>
    <n v="101111187"/>
    <n v="-4652.63"/>
    <x v="12"/>
    <s v="1905E020 10624 136TH ST E #  PUYALL"/>
    <x v="0"/>
    <n v="1"/>
    <x v="0"/>
    <n v="3.9300000000000002E-2"/>
  </r>
  <r>
    <x v="0"/>
    <n v="10600501"/>
    <x v="0"/>
    <d v="2019-03-01T00:00:00"/>
    <s v="005 AUTO CCNC     "/>
    <n v="101111187"/>
    <n v="-3560.8"/>
    <x v="12"/>
    <s v="1905E020 10624 136TH ST E #  PUYALL"/>
    <x v="1"/>
    <n v="1"/>
    <x v="0"/>
    <n v="1.77E-2"/>
  </r>
  <r>
    <x v="0"/>
    <n v="10600501"/>
    <x v="0"/>
    <d v="2019-03-01T00:00:00"/>
    <s v="005 AUTO CCNC     "/>
    <n v="101111187"/>
    <n v="0.44"/>
    <x v="12"/>
    <s v="1905E020 10624 136TH ST E #  PUYALL"/>
    <x v="3"/>
    <n v="1"/>
    <x v="0"/>
    <n v="3.7400000000000003E-2"/>
  </r>
  <r>
    <x v="0"/>
    <n v="10600501"/>
    <x v="0"/>
    <d v="2019-03-01T00:00:00"/>
    <s v="005 AUTO CCNC     "/>
    <n v="101111187"/>
    <n v="31.13"/>
    <x v="12"/>
    <s v="1905E020 10624 136TH ST E #  PUYALL"/>
    <x v="2"/>
    <n v="1"/>
    <x v="0"/>
    <n v="3.1399999999999997E-2"/>
  </r>
  <r>
    <x v="0"/>
    <n v="10600501"/>
    <x v="0"/>
    <d v="2019-03-01T00:00:00"/>
    <s v="005 AUTO CCNC     "/>
    <n v="101111187"/>
    <n v="19.03"/>
    <x v="12"/>
    <s v="1905E020 10624 136TH ST E #  PUYALL"/>
    <x v="0"/>
    <n v="1"/>
    <x v="0"/>
    <n v="3.9300000000000002E-2"/>
  </r>
  <r>
    <x v="0"/>
    <n v="10600501"/>
    <x v="0"/>
    <d v="2019-03-01T00:00:00"/>
    <s v="005 AUTO CCNC     "/>
    <n v="101111187"/>
    <n v="14.56"/>
    <x v="12"/>
    <s v="1905E020 10624 136TH ST E #  PUYALL"/>
    <x v="1"/>
    <n v="1"/>
    <x v="0"/>
    <n v="1.77E-2"/>
  </r>
  <r>
    <x v="0"/>
    <n v="10600501"/>
    <x v="0"/>
    <d v="2019-03-01T00:00:00"/>
    <s v="005 AUTO CCNC     "/>
    <n v="101111200"/>
    <n v="-19.350000000000001"/>
    <x v="2"/>
    <s v="2204E140 6603 S 287TH ST #  AUBURN"/>
    <x v="6"/>
    <n v="3"/>
    <x v="0"/>
    <n v="4.0599999999999997E-2"/>
  </r>
  <r>
    <x v="0"/>
    <n v="10600501"/>
    <x v="0"/>
    <d v="2019-03-01T00:00:00"/>
    <s v="005 AUTO CCNC     "/>
    <n v="101111200"/>
    <n v="-445.14"/>
    <x v="2"/>
    <s v="2204E140 6603 S 287TH ST #  AUBURN"/>
    <x v="1"/>
    <n v="3"/>
    <x v="0"/>
    <n v="1.77E-2"/>
  </r>
  <r>
    <x v="0"/>
    <n v="10600501"/>
    <x v="0"/>
    <d v="2019-03-01T00:00:00"/>
    <s v="005 AUTO CCNC     "/>
    <n v="101111200"/>
    <n v="-309.67"/>
    <x v="2"/>
    <s v="2204E140 6603 S 287TH ST #  AUBURN"/>
    <x v="3"/>
    <n v="3"/>
    <x v="0"/>
    <n v="3.7400000000000003E-2"/>
  </r>
  <r>
    <x v="0"/>
    <n v="10600501"/>
    <x v="0"/>
    <d v="2019-03-01T00:00:00"/>
    <s v="005 AUTO CCNC     "/>
    <n v="101111200"/>
    <n v="-38.71"/>
    <x v="2"/>
    <s v="2204E140 6603 S 287TH ST #  AUBURN"/>
    <x v="4"/>
    <n v="3"/>
    <x v="0"/>
    <n v="3.15E-2"/>
  </r>
  <r>
    <x v="0"/>
    <n v="10600501"/>
    <x v="0"/>
    <d v="2019-03-01T00:00:00"/>
    <s v="005 AUTO CCNC     "/>
    <n v="101111200"/>
    <n v="-1006.39"/>
    <x v="2"/>
    <s v="2204E140 6603 S 287TH ST #  AUBURN"/>
    <x v="0"/>
    <n v="3"/>
    <x v="0"/>
    <n v="3.9300000000000002E-2"/>
  </r>
  <r>
    <x v="0"/>
    <n v="10600501"/>
    <x v="0"/>
    <d v="2019-03-01T00:00:00"/>
    <s v="005 AUTO CCNC     "/>
    <n v="101111200"/>
    <n v="-116.13"/>
    <x v="2"/>
    <s v="2204E140 6603 S 287TH ST #  AUBURN"/>
    <x v="2"/>
    <n v="3"/>
    <x v="0"/>
    <n v="3.1399999999999997E-2"/>
  </r>
  <r>
    <x v="0"/>
    <n v="10600501"/>
    <x v="0"/>
    <d v="2019-03-01T00:00:00"/>
    <s v="005 AUTO CCNC     "/>
    <n v="101111200"/>
    <n v="20440.599999999999"/>
    <x v="2"/>
    <s v="2204E140 6603 S 287TH ST #  AUBURN"/>
    <x v="0"/>
    <n v="3"/>
    <x v="0"/>
    <n v="3.9300000000000002E-2"/>
  </r>
  <r>
    <x v="0"/>
    <n v="10600501"/>
    <x v="0"/>
    <d v="2019-03-01T00:00:00"/>
    <s v="005 AUTO CCNC     "/>
    <n v="101111200"/>
    <n v="9041.14"/>
    <x v="2"/>
    <s v="2204E140 6603 S 287TH ST #  AUBURN"/>
    <x v="1"/>
    <n v="3"/>
    <x v="0"/>
    <n v="1.77E-2"/>
  </r>
  <r>
    <x v="0"/>
    <n v="10600501"/>
    <x v="0"/>
    <d v="2019-03-01T00:00:00"/>
    <s v="005 AUTO CCNC     "/>
    <n v="101111200"/>
    <n v="6289.64"/>
    <x v="2"/>
    <s v="2204E140 6603 S 287TH ST #  AUBURN"/>
    <x v="3"/>
    <n v="3"/>
    <x v="0"/>
    <n v="3.7400000000000003E-2"/>
  </r>
  <r>
    <x v="0"/>
    <n v="10600501"/>
    <x v="0"/>
    <d v="2019-03-01T00:00:00"/>
    <s v="005 AUTO CCNC     "/>
    <n v="101111200"/>
    <n v="786.22"/>
    <x v="2"/>
    <s v="2204E140 6603 S 287TH ST #  AUBURN"/>
    <x v="4"/>
    <n v="3"/>
    <x v="0"/>
    <n v="3.15E-2"/>
  </r>
  <r>
    <x v="0"/>
    <n v="10600501"/>
    <x v="0"/>
    <d v="2019-03-01T00:00:00"/>
    <s v="005 AUTO CCNC     "/>
    <n v="101111200"/>
    <n v="393.02"/>
    <x v="2"/>
    <s v="2204E140 6603 S 287TH ST #  AUBURN"/>
    <x v="6"/>
    <n v="3"/>
    <x v="0"/>
    <n v="4.0599999999999997E-2"/>
  </r>
  <r>
    <x v="0"/>
    <n v="10600501"/>
    <x v="0"/>
    <d v="2019-03-01T00:00:00"/>
    <s v="005 AUTO CCNC     "/>
    <n v="101111200"/>
    <n v="2358.69"/>
    <x v="2"/>
    <s v="2204E140 6603 S 287TH ST #  AUBURN"/>
    <x v="2"/>
    <n v="3"/>
    <x v="0"/>
    <n v="3.1399999999999997E-2"/>
  </r>
  <r>
    <x v="0"/>
    <n v="10600501"/>
    <x v="0"/>
    <d v="2019-03-01T00:00:00"/>
    <s v="005 AUTO CCNC     "/>
    <n v="101111223"/>
    <n v="305.7"/>
    <x v="32"/>
    <s v="1802W142 4403 BRIGGS DR SE #  OLYMP"/>
    <x v="0"/>
    <n v="3"/>
    <x v="0"/>
    <n v="3.9300000000000002E-2"/>
  </r>
  <r>
    <x v="0"/>
    <n v="10600501"/>
    <x v="0"/>
    <d v="2019-03-01T00:00:00"/>
    <s v="005 AUTO CCNC     "/>
    <n v="101111223"/>
    <n v="84.64"/>
    <x v="32"/>
    <s v="1802W142 4403 BRIGGS DR SE #  OLYMP"/>
    <x v="1"/>
    <n v="3"/>
    <x v="0"/>
    <n v="1.77E-2"/>
  </r>
  <r>
    <x v="0"/>
    <n v="10600501"/>
    <x v="0"/>
    <d v="2019-03-01T00:00:00"/>
    <s v="005 AUTO CCNC     "/>
    <n v="101111223"/>
    <n v="290.06"/>
    <x v="32"/>
    <s v="1802W142 4403 BRIGGS DR SE #  OLYMP"/>
    <x v="1"/>
    <n v="3"/>
    <x v="0"/>
    <n v="1.77E-2"/>
  </r>
  <r>
    <x v="0"/>
    <n v="10600501"/>
    <x v="0"/>
    <d v="2019-03-01T00:00:00"/>
    <s v="005 AUTO CCNC     "/>
    <n v="101111223"/>
    <n v="1047.6500000000001"/>
    <x v="32"/>
    <s v="1802W142 4403 BRIGGS DR SE #  OLYMP"/>
    <x v="0"/>
    <n v="3"/>
    <x v="0"/>
    <n v="3.9300000000000002E-2"/>
  </r>
  <r>
    <x v="0"/>
    <n v="10600501"/>
    <x v="0"/>
    <d v="2019-01-01T00:00:00"/>
    <s v="005 AUTO CCNC     "/>
    <n v="101111513"/>
    <n v="11824.31"/>
    <x v="33"/>
    <s v="2004E092 13018 56TH ST E #  EDGEWOO"/>
    <x v="2"/>
    <n v="1"/>
    <x v="0"/>
    <n v="3.1399999999999997E-2"/>
  </r>
  <r>
    <x v="0"/>
    <n v="10600501"/>
    <x v="0"/>
    <d v="2019-01-01T00:00:00"/>
    <s v="005 AUTO CCNC     "/>
    <n v="101111513"/>
    <n v="2051.38"/>
    <x v="33"/>
    <s v="2004E092 13018 56TH ST E #  EDGEWOO"/>
    <x v="2"/>
    <n v="1"/>
    <x v="0"/>
    <n v="3.1399999999999997E-2"/>
  </r>
  <r>
    <x v="0"/>
    <n v="10600501"/>
    <x v="0"/>
    <d v="2019-02-01T00:00:00"/>
    <s v="005 AUTO CCNC     "/>
    <n v="101111513"/>
    <n v="-2918.8"/>
    <x v="33"/>
    <s v="2004E092 13018 56TH ST E #  EDGEWOO"/>
    <x v="2"/>
    <n v="1"/>
    <x v="0"/>
    <n v="3.1399999999999997E-2"/>
  </r>
  <r>
    <x v="0"/>
    <n v="10600501"/>
    <x v="0"/>
    <d v="2019-02-01T00:00:00"/>
    <s v="005 AUTO CCNC     "/>
    <n v="101111513"/>
    <n v="2920.2"/>
    <x v="33"/>
    <s v="2004E092 13018 56TH ST E #  EDGEWOO"/>
    <x v="2"/>
    <n v="1"/>
    <x v="0"/>
    <n v="3.1399999999999997E-2"/>
  </r>
  <r>
    <x v="0"/>
    <n v="10600501"/>
    <x v="0"/>
    <d v="2019-03-01T00:00:00"/>
    <s v="005 AUTO CCNC     "/>
    <n v="101111513"/>
    <n v="2940.7"/>
    <x v="33"/>
    <s v="2004E092 13018 56TH ST E #  EDGEWOO"/>
    <x v="2"/>
    <n v="1"/>
    <x v="0"/>
    <n v="3.1399999999999997E-2"/>
  </r>
  <r>
    <x v="0"/>
    <n v="10600501"/>
    <x v="0"/>
    <d v="2019-03-01T00:00:00"/>
    <s v="005 AUTO CCNC     "/>
    <n v="101111513"/>
    <n v="-2919.9"/>
    <x v="33"/>
    <s v="2004E092 13018 56TH ST E #  EDGEWOO"/>
    <x v="2"/>
    <n v="1"/>
    <x v="0"/>
    <n v="3.1399999999999997E-2"/>
  </r>
  <r>
    <x v="0"/>
    <n v="10600501"/>
    <x v="0"/>
    <d v="2019-03-01T00:00:00"/>
    <s v="005 AUTO CCNC     "/>
    <n v="101111513"/>
    <n v="11.95"/>
    <x v="33"/>
    <s v="2004E092 13018 56TH ST E #  EDGEWOO"/>
    <x v="2"/>
    <n v="1"/>
    <x v="0"/>
    <n v="3.1399999999999997E-2"/>
  </r>
  <r>
    <x v="0"/>
    <n v="10600501"/>
    <x v="0"/>
    <d v="2019-01-01T00:00:00"/>
    <s v="005 AUTO CCNC     "/>
    <n v="101111819"/>
    <n v="3343.54"/>
    <x v="5"/>
    <s v="1503W046  OLD HIGHWAY 99 SW &amp; 198TH"/>
    <x v="3"/>
    <n v="1"/>
    <x v="0"/>
    <n v="3.7400000000000003E-2"/>
  </r>
  <r>
    <x v="0"/>
    <n v="10600501"/>
    <x v="0"/>
    <d v="2019-01-01T00:00:00"/>
    <s v="005 AUTO CCNC     "/>
    <n v="101111819"/>
    <n v="84674.43"/>
    <x v="5"/>
    <s v="1503W046  OLD HIGHWAY 99 SW &amp; 198TH"/>
    <x v="2"/>
    <n v="1"/>
    <x v="0"/>
    <n v="3.1399999999999997E-2"/>
  </r>
  <r>
    <x v="0"/>
    <n v="10600501"/>
    <x v="0"/>
    <d v="2019-01-01T00:00:00"/>
    <s v="005 AUTO CCNC     "/>
    <n v="101111819"/>
    <n v="-25174.05"/>
    <x v="5"/>
    <s v="1503W046  OLD HIGHWAY 99 SW &amp; 198TH"/>
    <x v="2"/>
    <n v="1"/>
    <x v="0"/>
    <n v="3.1399999999999997E-2"/>
  </r>
  <r>
    <x v="0"/>
    <n v="10600501"/>
    <x v="0"/>
    <d v="2019-01-01T00:00:00"/>
    <s v="005 AUTO CCNC     "/>
    <n v="101111819"/>
    <n v="-994.05"/>
    <x v="5"/>
    <s v="1503W046  OLD HIGHWAY 99 SW &amp; 198TH"/>
    <x v="3"/>
    <n v="1"/>
    <x v="0"/>
    <n v="3.7400000000000003E-2"/>
  </r>
  <r>
    <x v="0"/>
    <n v="10600501"/>
    <x v="0"/>
    <d v="2019-01-01T00:00:00"/>
    <s v="005 AUTO CCNC     "/>
    <n v="101111819"/>
    <n v="17559.66"/>
    <x v="5"/>
    <s v="1503W046  OLD HIGHWAY 99 SW &amp; 198TH"/>
    <x v="2"/>
    <n v="1"/>
    <x v="0"/>
    <n v="3.1399999999999997E-2"/>
  </r>
  <r>
    <x v="0"/>
    <n v="10600501"/>
    <x v="0"/>
    <d v="2019-01-01T00:00:00"/>
    <s v="005 AUTO CCNC     "/>
    <n v="101111819"/>
    <n v="693.38"/>
    <x v="5"/>
    <s v="1503W046  OLD HIGHWAY 99 SW &amp; 198TH"/>
    <x v="3"/>
    <n v="1"/>
    <x v="0"/>
    <n v="3.7400000000000003E-2"/>
  </r>
  <r>
    <x v="0"/>
    <n v="10600501"/>
    <x v="0"/>
    <d v="2019-02-01T00:00:00"/>
    <s v="005 AUTO CCNC     "/>
    <n v="101111819"/>
    <n v="-206.89"/>
    <x v="5"/>
    <s v="1503W046  OLD HIGHWAY 99 SW &amp; 198TH"/>
    <x v="2"/>
    <n v="1"/>
    <x v="0"/>
    <n v="3.1399999999999997E-2"/>
  </r>
  <r>
    <x v="0"/>
    <n v="10600501"/>
    <x v="0"/>
    <d v="2019-02-01T00:00:00"/>
    <s v="005 AUTO CCNC     "/>
    <n v="101111819"/>
    <n v="-8.17"/>
    <x v="5"/>
    <s v="1503W046  OLD HIGHWAY 99 SW &amp; 198TH"/>
    <x v="3"/>
    <n v="1"/>
    <x v="0"/>
    <n v="3.7400000000000003E-2"/>
  </r>
  <r>
    <x v="0"/>
    <n v="10600501"/>
    <x v="0"/>
    <d v="2019-02-01T00:00:00"/>
    <s v="005 AUTO CCNC     "/>
    <n v="101111819"/>
    <n v="91.98"/>
    <x v="5"/>
    <s v="1503W046  OLD HIGHWAY 99 SW &amp; 198TH"/>
    <x v="2"/>
    <n v="1"/>
    <x v="0"/>
    <n v="3.1399999999999997E-2"/>
  </r>
  <r>
    <x v="0"/>
    <n v="10600501"/>
    <x v="0"/>
    <d v="2019-02-01T00:00:00"/>
    <s v="005 AUTO CCNC     "/>
    <n v="101111819"/>
    <n v="3.63"/>
    <x v="5"/>
    <s v="1503W046  OLD HIGHWAY 99 SW &amp; 198TH"/>
    <x v="3"/>
    <n v="1"/>
    <x v="0"/>
    <n v="3.7400000000000003E-2"/>
  </r>
  <r>
    <x v="0"/>
    <n v="10600501"/>
    <x v="0"/>
    <d v="2019-03-01T00:00:00"/>
    <s v="005 AUTO CCNC     "/>
    <n v="101111819"/>
    <n v="101.34"/>
    <x v="5"/>
    <s v="1503W046  OLD HIGHWAY 99 SW &amp; 198TH"/>
    <x v="2"/>
    <n v="1"/>
    <x v="0"/>
    <n v="3.1399999999999997E-2"/>
  </r>
  <r>
    <x v="0"/>
    <n v="10600501"/>
    <x v="0"/>
    <d v="2019-03-01T00:00:00"/>
    <s v="005 AUTO CCNC     "/>
    <n v="101111819"/>
    <n v="4"/>
    <x v="5"/>
    <s v="1503W046  OLD HIGHWAY 99 SW &amp; 198TH"/>
    <x v="3"/>
    <n v="1"/>
    <x v="0"/>
    <n v="3.7400000000000003E-2"/>
  </r>
  <r>
    <x v="0"/>
    <n v="10600501"/>
    <x v="0"/>
    <d v="2019-03-01T00:00:00"/>
    <s v="005 AUTO CCNC     "/>
    <n v="101111819"/>
    <n v="152.01"/>
    <x v="5"/>
    <s v="1503W046  OLD HIGHWAY 99 SW &amp; 198TH"/>
    <x v="2"/>
    <n v="1"/>
    <x v="0"/>
    <n v="3.1399999999999997E-2"/>
  </r>
  <r>
    <x v="0"/>
    <n v="10600501"/>
    <x v="0"/>
    <d v="2019-03-01T00:00:00"/>
    <s v="005 AUTO CCNC     "/>
    <n v="101111819"/>
    <n v="6"/>
    <x v="5"/>
    <s v="1503W046  OLD HIGHWAY 99 SW &amp; 198TH"/>
    <x v="3"/>
    <n v="1"/>
    <x v="0"/>
    <n v="3.7400000000000003E-2"/>
  </r>
  <r>
    <x v="0"/>
    <n v="10600501"/>
    <x v="0"/>
    <d v="2019-03-01T00:00:00"/>
    <s v="005 AUTO CCNC     "/>
    <n v="101111819"/>
    <n v="257.61"/>
    <x v="5"/>
    <s v="1503W046  OLD HIGHWAY 99 SW &amp; 198TH"/>
    <x v="2"/>
    <n v="1"/>
    <x v="0"/>
    <n v="3.1399999999999997E-2"/>
  </r>
  <r>
    <x v="0"/>
    <n v="10600501"/>
    <x v="0"/>
    <d v="2019-03-01T00:00:00"/>
    <s v="005 AUTO CCNC     "/>
    <n v="101111819"/>
    <n v="10.17"/>
    <x v="5"/>
    <s v="1503W046  OLD HIGHWAY 99 SW &amp; 198TH"/>
    <x v="3"/>
    <n v="1"/>
    <x v="0"/>
    <n v="3.7400000000000003E-2"/>
  </r>
  <r>
    <x v="0"/>
    <n v="10600501"/>
    <x v="0"/>
    <d v="2019-02-01T00:00:00"/>
    <s v="005 AUTO CCNC     "/>
    <n v="101111826"/>
    <n v="3646.89"/>
    <x v="9"/>
    <s v="2505E041  7601 159TH PL NE #  REDMO"/>
    <x v="2"/>
    <n v="2"/>
    <x v="0"/>
    <n v="3.1399999999999997E-2"/>
  </r>
  <r>
    <x v="0"/>
    <n v="10600501"/>
    <x v="0"/>
    <d v="2019-02-01T00:00:00"/>
    <s v="005 AUTO CCNC     "/>
    <n v="101111826"/>
    <n v="2141.06"/>
    <x v="9"/>
    <s v="2505E041  7601 159TH PL NE #  REDMO"/>
    <x v="0"/>
    <n v="2"/>
    <x v="0"/>
    <n v="3.9300000000000002E-2"/>
  </r>
  <r>
    <x v="0"/>
    <n v="10600501"/>
    <x v="0"/>
    <d v="2019-02-01T00:00:00"/>
    <s v="005 AUTO CCNC     "/>
    <n v="101111826"/>
    <n v="238.84"/>
    <x v="9"/>
    <s v="2505E041  7601 159TH PL NE #  REDMO"/>
    <x v="3"/>
    <n v="2"/>
    <x v="0"/>
    <n v="3.7400000000000003E-2"/>
  </r>
  <r>
    <x v="0"/>
    <n v="10600501"/>
    <x v="0"/>
    <d v="2019-02-01T00:00:00"/>
    <s v="005 AUTO CCNC     "/>
    <n v="101111826"/>
    <n v="1193.1500000000001"/>
    <x v="9"/>
    <s v="2505E041  7601 159TH PL NE #  REDMO"/>
    <x v="1"/>
    <n v="2"/>
    <x v="0"/>
    <n v="1.77E-2"/>
  </r>
  <r>
    <x v="0"/>
    <n v="10600501"/>
    <x v="0"/>
    <d v="2019-03-01T00:00:00"/>
    <s v="005 AUTO CCNC     "/>
    <n v="101111826"/>
    <n v="-2839.95"/>
    <x v="9"/>
    <s v="2505E041  7601 159TH PL NE #  REDMO"/>
    <x v="1"/>
    <n v="2"/>
    <x v="0"/>
    <n v="1.77E-2"/>
  </r>
  <r>
    <x v="0"/>
    <n v="10600501"/>
    <x v="0"/>
    <d v="2019-03-01T00:00:00"/>
    <s v="005 AUTO CCNC     "/>
    <n v="101111826"/>
    <n v="-8680.3799999999992"/>
    <x v="9"/>
    <s v="2505E041  7601 159TH PL NE #  REDMO"/>
    <x v="2"/>
    <n v="2"/>
    <x v="0"/>
    <n v="3.1399999999999997E-2"/>
  </r>
  <r>
    <x v="0"/>
    <n v="10600501"/>
    <x v="0"/>
    <d v="2019-03-01T00:00:00"/>
    <s v="005 AUTO CCNC     "/>
    <n v="101111826"/>
    <n v="-5096.18"/>
    <x v="9"/>
    <s v="2505E041  7601 159TH PL NE #  REDMO"/>
    <x v="0"/>
    <n v="2"/>
    <x v="0"/>
    <n v="3.9300000000000002E-2"/>
  </r>
  <r>
    <x v="0"/>
    <n v="10600501"/>
    <x v="0"/>
    <d v="2019-03-01T00:00:00"/>
    <s v="005 AUTO CCNC     "/>
    <n v="101111826"/>
    <n v="-568.49"/>
    <x v="9"/>
    <s v="2505E041  7601 159TH PL NE #  REDMO"/>
    <x v="3"/>
    <n v="2"/>
    <x v="0"/>
    <n v="3.7400000000000003E-2"/>
  </r>
  <r>
    <x v="0"/>
    <n v="10600501"/>
    <x v="0"/>
    <d v="2019-03-01T00:00:00"/>
    <s v="005 AUTO CCNC     "/>
    <n v="101111826"/>
    <n v="2976.65"/>
    <x v="9"/>
    <s v="2505E041  7601 159TH PL NE #  REDMO"/>
    <x v="1"/>
    <n v="2"/>
    <x v="0"/>
    <n v="1.77E-2"/>
  </r>
  <r>
    <x v="0"/>
    <n v="10600501"/>
    <x v="0"/>
    <d v="2019-03-01T00:00:00"/>
    <s v="005 AUTO CCNC     "/>
    <n v="101111826"/>
    <n v="9098.2000000000007"/>
    <x v="9"/>
    <s v="2505E041  7601 159TH PL NE #  REDMO"/>
    <x v="2"/>
    <n v="2"/>
    <x v="0"/>
    <n v="3.1399999999999997E-2"/>
  </r>
  <r>
    <x v="0"/>
    <n v="10600501"/>
    <x v="0"/>
    <d v="2019-03-01T00:00:00"/>
    <s v="005 AUTO CCNC     "/>
    <n v="101111826"/>
    <n v="5341.48"/>
    <x v="9"/>
    <s v="2505E041  7601 159TH PL NE #  REDMO"/>
    <x v="0"/>
    <n v="2"/>
    <x v="0"/>
    <n v="3.9300000000000002E-2"/>
  </r>
  <r>
    <x v="0"/>
    <n v="10600501"/>
    <x v="0"/>
    <d v="2019-03-01T00:00:00"/>
    <s v="005 AUTO CCNC     "/>
    <n v="101111826"/>
    <n v="595.86"/>
    <x v="9"/>
    <s v="2505E041  7601 159TH PL NE #  REDMO"/>
    <x v="3"/>
    <n v="2"/>
    <x v="0"/>
    <n v="3.7400000000000003E-2"/>
  </r>
  <r>
    <x v="0"/>
    <n v="10600501"/>
    <x v="0"/>
    <d v="2019-02-01T00:00:00"/>
    <s v="005 AUTO CCNC     "/>
    <n v="101112212"/>
    <n v="297.95"/>
    <x v="10"/>
    <s v="2505E129  KELSEY CREEK AT 8TH  BELL"/>
    <x v="3"/>
    <n v="2"/>
    <x v="0"/>
    <n v="3.7400000000000003E-2"/>
  </r>
  <r>
    <x v="0"/>
    <n v="10600501"/>
    <x v="0"/>
    <d v="2019-02-01T00:00:00"/>
    <s v="005 AUTO CCNC     "/>
    <n v="101112212"/>
    <n v="6931.73"/>
    <x v="10"/>
    <s v="2505E129  KELSEY CREEK AT 8TH  BELL"/>
    <x v="1"/>
    <n v="2"/>
    <x v="0"/>
    <n v="1.77E-2"/>
  </r>
  <r>
    <x v="0"/>
    <n v="10600501"/>
    <x v="0"/>
    <d v="2019-02-01T00:00:00"/>
    <s v="005 AUTO CCNC     "/>
    <n v="101112212"/>
    <n v="60179.72"/>
    <x v="10"/>
    <s v="2505E129  KELSEY CREEK AT 8TH  BELL"/>
    <x v="0"/>
    <n v="2"/>
    <x v="0"/>
    <n v="3.9300000000000002E-2"/>
  </r>
  <r>
    <x v="0"/>
    <n v="10600501"/>
    <x v="0"/>
    <d v="2019-02-01T00:00:00"/>
    <s v="005 AUTO CCNC     "/>
    <n v="101112212"/>
    <n v="4391"/>
    <x v="10"/>
    <s v="2505E129  KELSEY CREEK AT 8TH  BELL"/>
    <x v="1"/>
    <n v="2"/>
    <x v="0"/>
    <n v="1.77E-2"/>
  </r>
  <r>
    <x v="0"/>
    <n v="10600501"/>
    <x v="0"/>
    <d v="2019-02-01T00:00:00"/>
    <s v="005 AUTO CCNC     "/>
    <n v="101112212"/>
    <n v="188.74"/>
    <x v="10"/>
    <s v="2505E129  KELSEY CREEK AT 8TH  BELL"/>
    <x v="3"/>
    <n v="2"/>
    <x v="0"/>
    <n v="3.7400000000000003E-2"/>
  </r>
  <r>
    <x v="0"/>
    <n v="10600501"/>
    <x v="0"/>
    <d v="2019-02-01T00:00:00"/>
    <s v="005 AUTO CCNC     "/>
    <n v="101112212"/>
    <n v="38121.64"/>
    <x v="10"/>
    <s v="2505E129  KELSEY CREEK AT 8TH  BELL"/>
    <x v="0"/>
    <n v="2"/>
    <x v="0"/>
    <n v="3.9300000000000002E-2"/>
  </r>
  <r>
    <x v="0"/>
    <n v="10600501"/>
    <x v="0"/>
    <d v="2019-03-01T00:00:00"/>
    <s v="005 AUTO CCNC     "/>
    <n v="101112212"/>
    <n v="-38107.93"/>
    <x v="10"/>
    <s v="2505E129  KELSEY CREEK AT 8TH  BELL"/>
    <x v="0"/>
    <n v="2"/>
    <x v="0"/>
    <n v="3.9300000000000002E-2"/>
  </r>
  <r>
    <x v="0"/>
    <n v="10600501"/>
    <x v="0"/>
    <d v="2019-03-01T00:00:00"/>
    <s v="005 AUTO CCNC     "/>
    <n v="101112212"/>
    <n v="-4389.42"/>
    <x v="10"/>
    <s v="2505E129  KELSEY CREEK AT 8TH  BELL"/>
    <x v="1"/>
    <n v="2"/>
    <x v="0"/>
    <n v="1.77E-2"/>
  </r>
  <r>
    <x v="0"/>
    <n v="10600501"/>
    <x v="0"/>
    <d v="2019-03-01T00:00:00"/>
    <s v="005 AUTO CCNC     "/>
    <n v="101112212"/>
    <n v="-188.67"/>
    <x v="10"/>
    <s v="2505E129  KELSEY CREEK AT 8TH  BELL"/>
    <x v="3"/>
    <n v="2"/>
    <x v="0"/>
    <n v="3.7400000000000003E-2"/>
  </r>
  <r>
    <x v="0"/>
    <n v="10600501"/>
    <x v="0"/>
    <d v="2019-03-01T00:00:00"/>
    <s v="005 AUTO CCNC     "/>
    <n v="101112212"/>
    <n v="38108.559999999998"/>
    <x v="10"/>
    <s v="2505E129  KELSEY CREEK AT 8TH  BELL"/>
    <x v="0"/>
    <n v="2"/>
    <x v="0"/>
    <n v="3.9300000000000002E-2"/>
  </r>
  <r>
    <x v="0"/>
    <n v="10600501"/>
    <x v="0"/>
    <d v="2019-03-01T00:00:00"/>
    <s v="005 AUTO CCNC     "/>
    <n v="101112212"/>
    <n v="4389.49"/>
    <x v="10"/>
    <s v="2505E129  KELSEY CREEK AT 8TH  BELL"/>
    <x v="1"/>
    <n v="2"/>
    <x v="0"/>
    <n v="1.77E-2"/>
  </r>
  <r>
    <x v="0"/>
    <n v="10600501"/>
    <x v="0"/>
    <d v="2019-03-01T00:00:00"/>
    <s v="005 AUTO CCNC     "/>
    <n v="101112212"/>
    <n v="188.67"/>
    <x v="10"/>
    <s v="2505E129  KELSEY CREEK AT 8TH  BELL"/>
    <x v="3"/>
    <n v="2"/>
    <x v="0"/>
    <n v="3.7400000000000003E-2"/>
  </r>
  <r>
    <x v="0"/>
    <n v="10600501"/>
    <x v="0"/>
    <d v="2019-01-01T00:00:00"/>
    <s v="005 AUTO CCNC     "/>
    <n v="101112219"/>
    <n v="343.9"/>
    <x v="31"/>
    <s v="3504E092  PARCEL # 76919 #  SEDRO W"/>
    <x v="1"/>
    <n v="1"/>
    <x v="0"/>
    <n v="1.77E-2"/>
  </r>
  <r>
    <x v="0"/>
    <n v="10600501"/>
    <x v="0"/>
    <d v="2019-01-01T00:00:00"/>
    <s v="005 AUTO CCNC     "/>
    <n v="101112219"/>
    <n v="116.49"/>
    <x v="31"/>
    <s v="3504E092  PARCEL # 76919 #  SEDRO W"/>
    <x v="0"/>
    <n v="1"/>
    <x v="0"/>
    <n v="3.9300000000000002E-2"/>
  </r>
  <r>
    <x v="0"/>
    <n v="10600501"/>
    <x v="0"/>
    <d v="2019-01-01T00:00:00"/>
    <s v="005 AUTO CCNC     "/>
    <n v="101112219"/>
    <n v="440.39"/>
    <x v="31"/>
    <s v="3504E092  PARCEL # 76919 #  SEDRO W"/>
    <x v="2"/>
    <n v="1"/>
    <x v="0"/>
    <n v="3.1399999999999997E-2"/>
  </r>
  <r>
    <x v="0"/>
    <n v="10600501"/>
    <x v="0"/>
    <d v="2019-01-01T00:00:00"/>
    <s v="005 AUTO CCNC     "/>
    <n v="101112219"/>
    <n v="33.83"/>
    <x v="31"/>
    <s v="3504E092  PARCEL # 76919 #  SEDRO W"/>
    <x v="3"/>
    <n v="1"/>
    <x v="0"/>
    <n v="3.7400000000000003E-2"/>
  </r>
  <r>
    <x v="0"/>
    <n v="10600501"/>
    <x v="0"/>
    <d v="2019-01-01T00:00:00"/>
    <s v="005 AUTO CCNC     "/>
    <n v="101112219"/>
    <n v="1935.12"/>
    <x v="31"/>
    <s v="3504E092  PARCEL # 76919 #  SEDRO W"/>
    <x v="2"/>
    <n v="1"/>
    <x v="0"/>
    <n v="3.1399999999999997E-2"/>
  </r>
  <r>
    <x v="0"/>
    <n v="10600501"/>
    <x v="0"/>
    <d v="2019-01-01T00:00:00"/>
    <s v="005 AUTO CCNC     "/>
    <n v="101112219"/>
    <n v="511.87"/>
    <x v="31"/>
    <s v="3504E092  PARCEL # 76919 #  SEDRO W"/>
    <x v="0"/>
    <n v="1"/>
    <x v="0"/>
    <n v="3.9300000000000002E-2"/>
  </r>
  <r>
    <x v="0"/>
    <n v="10600501"/>
    <x v="0"/>
    <d v="2019-01-01T00:00:00"/>
    <s v="005 AUTO CCNC     "/>
    <n v="101112219"/>
    <n v="1511.12"/>
    <x v="31"/>
    <s v="3504E092  PARCEL # 76919 #  SEDRO W"/>
    <x v="1"/>
    <n v="1"/>
    <x v="0"/>
    <n v="1.77E-2"/>
  </r>
  <r>
    <x v="0"/>
    <n v="10600501"/>
    <x v="0"/>
    <d v="2019-01-01T00:00:00"/>
    <s v="005 AUTO CCNC     "/>
    <n v="101112219"/>
    <n v="148.65"/>
    <x v="31"/>
    <s v="3504E092  PARCEL # 76919 #  SEDRO W"/>
    <x v="3"/>
    <n v="1"/>
    <x v="0"/>
    <n v="3.7400000000000003E-2"/>
  </r>
  <r>
    <x v="0"/>
    <n v="10600501"/>
    <x v="0"/>
    <d v="2019-02-01T00:00:00"/>
    <s v="005 AUTO CCNC     "/>
    <n v="101112219"/>
    <n v="-1657.41"/>
    <x v="31"/>
    <s v="3504E092  PARCEL # 76919 #  SEDRO W"/>
    <x v="1"/>
    <n v="1"/>
    <x v="0"/>
    <n v="1.77E-2"/>
  </r>
  <r>
    <x v="0"/>
    <n v="10600501"/>
    <x v="0"/>
    <d v="2019-02-01T00:00:00"/>
    <s v="005 AUTO CCNC     "/>
    <n v="101112219"/>
    <n v="-163.04"/>
    <x v="31"/>
    <s v="3504E092  PARCEL # 76919 #  SEDRO W"/>
    <x v="3"/>
    <n v="1"/>
    <x v="0"/>
    <n v="3.7400000000000003E-2"/>
  </r>
  <r>
    <x v="0"/>
    <n v="10600501"/>
    <x v="0"/>
    <d v="2019-02-01T00:00:00"/>
    <s v="005 AUTO CCNC     "/>
    <n v="101112219"/>
    <n v="-561.41999999999996"/>
    <x v="31"/>
    <s v="3504E092  PARCEL # 76919 #  SEDRO W"/>
    <x v="0"/>
    <n v="1"/>
    <x v="0"/>
    <n v="3.9300000000000002E-2"/>
  </r>
  <r>
    <x v="0"/>
    <n v="10600501"/>
    <x v="0"/>
    <d v="2019-02-01T00:00:00"/>
    <s v="005 AUTO CCNC     "/>
    <n v="101112219"/>
    <n v="-2122.4699999999998"/>
    <x v="31"/>
    <s v="3504E092  PARCEL # 76919 #  SEDRO W"/>
    <x v="2"/>
    <n v="1"/>
    <x v="0"/>
    <n v="3.1399999999999997E-2"/>
  </r>
  <r>
    <x v="0"/>
    <n v="10600501"/>
    <x v="0"/>
    <d v="2019-02-01T00:00:00"/>
    <s v="005 AUTO CCNC     "/>
    <n v="101112219"/>
    <n v="1657.37"/>
    <x v="31"/>
    <s v="3504E092  PARCEL # 76919 #  SEDRO W"/>
    <x v="1"/>
    <n v="1"/>
    <x v="0"/>
    <n v="1.77E-2"/>
  </r>
  <r>
    <x v="0"/>
    <n v="10600501"/>
    <x v="0"/>
    <d v="2019-02-01T00:00:00"/>
    <s v="005 AUTO CCNC     "/>
    <n v="101112219"/>
    <n v="163.04"/>
    <x v="31"/>
    <s v="3504E092  PARCEL # 76919 #  SEDRO W"/>
    <x v="3"/>
    <n v="1"/>
    <x v="0"/>
    <n v="3.7400000000000003E-2"/>
  </r>
  <r>
    <x v="0"/>
    <n v="10600501"/>
    <x v="0"/>
    <d v="2019-02-01T00:00:00"/>
    <s v="005 AUTO CCNC     "/>
    <n v="101112219"/>
    <n v="561.41999999999996"/>
    <x v="31"/>
    <s v="3504E092  PARCEL # 76919 #  SEDRO W"/>
    <x v="0"/>
    <n v="1"/>
    <x v="0"/>
    <n v="3.9300000000000002E-2"/>
  </r>
  <r>
    <x v="0"/>
    <n v="10600501"/>
    <x v="0"/>
    <d v="2019-02-01T00:00:00"/>
    <s v="005 AUTO CCNC     "/>
    <n v="101112219"/>
    <n v="2122.2600000000002"/>
    <x v="31"/>
    <s v="3504E092  PARCEL # 76919 #  SEDRO W"/>
    <x v="2"/>
    <n v="1"/>
    <x v="0"/>
    <n v="3.1399999999999997E-2"/>
  </r>
  <r>
    <x v="0"/>
    <n v="10600501"/>
    <x v="0"/>
    <d v="2019-03-01T00:00:00"/>
    <s v="005 AUTO CCNC     "/>
    <n v="101112219"/>
    <n v="1647.59"/>
    <x v="31"/>
    <s v="3504E092  PARCEL # 76919 #  SEDRO W"/>
    <x v="1"/>
    <n v="1"/>
    <x v="0"/>
    <n v="1.77E-2"/>
  </r>
  <r>
    <x v="0"/>
    <n v="10600501"/>
    <x v="0"/>
    <d v="2019-03-01T00:00:00"/>
    <s v="005 AUTO CCNC     "/>
    <n v="101112219"/>
    <n v="2109.73"/>
    <x v="31"/>
    <s v="3504E092  PARCEL # 76919 #  SEDRO W"/>
    <x v="2"/>
    <n v="1"/>
    <x v="0"/>
    <n v="3.1399999999999997E-2"/>
  </r>
  <r>
    <x v="0"/>
    <n v="10600501"/>
    <x v="0"/>
    <d v="2019-03-01T00:00:00"/>
    <s v="005 AUTO CCNC     "/>
    <n v="101112219"/>
    <n v="162.08000000000001"/>
    <x v="31"/>
    <s v="3504E092  PARCEL # 76919 #  SEDRO W"/>
    <x v="3"/>
    <n v="1"/>
    <x v="0"/>
    <n v="3.7400000000000003E-2"/>
  </r>
  <r>
    <x v="0"/>
    <n v="10600501"/>
    <x v="0"/>
    <d v="2019-03-01T00:00:00"/>
    <s v="005 AUTO CCNC     "/>
    <n v="101112219"/>
    <n v="558.11"/>
    <x v="31"/>
    <s v="3504E092  PARCEL # 76919 #  SEDRO W"/>
    <x v="0"/>
    <n v="1"/>
    <x v="0"/>
    <n v="3.9300000000000002E-2"/>
  </r>
  <r>
    <x v="0"/>
    <n v="10600501"/>
    <x v="0"/>
    <d v="2019-03-01T00:00:00"/>
    <s v="005 AUTO CCNC     "/>
    <n v="101112219"/>
    <n v="-1657.05"/>
    <x v="31"/>
    <s v="3504E092  PARCEL # 76919 #  SEDRO W"/>
    <x v="1"/>
    <n v="1"/>
    <x v="0"/>
    <n v="1.77E-2"/>
  </r>
  <r>
    <x v="0"/>
    <n v="10600501"/>
    <x v="0"/>
    <d v="2019-03-01T00:00:00"/>
    <s v="005 AUTO CCNC     "/>
    <n v="101112219"/>
    <n v="-2121.84"/>
    <x v="31"/>
    <s v="3504E092  PARCEL # 76919 #  SEDRO W"/>
    <x v="2"/>
    <n v="1"/>
    <x v="0"/>
    <n v="3.1399999999999997E-2"/>
  </r>
  <r>
    <x v="0"/>
    <n v="10600501"/>
    <x v="0"/>
    <d v="2019-03-01T00:00:00"/>
    <s v="005 AUTO CCNC     "/>
    <n v="101112219"/>
    <n v="-163.01"/>
    <x v="31"/>
    <s v="3504E092  PARCEL # 76919 #  SEDRO W"/>
    <x v="3"/>
    <n v="1"/>
    <x v="0"/>
    <n v="3.7400000000000003E-2"/>
  </r>
  <r>
    <x v="0"/>
    <n v="10600501"/>
    <x v="0"/>
    <d v="2019-03-01T00:00:00"/>
    <s v="005 AUTO CCNC     "/>
    <n v="101112219"/>
    <n v="-561.30999999999995"/>
    <x v="31"/>
    <s v="3504E092  PARCEL # 76919 #  SEDRO W"/>
    <x v="0"/>
    <n v="1"/>
    <x v="0"/>
    <n v="3.9300000000000002E-2"/>
  </r>
  <r>
    <x v="0"/>
    <n v="10600501"/>
    <x v="0"/>
    <d v="2019-03-01T00:00:00"/>
    <s v="005 AUTO CCNC     "/>
    <n v="101112219"/>
    <n v="1.33"/>
    <x v="31"/>
    <s v="3504E092  PARCEL # 76919 #  SEDRO W"/>
    <x v="1"/>
    <n v="1"/>
    <x v="0"/>
    <n v="1.77E-2"/>
  </r>
  <r>
    <x v="0"/>
    <n v="10600501"/>
    <x v="0"/>
    <d v="2019-03-01T00:00:00"/>
    <s v="005 AUTO CCNC     "/>
    <n v="101112219"/>
    <n v="1.72"/>
    <x v="31"/>
    <s v="3504E092  PARCEL # 76919 #  SEDRO W"/>
    <x v="2"/>
    <n v="1"/>
    <x v="0"/>
    <n v="3.1399999999999997E-2"/>
  </r>
  <r>
    <x v="0"/>
    <n v="10600501"/>
    <x v="0"/>
    <d v="2019-03-01T00:00:00"/>
    <s v="005 AUTO CCNC     "/>
    <n v="101112219"/>
    <n v="0.13"/>
    <x v="31"/>
    <s v="3504E092  PARCEL # 76919 #  SEDRO W"/>
    <x v="3"/>
    <n v="1"/>
    <x v="0"/>
    <n v="3.7400000000000003E-2"/>
  </r>
  <r>
    <x v="0"/>
    <n v="10600501"/>
    <x v="0"/>
    <d v="2019-03-01T00:00:00"/>
    <s v="005 AUTO CCNC     "/>
    <n v="101112219"/>
    <n v="0.46"/>
    <x v="31"/>
    <s v="3504E092  PARCEL # 76919 #  SEDRO W"/>
    <x v="0"/>
    <n v="1"/>
    <x v="0"/>
    <n v="3.9300000000000002E-2"/>
  </r>
  <r>
    <x v="0"/>
    <n v="10600501"/>
    <x v="0"/>
    <d v="2019-01-01T00:00:00"/>
    <s v="005 AUTO CCNC     "/>
    <n v="101112494"/>
    <n v="131.19999999999999"/>
    <x v="34"/>
    <s v="2401E140 128 W MELCHER ST #  PORT O"/>
    <x v="3"/>
    <n v="1"/>
    <x v="0"/>
    <n v="3.7400000000000003E-2"/>
  </r>
  <r>
    <x v="0"/>
    <n v="10600501"/>
    <x v="0"/>
    <d v="2019-01-01T00:00:00"/>
    <s v="005 AUTO CCNC     "/>
    <n v="101112494"/>
    <n v="8622.75"/>
    <x v="34"/>
    <s v="2401E140 128 W MELCHER ST #  PORT O"/>
    <x v="2"/>
    <n v="1"/>
    <x v="0"/>
    <n v="3.1399999999999997E-2"/>
  </r>
  <r>
    <x v="0"/>
    <n v="10600501"/>
    <x v="0"/>
    <d v="2019-01-01T00:00:00"/>
    <s v="005 AUTO CCNC     "/>
    <n v="101112494"/>
    <n v="1058.99"/>
    <x v="34"/>
    <s v="2401E140 128 W MELCHER ST #  PORT O"/>
    <x v="2"/>
    <n v="1"/>
    <x v="0"/>
    <n v="3.1399999999999997E-2"/>
  </r>
  <r>
    <x v="0"/>
    <n v="10600501"/>
    <x v="0"/>
    <d v="2019-01-01T00:00:00"/>
    <s v="005 AUTO CCNC     "/>
    <n v="101112494"/>
    <n v="16.11"/>
    <x v="34"/>
    <s v="2401E140 128 W MELCHER ST #  PORT O"/>
    <x v="3"/>
    <n v="1"/>
    <x v="0"/>
    <n v="3.7400000000000003E-2"/>
  </r>
  <r>
    <x v="0"/>
    <n v="10600501"/>
    <x v="0"/>
    <d v="2019-01-01T00:00:00"/>
    <s v="005 AUTO CCNC     "/>
    <n v="101112494"/>
    <n v="14235.91"/>
    <x v="34"/>
    <s v="2401E140 128 W MELCHER ST #  PORT O"/>
    <x v="2"/>
    <n v="1"/>
    <x v="0"/>
    <n v="3.1399999999999997E-2"/>
  </r>
  <r>
    <x v="0"/>
    <n v="10600501"/>
    <x v="0"/>
    <d v="2019-01-01T00:00:00"/>
    <s v="005 AUTO CCNC     "/>
    <n v="101112494"/>
    <n v="216.6"/>
    <x v="34"/>
    <s v="2401E140 128 W MELCHER ST #  PORT O"/>
    <x v="3"/>
    <n v="1"/>
    <x v="0"/>
    <n v="3.7400000000000003E-2"/>
  </r>
  <r>
    <x v="0"/>
    <n v="10600501"/>
    <x v="0"/>
    <d v="2019-02-01T00:00:00"/>
    <s v="005 AUTO CCNC     "/>
    <n v="101112494"/>
    <n v="-242.81"/>
    <x v="34"/>
    <s v="2401E140 128 W MELCHER ST #  PORT O"/>
    <x v="3"/>
    <n v="1"/>
    <x v="0"/>
    <n v="3.7400000000000003E-2"/>
  </r>
  <r>
    <x v="0"/>
    <n v="10600501"/>
    <x v="0"/>
    <d v="2019-02-01T00:00:00"/>
    <s v="005 AUTO CCNC     "/>
    <n v="101112494"/>
    <n v="-15958.51"/>
    <x v="34"/>
    <s v="2401E140 128 W MELCHER ST #  PORT O"/>
    <x v="2"/>
    <n v="1"/>
    <x v="0"/>
    <n v="3.1399999999999997E-2"/>
  </r>
  <r>
    <x v="0"/>
    <n v="10600501"/>
    <x v="0"/>
    <d v="2019-02-01T00:00:00"/>
    <s v="005 AUTO CCNC     "/>
    <n v="101112494"/>
    <n v="242.63"/>
    <x v="34"/>
    <s v="2401E140 128 W MELCHER ST #  PORT O"/>
    <x v="3"/>
    <n v="1"/>
    <x v="0"/>
    <n v="3.7400000000000003E-2"/>
  </r>
  <r>
    <x v="0"/>
    <n v="10600501"/>
    <x v="0"/>
    <d v="2019-02-01T00:00:00"/>
    <s v="005 AUTO CCNC     "/>
    <n v="101112494"/>
    <n v="15946.52"/>
    <x v="34"/>
    <s v="2401E140 128 W MELCHER ST #  PORT O"/>
    <x v="2"/>
    <n v="1"/>
    <x v="0"/>
    <n v="3.1399999999999997E-2"/>
  </r>
  <r>
    <x v="0"/>
    <n v="10600501"/>
    <x v="0"/>
    <d v="2019-02-01T00:00:00"/>
    <s v="005 AUTO CCNC     "/>
    <n v="101112494"/>
    <n v="0.5"/>
    <x v="34"/>
    <s v="2401E140 128 W MELCHER ST #  PORT O"/>
    <x v="3"/>
    <n v="1"/>
    <x v="0"/>
    <n v="3.7400000000000003E-2"/>
  </r>
  <r>
    <x v="0"/>
    <n v="10600501"/>
    <x v="0"/>
    <d v="2019-02-01T00:00:00"/>
    <s v="005 AUTO CCNC     "/>
    <n v="101112494"/>
    <n v="32.9"/>
    <x v="34"/>
    <s v="2401E140 128 W MELCHER ST #  PORT O"/>
    <x v="2"/>
    <n v="1"/>
    <x v="0"/>
    <n v="3.1399999999999997E-2"/>
  </r>
  <r>
    <x v="0"/>
    <n v="10600501"/>
    <x v="0"/>
    <d v="2019-02-01T00:00:00"/>
    <s v="005 AUTO CCNC     "/>
    <n v="101112736"/>
    <n v="-2085.63"/>
    <x v="35"/>
    <s v="2505E130 512 121ST PL NE  BELLEVUE"/>
    <x v="1"/>
    <n v="2"/>
    <x v="0"/>
    <n v="1.77E-2"/>
  </r>
  <r>
    <x v="0"/>
    <n v="10600501"/>
    <x v="0"/>
    <d v="2019-02-01T00:00:00"/>
    <s v="005 AUTO CCNC     "/>
    <n v="101112736"/>
    <n v="-53.47"/>
    <x v="35"/>
    <s v="2505E130 512 121ST PL NE  BELLEVUE"/>
    <x v="4"/>
    <n v="2"/>
    <x v="0"/>
    <n v="3.15E-2"/>
  </r>
  <r>
    <x v="0"/>
    <n v="10600501"/>
    <x v="0"/>
    <d v="2019-02-01T00:00:00"/>
    <s v="005 AUTO CCNC     "/>
    <n v="101112736"/>
    <n v="-427.82"/>
    <x v="35"/>
    <s v="2505E130 512 121ST PL NE  BELLEVUE"/>
    <x v="3"/>
    <n v="2"/>
    <x v="0"/>
    <n v="3.7400000000000003E-2"/>
  </r>
  <r>
    <x v="0"/>
    <n v="10600501"/>
    <x v="0"/>
    <d v="2019-02-01T00:00:00"/>
    <s v="005 AUTO CCNC     "/>
    <n v="101112736"/>
    <n v="-160.44"/>
    <x v="35"/>
    <s v="2505E130 512 121ST PL NE  BELLEVUE"/>
    <x v="2"/>
    <n v="2"/>
    <x v="0"/>
    <n v="3.1399999999999997E-2"/>
  </r>
  <r>
    <x v="0"/>
    <n v="10600501"/>
    <x v="0"/>
    <d v="2019-02-01T00:00:00"/>
    <s v="005 AUTO CCNC     "/>
    <n v="101112736"/>
    <n v="-2620.41"/>
    <x v="35"/>
    <s v="2505E130 512 121ST PL NE  BELLEVUE"/>
    <x v="0"/>
    <n v="2"/>
    <x v="0"/>
    <n v="3.9300000000000002E-2"/>
  </r>
  <r>
    <x v="0"/>
    <n v="10600501"/>
    <x v="0"/>
    <d v="2019-02-01T00:00:00"/>
    <s v="005 AUTO CCNC     "/>
    <n v="101112736"/>
    <n v="478.84"/>
    <x v="35"/>
    <s v="2505E130 512 121ST PL NE  BELLEVUE"/>
    <x v="1"/>
    <n v="2"/>
    <x v="0"/>
    <n v="1.77E-2"/>
  </r>
  <r>
    <x v="0"/>
    <n v="10600501"/>
    <x v="0"/>
    <d v="2019-02-01T00:00:00"/>
    <s v="005 AUTO CCNC     "/>
    <n v="101112736"/>
    <n v="601.6"/>
    <x v="35"/>
    <s v="2505E130 512 121ST PL NE  BELLEVUE"/>
    <x v="0"/>
    <n v="2"/>
    <x v="0"/>
    <n v="3.9300000000000002E-2"/>
  </r>
  <r>
    <x v="0"/>
    <n v="10600501"/>
    <x v="0"/>
    <d v="2019-02-01T00:00:00"/>
    <s v="005 AUTO CCNC     "/>
    <n v="101112736"/>
    <n v="12.28"/>
    <x v="35"/>
    <s v="2505E130 512 121ST PL NE  BELLEVUE"/>
    <x v="4"/>
    <n v="2"/>
    <x v="0"/>
    <n v="3.15E-2"/>
  </r>
  <r>
    <x v="0"/>
    <n v="10600501"/>
    <x v="0"/>
    <d v="2019-02-01T00:00:00"/>
    <s v="005 AUTO CCNC     "/>
    <n v="101112736"/>
    <n v="36.83"/>
    <x v="35"/>
    <s v="2505E130 512 121ST PL NE  BELLEVUE"/>
    <x v="2"/>
    <n v="2"/>
    <x v="0"/>
    <n v="3.1399999999999997E-2"/>
  </r>
  <r>
    <x v="0"/>
    <n v="10600501"/>
    <x v="0"/>
    <d v="2019-02-01T00:00:00"/>
    <s v="005 AUTO CCNC     "/>
    <n v="101112736"/>
    <n v="98.22"/>
    <x v="35"/>
    <s v="2505E130 512 121ST PL NE  BELLEVUE"/>
    <x v="3"/>
    <n v="2"/>
    <x v="0"/>
    <n v="3.7400000000000003E-2"/>
  </r>
  <r>
    <x v="0"/>
    <n v="10600501"/>
    <x v="0"/>
    <d v="2019-03-01T00:00:00"/>
    <s v="005 AUTO CCNC     "/>
    <n v="101112736"/>
    <n v="0.33"/>
    <x v="35"/>
    <s v="2505E130 512 121ST PL NE  BELLEVUE"/>
    <x v="2"/>
    <n v="2"/>
    <x v="0"/>
    <n v="3.1399999999999997E-2"/>
  </r>
  <r>
    <x v="0"/>
    <n v="10600501"/>
    <x v="0"/>
    <d v="2019-03-01T00:00:00"/>
    <s v="005 AUTO CCNC     "/>
    <n v="101112736"/>
    <n v="0.89"/>
    <x v="35"/>
    <s v="2505E130 512 121ST PL NE  BELLEVUE"/>
    <x v="3"/>
    <n v="2"/>
    <x v="0"/>
    <n v="3.7400000000000003E-2"/>
  </r>
  <r>
    <x v="0"/>
    <n v="10600501"/>
    <x v="0"/>
    <d v="2019-03-01T00:00:00"/>
    <s v="005 AUTO CCNC     "/>
    <n v="101112736"/>
    <n v="5.43"/>
    <x v="35"/>
    <s v="2505E130 512 121ST PL NE  BELLEVUE"/>
    <x v="0"/>
    <n v="2"/>
    <x v="0"/>
    <n v="3.9300000000000002E-2"/>
  </r>
  <r>
    <x v="0"/>
    <n v="10600501"/>
    <x v="0"/>
    <d v="2019-03-01T00:00:00"/>
    <s v="005 AUTO CCNC     "/>
    <n v="101112736"/>
    <n v="4.32"/>
    <x v="35"/>
    <s v="2505E130 512 121ST PL NE  BELLEVUE"/>
    <x v="1"/>
    <n v="2"/>
    <x v="0"/>
    <n v="1.77E-2"/>
  </r>
  <r>
    <x v="0"/>
    <n v="10600501"/>
    <x v="0"/>
    <d v="2019-03-01T00:00:00"/>
    <s v="005 AUTO CCNC     "/>
    <n v="101112736"/>
    <n v="0.11"/>
    <x v="35"/>
    <s v="2505E130 512 121ST PL NE  BELLEVUE"/>
    <x v="4"/>
    <n v="2"/>
    <x v="0"/>
    <n v="3.15E-2"/>
  </r>
  <r>
    <x v="0"/>
    <n v="10600501"/>
    <x v="0"/>
    <d v="2019-03-01T00:00:00"/>
    <s v="005 AUTO CCNC     "/>
    <n v="101112736"/>
    <n v="0.17"/>
    <x v="35"/>
    <s v="2505E130 512 121ST PL NE  BELLEVUE"/>
    <x v="2"/>
    <n v="2"/>
    <x v="0"/>
    <n v="3.1399999999999997E-2"/>
  </r>
  <r>
    <x v="0"/>
    <n v="10600501"/>
    <x v="0"/>
    <d v="2019-03-01T00:00:00"/>
    <s v="005 AUTO CCNC     "/>
    <n v="101112736"/>
    <n v="0.47"/>
    <x v="35"/>
    <s v="2505E130 512 121ST PL NE  BELLEVUE"/>
    <x v="3"/>
    <n v="2"/>
    <x v="0"/>
    <n v="3.7400000000000003E-2"/>
  </r>
  <r>
    <x v="0"/>
    <n v="10600501"/>
    <x v="0"/>
    <d v="2019-03-01T00:00:00"/>
    <s v="005 AUTO CCNC     "/>
    <n v="101112736"/>
    <n v="2.94"/>
    <x v="35"/>
    <s v="2505E130 512 121ST PL NE  BELLEVUE"/>
    <x v="0"/>
    <n v="2"/>
    <x v="0"/>
    <n v="3.9300000000000002E-2"/>
  </r>
  <r>
    <x v="0"/>
    <n v="10600501"/>
    <x v="0"/>
    <d v="2019-03-01T00:00:00"/>
    <s v="005 AUTO CCNC     "/>
    <n v="101112736"/>
    <n v="2.33"/>
    <x v="35"/>
    <s v="2505E130 512 121ST PL NE  BELLEVUE"/>
    <x v="1"/>
    <n v="2"/>
    <x v="0"/>
    <n v="1.77E-2"/>
  </r>
  <r>
    <x v="0"/>
    <n v="10600501"/>
    <x v="0"/>
    <d v="2019-03-01T00:00:00"/>
    <s v="005 AUTO CCNC     "/>
    <n v="101112736"/>
    <n v="0.06"/>
    <x v="35"/>
    <s v="2505E130 512 121ST PL NE  BELLEVUE"/>
    <x v="4"/>
    <n v="2"/>
    <x v="0"/>
    <n v="3.15E-2"/>
  </r>
  <r>
    <x v="0"/>
    <n v="10600501"/>
    <x v="0"/>
    <d v="2019-01-01T00:00:00"/>
    <s v="005 AUTO CCNC     "/>
    <n v="101112749"/>
    <n v="499.66"/>
    <x v="31"/>
    <s v="2605E125 11421 NE 116TH ST #  KIRKL"/>
    <x v="2"/>
    <n v="1"/>
    <x v="0"/>
    <n v="3.1399999999999997E-2"/>
  </r>
  <r>
    <x v="0"/>
    <n v="10600501"/>
    <x v="0"/>
    <d v="2019-01-01T00:00:00"/>
    <s v="005 AUTO CCNC     "/>
    <n v="101112749"/>
    <n v="2737.2"/>
    <x v="31"/>
    <s v="2605E125 11421 NE 116TH ST #  KIRKL"/>
    <x v="2"/>
    <n v="1"/>
    <x v="0"/>
    <n v="3.1399999999999997E-2"/>
  </r>
  <r>
    <x v="0"/>
    <n v="10600501"/>
    <x v="0"/>
    <d v="2019-02-01T00:00:00"/>
    <s v="005 AUTO CCNC     "/>
    <n v="101112749"/>
    <n v="-2146.58"/>
    <x v="31"/>
    <s v="2605E125 11421 NE 116TH ST #  KIRKL"/>
    <x v="2"/>
    <n v="1"/>
    <x v="0"/>
    <n v="3.1399999999999997E-2"/>
  </r>
  <r>
    <x v="0"/>
    <n v="10600501"/>
    <x v="0"/>
    <d v="2019-02-01T00:00:00"/>
    <s v="005 AUTO CCNC     "/>
    <n v="101112749"/>
    <n v="2147.62"/>
    <x v="31"/>
    <s v="2605E125 11421 NE 116TH ST #  KIRKL"/>
    <x v="2"/>
    <n v="1"/>
    <x v="0"/>
    <n v="3.1399999999999997E-2"/>
  </r>
  <r>
    <x v="0"/>
    <n v="10600501"/>
    <x v="0"/>
    <d v="2019-03-01T00:00:00"/>
    <s v="005 AUTO CCNC     "/>
    <n v="101112749"/>
    <n v="2164.66"/>
    <x v="31"/>
    <s v="2605E125 11421 NE 116TH ST #  KIRKL"/>
    <x v="2"/>
    <n v="1"/>
    <x v="0"/>
    <n v="3.1399999999999997E-2"/>
  </r>
  <r>
    <x v="0"/>
    <n v="10600501"/>
    <x v="0"/>
    <d v="2019-03-01T00:00:00"/>
    <s v="005 AUTO CCNC     "/>
    <n v="101112749"/>
    <n v="-2147.39"/>
    <x v="31"/>
    <s v="2605E125 11421 NE 116TH ST #  KIRKL"/>
    <x v="2"/>
    <n v="1"/>
    <x v="0"/>
    <n v="3.1399999999999997E-2"/>
  </r>
  <r>
    <x v="0"/>
    <n v="10600501"/>
    <x v="0"/>
    <d v="2019-03-01T00:00:00"/>
    <s v="005 AUTO CCNC     "/>
    <n v="101112749"/>
    <n v="9.2899999999999991"/>
    <x v="31"/>
    <s v="2605E125 11421 NE 116TH ST #  KIRKL"/>
    <x v="2"/>
    <n v="1"/>
    <x v="0"/>
    <n v="3.1399999999999997E-2"/>
  </r>
  <r>
    <x v="0"/>
    <n v="10600501"/>
    <x v="0"/>
    <d v="2019-03-01T00:00:00"/>
    <s v="005 AUTO CCNC     "/>
    <n v="101112752"/>
    <n v="2070.35"/>
    <x v="0"/>
    <s v="1904E102 12113 168TH ST E #  PUYALL"/>
    <x v="3"/>
    <n v="3"/>
    <x v="0"/>
    <n v="3.7400000000000003E-2"/>
  </r>
  <r>
    <x v="0"/>
    <n v="10600501"/>
    <x v="0"/>
    <d v="2019-03-01T00:00:00"/>
    <s v="005 AUTO CCNC     "/>
    <n v="101112752"/>
    <n v="4507.3599999999997"/>
    <x v="0"/>
    <s v="1904E102 12113 168TH ST E #  PUYALL"/>
    <x v="0"/>
    <n v="3"/>
    <x v="0"/>
    <n v="3.9300000000000002E-2"/>
  </r>
  <r>
    <x v="0"/>
    <n v="10600501"/>
    <x v="0"/>
    <d v="2019-03-01T00:00:00"/>
    <s v="005 AUTO CCNC     "/>
    <n v="101112752"/>
    <n v="46243.62"/>
    <x v="0"/>
    <s v="1904E102 12113 168TH ST E #  PUYALL"/>
    <x v="2"/>
    <n v="3"/>
    <x v="0"/>
    <n v="3.1399999999999997E-2"/>
  </r>
  <r>
    <x v="0"/>
    <n v="10600501"/>
    <x v="0"/>
    <d v="2019-03-01T00:00:00"/>
    <s v="005 AUTO CCNC     "/>
    <n v="101112752"/>
    <n v="11403.92"/>
    <x v="0"/>
    <s v="1904E102 12113 168TH ST E #  PUYALL"/>
    <x v="1"/>
    <n v="3"/>
    <x v="0"/>
    <n v="1.77E-2"/>
  </r>
  <r>
    <x v="0"/>
    <n v="10600501"/>
    <x v="0"/>
    <d v="2019-03-01T00:00:00"/>
    <s v="005 AUTO CCNC     "/>
    <n v="101112752"/>
    <n v="-3734.42"/>
    <x v="0"/>
    <s v="1904E102 12113 168TH ST E #  PUYALL"/>
    <x v="0"/>
    <n v="3"/>
    <x v="0"/>
    <n v="3.9300000000000002E-2"/>
  </r>
  <r>
    <x v="0"/>
    <n v="10600501"/>
    <x v="0"/>
    <d v="2019-03-01T00:00:00"/>
    <s v="005 AUTO CCNC     "/>
    <n v="101112752"/>
    <n v="-9448.34"/>
    <x v="0"/>
    <s v="1904E102 12113 168TH ST E #  PUYALL"/>
    <x v="1"/>
    <n v="3"/>
    <x v="0"/>
    <n v="1.77E-2"/>
  </r>
  <r>
    <x v="0"/>
    <n v="10600501"/>
    <x v="0"/>
    <d v="2019-03-01T00:00:00"/>
    <s v="005 AUTO CCNC     "/>
    <n v="101112752"/>
    <n v="-1715.32"/>
    <x v="0"/>
    <s v="1904E102 12113 168TH ST E #  PUYALL"/>
    <x v="3"/>
    <n v="3"/>
    <x v="0"/>
    <n v="3.7400000000000003E-2"/>
  </r>
  <r>
    <x v="0"/>
    <n v="10600501"/>
    <x v="0"/>
    <d v="2019-03-01T00:00:00"/>
    <s v="005 AUTO CCNC     "/>
    <n v="101112752"/>
    <n v="-38313.660000000003"/>
    <x v="0"/>
    <s v="1904E102 12113 168TH ST E #  PUYALL"/>
    <x v="2"/>
    <n v="3"/>
    <x v="0"/>
    <n v="3.1399999999999997E-2"/>
  </r>
  <r>
    <x v="0"/>
    <n v="10600501"/>
    <x v="0"/>
    <d v="2019-03-01T00:00:00"/>
    <s v="005 AUTO CCNC     "/>
    <n v="101112752"/>
    <n v="3123.18"/>
    <x v="0"/>
    <s v="1904E102 12113 168TH ST E #  PUYALL"/>
    <x v="0"/>
    <n v="3"/>
    <x v="0"/>
    <n v="3.9300000000000002E-2"/>
  </r>
  <r>
    <x v="0"/>
    <n v="10600501"/>
    <x v="0"/>
    <d v="2019-03-01T00:00:00"/>
    <s v="005 AUTO CCNC     "/>
    <n v="101112752"/>
    <n v="7901.79"/>
    <x v="0"/>
    <s v="1904E102 12113 168TH ST E #  PUYALL"/>
    <x v="1"/>
    <n v="3"/>
    <x v="0"/>
    <n v="1.77E-2"/>
  </r>
  <r>
    <x v="0"/>
    <n v="10600501"/>
    <x v="0"/>
    <d v="2019-03-01T00:00:00"/>
    <s v="005 AUTO CCNC     "/>
    <n v="101112752"/>
    <n v="1434.55"/>
    <x v="0"/>
    <s v="1904E102 12113 168TH ST E #  PUYALL"/>
    <x v="3"/>
    <n v="3"/>
    <x v="0"/>
    <n v="3.7400000000000003E-2"/>
  </r>
  <r>
    <x v="0"/>
    <n v="10600501"/>
    <x v="0"/>
    <d v="2019-03-01T00:00:00"/>
    <s v="005 AUTO CCNC     "/>
    <n v="101112752"/>
    <n v="32042.07"/>
    <x v="0"/>
    <s v="1904E102 12113 168TH ST E #  PUYALL"/>
    <x v="2"/>
    <n v="3"/>
    <x v="0"/>
    <n v="3.1399999999999997E-2"/>
  </r>
  <r>
    <x v="0"/>
    <n v="10600501"/>
    <x v="0"/>
    <d v="2019-01-01T00:00:00"/>
    <s v="005 AUTO CCNC     "/>
    <n v="101112793"/>
    <n v="6416.72"/>
    <x v="15"/>
    <s v="2501E068 3700 NW ANDERSON HILL RD #"/>
    <x v="3"/>
    <n v="1"/>
    <x v="0"/>
    <n v="3.7400000000000003E-2"/>
  </r>
  <r>
    <x v="0"/>
    <n v="10600501"/>
    <x v="0"/>
    <d v="2019-01-01T00:00:00"/>
    <s v="005 AUTO CCNC     "/>
    <n v="101112793"/>
    <n v="16336.74"/>
    <x v="15"/>
    <s v="2501E068 3700 NW ANDERSON HILL RD #"/>
    <x v="0"/>
    <n v="1"/>
    <x v="0"/>
    <n v="3.9300000000000002E-2"/>
  </r>
  <r>
    <x v="0"/>
    <n v="10600501"/>
    <x v="0"/>
    <d v="2019-01-01T00:00:00"/>
    <s v="005 AUTO CCNC     "/>
    <n v="101112793"/>
    <n v="4490.08"/>
    <x v="15"/>
    <s v="2501E068 3700 NW ANDERSON HILL RD #"/>
    <x v="0"/>
    <n v="1"/>
    <x v="0"/>
    <n v="3.9300000000000002E-2"/>
  </r>
  <r>
    <x v="0"/>
    <n v="10600501"/>
    <x v="0"/>
    <d v="2019-01-01T00:00:00"/>
    <s v="005 AUTO CCNC     "/>
    <n v="101112793"/>
    <n v="1763.6"/>
    <x v="15"/>
    <s v="2501E068 3700 NW ANDERSON HILL RD #"/>
    <x v="3"/>
    <n v="1"/>
    <x v="0"/>
    <n v="3.7400000000000003E-2"/>
  </r>
  <r>
    <x v="0"/>
    <n v="10600501"/>
    <x v="0"/>
    <d v="2019-02-01T00:00:00"/>
    <s v="005 AUTO CCNC     "/>
    <n v="101112793"/>
    <n v="-3231.75"/>
    <x v="15"/>
    <s v="2501E068 3700 NW ANDERSON HILL RD #"/>
    <x v="0"/>
    <n v="1"/>
    <x v="0"/>
    <n v="3.9300000000000002E-2"/>
  </r>
  <r>
    <x v="0"/>
    <n v="10600501"/>
    <x v="0"/>
    <d v="2019-02-01T00:00:00"/>
    <s v="005 AUTO CCNC     "/>
    <n v="101112793"/>
    <n v="-1269.3599999999999"/>
    <x v="15"/>
    <s v="2501E068 3700 NW ANDERSON HILL RD #"/>
    <x v="3"/>
    <n v="1"/>
    <x v="0"/>
    <n v="3.7400000000000003E-2"/>
  </r>
  <r>
    <x v="0"/>
    <n v="10600501"/>
    <x v="0"/>
    <d v="2019-02-01T00:00:00"/>
    <s v="005 AUTO CCNC     "/>
    <n v="101112793"/>
    <n v="3229.32"/>
    <x v="15"/>
    <s v="2501E068 3700 NW ANDERSON HILL RD #"/>
    <x v="0"/>
    <n v="1"/>
    <x v="0"/>
    <n v="3.9300000000000002E-2"/>
  </r>
  <r>
    <x v="0"/>
    <n v="10600501"/>
    <x v="0"/>
    <d v="2019-02-01T00:00:00"/>
    <s v="005 AUTO CCNC     "/>
    <n v="101112793"/>
    <n v="1268.4100000000001"/>
    <x v="15"/>
    <s v="2501E068 3700 NW ANDERSON HILL RD #"/>
    <x v="3"/>
    <n v="1"/>
    <x v="0"/>
    <n v="3.7400000000000003E-2"/>
  </r>
  <r>
    <x v="0"/>
    <n v="10600501"/>
    <x v="0"/>
    <d v="2019-02-01T00:00:00"/>
    <s v="005 AUTO CCNC     "/>
    <n v="101112793"/>
    <n v="6.67"/>
    <x v="15"/>
    <s v="2501E068 3700 NW ANDERSON HILL RD #"/>
    <x v="0"/>
    <n v="1"/>
    <x v="0"/>
    <n v="3.9300000000000002E-2"/>
  </r>
  <r>
    <x v="0"/>
    <n v="10600501"/>
    <x v="0"/>
    <d v="2019-02-01T00:00:00"/>
    <s v="005 AUTO CCNC     "/>
    <n v="101112793"/>
    <n v="2.62"/>
    <x v="15"/>
    <s v="2501E068 3700 NW ANDERSON HILL RD #"/>
    <x v="3"/>
    <n v="1"/>
    <x v="0"/>
    <n v="3.7400000000000003E-2"/>
  </r>
  <r>
    <x v="0"/>
    <n v="10600501"/>
    <x v="0"/>
    <d v="2019-02-01T00:00:00"/>
    <s v="005 AUTO CCNC     "/>
    <n v="101112803"/>
    <n v="-48.39"/>
    <x v="36"/>
    <s v="2505E100 1429 173RD AVE NE #  BELLE"/>
    <x v="6"/>
    <n v="2"/>
    <x v="0"/>
    <n v="4.0599999999999997E-2"/>
  </r>
  <r>
    <x v="0"/>
    <n v="10600501"/>
    <x v="0"/>
    <d v="2019-02-01T00:00:00"/>
    <s v="005 AUTO CCNC     "/>
    <n v="101112803"/>
    <n v="-1790.62"/>
    <x v="36"/>
    <s v="2505E100 1429 173RD AVE NE #  BELLE"/>
    <x v="1"/>
    <n v="2"/>
    <x v="0"/>
    <n v="1.77E-2"/>
  </r>
  <r>
    <x v="0"/>
    <n v="10600501"/>
    <x v="0"/>
    <d v="2019-02-01T00:00:00"/>
    <s v="005 AUTO CCNC     "/>
    <n v="101112803"/>
    <n v="-435.54"/>
    <x v="36"/>
    <s v="2505E100 1429 173RD AVE NE #  BELLE"/>
    <x v="2"/>
    <n v="2"/>
    <x v="0"/>
    <n v="3.1399999999999997E-2"/>
  </r>
  <r>
    <x v="0"/>
    <n v="10600501"/>
    <x v="0"/>
    <d v="2019-02-01T00:00:00"/>
    <s v="005 AUTO CCNC     "/>
    <n v="101112803"/>
    <n v="-1887.43"/>
    <x v="36"/>
    <s v="2505E100 1429 173RD AVE NE #  BELLE"/>
    <x v="0"/>
    <n v="2"/>
    <x v="0"/>
    <n v="3.9300000000000002E-2"/>
  </r>
  <r>
    <x v="0"/>
    <n v="10600501"/>
    <x v="0"/>
    <d v="2019-02-01T00:00:00"/>
    <s v="005 AUTO CCNC     "/>
    <n v="101112803"/>
    <n v="-48.39"/>
    <x v="36"/>
    <s v="2505E100 1429 173RD AVE NE #  BELLE"/>
    <x v="4"/>
    <n v="2"/>
    <x v="0"/>
    <n v="3.15E-2"/>
  </r>
  <r>
    <x v="0"/>
    <n v="10600501"/>
    <x v="0"/>
    <d v="2019-02-01T00:00:00"/>
    <s v="005 AUTO CCNC     "/>
    <n v="101112803"/>
    <n v="-629.14"/>
    <x v="36"/>
    <s v="2505E100 1429 173RD AVE NE #  BELLE"/>
    <x v="3"/>
    <n v="2"/>
    <x v="0"/>
    <n v="3.7400000000000003E-2"/>
  </r>
  <r>
    <x v="0"/>
    <n v="10600501"/>
    <x v="0"/>
    <d v="2019-02-01T00:00:00"/>
    <s v="005 AUTO CCNC     "/>
    <n v="101112803"/>
    <n v="1117.1099999999999"/>
    <x v="36"/>
    <s v="2505E100 1429 173RD AVE NE #  BELLE"/>
    <x v="2"/>
    <n v="2"/>
    <x v="0"/>
    <n v="3.1399999999999997E-2"/>
  </r>
  <r>
    <x v="0"/>
    <n v="10600501"/>
    <x v="0"/>
    <d v="2019-02-01T00:00:00"/>
    <s v="005 AUTO CCNC     "/>
    <n v="101112803"/>
    <n v="4592.71"/>
    <x v="36"/>
    <s v="2505E100 1429 173RD AVE NE #  BELLE"/>
    <x v="1"/>
    <n v="2"/>
    <x v="0"/>
    <n v="1.77E-2"/>
  </r>
  <r>
    <x v="0"/>
    <n v="10600501"/>
    <x v="0"/>
    <d v="2019-02-01T00:00:00"/>
    <s v="005 AUTO CCNC     "/>
    <n v="101112803"/>
    <n v="4840.99"/>
    <x v="36"/>
    <s v="2505E100 1429 173RD AVE NE #  BELLE"/>
    <x v="0"/>
    <n v="2"/>
    <x v="0"/>
    <n v="3.9300000000000002E-2"/>
  </r>
  <r>
    <x v="0"/>
    <n v="10600501"/>
    <x v="0"/>
    <d v="2019-02-01T00:00:00"/>
    <s v="005 AUTO CCNC     "/>
    <n v="101112803"/>
    <n v="124.11"/>
    <x v="36"/>
    <s v="2505E100 1429 173RD AVE NE #  BELLE"/>
    <x v="4"/>
    <n v="2"/>
    <x v="0"/>
    <n v="3.15E-2"/>
  </r>
  <r>
    <x v="0"/>
    <n v="10600501"/>
    <x v="0"/>
    <d v="2019-02-01T00:00:00"/>
    <s v="005 AUTO CCNC     "/>
    <n v="101112803"/>
    <n v="1613.66"/>
    <x v="36"/>
    <s v="2505E100 1429 173RD AVE NE #  BELLE"/>
    <x v="3"/>
    <n v="2"/>
    <x v="0"/>
    <n v="3.7400000000000003E-2"/>
  </r>
  <r>
    <x v="0"/>
    <n v="10600501"/>
    <x v="0"/>
    <d v="2019-02-01T00:00:00"/>
    <s v="005 AUTO CCNC     "/>
    <n v="101112803"/>
    <n v="124.11"/>
    <x v="36"/>
    <s v="2505E100 1429 173RD AVE NE #  BELLE"/>
    <x v="6"/>
    <n v="2"/>
    <x v="0"/>
    <n v="4.0599999999999997E-2"/>
  </r>
  <r>
    <x v="0"/>
    <n v="10600501"/>
    <x v="0"/>
    <d v="2019-03-01T00:00:00"/>
    <s v="005 AUTO CCNC     "/>
    <n v="101112803"/>
    <n v="0.87"/>
    <x v="36"/>
    <s v="2505E100 1429 173RD AVE NE #  BELLE"/>
    <x v="4"/>
    <n v="2"/>
    <x v="0"/>
    <n v="3.15E-2"/>
  </r>
  <r>
    <x v="0"/>
    <n v="10600501"/>
    <x v="0"/>
    <d v="2019-03-01T00:00:00"/>
    <s v="005 AUTO CCNC     "/>
    <n v="101112803"/>
    <n v="0.87"/>
    <x v="36"/>
    <s v="2505E100 1429 173RD AVE NE #  BELLE"/>
    <x v="6"/>
    <n v="2"/>
    <x v="0"/>
    <n v="4.0599999999999997E-2"/>
  </r>
  <r>
    <x v="0"/>
    <n v="10600501"/>
    <x v="0"/>
    <d v="2019-03-01T00:00:00"/>
    <s v="005 AUTO CCNC     "/>
    <n v="101112803"/>
    <n v="33.89"/>
    <x v="36"/>
    <s v="2505E100 1429 173RD AVE NE #  BELLE"/>
    <x v="0"/>
    <n v="2"/>
    <x v="0"/>
    <n v="3.9300000000000002E-2"/>
  </r>
  <r>
    <x v="0"/>
    <n v="10600501"/>
    <x v="0"/>
    <d v="2019-03-01T00:00:00"/>
    <s v="005 AUTO CCNC     "/>
    <n v="101112803"/>
    <n v="7.82"/>
    <x v="36"/>
    <s v="2505E100 1429 173RD AVE NE #  BELLE"/>
    <x v="2"/>
    <n v="2"/>
    <x v="0"/>
    <n v="3.1399999999999997E-2"/>
  </r>
  <r>
    <x v="0"/>
    <n v="10600501"/>
    <x v="0"/>
    <d v="2019-03-01T00:00:00"/>
    <s v="005 AUTO CCNC     "/>
    <n v="101112803"/>
    <n v="32.15"/>
    <x v="36"/>
    <s v="2505E100 1429 173RD AVE NE #  BELLE"/>
    <x v="1"/>
    <n v="2"/>
    <x v="0"/>
    <n v="1.77E-2"/>
  </r>
  <r>
    <x v="0"/>
    <n v="10600501"/>
    <x v="0"/>
    <d v="2019-03-01T00:00:00"/>
    <s v="005 AUTO CCNC     "/>
    <n v="101112803"/>
    <n v="11.3"/>
    <x v="36"/>
    <s v="2505E100 1429 173RD AVE NE #  BELLE"/>
    <x v="3"/>
    <n v="2"/>
    <x v="0"/>
    <n v="3.7400000000000003E-2"/>
  </r>
  <r>
    <x v="0"/>
    <n v="10600501"/>
    <x v="0"/>
    <d v="2019-03-01T00:00:00"/>
    <s v="005 AUTO CCNC     "/>
    <n v="101112803"/>
    <n v="0.47"/>
    <x v="36"/>
    <s v="2505E100 1429 173RD AVE NE #  BELLE"/>
    <x v="4"/>
    <n v="2"/>
    <x v="0"/>
    <n v="3.15E-2"/>
  </r>
  <r>
    <x v="0"/>
    <n v="10600501"/>
    <x v="0"/>
    <d v="2019-03-01T00:00:00"/>
    <s v="005 AUTO CCNC     "/>
    <n v="101112803"/>
    <n v="0.47"/>
    <x v="36"/>
    <s v="2505E100 1429 173RD AVE NE #  BELLE"/>
    <x v="6"/>
    <n v="2"/>
    <x v="0"/>
    <n v="4.0599999999999997E-2"/>
  </r>
  <r>
    <x v="0"/>
    <n v="10600501"/>
    <x v="0"/>
    <d v="2019-03-01T00:00:00"/>
    <s v="005 AUTO CCNC     "/>
    <n v="101112803"/>
    <n v="18.22"/>
    <x v="36"/>
    <s v="2505E100 1429 173RD AVE NE #  BELLE"/>
    <x v="0"/>
    <n v="2"/>
    <x v="0"/>
    <n v="3.9300000000000002E-2"/>
  </r>
  <r>
    <x v="0"/>
    <n v="10600501"/>
    <x v="0"/>
    <d v="2019-03-01T00:00:00"/>
    <s v="005 AUTO CCNC     "/>
    <n v="101112803"/>
    <n v="4.21"/>
    <x v="36"/>
    <s v="2505E100 1429 173RD AVE NE #  BELLE"/>
    <x v="2"/>
    <n v="2"/>
    <x v="0"/>
    <n v="3.1399999999999997E-2"/>
  </r>
  <r>
    <x v="0"/>
    <n v="10600501"/>
    <x v="0"/>
    <d v="2019-03-01T00:00:00"/>
    <s v="005 AUTO CCNC     "/>
    <n v="101112803"/>
    <n v="17.3"/>
    <x v="36"/>
    <s v="2505E100 1429 173RD AVE NE #  BELLE"/>
    <x v="1"/>
    <n v="2"/>
    <x v="0"/>
    <n v="1.77E-2"/>
  </r>
  <r>
    <x v="0"/>
    <n v="10600501"/>
    <x v="0"/>
    <d v="2019-03-01T00:00:00"/>
    <s v="005 AUTO CCNC     "/>
    <n v="101112803"/>
    <n v="6.09"/>
    <x v="36"/>
    <s v="2505E100 1429 173RD AVE NE #  BELLE"/>
    <x v="3"/>
    <n v="2"/>
    <x v="0"/>
    <n v="3.7400000000000003E-2"/>
  </r>
  <r>
    <x v="0"/>
    <n v="10600501"/>
    <x v="0"/>
    <d v="2019-01-01T00:00:00"/>
    <s v="005 AUTO CCNC     "/>
    <n v="101112830"/>
    <n v="23499.32"/>
    <x v="5"/>
    <s v="2304E126 1ST AVE S POLE RELOCATE NO"/>
    <x v="3"/>
    <n v="1"/>
    <x v="0"/>
    <n v="3.7400000000000003E-2"/>
  </r>
  <r>
    <x v="0"/>
    <n v="10600501"/>
    <x v="0"/>
    <d v="2019-01-01T00:00:00"/>
    <s v="005 AUTO CCNC     "/>
    <n v="101112830"/>
    <n v="23499.32"/>
    <x v="5"/>
    <s v="2304E126 1ST AVE S POLE RELOCATE NO"/>
    <x v="1"/>
    <n v="1"/>
    <x v="0"/>
    <n v="1.77E-2"/>
  </r>
  <r>
    <x v="0"/>
    <n v="10600501"/>
    <x v="0"/>
    <d v="2019-01-01T00:00:00"/>
    <s v="005 AUTO CCNC     "/>
    <n v="101112830"/>
    <n v="23499.32"/>
    <x v="5"/>
    <s v="2304E126 1ST AVE S POLE RELOCATE NO"/>
    <x v="0"/>
    <n v="1"/>
    <x v="0"/>
    <n v="3.9300000000000002E-2"/>
  </r>
  <r>
    <x v="0"/>
    <n v="10600501"/>
    <x v="0"/>
    <d v="2019-01-01T00:00:00"/>
    <s v="005 AUTO CCNC     "/>
    <n v="101112830"/>
    <n v="23499.26"/>
    <x v="5"/>
    <s v="2304E126 1ST AVE S POLE RELOCATE NO"/>
    <x v="2"/>
    <n v="1"/>
    <x v="0"/>
    <n v="3.1399999999999997E-2"/>
  </r>
  <r>
    <x v="0"/>
    <n v="10600501"/>
    <x v="0"/>
    <d v="2019-01-01T00:00:00"/>
    <s v="005 AUTO CCNC     "/>
    <n v="101112830"/>
    <n v="-12354.48"/>
    <x v="5"/>
    <s v="2304E126 1ST AVE S POLE RELOCATE NO"/>
    <x v="1"/>
    <n v="1"/>
    <x v="0"/>
    <n v="1.77E-2"/>
  </r>
  <r>
    <x v="0"/>
    <n v="10600501"/>
    <x v="0"/>
    <d v="2019-01-01T00:00:00"/>
    <s v="005 AUTO CCNC     "/>
    <n v="101112830"/>
    <n v="-12354.48"/>
    <x v="5"/>
    <s v="2304E126 1ST AVE S POLE RELOCATE NO"/>
    <x v="3"/>
    <n v="1"/>
    <x v="0"/>
    <n v="3.7400000000000003E-2"/>
  </r>
  <r>
    <x v="0"/>
    <n v="10600501"/>
    <x v="0"/>
    <d v="2019-01-01T00:00:00"/>
    <s v="005 AUTO CCNC     "/>
    <n v="101112830"/>
    <n v="-12354.45"/>
    <x v="5"/>
    <s v="2304E126 1ST AVE S POLE RELOCATE NO"/>
    <x v="2"/>
    <n v="1"/>
    <x v="0"/>
    <n v="3.1399999999999997E-2"/>
  </r>
  <r>
    <x v="0"/>
    <n v="10600501"/>
    <x v="0"/>
    <d v="2019-01-01T00:00:00"/>
    <s v="005 AUTO CCNC     "/>
    <n v="101112830"/>
    <n v="-12354.48"/>
    <x v="5"/>
    <s v="2304E126 1ST AVE S POLE RELOCATE NO"/>
    <x v="0"/>
    <n v="1"/>
    <x v="0"/>
    <n v="3.9300000000000002E-2"/>
  </r>
  <r>
    <x v="0"/>
    <n v="10600501"/>
    <x v="0"/>
    <d v="2019-01-01T00:00:00"/>
    <s v="005 AUTO CCNC     "/>
    <n v="101112830"/>
    <n v="1795.07"/>
    <x v="5"/>
    <s v="2304E126 1ST AVE S POLE RELOCATE NO"/>
    <x v="2"/>
    <n v="1"/>
    <x v="0"/>
    <n v="3.1399999999999997E-2"/>
  </r>
  <r>
    <x v="0"/>
    <n v="10600501"/>
    <x v="0"/>
    <d v="2019-01-01T00:00:00"/>
    <s v="005 AUTO CCNC     "/>
    <n v="101112830"/>
    <n v="1795.07"/>
    <x v="5"/>
    <s v="2304E126 1ST AVE S POLE RELOCATE NO"/>
    <x v="0"/>
    <n v="1"/>
    <x v="0"/>
    <n v="3.9300000000000002E-2"/>
  </r>
  <r>
    <x v="0"/>
    <n v="10600501"/>
    <x v="0"/>
    <d v="2019-01-01T00:00:00"/>
    <s v="005 AUTO CCNC     "/>
    <n v="101112830"/>
    <n v="1795.07"/>
    <x v="5"/>
    <s v="2304E126 1ST AVE S POLE RELOCATE NO"/>
    <x v="1"/>
    <n v="1"/>
    <x v="0"/>
    <n v="1.77E-2"/>
  </r>
  <r>
    <x v="0"/>
    <n v="10600501"/>
    <x v="0"/>
    <d v="2019-01-01T00:00:00"/>
    <s v="005 AUTO CCNC     "/>
    <n v="101112830"/>
    <n v="1795.11"/>
    <x v="5"/>
    <s v="2304E126 1ST AVE S POLE RELOCATE NO"/>
    <x v="3"/>
    <n v="1"/>
    <x v="0"/>
    <n v="3.7400000000000003E-2"/>
  </r>
  <r>
    <x v="0"/>
    <n v="10600501"/>
    <x v="0"/>
    <d v="2019-02-01T00:00:00"/>
    <s v="005 AUTO CCNC     "/>
    <n v="101112830"/>
    <n v="34.119999999999997"/>
    <x v="5"/>
    <s v="2304E126 1ST AVE S POLE RELOCATE NO"/>
    <x v="3"/>
    <n v="1"/>
    <x v="0"/>
    <n v="3.7400000000000003E-2"/>
  </r>
  <r>
    <x v="0"/>
    <n v="10600501"/>
    <x v="0"/>
    <d v="2019-02-01T00:00:00"/>
    <s v="005 AUTO CCNC     "/>
    <n v="101112830"/>
    <n v="34.11"/>
    <x v="5"/>
    <s v="2304E126 1ST AVE S POLE RELOCATE NO"/>
    <x v="0"/>
    <n v="1"/>
    <x v="0"/>
    <n v="3.9300000000000002E-2"/>
  </r>
  <r>
    <x v="0"/>
    <n v="10600501"/>
    <x v="0"/>
    <d v="2019-02-01T00:00:00"/>
    <s v="005 AUTO CCNC     "/>
    <n v="101112830"/>
    <n v="34.11"/>
    <x v="5"/>
    <s v="2304E126 1ST AVE S POLE RELOCATE NO"/>
    <x v="1"/>
    <n v="1"/>
    <x v="0"/>
    <n v="1.77E-2"/>
  </r>
  <r>
    <x v="0"/>
    <n v="10600501"/>
    <x v="0"/>
    <d v="2019-02-01T00:00:00"/>
    <s v="005 AUTO CCNC     "/>
    <n v="101112830"/>
    <n v="34.11"/>
    <x v="5"/>
    <s v="2304E126 1ST AVE S POLE RELOCATE NO"/>
    <x v="2"/>
    <n v="1"/>
    <x v="0"/>
    <n v="3.1399999999999997E-2"/>
  </r>
  <r>
    <x v="0"/>
    <n v="10600501"/>
    <x v="0"/>
    <d v="2019-02-01T00:00:00"/>
    <s v="005 AUTO CCNC     "/>
    <n v="101112830"/>
    <n v="18.66"/>
    <x v="5"/>
    <s v="2304E126 1ST AVE S POLE RELOCATE NO"/>
    <x v="3"/>
    <n v="1"/>
    <x v="0"/>
    <n v="3.7400000000000003E-2"/>
  </r>
  <r>
    <x v="0"/>
    <n v="10600501"/>
    <x v="0"/>
    <d v="2019-02-01T00:00:00"/>
    <s v="005 AUTO CCNC     "/>
    <n v="101112830"/>
    <n v="18.64"/>
    <x v="5"/>
    <s v="2304E126 1ST AVE S POLE RELOCATE NO"/>
    <x v="0"/>
    <n v="1"/>
    <x v="0"/>
    <n v="3.9300000000000002E-2"/>
  </r>
  <r>
    <x v="0"/>
    <n v="10600501"/>
    <x v="0"/>
    <d v="2019-02-01T00:00:00"/>
    <s v="005 AUTO CCNC     "/>
    <n v="101112830"/>
    <n v="18.64"/>
    <x v="5"/>
    <s v="2304E126 1ST AVE S POLE RELOCATE NO"/>
    <x v="1"/>
    <n v="1"/>
    <x v="0"/>
    <n v="1.77E-2"/>
  </r>
  <r>
    <x v="0"/>
    <n v="10600501"/>
    <x v="0"/>
    <d v="2019-02-01T00:00:00"/>
    <s v="005 AUTO CCNC     "/>
    <n v="101112830"/>
    <n v="18.64"/>
    <x v="5"/>
    <s v="2304E126 1ST AVE S POLE RELOCATE NO"/>
    <x v="2"/>
    <n v="1"/>
    <x v="0"/>
    <n v="3.1399999999999997E-2"/>
  </r>
  <r>
    <x v="0"/>
    <n v="10600501"/>
    <x v="0"/>
    <d v="2019-01-01T00:00:00"/>
    <s v="005 AUTO CCNC     "/>
    <n v="101112841"/>
    <n v="52314.720000000001"/>
    <x v="37"/>
    <s v="2205E070 S 228TH ST &amp; 88TH AVE S #"/>
    <x v="0"/>
    <n v="1"/>
    <x v="0"/>
    <n v="3.9300000000000002E-2"/>
  </r>
  <r>
    <x v="0"/>
    <n v="10600501"/>
    <x v="0"/>
    <d v="2019-01-01T00:00:00"/>
    <s v="005 AUTO CCNC     "/>
    <n v="101112841"/>
    <n v="112655.87"/>
    <x v="37"/>
    <s v="2205E070 S 228TH ST &amp; 88TH AVE S #"/>
    <x v="1"/>
    <n v="1"/>
    <x v="0"/>
    <n v="1.77E-2"/>
  </r>
  <r>
    <x v="0"/>
    <n v="10600501"/>
    <x v="0"/>
    <d v="2019-01-01T00:00:00"/>
    <s v="005 AUTO CCNC     "/>
    <n v="101112841"/>
    <n v="7563.82"/>
    <x v="37"/>
    <s v="2205E070 S 228TH ST &amp; 88TH AVE S #"/>
    <x v="3"/>
    <n v="1"/>
    <x v="0"/>
    <n v="3.7400000000000003E-2"/>
  </r>
  <r>
    <x v="0"/>
    <n v="10600501"/>
    <x v="0"/>
    <d v="2019-01-01T00:00:00"/>
    <s v="005 AUTO CCNC     "/>
    <n v="101112841"/>
    <n v="2361.15"/>
    <x v="37"/>
    <s v="2205E070 S 228TH ST &amp; 88TH AVE S #"/>
    <x v="2"/>
    <n v="1"/>
    <x v="0"/>
    <n v="3.1399999999999997E-2"/>
  </r>
  <r>
    <x v="0"/>
    <n v="10600501"/>
    <x v="0"/>
    <d v="2019-01-01T00:00:00"/>
    <s v="005 AUTO CCNC     "/>
    <n v="101112841"/>
    <n v="96.79"/>
    <x v="37"/>
    <s v="2205E070 S 228TH ST &amp; 88TH AVE S #"/>
    <x v="0"/>
    <n v="1"/>
    <x v="0"/>
    <n v="3.9300000000000002E-2"/>
  </r>
  <r>
    <x v="0"/>
    <n v="10600501"/>
    <x v="0"/>
    <d v="2019-01-01T00:00:00"/>
    <s v="005 AUTO CCNC     "/>
    <n v="101112841"/>
    <n v="208.42"/>
    <x v="37"/>
    <s v="2205E070 S 228TH ST &amp; 88TH AVE S #"/>
    <x v="1"/>
    <n v="1"/>
    <x v="0"/>
    <n v="1.77E-2"/>
  </r>
  <r>
    <x v="0"/>
    <n v="10600501"/>
    <x v="0"/>
    <d v="2019-01-01T00:00:00"/>
    <s v="005 AUTO CCNC     "/>
    <n v="101112841"/>
    <n v="4.37"/>
    <x v="37"/>
    <s v="2205E070 S 228TH ST &amp; 88TH AVE S #"/>
    <x v="2"/>
    <n v="1"/>
    <x v="0"/>
    <n v="3.1399999999999997E-2"/>
  </r>
  <r>
    <x v="0"/>
    <n v="10600501"/>
    <x v="0"/>
    <d v="2019-01-01T00:00:00"/>
    <s v="005 AUTO CCNC     "/>
    <n v="101112841"/>
    <n v="13.99"/>
    <x v="37"/>
    <s v="2205E070 S 228TH ST &amp; 88TH AVE S #"/>
    <x v="3"/>
    <n v="1"/>
    <x v="0"/>
    <n v="3.7400000000000003E-2"/>
  </r>
  <r>
    <x v="0"/>
    <n v="10600501"/>
    <x v="0"/>
    <d v="2019-01-01T00:00:00"/>
    <s v="005 AUTO CCNC     "/>
    <n v="101112841"/>
    <n v="24902.68"/>
    <x v="37"/>
    <s v="2205E070 S 228TH ST &amp; 88TH AVE S #"/>
    <x v="0"/>
    <n v="1"/>
    <x v="0"/>
    <n v="3.9300000000000002E-2"/>
  </r>
  <r>
    <x v="0"/>
    <n v="10600501"/>
    <x v="0"/>
    <d v="2019-01-01T00:00:00"/>
    <s v="005 AUTO CCNC     "/>
    <n v="101112841"/>
    <n v="53626.07"/>
    <x v="37"/>
    <s v="2205E070 S 228TH ST &amp; 88TH AVE S #"/>
    <x v="1"/>
    <n v="1"/>
    <x v="0"/>
    <n v="1.77E-2"/>
  </r>
  <r>
    <x v="0"/>
    <n v="10600501"/>
    <x v="0"/>
    <d v="2019-01-01T00:00:00"/>
    <s v="005 AUTO CCNC     "/>
    <n v="101112841"/>
    <n v="1123.95"/>
    <x v="37"/>
    <s v="2205E070 S 228TH ST &amp; 88TH AVE S #"/>
    <x v="2"/>
    <n v="1"/>
    <x v="0"/>
    <n v="3.1399999999999997E-2"/>
  </r>
  <r>
    <x v="0"/>
    <n v="10600501"/>
    <x v="0"/>
    <d v="2019-01-01T00:00:00"/>
    <s v="005 AUTO CCNC     "/>
    <n v="101112841"/>
    <n v="3600.5"/>
    <x v="37"/>
    <s v="2205E070 S 228TH ST &amp; 88TH AVE S #"/>
    <x v="3"/>
    <n v="1"/>
    <x v="0"/>
    <n v="3.7400000000000003E-2"/>
  </r>
  <r>
    <x v="0"/>
    <n v="10600501"/>
    <x v="0"/>
    <d v="2019-02-01T00:00:00"/>
    <s v="005 AUTO CCNC     "/>
    <n v="101112841"/>
    <n v="-26747.79"/>
    <x v="37"/>
    <s v="2205E070 S 228TH ST &amp; 88TH AVE S #"/>
    <x v="0"/>
    <n v="1"/>
    <x v="0"/>
    <n v="3.9300000000000002E-2"/>
  </r>
  <r>
    <x v="0"/>
    <n v="10600501"/>
    <x v="0"/>
    <d v="2019-02-01T00:00:00"/>
    <s v="005 AUTO CCNC     "/>
    <n v="101112841"/>
    <n v="-57599.38"/>
    <x v="37"/>
    <s v="2205E070 S 228TH ST &amp; 88TH AVE S #"/>
    <x v="1"/>
    <n v="1"/>
    <x v="0"/>
    <n v="1.77E-2"/>
  </r>
  <r>
    <x v="0"/>
    <n v="10600501"/>
    <x v="0"/>
    <d v="2019-02-01T00:00:00"/>
    <s v="005 AUTO CCNC     "/>
    <n v="101112841"/>
    <n v="-1207.22"/>
    <x v="37"/>
    <s v="2205E070 S 228TH ST &amp; 88TH AVE S #"/>
    <x v="2"/>
    <n v="1"/>
    <x v="0"/>
    <n v="3.1399999999999997E-2"/>
  </r>
  <r>
    <x v="0"/>
    <n v="10600501"/>
    <x v="0"/>
    <d v="2019-02-01T00:00:00"/>
    <s v="005 AUTO CCNC     "/>
    <n v="101112841"/>
    <n v="-3867.27"/>
    <x v="37"/>
    <s v="2205E070 S 228TH ST &amp; 88TH AVE S #"/>
    <x v="3"/>
    <n v="1"/>
    <x v="0"/>
    <n v="3.7400000000000003E-2"/>
  </r>
  <r>
    <x v="0"/>
    <n v="10600501"/>
    <x v="0"/>
    <d v="2019-02-01T00:00:00"/>
    <s v="005 AUTO CCNC     "/>
    <n v="101112841"/>
    <n v="26972.91"/>
    <x v="37"/>
    <s v="2205E070 S 228TH ST &amp; 88TH AVE S #"/>
    <x v="0"/>
    <n v="1"/>
    <x v="0"/>
    <n v="3.9300000000000002E-2"/>
  </r>
  <r>
    <x v="0"/>
    <n v="10600501"/>
    <x v="0"/>
    <d v="2019-02-01T00:00:00"/>
    <s v="005 AUTO CCNC     "/>
    <n v="101112841"/>
    <n v="58084.15"/>
    <x v="37"/>
    <s v="2205E070 S 228TH ST &amp; 88TH AVE S #"/>
    <x v="1"/>
    <n v="1"/>
    <x v="0"/>
    <n v="1.77E-2"/>
  </r>
  <r>
    <x v="0"/>
    <n v="10600501"/>
    <x v="0"/>
    <d v="2019-02-01T00:00:00"/>
    <s v="005 AUTO CCNC     "/>
    <n v="101112841"/>
    <n v="1217.3900000000001"/>
    <x v="37"/>
    <s v="2205E070 S 228TH ST &amp; 88TH AVE S #"/>
    <x v="2"/>
    <n v="1"/>
    <x v="0"/>
    <n v="3.1399999999999997E-2"/>
  </r>
  <r>
    <x v="0"/>
    <n v="10600501"/>
    <x v="0"/>
    <d v="2019-02-01T00:00:00"/>
    <s v="005 AUTO CCNC     "/>
    <n v="101112841"/>
    <n v="3899.82"/>
    <x v="37"/>
    <s v="2205E070 S 228TH ST &amp; 88TH AVE S #"/>
    <x v="3"/>
    <n v="1"/>
    <x v="0"/>
    <n v="3.7400000000000003E-2"/>
  </r>
  <r>
    <x v="0"/>
    <n v="10600501"/>
    <x v="0"/>
    <d v="2019-02-01T00:00:00"/>
    <s v="005 AUTO CCNC     "/>
    <n v="101112841"/>
    <n v="123.04"/>
    <x v="37"/>
    <s v="2205E070 S 228TH ST &amp; 88TH AVE S #"/>
    <x v="0"/>
    <n v="1"/>
    <x v="0"/>
    <n v="3.9300000000000002E-2"/>
  </r>
  <r>
    <x v="0"/>
    <n v="10600501"/>
    <x v="0"/>
    <d v="2019-02-01T00:00:00"/>
    <s v="005 AUTO CCNC     "/>
    <n v="101112841"/>
    <n v="264.94"/>
    <x v="37"/>
    <s v="2205E070 S 228TH ST &amp; 88TH AVE S #"/>
    <x v="1"/>
    <n v="1"/>
    <x v="0"/>
    <n v="1.77E-2"/>
  </r>
  <r>
    <x v="0"/>
    <n v="10600501"/>
    <x v="0"/>
    <d v="2019-02-01T00:00:00"/>
    <s v="005 AUTO CCNC     "/>
    <n v="101112841"/>
    <n v="5.55"/>
    <x v="37"/>
    <s v="2205E070 S 228TH ST &amp; 88TH AVE S #"/>
    <x v="2"/>
    <n v="1"/>
    <x v="0"/>
    <n v="3.1399999999999997E-2"/>
  </r>
  <r>
    <x v="0"/>
    <n v="10600501"/>
    <x v="0"/>
    <d v="2019-02-01T00:00:00"/>
    <s v="005 AUTO CCNC     "/>
    <n v="101112841"/>
    <n v="17.79"/>
    <x v="37"/>
    <s v="2205E070 S 228TH ST &amp; 88TH AVE S #"/>
    <x v="3"/>
    <n v="1"/>
    <x v="0"/>
    <n v="3.7400000000000003E-2"/>
  </r>
  <r>
    <x v="0"/>
    <n v="10600501"/>
    <x v="0"/>
    <d v="2019-03-01T00:00:00"/>
    <s v="005 AUTO CCNC     "/>
    <n v="101112865"/>
    <n v="6809.98"/>
    <x v="24"/>
    <s v="1802W081 915 FERN ST SW # OLYMPIA"/>
    <x v="1"/>
    <n v="3"/>
    <x v="0"/>
    <n v="1.77E-2"/>
  </r>
  <r>
    <x v="0"/>
    <n v="10600501"/>
    <x v="0"/>
    <d v="2019-03-01T00:00:00"/>
    <s v="005 AUTO CCNC     "/>
    <n v="101112865"/>
    <n v="26215.3"/>
    <x v="24"/>
    <s v="1802W081 915 FERN ST SW # OLYMPIA"/>
    <x v="2"/>
    <n v="3"/>
    <x v="0"/>
    <n v="3.1399999999999997E-2"/>
  </r>
  <r>
    <x v="0"/>
    <n v="10600501"/>
    <x v="0"/>
    <d v="2019-03-01T00:00:00"/>
    <s v="005 AUTO CCNC     "/>
    <n v="101112865"/>
    <n v="7301.06"/>
    <x v="24"/>
    <s v="1802W081 915 FERN ST SW # OLYMPIA"/>
    <x v="0"/>
    <n v="3"/>
    <x v="0"/>
    <n v="3.9300000000000002E-2"/>
  </r>
  <r>
    <x v="0"/>
    <n v="10600501"/>
    <x v="0"/>
    <d v="2019-03-01T00:00:00"/>
    <s v="005 AUTO CCNC     "/>
    <n v="101113096"/>
    <n v="2613.7199999999998"/>
    <x v="27"/>
    <s v="2201W004 12775 WYE LAKE BLVD SW #"/>
    <x v="3"/>
    <n v="3"/>
    <x v="0"/>
    <n v="3.7400000000000003E-2"/>
  </r>
  <r>
    <x v="0"/>
    <n v="10600501"/>
    <x v="0"/>
    <d v="2019-03-01T00:00:00"/>
    <s v="005 AUTO CCNC     "/>
    <n v="101113096"/>
    <n v="-995.56"/>
    <x v="27"/>
    <s v="2201W004 12775 WYE LAKE BLVD SW #"/>
    <x v="3"/>
    <n v="3"/>
    <x v="0"/>
    <n v="3.7400000000000003E-2"/>
  </r>
  <r>
    <x v="0"/>
    <n v="10600501"/>
    <x v="0"/>
    <d v="2019-03-01T00:00:00"/>
    <s v="005 AUTO CCNC     "/>
    <n v="101113096"/>
    <n v="-10.75"/>
    <x v="27"/>
    <s v="2201W004 12775 WYE LAKE BLVD SW #"/>
    <x v="3"/>
    <n v="3"/>
    <x v="0"/>
    <n v="3.7400000000000003E-2"/>
  </r>
  <r>
    <x v="0"/>
    <n v="10600501"/>
    <x v="0"/>
    <d v="2019-01-01T00:00:00"/>
    <s v="005 AUTO CCNC     "/>
    <n v="101113102"/>
    <n v="-115.15"/>
    <x v="38"/>
    <s v="2305E054 6201 NE 4TH ST #  RENTON"/>
    <x v="0"/>
    <n v="1"/>
    <x v="0"/>
    <n v="3.9300000000000002E-2"/>
  </r>
  <r>
    <x v="0"/>
    <n v="10600501"/>
    <x v="0"/>
    <d v="2019-02-01T00:00:00"/>
    <s v="005 AUTO CCNC     "/>
    <n v="101113102"/>
    <n v="-568.12"/>
    <x v="38"/>
    <s v="2305E054 6201 NE 4TH ST #  RENTON"/>
    <x v="0"/>
    <n v="1"/>
    <x v="0"/>
    <n v="3.9300000000000002E-2"/>
  </r>
  <r>
    <x v="0"/>
    <n v="10600501"/>
    <x v="0"/>
    <d v="2019-02-01T00:00:00"/>
    <s v="005 AUTO CCNC     "/>
    <n v="101113102"/>
    <n v="634.89"/>
    <x v="38"/>
    <s v="2305E054 6201 NE 4TH ST #  RENTON"/>
    <x v="0"/>
    <n v="1"/>
    <x v="0"/>
    <n v="3.9300000000000002E-2"/>
  </r>
  <r>
    <x v="0"/>
    <n v="10600501"/>
    <x v="0"/>
    <d v="2019-03-01T00:00:00"/>
    <s v="005 AUTO CCNC     "/>
    <n v="101113102"/>
    <n v="633.25"/>
    <x v="38"/>
    <s v="2305E054 6201 NE 4TH ST #  RENTON"/>
    <x v="0"/>
    <n v="1"/>
    <x v="0"/>
    <n v="3.9300000000000002E-2"/>
  </r>
  <r>
    <x v="0"/>
    <n v="10600501"/>
    <x v="0"/>
    <d v="2019-03-01T00:00:00"/>
    <s v="005 AUTO CCNC     "/>
    <n v="101113102"/>
    <n v="-628.20000000000005"/>
    <x v="38"/>
    <s v="2305E054 6201 NE 4TH ST #  RENTON"/>
    <x v="0"/>
    <n v="1"/>
    <x v="0"/>
    <n v="3.9300000000000002E-2"/>
  </r>
  <r>
    <x v="0"/>
    <n v="10600501"/>
    <x v="0"/>
    <d v="2019-03-01T00:00:00"/>
    <s v="005 AUTO CCNC     "/>
    <n v="101113102"/>
    <n v="2.71"/>
    <x v="38"/>
    <s v="2305E054 6201 NE 4TH ST #  RENTON"/>
    <x v="0"/>
    <n v="1"/>
    <x v="0"/>
    <n v="3.9300000000000002E-2"/>
  </r>
  <r>
    <x v="0"/>
    <n v="10600501"/>
    <x v="0"/>
    <d v="2019-01-01T00:00:00"/>
    <s v="005 AUTO CCNC     "/>
    <n v="101113194"/>
    <n v="38011.75"/>
    <x v="5"/>
    <s v="2106E060 23201 ROBERTS DRIVE #  BLA"/>
    <x v="0"/>
    <n v="1"/>
    <x v="0"/>
    <n v="3.9300000000000002E-2"/>
  </r>
  <r>
    <x v="0"/>
    <n v="10600501"/>
    <x v="0"/>
    <d v="2019-01-01T00:00:00"/>
    <s v="005 AUTO CCNC     "/>
    <n v="101113194"/>
    <n v="132.88"/>
    <x v="5"/>
    <s v="2106E060 23201 ROBERTS DRIVE #  BLA"/>
    <x v="3"/>
    <n v="1"/>
    <x v="0"/>
    <n v="3.7400000000000003E-2"/>
  </r>
  <r>
    <x v="0"/>
    <n v="10600501"/>
    <x v="0"/>
    <d v="2019-01-01T00:00:00"/>
    <s v="005 AUTO CCNC     "/>
    <n v="101113194"/>
    <n v="20212.419999999998"/>
    <x v="5"/>
    <s v="2106E060 23201 ROBERTS DRIVE #  BLA"/>
    <x v="1"/>
    <n v="1"/>
    <x v="0"/>
    <n v="1.77E-2"/>
  </r>
  <r>
    <x v="0"/>
    <n v="10600501"/>
    <x v="0"/>
    <d v="2019-01-01T00:00:00"/>
    <s v="005 AUTO CCNC     "/>
    <n v="101113194"/>
    <n v="-8176.14"/>
    <x v="5"/>
    <s v="2106E060 23201 ROBERTS DRIVE #  BLA"/>
    <x v="1"/>
    <n v="1"/>
    <x v="0"/>
    <n v="1.77E-2"/>
  </r>
  <r>
    <x v="0"/>
    <n v="10600501"/>
    <x v="0"/>
    <d v="2019-01-01T00:00:00"/>
    <s v="005 AUTO CCNC     "/>
    <n v="101113194"/>
    <n v="-53.75"/>
    <x v="5"/>
    <s v="2106E060 23201 ROBERTS DRIVE #  BLA"/>
    <x v="3"/>
    <n v="1"/>
    <x v="0"/>
    <n v="3.7400000000000003E-2"/>
  </r>
  <r>
    <x v="0"/>
    <n v="10600501"/>
    <x v="0"/>
    <d v="2019-01-01T00:00:00"/>
    <s v="005 AUTO CCNC     "/>
    <n v="101113194"/>
    <n v="-15376.15"/>
    <x v="5"/>
    <s v="2106E060 23201 ROBERTS DRIVE #  BLA"/>
    <x v="0"/>
    <n v="1"/>
    <x v="0"/>
    <n v="3.9300000000000002E-2"/>
  </r>
  <r>
    <x v="0"/>
    <n v="10600501"/>
    <x v="0"/>
    <d v="2019-01-01T00:00:00"/>
    <s v="005 AUTO CCNC     "/>
    <n v="101113194"/>
    <n v="8203.9599999999991"/>
    <x v="5"/>
    <s v="2106E060 23201 ROBERTS DRIVE #  BLA"/>
    <x v="1"/>
    <n v="1"/>
    <x v="0"/>
    <n v="1.77E-2"/>
  </r>
  <r>
    <x v="0"/>
    <n v="10600501"/>
    <x v="0"/>
    <d v="2019-01-01T00:00:00"/>
    <s v="005 AUTO CCNC     "/>
    <n v="101113194"/>
    <n v="53.94"/>
    <x v="5"/>
    <s v="2106E060 23201 ROBERTS DRIVE #  BLA"/>
    <x v="3"/>
    <n v="1"/>
    <x v="0"/>
    <n v="3.7400000000000003E-2"/>
  </r>
  <r>
    <x v="0"/>
    <n v="10600501"/>
    <x v="0"/>
    <d v="2019-01-01T00:00:00"/>
    <s v="005 AUTO CCNC     "/>
    <n v="101113194"/>
    <n v="15428.48"/>
    <x v="5"/>
    <s v="2106E060 23201 ROBERTS DRIVE #  BLA"/>
    <x v="0"/>
    <n v="1"/>
    <x v="0"/>
    <n v="3.9300000000000002E-2"/>
  </r>
  <r>
    <x v="0"/>
    <n v="10600501"/>
    <x v="0"/>
    <d v="2019-02-01T00:00:00"/>
    <s v="005 AUTO CCNC     "/>
    <n v="101113194"/>
    <n v="-67.930000000000007"/>
    <x v="5"/>
    <s v="2106E060 23201 ROBERTS DRIVE #  BLA"/>
    <x v="0"/>
    <n v="1"/>
    <x v="0"/>
    <n v="3.9300000000000002E-2"/>
  </r>
  <r>
    <x v="0"/>
    <n v="10600501"/>
    <x v="0"/>
    <d v="2019-02-01T00:00:00"/>
    <s v="005 AUTO CCNC     "/>
    <n v="101113194"/>
    <n v="-0.24"/>
    <x v="5"/>
    <s v="2106E060 23201 ROBERTS DRIVE #  BLA"/>
    <x v="3"/>
    <n v="1"/>
    <x v="0"/>
    <n v="3.7400000000000003E-2"/>
  </r>
  <r>
    <x v="0"/>
    <n v="10600501"/>
    <x v="0"/>
    <d v="2019-02-01T00:00:00"/>
    <s v="005 AUTO CCNC     "/>
    <n v="101113194"/>
    <n v="-36.130000000000003"/>
    <x v="5"/>
    <s v="2106E060 23201 ROBERTS DRIVE #  BLA"/>
    <x v="1"/>
    <n v="1"/>
    <x v="0"/>
    <n v="1.77E-2"/>
  </r>
  <r>
    <x v="0"/>
    <n v="10600501"/>
    <x v="0"/>
    <d v="2019-02-01T00:00:00"/>
    <s v="005 AUTO CCNC     "/>
    <n v="101113194"/>
    <n v="16.100000000000001"/>
    <x v="5"/>
    <s v="2106E060 23201 ROBERTS DRIVE #  BLA"/>
    <x v="0"/>
    <n v="1"/>
    <x v="0"/>
    <n v="3.9300000000000002E-2"/>
  </r>
  <r>
    <x v="0"/>
    <n v="10600501"/>
    <x v="0"/>
    <d v="2019-02-01T00:00:00"/>
    <s v="005 AUTO CCNC     "/>
    <n v="101113194"/>
    <n v="0.05"/>
    <x v="5"/>
    <s v="2106E060 23201 ROBERTS DRIVE #  BLA"/>
    <x v="3"/>
    <n v="1"/>
    <x v="0"/>
    <n v="3.7400000000000003E-2"/>
  </r>
  <r>
    <x v="0"/>
    <n v="10600501"/>
    <x v="0"/>
    <d v="2019-02-01T00:00:00"/>
    <s v="005 AUTO CCNC     "/>
    <n v="101113194"/>
    <n v="8.5500000000000007"/>
    <x v="5"/>
    <s v="2106E060 23201 ROBERTS DRIVE #  BLA"/>
    <x v="1"/>
    <n v="1"/>
    <x v="0"/>
    <n v="1.77E-2"/>
  </r>
  <r>
    <x v="0"/>
    <n v="10600501"/>
    <x v="0"/>
    <d v="2019-03-01T00:00:00"/>
    <s v="005 AUTO CCNC     "/>
    <n v="101113219"/>
    <n v="16484.7"/>
    <x v="39"/>
    <s v="1801W068 605 WOODLAND SQUARE LOOP S"/>
    <x v="1"/>
    <n v="3"/>
    <x v="0"/>
    <n v="1.77E-2"/>
  </r>
  <r>
    <x v="0"/>
    <n v="10600501"/>
    <x v="0"/>
    <d v="2019-03-01T00:00:00"/>
    <s v="005 AUTO CCNC     "/>
    <n v="101113219"/>
    <n v="10077.01"/>
    <x v="39"/>
    <s v="1801W068 605 WOODLAND SQUARE LOOP S"/>
    <x v="1"/>
    <n v="3"/>
    <x v="0"/>
    <n v="1.77E-2"/>
  </r>
  <r>
    <x v="0"/>
    <n v="10600501"/>
    <x v="0"/>
    <d v="2019-03-01T00:00:00"/>
    <s v="005 AUTO CCNC     "/>
    <n v="101113536"/>
    <n v="13986.19"/>
    <x v="0"/>
    <s v="2501E068 3700 NW ANDERSON HILL RD #"/>
    <x v="2"/>
    <n v="3"/>
    <x v="0"/>
    <n v="3.1399999999999997E-2"/>
  </r>
  <r>
    <x v="0"/>
    <n v="10600501"/>
    <x v="0"/>
    <d v="2019-03-01T00:00:00"/>
    <s v="005 AUTO CCNC     "/>
    <n v="101113536"/>
    <n v="225.59"/>
    <x v="0"/>
    <s v="2501E068 3700 NW ANDERSON HILL RD #"/>
    <x v="5"/>
    <n v="3"/>
    <x v="0"/>
    <n v="4.7500000000000001E-2"/>
  </r>
  <r>
    <x v="0"/>
    <n v="10600501"/>
    <x v="0"/>
    <d v="2019-03-01T00:00:00"/>
    <s v="005 AUTO CCNC     "/>
    <n v="101113536"/>
    <n v="4737.24"/>
    <x v="0"/>
    <s v="2501E068 3700 NW ANDERSON HILL RD #"/>
    <x v="6"/>
    <n v="3"/>
    <x v="0"/>
    <n v="4.0599999999999997E-2"/>
  </r>
  <r>
    <x v="0"/>
    <n v="10600501"/>
    <x v="0"/>
    <d v="2019-03-01T00:00:00"/>
    <s v="005 AUTO CCNC     "/>
    <n v="101113536"/>
    <n v="3609.32"/>
    <x v="0"/>
    <s v="2501E068 3700 NW ANDERSON HILL RD #"/>
    <x v="3"/>
    <n v="3"/>
    <x v="0"/>
    <n v="3.7400000000000003E-2"/>
  </r>
  <r>
    <x v="0"/>
    <n v="10600501"/>
    <x v="0"/>
    <d v="2019-03-01T00:00:00"/>
    <s v="005 AUTO CCNC     "/>
    <n v="101113536"/>
    <n v="-4868.33"/>
    <x v="0"/>
    <s v="2501E068 3700 NW ANDERSON HILL RD #"/>
    <x v="2"/>
    <n v="3"/>
    <x v="0"/>
    <n v="3.1399999999999997E-2"/>
  </r>
  <r>
    <x v="0"/>
    <n v="10600501"/>
    <x v="0"/>
    <d v="2019-03-01T00:00:00"/>
    <s v="005 AUTO CCNC     "/>
    <n v="101113536"/>
    <n v="-1648.94"/>
    <x v="0"/>
    <s v="2501E068 3700 NW ANDERSON HILL RD #"/>
    <x v="6"/>
    <n v="3"/>
    <x v="0"/>
    <n v="4.0599999999999997E-2"/>
  </r>
  <r>
    <x v="0"/>
    <n v="10600501"/>
    <x v="0"/>
    <d v="2019-03-01T00:00:00"/>
    <s v="005 AUTO CCNC     "/>
    <n v="101113536"/>
    <n v="-1256.33"/>
    <x v="0"/>
    <s v="2501E068 3700 NW ANDERSON HILL RD #"/>
    <x v="3"/>
    <n v="3"/>
    <x v="0"/>
    <n v="3.7400000000000003E-2"/>
  </r>
  <r>
    <x v="0"/>
    <n v="10600501"/>
    <x v="0"/>
    <d v="2019-03-01T00:00:00"/>
    <s v="005 AUTO CCNC     "/>
    <n v="101113536"/>
    <n v="-78.52"/>
    <x v="0"/>
    <s v="2501E068 3700 NW ANDERSON HILL RD #"/>
    <x v="5"/>
    <n v="3"/>
    <x v="0"/>
    <n v="4.7500000000000001E-2"/>
  </r>
  <r>
    <x v="0"/>
    <n v="10600501"/>
    <x v="0"/>
    <d v="2019-03-01T00:00:00"/>
    <s v="005 AUTO CCNC     "/>
    <n v="101113536"/>
    <n v="2121.87"/>
    <x v="0"/>
    <s v="2501E068 3700 NW ANDERSON HILL RD #"/>
    <x v="2"/>
    <n v="3"/>
    <x v="0"/>
    <n v="3.1399999999999997E-2"/>
  </r>
  <r>
    <x v="0"/>
    <n v="10600501"/>
    <x v="0"/>
    <d v="2019-03-01T00:00:00"/>
    <s v="005 AUTO CCNC     "/>
    <n v="101113536"/>
    <n v="718.7"/>
    <x v="0"/>
    <s v="2501E068 3700 NW ANDERSON HILL RD #"/>
    <x v="6"/>
    <n v="3"/>
    <x v="0"/>
    <n v="4.0599999999999997E-2"/>
  </r>
  <r>
    <x v="0"/>
    <n v="10600501"/>
    <x v="0"/>
    <d v="2019-03-01T00:00:00"/>
    <s v="005 AUTO CCNC     "/>
    <n v="101113536"/>
    <n v="547.58000000000004"/>
    <x v="0"/>
    <s v="2501E068 3700 NW ANDERSON HILL RD #"/>
    <x v="3"/>
    <n v="3"/>
    <x v="0"/>
    <n v="3.7400000000000003E-2"/>
  </r>
  <r>
    <x v="0"/>
    <n v="10600501"/>
    <x v="0"/>
    <d v="2019-03-01T00:00:00"/>
    <s v="005 AUTO CCNC     "/>
    <n v="101113536"/>
    <n v="34.229999999999997"/>
    <x v="0"/>
    <s v="2501E068 3700 NW ANDERSON HILL RD #"/>
    <x v="5"/>
    <n v="3"/>
    <x v="0"/>
    <n v="4.7500000000000001E-2"/>
  </r>
  <r>
    <x v="0"/>
    <n v="10600501"/>
    <x v="0"/>
    <d v="2019-01-01T00:00:00"/>
    <s v="005 AUTO CCNC     "/>
    <n v="101113601"/>
    <n v="3340.82"/>
    <x v="14"/>
    <s v="1806E014 518 5TH ST #  CARBONADO"/>
    <x v="2"/>
    <n v="1"/>
    <x v="0"/>
    <n v="3.1399999999999997E-2"/>
  </r>
  <r>
    <x v="0"/>
    <n v="10600501"/>
    <x v="0"/>
    <d v="2019-01-01T00:00:00"/>
    <s v="005 AUTO CCNC     "/>
    <n v="101113601"/>
    <n v="-2404.36"/>
    <x v="14"/>
    <s v="1806E014 518 5TH ST #  CARBONADO"/>
    <x v="2"/>
    <n v="1"/>
    <x v="0"/>
    <n v="3.1399999999999997E-2"/>
  </r>
  <r>
    <x v="0"/>
    <n v="10600501"/>
    <x v="0"/>
    <d v="2019-01-01T00:00:00"/>
    <s v="005 AUTO CCNC     "/>
    <n v="101113601"/>
    <n v="1703.17"/>
    <x v="14"/>
    <s v="1806E014 518 5TH ST #  CARBONADO"/>
    <x v="2"/>
    <n v="1"/>
    <x v="0"/>
    <n v="3.1399999999999997E-2"/>
  </r>
  <r>
    <x v="0"/>
    <n v="10600501"/>
    <x v="0"/>
    <d v="2019-02-01T00:00:00"/>
    <s v="005 AUTO CCNC     "/>
    <n v="101113601"/>
    <n v="-20.07"/>
    <x v="14"/>
    <s v="1806E014 518 5TH ST #  CARBONADO"/>
    <x v="2"/>
    <n v="1"/>
    <x v="0"/>
    <n v="3.1399999999999997E-2"/>
  </r>
  <r>
    <x v="0"/>
    <n v="10600501"/>
    <x v="0"/>
    <d v="2019-02-01T00:00:00"/>
    <s v="005 AUTO CCNC     "/>
    <n v="101113601"/>
    <n v="-1.36"/>
    <x v="14"/>
    <s v="1806E014 518 5TH ST #  CARBONADO"/>
    <x v="2"/>
    <n v="1"/>
    <x v="0"/>
    <n v="3.1399999999999997E-2"/>
  </r>
  <r>
    <x v="0"/>
    <n v="10600501"/>
    <x v="0"/>
    <d v="2019-02-01T00:00:00"/>
    <s v="005 AUTO CCNC     "/>
    <n v="101113735"/>
    <n v="890.56"/>
    <x v="10"/>
    <s v="2205E138 15224 SE 273RD PL #  KENT"/>
    <x v="2"/>
    <n v="2"/>
    <x v="0"/>
    <n v="3.1399999999999997E-2"/>
  </r>
  <r>
    <x v="0"/>
    <n v="10600501"/>
    <x v="0"/>
    <d v="2019-02-01T00:00:00"/>
    <s v="005 AUTO CCNC     "/>
    <n v="101113735"/>
    <n v="4015.17"/>
    <x v="10"/>
    <s v="2205E138 15224 SE 273RD PL #  KENT"/>
    <x v="2"/>
    <n v="2"/>
    <x v="0"/>
    <n v="3.1399999999999997E-2"/>
  </r>
  <r>
    <x v="0"/>
    <n v="10600501"/>
    <x v="0"/>
    <d v="2019-03-01T00:00:00"/>
    <s v="005 AUTO CCNC     "/>
    <n v="101113735"/>
    <n v="-3148.52"/>
    <x v="10"/>
    <s v="2205E138 15224 SE 273RD PL #  KENT"/>
    <x v="2"/>
    <n v="2"/>
    <x v="0"/>
    <n v="3.1399999999999997E-2"/>
  </r>
  <r>
    <x v="0"/>
    <n v="10600501"/>
    <x v="0"/>
    <d v="2019-03-01T00:00:00"/>
    <s v="005 AUTO CCNC     "/>
    <n v="101113735"/>
    <n v="3148.09"/>
    <x v="10"/>
    <s v="2205E138 15224 SE 273RD PL #  KENT"/>
    <x v="2"/>
    <n v="2"/>
    <x v="0"/>
    <n v="3.1399999999999997E-2"/>
  </r>
  <r>
    <x v="0"/>
    <n v="10600501"/>
    <x v="0"/>
    <d v="2019-01-01T00:00:00"/>
    <s v="005 AUTO CCNC     "/>
    <n v="101113923"/>
    <n v="9991.1200000000008"/>
    <x v="12"/>
    <s v="2507E084  LANGLOIS CREEK AND SR203"/>
    <x v="3"/>
    <n v="1"/>
    <x v="0"/>
    <n v="3.7400000000000003E-2"/>
  </r>
  <r>
    <x v="0"/>
    <n v="10600501"/>
    <x v="0"/>
    <d v="2019-01-01T00:00:00"/>
    <s v="005 AUTO CCNC     "/>
    <n v="101113923"/>
    <n v="5463.43"/>
    <x v="12"/>
    <s v="2507E084  LANGLOIS CREEK AND SR203"/>
    <x v="3"/>
    <n v="1"/>
    <x v="0"/>
    <n v="3.7400000000000003E-2"/>
  </r>
  <r>
    <x v="0"/>
    <n v="10600501"/>
    <x v="0"/>
    <d v="2019-02-01T00:00:00"/>
    <s v="005 AUTO CCNC     "/>
    <n v="101113923"/>
    <n v="-5930.98"/>
    <x v="12"/>
    <s v="2507E084  LANGLOIS CREEK AND SR203"/>
    <x v="3"/>
    <n v="1"/>
    <x v="0"/>
    <n v="3.7400000000000003E-2"/>
  </r>
  <r>
    <x v="0"/>
    <n v="10600501"/>
    <x v="0"/>
    <d v="2019-02-01T00:00:00"/>
    <s v="005 AUTO CCNC     "/>
    <n v="101113923"/>
    <n v="5933.82"/>
    <x v="12"/>
    <s v="2507E084  LANGLOIS CREEK AND SR203"/>
    <x v="3"/>
    <n v="1"/>
    <x v="0"/>
    <n v="3.7400000000000003E-2"/>
  </r>
  <r>
    <x v="0"/>
    <n v="10600501"/>
    <x v="0"/>
    <d v="2019-03-01T00:00:00"/>
    <s v="005 AUTO CCNC     "/>
    <n v="101113923"/>
    <n v="5904.78"/>
    <x v="12"/>
    <s v="2507E084  LANGLOIS CREEK AND SR203"/>
    <x v="3"/>
    <n v="1"/>
    <x v="0"/>
    <n v="3.7400000000000003E-2"/>
  </r>
  <r>
    <x v="0"/>
    <n v="10600501"/>
    <x v="0"/>
    <d v="2019-03-01T00:00:00"/>
    <s v="005 AUTO CCNC     "/>
    <n v="101113923"/>
    <n v="-5933.21"/>
    <x v="12"/>
    <s v="2507E084  LANGLOIS CREEK AND SR203"/>
    <x v="3"/>
    <n v="1"/>
    <x v="0"/>
    <n v="3.7400000000000003E-2"/>
  </r>
  <r>
    <x v="0"/>
    <n v="10600501"/>
    <x v="0"/>
    <d v="2019-03-01T00:00:00"/>
    <s v="005 AUTO CCNC     "/>
    <n v="101113923"/>
    <n v="6.19"/>
    <x v="12"/>
    <s v="2507E084  LANGLOIS CREEK AND SR203"/>
    <x v="3"/>
    <n v="1"/>
    <x v="0"/>
    <n v="3.7400000000000003E-2"/>
  </r>
  <r>
    <x v="0"/>
    <n v="10600501"/>
    <x v="0"/>
    <d v="2019-02-01T00:00:00"/>
    <s v="005 AUTO CCNC     "/>
    <n v="101113958"/>
    <n v="-330.39"/>
    <x v="40"/>
    <s v="2106E060 23201 ROBERTS DRIVE #  BLA"/>
    <x v="4"/>
    <n v="2"/>
    <x v="0"/>
    <n v="3.15E-2"/>
  </r>
  <r>
    <x v="0"/>
    <n v="10600501"/>
    <x v="0"/>
    <d v="2019-02-01T00:00:00"/>
    <s v="005 AUTO CCNC     "/>
    <n v="101113958"/>
    <n v="-5451.36"/>
    <x v="40"/>
    <s v="2106E060 23201 ROBERTS DRIVE #  BLA"/>
    <x v="1"/>
    <n v="2"/>
    <x v="0"/>
    <n v="1.77E-2"/>
  </r>
  <r>
    <x v="0"/>
    <n v="10600501"/>
    <x v="0"/>
    <d v="2019-02-01T00:00:00"/>
    <s v="005 AUTO CCNC     "/>
    <n v="101113958"/>
    <n v="-5781.74"/>
    <x v="40"/>
    <s v="2106E060 23201 ROBERTS DRIVE #  BLA"/>
    <x v="0"/>
    <n v="2"/>
    <x v="0"/>
    <n v="3.9300000000000002E-2"/>
  </r>
  <r>
    <x v="0"/>
    <n v="10600501"/>
    <x v="0"/>
    <d v="2019-02-01T00:00:00"/>
    <s v="005 AUTO CCNC     "/>
    <n v="101113958"/>
    <n v="-2147.5100000000002"/>
    <x v="40"/>
    <s v="2106E060 23201 ROBERTS DRIVE #  BLA"/>
    <x v="3"/>
    <n v="2"/>
    <x v="0"/>
    <n v="3.7400000000000003E-2"/>
  </r>
  <r>
    <x v="0"/>
    <n v="10600501"/>
    <x v="0"/>
    <d v="2019-02-01T00:00:00"/>
    <s v="005 AUTO CCNC     "/>
    <n v="101113958"/>
    <n v="-2808.28"/>
    <x v="40"/>
    <s v="2106E060 23201 ROBERTS DRIVE #  BLA"/>
    <x v="2"/>
    <n v="2"/>
    <x v="0"/>
    <n v="3.1399999999999997E-2"/>
  </r>
  <r>
    <x v="0"/>
    <n v="10600501"/>
    <x v="0"/>
    <d v="2019-02-01T00:00:00"/>
    <s v="005 AUTO CCNC     "/>
    <n v="101113958"/>
    <n v="2405.89"/>
    <x v="40"/>
    <s v="2106E060 23201 ROBERTS DRIVE #  BLA"/>
    <x v="2"/>
    <n v="2"/>
    <x v="0"/>
    <n v="3.1399999999999997E-2"/>
  </r>
  <r>
    <x v="0"/>
    <n v="10600501"/>
    <x v="0"/>
    <d v="2019-02-01T00:00:00"/>
    <s v="005 AUTO CCNC     "/>
    <n v="101113958"/>
    <n v="4953.3100000000004"/>
    <x v="40"/>
    <s v="2106E060 23201 ROBERTS DRIVE #  BLA"/>
    <x v="0"/>
    <n v="2"/>
    <x v="0"/>
    <n v="3.9300000000000002E-2"/>
  </r>
  <r>
    <x v="0"/>
    <n v="10600501"/>
    <x v="0"/>
    <d v="2019-02-01T00:00:00"/>
    <s v="005 AUTO CCNC     "/>
    <n v="101113958"/>
    <n v="283.05"/>
    <x v="40"/>
    <s v="2106E060 23201 ROBERTS DRIVE #  BLA"/>
    <x v="4"/>
    <n v="2"/>
    <x v="0"/>
    <n v="3.15E-2"/>
  </r>
  <r>
    <x v="0"/>
    <n v="10600501"/>
    <x v="0"/>
    <d v="2019-02-01T00:00:00"/>
    <s v="005 AUTO CCNC     "/>
    <n v="101113958"/>
    <n v="1839.81"/>
    <x v="40"/>
    <s v="2106E060 23201 ROBERTS DRIVE #  BLA"/>
    <x v="3"/>
    <n v="2"/>
    <x v="0"/>
    <n v="3.7400000000000003E-2"/>
  </r>
  <r>
    <x v="0"/>
    <n v="10600501"/>
    <x v="0"/>
    <d v="2019-02-01T00:00:00"/>
    <s v="005 AUTO CCNC     "/>
    <n v="101113958"/>
    <n v="4670.2700000000004"/>
    <x v="40"/>
    <s v="2106E060 23201 ROBERTS DRIVE #  BLA"/>
    <x v="1"/>
    <n v="2"/>
    <x v="0"/>
    <n v="1.77E-2"/>
  </r>
  <r>
    <x v="0"/>
    <n v="10600501"/>
    <x v="0"/>
    <d v="2019-03-01T00:00:00"/>
    <s v="005 AUTO CCNC     "/>
    <n v="101113958"/>
    <n v="-1.55"/>
    <x v="40"/>
    <s v="2106E060 23201 ROBERTS DRIVE #  BLA"/>
    <x v="4"/>
    <n v="2"/>
    <x v="0"/>
    <n v="3.15E-2"/>
  </r>
  <r>
    <x v="0"/>
    <n v="10600501"/>
    <x v="0"/>
    <d v="2019-03-01T00:00:00"/>
    <s v="005 AUTO CCNC     "/>
    <n v="101113958"/>
    <n v="-27.13"/>
    <x v="40"/>
    <s v="2106E060 23201 ROBERTS DRIVE #  BLA"/>
    <x v="0"/>
    <n v="2"/>
    <x v="0"/>
    <n v="3.9300000000000002E-2"/>
  </r>
  <r>
    <x v="0"/>
    <n v="10600501"/>
    <x v="0"/>
    <d v="2019-03-01T00:00:00"/>
    <s v="005 AUTO CCNC     "/>
    <n v="101113958"/>
    <n v="-10.07"/>
    <x v="40"/>
    <s v="2106E060 23201 ROBERTS DRIVE #  BLA"/>
    <x v="3"/>
    <n v="2"/>
    <x v="0"/>
    <n v="3.7400000000000003E-2"/>
  </r>
  <r>
    <x v="0"/>
    <n v="10600501"/>
    <x v="0"/>
    <d v="2019-03-01T00:00:00"/>
    <s v="005 AUTO CCNC     "/>
    <n v="101113958"/>
    <n v="-13.17"/>
    <x v="40"/>
    <s v="2106E060 23201 ROBERTS DRIVE #  BLA"/>
    <x v="2"/>
    <n v="2"/>
    <x v="0"/>
    <n v="3.1399999999999997E-2"/>
  </r>
  <r>
    <x v="0"/>
    <n v="10600501"/>
    <x v="0"/>
    <d v="2019-03-01T00:00:00"/>
    <s v="005 AUTO CCNC     "/>
    <n v="101113958"/>
    <n v="-25.57"/>
    <x v="40"/>
    <s v="2106E060 23201 ROBERTS DRIVE #  BLA"/>
    <x v="1"/>
    <n v="2"/>
    <x v="0"/>
    <n v="1.77E-2"/>
  </r>
  <r>
    <x v="0"/>
    <n v="10600501"/>
    <x v="0"/>
    <d v="2019-03-01T00:00:00"/>
    <s v="005 AUTO CCNC     "/>
    <n v="101113958"/>
    <n v="0.34"/>
    <x v="40"/>
    <s v="2106E060 23201 ROBERTS DRIVE #  BLA"/>
    <x v="4"/>
    <n v="2"/>
    <x v="0"/>
    <n v="3.15E-2"/>
  </r>
  <r>
    <x v="0"/>
    <n v="10600501"/>
    <x v="0"/>
    <d v="2019-03-01T00:00:00"/>
    <s v="005 AUTO CCNC     "/>
    <n v="101113958"/>
    <n v="5.89"/>
    <x v="40"/>
    <s v="2106E060 23201 ROBERTS DRIVE #  BLA"/>
    <x v="0"/>
    <n v="2"/>
    <x v="0"/>
    <n v="3.9300000000000002E-2"/>
  </r>
  <r>
    <x v="0"/>
    <n v="10600501"/>
    <x v="0"/>
    <d v="2019-03-01T00:00:00"/>
    <s v="005 AUTO CCNC     "/>
    <n v="101113958"/>
    <n v="2.19"/>
    <x v="40"/>
    <s v="2106E060 23201 ROBERTS DRIVE #  BLA"/>
    <x v="3"/>
    <n v="2"/>
    <x v="0"/>
    <n v="3.7400000000000003E-2"/>
  </r>
  <r>
    <x v="0"/>
    <n v="10600501"/>
    <x v="0"/>
    <d v="2019-03-01T00:00:00"/>
    <s v="005 AUTO CCNC     "/>
    <n v="101113958"/>
    <n v="2.88"/>
    <x v="40"/>
    <s v="2106E060 23201 ROBERTS DRIVE #  BLA"/>
    <x v="2"/>
    <n v="2"/>
    <x v="0"/>
    <n v="3.1399999999999997E-2"/>
  </r>
  <r>
    <x v="0"/>
    <n v="10600501"/>
    <x v="0"/>
    <d v="2019-03-01T00:00:00"/>
    <s v="005 AUTO CCNC     "/>
    <n v="101113958"/>
    <n v="5.57"/>
    <x v="40"/>
    <s v="2106E060 23201 ROBERTS DRIVE #  BLA"/>
    <x v="1"/>
    <n v="2"/>
    <x v="0"/>
    <n v="1.77E-2"/>
  </r>
  <r>
    <x v="0"/>
    <n v="10600501"/>
    <x v="0"/>
    <d v="2019-02-01T00:00:00"/>
    <s v="005 AUTO CCNC     "/>
    <n v="101114090"/>
    <n v="741.92"/>
    <x v="11"/>
    <s v="1702W052  OLD HIGHWAY 99 SE #  TUMW"/>
    <x v="3"/>
    <n v="2"/>
    <x v="0"/>
    <n v="3.7400000000000003E-2"/>
  </r>
  <r>
    <x v="0"/>
    <n v="10600501"/>
    <x v="0"/>
    <d v="2019-02-01T00:00:00"/>
    <s v="005 AUTO CCNC     "/>
    <n v="101114090"/>
    <n v="10143.69"/>
    <x v="11"/>
    <s v="1702W052  OLD HIGHWAY 99 SE #  TUMW"/>
    <x v="2"/>
    <n v="2"/>
    <x v="0"/>
    <n v="3.1399999999999997E-2"/>
  </r>
  <r>
    <x v="0"/>
    <n v="10600501"/>
    <x v="0"/>
    <d v="2019-02-01T00:00:00"/>
    <s v="005 AUTO CCNC     "/>
    <n v="101114090"/>
    <n v="5259.53"/>
    <x v="11"/>
    <s v="1702W052  OLD HIGHWAY 99 SE #  TUMW"/>
    <x v="2"/>
    <n v="2"/>
    <x v="0"/>
    <n v="3.1399999999999997E-2"/>
  </r>
  <r>
    <x v="0"/>
    <n v="10600501"/>
    <x v="0"/>
    <d v="2019-02-01T00:00:00"/>
    <s v="005 AUTO CCNC     "/>
    <n v="101114090"/>
    <n v="384.69"/>
    <x v="11"/>
    <s v="1702W052  OLD HIGHWAY 99 SE #  TUMW"/>
    <x v="3"/>
    <n v="2"/>
    <x v="0"/>
    <n v="3.7400000000000003E-2"/>
  </r>
  <r>
    <x v="0"/>
    <n v="10600501"/>
    <x v="0"/>
    <d v="2019-03-01T00:00:00"/>
    <s v="005 AUTO CCNC     "/>
    <n v="101114090"/>
    <n v="7060.66"/>
    <x v="11"/>
    <s v="1702W052  OLD HIGHWAY 99 SE #  TUMW"/>
    <x v="2"/>
    <n v="2"/>
    <x v="0"/>
    <n v="3.1399999999999997E-2"/>
  </r>
  <r>
    <x v="0"/>
    <n v="10600501"/>
    <x v="0"/>
    <d v="2019-03-01T00:00:00"/>
    <s v="005 AUTO CCNC     "/>
    <n v="101114090"/>
    <n v="516.41999999999996"/>
    <x v="11"/>
    <s v="1702W052  OLD HIGHWAY 99 SE #  TUMW"/>
    <x v="3"/>
    <n v="2"/>
    <x v="0"/>
    <n v="3.7400000000000003E-2"/>
  </r>
  <r>
    <x v="0"/>
    <n v="10600501"/>
    <x v="0"/>
    <d v="2019-03-01T00:00:00"/>
    <s v="005 AUTO CCNC     "/>
    <n v="101114090"/>
    <n v="-7075.12"/>
    <x v="11"/>
    <s v="1702W052  OLD HIGHWAY 99 SE #  TUMW"/>
    <x v="2"/>
    <n v="2"/>
    <x v="0"/>
    <n v="3.1399999999999997E-2"/>
  </r>
  <r>
    <x v="0"/>
    <n v="10600501"/>
    <x v="0"/>
    <d v="2019-03-01T00:00:00"/>
    <s v="005 AUTO CCNC     "/>
    <n v="101114090"/>
    <n v="-517.48"/>
    <x v="11"/>
    <s v="1702W052  OLD HIGHWAY 99 SE #  TUMW"/>
    <x v="3"/>
    <n v="2"/>
    <x v="0"/>
    <n v="3.7400000000000003E-2"/>
  </r>
  <r>
    <x v="0"/>
    <n v="10600501"/>
    <x v="0"/>
    <d v="2019-03-01T00:00:00"/>
    <s v="005 AUTO CCNC     "/>
    <n v="101114090"/>
    <n v="12.36"/>
    <x v="11"/>
    <s v="1702W052  OLD HIGHWAY 99 SE #  TUMW"/>
    <x v="2"/>
    <n v="2"/>
    <x v="0"/>
    <n v="3.1399999999999997E-2"/>
  </r>
  <r>
    <x v="0"/>
    <n v="10600501"/>
    <x v="0"/>
    <d v="2019-03-01T00:00:00"/>
    <s v="005 AUTO CCNC     "/>
    <n v="101114090"/>
    <n v="0.9"/>
    <x v="11"/>
    <s v="1702W052  OLD HIGHWAY 99 SE #  TUMW"/>
    <x v="3"/>
    <n v="2"/>
    <x v="0"/>
    <n v="3.7400000000000003E-2"/>
  </r>
  <r>
    <x v="0"/>
    <n v="10600501"/>
    <x v="0"/>
    <d v="2019-03-01T00:00:00"/>
    <s v="005 AUTO CCNC     "/>
    <n v="101114249"/>
    <n v="5620.75"/>
    <x v="27"/>
    <s v="4003E079 8784 NORTHWOOD RD #  LYNDE"/>
    <x v="2"/>
    <n v="3"/>
    <x v="0"/>
    <n v="3.1399999999999997E-2"/>
  </r>
  <r>
    <x v="0"/>
    <n v="10600501"/>
    <x v="0"/>
    <d v="2019-03-01T00:00:00"/>
    <s v="005 AUTO CCNC     "/>
    <n v="101114249"/>
    <n v="838.29"/>
    <x v="27"/>
    <s v="4003E079 8784 NORTHWOOD RD #  LYNDE"/>
    <x v="1"/>
    <n v="3"/>
    <x v="0"/>
    <n v="1.77E-2"/>
  </r>
  <r>
    <x v="0"/>
    <n v="10600501"/>
    <x v="0"/>
    <d v="2019-03-01T00:00:00"/>
    <s v="005 AUTO CCNC     "/>
    <n v="101114249"/>
    <n v="-1840.5"/>
    <x v="27"/>
    <s v="4003E079 8784 NORTHWOOD RD #  LYNDE"/>
    <x v="1"/>
    <n v="3"/>
    <x v="0"/>
    <n v="1.77E-2"/>
  </r>
  <r>
    <x v="0"/>
    <n v="10600501"/>
    <x v="0"/>
    <d v="2019-03-01T00:00:00"/>
    <s v="005 AUTO CCNC     "/>
    <n v="101114249"/>
    <n v="-12340.59"/>
    <x v="27"/>
    <s v="4003E079 8784 NORTHWOOD RD #  LYNDE"/>
    <x v="2"/>
    <n v="3"/>
    <x v="0"/>
    <n v="3.1399999999999997E-2"/>
  </r>
  <r>
    <x v="0"/>
    <n v="10600501"/>
    <x v="0"/>
    <d v="2019-03-01T00:00:00"/>
    <s v="005 AUTO CCNC     "/>
    <n v="101114249"/>
    <n v="1257.33"/>
    <x v="27"/>
    <s v="4003E079 8784 NORTHWOOD RD #  LYNDE"/>
    <x v="1"/>
    <n v="3"/>
    <x v="0"/>
    <n v="1.77E-2"/>
  </r>
  <r>
    <x v="0"/>
    <n v="10600501"/>
    <x v="0"/>
    <d v="2019-03-01T00:00:00"/>
    <s v="005 AUTO CCNC     "/>
    <n v="101114249"/>
    <n v="8430.49"/>
    <x v="27"/>
    <s v="4003E079 8784 NORTHWOOD RD #  LYNDE"/>
    <x v="2"/>
    <n v="3"/>
    <x v="0"/>
    <n v="3.1399999999999997E-2"/>
  </r>
  <r>
    <x v="0"/>
    <n v="10600501"/>
    <x v="0"/>
    <d v="2019-03-01T00:00:00"/>
    <s v="005 AUTO CCNC     "/>
    <n v="101114349"/>
    <n v="13435.43"/>
    <x v="41"/>
    <s v="2501E058  RIDGETOP BLVD &amp; NE DERRYF"/>
    <x v="1"/>
    <n v="3"/>
    <x v="0"/>
    <n v="1.77E-2"/>
  </r>
  <r>
    <x v="0"/>
    <n v="10600501"/>
    <x v="0"/>
    <d v="2019-03-01T00:00:00"/>
    <s v="005 AUTO CCNC     "/>
    <n v="101114349"/>
    <n v="254.81"/>
    <x v="41"/>
    <s v="2501E058  RIDGETOP BLVD &amp; NE DERRYF"/>
    <x v="3"/>
    <n v="3"/>
    <x v="0"/>
    <n v="3.7400000000000003E-2"/>
  </r>
  <r>
    <x v="0"/>
    <n v="10600501"/>
    <x v="0"/>
    <d v="2019-03-01T00:00:00"/>
    <s v="005 AUTO CCNC     "/>
    <n v="101114349"/>
    <n v="1706.43"/>
    <x v="41"/>
    <s v="2501E058  RIDGETOP BLVD &amp; NE DERRYF"/>
    <x v="0"/>
    <n v="3"/>
    <x v="0"/>
    <n v="3.9300000000000002E-2"/>
  </r>
  <r>
    <x v="0"/>
    <n v="10600501"/>
    <x v="0"/>
    <d v="2019-03-01T00:00:00"/>
    <s v="005 AUTO CCNC     "/>
    <n v="101114349"/>
    <n v="149.84"/>
    <x v="41"/>
    <s v="2501E058  RIDGETOP BLVD &amp; NE DERRYF"/>
    <x v="3"/>
    <n v="3"/>
    <x v="0"/>
    <n v="3.7400000000000003E-2"/>
  </r>
  <r>
    <x v="0"/>
    <n v="10600501"/>
    <x v="0"/>
    <d v="2019-03-01T00:00:00"/>
    <s v="005 AUTO CCNC     "/>
    <n v="101114349"/>
    <n v="7900.77"/>
    <x v="41"/>
    <s v="2501E058  RIDGETOP BLVD &amp; NE DERRYF"/>
    <x v="1"/>
    <n v="3"/>
    <x v="0"/>
    <n v="1.77E-2"/>
  </r>
  <r>
    <x v="0"/>
    <n v="10600501"/>
    <x v="0"/>
    <d v="2019-03-01T00:00:00"/>
    <s v="005 AUTO CCNC     "/>
    <n v="101114349"/>
    <n v="1003.48"/>
    <x v="41"/>
    <s v="2501E058  RIDGETOP BLVD &amp; NE DERRYF"/>
    <x v="0"/>
    <n v="3"/>
    <x v="0"/>
    <n v="3.9300000000000002E-2"/>
  </r>
  <r>
    <x v="0"/>
    <n v="10600501"/>
    <x v="0"/>
    <d v="2019-03-01T00:00:00"/>
    <s v="005 AUTO CCNC     "/>
    <n v="101114356"/>
    <n v="-2545.9"/>
    <x v="32"/>
    <s v="2104E095 2400 PERIMETER RD #  AUBUR"/>
    <x v="2"/>
    <n v="3"/>
    <x v="0"/>
    <n v="3.1399999999999997E-2"/>
  </r>
  <r>
    <x v="0"/>
    <n v="10600501"/>
    <x v="0"/>
    <d v="2019-03-01T00:00:00"/>
    <s v="005 AUTO CCNC     "/>
    <n v="101114356"/>
    <n v="4101.76"/>
    <x v="32"/>
    <s v="2104E095 2400 PERIMETER RD #  AUBUR"/>
    <x v="2"/>
    <n v="3"/>
    <x v="0"/>
    <n v="3.1399999999999997E-2"/>
  </r>
  <r>
    <x v="0"/>
    <n v="10600501"/>
    <x v="0"/>
    <d v="2019-03-01T00:00:00"/>
    <s v="005 AUTO CCNC     "/>
    <n v="101114389"/>
    <n v="113.33"/>
    <x v="42"/>
    <s v="1904E068 14212 86TH AVE E #  PUYALL"/>
    <x v="1"/>
    <n v="3"/>
    <x v="0"/>
    <n v="1.77E-2"/>
  </r>
  <r>
    <x v="0"/>
    <n v="10600501"/>
    <x v="0"/>
    <d v="2019-03-01T00:00:00"/>
    <s v="005 AUTO CCNC     "/>
    <n v="101114389"/>
    <n v="762.55"/>
    <x v="42"/>
    <s v="1904E068 14212 86TH AVE E #  PUYALL"/>
    <x v="0"/>
    <n v="3"/>
    <x v="0"/>
    <n v="3.9300000000000002E-2"/>
  </r>
  <r>
    <x v="0"/>
    <n v="10600501"/>
    <x v="0"/>
    <d v="2019-03-01T00:00:00"/>
    <s v="005 AUTO CCNC     "/>
    <n v="101114389"/>
    <n v="2721.66"/>
    <x v="42"/>
    <s v="1904E068 14212 86TH AVE E #  PUYALL"/>
    <x v="0"/>
    <n v="3"/>
    <x v="0"/>
    <n v="3.9300000000000002E-2"/>
  </r>
  <r>
    <x v="0"/>
    <n v="10600501"/>
    <x v="0"/>
    <d v="2019-03-01T00:00:00"/>
    <s v="005 AUTO CCNC     "/>
    <n v="101114389"/>
    <n v="404.49"/>
    <x v="42"/>
    <s v="1904E068 14212 86TH AVE E #  PUYALL"/>
    <x v="1"/>
    <n v="3"/>
    <x v="0"/>
    <n v="1.77E-2"/>
  </r>
  <r>
    <x v="0"/>
    <n v="10600501"/>
    <x v="0"/>
    <d v="2019-03-01T00:00:00"/>
    <s v="005 AUTO CCNC     "/>
    <n v="101114453"/>
    <n v="10288.66"/>
    <x v="43"/>
    <s v="2204E140 28721 W VALLEY HWY S #  AU"/>
    <x v="3"/>
    <n v="3"/>
    <x v="0"/>
    <n v="3.7400000000000003E-2"/>
  </r>
  <r>
    <x v="0"/>
    <n v="10600501"/>
    <x v="0"/>
    <d v="2019-03-01T00:00:00"/>
    <s v="005 AUTO CCNC     "/>
    <n v="101114453"/>
    <n v="643.04"/>
    <x v="43"/>
    <s v="2204E140 28721 W VALLEY HWY S #  AU"/>
    <x v="5"/>
    <n v="3"/>
    <x v="0"/>
    <n v="4.7500000000000001E-2"/>
  </r>
  <r>
    <x v="0"/>
    <n v="10600501"/>
    <x v="0"/>
    <d v="2019-03-01T00:00:00"/>
    <s v="005 AUTO CCNC     "/>
    <n v="101114453"/>
    <n v="13503.86"/>
    <x v="43"/>
    <s v="2204E140 28721 W VALLEY HWY S #  AU"/>
    <x v="6"/>
    <n v="3"/>
    <x v="0"/>
    <n v="4.0599999999999997E-2"/>
  </r>
  <r>
    <x v="0"/>
    <n v="10600501"/>
    <x v="0"/>
    <d v="2019-03-01T00:00:00"/>
    <s v="005 AUTO CCNC     "/>
    <n v="101114453"/>
    <n v="39868.550000000003"/>
    <x v="43"/>
    <s v="2204E140 28721 W VALLEY HWY S #  AU"/>
    <x v="2"/>
    <n v="3"/>
    <x v="0"/>
    <n v="3.1399999999999997E-2"/>
  </r>
  <r>
    <x v="0"/>
    <n v="10600501"/>
    <x v="0"/>
    <d v="2019-03-01T00:00:00"/>
    <s v="005 AUTO CCNC     "/>
    <n v="101114453"/>
    <n v="-8144.04"/>
    <x v="43"/>
    <s v="2204E140 28721 W VALLEY HWY S #  AU"/>
    <x v="3"/>
    <n v="3"/>
    <x v="0"/>
    <n v="3.7400000000000003E-2"/>
  </r>
  <r>
    <x v="0"/>
    <n v="10600501"/>
    <x v="0"/>
    <d v="2019-03-01T00:00:00"/>
    <s v="005 AUTO CCNC     "/>
    <n v="101114453"/>
    <n v="-31558.17"/>
    <x v="43"/>
    <s v="2204E140 28721 W VALLEY HWY S #  AU"/>
    <x v="2"/>
    <n v="3"/>
    <x v="0"/>
    <n v="3.1399999999999997E-2"/>
  </r>
  <r>
    <x v="0"/>
    <n v="10600501"/>
    <x v="0"/>
    <d v="2019-03-01T00:00:00"/>
    <s v="005 AUTO CCNC     "/>
    <n v="101114453"/>
    <n v="-10689.05"/>
    <x v="43"/>
    <s v="2204E140 28721 W VALLEY HWY S #  AU"/>
    <x v="6"/>
    <n v="3"/>
    <x v="0"/>
    <n v="4.0599999999999997E-2"/>
  </r>
  <r>
    <x v="0"/>
    <n v="10600501"/>
    <x v="0"/>
    <d v="2019-03-01T00:00:00"/>
    <s v="005 AUTO CCNC     "/>
    <n v="101114453"/>
    <n v="-509"/>
    <x v="43"/>
    <s v="2204E140 28721 W VALLEY HWY S #  AU"/>
    <x v="5"/>
    <n v="3"/>
    <x v="0"/>
    <n v="4.7500000000000001E-2"/>
  </r>
  <r>
    <x v="0"/>
    <n v="10600501"/>
    <x v="0"/>
    <d v="2019-03-01T00:00:00"/>
    <s v="005 AUTO CCNC     "/>
    <n v="101114453"/>
    <n v="900.44"/>
    <x v="43"/>
    <s v="2204E140 28721 W VALLEY HWY S #  AU"/>
    <x v="3"/>
    <n v="3"/>
    <x v="0"/>
    <n v="3.7400000000000003E-2"/>
  </r>
  <r>
    <x v="0"/>
    <n v="10600501"/>
    <x v="0"/>
    <d v="2019-03-01T00:00:00"/>
    <s v="005 AUTO CCNC     "/>
    <n v="101114453"/>
    <n v="3489.19"/>
    <x v="43"/>
    <s v="2204E140 28721 W VALLEY HWY S #  AU"/>
    <x v="2"/>
    <n v="3"/>
    <x v="0"/>
    <n v="3.1399999999999997E-2"/>
  </r>
  <r>
    <x v="0"/>
    <n v="10600501"/>
    <x v="0"/>
    <d v="2019-03-01T00:00:00"/>
    <s v="005 AUTO CCNC     "/>
    <n v="101114453"/>
    <n v="1181.8399999999999"/>
    <x v="43"/>
    <s v="2204E140 28721 W VALLEY HWY S #  AU"/>
    <x v="6"/>
    <n v="3"/>
    <x v="0"/>
    <n v="4.0599999999999997E-2"/>
  </r>
  <r>
    <x v="0"/>
    <n v="10600501"/>
    <x v="0"/>
    <d v="2019-03-01T00:00:00"/>
    <s v="005 AUTO CCNC     "/>
    <n v="101114453"/>
    <n v="56.29"/>
    <x v="43"/>
    <s v="2204E140 28721 W VALLEY HWY S #  AU"/>
    <x v="5"/>
    <n v="3"/>
    <x v="0"/>
    <n v="4.7500000000000001E-2"/>
  </r>
  <r>
    <x v="0"/>
    <n v="10600501"/>
    <x v="0"/>
    <d v="2019-03-01T00:00:00"/>
    <s v="005 AUTO CCNC     "/>
    <n v="101114457"/>
    <n v="130658.76"/>
    <x v="44"/>
    <s v="3802E045 CORDATA STUART RAB BELLING"/>
    <x v="0"/>
    <n v="3"/>
    <x v="0"/>
    <n v="3.9300000000000002E-2"/>
  </r>
  <r>
    <x v="0"/>
    <n v="10600501"/>
    <x v="0"/>
    <d v="2019-03-01T00:00:00"/>
    <s v="005 AUTO CCNC     "/>
    <n v="101114457"/>
    <n v="745.09"/>
    <x v="44"/>
    <s v="3802E045 CORDATA STUART RAB BELLING"/>
    <x v="3"/>
    <n v="3"/>
    <x v="0"/>
    <n v="3.7400000000000003E-2"/>
  </r>
  <r>
    <x v="0"/>
    <n v="10600501"/>
    <x v="0"/>
    <d v="2019-03-01T00:00:00"/>
    <s v="005 AUTO CCNC     "/>
    <n v="101114457"/>
    <n v="69725.33"/>
    <x v="44"/>
    <s v="3802E045 CORDATA STUART RAB BELLING"/>
    <x v="1"/>
    <n v="3"/>
    <x v="0"/>
    <n v="1.77E-2"/>
  </r>
  <r>
    <x v="0"/>
    <n v="10600501"/>
    <x v="0"/>
    <d v="2019-03-01T00:00:00"/>
    <s v="005 AUTO CCNC     "/>
    <n v="101114492"/>
    <n v="239.67"/>
    <x v="39"/>
    <s v="2401E084 4900 AUTO CENTER BLVD #  B"/>
    <x v="2"/>
    <n v="3"/>
    <x v="0"/>
    <n v="3.1399999999999997E-2"/>
  </r>
  <r>
    <x v="0"/>
    <n v="10600501"/>
    <x v="0"/>
    <d v="2019-03-01T00:00:00"/>
    <s v="005 AUTO CCNC     "/>
    <n v="101114492"/>
    <n v="44.85"/>
    <x v="39"/>
    <s v="2401E084 4900 AUTO CENTER BLVD #  B"/>
    <x v="0"/>
    <n v="3"/>
    <x v="0"/>
    <n v="3.9300000000000002E-2"/>
  </r>
  <r>
    <x v="0"/>
    <n v="10600501"/>
    <x v="0"/>
    <d v="2019-03-01T00:00:00"/>
    <s v="005 AUTO CCNC     "/>
    <n v="101114492"/>
    <n v="9.64"/>
    <x v="39"/>
    <s v="2401E084 4900 AUTO CENTER BLVD #  B"/>
    <x v="3"/>
    <n v="3"/>
    <x v="0"/>
    <n v="3.7400000000000003E-2"/>
  </r>
  <r>
    <x v="0"/>
    <n v="10600501"/>
    <x v="0"/>
    <d v="2019-03-01T00:00:00"/>
    <s v="005 AUTO CCNC     "/>
    <n v="101114492"/>
    <n v="274.56"/>
    <x v="39"/>
    <s v="2401E084 4900 AUTO CENTER BLVD #  B"/>
    <x v="1"/>
    <n v="3"/>
    <x v="0"/>
    <n v="1.77E-2"/>
  </r>
  <r>
    <x v="0"/>
    <n v="10600501"/>
    <x v="0"/>
    <d v="2019-03-01T00:00:00"/>
    <s v="005 AUTO CCNC     "/>
    <n v="101114492"/>
    <n v="178.69"/>
    <x v="39"/>
    <s v="2401E084 4900 AUTO CENTER BLVD #  B"/>
    <x v="3"/>
    <n v="3"/>
    <x v="0"/>
    <n v="3.7400000000000003E-2"/>
  </r>
  <r>
    <x v="0"/>
    <n v="10600501"/>
    <x v="0"/>
    <d v="2019-03-01T00:00:00"/>
    <s v="005 AUTO CCNC     "/>
    <n v="101114492"/>
    <n v="831.35"/>
    <x v="39"/>
    <s v="2401E084 4900 AUTO CENTER BLVD #  B"/>
    <x v="0"/>
    <n v="3"/>
    <x v="0"/>
    <n v="3.9300000000000002E-2"/>
  </r>
  <r>
    <x v="0"/>
    <n v="10600501"/>
    <x v="0"/>
    <d v="2019-03-01T00:00:00"/>
    <s v="005 AUTO CCNC     "/>
    <n v="101114492"/>
    <n v="4442.62"/>
    <x v="39"/>
    <s v="2401E084 4900 AUTO CENTER BLVD #  B"/>
    <x v="2"/>
    <n v="3"/>
    <x v="0"/>
    <n v="3.1399999999999997E-2"/>
  </r>
  <r>
    <x v="0"/>
    <n v="10600501"/>
    <x v="0"/>
    <d v="2019-03-01T00:00:00"/>
    <s v="005 AUTO CCNC     "/>
    <n v="101114492"/>
    <n v="5089.3500000000004"/>
    <x v="39"/>
    <s v="2401E084 4900 AUTO CENTER BLVD #  B"/>
    <x v="1"/>
    <n v="3"/>
    <x v="0"/>
    <n v="1.77E-2"/>
  </r>
  <r>
    <x v="0"/>
    <n v="10600501"/>
    <x v="0"/>
    <d v="2019-02-01T00:00:00"/>
    <s v="005 AUTO CCNC     "/>
    <n v="101114675"/>
    <n v="373.6"/>
    <x v="45"/>
    <s v="2505E003 8502 166TH AVE NE #  REDMO"/>
    <x v="2"/>
    <n v="2"/>
    <x v="0"/>
    <n v="3.1399999999999997E-2"/>
  </r>
  <r>
    <x v="0"/>
    <n v="10600501"/>
    <x v="0"/>
    <d v="2019-02-01T00:00:00"/>
    <s v="005 AUTO CCNC     "/>
    <n v="101114675"/>
    <n v="539.63"/>
    <x v="45"/>
    <s v="2505E003 8502 166TH AVE NE #  REDMO"/>
    <x v="3"/>
    <n v="2"/>
    <x v="0"/>
    <n v="3.7400000000000003E-2"/>
  </r>
  <r>
    <x v="0"/>
    <n v="10600501"/>
    <x v="0"/>
    <d v="2019-02-01T00:00:00"/>
    <s v="005 AUTO CCNC     "/>
    <n v="101114675"/>
    <n v="41.53"/>
    <x v="45"/>
    <s v="2505E003 8502 166TH AVE NE #  REDMO"/>
    <x v="4"/>
    <n v="2"/>
    <x v="0"/>
    <n v="3.15E-2"/>
  </r>
  <r>
    <x v="0"/>
    <n v="10600501"/>
    <x v="0"/>
    <d v="2019-02-01T00:00:00"/>
    <s v="005 AUTO CCNC     "/>
    <n v="101114675"/>
    <n v="41.53"/>
    <x v="45"/>
    <s v="2505E003 8502 166TH AVE NE #  REDMO"/>
    <x v="6"/>
    <n v="2"/>
    <x v="0"/>
    <n v="4.0599999999999997E-2"/>
  </r>
  <r>
    <x v="0"/>
    <n v="10600501"/>
    <x v="0"/>
    <d v="2019-02-01T00:00:00"/>
    <s v="005 AUTO CCNC     "/>
    <n v="101114675"/>
    <n v="1535.84"/>
    <x v="45"/>
    <s v="2505E003 8502 166TH AVE NE #  REDMO"/>
    <x v="1"/>
    <n v="2"/>
    <x v="0"/>
    <n v="1.77E-2"/>
  </r>
  <r>
    <x v="0"/>
    <n v="10600501"/>
    <x v="0"/>
    <d v="2019-02-01T00:00:00"/>
    <s v="005 AUTO CCNC     "/>
    <n v="101114675"/>
    <n v="1618.78"/>
    <x v="45"/>
    <s v="2505E003 8502 166TH AVE NE #  REDMO"/>
    <x v="0"/>
    <n v="2"/>
    <x v="0"/>
    <n v="3.9300000000000002E-2"/>
  </r>
  <r>
    <x v="0"/>
    <n v="10600501"/>
    <x v="0"/>
    <d v="2019-02-01T00:00:00"/>
    <s v="005 AUTO CCNC     "/>
    <n v="101114675"/>
    <n v="2219.2399999999998"/>
    <x v="45"/>
    <s v="2505E003 8502 166TH AVE NE #  REDMO"/>
    <x v="0"/>
    <n v="2"/>
    <x v="0"/>
    <n v="3.9300000000000002E-2"/>
  </r>
  <r>
    <x v="0"/>
    <n v="10600501"/>
    <x v="0"/>
    <d v="2019-02-01T00:00:00"/>
    <s v="005 AUTO CCNC     "/>
    <n v="101114675"/>
    <n v="56.93"/>
    <x v="45"/>
    <s v="2505E003 8502 166TH AVE NE #  REDMO"/>
    <x v="4"/>
    <n v="2"/>
    <x v="0"/>
    <n v="3.15E-2"/>
  </r>
  <r>
    <x v="0"/>
    <n v="10600501"/>
    <x v="0"/>
    <d v="2019-02-01T00:00:00"/>
    <s v="005 AUTO CCNC     "/>
    <n v="101114675"/>
    <n v="739.8"/>
    <x v="45"/>
    <s v="2505E003 8502 166TH AVE NE #  REDMO"/>
    <x v="3"/>
    <n v="2"/>
    <x v="0"/>
    <n v="3.7400000000000003E-2"/>
  </r>
  <r>
    <x v="0"/>
    <n v="10600501"/>
    <x v="0"/>
    <d v="2019-02-01T00:00:00"/>
    <s v="005 AUTO CCNC     "/>
    <n v="101114675"/>
    <n v="56.93"/>
    <x v="45"/>
    <s v="2505E003 8502 166TH AVE NE #  REDMO"/>
    <x v="6"/>
    <n v="2"/>
    <x v="0"/>
    <n v="4.0599999999999997E-2"/>
  </r>
  <r>
    <x v="0"/>
    <n v="10600501"/>
    <x v="0"/>
    <d v="2019-02-01T00:00:00"/>
    <s v="005 AUTO CCNC     "/>
    <n v="101114675"/>
    <n v="512.19000000000005"/>
    <x v="45"/>
    <s v="2505E003 8502 166TH AVE NE #  REDMO"/>
    <x v="2"/>
    <n v="2"/>
    <x v="0"/>
    <n v="3.1399999999999997E-2"/>
  </r>
  <r>
    <x v="0"/>
    <n v="10600501"/>
    <x v="0"/>
    <d v="2019-02-01T00:00:00"/>
    <s v="005 AUTO CCNC     "/>
    <n v="101114675"/>
    <n v="2105.5500000000002"/>
    <x v="45"/>
    <s v="2505E003 8502 166TH AVE NE #  REDMO"/>
    <x v="1"/>
    <n v="2"/>
    <x v="0"/>
    <n v="1.77E-2"/>
  </r>
  <r>
    <x v="0"/>
    <n v="10600501"/>
    <x v="0"/>
    <d v="2019-03-01T00:00:00"/>
    <s v="005 AUTO CCNC     "/>
    <n v="101114675"/>
    <n v="-2255.88"/>
    <x v="45"/>
    <s v="2505E003 8502 166TH AVE NE #  REDMO"/>
    <x v="0"/>
    <n v="2"/>
    <x v="0"/>
    <n v="3.9300000000000002E-2"/>
  </r>
  <r>
    <x v="0"/>
    <n v="10600501"/>
    <x v="0"/>
    <d v="2019-03-01T00:00:00"/>
    <s v="005 AUTO CCNC     "/>
    <n v="101114675"/>
    <n v="-752.01"/>
    <x v="45"/>
    <s v="2505E003 8502 166TH AVE NE #  REDMO"/>
    <x v="3"/>
    <n v="2"/>
    <x v="0"/>
    <n v="3.7400000000000003E-2"/>
  </r>
  <r>
    <x v="0"/>
    <n v="10600501"/>
    <x v="0"/>
    <d v="2019-03-01T00:00:00"/>
    <s v="005 AUTO CCNC     "/>
    <n v="101114675"/>
    <n v="-520.64"/>
    <x v="45"/>
    <s v="2505E003 8502 166TH AVE NE #  REDMO"/>
    <x v="2"/>
    <n v="2"/>
    <x v="0"/>
    <n v="3.1399999999999997E-2"/>
  </r>
  <r>
    <x v="0"/>
    <n v="10600501"/>
    <x v="0"/>
    <d v="2019-03-01T00:00:00"/>
    <s v="005 AUTO CCNC     "/>
    <n v="101114675"/>
    <n v="-57.87"/>
    <x v="45"/>
    <s v="2505E003 8502 166TH AVE NE #  REDMO"/>
    <x v="6"/>
    <n v="2"/>
    <x v="0"/>
    <n v="4.0599999999999997E-2"/>
  </r>
  <r>
    <x v="0"/>
    <n v="10600501"/>
    <x v="0"/>
    <d v="2019-03-01T00:00:00"/>
    <s v="005 AUTO CCNC     "/>
    <n v="101114675"/>
    <n v="-57.87"/>
    <x v="45"/>
    <s v="2505E003 8502 166TH AVE NE #  REDMO"/>
    <x v="4"/>
    <n v="2"/>
    <x v="0"/>
    <n v="3.15E-2"/>
  </r>
  <r>
    <x v="0"/>
    <n v="10600501"/>
    <x v="0"/>
    <d v="2019-03-01T00:00:00"/>
    <s v="005 AUTO CCNC     "/>
    <n v="101114675"/>
    <n v="-2140.3000000000002"/>
    <x v="45"/>
    <s v="2505E003 8502 166TH AVE NE #  REDMO"/>
    <x v="1"/>
    <n v="2"/>
    <x v="0"/>
    <n v="1.77E-2"/>
  </r>
  <r>
    <x v="0"/>
    <n v="10600501"/>
    <x v="0"/>
    <d v="2019-03-01T00:00:00"/>
    <s v="005 AUTO CCNC     "/>
    <n v="101114675"/>
    <n v="2255.54"/>
    <x v="45"/>
    <s v="2505E003 8502 166TH AVE NE #  REDMO"/>
    <x v="0"/>
    <n v="2"/>
    <x v="0"/>
    <n v="3.9300000000000002E-2"/>
  </r>
  <r>
    <x v="0"/>
    <n v="10600501"/>
    <x v="0"/>
    <d v="2019-03-01T00:00:00"/>
    <s v="005 AUTO CCNC     "/>
    <n v="101114675"/>
    <n v="751.91"/>
    <x v="45"/>
    <s v="2505E003 8502 166TH AVE NE #  REDMO"/>
    <x v="3"/>
    <n v="2"/>
    <x v="0"/>
    <n v="3.7400000000000003E-2"/>
  </r>
  <r>
    <x v="0"/>
    <n v="10600501"/>
    <x v="0"/>
    <d v="2019-03-01T00:00:00"/>
    <s v="005 AUTO CCNC     "/>
    <n v="101114675"/>
    <n v="520.58000000000004"/>
    <x v="45"/>
    <s v="2505E003 8502 166TH AVE NE #  REDMO"/>
    <x v="2"/>
    <n v="2"/>
    <x v="0"/>
    <n v="3.1399999999999997E-2"/>
  </r>
  <r>
    <x v="0"/>
    <n v="10600501"/>
    <x v="0"/>
    <d v="2019-03-01T00:00:00"/>
    <s v="005 AUTO CCNC     "/>
    <n v="101114675"/>
    <n v="57.87"/>
    <x v="45"/>
    <s v="2505E003 8502 166TH AVE NE #  REDMO"/>
    <x v="6"/>
    <n v="2"/>
    <x v="0"/>
    <n v="4.0599999999999997E-2"/>
  </r>
  <r>
    <x v="0"/>
    <n v="10600501"/>
    <x v="0"/>
    <d v="2019-03-01T00:00:00"/>
    <s v="005 AUTO CCNC     "/>
    <n v="101114675"/>
    <n v="57.87"/>
    <x v="45"/>
    <s v="2505E003 8502 166TH AVE NE #  REDMO"/>
    <x v="4"/>
    <n v="2"/>
    <x v="0"/>
    <n v="3.15E-2"/>
  </r>
  <r>
    <x v="0"/>
    <n v="10600501"/>
    <x v="0"/>
    <d v="2019-03-01T00:00:00"/>
    <s v="005 AUTO CCNC     "/>
    <n v="101114675"/>
    <n v="2140.0100000000002"/>
    <x v="45"/>
    <s v="2505E003 8502 166TH AVE NE #  REDMO"/>
    <x v="1"/>
    <n v="2"/>
    <x v="0"/>
    <n v="1.77E-2"/>
  </r>
  <r>
    <x v="0"/>
    <n v="10600501"/>
    <x v="0"/>
    <d v="2019-03-01T00:00:00"/>
    <s v="005 AUTO CCNC     "/>
    <n v="101114759"/>
    <n v="16.79"/>
    <x v="16"/>
    <s v="2401E047 S2420 YULAN WALK BREMERTON"/>
    <x v="1"/>
    <n v="3"/>
    <x v="0"/>
    <n v="1.77E-2"/>
  </r>
  <r>
    <x v="0"/>
    <n v="10600501"/>
    <x v="0"/>
    <d v="2019-03-01T00:00:00"/>
    <s v="005 AUTO CCNC     "/>
    <n v="101114759"/>
    <n v="814.37"/>
    <x v="16"/>
    <s v="2401E047 S2420 YULAN WALK BREMERTON"/>
    <x v="0"/>
    <n v="3"/>
    <x v="0"/>
    <n v="3.9300000000000002E-2"/>
  </r>
  <r>
    <x v="0"/>
    <n v="10600501"/>
    <x v="0"/>
    <d v="2019-01-01T00:00:00"/>
    <s v="005 AUTO CCNC     "/>
    <n v="101114766"/>
    <n v="641.51"/>
    <x v="34"/>
    <s v="1802W032 2100 KAISER ROAD NW #  OLY"/>
    <x v="0"/>
    <n v="1"/>
    <x v="0"/>
    <n v="3.9300000000000002E-2"/>
  </r>
  <r>
    <x v="0"/>
    <n v="10600501"/>
    <x v="0"/>
    <d v="2019-01-01T00:00:00"/>
    <s v="005 AUTO CCNC     "/>
    <n v="101114766"/>
    <n v="36.65"/>
    <x v="34"/>
    <s v="1802W032 2100 KAISER ROAD NW #  OLY"/>
    <x v="4"/>
    <n v="1"/>
    <x v="0"/>
    <n v="3.15E-2"/>
  </r>
  <r>
    <x v="0"/>
    <n v="10600501"/>
    <x v="0"/>
    <d v="2019-01-01T00:00:00"/>
    <s v="005 AUTO CCNC     "/>
    <n v="101114766"/>
    <n v="604.86"/>
    <x v="34"/>
    <s v="1802W032 2100 KAISER ROAD NW #  OLY"/>
    <x v="1"/>
    <n v="1"/>
    <x v="0"/>
    <n v="1.77E-2"/>
  </r>
  <r>
    <x v="0"/>
    <n v="10600501"/>
    <x v="0"/>
    <d v="2019-01-01T00:00:00"/>
    <s v="005 AUTO CCNC     "/>
    <n v="101114766"/>
    <n v="311.58999999999997"/>
    <x v="34"/>
    <s v="1802W032 2100 KAISER ROAD NW #  OLY"/>
    <x v="2"/>
    <n v="1"/>
    <x v="0"/>
    <n v="3.1399999999999997E-2"/>
  </r>
  <r>
    <x v="0"/>
    <n v="10600501"/>
    <x v="0"/>
    <d v="2019-01-01T00:00:00"/>
    <s v="005 AUTO CCNC     "/>
    <n v="101114766"/>
    <n v="238.27"/>
    <x v="34"/>
    <s v="1802W032 2100 KAISER ROAD NW #  OLY"/>
    <x v="3"/>
    <n v="1"/>
    <x v="0"/>
    <n v="3.7400000000000003E-2"/>
  </r>
  <r>
    <x v="0"/>
    <n v="10600501"/>
    <x v="0"/>
    <d v="2019-01-01T00:00:00"/>
    <s v="005 AUTO CCNC     "/>
    <n v="101114766"/>
    <n v="167.73"/>
    <x v="34"/>
    <s v="1802W032 2100 KAISER ROAD NW #  OLY"/>
    <x v="4"/>
    <n v="1"/>
    <x v="0"/>
    <n v="3.15E-2"/>
  </r>
  <r>
    <x v="0"/>
    <n v="10600501"/>
    <x v="0"/>
    <d v="2019-01-01T00:00:00"/>
    <s v="005 AUTO CCNC     "/>
    <n v="101114766"/>
    <n v="1425.93"/>
    <x v="34"/>
    <s v="1802W032 2100 KAISER ROAD NW #  OLY"/>
    <x v="2"/>
    <n v="1"/>
    <x v="0"/>
    <n v="3.1399999999999997E-2"/>
  </r>
  <r>
    <x v="0"/>
    <n v="10600501"/>
    <x v="0"/>
    <d v="2019-01-01T00:00:00"/>
    <s v="005 AUTO CCNC     "/>
    <n v="101114766"/>
    <n v="2935.77"/>
    <x v="34"/>
    <s v="1802W032 2100 KAISER ROAD NW #  OLY"/>
    <x v="0"/>
    <n v="1"/>
    <x v="0"/>
    <n v="3.9300000000000002E-2"/>
  </r>
  <r>
    <x v="0"/>
    <n v="10600501"/>
    <x v="0"/>
    <d v="2019-01-01T00:00:00"/>
    <s v="005 AUTO CCNC     "/>
    <n v="101114766"/>
    <n v="1090.3900000000001"/>
    <x v="34"/>
    <s v="1802W032 2100 KAISER ROAD NW #  OLY"/>
    <x v="3"/>
    <n v="1"/>
    <x v="0"/>
    <n v="3.7400000000000003E-2"/>
  </r>
  <r>
    <x v="0"/>
    <n v="10600501"/>
    <x v="0"/>
    <d v="2019-01-01T00:00:00"/>
    <s v="005 AUTO CCNC     "/>
    <n v="101114766"/>
    <n v="2768.02"/>
    <x v="34"/>
    <s v="1802W032 2100 KAISER ROAD NW #  OLY"/>
    <x v="1"/>
    <n v="1"/>
    <x v="0"/>
    <n v="1.77E-2"/>
  </r>
  <r>
    <x v="0"/>
    <n v="10600501"/>
    <x v="0"/>
    <d v="2019-02-01T00:00:00"/>
    <s v="005 AUTO CCNC     "/>
    <n v="101114766"/>
    <n v="-1432.59"/>
    <x v="34"/>
    <s v="1802W032 2100 KAISER ROAD NW #  OLY"/>
    <x v="2"/>
    <n v="1"/>
    <x v="0"/>
    <n v="3.1399999999999997E-2"/>
  </r>
  <r>
    <x v="0"/>
    <n v="10600501"/>
    <x v="0"/>
    <d v="2019-02-01T00:00:00"/>
    <s v="005 AUTO CCNC     "/>
    <n v="101114766"/>
    <n v="-168.51"/>
    <x v="34"/>
    <s v="1802W032 2100 KAISER ROAD NW #  OLY"/>
    <x v="4"/>
    <n v="1"/>
    <x v="0"/>
    <n v="3.15E-2"/>
  </r>
  <r>
    <x v="0"/>
    <n v="10600501"/>
    <x v="0"/>
    <d v="2019-02-01T00:00:00"/>
    <s v="005 AUTO CCNC     "/>
    <n v="101114766"/>
    <n v="-1095.49"/>
    <x v="34"/>
    <s v="1802W032 2100 KAISER ROAD NW #  OLY"/>
    <x v="3"/>
    <n v="1"/>
    <x v="0"/>
    <n v="3.7400000000000003E-2"/>
  </r>
  <r>
    <x v="0"/>
    <n v="10600501"/>
    <x v="0"/>
    <d v="2019-02-01T00:00:00"/>
    <s v="005 AUTO CCNC     "/>
    <n v="101114766"/>
    <n v="-2780.95"/>
    <x v="34"/>
    <s v="1802W032 2100 KAISER ROAD NW #  OLY"/>
    <x v="1"/>
    <n v="1"/>
    <x v="0"/>
    <n v="1.77E-2"/>
  </r>
  <r>
    <x v="0"/>
    <n v="10600501"/>
    <x v="0"/>
    <d v="2019-02-01T00:00:00"/>
    <s v="005 AUTO CCNC     "/>
    <n v="101114766"/>
    <n v="-2949.49"/>
    <x v="34"/>
    <s v="1802W032 2100 KAISER ROAD NW #  OLY"/>
    <x v="0"/>
    <n v="1"/>
    <x v="0"/>
    <n v="3.9300000000000002E-2"/>
  </r>
  <r>
    <x v="0"/>
    <n v="10600501"/>
    <x v="0"/>
    <d v="2019-02-01T00:00:00"/>
    <s v="005 AUTO CCNC     "/>
    <n v="101114766"/>
    <n v="1360.32"/>
    <x v="34"/>
    <s v="1802W032 2100 KAISER ROAD NW #  OLY"/>
    <x v="2"/>
    <n v="1"/>
    <x v="0"/>
    <n v="3.1399999999999997E-2"/>
  </r>
  <r>
    <x v="0"/>
    <n v="10600501"/>
    <x v="0"/>
    <d v="2019-02-01T00:00:00"/>
    <s v="005 AUTO CCNC     "/>
    <n v="101114766"/>
    <n v="160.02000000000001"/>
    <x v="34"/>
    <s v="1802W032 2100 KAISER ROAD NW #  OLY"/>
    <x v="4"/>
    <n v="1"/>
    <x v="0"/>
    <n v="3.15E-2"/>
  </r>
  <r>
    <x v="0"/>
    <n v="10600501"/>
    <x v="0"/>
    <d v="2019-02-01T00:00:00"/>
    <s v="005 AUTO CCNC     "/>
    <n v="101114766"/>
    <n v="1040.19"/>
    <x v="34"/>
    <s v="1802W032 2100 KAISER ROAD NW #  OLY"/>
    <x v="3"/>
    <n v="1"/>
    <x v="0"/>
    <n v="3.7400000000000003E-2"/>
  </r>
  <r>
    <x v="0"/>
    <n v="10600501"/>
    <x v="0"/>
    <d v="2019-02-01T00:00:00"/>
    <s v="005 AUTO CCNC     "/>
    <n v="101114766"/>
    <n v="2640.65"/>
    <x v="34"/>
    <s v="1802W032 2100 KAISER ROAD NW #  OLY"/>
    <x v="1"/>
    <n v="1"/>
    <x v="0"/>
    <n v="1.77E-2"/>
  </r>
  <r>
    <x v="0"/>
    <n v="10600501"/>
    <x v="0"/>
    <d v="2019-02-01T00:00:00"/>
    <s v="005 AUTO CCNC     "/>
    <n v="101114766"/>
    <n v="2800.61"/>
    <x v="34"/>
    <s v="1802W032 2100 KAISER ROAD NW #  OLY"/>
    <x v="0"/>
    <n v="1"/>
    <x v="0"/>
    <n v="3.9300000000000002E-2"/>
  </r>
  <r>
    <x v="0"/>
    <n v="10600501"/>
    <x v="0"/>
    <d v="2019-02-01T00:00:00"/>
    <s v="005 AUTO CCNC     "/>
    <n v="101114766"/>
    <n v="72.510000000000005"/>
    <x v="34"/>
    <s v="1802W032 2100 KAISER ROAD NW #  OLY"/>
    <x v="2"/>
    <n v="1"/>
    <x v="0"/>
    <n v="3.1399999999999997E-2"/>
  </r>
  <r>
    <x v="0"/>
    <n v="10600501"/>
    <x v="0"/>
    <d v="2019-02-01T00:00:00"/>
    <s v="005 AUTO CCNC     "/>
    <n v="101114766"/>
    <n v="8.5299999999999994"/>
    <x v="34"/>
    <s v="1802W032 2100 KAISER ROAD NW #  OLY"/>
    <x v="4"/>
    <n v="1"/>
    <x v="0"/>
    <n v="3.15E-2"/>
  </r>
  <r>
    <x v="0"/>
    <n v="10600501"/>
    <x v="0"/>
    <d v="2019-02-01T00:00:00"/>
    <s v="005 AUTO CCNC     "/>
    <n v="101114766"/>
    <n v="55.45"/>
    <x v="34"/>
    <s v="1802W032 2100 KAISER ROAD NW #  OLY"/>
    <x v="3"/>
    <n v="1"/>
    <x v="0"/>
    <n v="3.7400000000000003E-2"/>
  </r>
  <r>
    <x v="0"/>
    <n v="10600501"/>
    <x v="0"/>
    <d v="2019-02-01T00:00:00"/>
    <s v="005 AUTO CCNC     "/>
    <n v="101114766"/>
    <n v="140.77000000000001"/>
    <x v="34"/>
    <s v="1802W032 2100 KAISER ROAD NW #  OLY"/>
    <x v="1"/>
    <n v="1"/>
    <x v="0"/>
    <n v="1.77E-2"/>
  </r>
  <r>
    <x v="0"/>
    <n v="10600501"/>
    <x v="0"/>
    <d v="2019-02-01T00:00:00"/>
    <s v="005 AUTO CCNC     "/>
    <n v="101114766"/>
    <n v="149.29"/>
    <x v="34"/>
    <s v="1802W032 2100 KAISER ROAD NW #  OLY"/>
    <x v="0"/>
    <n v="1"/>
    <x v="0"/>
    <n v="3.9300000000000002E-2"/>
  </r>
  <r>
    <x v="0"/>
    <n v="10600501"/>
    <x v="0"/>
    <d v="2019-03-01T00:00:00"/>
    <s v="005 AUTO CCNC     "/>
    <n v="101114766"/>
    <n v="8.2200000000000006"/>
    <x v="34"/>
    <s v="1802W032 2100 KAISER ROAD NW #  OLY"/>
    <x v="4"/>
    <n v="1"/>
    <x v="0"/>
    <n v="3.15E-2"/>
  </r>
  <r>
    <x v="0"/>
    <n v="10600501"/>
    <x v="0"/>
    <d v="2019-03-01T00:00:00"/>
    <s v="005 AUTO CCNC     "/>
    <n v="101114766"/>
    <n v="143.91"/>
    <x v="34"/>
    <s v="1802W032 2100 KAISER ROAD NW #  OLY"/>
    <x v="0"/>
    <n v="1"/>
    <x v="0"/>
    <n v="3.9300000000000002E-2"/>
  </r>
  <r>
    <x v="0"/>
    <n v="10600501"/>
    <x v="0"/>
    <d v="2019-03-01T00:00:00"/>
    <s v="005 AUTO CCNC     "/>
    <n v="101114766"/>
    <n v="69.900000000000006"/>
    <x v="34"/>
    <s v="1802W032 2100 KAISER ROAD NW #  OLY"/>
    <x v="2"/>
    <n v="1"/>
    <x v="0"/>
    <n v="3.1399999999999997E-2"/>
  </r>
  <r>
    <x v="0"/>
    <n v="10600501"/>
    <x v="0"/>
    <d v="2019-03-01T00:00:00"/>
    <s v="005 AUTO CCNC     "/>
    <n v="101114766"/>
    <n v="53.45"/>
    <x v="34"/>
    <s v="1802W032 2100 KAISER ROAD NW #  OLY"/>
    <x v="3"/>
    <n v="1"/>
    <x v="0"/>
    <n v="3.7400000000000003E-2"/>
  </r>
  <r>
    <x v="0"/>
    <n v="10600501"/>
    <x v="0"/>
    <d v="2019-03-01T00:00:00"/>
    <s v="005 AUTO CCNC     "/>
    <n v="101114766"/>
    <n v="135.69"/>
    <x v="34"/>
    <s v="1802W032 2100 KAISER ROAD NW #  OLY"/>
    <x v="1"/>
    <n v="1"/>
    <x v="0"/>
    <n v="1.77E-2"/>
  </r>
  <r>
    <x v="0"/>
    <n v="10600501"/>
    <x v="0"/>
    <d v="2019-03-01T00:00:00"/>
    <s v="005 AUTO CCNC     "/>
    <n v="101114766"/>
    <n v="-8.24"/>
    <x v="34"/>
    <s v="1802W032 2100 KAISER ROAD NW #  OLY"/>
    <x v="4"/>
    <n v="1"/>
    <x v="0"/>
    <n v="3.15E-2"/>
  </r>
  <r>
    <x v="0"/>
    <n v="10600501"/>
    <x v="0"/>
    <d v="2019-03-01T00:00:00"/>
    <s v="005 AUTO CCNC     "/>
    <n v="101114766"/>
    <n v="-144.21"/>
    <x v="34"/>
    <s v="1802W032 2100 KAISER ROAD NW #  OLY"/>
    <x v="0"/>
    <n v="1"/>
    <x v="0"/>
    <n v="3.9300000000000002E-2"/>
  </r>
  <r>
    <x v="0"/>
    <n v="10600501"/>
    <x v="0"/>
    <d v="2019-03-01T00:00:00"/>
    <s v="005 AUTO CCNC     "/>
    <n v="101114766"/>
    <n v="-70.040000000000006"/>
    <x v="34"/>
    <s v="1802W032 2100 KAISER ROAD NW #  OLY"/>
    <x v="2"/>
    <n v="1"/>
    <x v="0"/>
    <n v="3.1399999999999997E-2"/>
  </r>
  <r>
    <x v="0"/>
    <n v="10600501"/>
    <x v="0"/>
    <d v="2019-03-01T00:00:00"/>
    <s v="005 AUTO CCNC     "/>
    <n v="101114766"/>
    <n v="-53.56"/>
    <x v="34"/>
    <s v="1802W032 2100 KAISER ROAD NW #  OLY"/>
    <x v="3"/>
    <n v="1"/>
    <x v="0"/>
    <n v="3.7400000000000003E-2"/>
  </r>
  <r>
    <x v="0"/>
    <n v="10600501"/>
    <x v="0"/>
    <d v="2019-03-01T00:00:00"/>
    <s v="005 AUTO CCNC     "/>
    <n v="101114766"/>
    <n v="-135.97"/>
    <x v="34"/>
    <s v="1802W032 2100 KAISER ROAD NW #  OLY"/>
    <x v="1"/>
    <n v="1"/>
    <x v="0"/>
    <n v="1.77E-2"/>
  </r>
  <r>
    <x v="0"/>
    <n v="10600501"/>
    <x v="0"/>
    <d v="2019-03-01T00:00:00"/>
    <s v="005 AUTO CCNC     "/>
    <n v="101114766"/>
    <n v="0.02"/>
    <x v="34"/>
    <s v="1802W032 2100 KAISER ROAD NW #  OLY"/>
    <x v="4"/>
    <n v="1"/>
    <x v="0"/>
    <n v="3.15E-2"/>
  </r>
  <r>
    <x v="0"/>
    <n v="10600501"/>
    <x v="0"/>
    <d v="2019-03-01T00:00:00"/>
    <s v="005 AUTO CCNC     "/>
    <n v="101114766"/>
    <n v="0.24"/>
    <x v="34"/>
    <s v="1802W032 2100 KAISER ROAD NW #  OLY"/>
    <x v="0"/>
    <n v="1"/>
    <x v="0"/>
    <n v="3.9300000000000002E-2"/>
  </r>
  <r>
    <x v="0"/>
    <n v="10600501"/>
    <x v="0"/>
    <d v="2019-03-01T00:00:00"/>
    <s v="005 AUTO CCNC     "/>
    <n v="101114766"/>
    <n v="0.12"/>
    <x v="34"/>
    <s v="1802W032 2100 KAISER ROAD NW #  OLY"/>
    <x v="2"/>
    <n v="1"/>
    <x v="0"/>
    <n v="3.1399999999999997E-2"/>
  </r>
  <r>
    <x v="0"/>
    <n v="10600501"/>
    <x v="0"/>
    <d v="2019-03-01T00:00:00"/>
    <s v="005 AUTO CCNC     "/>
    <n v="101114766"/>
    <n v="0.09"/>
    <x v="34"/>
    <s v="1802W032 2100 KAISER ROAD NW #  OLY"/>
    <x v="3"/>
    <n v="1"/>
    <x v="0"/>
    <n v="3.7400000000000003E-2"/>
  </r>
  <r>
    <x v="0"/>
    <n v="10600501"/>
    <x v="0"/>
    <d v="2019-03-01T00:00:00"/>
    <s v="005 AUTO CCNC     "/>
    <n v="101114766"/>
    <n v="0.24"/>
    <x v="34"/>
    <s v="1802W032 2100 KAISER ROAD NW #  OLY"/>
    <x v="1"/>
    <n v="1"/>
    <x v="0"/>
    <n v="1.77E-2"/>
  </r>
  <r>
    <x v="0"/>
    <n v="10600501"/>
    <x v="0"/>
    <d v="2019-02-01T00:00:00"/>
    <s v="005 AUTO CCNC     "/>
    <n v="101114768"/>
    <n v="1019.23"/>
    <x v="46"/>
    <s v="1905E138 21908 177TH ST E #  ORTING"/>
    <x v="3"/>
    <n v="2"/>
    <x v="0"/>
    <n v="3.7400000000000003E-2"/>
  </r>
  <r>
    <x v="0"/>
    <n v="10600501"/>
    <x v="0"/>
    <d v="2019-02-01T00:00:00"/>
    <s v="005 AUTO CCNC     "/>
    <n v="101114768"/>
    <n v="1332.85"/>
    <x v="46"/>
    <s v="1905E138 21908 177TH ST E #  ORTING"/>
    <x v="2"/>
    <n v="2"/>
    <x v="0"/>
    <n v="3.1399999999999997E-2"/>
  </r>
  <r>
    <x v="0"/>
    <n v="10600501"/>
    <x v="0"/>
    <d v="2019-02-01T00:00:00"/>
    <s v="005 AUTO CCNC     "/>
    <n v="101114768"/>
    <n v="2587.31"/>
    <x v="46"/>
    <s v="1905E138 21908 177TH ST E #  ORTING"/>
    <x v="1"/>
    <n v="2"/>
    <x v="0"/>
    <n v="1.77E-2"/>
  </r>
  <r>
    <x v="0"/>
    <n v="10600501"/>
    <x v="0"/>
    <d v="2019-02-01T00:00:00"/>
    <s v="005 AUTO CCNC     "/>
    <n v="101114768"/>
    <n v="156.79"/>
    <x v="46"/>
    <s v="1905E138 21908 177TH ST E #  ORTING"/>
    <x v="4"/>
    <n v="2"/>
    <x v="0"/>
    <n v="3.15E-2"/>
  </r>
  <r>
    <x v="0"/>
    <n v="10600501"/>
    <x v="0"/>
    <d v="2019-02-01T00:00:00"/>
    <s v="005 AUTO CCNC     "/>
    <n v="101114768"/>
    <n v="2744.1"/>
    <x v="46"/>
    <s v="1905E138 21908 177TH ST E #  ORTING"/>
    <x v="0"/>
    <n v="2"/>
    <x v="0"/>
    <n v="3.9300000000000002E-2"/>
  </r>
  <r>
    <x v="0"/>
    <n v="10600501"/>
    <x v="0"/>
    <d v="2019-02-01T00:00:00"/>
    <s v="005 AUTO CCNC     "/>
    <n v="101114768"/>
    <n v="52.77"/>
    <x v="46"/>
    <s v="1905E138 21908 177TH ST E #  ORTING"/>
    <x v="4"/>
    <n v="2"/>
    <x v="0"/>
    <n v="3.15E-2"/>
  </r>
  <r>
    <x v="0"/>
    <n v="10600501"/>
    <x v="0"/>
    <d v="2019-02-01T00:00:00"/>
    <s v="005 AUTO CCNC     "/>
    <n v="101114768"/>
    <n v="448.6"/>
    <x v="46"/>
    <s v="1905E138 21908 177TH ST E #  ORTING"/>
    <x v="2"/>
    <n v="2"/>
    <x v="0"/>
    <n v="3.1399999999999997E-2"/>
  </r>
  <r>
    <x v="0"/>
    <n v="10600501"/>
    <x v="0"/>
    <d v="2019-02-01T00:00:00"/>
    <s v="005 AUTO CCNC     "/>
    <n v="101114768"/>
    <n v="923.57"/>
    <x v="46"/>
    <s v="1905E138 21908 177TH ST E #  ORTING"/>
    <x v="0"/>
    <n v="2"/>
    <x v="0"/>
    <n v="3.9300000000000002E-2"/>
  </r>
  <r>
    <x v="0"/>
    <n v="10600501"/>
    <x v="0"/>
    <d v="2019-02-01T00:00:00"/>
    <s v="005 AUTO CCNC     "/>
    <n v="101114768"/>
    <n v="870.81"/>
    <x v="46"/>
    <s v="1905E138 21908 177TH ST E #  ORTING"/>
    <x v="1"/>
    <n v="2"/>
    <x v="0"/>
    <n v="1.77E-2"/>
  </r>
  <r>
    <x v="0"/>
    <n v="10600501"/>
    <x v="0"/>
    <d v="2019-02-01T00:00:00"/>
    <s v="005 AUTO CCNC     "/>
    <n v="101114768"/>
    <n v="343.05"/>
    <x v="46"/>
    <s v="1905E138 21908 177TH ST E #  ORTING"/>
    <x v="3"/>
    <n v="2"/>
    <x v="0"/>
    <n v="3.7400000000000003E-2"/>
  </r>
  <r>
    <x v="0"/>
    <n v="10600501"/>
    <x v="0"/>
    <d v="2019-03-01T00:00:00"/>
    <s v="005 AUTO CCNC     "/>
    <n v="101114768"/>
    <n v="29.58"/>
    <x v="46"/>
    <s v="1905E138 21908 177TH ST E #  ORTING"/>
    <x v="1"/>
    <n v="2"/>
    <x v="0"/>
    <n v="1.77E-2"/>
  </r>
  <r>
    <x v="0"/>
    <n v="10600501"/>
    <x v="0"/>
    <d v="2019-03-01T00:00:00"/>
    <s v="005 AUTO CCNC     "/>
    <n v="101114768"/>
    <n v="1.79"/>
    <x v="46"/>
    <s v="1905E138 21908 177TH ST E #  ORTING"/>
    <x v="4"/>
    <n v="2"/>
    <x v="0"/>
    <n v="3.15E-2"/>
  </r>
  <r>
    <x v="0"/>
    <n v="10600501"/>
    <x v="0"/>
    <d v="2019-03-01T00:00:00"/>
    <s v="005 AUTO CCNC     "/>
    <n v="101114768"/>
    <n v="11.65"/>
    <x v="46"/>
    <s v="1905E138 21908 177TH ST E #  ORTING"/>
    <x v="3"/>
    <n v="2"/>
    <x v="0"/>
    <n v="3.7400000000000003E-2"/>
  </r>
  <r>
    <x v="0"/>
    <n v="10600501"/>
    <x v="0"/>
    <d v="2019-03-01T00:00:00"/>
    <s v="005 AUTO CCNC     "/>
    <n v="101114768"/>
    <n v="31.38"/>
    <x v="46"/>
    <s v="1905E138 21908 177TH ST E #  ORTING"/>
    <x v="0"/>
    <n v="2"/>
    <x v="0"/>
    <n v="3.9300000000000002E-2"/>
  </r>
  <r>
    <x v="0"/>
    <n v="10600501"/>
    <x v="0"/>
    <d v="2019-03-01T00:00:00"/>
    <s v="005 AUTO CCNC     "/>
    <n v="101114768"/>
    <n v="15.24"/>
    <x v="46"/>
    <s v="1905E138 21908 177TH ST E #  ORTING"/>
    <x v="2"/>
    <n v="2"/>
    <x v="0"/>
    <n v="3.1399999999999997E-2"/>
  </r>
  <r>
    <x v="0"/>
    <n v="10600501"/>
    <x v="0"/>
    <d v="2019-03-01T00:00:00"/>
    <s v="005 AUTO CCNC     "/>
    <n v="101114768"/>
    <n v="90.94"/>
    <x v="46"/>
    <s v="1905E138 21908 177TH ST E #  ORTING"/>
    <x v="1"/>
    <n v="2"/>
    <x v="0"/>
    <n v="1.77E-2"/>
  </r>
  <r>
    <x v="0"/>
    <n v="10600501"/>
    <x v="0"/>
    <d v="2019-03-01T00:00:00"/>
    <s v="005 AUTO CCNC     "/>
    <n v="101114768"/>
    <n v="5.51"/>
    <x v="46"/>
    <s v="1905E138 21908 177TH ST E #  ORTING"/>
    <x v="4"/>
    <n v="2"/>
    <x v="0"/>
    <n v="3.15E-2"/>
  </r>
  <r>
    <x v="0"/>
    <n v="10600501"/>
    <x v="0"/>
    <d v="2019-03-01T00:00:00"/>
    <s v="005 AUTO CCNC     "/>
    <n v="101114768"/>
    <n v="35.82"/>
    <x v="46"/>
    <s v="1905E138 21908 177TH ST E #  ORTING"/>
    <x v="3"/>
    <n v="2"/>
    <x v="0"/>
    <n v="3.7400000000000003E-2"/>
  </r>
  <r>
    <x v="0"/>
    <n v="10600501"/>
    <x v="0"/>
    <d v="2019-03-01T00:00:00"/>
    <s v="005 AUTO CCNC     "/>
    <n v="101114768"/>
    <n v="96.44"/>
    <x v="46"/>
    <s v="1905E138 21908 177TH ST E #  ORTING"/>
    <x v="0"/>
    <n v="2"/>
    <x v="0"/>
    <n v="3.9300000000000002E-2"/>
  </r>
  <r>
    <x v="0"/>
    <n v="10600501"/>
    <x v="0"/>
    <d v="2019-03-01T00:00:00"/>
    <s v="005 AUTO CCNC     "/>
    <n v="101114768"/>
    <n v="46.85"/>
    <x v="46"/>
    <s v="1905E138 21908 177TH ST E #  ORTING"/>
    <x v="2"/>
    <n v="2"/>
    <x v="0"/>
    <n v="3.1399999999999997E-2"/>
  </r>
  <r>
    <x v="0"/>
    <n v="10600501"/>
    <x v="0"/>
    <d v="2019-03-01T00:00:00"/>
    <s v="005 AUTO CCNC     "/>
    <n v="101114768"/>
    <n v="55.7"/>
    <x v="46"/>
    <s v="1905E138 21908 177TH ST E #  ORTING"/>
    <x v="1"/>
    <n v="2"/>
    <x v="0"/>
    <n v="1.77E-2"/>
  </r>
  <r>
    <x v="0"/>
    <n v="10600501"/>
    <x v="0"/>
    <d v="2019-03-01T00:00:00"/>
    <s v="005 AUTO CCNC     "/>
    <n v="101114768"/>
    <n v="3.37"/>
    <x v="46"/>
    <s v="1905E138 21908 177TH ST E #  ORTING"/>
    <x v="4"/>
    <n v="2"/>
    <x v="0"/>
    <n v="3.15E-2"/>
  </r>
  <r>
    <x v="0"/>
    <n v="10600501"/>
    <x v="0"/>
    <d v="2019-03-01T00:00:00"/>
    <s v="005 AUTO CCNC     "/>
    <n v="101114768"/>
    <n v="21.95"/>
    <x v="46"/>
    <s v="1905E138 21908 177TH ST E #  ORTING"/>
    <x v="3"/>
    <n v="2"/>
    <x v="0"/>
    <n v="3.7400000000000003E-2"/>
  </r>
  <r>
    <x v="0"/>
    <n v="10600501"/>
    <x v="0"/>
    <d v="2019-03-01T00:00:00"/>
    <s v="005 AUTO CCNC     "/>
    <n v="101114768"/>
    <n v="59.08"/>
    <x v="46"/>
    <s v="1905E138 21908 177TH ST E #  ORTING"/>
    <x v="0"/>
    <n v="2"/>
    <x v="0"/>
    <n v="3.9300000000000002E-2"/>
  </r>
  <r>
    <x v="0"/>
    <n v="10600501"/>
    <x v="0"/>
    <d v="2019-03-01T00:00:00"/>
    <s v="005 AUTO CCNC     "/>
    <n v="101114768"/>
    <n v="28.69"/>
    <x v="46"/>
    <s v="1905E138 21908 177TH ST E #  ORTING"/>
    <x v="2"/>
    <n v="2"/>
    <x v="0"/>
    <n v="3.1399999999999997E-2"/>
  </r>
  <r>
    <x v="0"/>
    <n v="10600501"/>
    <x v="0"/>
    <d v="2019-03-01T00:00:00"/>
    <s v="005 AUTO CCNC     "/>
    <n v="101114771"/>
    <n v="1421.68"/>
    <x v="47"/>
    <s v="2204E125 27425 16TH AVE S #  DES MO"/>
    <x v="1"/>
    <n v="3"/>
    <x v="0"/>
    <n v="1.77E-2"/>
  </r>
  <r>
    <x v="0"/>
    <n v="10600501"/>
    <x v="0"/>
    <d v="2019-03-01T00:00:00"/>
    <s v="005 AUTO CCNC     "/>
    <n v="101114771"/>
    <n v="873.92"/>
    <x v="47"/>
    <s v="2204E125 27425 16TH AVE S #  DES MO"/>
    <x v="0"/>
    <n v="3"/>
    <x v="0"/>
    <n v="3.9300000000000002E-2"/>
  </r>
  <r>
    <x v="0"/>
    <n v="10600501"/>
    <x v="0"/>
    <d v="2019-03-01T00:00:00"/>
    <s v="005 AUTO CCNC     "/>
    <n v="101114771"/>
    <n v="1179.73"/>
    <x v="47"/>
    <s v="2204E125 27425 16TH AVE S #  DES MO"/>
    <x v="1"/>
    <n v="3"/>
    <x v="0"/>
    <n v="1.77E-2"/>
  </r>
  <r>
    <x v="0"/>
    <n v="10600501"/>
    <x v="0"/>
    <d v="2019-03-01T00:00:00"/>
    <s v="005 AUTO CCNC     "/>
    <n v="101114771"/>
    <n v="725.2"/>
    <x v="47"/>
    <s v="2204E125 27425 16TH AVE S #  DES MO"/>
    <x v="0"/>
    <n v="3"/>
    <x v="0"/>
    <n v="3.9300000000000002E-2"/>
  </r>
  <r>
    <x v="0"/>
    <n v="10600501"/>
    <x v="0"/>
    <d v="2019-01-01T00:00:00"/>
    <s v="005 AUTO CCNC     "/>
    <n v="101114833"/>
    <n v="10703.94"/>
    <x v="48"/>
    <s v="2104E077 16TH AVE S &amp; S 341ST PL"/>
    <x v="2"/>
    <n v="1"/>
    <x v="0"/>
    <n v="3.1399999999999997E-2"/>
  </r>
  <r>
    <x v="0"/>
    <n v="10600501"/>
    <x v="0"/>
    <d v="2019-01-01T00:00:00"/>
    <s v="005 AUTO CCNC     "/>
    <n v="101114833"/>
    <n v="471.02"/>
    <x v="48"/>
    <s v="2104E077 16TH AVE S &amp; S 341ST PL"/>
    <x v="3"/>
    <n v="1"/>
    <x v="0"/>
    <n v="3.7400000000000003E-2"/>
  </r>
  <r>
    <x v="0"/>
    <n v="10600501"/>
    <x v="0"/>
    <d v="2019-01-01T00:00:00"/>
    <s v="005 AUTO CCNC     "/>
    <n v="101114833"/>
    <n v="1015.3"/>
    <x v="48"/>
    <s v="2104E077 16TH AVE S &amp; S 341ST PL"/>
    <x v="3"/>
    <n v="1"/>
    <x v="0"/>
    <n v="3.7400000000000003E-2"/>
  </r>
  <r>
    <x v="0"/>
    <n v="10600501"/>
    <x v="0"/>
    <d v="2019-01-01T00:00:00"/>
    <s v="005 AUTO CCNC     "/>
    <n v="101114833"/>
    <n v="23072.49"/>
    <x v="48"/>
    <s v="2104E077 16TH AVE S &amp; S 341ST PL"/>
    <x v="2"/>
    <n v="1"/>
    <x v="0"/>
    <n v="3.1399999999999997E-2"/>
  </r>
  <r>
    <x v="0"/>
    <n v="10600501"/>
    <x v="0"/>
    <d v="2019-02-01T00:00:00"/>
    <s v="005 AUTO CCNC     "/>
    <n v="101114833"/>
    <n v="-17173.150000000001"/>
    <x v="48"/>
    <s v="2104E077 16TH AVE S &amp; S 341ST PL"/>
    <x v="2"/>
    <n v="1"/>
    <x v="0"/>
    <n v="3.1399999999999997E-2"/>
  </r>
  <r>
    <x v="0"/>
    <n v="10600501"/>
    <x v="0"/>
    <d v="2019-02-01T00:00:00"/>
    <s v="005 AUTO CCNC     "/>
    <n v="101114833"/>
    <n v="-755.7"/>
    <x v="48"/>
    <s v="2104E077 16TH AVE S &amp; S 341ST PL"/>
    <x v="3"/>
    <n v="1"/>
    <x v="0"/>
    <n v="3.7400000000000003E-2"/>
  </r>
  <r>
    <x v="0"/>
    <n v="10600501"/>
    <x v="0"/>
    <d v="2019-02-01T00:00:00"/>
    <s v="005 AUTO CCNC     "/>
    <n v="101114833"/>
    <n v="17181.38"/>
    <x v="48"/>
    <s v="2104E077 16TH AVE S &amp; S 341ST PL"/>
    <x v="2"/>
    <n v="1"/>
    <x v="0"/>
    <n v="3.1399999999999997E-2"/>
  </r>
  <r>
    <x v="0"/>
    <n v="10600501"/>
    <x v="0"/>
    <d v="2019-02-01T00:00:00"/>
    <s v="005 AUTO CCNC     "/>
    <n v="101114833"/>
    <n v="756.06"/>
    <x v="48"/>
    <s v="2104E077 16TH AVE S &amp; S 341ST PL"/>
    <x v="3"/>
    <n v="1"/>
    <x v="0"/>
    <n v="3.7400000000000003E-2"/>
  </r>
  <r>
    <x v="0"/>
    <n v="10600501"/>
    <x v="0"/>
    <d v="2019-03-01T00:00:00"/>
    <s v="005 AUTO CCNC     "/>
    <n v="101114833"/>
    <n v="17317.68"/>
    <x v="48"/>
    <s v="2104E077 16TH AVE S &amp; S 341ST PL"/>
    <x v="2"/>
    <n v="1"/>
    <x v="0"/>
    <n v="3.1399999999999997E-2"/>
  </r>
  <r>
    <x v="0"/>
    <n v="10600501"/>
    <x v="0"/>
    <d v="2019-03-01T00:00:00"/>
    <s v="005 AUTO CCNC     "/>
    <n v="101114833"/>
    <n v="762.06"/>
    <x v="48"/>
    <s v="2104E077 16TH AVE S &amp; S 341ST PL"/>
    <x v="3"/>
    <n v="1"/>
    <x v="0"/>
    <n v="3.7400000000000003E-2"/>
  </r>
  <r>
    <x v="0"/>
    <n v="10600501"/>
    <x v="0"/>
    <d v="2019-03-01T00:00:00"/>
    <s v="005 AUTO CCNC     "/>
    <n v="101114833"/>
    <n v="-17256.46"/>
    <x v="48"/>
    <s v="2104E077 16TH AVE S &amp; S 341ST PL"/>
    <x v="2"/>
    <n v="1"/>
    <x v="0"/>
    <n v="3.1399999999999997E-2"/>
  </r>
  <r>
    <x v="0"/>
    <n v="10600501"/>
    <x v="0"/>
    <d v="2019-03-01T00:00:00"/>
    <s v="005 AUTO CCNC     "/>
    <n v="101114833"/>
    <n v="-759.36"/>
    <x v="48"/>
    <s v="2104E077 16TH AVE S &amp; S 341ST PL"/>
    <x v="3"/>
    <n v="1"/>
    <x v="0"/>
    <n v="3.7400000000000003E-2"/>
  </r>
  <r>
    <x v="0"/>
    <n v="10600501"/>
    <x v="0"/>
    <d v="2019-03-01T00:00:00"/>
    <s v="005 AUTO CCNC     "/>
    <n v="101114833"/>
    <n v="77.62"/>
    <x v="48"/>
    <s v="2104E077 16TH AVE S &amp; S 341ST PL"/>
    <x v="2"/>
    <n v="1"/>
    <x v="0"/>
    <n v="3.1399999999999997E-2"/>
  </r>
  <r>
    <x v="0"/>
    <n v="10600501"/>
    <x v="0"/>
    <d v="2019-03-01T00:00:00"/>
    <s v="005 AUTO CCNC     "/>
    <n v="101114833"/>
    <n v="3.42"/>
    <x v="48"/>
    <s v="2104E077 16TH AVE S &amp; S 341ST PL"/>
    <x v="3"/>
    <n v="1"/>
    <x v="0"/>
    <n v="3.7400000000000003E-2"/>
  </r>
  <r>
    <x v="0"/>
    <n v="10600501"/>
    <x v="0"/>
    <d v="2019-01-01T00:00:00"/>
    <s v="005 AUTO CCNC     "/>
    <n v="101114994"/>
    <n v="297.08999999999997"/>
    <x v="23"/>
    <s v="2605E125 11421 NE 116TH ST #  KIRKL"/>
    <x v="4"/>
    <n v="1"/>
    <x v="0"/>
    <n v="3.15E-2"/>
  </r>
  <r>
    <x v="0"/>
    <n v="10600501"/>
    <x v="0"/>
    <d v="2019-01-01T00:00:00"/>
    <s v="005 AUTO CCNC     "/>
    <n v="101114994"/>
    <n v="434.22"/>
    <x v="23"/>
    <s v="2605E125 11421 NE 116TH ST #  KIRKL"/>
    <x v="4"/>
    <n v="1"/>
    <x v="0"/>
    <n v="3.15E-2"/>
  </r>
  <r>
    <x v="0"/>
    <n v="10600501"/>
    <x v="0"/>
    <d v="2019-02-01T00:00:00"/>
    <s v="005 AUTO CCNC     "/>
    <n v="101114994"/>
    <n v="-1702.14"/>
    <x v="23"/>
    <s v="2605E125 11421 NE 116TH ST #  KIRKL"/>
    <x v="4"/>
    <n v="1"/>
    <x v="0"/>
    <n v="3.15E-2"/>
  </r>
  <r>
    <x v="0"/>
    <n v="10600501"/>
    <x v="0"/>
    <d v="2019-02-01T00:00:00"/>
    <s v="005 AUTO CCNC     "/>
    <n v="101114994"/>
    <n v="340.31"/>
    <x v="23"/>
    <s v="2605E125 11421 NE 116TH ST #  KIRKL"/>
    <x v="4"/>
    <n v="1"/>
    <x v="0"/>
    <n v="3.15E-2"/>
  </r>
  <r>
    <x v="0"/>
    <n v="10600501"/>
    <x v="0"/>
    <d v="2019-03-01T00:00:00"/>
    <s v="005 AUTO CCNC     "/>
    <n v="101114994"/>
    <n v="343"/>
    <x v="23"/>
    <s v="2605E125 11421 NE 116TH ST #  KIRKL"/>
    <x v="4"/>
    <n v="1"/>
    <x v="0"/>
    <n v="3.15E-2"/>
  </r>
  <r>
    <x v="0"/>
    <n v="10600501"/>
    <x v="0"/>
    <d v="2019-03-01T00:00:00"/>
    <s v="005 AUTO CCNC     "/>
    <n v="101114994"/>
    <n v="-340.27"/>
    <x v="23"/>
    <s v="2605E125 11414 NE 112TH ST KIRKLAND"/>
    <x v="4"/>
    <n v="1"/>
    <x v="0"/>
    <n v="3.15E-2"/>
  </r>
  <r>
    <x v="0"/>
    <n v="10600501"/>
    <x v="0"/>
    <d v="2019-03-01T00:00:00"/>
    <s v="005 AUTO CCNC     "/>
    <n v="101114994"/>
    <n v="1.47"/>
    <x v="23"/>
    <s v="2605E125 11414 NE 112TH ST KIRKLAND"/>
    <x v="4"/>
    <n v="1"/>
    <x v="0"/>
    <n v="3.15E-2"/>
  </r>
  <r>
    <x v="0"/>
    <n v="10600501"/>
    <x v="0"/>
    <d v="2019-02-01T00:00:00"/>
    <s v="005 AUTO CCNC     "/>
    <n v="101115220"/>
    <n v="1576.44"/>
    <x v="49"/>
    <s v="2007E120   PARCEL 2320069020 #  ENU"/>
    <x v="1"/>
    <n v="2"/>
    <x v="0"/>
    <n v="1.77E-2"/>
  </r>
  <r>
    <x v="0"/>
    <n v="10600501"/>
    <x v="0"/>
    <d v="2019-02-01T00:00:00"/>
    <s v="005 AUTO CCNC     "/>
    <n v="101115220"/>
    <n v="812.1"/>
    <x v="49"/>
    <s v="2007E120   PARCEL 2320069020 #  ENU"/>
    <x v="2"/>
    <n v="2"/>
    <x v="0"/>
    <n v="3.1399999999999997E-2"/>
  </r>
  <r>
    <x v="0"/>
    <n v="10600501"/>
    <x v="0"/>
    <d v="2019-02-01T00:00:00"/>
    <s v="005 AUTO CCNC     "/>
    <n v="101115220"/>
    <n v="95.53"/>
    <x v="49"/>
    <s v="2007E120   PARCEL 2320069020 #  ENU"/>
    <x v="4"/>
    <n v="2"/>
    <x v="0"/>
    <n v="3.15E-2"/>
  </r>
  <r>
    <x v="0"/>
    <n v="10600501"/>
    <x v="0"/>
    <d v="2019-02-01T00:00:00"/>
    <s v="005 AUTO CCNC     "/>
    <n v="101115220"/>
    <n v="621.04"/>
    <x v="49"/>
    <s v="2007E120   PARCEL 2320069020 #  ENU"/>
    <x v="3"/>
    <n v="2"/>
    <x v="0"/>
    <n v="3.7400000000000003E-2"/>
  </r>
  <r>
    <x v="0"/>
    <n v="10600501"/>
    <x v="0"/>
    <d v="2019-02-01T00:00:00"/>
    <s v="005 AUTO CCNC     "/>
    <n v="101115220"/>
    <n v="1671.98"/>
    <x v="49"/>
    <s v="2007E120   PARCEL 2320069020 #  ENU"/>
    <x v="0"/>
    <n v="2"/>
    <x v="0"/>
    <n v="3.9300000000000002E-2"/>
  </r>
  <r>
    <x v="0"/>
    <n v="10600501"/>
    <x v="0"/>
    <d v="2019-02-01T00:00:00"/>
    <s v="005 AUTO CCNC     "/>
    <n v="101115220"/>
    <n v="1128.8399999999999"/>
    <x v="49"/>
    <s v="2007E120   PARCEL 2320069020 #  ENU"/>
    <x v="1"/>
    <n v="2"/>
    <x v="0"/>
    <n v="1.77E-2"/>
  </r>
  <r>
    <x v="0"/>
    <n v="10600501"/>
    <x v="0"/>
    <d v="2019-02-01T00:00:00"/>
    <s v="005 AUTO CCNC     "/>
    <n v="101115220"/>
    <n v="581.51"/>
    <x v="49"/>
    <s v="2007E120   PARCEL 2320069020 #  ENU"/>
    <x v="2"/>
    <n v="2"/>
    <x v="0"/>
    <n v="3.1399999999999997E-2"/>
  </r>
  <r>
    <x v="0"/>
    <n v="10600501"/>
    <x v="0"/>
    <d v="2019-02-01T00:00:00"/>
    <s v="005 AUTO CCNC     "/>
    <n v="101115220"/>
    <n v="1197.24"/>
    <x v="49"/>
    <s v="2007E120   PARCEL 2320069020 #  ENU"/>
    <x v="0"/>
    <n v="2"/>
    <x v="0"/>
    <n v="3.9300000000000002E-2"/>
  </r>
  <r>
    <x v="0"/>
    <n v="10600501"/>
    <x v="0"/>
    <d v="2019-02-01T00:00:00"/>
    <s v="005 AUTO CCNC     "/>
    <n v="101115220"/>
    <n v="68.41"/>
    <x v="49"/>
    <s v="2007E120   PARCEL 2320069020 #  ENU"/>
    <x v="4"/>
    <n v="2"/>
    <x v="0"/>
    <n v="3.15E-2"/>
  </r>
  <r>
    <x v="0"/>
    <n v="10600501"/>
    <x v="0"/>
    <d v="2019-02-01T00:00:00"/>
    <s v="005 AUTO CCNC     "/>
    <n v="101115220"/>
    <n v="444.71"/>
    <x v="49"/>
    <s v="2007E120   PARCEL 2320069020 #  ENU"/>
    <x v="3"/>
    <n v="2"/>
    <x v="0"/>
    <n v="3.7400000000000003E-2"/>
  </r>
  <r>
    <x v="0"/>
    <n v="10600501"/>
    <x v="0"/>
    <d v="2019-03-01T00:00:00"/>
    <s v="005 AUTO CCNC     "/>
    <n v="101115220"/>
    <n v="-2.72"/>
    <x v="49"/>
    <s v="2007E120   PARCEL 2320069020 #  ENU"/>
    <x v="2"/>
    <n v="2"/>
    <x v="0"/>
    <n v="3.1399999999999997E-2"/>
  </r>
  <r>
    <x v="0"/>
    <n v="10600501"/>
    <x v="0"/>
    <d v="2019-03-01T00:00:00"/>
    <s v="005 AUTO CCNC     "/>
    <n v="101115220"/>
    <n v="-2.08"/>
    <x v="49"/>
    <s v="2007E120   PARCEL 2320069020 #  ENU"/>
    <x v="3"/>
    <n v="2"/>
    <x v="0"/>
    <n v="3.7400000000000003E-2"/>
  </r>
  <r>
    <x v="0"/>
    <n v="10600501"/>
    <x v="0"/>
    <d v="2019-03-01T00:00:00"/>
    <s v="005 AUTO CCNC     "/>
    <n v="101115220"/>
    <n v="-5.28"/>
    <x v="49"/>
    <s v="2007E120   PARCEL 2320069020 #  ENU"/>
    <x v="1"/>
    <n v="2"/>
    <x v="0"/>
    <n v="1.77E-2"/>
  </r>
  <r>
    <x v="0"/>
    <n v="10600501"/>
    <x v="0"/>
    <d v="2019-03-01T00:00:00"/>
    <s v="005 AUTO CCNC     "/>
    <n v="101115220"/>
    <n v="-5.61"/>
    <x v="49"/>
    <s v="2007E120   PARCEL 2320069020 #  ENU"/>
    <x v="0"/>
    <n v="2"/>
    <x v="0"/>
    <n v="3.9300000000000002E-2"/>
  </r>
  <r>
    <x v="0"/>
    <n v="10600501"/>
    <x v="0"/>
    <d v="2019-03-01T00:00:00"/>
    <s v="005 AUTO CCNC     "/>
    <n v="101115220"/>
    <n v="-0.32"/>
    <x v="49"/>
    <s v="2007E120   PARCEL 2320069020 #  ENU"/>
    <x v="4"/>
    <n v="2"/>
    <x v="0"/>
    <n v="3.15E-2"/>
  </r>
  <r>
    <x v="0"/>
    <n v="10600501"/>
    <x v="0"/>
    <d v="2019-03-01T00:00:00"/>
    <s v="005 AUTO CCNC     "/>
    <n v="101115220"/>
    <n v="0.9"/>
    <x v="49"/>
    <s v="2007E120   PARCEL 2320069020 #  ENU"/>
    <x v="2"/>
    <n v="2"/>
    <x v="0"/>
    <n v="3.1399999999999997E-2"/>
  </r>
  <r>
    <x v="0"/>
    <n v="10600501"/>
    <x v="0"/>
    <d v="2019-03-01T00:00:00"/>
    <s v="005 AUTO CCNC     "/>
    <n v="101115220"/>
    <n v="0.68"/>
    <x v="49"/>
    <s v="2007E120   PARCEL 2320069020 #  ENU"/>
    <x v="3"/>
    <n v="2"/>
    <x v="0"/>
    <n v="3.7400000000000003E-2"/>
  </r>
  <r>
    <x v="0"/>
    <n v="10600501"/>
    <x v="0"/>
    <d v="2019-03-01T00:00:00"/>
    <s v="005 AUTO CCNC     "/>
    <n v="101115220"/>
    <n v="1.73"/>
    <x v="49"/>
    <s v="2007E120   PARCEL 2320069020 #  ENU"/>
    <x v="1"/>
    <n v="2"/>
    <x v="0"/>
    <n v="1.77E-2"/>
  </r>
  <r>
    <x v="0"/>
    <n v="10600501"/>
    <x v="0"/>
    <d v="2019-03-01T00:00:00"/>
    <s v="005 AUTO CCNC     "/>
    <n v="101115220"/>
    <n v="1.85"/>
    <x v="49"/>
    <s v="2007E120   PARCEL 2320069020 #  ENU"/>
    <x v="0"/>
    <n v="2"/>
    <x v="0"/>
    <n v="3.9300000000000002E-2"/>
  </r>
  <r>
    <x v="0"/>
    <n v="10600501"/>
    <x v="0"/>
    <d v="2019-03-01T00:00:00"/>
    <s v="005 AUTO CCNC     "/>
    <n v="101115220"/>
    <n v="0.1"/>
    <x v="49"/>
    <s v="2007E120   PARCEL 2320069020 #  ENU"/>
    <x v="4"/>
    <n v="2"/>
    <x v="0"/>
    <n v="3.15E-2"/>
  </r>
  <r>
    <x v="0"/>
    <n v="10600501"/>
    <x v="0"/>
    <d v="2019-03-01T00:00:00"/>
    <s v="005 AUTO CCNC     "/>
    <n v="101115225"/>
    <n v="325.95"/>
    <x v="22"/>
    <s v="2004E011 10525 11TH ST E #  EDGEWOO"/>
    <x v="3"/>
    <n v="3"/>
    <x v="0"/>
    <n v="3.7400000000000003E-2"/>
  </r>
  <r>
    <x v="0"/>
    <n v="10600501"/>
    <x v="0"/>
    <d v="2019-03-01T00:00:00"/>
    <s v="005 AUTO CCNC     "/>
    <n v="101115225"/>
    <n v="869.41"/>
    <x v="22"/>
    <s v="2004E011 10525 11TH ST E #  EDGEWOO"/>
    <x v="1"/>
    <n v="3"/>
    <x v="0"/>
    <n v="1.77E-2"/>
  </r>
  <r>
    <x v="0"/>
    <n v="10600501"/>
    <x v="0"/>
    <d v="2019-03-01T00:00:00"/>
    <s v="005 AUTO CCNC     "/>
    <n v="101115225"/>
    <n v="29873"/>
    <x v="22"/>
    <s v="2004E011 10525 11TH ST E #  EDGEWOO"/>
    <x v="2"/>
    <n v="3"/>
    <x v="0"/>
    <n v="3.1399999999999997E-2"/>
  </r>
  <r>
    <x v="0"/>
    <n v="10600501"/>
    <x v="0"/>
    <d v="2019-03-01T00:00:00"/>
    <s v="005 AUTO CCNC     "/>
    <n v="101115225"/>
    <n v="10898.44"/>
    <x v="22"/>
    <s v="2004E011 10525 11TH ST E #  EDGEWOO"/>
    <x v="0"/>
    <n v="3"/>
    <x v="0"/>
    <n v="3.9300000000000002E-2"/>
  </r>
  <r>
    <x v="0"/>
    <n v="10600501"/>
    <x v="0"/>
    <d v="2019-03-01T00:00:00"/>
    <s v="005 AUTO CCNC     "/>
    <n v="101115225"/>
    <n v="-14538.28"/>
    <x v="22"/>
    <s v="2004E011 10525 11TH ST E #  EDGEWOO"/>
    <x v="2"/>
    <n v="3"/>
    <x v="0"/>
    <n v="3.1399999999999997E-2"/>
  </r>
  <r>
    <x v="0"/>
    <n v="10600501"/>
    <x v="0"/>
    <d v="2019-03-01T00:00:00"/>
    <s v="005 AUTO CCNC     "/>
    <n v="101115225"/>
    <n v="-158.63"/>
    <x v="22"/>
    <s v="2004E011 10525 11TH ST E #  EDGEWOO"/>
    <x v="3"/>
    <n v="3"/>
    <x v="0"/>
    <n v="3.7400000000000003E-2"/>
  </r>
  <r>
    <x v="0"/>
    <n v="10600501"/>
    <x v="0"/>
    <d v="2019-03-01T00:00:00"/>
    <s v="005 AUTO CCNC     "/>
    <n v="101115225"/>
    <n v="-5303.94"/>
    <x v="22"/>
    <s v="2004E011 10525 11TH ST E #  EDGEWOO"/>
    <x v="0"/>
    <n v="3"/>
    <x v="0"/>
    <n v="3.9300000000000002E-2"/>
  </r>
  <r>
    <x v="0"/>
    <n v="10600501"/>
    <x v="0"/>
    <d v="2019-03-01T00:00:00"/>
    <s v="005 AUTO CCNC     "/>
    <n v="101115225"/>
    <n v="-423.12"/>
    <x v="22"/>
    <s v="2004E011 10525 11TH ST E #  EDGEWOO"/>
    <x v="1"/>
    <n v="3"/>
    <x v="0"/>
    <n v="1.77E-2"/>
  </r>
  <r>
    <x v="0"/>
    <n v="10600501"/>
    <x v="0"/>
    <d v="2019-03-01T00:00:00"/>
    <s v="005 AUTO CCNC     "/>
    <n v="101115225"/>
    <n v="9095.15"/>
    <x v="22"/>
    <s v="2004E011 10525 11TH ST E #  EDGEWOO"/>
    <x v="2"/>
    <n v="3"/>
    <x v="0"/>
    <n v="3.1399999999999997E-2"/>
  </r>
  <r>
    <x v="0"/>
    <n v="10600501"/>
    <x v="0"/>
    <d v="2019-03-01T00:00:00"/>
    <s v="005 AUTO CCNC     "/>
    <n v="101115225"/>
    <n v="99.25"/>
    <x v="22"/>
    <s v="2004E011 10525 11TH ST E #  EDGEWOO"/>
    <x v="3"/>
    <n v="3"/>
    <x v="0"/>
    <n v="3.7400000000000003E-2"/>
  </r>
  <r>
    <x v="0"/>
    <n v="10600501"/>
    <x v="0"/>
    <d v="2019-03-01T00:00:00"/>
    <s v="005 AUTO CCNC     "/>
    <n v="101115225"/>
    <n v="3318.16"/>
    <x v="22"/>
    <s v="2004E011 10525 11TH ST E #  EDGEWOO"/>
    <x v="0"/>
    <n v="3"/>
    <x v="0"/>
    <n v="3.9300000000000002E-2"/>
  </r>
  <r>
    <x v="0"/>
    <n v="10600501"/>
    <x v="0"/>
    <d v="2019-03-01T00:00:00"/>
    <s v="005 AUTO CCNC     "/>
    <n v="101115225"/>
    <n v="264.69"/>
    <x v="22"/>
    <s v="2004E011 10525 11TH ST E #  EDGEWOO"/>
    <x v="1"/>
    <n v="3"/>
    <x v="0"/>
    <n v="1.77E-2"/>
  </r>
  <r>
    <x v="0"/>
    <n v="10600501"/>
    <x v="0"/>
    <d v="2019-01-01T00:00:00"/>
    <s v="005 AUTO CCNC     "/>
    <n v="101115252"/>
    <n v="2229.37"/>
    <x v="1"/>
    <s v="2205E106  25739 135TH AVE SE KENT W"/>
    <x v="0"/>
    <n v="1"/>
    <x v="0"/>
    <n v="3.9300000000000002E-2"/>
  </r>
  <r>
    <x v="0"/>
    <n v="10600501"/>
    <x v="0"/>
    <d v="2019-01-01T00:00:00"/>
    <s v="005 AUTO CCNC     "/>
    <n v="101115252"/>
    <n v="-1328.57"/>
    <x v="1"/>
    <s v="2205E106  25739 135TH AVE SE KENT W"/>
    <x v="0"/>
    <n v="1"/>
    <x v="0"/>
    <n v="3.9300000000000002E-2"/>
  </r>
  <r>
    <x v="0"/>
    <n v="10600501"/>
    <x v="0"/>
    <d v="2019-01-01T00:00:00"/>
    <s v="005 AUTO CCNC     "/>
    <n v="101115252"/>
    <n v="2797.67"/>
    <x v="1"/>
    <s v="2205E106  25739 135TH AVE SE KENT W"/>
    <x v="0"/>
    <n v="1"/>
    <x v="0"/>
    <n v="3.9300000000000002E-2"/>
  </r>
  <r>
    <x v="0"/>
    <n v="10600501"/>
    <x v="0"/>
    <d v="2019-02-01T00:00:00"/>
    <s v="005 AUTO CCNC     "/>
    <n v="101115252"/>
    <n v="11"/>
    <x v="1"/>
    <s v="2205E106  25739 135TH AVE SE KENT W"/>
    <x v="0"/>
    <n v="1"/>
    <x v="0"/>
    <n v="3.9300000000000002E-2"/>
  </r>
  <r>
    <x v="0"/>
    <n v="10600501"/>
    <x v="0"/>
    <d v="2019-02-01T00:00:00"/>
    <s v="005 AUTO CCNC     "/>
    <n v="101115252"/>
    <n v="6.01"/>
    <x v="1"/>
    <s v="2205E106  25739 135TH AVE SE KENT W"/>
    <x v="0"/>
    <n v="1"/>
    <x v="0"/>
    <n v="3.9300000000000002E-2"/>
  </r>
  <r>
    <x v="0"/>
    <n v="10600501"/>
    <x v="0"/>
    <d v="2019-03-01T00:00:00"/>
    <s v="005 AUTO CCNC     "/>
    <n v="101115754"/>
    <n v="4888.3599999999997"/>
    <x v="21"/>
    <s v="2601E094 2062 NE HOSTMARK ST # A1 P"/>
    <x v="0"/>
    <n v="3"/>
    <x v="0"/>
    <n v="3.9300000000000002E-2"/>
  </r>
  <r>
    <x v="0"/>
    <n v="10600501"/>
    <x v="0"/>
    <d v="2019-03-01T00:00:00"/>
    <s v="005 AUTO CCNC     "/>
    <n v="101115754"/>
    <n v="243.53"/>
    <x v="21"/>
    <s v="2601E094 2062 NE HOSTMARK ST # A1 P"/>
    <x v="1"/>
    <n v="3"/>
    <x v="0"/>
    <n v="1.77E-2"/>
  </r>
  <r>
    <x v="0"/>
    <n v="10600501"/>
    <x v="0"/>
    <d v="2019-03-01T00:00:00"/>
    <s v="005 AUTO CCNC     "/>
    <n v="101115796"/>
    <n v="-6.81"/>
    <x v="39"/>
    <s v="2004E097 205 SUMNER AVE #  SUMNER"/>
    <x v="3"/>
    <n v="3"/>
    <x v="0"/>
    <n v="3.7400000000000003E-2"/>
  </r>
  <r>
    <x v="0"/>
    <n v="10600501"/>
    <x v="0"/>
    <d v="2019-03-01T00:00:00"/>
    <s v="005 AUTO CCNC     "/>
    <n v="101115796"/>
    <n v="-375.62"/>
    <x v="39"/>
    <s v="2004E097 205 SUMNER AVE #  SUMNER"/>
    <x v="2"/>
    <n v="3"/>
    <x v="0"/>
    <n v="3.1399999999999997E-2"/>
  </r>
  <r>
    <x v="0"/>
    <n v="10600501"/>
    <x v="0"/>
    <d v="2019-03-01T00:00:00"/>
    <s v="005 AUTO CCNC     "/>
    <n v="101115796"/>
    <n v="4815.4399999999996"/>
    <x v="39"/>
    <s v="2004E097 205 SUMNER AVE #  SUMNER"/>
    <x v="2"/>
    <n v="3"/>
    <x v="0"/>
    <n v="3.1399999999999997E-2"/>
  </r>
  <r>
    <x v="0"/>
    <n v="10600501"/>
    <x v="0"/>
    <d v="2019-03-01T00:00:00"/>
    <s v="005 AUTO CCNC     "/>
    <n v="101115796"/>
    <n v="87.3"/>
    <x v="39"/>
    <s v="2004E097 205 SUMNER AVE #  SUMNER"/>
    <x v="3"/>
    <n v="3"/>
    <x v="0"/>
    <n v="3.7400000000000003E-2"/>
  </r>
  <r>
    <x v="0"/>
    <n v="10600501"/>
    <x v="0"/>
    <d v="2019-03-01T00:00:00"/>
    <s v="005 AUTO CCNC     "/>
    <n v="101116112"/>
    <n v="317.3"/>
    <x v="22"/>
    <s v="2604E097 12606 82ND AVE NE #  KIRKL"/>
    <x v="0"/>
    <n v="3"/>
    <x v="0"/>
    <n v="3.9300000000000002E-2"/>
  </r>
  <r>
    <x v="0"/>
    <n v="10600501"/>
    <x v="0"/>
    <d v="2019-03-01T00:00:00"/>
    <s v="005 AUTO CCNC     "/>
    <n v="101116112"/>
    <n v="932.59"/>
    <x v="22"/>
    <s v="2604E097 12606 82ND AVE NE #  KIRKL"/>
    <x v="1"/>
    <n v="3"/>
    <x v="0"/>
    <n v="1.77E-2"/>
  </r>
  <r>
    <x v="0"/>
    <n v="10600501"/>
    <x v="0"/>
    <d v="2019-03-01T00:00:00"/>
    <s v="005 AUTO CCNC     "/>
    <n v="101116112"/>
    <n v="-640.79"/>
    <x v="22"/>
    <s v="2604E097 12606 82ND AVE NE #  KIRKL"/>
    <x v="0"/>
    <n v="3"/>
    <x v="0"/>
    <n v="3.9300000000000002E-2"/>
  </r>
  <r>
    <x v="0"/>
    <n v="10600501"/>
    <x v="0"/>
    <d v="2019-03-01T00:00:00"/>
    <s v="005 AUTO CCNC     "/>
    <n v="101116112"/>
    <n v="-1883.39"/>
    <x v="22"/>
    <s v="2604E097 12606 82ND AVE NE #  KIRKL"/>
    <x v="1"/>
    <n v="3"/>
    <x v="0"/>
    <n v="1.77E-2"/>
  </r>
  <r>
    <x v="0"/>
    <n v="10600501"/>
    <x v="0"/>
    <d v="2019-03-01T00:00:00"/>
    <s v="005 AUTO CCNC     "/>
    <n v="101116112"/>
    <n v="666.81"/>
    <x v="22"/>
    <s v="2604E097 12606 82ND AVE NE #  KIRKL"/>
    <x v="0"/>
    <n v="3"/>
    <x v="0"/>
    <n v="3.9300000000000002E-2"/>
  </r>
  <r>
    <x v="0"/>
    <n v="10600501"/>
    <x v="0"/>
    <d v="2019-03-01T00:00:00"/>
    <s v="005 AUTO CCNC     "/>
    <n v="101116112"/>
    <n v="1959.85"/>
    <x v="22"/>
    <s v="2604E097 12606 82ND AVE NE #  KIRKL"/>
    <x v="1"/>
    <n v="3"/>
    <x v="0"/>
    <n v="1.77E-2"/>
  </r>
  <r>
    <x v="0"/>
    <n v="10600501"/>
    <x v="0"/>
    <d v="2019-03-01T00:00:00"/>
    <s v="005 AUTO CCNC     "/>
    <n v="101116597"/>
    <n v="59.74"/>
    <x v="50"/>
    <s v="1901E092 2800 CENTER DR # BLDG A DU"/>
    <x v="5"/>
    <n v="3"/>
    <x v="0"/>
    <n v="4.7500000000000001E-2"/>
  </r>
  <r>
    <x v="0"/>
    <n v="10600501"/>
    <x v="0"/>
    <d v="2019-03-01T00:00:00"/>
    <s v="005 AUTO CCNC     "/>
    <n v="101116597"/>
    <n v="3704.69"/>
    <x v="50"/>
    <s v="1901E092 2800 CENTER DR # BLDG A DU"/>
    <x v="2"/>
    <n v="3"/>
    <x v="0"/>
    <n v="3.1399999999999997E-2"/>
  </r>
  <r>
    <x v="0"/>
    <n v="10600501"/>
    <x v="0"/>
    <d v="2019-03-01T00:00:00"/>
    <s v="005 AUTO CCNC     "/>
    <n v="101116597"/>
    <n v="1254.81"/>
    <x v="50"/>
    <s v="1901E092 2800 CENTER DR # BLDG A DU"/>
    <x v="6"/>
    <n v="3"/>
    <x v="0"/>
    <n v="4.0599999999999997E-2"/>
  </r>
  <r>
    <x v="0"/>
    <n v="10600501"/>
    <x v="0"/>
    <d v="2019-03-01T00:00:00"/>
    <s v="005 AUTO CCNC     "/>
    <n v="101116597"/>
    <n v="956.06"/>
    <x v="50"/>
    <s v="1901E092 2800 CENTER DR # BLDG A DU"/>
    <x v="3"/>
    <n v="3"/>
    <x v="0"/>
    <n v="3.7400000000000003E-2"/>
  </r>
  <r>
    <x v="0"/>
    <n v="10600501"/>
    <x v="0"/>
    <d v="2019-03-01T00:00:00"/>
    <s v="005 AUTO CCNC     "/>
    <n v="101116597"/>
    <n v="-471.74"/>
    <x v="50"/>
    <s v="1901E092 2800 CENTER DR # BLDG A DU"/>
    <x v="3"/>
    <n v="3"/>
    <x v="0"/>
    <n v="3.7400000000000003E-2"/>
  </r>
  <r>
    <x v="0"/>
    <n v="10600501"/>
    <x v="0"/>
    <d v="2019-03-01T00:00:00"/>
    <s v="005 AUTO CCNC     "/>
    <n v="101116597"/>
    <n v="-29.48"/>
    <x v="50"/>
    <s v="1901E092 2800 CENTER DR # BLDG A DU"/>
    <x v="5"/>
    <n v="3"/>
    <x v="0"/>
    <n v="4.7500000000000001E-2"/>
  </r>
  <r>
    <x v="0"/>
    <n v="10600501"/>
    <x v="0"/>
    <d v="2019-03-01T00:00:00"/>
    <s v="005 AUTO CCNC     "/>
    <n v="101116597"/>
    <n v="-619.15"/>
    <x v="50"/>
    <s v="1901E092 2800 CENTER DR # BLDG A DU"/>
    <x v="6"/>
    <n v="3"/>
    <x v="0"/>
    <n v="4.0599999999999997E-2"/>
  </r>
  <r>
    <x v="0"/>
    <n v="10600501"/>
    <x v="0"/>
    <d v="2019-03-01T00:00:00"/>
    <s v="005 AUTO CCNC     "/>
    <n v="101116597"/>
    <n v="-1827.95"/>
    <x v="50"/>
    <s v="1901E092 2800 CENTER DR # BLDG A DU"/>
    <x v="2"/>
    <n v="3"/>
    <x v="0"/>
    <n v="3.1399999999999997E-2"/>
  </r>
  <r>
    <x v="0"/>
    <n v="10600501"/>
    <x v="0"/>
    <d v="2019-03-01T00:00:00"/>
    <s v="005 AUTO CCNC     "/>
    <n v="101116666"/>
    <n v="-52.66"/>
    <x v="39"/>
    <s v="2204E095 505 WASHINGTON AVE S #  KE"/>
    <x v="4"/>
    <n v="3"/>
    <x v="0"/>
    <n v="3.15E-2"/>
  </r>
  <r>
    <x v="0"/>
    <n v="10600501"/>
    <x v="0"/>
    <d v="2019-03-01T00:00:00"/>
    <s v="005 AUTO CCNC     "/>
    <n v="101116666"/>
    <n v="-1843.66"/>
    <x v="39"/>
    <s v="2204E095 505 WASHINGTON AVE S #  KE"/>
    <x v="0"/>
    <n v="3"/>
    <x v="0"/>
    <n v="3.9300000000000002E-2"/>
  </r>
  <r>
    <x v="0"/>
    <n v="10600501"/>
    <x v="0"/>
    <d v="2019-03-01T00:00:00"/>
    <s v="005 AUTO CCNC     "/>
    <n v="101116666"/>
    <n v="-526.77"/>
    <x v="39"/>
    <s v="2204E095 505 WASHINGTON AVE S #  KE"/>
    <x v="2"/>
    <n v="3"/>
    <x v="0"/>
    <n v="3.1399999999999997E-2"/>
  </r>
  <r>
    <x v="0"/>
    <n v="10600501"/>
    <x v="0"/>
    <d v="2019-03-01T00:00:00"/>
    <s v="005 AUTO CCNC     "/>
    <n v="101116666"/>
    <n v="-52.66"/>
    <x v="39"/>
    <s v="2204E095 505 WASHINGTON AVE S #  KE"/>
    <x v="5"/>
    <n v="3"/>
    <x v="0"/>
    <n v="4.7500000000000001E-2"/>
  </r>
  <r>
    <x v="0"/>
    <n v="10600501"/>
    <x v="0"/>
    <d v="2019-03-01T00:00:00"/>
    <s v="005 AUTO CCNC     "/>
    <n v="101116666"/>
    <n v="-2107.0700000000002"/>
    <x v="39"/>
    <s v="2204E095 505 WASHINGTON AVE S #  KE"/>
    <x v="1"/>
    <n v="3"/>
    <x v="0"/>
    <n v="1.77E-2"/>
  </r>
  <r>
    <x v="0"/>
    <n v="10600501"/>
    <x v="0"/>
    <d v="2019-03-01T00:00:00"/>
    <s v="005 AUTO CCNC     "/>
    <n v="101116666"/>
    <n v="-684.78"/>
    <x v="39"/>
    <s v="2204E095 505 WASHINGTON AVE S #  KE"/>
    <x v="3"/>
    <n v="3"/>
    <x v="0"/>
    <n v="3.7400000000000003E-2"/>
  </r>
  <r>
    <x v="0"/>
    <n v="10600501"/>
    <x v="0"/>
    <d v="2019-03-01T00:00:00"/>
    <s v="005 AUTO CCNC     "/>
    <n v="101116666"/>
    <n v="457.76"/>
    <x v="39"/>
    <s v="2204E095 505 WASHINGTON AVE S #  KE"/>
    <x v="0"/>
    <n v="3"/>
    <x v="0"/>
    <n v="3.9300000000000002E-2"/>
  </r>
  <r>
    <x v="0"/>
    <n v="10600501"/>
    <x v="0"/>
    <d v="2019-03-01T00:00:00"/>
    <s v="005 AUTO CCNC     "/>
    <n v="101116666"/>
    <n v="13.08"/>
    <x v="39"/>
    <s v="2204E095 505 WASHINGTON AVE S #  KE"/>
    <x v="4"/>
    <n v="3"/>
    <x v="0"/>
    <n v="3.15E-2"/>
  </r>
  <r>
    <x v="0"/>
    <n v="10600501"/>
    <x v="0"/>
    <d v="2019-03-01T00:00:00"/>
    <s v="005 AUTO CCNC     "/>
    <n v="101116666"/>
    <n v="170.02"/>
    <x v="39"/>
    <s v="2204E095 505 WASHINGTON AVE S #  KE"/>
    <x v="3"/>
    <n v="3"/>
    <x v="0"/>
    <n v="3.7400000000000003E-2"/>
  </r>
  <r>
    <x v="0"/>
    <n v="10600501"/>
    <x v="0"/>
    <d v="2019-03-01T00:00:00"/>
    <s v="005 AUTO CCNC     "/>
    <n v="101116666"/>
    <n v="523.13"/>
    <x v="39"/>
    <s v="2204E095 505 WASHINGTON AVE S #  KE"/>
    <x v="1"/>
    <n v="3"/>
    <x v="0"/>
    <n v="1.77E-2"/>
  </r>
  <r>
    <x v="0"/>
    <n v="10600501"/>
    <x v="0"/>
    <d v="2019-03-01T00:00:00"/>
    <s v="005 AUTO CCNC     "/>
    <n v="101116666"/>
    <n v="130.78"/>
    <x v="39"/>
    <s v="2204E095 505 WASHINGTON AVE S #  KE"/>
    <x v="2"/>
    <n v="3"/>
    <x v="0"/>
    <n v="3.1399999999999997E-2"/>
  </r>
  <r>
    <x v="0"/>
    <n v="10600501"/>
    <x v="0"/>
    <d v="2019-03-01T00:00:00"/>
    <s v="005 AUTO CCNC     "/>
    <n v="101116666"/>
    <n v="13.08"/>
    <x v="39"/>
    <s v="2204E095 505 WASHINGTON AVE S #  KE"/>
    <x v="5"/>
    <n v="3"/>
    <x v="0"/>
    <n v="4.7500000000000001E-2"/>
  </r>
  <r>
    <x v="0"/>
    <n v="10600501"/>
    <x v="0"/>
    <d v="2019-02-01T00:00:00"/>
    <s v="005 AUTO CCNC     "/>
    <n v="101117268"/>
    <n v="6.41"/>
    <x v="35"/>
    <s v="2405E113 6428 LAKE WASHINGTON BLVD"/>
    <x v="5"/>
    <n v="2"/>
    <x v="0"/>
    <n v="4.7500000000000001E-2"/>
  </r>
  <r>
    <x v="0"/>
    <n v="10600501"/>
    <x v="0"/>
    <d v="2019-02-01T00:00:00"/>
    <s v="005 AUTO CCNC     "/>
    <n v="101117268"/>
    <n v="134.69"/>
    <x v="35"/>
    <s v="2405E113 6428 LAKE WASHINGTON BLVD"/>
    <x v="6"/>
    <n v="2"/>
    <x v="0"/>
    <n v="4.0599999999999997E-2"/>
  </r>
  <r>
    <x v="0"/>
    <n v="10600501"/>
    <x v="0"/>
    <d v="2019-02-01T00:00:00"/>
    <s v="005 AUTO CCNC     "/>
    <n v="101117268"/>
    <n v="102.62"/>
    <x v="35"/>
    <s v="2405E113 6428 LAKE WASHINGTON BLVD"/>
    <x v="3"/>
    <n v="2"/>
    <x v="0"/>
    <n v="3.7400000000000003E-2"/>
  </r>
  <r>
    <x v="0"/>
    <n v="10600501"/>
    <x v="0"/>
    <d v="2019-02-01T00:00:00"/>
    <s v="005 AUTO CCNC     "/>
    <n v="101117268"/>
    <n v="397.68"/>
    <x v="35"/>
    <s v="2405E113 6428 LAKE WASHINGTON BLVD"/>
    <x v="2"/>
    <n v="2"/>
    <x v="0"/>
    <n v="3.1399999999999997E-2"/>
  </r>
  <r>
    <x v="0"/>
    <n v="10600501"/>
    <x v="0"/>
    <d v="2019-02-01T00:00:00"/>
    <s v="005 AUTO CCNC     "/>
    <n v="101117268"/>
    <n v="0.45"/>
    <x v="35"/>
    <s v="2405E113 6428 LAKE WASHINGTON BLVD"/>
    <x v="5"/>
    <n v="2"/>
    <x v="0"/>
    <n v="4.7500000000000001E-2"/>
  </r>
  <r>
    <x v="0"/>
    <n v="10600501"/>
    <x v="0"/>
    <d v="2019-02-01T00:00:00"/>
    <s v="005 AUTO CCNC     "/>
    <n v="101117268"/>
    <n v="9.41"/>
    <x v="35"/>
    <s v="2405E113 6428 LAKE WASHINGTON BLVD"/>
    <x v="6"/>
    <n v="2"/>
    <x v="0"/>
    <n v="4.0599999999999997E-2"/>
  </r>
  <r>
    <x v="0"/>
    <n v="10600501"/>
    <x v="0"/>
    <d v="2019-02-01T00:00:00"/>
    <s v="005 AUTO CCNC     "/>
    <n v="101117268"/>
    <n v="27.79"/>
    <x v="35"/>
    <s v="2405E113 6428 LAKE WASHINGTON BLVD"/>
    <x v="2"/>
    <n v="2"/>
    <x v="0"/>
    <n v="3.1399999999999997E-2"/>
  </r>
  <r>
    <x v="0"/>
    <n v="10600501"/>
    <x v="0"/>
    <d v="2019-02-01T00:00:00"/>
    <s v="005 AUTO CCNC     "/>
    <n v="101117268"/>
    <n v="7.17"/>
    <x v="35"/>
    <s v="2405E113 6428 LAKE WASHINGTON BLVD"/>
    <x v="3"/>
    <n v="2"/>
    <x v="0"/>
    <n v="3.7400000000000003E-2"/>
  </r>
  <r>
    <x v="0"/>
    <n v="10600501"/>
    <x v="0"/>
    <d v="2019-02-01T00:00:00"/>
    <s v="005 AUTO CCNC     "/>
    <n v="101117268"/>
    <n v="7.16"/>
    <x v="35"/>
    <s v="2405E113 6428 LAKE WASHINGTON BLVD"/>
    <x v="5"/>
    <n v="2"/>
    <x v="0"/>
    <n v="4.7500000000000001E-2"/>
  </r>
  <r>
    <x v="0"/>
    <n v="10600501"/>
    <x v="0"/>
    <d v="2019-02-01T00:00:00"/>
    <s v="005 AUTO CCNC     "/>
    <n v="101117268"/>
    <n v="150.49"/>
    <x v="35"/>
    <s v="2405E113 6428 LAKE WASHINGTON BLVD"/>
    <x v="6"/>
    <n v="2"/>
    <x v="0"/>
    <n v="4.0599999999999997E-2"/>
  </r>
  <r>
    <x v="0"/>
    <n v="10600501"/>
    <x v="0"/>
    <d v="2019-02-01T00:00:00"/>
    <s v="005 AUTO CCNC     "/>
    <n v="101117268"/>
    <n v="444.35"/>
    <x v="35"/>
    <s v="2405E113 6428 LAKE WASHINGTON BLVD"/>
    <x v="2"/>
    <n v="2"/>
    <x v="0"/>
    <n v="3.1399999999999997E-2"/>
  </r>
  <r>
    <x v="0"/>
    <n v="10600501"/>
    <x v="0"/>
    <d v="2019-02-01T00:00:00"/>
    <s v="005 AUTO CCNC     "/>
    <n v="101117268"/>
    <n v="114.65"/>
    <x v="35"/>
    <s v="2405E113 6428 LAKE WASHINGTON BLVD"/>
    <x v="3"/>
    <n v="2"/>
    <x v="0"/>
    <n v="3.7400000000000003E-2"/>
  </r>
  <r>
    <x v="0"/>
    <n v="10600501"/>
    <x v="0"/>
    <d v="2019-03-01T00:00:00"/>
    <s v="005 AUTO CCNC     "/>
    <n v="101117268"/>
    <n v="-562.12"/>
    <x v="35"/>
    <s v="2405E113 6428 LAKE WASHINGTON BLVD"/>
    <x v="6"/>
    <n v="2"/>
    <x v="0"/>
    <n v="4.0599999999999997E-2"/>
  </r>
  <r>
    <x v="0"/>
    <n v="10600501"/>
    <x v="0"/>
    <d v="2019-03-01T00:00:00"/>
    <s v="005 AUTO CCNC     "/>
    <n v="101117268"/>
    <n v="-26.76"/>
    <x v="35"/>
    <s v="2405E113 6428 LAKE WASHINGTON BLVD"/>
    <x v="5"/>
    <n v="2"/>
    <x v="0"/>
    <n v="4.7500000000000001E-2"/>
  </r>
  <r>
    <x v="0"/>
    <n v="10600501"/>
    <x v="0"/>
    <d v="2019-03-01T00:00:00"/>
    <s v="005 AUTO CCNC     "/>
    <n v="101117268"/>
    <n v="-1659.71"/>
    <x v="35"/>
    <s v="2405E113 6428 LAKE WASHINGTON BLVD"/>
    <x v="2"/>
    <n v="2"/>
    <x v="0"/>
    <n v="3.1399999999999997E-2"/>
  </r>
  <r>
    <x v="0"/>
    <n v="10600501"/>
    <x v="0"/>
    <d v="2019-03-01T00:00:00"/>
    <s v="005 AUTO CCNC     "/>
    <n v="101117268"/>
    <n v="-428.26"/>
    <x v="35"/>
    <s v="2405E113 6428 LAKE WASHINGTON BLVD"/>
    <x v="3"/>
    <n v="2"/>
    <x v="0"/>
    <n v="3.7400000000000003E-2"/>
  </r>
  <r>
    <x v="0"/>
    <n v="10600501"/>
    <x v="0"/>
    <d v="2019-03-01T00:00:00"/>
    <s v="005 AUTO CCNC     "/>
    <n v="101117268"/>
    <n v="92.89"/>
    <x v="35"/>
    <s v="2405E113 6428 LAKE WASHINGTON BLVD"/>
    <x v="6"/>
    <n v="2"/>
    <x v="0"/>
    <n v="4.0599999999999997E-2"/>
  </r>
  <r>
    <x v="0"/>
    <n v="10600501"/>
    <x v="0"/>
    <d v="2019-03-01T00:00:00"/>
    <s v="005 AUTO CCNC     "/>
    <n v="101117268"/>
    <n v="4.43"/>
    <x v="35"/>
    <s v="2405E113 6428 LAKE WASHINGTON BLVD"/>
    <x v="5"/>
    <n v="2"/>
    <x v="0"/>
    <n v="4.7500000000000001E-2"/>
  </r>
  <r>
    <x v="0"/>
    <n v="10600501"/>
    <x v="0"/>
    <d v="2019-03-01T00:00:00"/>
    <s v="005 AUTO CCNC     "/>
    <n v="101117268"/>
    <n v="274.3"/>
    <x v="35"/>
    <s v="2405E113 6428 LAKE WASHINGTON BLVD"/>
    <x v="2"/>
    <n v="2"/>
    <x v="0"/>
    <n v="3.1399999999999997E-2"/>
  </r>
  <r>
    <x v="0"/>
    <n v="10600501"/>
    <x v="0"/>
    <d v="2019-03-01T00:00:00"/>
    <s v="005 AUTO CCNC     "/>
    <n v="101117268"/>
    <n v="70.77"/>
    <x v="35"/>
    <s v="2405E113 6428 LAKE WASHINGTON BLVD"/>
    <x v="3"/>
    <n v="2"/>
    <x v="0"/>
    <n v="3.7400000000000003E-2"/>
  </r>
  <r>
    <x v="0"/>
    <n v="10600501"/>
    <x v="0"/>
    <d v="2019-03-01T00:00:00"/>
    <s v="005 AUTO CCNC     "/>
    <n v="101117545"/>
    <n v="488.51"/>
    <x v="44"/>
    <s v="2004E032 2710 86TH AVE E #  EDGEWOO"/>
    <x v="2"/>
    <n v="3"/>
    <x v="0"/>
    <n v="3.1399999999999997E-2"/>
  </r>
  <r>
    <x v="0"/>
    <n v="10600501"/>
    <x v="0"/>
    <d v="2019-03-01T00:00:00"/>
    <s v="005 AUTO CCNC     "/>
    <n v="101117560"/>
    <n v="-56.89"/>
    <x v="51"/>
    <s v="3803E127 126 ASHLEY ST #  BELLINGHA"/>
    <x v="5"/>
    <n v="3"/>
    <x v="0"/>
    <n v="4.7500000000000001E-2"/>
  </r>
  <r>
    <x v="0"/>
    <n v="10600501"/>
    <x v="0"/>
    <d v="2019-03-01T00:00:00"/>
    <s v="005 AUTO CCNC     "/>
    <n v="101117560"/>
    <n v="-1194.6300000000001"/>
    <x v="51"/>
    <s v="3803E127 126 ASHLEY ST #  BELLINGHA"/>
    <x v="6"/>
    <n v="3"/>
    <x v="0"/>
    <n v="4.0599999999999997E-2"/>
  </r>
  <r>
    <x v="0"/>
    <n v="10600501"/>
    <x v="0"/>
    <d v="2019-03-01T00:00:00"/>
    <s v="005 AUTO CCNC     "/>
    <n v="101117560"/>
    <n v="-3526.99"/>
    <x v="51"/>
    <s v="3803E127 126 ASHLEY ST #  BELLINGHA"/>
    <x v="2"/>
    <n v="3"/>
    <x v="0"/>
    <n v="3.1399999999999997E-2"/>
  </r>
  <r>
    <x v="0"/>
    <n v="10600501"/>
    <x v="0"/>
    <d v="2019-03-01T00:00:00"/>
    <s v="005 AUTO CCNC     "/>
    <n v="101117560"/>
    <n v="-910.19"/>
    <x v="51"/>
    <s v="3803E127 126 ASHLEY ST #  BELLINGHA"/>
    <x v="3"/>
    <n v="3"/>
    <x v="0"/>
    <n v="3.7400000000000003E-2"/>
  </r>
  <r>
    <x v="0"/>
    <n v="10600501"/>
    <x v="0"/>
    <d v="2019-03-01T00:00:00"/>
    <s v="005 AUTO CCNC     "/>
    <n v="101117560"/>
    <n v="1066.58"/>
    <x v="51"/>
    <s v="3803E127 126 ASHLEY ST #  BELLINGHA"/>
    <x v="3"/>
    <n v="3"/>
    <x v="0"/>
    <n v="3.7400000000000003E-2"/>
  </r>
  <r>
    <x v="0"/>
    <n v="10600501"/>
    <x v="0"/>
    <d v="2019-03-01T00:00:00"/>
    <s v="005 AUTO CCNC     "/>
    <n v="101117560"/>
    <n v="66.66"/>
    <x v="51"/>
    <s v="3803E127 126 ASHLEY ST #  BELLINGHA"/>
    <x v="5"/>
    <n v="3"/>
    <x v="0"/>
    <n v="4.7500000000000001E-2"/>
  </r>
  <r>
    <x v="0"/>
    <n v="10600501"/>
    <x v="0"/>
    <d v="2019-03-01T00:00:00"/>
    <s v="005 AUTO CCNC     "/>
    <n v="101117560"/>
    <n v="4132.96"/>
    <x v="51"/>
    <s v="3803E127 126 ASHLEY ST #  BELLINGHA"/>
    <x v="2"/>
    <n v="3"/>
    <x v="0"/>
    <n v="3.1399999999999997E-2"/>
  </r>
  <r>
    <x v="0"/>
    <n v="10600501"/>
    <x v="0"/>
    <d v="2019-03-01T00:00:00"/>
    <s v="005 AUTO CCNC     "/>
    <n v="101117560"/>
    <n v="1399.88"/>
    <x v="51"/>
    <s v="3803E127 126 ASHLEY ST #  BELLINGHA"/>
    <x v="6"/>
    <n v="3"/>
    <x v="0"/>
    <n v="4.0599999999999997E-2"/>
  </r>
  <r>
    <x v="0"/>
    <n v="10600501"/>
    <x v="0"/>
    <d v="2019-02-01T00:00:00"/>
    <s v="005 AUTO CCNC     "/>
    <n v="105090146"/>
    <n v="-195.11"/>
    <x v="52"/>
    <s v="2505E093 17207 NE 36TH ST #  REDMON"/>
    <x v="1"/>
    <n v="2"/>
    <x v="0"/>
    <n v="1.77E-2"/>
  </r>
  <r>
    <x v="0"/>
    <n v="10600501"/>
    <x v="0"/>
    <d v="2019-02-01T00:00:00"/>
    <s v="005 AUTO CCNC     "/>
    <n v="105090146"/>
    <n v="-258.66000000000003"/>
    <x v="52"/>
    <s v="2505E093 17207 NE 36TH ST #  REDMON"/>
    <x v="0"/>
    <n v="2"/>
    <x v="0"/>
    <n v="3.9300000000000002E-2"/>
  </r>
  <r>
    <x v="0"/>
    <n v="10600501"/>
    <x v="0"/>
    <d v="2019-02-01T00:00:00"/>
    <s v="005 AUTO CCNC     "/>
    <n v="105090146"/>
    <n v="551.99"/>
    <x v="52"/>
    <s v="2505E093 17207 NE 36TH ST #  REDMON"/>
    <x v="1"/>
    <n v="2"/>
    <x v="0"/>
    <n v="1.77E-2"/>
  </r>
  <r>
    <x v="0"/>
    <n v="10600501"/>
    <x v="0"/>
    <d v="2019-02-01T00:00:00"/>
    <s v="005 AUTO CCNC     "/>
    <n v="105090146"/>
    <n v="731.78"/>
    <x v="52"/>
    <s v="2505E093 17207 NE 36TH ST #  REDMON"/>
    <x v="0"/>
    <n v="2"/>
    <x v="0"/>
    <n v="3.9300000000000002E-2"/>
  </r>
  <r>
    <x v="0"/>
    <n v="10600501"/>
    <x v="0"/>
    <d v="2019-02-01T00:00:00"/>
    <s v="005 AUTO CCNC     "/>
    <n v="105090146"/>
    <n v="768.75"/>
    <x v="52"/>
    <s v="2505E093 17207 NE 36TH ST #  REDMON"/>
    <x v="1"/>
    <n v="2"/>
    <x v="0"/>
    <n v="1.77E-2"/>
  </r>
  <r>
    <x v="0"/>
    <n v="10600501"/>
    <x v="0"/>
    <d v="2019-02-01T00:00:00"/>
    <s v="005 AUTO CCNC     "/>
    <n v="105090146"/>
    <n v="1019.16"/>
    <x v="52"/>
    <s v="2505E093 17207 NE 36TH ST #  REDMON"/>
    <x v="0"/>
    <n v="2"/>
    <x v="0"/>
    <n v="3.9300000000000002E-2"/>
  </r>
  <r>
    <x v="0"/>
    <n v="10600501"/>
    <x v="0"/>
    <d v="2019-03-01T00:00:00"/>
    <s v="005 AUTO CCNC     "/>
    <n v="105090146"/>
    <n v="-694.06"/>
    <x v="52"/>
    <s v="2505E093 17207 NE 36TH ST #  REDMON"/>
    <x v="1"/>
    <n v="2"/>
    <x v="0"/>
    <n v="1.77E-2"/>
  </r>
  <r>
    <x v="0"/>
    <n v="10600501"/>
    <x v="0"/>
    <d v="2019-03-01T00:00:00"/>
    <s v="005 AUTO CCNC     "/>
    <n v="105090146"/>
    <n v="-920.13"/>
    <x v="52"/>
    <s v="2505E093 17207 NE 36TH ST #  REDMON"/>
    <x v="0"/>
    <n v="2"/>
    <x v="0"/>
    <n v="3.9300000000000002E-2"/>
  </r>
  <r>
    <x v="0"/>
    <n v="10600501"/>
    <x v="0"/>
    <d v="2019-03-01T00:00:00"/>
    <s v="005 AUTO CCNC     "/>
    <n v="105090146"/>
    <n v="693.96"/>
    <x v="52"/>
    <s v="2505E093 17207 NE 36TH ST #  REDMON"/>
    <x v="1"/>
    <n v="2"/>
    <x v="0"/>
    <n v="1.77E-2"/>
  </r>
  <r>
    <x v="0"/>
    <n v="10600501"/>
    <x v="0"/>
    <d v="2019-03-01T00:00:00"/>
    <s v="005 AUTO CCNC     "/>
    <n v="105090146"/>
    <n v="920.01"/>
    <x v="52"/>
    <s v="2505E093 17207 NE 36TH ST #  REDMON"/>
    <x v="0"/>
    <n v="2"/>
    <x v="0"/>
    <n v="3.9300000000000002E-2"/>
  </r>
  <r>
    <x v="1"/>
    <n v="10600502"/>
    <x v="0"/>
    <d v="2019-01-01T00:00:00"/>
    <s v="005 AUTO CCNC     "/>
    <n v="106334199"/>
    <n v="6225.81"/>
    <x v="15"/>
    <s v="221.078 7024 S 234TH ST, KENT"/>
    <x v="7"/>
    <n v="1"/>
    <x v="0"/>
    <n v="3.2000000000000001E-2"/>
  </r>
  <r>
    <x v="1"/>
    <n v="10600502"/>
    <x v="0"/>
    <d v="2019-01-01T00:00:00"/>
    <s v="005 AUTO CCNC     "/>
    <n v="106334199"/>
    <n v="70.25"/>
    <x v="15"/>
    <s v="221.078 7024 S 234TH ST, KENT"/>
    <x v="7"/>
    <n v="1"/>
    <x v="0"/>
    <n v="3.2000000000000001E-2"/>
  </r>
  <r>
    <x v="1"/>
    <n v="10600502"/>
    <x v="0"/>
    <d v="2019-01-01T00:00:00"/>
    <s v="005 AUTO CCNC     "/>
    <n v="106334199"/>
    <n v="10242.17"/>
    <x v="15"/>
    <s v="221.078 7024 S 234TH ST, KENT"/>
    <x v="7"/>
    <n v="1"/>
    <x v="0"/>
    <n v="3.2000000000000001E-2"/>
  </r>
  <r>
    <x v="1"/>
    <n v="10600502"/>
    <x v="0"/>
    <d v="2019-02-01T00:00:00"/>
    <s v="005 AUTO CCNC     "/>
    <n v="106334199"/>
    <n v="-8913.2000000000007"/>
    <x v="15"/>
    <s v="221.078 7024 S 234TH ST, KENT"/>
    <x v="7"/>
    <n v="1"/>
    <x v="0"/>
    <n v="3.2000000000000001E-2"/>
  </r>
  <r>
    <x v="1"/>
    <n v="10600502"/>
    <x v="0"/>
    <d v="2019-02-01T00:00:00"/>
    <s v="005 AUTO CCNC     "/>
    <n v="106334199"/>
    <n v="9177.76"/>
    <x v="15"/>
    <s v="221.078 7024 S 234TH ST, KENT"/>
    <x v="7"/>
    <n v="1"/>
    <x v="0"/>
    <n v="3.2000000000000001E-2"/>
  </r>
  <r>
    <x v="1"/>
    <n v="10600502"/>
    <x v="0"/>
    <d v="2019-02-01T00:00:00"/>
    <s v="005 AUTO CCNC     "/>
    <n v="106334199"/>
    <n v="61.11"/>
    <x v="15"/>
    <s v="221.078 7024 S 234TH ST, KENT"/>
    <x v="7"/>
    <n v="1"/>
    <x v="0"/>
    <n v="3.2000000000000001E-2"/>
  </r>
  <r>
    <x v="1"/>
    <n v="10600502"/>
    <x v="0"/>
    <d v="2019-03-01T00:00:00"/>
    <s v="005 AUTO CCNC     "/>
    <n v="106334368"/>
    <n v="17331.43"/>
    <x v="22"/>
    <s v="223.078 505 WASHINGTON AVE S, KENT"/>
    <x v="7"/>
    <n v="3"/>
    <x v="0"/>
    <n v="3.2000000000000001E-2"/>
  </r>
  <r>
    <x v="1"/>
    <n v="10600502"/>
    <x v="0"/>
    <d v="2019-03-01T00:00:00"/>
    <s v="005 AUTO CCNC     "/>
    <n v="106334368"/>
    <n v="-10995.62"/>
    <x v="22"/>
    <s v="223.078 505 WASHINGTON AVE S, KENT"/>
    <x v="7"/>
    <n v="3"/>
    <x v="0"/>
    <n v="3.2000000000000001E-2"/>
  </r>
  <r>
    <x v="1"/>
    <n v="10600502"/>
    <x v="0"/>
    <d v="2019-03-01T00:00:00"/>
    <s v="005 AUTO CCNC     "/>
    <n v="106334368"/>
    <n v="10871.72"/>
    <x v="22"/>
    <s v="223.078 505 WASHINGTON AVE S, KENT"/>
    <x v="7"/>
    <n v="3"/>
    <x v="0"/>
    <n v="3.2000000000000001E-2"/>
  </r>
  <r>
    <x v="1"/>
    <n v="10600502"/>
    <x v="0"/>
    <d v="2019-03-01T00:00:00"/>
    <s v="005 AUTO CCNC     "/>
    <n v="106341856"/>
    <n v="16336.7"/>
    <x v="24"/>
    <s v="217.072 20529 24TH AVE S #  SEATAC"/>
    <x v="7"/>
    <n v="3"/>
    <x v="0"/>
    <n v="3.2000000000000001E-2"/>
  </r>
  <r>
    <x v="1"/>
    <n v="10600502"/>
    <x v="0"/>
    <d v="2019-03-01T00:00:00"/>
    <s v="005 AUTO CCNC     "/>
    <n v="106346897"/>
    <n v="5375.16"/>
    <x v="24"/>
    <s v="210.080 749 RAINIER AVE S #  RENTON"/>
    <x v="8"/>
    <n v="3"/>
    <x v="0"/>
    <n v="2.2499999999999999E-2"/>
  </r>
  <r>
    <x v="1"/>
    <n v="10600502"/>
    <x v="0"/>
    <d v="2019-03-01T00:00:00"/>
    <s v="005 AUTO CCNC     "/>
    <n v="106346897"/>
    <n v="72.64"/>
    <x v="24"/>
    <s v="210.080 749 RAINIER AVE S #  RENTON"/>
    <x v="9"/>
    <n v="3"/>
    <x v="0"/>
    <n v="3.5099999999999999E-2"/>
  </r>
  <r>
    <x v="1"/>
    <n v="10600502"/>
    <x v="0"/>
    <d v="2019-03-01T00:00:00"/>
    <s v="005 AUTO CCNC     "/>
    <n v="106346897"/>
    <n v="1815.93"/>
    <x v="24"/>
    <s v="210.080 749 RAINIER AVE S #  RENTON"/>
    <x v="7"/>
    <n v="3"/>
    <x v="0"/>
    <n v="3.2000000000000001E-2"/>
  </r>
  <r>
    <x v="1"/>
    <n v="10600502"/>
    <x v="0"/>
    <d v="2019-02-01T00:00:00"/>
    <s v="005 AUTO CCNC     "/>
    <n v="106351806"/>
    <n v="957.8"/>
    <x v="53"/>
    <s v="216.079  8039 S 192ND ST #120   KEN"/>
    <x v="8"/>
    <n v="2"/>
    <x v="0"/>
    <n v="2.2499999999999999E-2"/>
  </r>
  <r>
    <x v="1"/>
    <n v="10600502"/>
    <x v="0"/>
    <d v="2019-02-01T00:00:00"/>
    <s v="005 AUTO CCNC     "/>
    <n v="107057697"/>
    <n v="17118.91"/>
    <x v="54"/>
    <s v="217.072  20529 24TH AVE S  SEATAC"/>
    <x v="10"/>
    <n v="2"/>
    <x v="0"/>
    <n v="6.8500000000000005E-2"/>
  </r>
  <r>
    <x v="1"/>
    <n v="10600502"/>
    <x v="0"/>
    <d v="2019-02-01T00:00:00"/>
    <s v="005 AUTO CCNC     "/>
    <n v="107057697"/>
    <n v="2780.97"/>
    <x v="54"/>
    <s v="217.072  20529 24TH AVE S  SEATAC"/>
    <x v="10"/>
    <n v="2"/>
    <x v="0"/>
    <n v="6.8500000000000005E-2"/>
  </r>
  <r>
    <x v="1"/>
    <n v="10600502"/>
    <x v="0"/>
    <d v="2019-03-01T00:00:00"/>
    <s v="005 AUTO CCNC     "/>
    <n v="107057697"/>
    <n v="358.06"/>
    <x v="54"/>
    <s v="217.072  20529 24TH AVE S  SEATAC"/>
    <x v="10"/>
    <n v="2"/>
    <x v="0"/>
    <n v="6.8500000000000005E-2"/>
  </r>
  <r>
    <x v="1"/>
    <n v="10600502"/>
    <x v="0"/>
    <d v="2019-03-01T00:00:00"/>
    <s v="005 AUTO CCNC     "/>
    <n v="107057697"/>
    <n v="419.04"/>
    <x v="54"/>
    <s v="217.072  20529 24TH AVE S  SEATAC"/>
    <x v="10"/>
    <n v="2"/>
    <x v="0"/>
    <n v="6.8500000000000005E-2"/>
  </r>
  <r>
    <x v="0"/>
    <n v="10100501"/>
    <x v="1"/>
    <d v="2019-02-01T00:00:00"/>
    <s v="017 AUTO RETS     "/>
    <n v="108087098"/>
    <n v="1218.6099999999999"/>
    <x v="55"/>
    <s v="PP_CD_20190222_013533.TXT"/>
    <x v="2"/>
    <n v="2018"/>
    <x v="0"/>
    <n v="3.1399999999999997E-2"/>
  </r>
  <r>
    <x v="0"/>
    <n v="10100501"/>
    <x v="1"/>
    <d v="2019-02-01T00:00:00"/>
    <s v="016 AUTO UNTZ     "/>
    <n v="108087098"/>
    <n v="0"/>
    <x v="56"/>
    <s v="PP_CD_20190222_013533.TXT"/>
    <x v="2"/>
    <n v="2018"/>
    <x v="0"/>
    <n v="3.1399999999999997E-2"/>
  </r>
  <r>
    <x v="0"/>
    <n v="10100501"/>
    <x v="1"/>
    <d v="2019-02-01T00:00:00"/>
    <s v="017 AUTO RETS     "/>
    <n v="108091091"/>
    <n v="-1886.66"/>
    <x v="55"/>
    <s v="PP_CD_20190223_012357.TXT"/>
    <x v="1"/>
    <n v="2018"/>
    <x v="0"/>
    <n v="1.77E-2"/>
  </r>
  <r>
    <x v="0"/>
    <n v="10100501"/>
    <x v="1"/>
    <d v="2019-02-01T00:00:00"/>
    <s v="016 AUTO UNTZ     "/>
    <n v="108091091"/>
    <n v="0"/>
    <x v="57"/>
    <s v="PP_CD_20190223_012357.TXT"/>
    <x v="1"/>
    <n v="2018"/>
    <x v="0"/>
    <n v="1.77E-2"/>
  </r>
  <r>
    <x v="0"/>
    <n v="10100501"/>
    <x v="1"/>
    <d v="2019-01-01T00:00:00"/>
    <s v="017 AUTO RETS     "/>
    <n v="108095703"/>
    <n v="-247.55"/>
    <x v="58"/>
    <s v="PP_CD_20190116_011109.TXT"/>
    <x v="2"/>
    <n v="2018"/>
    <x v="0"/>
    <n v="3.1399999999999997E-2"/>
  </r>
  <r>
    <x v="0"/>
    <n v="10100501"/>
    <x v="1"/>
    <d v="2019-01-01T00:00:00"/>
    <s v="016 AUTO UNTZ     "/>
    <n v="108095703"/>
    <n v="0"/>
    <x v="59"/>
    <s v="PP_CD_20190116_011109.TXT"/>
    <x v="2"/>
    <n v="2018"/>
    <x v="0"/>
    <n v="3.1399999999999997E-2"/>
  </r>
  <r>
    <x v="0"/>
    <n v="10100501"/>
    <x v="1"/>
    <d v="2019-01-01T00:00:00"/>
    <s v="016 AUTO UNTZ     "/>
    <n v="108095703"/>
    <n v="0"/>
    <x v="59"/>
    <s v="Late Charge Unitization"/>
    <x v="2"/>
    <n v="2018"/>
    <x v="0"/>
    <n v="3.1399999999999997E-2"/>
  </r>
  <r>
    <x v="0"/>
    <n v="10100501"/>
    <x v="1"/>
    <d v="2019-01-01T00:00:00"/>
    <s v="016 AUTO UNTZ     "/>
    <n v="108095703"/>
    <n v="0"/>
    <x v="59"/>
    <s v="Late Charge Unitization"/>
    <x v="2"/>
    <n v="2018"/>
    <x v="0"/>
    <n v="3.1399999999999997E-2"/>
  </r>
  <r>
    <x v="0"/>
    <n v="10100501"/>
    <x v="1"/>
    <d v="2019-02-01T00:00:00"/>
    <s v="017 AUTO RETS     "/>
    <n v="108098963"/>
    <n v="-4649.93"/>
    <x v="60"/>
    <s v="Retirement "/>
    <x v="11"/>
    <n v="2018"/>
    <x v="0"/>
    <n v="3.4000000000000002E-2"/>
  </r>
  <r>
    <x v="0"/>
    <n v="10100501"/>
    <x v="1"/>
    <d v="2019-02-01T00:00:00"/>
    <s v="016 AUTO UNTZ     "/>
    <n v="108098963"/>
    <n v="0"/>
    <x v="60"/>
    <s v="Retirement"/>
    <x v="11"/>
    <n v="2018"/>
    <x v="0"/>
    <n v="3.4000000000000002E-2"/>
  </r>
  <r>
    <x v="0"/>
    <n v="10100501"/>
    <x v="1"/>
    <d v="2019-01-01T00:00:00"/>
    <s v="017 AUTO RETS     "/>
    <n v="108099743"/>
    <n v="-1218.6099999999999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099743"/>
    <n v="-281.67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099743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099743"/>
    <n v="0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099743"/>
    <n v="-3754.4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099743"/>
    <n v="-5532.8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099743"/>
    <n v="-257.39999999999998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099743"/>
    <n v="-1265.8599999999999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099743"/>
    <n v="-4544.8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099743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099743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099743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099743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099743"/>
    <n v="0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099743"/>
    <n v="-104.1"/>
    <x v="4"/>
    <s v="PP_CD_20190125_194549.TXT"/>
    <x v="1"/>
    <n v="1"/>
    <x v="0"/>
    <n v="1.77E-2"/>
  </r>
  <r>
    <x v="0"/>
    <n v="10100501"/>
    <x v="1"/>
    <d v="2019-01-01T00:00:00"/>
    <s v="017 AUTO RETS     "/>
    <n v="108099743"/>
    <n v="-90.3"/>
    <x v="4"/>
    <s v="PP_CD_20190125_194549.TXT"/>
    <x v="1"/>
    <n v="1"/>
    <x v="0"/>
    <n v="1.77E-2"/>
  </r>
  <r>
    <x v="0"/>
    <n v="10100501"/>
    <x v="1"/>
    <d v="2019-01-01T00:00:00"/>
    <s v="016 AUTO UNTZ     "/>
    <n v="108099743"/>
    <n v="0"/>
    <x v="4"/>
    <s v="PP_CD_20190125_194549.TXT"/>
    <x v="1"/>
    <n v="1"/>
    <x v="0"/>
    <n v="1.77E-2"/>
  </r>
  <r>
    <x v="0"/>
    <n v="10100501"/>
    <x v="1"/>
    <d v="2019-01-01T00:00:00"/>
    <s v="016 AUTO UNTZ     "/>
    <n v="108099743"/>
    <n v="0"/>
    <x v="4"/>
    <s v="PP_CD_20190125_194549.TXT"/>
    <x v="1"/>
    <n v="1"/>
    <x v="0"/>
    <n v="1.77E-2"/>
  </r>
  <r>
    <x v="0"/>
    <n v="10100501"/>
    <x v="1"/>
    <d v="2019-01-01T00:00:00"/>
    <s v="017 AUTO RETS     "/>
    <n v="108099743"/>
    <n v="-370.28"/>
    <x v="4"/>
    <s v="PP_CD_20190125_194549.TXT"/>
    <x v="1"/>
    <n v="1"/>
    <x v="0"/>
    <n v="1.77E-2"/>
  </r>
  <r>
    <x v="0"/>
    <n v="10100501"/>
    <x v="1"/>
    <d v="2019-01-01T00:00:00"/>
    <s v="017 AUTO RETS     "/>
    <n v="108099743"/>
    <n v="-370.28"/>
    <x v="4"/>
    <s v="PP_CD_20190125_194549.TXT"/>
    <x v="1"/>
    <n v="1"/>
    <x v="0"/>
    <n v="1.77E-2"/>
  </r>
  <r>
    <x v="0"/>
    <n v="10100501"/>
    <x v="1"/>
    <d v="2019-01-01T00:00:00"/>
    <s v="016 AUTO UNTZ     "/>
    <n v="108099743"/>
    <n v="0"/>
    <x v="4"/>
    <s v="PP_CD_20190125_194549.TXT"/>
    <x v="1"/>
    <n v="1"/>
    <x v="0"/>
    <n v="1.77E-2"/>
  </r>
  <r>
    <x v="0"/>
    <n v="10100501"/>
    <x v="1"/>
    <d v="2019-01-01T00:00:00"/>
    <s v="016 AUTO UNTZ     "/>
    <n v="108099743"/>
    <n v="0"/>
    <x v="4"/>
    <s v="PP_CD_20190125_194549.TXT"/>
    <x v="1"/>
    <n v="1"/>
    <x v="0"/>
    <n v="1.77E-2"/>
  </r>
  <r>
    <x v="0"/>
    <n v="10100501"/>
    <x v="1"/>
    <d v="2019-01-01T00:00:00"/>
    <s v="017 AUTO RETS     "/>
    <n v="108099743"/>
    <n v="-892.8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-297.60000000000002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297.60000000000002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119.11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892.8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2440.35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-2899.35"/>
    <x v="4"/>
    <s v="PP_CD_20190125_194549.TXT"/>
    <x v="0"/>
    <n v="1"/>
    <x v="0"/>
    <n v="3.9300000000000002E-2"/>
  </r>
  <r>
    <x v="0"/>
    <n v="10100501"/>
    <x v="1"/>
    <d v="2019-01-01T00:00:00"/>
    <s v="017 AUTO RETS     "/>
    <n v="108099743"/>
    <n v="-285.31"/>
    <x v="4"/>
    <s v="PP_CD_20190125_194549.TXT"/>
    <x v="0"/>
    <n v="1"/>
    <x v="0"/>
    <n v="3.9300000000000002E-2"/>
  </r>
  <r>
    <x v="0"/>
    <n v="10100501"/>
    <x v="1"/>
    <d v="2019-01-01T00:00:00"/>
    <s v="016 AUTO UNTZ     "/>
    <n v="108099743"/>
    <n v="0"/>
    <x v="4"/>
    <s v="PP_CD_20190125_194549.TXT"/>
    <x v="0"/>
    <n v="1"/>
    <x v="0"/>
    <n v="3.9300000000000002E-2"/>
  </r>
  <r>
    <x v="0"/>
    <n v="10100501"/>
    <x v="1"/>
    <d v="2019-01-01T00:00:00"/>
    <s v="016 AUTO UNTZ     "/>
    <n v="108099743"/>
    <n v="0"/>
    <x v="4"/>
    <s v="PP_CD_20190125_194549.TXT"/>
    <x v="0"/>
    <n v="1"/>
    <x v="0"/>
    <n v="3.9300000000000002E-2"/>
  </r>
  <r>
    <x v="0"/>
    <n v="10100501"/>
    <x v="1"/>
    <d v="2019-01-01T00:00:00"/>
    <s v="016 AUTO UNTZ     "/>
    <n v="108099743"/>
    <n v="0"/>
    <x v="4"/>
    <s v="PP_CD_20190125_194549.TXT"/>
    <x v="0"/>
    <n v="1"/>
    <x v="0"/>
    <n v="3.9300000000000002E-2"/>
  </r>
  <r>
    <x v="0"/>
    <n v="10100501"/>
    <x v="1"/>
    <d v="2019-01-01T00:00:00"/>
    <s v="016 AUTO UNTZ     "/>
    <n v="108099743"/>
    <n v="0"/>
    <x v="4"/>
    <s v="PP_CD_20190125_194549.TXT"/>
    <x v="0"/>
    <n v="1"/>
    <x v="0"/>
    <n v="3.9300000000000002E-2"/>
  </r>
  <r>
    <x v="0"/>
    <n v="10100501"/>
    <x v="1"/>
    <d v="2019-01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1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1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1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1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1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1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1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1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1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1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1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1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1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1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7 AUTO RETS     "/>
    <n v="108099743"/>
    <n v="-2899.35"/>
    <x v="4"/>
    <s v="PP_CD_20190221_012601.TXT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7 AUTO RETS     "/>
    <n v="108099743"/>
    <n v="-257.39999999999998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257.39999999999998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-3422.4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4563.2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-2827.2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3769.6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-1265.8599999999999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1265.8599999999999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-4166.3999999999996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099743"/>
    <n v="5555.2"/>
    <x v="4"/>
    <s v="PP_CD_20190221_012601.TXT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2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3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3-01T00:00:00"/>
    <s v="016 AUTO UNTZ     "/>
    <n v="108099743"/>
    <n v="0"/>
    <x v="4"/>
    <s v="Late Charge Unitization"/>
    <x v="2"/>
    <n v="1"/>
    <x v="0"/>
    <n v="3.1399999999999997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3"/>
    <n v="1"/>
    <x v="0"/>
    <n v="3.7400000000000003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1"/>
    <n v="1"/>
    <x v="0"/>
    <n v="1.77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3-01T00:00:00"/>
    <s v="016 AUTO UNTZ     "/>
    <n v="108099743"/>
    <n v="0"/>
    <x v="4"/>
    <s v="Late Charge Unitization"/>
    <x v="0"/>
    <n v="1"/>
    <x v="0"/>
    <n v="3.9300000000000002E-2"/>
  </r>
  <r>
    <x v="0"/>
    <n v="10100501"/>
    <x v="1"/>
    <d v="2019-01-01T00:00:00"/>
    <s v="017 AUTO RETS     "/>
    <n v="108099909"/>
    <n v="-318.60000000000002"/>
    <x v="23"/>
    <s v="PP_CD_20190130_010753.TXT"/>
    <x v="1"/>
    <n v="1"/>
    <x v="0"/>
    <n v="1.77E-2"/>
  </r>
  <r>
    <x v="0"/>
    <n v="10100501"/>
    <x v="1"/>
    <d v="2019-01-01T00:00:00"/>
    <s v="017 AUTO RETS     "/>
    <n v="108099909"/>
    <n v="-875.08"/>
    <x v="23"/>
    <s v="PP_CD_20190130_010753.TXT"/>
    <x v="1"/>
    <n v="1"/>
    <x v="0"/>
    <n v="1.77E-2"/>
  </r>
  <r>
    <x v="0"/>
    <n v="10100501"/>
    <x v="1"/>
    <d v="2019-01-01T00:00:00"/>
    <s v="017 AUTO RETS     "/>
    <n v="108099909"/>
    <n v="-379.5"/>
    <x v="23"/>
    <s v="PP_CD_20190130_010753.TXT"/>
    <x v="3"/>
    <n v="1"/>
    <x v="0"/>
    <n v="3.7400000000000003E-2"/>
  </r>
  <r>
    <x v="0"/>
    <n v="10100501"/>
    <x v="1"/>
    <d v="2019-01-01T00:00:00"/>
    <s v="017 AUTO RETS     "/>
    <n v="108099909"/>
    <n v="-247"/>
    <x v="23"/>
    <s v="PP_CD_20190130_010753.TXT"/>
    <x v="0"/>
    <n v="1"/>
    <x v="0"/>
    <n v="3.9300000000000002E-2"/>
  </r>
  <r>
    <x v="0"/>
    <n v="10100501"/>
    <x v="1"/>
    <d v="2019-01-01T00:00:00"/>
    <s v="017 AUTO RETS     "/>
    <n v="108099909"/>
    <n v="-2709.4"/>
    <x v="23"/>
    <s v="PP_CD_20190130_010753.TXT"/>
    <x v="3"/>
    <n v="1"/>
    <x v="0"/>
    <n v="3.7400000000000003E-2"/>
  </r>
  <r>
    <x v="0"/>
    <n v="10100501"/>
    <x v="1"/>
    <d v="2019-01-01T00:00:00"/>
    <s v="017 AUTO RETS     "/>
    <n v="108099909"/>
    <n v="-2490.9"/>
    <x v="23"/>
    <s v="PP_CD_20190130_010753.TXT"/>
    <x v="3"/>
    <n v="1"/>
    <x v="0"/>
    <n v="3.7400000000000003E-2"/>
  </r>
  <r>
    <x v="0"/>
    <n v="10100501"/>
    <x v="1"/>
    <d v="2019-01-01T00:00:00"/>
    <s v="017 AUTO RETS     "/>
    <n v="108099909"/>
    <n v="-247"/>
    <x v="23"/>
    <s v="PP_CD_20190130_010753.TXT"/>
    <x v="0"/>
    <n v="1"/>
    <x v="0"/>
    <n v="3.9300000000000002E-2"/>
  </r>
  <r>
    <x v="0"/>
    <n v="10100501"/>
    <x v="1"/>
    <d v="2019-01-01T00:00:00"/>
    <s v="017 AUTO RETS     "/>
    <n v="108099909"/>
    <n v="-3062.8"/>
    <x v="23"/>
    <s v="PP_CD_20190130_010753.TXT"/>
    <x v="0"/>
    <n v="1"/>
    <x v="0"/>
    <n v="3.9300000000000002E-2"/>
  </r>
  <r>
    <x v="0"/>
    <n v="10100501"/>
    <x v="1"/>
    <d v="2019-01-01T00:00:00"/>
    <s v="016 AUTO UNTZ     "/>
    <n v="108099909"/>
    <n v="0"/>
    <x v="23"/>
    <s v="PP_CD_20190130_010753.TXT"/>
    <x v="3"/>
    <n v="1"/>
    <x v="0"/>
    <n v="3.7400000000000003E-2"/>
  </r>
  <r>
    <x v="0"/>
    <n v="10100501"/>
    <x v="1"/>
    <d v="2019-01-01T00:00:00"/>
    <s v="016 AUTO UNTZ     "/>
    <n v="108099909"/>
    <n v="0"/>
    <x v="23"/>
    <s v="PP_CD_20190130_010753.TXT"/>
    <x v="3"/>
    <n v="1"/>
    <x v="0"/>
    <n v="3.7400000000000003E-2"/>
  </r>
  <r>
    <x v="0"/>
    <n v="10100501"/>
    <x v="1"/>
    <d v="2019-01-01T00:00:00"/>
    <s v="016 AUTO UNTZ     "/>
    <n v="108099909"/>
    <n v="0"/>
    <x v="23"/>
    <s v="PP_CD_20190130_010753.TXT"/>
    <x v="3"/>
    <n v="1"/>
    <x v="0"/>
    <n v="3.7400000000000003E-2"/>
  </r>
  <r>
    <x v="0"/>
    <n v="10100501"/>
    <x v="1"/>
    <d v="2019-01-01T00:00:00"/>
    <s v="016 AUTO UNTZ     "/>
    <n v="108099909"/>
    <n v="0"/>
    <x v="23"/>
    <s v="PP_CD_20190130_010753.TXT"/>
    <x v="1"/>
    <n v="1"/>
    <x v="0"/>
    <n v="1.77E-2"/>
  </r>
  <r>
    <x v="0"/>
    <n v="10100501"/>
    <x v="1"/>
    <d v="2019-01-01T00:00:00"/>
    <s v="016 AUTO UNTZ     "/>
    <n v="108099909"/>
    <n v="0"/>
    <x v="23"/>
    <s v="PP_CD_20190130_010753.TXT"/>
    <x v="1"/>
    <n v="1"/>
    <x v="0"/>
    <n v="1.77E-2"/>
  </r>
  <r>
    <x v="0"/>
    <n v="10100501"/>
    <x v="1"/>
    <d v="2019-01-01T00:00:00"/>
    <s v="016 AUTO UNTZ     "/>
    <n v="108099909"/>
    <n v="0"/>
    <x v="23"/>
    <s v="PP_CD_20190130_010753.TXT"/>
    <x v="0"/>
    <n v="1"/>
    <x v="0"/>
    <n v="3.9300000000000002E-2"/>
  </r>
  <r>
    <x v="0"/>
    <n v="10100501"/>
    <x v="1"/>
    <d v="2019-01-01T00:00:00"/>
    <s v="016 AUTO UNTZ     "/>
    <n v="108099909"/>
    <n v="0"/>
    <x v="23"/>
    <s v="PP_CD_20190130_010753.TXT"/>
    <x v="0"/>
    <n v="1"/>
    <x v="0"/>
    <n v="3.9300000000000002E-2"/>
  </r>
  <r>
    <x v="0"/>
    <n v="10100501"/>
    <x v="1"/>
    <d v="2019-01-01T00:00:00"/>
    <s v="016 AUTO UNTZ     "/>
    <n v="108099909"/>
    <n v="0"/>
    <x v="23"/>
    <s v="PP_CD_20190130_010753.TXT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2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2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2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3"/>
    <n v="1"/>
    <x v="0"/>
    <n v="3.7400000000000003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1"/>
    <n v="1"/>
    <x v="0"/>
    <n v="1.77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099909"/>
    <n v="0"/>
    <x v="23"/>
    <s v="Late Charge Unitization"/>
    <x v="0"/>
    <n v="1"/>
    <x v="0"/>
    <n v="3.9300000000000002E-2"/>
  </r>
  <r>
    <x v="0"/>
    <n v="10100501"/>
    <x v="1"/>
    <d v="2019-02-01T00:00:00"/>
    <s v="017 AUTO RETS     "/>
    <n v="108100110"/>
    <n v="-3755.7"/>
    <x v="6"/>
    <s v="PP_CD_20190220_011359.TXT"/>
    <x v="2"/>
    <n v="2"/>
    <x v="0"/>
    <n v="3.1399999999999997E-2"/>
  </r>
  <r>
    <x v="0"/>
    <n v="10100501"/>
    <x v="1"/>
    <d v="2019-02-01T00:00:00"/>
    <s v="016 AUTO UNTZ     "/>
    <n v="108100110"/>
    <n v="0"/>
    <x v="6"/>
    <s v="PP_CD_20190220_011359.TXT"/>
    <x v="2"/>
    <n v="2"/>
    <x v="0"/>
    <n v="3.1399999999999997E-2"/>
  </r>
  <r>
    <x v="0"/>
    <n v="10100501"/>
    <x v="1"/>
    <d v="2019-02-01T00:00:00"/>
    <s v="017 AUTO RETS     "/>
    <n v="108100110"/>
    <n v="-1168.8599999999999"/>
    <x v="6"/>
    <s v="PP_CD_20190220_011359.TXT"/>
    <x v="3"/>
    <n v="2"/>
    <x v="0"/>
    <n v="3.7400000000000003E-2"/>
  </r>
  <r>
    <x v="0"/>
    <n v="10100501"/>
    <x v="1"/>
    <d v="2019-02-01T00:00:00"/>
    <s v="017 AUTO RETS     "/>
    <n v="108100110"/>
    <n v="-1168.8599999999999"/>
    <x v="6"/>
    <s v="PP_CD_20190220_011359.TXT"/>
    <x v="3"/>
    <n v="2"/>
    <x v="0"/>
    <n v="3.7400000000000003E-2"/>
  </r>
  <r>
    <x v="0"/>
    <n v="10100501"/>
    <x v="1"/>
    <d v="2019-02-01T00:00:00"/>
    <s v="016 AUTO UNTZ     "/>
    <n v="108100110"/>
    <n v="0"/>
    <x v="6"/>
    <s v="PP_CD_20190220_011359.TXT"/>
    <x v="3"/>
    <n v="2"/>
    <x v="0"/>
    <n v="3.7400000000000003E-2"/>
  </r>
  <r>
    <x v="0"/>
    <n v="10100501"/>
    <x v="1"/>
    <d v="2019-02-01T00:00:00"/>
    <s v="016 AUTO UNTZ     "/>
    <n v="108100110"/>
    <n v="0"/>
    <x v="6"/>
    <s v="PP_CD_20190220_011359.TXT"/>
    <x v="3"/>
    <n v="2"/>
    <x v="0"/>
    <n v="3.7400000000000003E-2"/>
  </r>
  <r>
    <x v="0"/>
    <n v="10100501"/>
    <x v="1"/>
    <d v="2019-02-01T00:00:00"/>
    <s v="016 AUTO UNTZ     "/>
    <n v="108100110"/>
    <n v="0"/>
    <x v="6"/>
    <s v="Late Charge Unitization"/>
    <x v="2"/>
    <n v="2"/>
    <x v="0"/>
    <n v="3.1399999999999997E-2"/>
  </r>
  <r>
    <x v="0"/>
    <n v="10100501"/>
    <x v="1"/>
    <d v="2019-02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2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3-01T00:00:00"/>
    <s v="016 AUTO UNTZ     "/>
    <n v="108100110"/>
    <n v="0"/>
    <x v="6"/>
    <s v="Late Charge Unitization"/>
    <x v="2"/>
    <n v="2"/>
    <x v="0"/>
    <n v="3.1399999999999997E-2"/>
  </r>
  <r>
    <x v="0"/>
    <n v="10100501"/>
    <x v="1"/>
    <d v="2019-03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3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3-01T00:00:00"/>
    <s v="016 AUTO UNTZ     "/>
    <n v="108100110"/>
    <n v="0"/>
    <x v="6"/>
    <s v="Late Charge Unitization"/>
    <x v="2"/>
    <n v="2"/>
    <x v="0"/>
    <n v="3.1399999999999997E-2"/>
  </r>
  <r>
    <x v="0"/>
    <n v="10100501"/>
    <x v="1"/>
    <d v="2019-03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3-01T00:00:00"/>
    <s v="016 AUTO UNTZ     "/>
    <n v="108100110"/>
    <n v="0"/>
    <x v="6"/>
    <s v="Late Charge Unitization"/>
    <x v="3"/>
    <n v="2"/>
    <x v="0"/>
    <n v="3.7400000000000003E-2"/>
  </r>
  <r>
    <x v="0"/>
    <n v="10100501"/>
    <x v="1"/>
    <d v="2019-02-01T00:00:00"/>
    <s v="017 AUTO RETS     "/>
    <n v="108101405"/>
    <n v="-2966.82"/>
    <x v="9"/>
    <s v="PP_CD_20190301_021348.TXT"/>
    <x v="0"/>
    <n v="2"/>
    <x v="0"/>
    <n v="3.9300000000000002E-2"/>
  </r>
  <r>
    <x v="0"/>
    <n v="10100501"/>
    <x v="1"/>
    <d v="2019-02-01T00:00:00"/>
    <s v="016 AUTO UNTZ     "/>
    <n v="108101405"/>
    <n v="0"/>
    <x v="9"/>
    <s v="PP_CD_20190301_021348.TXT"/>
    <x v="0"/>
    <n v="2"/>
    <x v="0"/>
    <n v="3.9300000000000002E-2"/>
  </r>
  <r>
    <x v="0"/>
    <n v="10100501"/>
    <x v="1"/>
    <d v="2019-03-01T00:00:00"/>
    <s v="016 AUTO UNTZ     "/>
    <n v="108101405"/>
    <n v="0"/>
    <x v="9"/>
    <s v="Late Charge Unitization"/>
    <x v="0"/>
    <n v="2"/>
    <x v="0"/>
    <n v="3.9300000000000002E-2"/>
  </r>
  <r>
    <x v="0"/>
    <n v="10100501"/>
    <x v="1"/>
    <d v="2019-03-01T00:00:00"/>
    <s v="016 AUTO UNTZ     "/>
    <n v="108101405"/>
    <n v="0"/>
    <x v="9"/>
    <s v="Late Charge Unitization"/>
    <x v="0"/>
    <n v="2"/>
    <x v="0"/>
    <n v="3.9300000000000002E-2"/>
  </r>
  <r>
    <x v="0"/>
    <n v="10100501"/>
    <x v="1"/>
    <d v="2019-02-01T00:00:00"/>
    <s v="017 AUTO RETS     "/>
    <n v="108101678"/>
    <n v="-311.44"/>
    <x v="10"/>
    <s v="PP_CD_20190227_012334.TXT"/>
    <x v="2"/>
    <n v="2"/>
    <x v="0"/>
    <n v="3.1399999999999997E-2"/>
  </r>
  <r>
    <x v="0"/>
    <n v="10100501"/>
    <x v="1"/>
    <d v="2019-02-01T00:00:00"/>
    <s v="017 AUTO RETS     "/>
    <n v="108101678"/>
    <n v="-1897.63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PP_CD_20190227_012334.TXT"/>
    <x v="2"/>
    <n v="2"/>
    <x v="0"/>
    <n v="3.1399999999999997E-2"/>
  </r>
  <r>
    <x v="0"/>
    <n v="10100501"/>
    <x v="1"/>
    <d v="2019-02-01T00:00:00"/>
    <s v="017 AUTO RETS     "/>
    <n v="108101678"/>
    <n v="-1883.42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PP_CD_20190227_012334.TXT"/>
    <x v="2"/>
    <n v="2"/>
    <x v="0"/>
    <n v="3.1399999999999997E-2"/>
  </r>
  <r>
    <x v="0"/>
    <n v="10100501"/>
    <x v="1"/>
    <d v="2019-02-01T00:00:00"/>
    <s v="017 AUTO RETS     "/>
    <n v="108101678"/>
    <n v="-2639.8"/>
    <x v="10"/>
    <s v="PP_CD_20190227_012334.TXT"/>
    <x v="3"/>
    <n v="2"/>
    <x v="0"/>
    <n v="3.7400000000000003E-2"/>
  </r>
  <r>
    <x v="0"/>
    <n v="10100501"/>
    <x v="1"/>
    <d v="2019-02-01T00:00:00"/>
    <s v="017 AUTO RETS     "/>
    <n v="108101678"/>
    <n v="-381.48"/>
    <x v="10"/>
    <s v="PP_CD_20190227_012334.TXT"/>
    <x v="3"/>
    <n v="2"/>
    <x v="0"/>
    <n v="3.7400000000000003E-2"/>
  </r>
  <r>
    <x v="0"/>
    <n v="10100501"/>
    <x v="1"/>
    <d v="2019-02-01T00:00:00"/>
    <s v="016 AUTO UNTZ     "/>
    <n v="108101678"/>
    <n v="0"/>
    <x v="10"/>
    <s v="PP_CD_20190227_012334.TXT"/>
    <x v="3"/>
    <n v="2"/>
    <x v="0"/>
    <n v="3.7400000000000003E-2"/>
  </r>
  <r>
    <x v="0"/>
    <n v="10100501"/>
    <x v="1"/>
    <d v="2019-02-01T00:00:00"/>
    <s v="016 AUTO UNTZ     "/>
    <n v="108101678"/>
    <n v="0"/>
    <x v="10"/>
    <s v="PP_CD_20190227_012334.TXT"/>
    <x v="3"/>
    <n v="2"/>
    <x v="0"/>
    <n v="3.7400000000000003E-2"/>
  </r>
  <r>
    <x v="0"/>
    <n v="10100501"/>
    <x v="1"/>
    <d v="2019-02-01T00:00:00"/>
    <s v="017 AUTO RETS     "/>
    <n v="108101678"/>
    <n v="-166"/>
    <x v="10"/>
    <s v="PP_CD_20190227_012334.TXT"/>
    <x v="0"/>
    <n v="2"/>
    <x v="0"/>
    <n v="3.9300000000000002E-2"/>
  </r>
  <r>
    <x v="0"/>
    <n v="10100501"/>
    <x v="1"/>
    <d v="2019-02-01T00:00:00"/>
    <s v="016 AUTO UNTZ     "/>
    <n v="108101678"/>
    <n v="0"/>
    <x v="10"/>
    <s v="PP_CD_20190227_012334.TXT"/>
    <x v="0"/>
    <n v="2"/>
    <x v="0"/>
    <n v="3.9300000000000002E-2"/>
  </r>
  <r>
    <x v="0"/>
    <n v="10100501"/>
    <x v="1"/>
    <d v="2019-02-01T00:00:00"/>
    <s v="017 AUTO RETS     "/>
    <n v="108101678"/>
    <n v="-1892.71"/>
    <x v="10"/>
    <s v="PP_CD_20190227_012334.TXT"/>
    <x v="2"/>
    <n v="2"/>
    <x v="0"/>
    <n v="3.1399999999999997E-2"/>
  </r>
  <r>
    <x v="0"/>
    <n v="10100501"/>
    <x v="1"/>
    <d v="2019-02-01T00:00:00"/>
    <s v="017 AUTO RETS     "/>
    <n v="108101678"/>
    <n v="-1377.5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PP_CD_20190227_012334.TXT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2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2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2-01T00:00:00"/>
    <s v="016 AUTO UNTZ     "/>
    <n v="108101678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3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3-01T00:00:00"/>
    <s v="016 AUTO UNTZ     "/>
    <n v="108101678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3-01T00:00:00"/>
    <s v="016 AUTO UNTZ     "/>
    <n v="108101678"/>
    <n v="0"/>
    <x v="10"/>
    <s v="Late Charge Unitization"/>
    <x v="3"/>
    <n v="2"/>
    <x v="0"/>
    <n v="3.7400000000000003E-2"/>
  </r>
  <r>
    <x v="0"/>
    <n v="10100501"/>
    <x v="1"/>
    <d v="2019-03-01T00:00:00"/>
    <s v="016 AUTO UNTZ     "/>
    <n v="108101678"/>
    <n v="0"/>
    <x v="10"/>
    <s v="Late Charge Unitization"/>
    <x v="0"/>
    <n v="2"/>
    <x v="0"/>
    <n v="3.9300000000000002E-2"/>
  </r>
  <r>
    <x v="0"/>
    <n v="10100501"/>
    <x v="1"/>
    <d v="2018-10-01T00:00:00"/>
    <s v="017 AUTO RETS     "/>
    <n v="108101986"/>
    <n v="-4273.1000000000004"/>
    <x v="61"/>
    <s v="PP_CD_20180927_011054.TXT"/>
    <x v="0"/>
    <n v="2018"/>
    <x v="0"/>
    <n v="3.9300000000000002E-2"/>
  </r>
  <r>
    <x v="0"/>
    <n v="10100501"/>
    <x v="1"/>
    <d v="2018-10-01T00:00:00"/>
    <s v="016 AUTO UNTZ     "/>
    <n v="108101986"/>
    <n v="0"/>
    <x v="62"/>
    <s v="PP_CD_20180927_011054.TXT"/>
    <x v="0"/>
    <n v="2018"/>
    <x v="0"/>
    <n v="3.9300000000000002E-2"/>
  </r>
  <r>
    <x v="0"/>
    <n v="10100501"/>
    <x v="1"/>
    <d v="2018-10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8-10-01T00:00:00"/>
    <s v="017 AUTO RETS     "/>
    <n v="108101986"/>
    <n v="-1858.5"/>
    <x v="61"/>
    <s v="PP_CD_20181101_153521.TXT"/>
    <x v="1"/>
    <n v="2018"/>
    <x v="0"/>
    <n v="1.77E-2"/>
  </r>
  <r>
    <x v="0"/>
    <n v="10100501"/>
    <x v="1"/>
    <d v="2018-10-01T00:00:00"/>
    <s v="017 AUTO RETS     "/>
    <n v="108101986"/>
    <n v="-1123.2"/>
    <x v="61"/>
    <s v="PP_CD_20181101_153521.TXT"/>
    <x v="1"/>
    <n v="2018"/>
    <x v="0"/>
    <n v="1.77E-2"/>
  </r>
  <r>
    <x v="0"/>
    <n v="10100501"/>
    <x v="1"/>
    <d v="2018-10-01T00:00:00"/>
    <s v="017 AUTO RETS     "/>
    <n v="108101986"/>
    <n v="494"/>
    <x v="61"/>
    <s v="PP_CD_20181101_153521.TXT"/>
    <x v="0"/>
    <n v="2018"/>
    <x v="0"/>
    <n v="3.9300000000000002E-2"/>
  </r>
  <r>
    <x v="0"/>
    <n v="10100501"/>
    <x v="1"/>
    <d v="2018-10-01T00:00:00"/>
    <s v="017 AUTO RETS     "/>
    <n v="108101986"/>
    <n v="-489"/>
    <x v="61"/>
    <s v="PP_CD_20181101_153521.TXT"/>
    <x v="0"/>
    <n v="2018"/>
    <x v="0"/>
    <n v="3.9300000000000002E-2"/>
  </r>
  <r>
    <x v="0"/>
    <n v="10100501"/>
    <x v="1"/>
    <d v="2018-10-01T00:00:00"/>
    <s v="017 AUTO RETS     "/>
    <n v="108101986"/>
    <n v="-211.9"/>
    <x v="61"/>
    <s v="PP_CD_20181101_153521.TXT"/>
    <x v="0"/>
    <n v="2018"/>
    <x v="0"/>
    <n v="3.9300000000000002E-2"/>
  </r>
  <r>
    <x v="0"/>
    <n v="10100501"/>
    <x v="1"/>
    <d v="2018-10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8-11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8-11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8-11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9-02-01T00:00:00"/>
    <s v="017 AUTO RETS     "/>
    <n v="108101986"/>
    <n v="354"/>
    <x v="55"/>
    <s v="PP_CD_20190216_013604.TXT"/>
    <x v="1"/>
    <n v="2018"/>
    <x v="0"/>
    <n v="1.77E-2"/>
  </r>
  <r>
    <x v="0"/>
    <n v="10100501"/>
    <x v="1"/>
    <d v="2019-02-01T00:00:00"/>
    <s v="017 AUTO RETS     "/>
    <n v="108101986"/>
    <n v="-2051.66"/>
    <x v="55"/>
    <s v="PP_CD_20190216_013604.TXT"/>
    <x v="1"/>
    <n v="2018"/>
    <x v="0"/>
    <n v="1.77E-2"/>
  </r>
  <r>
    <x v="0"/>
    <n v="10100501"/>
    <x v="1"/>
    <d v="2019-02-01T00:00:00"/>
    <s v="017 AUTO RETS     "/>
    <n v="108101986"/>
    <n v="-1265.1400000000001"/>
    <x v="55"/>
    <s v="PP_CD_20190216_013604.TXT"/>
    <x v="1"/>
    <n v="2018"/>
    <x v="0"/>
    <n v="1.77E-2"/>
  </r>
  <r>
    <x v="0"/>
    <n v="10100501"/>
    <x v="1"/>
    <d v="2019-02-01T00:00:00"/>
    <s v="017 AUTO RETS     "/>
    <n v="108101986"/>
    <n v="-2618.1999999999998"/>
    <x v="55"/>
    <s v="PP_CD_20190216_013604.TXT"/>
    <x v="0"/>
    <n v="2018"/>
    <x v="0"/>
    <n v="3.9300000000000002E-2"/>
  </r>
  <r>
    <x v="0"/>
    <n v="10100501"/>
    <x v="1"/>
    <d v="2019-02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9-02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9-02-01T00:00:00"/>
    <s v="016 AUTO UNTZ     "/>
    <n v="108101986"/>
    <n v="0"/>
    <x v="62"/>
    <s v="Late Charge Unitization"/>
    <x v="0"/>
    <n v="2018"/>
    <x v="0"/>
    <n v="3.9300000000000002E-2"/>
  </r>
  <r>
    <x v="0"/>
    <n v="10100501"/>
    <x v="1"/>
    <d v="2019-01-01T00:00:00"/>
    <s v="017 AUTO RETS     "/>
    <n v="108102071"/>
    <n v="-197.24"/>
    <x v="12"/>
    <s v="PP_CD_20190129_010947.TXT"/>
    <x v="2"/>
    <n v="1"/>
    <x v="0"/>
    <n v="3.1399999999999997E-2"/>
  </r>
  <r>
    <x v="0"/>
    <n v="10100501"/>
    <x v="1"/>
    <d v="2019-01-01T00:00:00"/>
    <s v="016 AUTO UNTZ     "/>
    <n v="108102071"/>
    <n v="0"/>
    <x v="12"/>
    <s v="PP_CD_20190129_010947.TXT"/>
    <x v="2"/>
    <n v="1"/>
    <x v="0"/>
    <n v="3.1399999999999997E-2"/>
  </r>
  <r>
    <x v="0"/>
    <n v="10100501"/>
    <x v="1"/>
    <d v="2019-01-01T00:00:00"/>
    <s v="017 AUTO RETS     "/>
    <n v="108102071"/>
    <n v="-329.4"/>
    <x v="12"/>
    <s v="PP_CD_20190129_010947.TXT"/>
    <x v="3"/>
    <n v="1"/>
    <x v="0"/>
    <n v="3.7400000000000003E-2"/>
  </r>
  <r>
    <x v="0"/>
    <n v="10100501"/>
    <x v="1"/>
    <d v="2019-01-01T00:00:00"/>
    <s v="017 AUTO RETS     "/>
    <n v="108102071"/>
    <n v="-329.4"/>
    <x v="12"/>
    <s v="PP_CD_20190129_010947.TXT"/>
    <x v="3"/>
    <n v="1"/>
    <x v="0"/>
    <n v="3.7400000000000003E-2"/>
  </r>
  <r>
    <x v="0"/>
    <n v="10100501"/>
    <x v="1"/>
    <d v="2019-01-01T00:00:00"/>
    <s v="016 AUTO UNTZ     "/>
    <n v="108102071"/>
    <n v="0"/>
    <x v="12"/>
    <s v="PP_CD_20190129_010947.TXT"/>
    <x v="3"/>
    <n v="1"/>
    <x v="0"/>
    <n v="3.7400000000000003E-2"/>
  </r>
  <r>
    <x v="0"/>
    <n v="10100501"/>
    <x v="1"/>
    <d v="2019-01-01T00:00:00"/>
    <s v="016 AUTO UNTZ     "/>
    <n v="108102071"/>
    <n v="0"/>
    <x v="12"/>
    <s v="PP_CD_20190129_010947.TXT"/>
    <x v="3"/>
    <n v="1"/>
    <x v="0"/>
    <n v="3.7400000000000003E-2"/>
  </r>
  <r>
    <x v="0"/>
    <n v="10100501"/>
    <x v="1"/>
    <d v="2019-01-01T00:00:00"/>
    <s v="017 AUTO RETS     "/>
    <n v="108102071"/>
    <n v="-106.2"/>
    <x v="12"/>
    <s v="PP_CD_20190129_010947.TXT"/>
    <x v="1"/>
    <n v="1"/>
    <x v="0"/>
    <n v="1.77E-2"/>
  </r>
  <r>
    <x v="0"/>
    <n v="10100501"/>
    <x v="1"/>
    <d v="2019-01-01T00:00:00"/>
    <s v="016 AUTO UNTZ     "/>
    <n v="108102071"/>
    <n v="0"/>
    <x v="12"/>
    <s v="PP_CD_20190129_010947.TXT"/>
    <x v="1"/>
    <n v="1"/>
    <x v="0"/>
    <n v="1.77E-2"/>
  </r>
  <r>
    <x v="0"/>
    <n v="10100501"/>
    <x v="1"/>
    <d v="2019-01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1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1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1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2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2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3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3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3-01T00:00:00"/>
    <s v="016 AUTO UNTZ     "/>
    <n v="108102071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2071"/>
    <n v="0"/>
    <x v="12"/>
    <s v="Late Charge Unitization"/>
    <x v="1"/>
    <n v="1"/>
    <x v="0"/>
    <n v="1.77E-2"/>
  </r>
  <r>
    <x v="0"/>
    <n v="10100501"/>
    <x v="1"/>
    <d v="2019-02-01T00:00:00"/>
    <s v="017 AUTO RETS     "/>
    <n v="108102413"/>
    <n v="-68.92"/>
    <x v="13"/>
    <s v="PP_CD_20190208_011154.TXT"/>
    <x v="2"/>
    <n v="2"/>
    <x v="0"/>
    <n v="3.1399999999999997E-2"/>
  </r>
  <r>
    <x v="0"/>
    <n v="10100501"/>
    <x v="1"/>
    <d v="2019-02-01T00:00:00"/>
    <s v="016 AUTO UNTZ     "/>
    <n v="108102413"/>
    <n v="0"/>
    <x v="13"/>
    <s v="PP_CD_20190208_011154.TXT"/>
    <x v="2"/>
    <n v="2"/>
    <x v="0"/>
    <n v="3.1399999999999997E-2"/>
  </r>
  <r>
    <x v="0"/>
    <n v="10100501"/>
    <x v="1"/>
    <d v="2019-02-01T00:00:00"/>
    <s v="016 AUTO UNTZ     "/>
    <n v="108102413"/>
    <n v="0"/>
    <x v="13"/>
    <s v="Late Charge Unitization"/>
    <x v="2"/>
    <n v="2"/>
    <x v="0"/>
    <n v="3.1399999999999997E-2"/>
  </r>
  <r>
    <x v="0"/>
    <n v="10100501"/>
    <x v="1"/>
    <d v="2019-03-01T00:00:00"/>
    <s v="016 AUTO UNTZ     "/>
    <n v="108102413"/>
    <n v="0"/>
    <x v="13"/>
    <s v="Late Charge Unitization"/>
    <x v="2"/>
    <n v="2"/>
    <x v="0"/>
    <n v="3.1399999999999997E-2"/>
  </r>
  <r>
    <x v="0"/>
    <n v="10100501"/>
    <x v="1"/>
    <d v="2019-03-01T00:00:00"/>
    <s v="016 AUTO UNTZ     "/>
    <n v="108102413"/>
    <n v="0"/>
    <x v="13"/>
    <s v="Late Charge Unitization"/>
    <x v="2"/>
    <n v="2"/>
    <x v="0"/>
    <n v="3.1399999999999997E-2"/>
  </r>
  <r>
    <x v="0"/>
    <n v="10100501"/>
    <x v="1"/>
    <d v="2019-01-01T00:00:00"/>
    <s v="017 AUTO RETS     "/>
    <n v="108102414"/>
    <n v="-333.28"/>
    <x v="14"/>
    <s v="PP_CD_20190111_011013.TXT"/>
    <x v="2"/>
    <n v="1"/>
    <x v="0"/>
    <n v="3.1399999999999997E-2"/>
  </r>
  <r>
    <x v="0"/>
    <n v="10100501"/>
    <x v="1"/>
    <d v="2019-01-01T00:00:00"/>
    <s v="017 AUTO RETS     "/>
    <n v="108102414"/>
    <n v="-951.6"/>
    <x v="14"/>
    <s v="PP_CD_20190111_011013.TXT"/>
    <x v="3"/>
    <n v="1"/>
    <x v="0"/>
    <n v="3.7400000000000003E-2"/>
  </r>
  <r>
    <x v="0"/>
    <n v="10100501"/>
    <x v="1"/>
    <d v="2019-01-01T00:00:00"/>
    <s v="016 AUTO UNTZ     "/>
    <n v="108102414"/>
    <n v="0"/>
    <x v="14"/>
    <s v="PP_CD_20190111_011013.TXT"/>
    <x v="2"/>
    <n v="1"/>
    <x v="0"/>
    <n v="3.1399999999999997E-2"/>
  </r>
  <r>
    <x v="0"/>
    <n v="10100501"/>
    <x v="1"/>
    <d v="2019-01-01T00:00:00"/>
    <s v="016 AUTO UNTZ     "/>
    <n v="108102414"/>
    <n v="0"/>
    <x v="14"/>
    <s v="PP_CD_20190111_011013.TXT"/>
    <x v="3"/>
    <n v="1"/>
    <x v="0"/>
    <n v="3.7400000000000003E-2"/>
  </r>
  <r>
    <x v="0"/>
    <n v="10100501"/>
    <x v="1"/>
    <d v="2019-02-01T00:00:00"/>
    <s v="016 AUTO UNTZ     "/>
    <n v="108102414"/>
    <n v="0"/>
    <x v="14"/>
    <s v="Late Charge Unitization"/>
    <x v="2"/>
    <n v="1"/>
    <x v="0"/>
    <n v="3.1399999999999997E-2"/>
  </r>
  <r>
    <x v="0"/>
    <n v="10100501"/>
    <x v="1"/>
    <d v="2019-02-01T00:00:00"/>
    <s v="016 AUTO UNTZ     "/>
    <n v="108102414"/>
    <n v="0"/>
    <x v="14"/>
    <s v="Late Charge Unitization"/>
    <x v="3"/>
    <n v="1"/>
    <x v="0"/>
    <n v="3.7400000000000003E-2"/>
  </r>
  <r>
    <x v="0"/>
    <n v="10100501"/>
    <x v="1"/>
    <d v="2019-02-01T00:00:00"/>
    <s v="016 AUTO UNTZ     "/>
    <n v="108102414"/>
    <n v="0"/>
    <x v="14"/>
    <s v="Late Charge Unitization"/>
    <x v="2"/>
    <n v="1"/>
    <x v="0"/>
    <n v="3.1399999999999997E-2"/>
  </r>
  <r>
    <x v="0"/>
    <n v="10100501"/>
    <x v="1"/>
    <d v="2019-02-01T00:00:00"/>
    <s v="016 AUTO UNTZ     "/>
    <n v="108102414"/>
    <n v="0"/>
    <x v="14"/>
    <s v="Late Charge Unitization"/>
    <x v="3"/>
    <n v="1"/>
    <x v="0"/>
    <n v="3.7400000000000003E-2"/>
  </r>
  <r>
    <x v="0"/>
    <n v="10100501"/>
    <x v="1"/>
    <d v="2019-01-01T00:00:00"/>
    <s v="017 AUTO RETS     "/>
    <n v="108102516"/>
    <n v="-5659.98"/>
    <x v="15"/>
    <s v="PP_CD_20190117_010826.TXT"/>
    <x v="1"/>
    <n v="1"/>
    <x v="0"/>
    <n v="1.77E-2"/>
  </r>
  <r>
    <x v="0"/>
    <n v="10100501"/>
    <x v="1"/>
    <d v="2019-01-01T00:00:00"/>
    <s v="017 AUTO RETS     "/>
    <n v="108102516"/>
    <n v="-875.13"/>
    <x v="15"/>
    <s v="PP_CD_20190117_010826.TXT"/>
    <x v="1"/>
    <n v="1"/>
    <x v="0"/>
    <n v="1.77E-2"/>
  </r>
  <r>
    <x v="0"/>
    <n v="10100501"/>
    <x v="1"/>
    <d v="2019-01-01T00:00:00"/>
    <s v="017 AUTO RETS     "/>
    <n v="108102516"/>
    <n v="-875.13"/>
    <x v="15"/>
    <s v="PP_CD_20190117_010826.TXT"/>
    <x v="1"/>
    <n v="1"/>
    <x v="0"/>
    <n v="1.77E-2"/>
  </r>
  <r>
    <x v="0"/>
    <n v="10100501"/>
    <x v="1"/>
    <d v="2019-01-01T00:00:00"/>
    <s v="017 AUTO RETS     "/>
    <n v="108102516"/>
    <n v="-27748.5"/>
    <x v="15"/>
    <s v="PP_CD_20190117_010826.TXT"/>
    <x v="0"/>
    <n v="1"/>
    <x v="0"/>
    <n v="3.9300000000000002E-2"/>
  </r>
  <r>
    <x v="0"/>
    <n v="10100501"/>
    <x v="1"/>
    <d v="2019-01-01T00:00:00"/>
    <s v="017 AUTO RETS     "/>
    <n v="108102516"/>
    <n v="-15933.64"/>
    <x v="15"/>
    <s v="PP_CD_20190117_010826.TXT"/>
    <x v="0"/>
    <n v="1"/>
    <x v="0"/>
    <n v="3.9300000000000002E-2"/>
  </r>
  <r>
    <x v="0"/>
    <n v="10100501"/>
    <x v="1"/>
    <d v="2019-01-01T00:00:00"/>
    <s v="017 AUTO RETS     "/>
    <n v="108102516"/>
    <n v="-443.16"/>
    <x v="15"/>
    <s v="PP_CD_20190117_010826.TXT"/>
    <x v="1"/>
    <n v="1"/>
    <x v="0"/>
    <n v="1.77E-2"/>
  </r>
  <r>
    <x v="0"/>
    <n v="10100501"/>
    <x v="1"/>
    <d v="2019-01-01T00:00:00"/>
    <s v="017 AUTO RETS     "/>
    <n v="108102516"/>
    <n v="-44534.1"/>
    <x v="15"/>
    <s v="PP_CD_20190117_010826.TXT"/>
    <x v="0"/>
    <n v="1"/>
    <x v="0"/>
    <n v="3.9300000000000002E-2"/>
  </r>
  <r>
    <x v="0"/>
    <n v="10100501"/>
    <x v="1"/>
    <d v="2019-01-01T00:00:00"/>
    <s v="017 AUTO RETS     "/>
    <n v="108102516"/>
    <n v="-15972.35"/>
    <x v="15"/>
    <s v="PP_CD_20190117_010826.TXT"/>
    <x v="3"/>
    <n v="1"/>
    <x v="0"/>
    <n v="3.7400000000000003E-2"/>
  </r>
  <r>
    <x v="0"/>
    <n v="10100501"/>
    <x v="1"/>
    <d v="2019-01-01T00:00:00"/>
    <s v="017 AUTO RETS     "/>
    <n v="108102516"/>
    <n v="-5953.2"/>
    <x v="15"/>
    <s v="PP_CD_20190117_010826.TXT"/>
    <x v="0"/>
    <n v="1"/>
    <x v="0"/>
    <n v="3.9300000000000002E-2"/>
  </r>
  <r>
    <x v="0"/>
    <n v="10100501"/>
    <x v="1"/>
    <d v="2019-01-01T00:00:00"/>
    <s v="017 AUTO RETS     "/>
    <n v="108102516"/>
    <n v="-8966.1"/>
    <x v="15"/>
    <s v="PP_CD_20190117_010826.TXT"/>
    <x v="0"/>
    <n v="1"/>
    <x v="0"/>
    <n v="3.9300000000000002E-2"/>
  </r>
  <r>
    <x v="0"/>
    <n v="10100501"/>
    <x v="1"/>
    <d v="2019-01-01T00:00:00"/>
    <s v="017 AUTO RETS     "/>
    <n v="108102516"/>
    <n v="-16478.7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3"/>
    <n v="1"/>
    <x v="0"/>
    <n v="3.7400000000000003E-2"/>
  </r>
  <r>
    <x v="0"/>
    <n v="10100501"/>
    <x v="1"/>
    <d v="2019-01-01T00:00:00"/>
    <s v="016 AUTO UNTZ     "/>
    <n v="108102516"/>
    <n v="0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1"/>
    <n v="1"/>
    <x v="0"/>
    <n v="1.77E-2"/>
  </r>
  <r>
    <x v="0"/>
    <n v="10100501"/>
    <x v="1"/>
    <d v="2019-01-01T00:00:00"/>
    <s v="016 AUTO UNTZ     "/>
    <n v="108102516"/>
    <n v="0"/>
    <x v="15"/>
    <s v="PP_CD_20190117_010826.TXT"/>
    <x v="0"/>
    <n v="1"/>
    <x v="0"/>
    <n v="3.9300000000000002E-2"/>
  </r>
  <r>
    <x v="0"/>
    <n v="10100501"/>
    <x v="1"/>
    <d v="2019-01-01T00:00:00"/>
    <s v="016 AUTO UNTZ     "/>
    <n v="108102516"/>
    <n v="0"/>
    <x v="15"/>
    <s v="PP_CD_20190117_010826.TXT"/>
    <x v="0"/>
    <n v="1"/>
    <x v="0"/>
    <n v="3.9300000000000002E-2"/>
  </r>
  <r>
    <x v="0"/>
    <n v="10100501"/>
    <x v="1"/>
    <d v="2019-01-01T00:00:00"/>
    <s v="016 AUTO UNTZ     "/>
    <n v="108102516"/>
    <n v="0"/>
    <x v="15"/>
    <s v="PP_CD_20190117_010826.TXT"/>
    <x v="0"/>
    <n v="1"/>
    <x v="0"/>
    <n v="3.9300000000000002E-2"/>
  </r>
  <r>
    <x v="0"/>
    <n v="10100501"/>
    <x v="1"/>
    <d v="2019-01-01T00:00:00"/>
    <s v="016 AUTO UNTZ     "/>
    <n v="108102516"/>
    <n v="0"/>
    <x v="15"/>
    <s v="PP_CD_20190117_010826.TXT"/>
    <x v="0"/>
    <n v="1"/>
    <x v="0"/>
    <n v="3.9300000000000002E-2"/>
  </r>
  <r>
    <x v="0"/>
    <n v="10100501"/>
    <x v="1"/>
    <d v="2019-01-01T00:00:00"/>
    <s v="016 AUTO UNTZ     "/>
    <n v="108102516"/>
    <n v="0"/>
    <x v="15"/>
    <s v="PP_CD_20190117_010826.TXT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3"/>
    <n v="1"/>
    <x v="0"/>
    <n v="3.7400000000000003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3"/>
    <n v="1"/>
    <x v="0"/>
    <n v="3.7400000000000003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3"/>
    <n v="1"/>
    <x v="0"/>
    <n v="3.7400000000000003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1"/>
    <n v="1"/>
    <x v="0"/>
    <n v="1.77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2516"/>
    <n v="0"/>
    <x v="15"/>
    <s v="Late Charge Unitization"/>
    <x v="0"/>
    <n v="1"/>
    <x v="0"/>
    <n v="3.9300000000000002E-2"/>
  </r>
  <r>
    <x v="0"/>
    <n v="10100501"/>
    <x v="1"/>
    <d v="2019-01-01T00:00:00"/>
    <s v="017 AUTO RETS     "/>
    <n v="108102521"/>
    <n v="-495.9"/>
    <x v="14"/>
    <s v="PP_CD_20190111_011013.TXT"/>
    <x v="3"/>
    <n v="1"/>
    <x v="0"/>
    <n v="3.7400000000000003E-2"/>
  </r>
  <r>
    <x v="0"/>
    <n v="10100501"/>
    <x v="1"/>
    <d v="2019-01-01T00:00:00"/>
    <s v="017 AUTO RETS     "/>
    <n v="108102521"/>
    <n v="-222.3"/>
    <x v="14"/>
    <s v="PP_CD_20190111_011013.TXT"/>
    <x v="3"/>
    <n v="1"/>
    <x v="0"/>
    <n v="3.7400000000000003E-2"/>
  </r>
  <r>
    <x v="0"/>
    <n v="10100501"/>
    <x v="1"/>
    <d v="2019-01-01T00:00:00"/>
    <s v="016 AUTO UNTZ     "/>
    <n v="108102521"/>
    <n v="0"/>
    <x v="14"/>
    <s v="PP_CD_20190111_011013.TXT"/>
    <x v="3"/>
    <n v="1"/>
    <x v="0"/>
    <n v="3.7400000000000003E-2"/>
  </r>
  <r>
    <x v="0"/>
    <n v="10100501"/>
    <x v="1"/>
    <d v="2019-01-01T00:00:00"/>
    <s v="016 AUTO UNTZ     "/>
    <n v="108102521"/>
    <n v="0"/>
    <x v="14"/>
    <s v="PP_CD_20190111_011013.TXT"/>
    <x v="3"/>
    <n v="1"/>
    <x v="0"/>
    <n v="3.7400000000000003E-2"/>
  </r>
  <r>
    <x v="0"/>
    <n v="10100501"/>
    <x v="1"/>
    <d v="2019-01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1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2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2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2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2-01T00:00:00"/>
    <s v="016 AUTO UNTZ     "/>
    <n v="108102521"/>
    <n v="0"/>
    <x v="14"/>
    <s v="Late Charge Unitization"/>
    <x v="3"/>
    <n v="1"/>
    <x v="0"/>
    <n v="3.7400000000000003E-2"/>
  </r>
  <r>
    <x v="0"/>
    <n v="10100501"/>
    <x v="1"/>
    <d v="2019-03-01T00:00:00"/>
    <s v="016 AUTO UNTZ     "/>
    <n v="108102559"/>
    <n v="0"/>
    <x v="16"/>
    <s v="PP_CD_20190329_025956.TXT"/>
    <x v="2"/>
    <n v="3"/>
    <x v="0"/>
    <n v="3.1399999999999997E-2"/>
  </r>
  <r>
    <x v="0"/>
    <n v="10100501"/>
    <x v="1"/>
    <d v="2019-03-01T00:00:00"/>
    <s v="016 AUTO UNTZ     "/>
    <n v="108102559"/>
    <n v="0"/>
    <x v="16"/>
    <s v="PP_CD_20190330_025706.TXT"/>
    <x v="3"/>
    <n v="3"/>
    <x v="0"/>
    <n v="3.7400000000000003E-2"/>
  </r>
  <r>
    <x v="0"/>
    <n v="10100501"/>
    <x v="1"/>
    <d v="2019-03-01T00:00:00"/>
    <s v="016 AUTO UNTZ     "/>
    <n v="108102559"/>
    <n v="0"/>
    <x v="16"/>
    <s v="PP_CD_20190329_025956.TXT"/>
    <x v="3"/>
    <n v="3"/>
    <x v="0"/>
    <n v="3.7400000000000003E-2"/>
  </r>
  <r>
    <x v="0"/>
    <n v="10100501"/>
    <x v="1"/>
    <d v="2019-03-01T00:00:00"/>
    <s v="016 AUTO UNTZ     "/>
    <n v="108102559"/>
    <n v="0"/>
    <x v="16"/>
    <s v="PP_CD_20190329_025956.TXT"/>
    <x v="3"/>
    <n v="3"/>
    <x v="0"/>
    <n v="3.7400000000000003E-2"/>
  </r>
  <r>
    <x v="0"/>
    <n v="10100501"/>
    <x v="1"/>
    <d v="2019-03-01T00:00:00"/>
    <s v="017 AUTO RETS     "/>
    <n v="108102559"/>
    <n v="-286.38"/>
    <x v="16"/>
    <s v="PP_CD_20190329_025956.TXT"/>
    <x v="2"/>
    <n v="3"/>
    <x v="0"/>
    <n v="3.1399999999999997E-2"/>
  </r>
  <r>
    <x v="0"/>
    <n v="10100501"/>
    <x v="1"/>
    <d v="2019-03-01T00:00:00"/>
    <s v="017 AUTO RETS     "/>
    <n v="108102559"/>
    <n v="-441"/>
    <x v="16"/>
    <s v="PP_CD_20190329_025956.TXT"/>
    <x v="3"/>
    <n v="3"/>
    <x v="0"/>
    <n v="3.7400000000000003E-2"/>
  </r>
  <r>
    <x v="0"/>
    <n v="10100501"/>
    <x v="1"/>
    <d v="2019-03-01T00:00:00"/>
    <s v="017 AUTO RETS     "/>
    <n v="108102559"/>
    <n v="-126"/>
    <x v="16"/>
    <s v="PP_CD_20190329_025956.TXT"/>
    <x v="3"/>
    <n v="3"/>
    <x v="0"/>
    <n v="3.7400000000000003E-2"/>
  </r>
  <r>
    <x v="0"/>
    <n v="10100501"/>
    <x v="1"/>
    <d v="2019-03-01T00:00:00"/>
    <s v="017 AUTO RETS     "/>
    <n v="108102559"/>
    <n v="-521.64"/>
    <x v="16"/>
    <s v="PP_CD_20190330_025706.TXT"/>
    <x v="3"/>
    <n v="3"/>
    <x v="0"/>
    <n v="3.7400000000000003E-2"/>
  </r>
  <r>
    <x v="0"/>
    <n v="10100501"/>
    <x v="1"/>
    <d v="2019-02-01T00:00:00"/>
    <s v="017 AUTO RETS     "/>
    <n v="108103533"/>
    <n v="-5152.9399999999996"/>
    <x v="63"/>
    <s v="Retirement "/>
    <x v="11"/>
    <n v="2018"/>
    <x v="0"/>
    <n v="3.4000000000000002E-2"/>
  </r>
  <r>
    <x v="0"/>
    <n v="10100501"/>
    <x v="1"/>
    <d v="2019-02-01T00:00:00"/>
    <s v="016 AUTO UNTZ     "/>
    <n v="108103533"/>
    <n v="0"/>
    <x v="63"/>
    <s v="Retirement"/>
    <x v="11"/>
    <n v="2018"/>
    <x v="0"/>
    <n v="3.4000000000000002E-2"/>
  </r>
  <r>
    <x v="0"/>
    <n v="10100501"/>
    <x v="1"/>
    <d v="2019-01-01T00:00:00"/>
    <s v="017 AUTO RETS     "/>
    <n v="108103706"/>
    <n v="-3099.25"/>
    <x v="58"/>
    <s v="PP_CD_20190118_011041.TXT"/>
    <x v="3"/>
    <n v="1"/>
    <x v="0"/>
    <n v="3.7400000000000003E-2"/>
  </r>
  <r>
    <x v="0"/>
    <n v="10100501"/>
    <x v="1"/>
    <d v="2019-01-01T00:00:00"/>
    <s v="017 AUTO RETS     "/>
    <n v="108103706"/>
    <n v="3099.25"/>
    <x v="58"/>
    <s v="PP_CD_20190118_011041.TXT"/>
    <x v="3"/>
    <n v="1"/>
    <x v="0"/>
    <n v="3.7400000000000003E-2"/>
  </r>
  <r>
    <x v="0"/>
    <n v="10100501"/>
    <x v="1"/>
    <d v="2019-01-01T00:00:00"/>
    <s v="017 AUTO RETS     "/>
    <n v="108104111"/>
    <n v="-21617.439999999999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104111"/>
    <n v="-938.6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104111"/>
    <n v="-351.89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90.28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355.42"/>
    <x v="4"/>
    <s v="PP_CD_20190125_194549.TXT"/>
    <x v="4"/>
    <n v="1"/>
    <x v="0"/>
    <n v="3.15E-2"/>
  </r>
  <r>
    <x v="0"/>
    <n v="10100501"/>
    <x v="1"/>
    <d v="2019-01-01T00:00:00"/>
    <s v="017 AUTO RETS     "/>
    <n v="108104111"/>
    <n v="-90.28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831.56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600.47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315.55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315.55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2987.81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315.55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2247.09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266.33"/>
    <x v="4"/>
    <s v="PP_CD_20190125_194549.TXT"/>
    <x v="2"/>
    <n v="1"/>
    <x v="0"/>
    <n v="3.1399999999999997E-2"/>
  </r>
  <r>
    <x v="0"/>
    <n v="10100501"/>
    <x v="1"/>
    <d v="2019-01-01T00:00:00"/>
    <s v="017 AUTO RETS     "/>
    <n v="108104111"/>
    <n v="-8039.85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104111"/>
    <n v="-2679.95"/>
    <x v="4"/>
    <s v="PP_CD_20190125_194549.TXT"/>
    <x v="3"/>
    <n v="1"/>
    <x v="0"/>
    <n v="3.7400000000000003E-2"/>
  </r>
  <r>
    <x v="0"/>
    <n v="10100501"/>
    <x v="1"/>
    <d v="2019-01-01T00:00:00"/>
    <s v="017 AUTO RETS     "/>
    <n v="108104111"/>
    <n v="-117.68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2"/>
    <n v="1"/>
    <x v="0"/>
    <n v="3.1399999999999997E-2"/>
  </r>
  <r>
    <x v="0"/>
    <n v="10100501"/>
    <x v="1"/>
    <d v="2019-01-01T00:00:00"/>
    <s v="016 AUTO UNTZ     "/>
    <n v="108104111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104111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104111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104111"/>
    <n v="0"/>
    <x v="4"/>
    <s v="PP_CD_20190125_194549.TXT"/>
    <x v="3"/>
    <n v="1"/>
    <x v="0"/>
    <n v="3.7400000000000003E-2"/>
  </r>
  <r>
    <x v="0"/>
    <n v="10100501"/>
    <x v="1"/>
    <d v="2019-01-01T00:00:00"/>
    <s v="016 AUTO UNTZ     "/>
    <n v="108104111"/>
    <n v="0"/>
    <x v="4"/>
    <s v="PP_CD_20190125_194549.TXT"/>
    <x v="4"/>
    <n v="1"/>
    <x v="0"/>
    <n v="3.15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7 AUTO RETS     "/>
    <n v="108104111"/>
    <n v="-23959.279999999999"/>
    <x v="4"/>
    <s v="PP_CD_20190221_012601.TXT"/>
    <x v="3"/>
    <n v="1"/>
    <x v="0"/>
    <n v="3.7400000000000003E-2"/>
  </r>
  <r>
    <x v="0"/>
    <n v="10100501"/>
    <x v="1"/>
    <d v="2019-02-01T00:00:00"/>
    <s v="017 AUTO RETS     "/>
    <n v="108104111"/>
    <n v="24395.759999999998"/>
    <x v="4"/>
    <s v="PP_CD_20190221_012601.TXT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7 AUTO RETS     "/>
    <n v="108104111"/>
    <n v="355.42"/>
    <x v="4"/>
    <s v="PP_CD_20190221_012601.TXT"/>
    <x v="4"/>
    <n v="1"/>
    <x v="0"/>
    <n v="3.15E-2"/>
  </r>
  <r>
    <x v="0"/>
    <n v="10100501"/>
    <x v="1"/>
    <d v="2019-02-01T00:00:00"/>
    <s v="016 AUTO UNTZ     "/>
    <n v="108104111"/>
    <n v="0"/>
    <x v="4"/>
    <s v="Late Charge Unitization"/>
    <x v="4"/>
    <n v="1"/>
    <x v="0"/>
    <n v="3.15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2"/>
    <n v="1"/>
    <x v="0"/>
    <n v="3.1399999999999997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3"/>
    <n v="1"/>
    <x v="0"/>
    <n v="3.7400000000000003E-2"/>
  </r>
  <r>
    <x v="0"/>
    <n v="10100501"/>
    <x v="1"/>
    <d v="2019-02-01T00:00:00"/>
    <s v="016 AUTO UNTZ     "/>
    <n v="108104111"/>
    <n v="0"/>
    <x v="4"/>
    <s v="Late Charge Unitization"/>
    <x v="4"/>
    <n v="1"/>
    <x v="0"/>
    <n v="3.15E-2"/>
  </r>
  <r>
    <x v="0"/>
    <n v="10100501"/>
    <x v="1"/>
    <d v="2019-03-01T00:00:00"/>
    <s v="016 AUTO UNTZ     "/>
    <n v="108104860"/>
    <n v="0"/>
    <x v="24"/>
    <s v="PP_CD_20190328_025908.TXT"/>
    <x v="2"/>
    <n v="3"/>
    <x v="0"/>
    <n v="3.1399999999999997E-2"/>
  </r>
  <r>
    <x v="0"/>
    <n v="10100501"/>
    <x v="1"/>
    <d v="2019-03-01T00:00:00"/>
    <s v="016 AUTO UNTZ     "/>
    <n v="108104860"/>
    <n v="0"/>
    <x v="24"/>
    <s v="PP_CD_20190328_025908.TXT"/>
    <x v="2"/>
    <n v="3"/>
    <x v="0"/>
    <n v="3.1399999999999997E-2"/>
  </r>
  <r>
    <x v="0"/>
    <n v="10100501"/>
    <x v="1"/>
    <d v="2019-03-01T00:00:00"/>
    <s v="016 AUTO UNTZ     "/>
    <n v="108104860"/>
    <n v="0"/>
    <x v="24"/>
    <s v="PP_CD_20190328_025908.TXT"/>
    <x v="2"/>
    <n v="3"/>
    <x v="0"/>
    <n v="3.1399999999999997E-2"/>
  </r>
  <r>
    <x v="0"/>
    <n v="10100501"/>
    <x v="1"/>
    <d v="2019-03-01T00:00:00"/>
    <s v="016 AUTO UNTZ     "/>
    <n v="108104860"/>
    <n v="0"/>
    <x v="24"/>
    <s v="PP_CD_20190328_025908.TXT"/>
    <x v="2"/>
    <n v="3"/>
    <x v="0"/>
    <n v="3.1399999999999997E-2"/>
  </r>
  <r>
    <x v="0"/>
    <n v="10100501"/>
    <x v="1"/>
    <d v="2019-03-01T00:00:00"/>
    <s v="017 AUTO RETS     "/>
    <n v="108104860"/>
    <n v="-286.73"/>
    <x v="24"/>
    <s v="PP_CD_20190328_025908.TXT"/>
    <x v="2"/>
    <n v="3"/>
    <x v="0"/>
    <n v="3.1399999999999997E-2"/>
  </r>
  <r>
    <x v="0"/>
    <n v="10100501"/>
    <x v="1"/>
    <d v="2019-03-01T00:00:00"/>
    <s v="017 AUTO RETS     "/>
    <n v="108104860"/>
    <n v="-312.33999999999997"/>
    <x v="24"/>
    <s v="PP_CD_20190328_025908.TXT"/>
    <x v="2"/>
    <n v="3"/>
    <x v="0"/>
    <n v="3.1399999999999997E-2"/>
  </r>
  <r>
    <x v="0"/>
    <n v="10100501"/>
    <x v="1"/>
    <d v="2019-03-01T00:00:00"/>
    <s v="017 AUTO RETS     "/>
    <n v="108104860"/>
    <n v="-276.23"/>
    <x v="24"/>
    <s v="PP_CD_20190328_025908.TXT"/>
    <x v="2"/>
    <n v="3"/>
    <x v="0"/>
    <n v="3.1399999999999997E-2"/>
  </r>
  <r>
    <x v="0"/>
    <n v="10100501"/>
    <x v="1"/>
    <d v="2019-03-01T00:00:00"/>
    <s v="017 AUTO RETS     "/>
    <n v="108104860"/>
    <n v="-3836.56"/>
    <x v="24"/>
    <s v="PP_CD_20190328_025908.TXT"/>
    <x v="2"/>
    <n v="3"/>
    <x v="0"/>
    <n v="3.1399999999999997E-2"/>
  </r>
  <r>
    <x v="0"/>
    <n v="10100501"/>
    <x v="1"/>
    <d v="2019-02-01T00:00:00"/>
    <s v="017 AUTO RETS     "/>
    <n v="108105047"/>
    <n v="-2266"/>
    <x v="6"/>
    <s v="PP_CD_20190220_011359.TXT"/>
    <x v="1"/>
    <n v="2"/>
    <x v="0"/>
    <n v="1.77E-2"/>
  </r>
  <r>
    <x v="0"/>
    <n v="10100501"/>
    <x v="1"/>
    <d v="2019-02-01T00:00:00"/>
    <s v="016 AUTO UNTZ     "/>
    <n v="108105047"/>
    <n v="0"/>
    <x v="6"/>
    <s v="PP_CD_20190220_011359.TXT"/>
    <x v="1"/>
    <n v="2"/>
    <x v="0"/>
    <n v="1.77E-2"/>
  </r>
  <r>
    <x v="0"/>
    <n v="10100501"/>
    <x v="1"/>
    <d v="2019-02-01T00:00:00"/>
    <s v="016 AUTO UNTZ     "/>
    <n v="108105047"/>
    <n v="0"/>
    <x v="6"/>
    <s v="Late Charge Unitization"/>
    <x v="1"/>
    <n v="2"/>
    <x v="0"/>
    <n v="1.77E-2"/>
  </r>
  <r>
    <x v="0"/>
    <n v="10100501"/>
    <x v="1"/>
    <d v="2019-03-01T00:00:00"/>
    <s v="016 AUTO UNTZ     "/>
    <n v="108105047"/>
    <n v="0"/>
    <x v="6"/>
    <s v="Late Charge Unitization"/>
    <x v="1"/>
    <n v="2"/>
    <x v="0"/>
    <n v="1.77E-2"/>
  </r>
  <r>
    <x v="0"/>
    <n v="10100501"/>
    <x v="1"/>
    <d v="2019-03-01T00:00:00"/>
    <s v="016 AUTO UNTZ     "/>
    <n v="108105047"/>
    <n v="0"/>
    <x v="6"/>
    <s v="Late Charge Unitization"/>
    <x v="1"/>
    <n v="2"/>
    <x v="0"/>
    <n v="1.77E-2"/>
  </r>
  <r>
    <x v="0"/>
    <n v="10100501"/>
    <x v="1"/>
    <d v="2019-01-01T00:00:00"/>
    <s v="017 AUTO RETS     "/>
    <n v="108105247"/>
    <n v="-1204.51"/>
    <x v="23"/>
    <s v="PP_CD_20190130_010753.TXT"/>
    <x v="2"/>
    <n v="1"/>
    <x v="0"/>
    <n v="3.1399999999999997E-2"/>
  </r>
  <r>
    <x v="0"/>
    <n v="10100501"/>
    <x v="1"/>
    <d v="2019-01-01T00:00:00"/>
    <s v="016 AUTO UNTZ     "/>
    <n v="108105247"/>
    <n v="0"/>
    <x v="23"/>
    <s v="PP_CD_20190130_010753.TXT"/>
    <x v="2"/>
    <n v="1"/>
    <x v="0"/>
    <n v="3.1399999999999997E-2"/>
  </r>
  <r>
    <x v="0"/>
    <n v="10100501"/>
    <x v="1"/>
    <d v="2019-01-01T00:00:00"/>
    <s v="017 AUTO RETS     "/>
    <n v="108105247"/>
    <n v="-4483.8"/>
    <x v="23"/>
    <s v="PP_CD_20190130_010753.TXT"/>
    <x v="0"/>
    <n v="1"/>
    <x v="0"/>
    <n v="3.9300000000000002E-2"/>
  </r>
  <r>
    <x v="0"/>
    <n v="10100501"/>
    <x v="1"/>
    <d v="2019-01-01T00:00:00"/>
    <s v="016 AUTO UNTZ     "/>
    <n v="108105247"/>
    <n v="0"/>
    <x v="23"/>
    <s v="PP_CD_20190130_010753.TXT"/>
    <x v="0"/>
    <n v="1"/>
    <x v="0"/>
    <n v="3.9300000000000002E-2"/>
  </r>
  <r>
    <x v="0"/>
    <n v="10100501"/>
    <x v="1"/>
    <d v="2019-01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1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2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2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2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3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3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3-01T00:00:00"/>
    <s v="016 AUTO UNTZ     "/>
    <n v="108105247"/>
    <n v="0"/>
    <x v="23"/>
    <s v="Late Charge Unitization"/>
    <x v="2"/>
    <n v="1"/>
    <x v="0"/>
    <n v="3.1399999999999997E-2"/>
  </r>
  <r>
    <x v="0"/>
    <n v="10100501"/>
    <x v="1"/>
    <d v="2019-03-01T00:00:00"/>
    <s v="016 AUTO UNTZ     "/>
    <n v="108105247"/>
    <n v="0"/>
    <x v="23"/>
    <s v="Late Charge Unitization"/>
    <x v="0"/>
    <n v="1"/>
    <x v="0"/>
    <n v="3.9300000000000002E-2"/>
  </r>
  <r>
    <x v="0"/>
    <n v="10100501"/>
    <x v="1"/>
    <d v="2019-02-01T00:00:00"/>
    <s v="017 AUTO RETS     "/>
    <n v="108105262"/>
    <n v="-2024"/>
    <x v="26"/>
    <s v="PP_CD_20190228_015200.TXT"/>
    <x v="3"/>
    <n v="2"/>
    <x v="0"/>
    <n v="3.7400000000000003E-2"/>
  </r>
  <r>
    <x v="0"/>
    <n v="10100501"/>
    <x v="1"/>
    <d v="2019-02-01T00:00:00"/>
    <s v="017 AUTO RETS     "/>
    <n v="108105262"/>
    <n v="-506"/>
    <x v="26"/>
    <s v="PP_CD_20190228_015200.TXT"/>
    <x v="3"/>
    <n v="2"/>
    <x v="0"/>
    <n v="3.7400000000000003E-2"/>
  </r>
  <r>
    <x v="0"/>
    <n v="10100501"/>
    <x v="1"/>
    <d v="2019-02-01T00:00:00"/>
    <s v="016 AUTO UNTZ     "/>
    <n v="108105262"/>
    <n v="0"/>
    <x v="26"/>
    <s v="PP_CD_20190228_015200.TXT"/>
    <x v="3"/>
    <n v="2"/>
    <x v="0"/>
    <n v="3.7400000000000003E-2"/>
  </r>
  <r>
    <x v="0"/>
    <n v="10100501"/>
    <x v="1"/>
    <d v="2019-02-01T00:00:00"/>
    <s v="016 AUTO UNTZ     "/>
    <n v="108105262"/>
    <n v="0"/>
    <x v="26"/>
    <s v="PP_CD_20190228_015200.TXT"/>
    <x v="3"/>
    <n v="2"/>
    <x v="0"/>
    <n v="3.7400000000000003E-2"/>
  </r>
  <r>
    <x v="0"/>
    <n v="10100501"/>
    <x v="1"/>
    <d v="2019-02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2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3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3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3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3-01T00:00:00"/>
    <s v="016 AUTO UNTZ     "/>
    <n v="108105262"/>
    <n v="0"/>
    <x v="26"/>
    <s v="Late Charge Unitization"/>
    <x v="3"/>
    <n v="2"/>
    <x v="0"/>
    <n v="3.7400000000000003E-2"/>
  </r>
  <r>
    <x v="0"/>
    <n v="10100501"/>
    <x v="1"/>
    <d v="2019-01-01T00:00:00"/>
    <s v="017 AUTO RETS     "/>
    <n v="108105310"/>
    <n v="-1801.84"/>
    <x v="18"/>
    <s v="PP_CD_20190108_010438.TXT"/>
    <x v="2"/>
    <n v="1"/>
    <x v="0"/>
    <n v="3.1399999999999997E-2"/>
  </r>
  <r>
    <x v="0"/>
    <n v="10100501"/>
    <x v="1"/>
    <d v="2019-01-01T00:00:00"/>
    <s v="017 AUTO RETS     "/>
    <n v="108105310"/>
    <n v="-1218.6099999999999"/>
    <x v="18"/>
    <s v="PP_CD_20190108_010438.TXT"/>
    <x v="2"/>
    <n v="1"/>
    <x v="0"/>
    <n v="3.1399999999999997E-2"/>
  </r>
  <r>
    <x v="0"/>
    <n v="10100501"/>
    <x v="1"/>
    <d v="2019-01-01T00:00:00"/>
    <s v="017 AUTO RETS     "/>
    <n v="108105310"/>
    <n v="-1218.6099999999999"/>
    <x v="18"/>
    <s v="PP_CD_20190108_010438.TXT"/>
    <x v="2"/>
    <n v="1"/>
    <x v="0"/>
    <n v="3.1399999999999997E-2"/>
  </r>
  <r>
    <x v="0"/>
    <n v="10100501"/>
    <x v="1"/>
    <d v="2019-01-01T00:00:00"/>
    <s v="016 AUTO UNTZ     "/>
    <n v="108105310"/>
    <n v="0"/>
    <x v="18"/>
    <s v="PP_CD_20190108_010438.TXT"/>
    <x v="2"/>
    <n v="1"/>
    <x v="0"/>
    <n v="3.1399999999999997E-2"/>
  </r>
  <r>
    <x v="0"/>
    <n v="10100501"/>
    <x v="1"/>
    <d v="2019-01-01T00:00:00"/>
    <s v="016 AUTO UNTZ     "/>
    <n v="108105310"/>
    <n v="0"/>
    <x v="18"/>
    <s v="PP_CD_20190108_010438.TXT"/>
    <x v="2"/>
    <n v="1"/>
    <x v="0"/>
    <n v="3.1399999999999997E-2"/>
  </r>
  <r>
    <x v="0"/>
    <n v="10100501"/>
    <x v="1"/>
    <d v="2019-01-01T00:00:00"/>
    <s v="016 AUTO UNTZ     "/>
    <n v="108105310"/>
    <n v="0"/>
    <x v="18"/>
    <s v="PP_CD_20190108_010438.TXT"/>
    <x v="2"/>
    <n v="1"/>
    <x v="0"/>
    <n v="3.1399999999999997E-2"/>
  </r>
  <r>
    <x v="0"/>
    <n v="10100501"/>
    <x v="1"/>
    <d v="2019-01-01T00:00:00"/>
    <s v="017 AUTO RETS     "/>
    <n v="108105310"/>
    <n v="-683.1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834.9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278.3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986.7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2163.15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721.05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683.1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657.8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1239.7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5310"/>
    <n v="0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5310"/>
    <n v="-370.5"/>
    <x v="18"/>
    <s v="PP_CD_20190108_010438.TXT"/>
    <x v="0"/>
    <n v="1"/>
    <x v="0"/>
    <n v="3.9300000000000002E-2"/>
  </r>
  <r>
    <x v="0"/>
    <n v="10100501"/>
    <x v="1"/>
    <d v="2019-01-01T00:00:00"/>
    <s v="016 AUTO UNTZ     "/>
    <n v="108105310"/>
    <n v="0"/>
    <x v="18"/>
    <s v="PP_CD_20190108_010438.TXT"/>
    <x v="0"/>
    <n v="1"/>
    <x v="0"/>
    <n v="3.9300000000000002E-2"/>
  </r>
  <r>
    <x v="0"/>
    <n v="10100501"/>
    <x v="1"/>
    <d v="2019-01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1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1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5310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5310"/>
    <n v="0"/>
    <x v="18"/>
    <s v="Late Charge Unitization"/>
    <x v="0"/>
    <n v="1"/>
    <x v="0"/>
    <n v="3.9300000000000002E-2"/>
  </r>
  <r>
    <x v="0"/>
    <n v="10100501"/>
    <x v="1"/>
    <d v="2019-01-01T00:00:00"/>
    <s v="017 AUTO RETS     "/>
    <n v="108105402"/>
    <n v="-11278.4"/>
    <x v="30"/>
    <s v="PP_CD_20190115_011511.TXT"/>
    <x v="3"/>
    <n v="1"/>
    <x v="0"/>
    <n v="3.7400000000000003E-2"/>
  </r>
  <r>
    <x v="0"/>
    <n v="10100501"/>
    <x v="1"/>
    <d v="2019-01-01T00:00:00"/>
    <s v="017 AUTO RETS     "/>
    <n v="108105402"/>
    <n v="-2074.38"/>
    <x v="30"/>
    <s v="PP_CD_20190115_011511.TXT"/>
    <x v="0"/>
    <n v="1"/>
    <x v="0"/>
    <n v="3.9300000000000002E-2"/>
  </r>
  <r>
    <x v="0"/>
    <n v="10100501"/>
    <x v="1"/>
    <d v="2019-01-01T00:00:00"/>
    <s v="017 AUTO RETS     "/>
    <n v="108105402"/>
    <n v="-691.46"/>
    <x v="30"/>
    <s v="PP_CD_20190115_011511.TXT"/>
    <x v="0"/>
    <n v="1"/>
    <x v="0"/>
    <n v="3.9300000000000002E-2"/>
  </r>
  <r>
    <x v="0"/>
    <n v="10100501"/>
    <x v="1"/>
    <d v="2019-01-01T00:00:00"/>
    <s v="017 AUTO RETS     "/>
    <n v="108105402"/>
    <n v="-1521.1"/>
    <x v="30"/>
    <s v="PP_CD_20190115_011511.TXT"/>
    <x v="3"/>
    <n v="1"/>
    <x v="0"/>
    <n v="3.7400000000000003E-2"/>
  </r>
  <r>
    <x v="0"/>
    <n v="10100501"/>
    <x v="1"/>
    <d v="2019-01-01T00:00:00"/>
    <s v="016 AUTO UNTZ     "/>
    <n v="108105402"/>
    <n v="0"/>
    <x v="30"/>
    <s v="PP_CD_20190115_011511.TXT"/>
    <x v="3"/>
    <n v="1"/>
    <x v="0"/>
    <n v="3.7400000000000003E-2"/>
  </r>
  <r>
    <x v="0"/>
    <n v="10100501"/>
    <x v="1"/>
    <d v="2019-01-01T00:00:00"/>
    <s v="016 AUTO UNTZ     "/>
    <n v="108105402"/>
    <n v="0"/>
    <x v="30"/>
    <s v="PP_CD_20190115_011511.TXT"/>
    <x v="3"/>
    <n v="1"/>
    <x v="0"/>
    <n v="3.7400000000000003E-2"/>
  </r>
  <r>
    <x v="0"/>
    <n v="10100501"/>
    <x v="1"/>
    <d v="2019-01-01T00:00:00"/>
    <s v="016 AUTO UNTZ     "/>
    <n v="108105402"/>
    <n v="0"/>
    <x v="30"/>
    <s v="PP_CD_20190115_011511.TXT"/>
    <x v="0"/>
    <n v="1"/>
    <x v="0"/>
    <n v="3.9300000000000002E-2"/>
  </r>
  <r>
    <x v="0"/>
    <n v="10100501"/>
    <x v="1"/>
    <d v="2019-01-01T00:00:00"/>
    <s v="016 AUTO UNTZ     "/>
    <n v="108105402"/>
    <n v="0"/>
    <x v="30"/>
    <s v="PP_CD_20190115_011511.TXT"/>
    <x v="0"/>
    <n v="1"/>
    <x v="0"/>
    <n v="3.9300000000000002E-2"/>
  </r>
  <r>
    <x v="0"/>
    <n v="10100501"/>
    <x v="1"/>
    <d v="2019-02-01T00:00:00"/>
    <s v="016 AUTO UNTZ     "/>
    <n v="108105402"/>
    <n v="0"/>
    <x v="30"/>
    <s v="Late Charge Unitization"/>
    <x v="3"/>
    <n v="1"/>
    <x v="0"/>
    <n v="3.7400000000000003E-2"/>
  </r>
  <r>
    <x v="0"/>
    <n v="10100501"/>
    <x v="1"/>
    <d v="2019-02-01T00:00:00"/>
    <s v="016 AUTO UNTZ     "/>
    <n v="108105402"/>
    <n v="0"/>
    <x v="30"/>
    <s v="Late Charge Unitization"/>
    <x v="3"/>
    <n v="1"/>
    <x v="0"/>
    <n v="3.7400000000000003E-2"/>
  </r>
  <r>
    <x v="0"/>
    <n v="10100501"/>
    <x v="1"/>
    <d v="2019-02-01T00:00:00"/>
    <s v="016 AUTO UNTZ     "/>
    <n v="108105402"/>
    <n v="0"/>
    <x v="30"/>
    <s v="Late Charge Unitization"/>
    <x v="0"/>
    <n v="1"/>
    <x v="0"/>
    <n v="3.9300000000000002E-2"/>
  </r>
  <r>
    <x v="0"/>
    <n v="10100501"/>
    <x v="1"/>
    <d v="2019-02-01T00:00:00"/>
    <s v="016 AUTO UNTZ     "/>
    <n v="108105402"/>
    <n v="0"/>
    <x v="30"/>
    <s v="Late Charge Unitization"/>
    <x v="0"/>
    <n v="1"/>
    <x v="0"/>
    <n v="3.9300000000000002E-2"/>
  </r>
  <r>
    <x v="0"/>
    <n v="10100501"/>
    <x v="1"/>
    <d v="2019-02-01T00:00:00"/>
    <s v="016 AUTO UNTZ     "/>
    <n v="108105402"/>
    <n v="0"/>
    <x v="30"/>
    <s v="Late Charge Unitization"/>
    <x v="3"/>
    <n v="1"/>
    <x v="0"/>
    <n v="3.7400000000000003E-2"/>
  </r>
  <r>
    <x v="0"/>
    <n v="10100501"/>
    <x v="1"/>
    <d v="2019-02-01T00:00:00"/>
    <s v="016 AUTO UNTZ     "/>
    <n v="108105402"/>
    <n v="0"/>
    <x v="30"/>
    <s v="Late Charge Unitization"/>
    <x v="3"/>
    <n v="1"/>
    <x v="0"/>
    <n v="3.7400000000000003E-2"/>
  </r>
  <r>
    <x v="0"/>
    <n v="10100501"/>
    <x v="1"/>
    <d v="2019-02-01T00:00:00"/>
    <s v="016 AUTO UNTZ     "/>
    <n v="108105402"/>
    <n v="0"/>
    <x v="30"/>
    <s v="Late Charge Unitization"/>
    <x v="0"/>
    <n v="1"/>
    <x v="0"/>
    <n v="3.9300000000000002E-2"/>
  </r>
  <r>
    <x v="0"/>
    <n v="10100501"/>
    <x v="1"/>
    <d v="2019-02-01T00:00:00"/>
    <s v="016 AUTO UNTZ     "/>
    <n v="108105402"/>
    <n v="0"/>
    <x v="30"/>
    <s v="Late Charge Unitization"/>
    <x v="0"/>
    <n v="1"/>
    <x v="0"/>
    <n v="3.9300000000000002E-2"/>
  </r>
  <r>
    <x v="0"/>
    <n v="10100501"/>
    <x v="1"/>
    <d v="2019-01-01T00:00:00"/>
    <s v="017 AUTO RETS     "/>
    <n v="108105596"/>
    <n v="-1095.3"/>
    <x v="12"/>
    <s v="PP_CD_20190129_010947.TXT"/>
    <x v="2"/>
    <n v="1"/>
    <x v="0"/>
    <n v="3.1399999999999997E-2"/>
  </r>
  <r>
    <x v="0"/>
    <n v="10100501"/>
    <x v="1"/>
    <d v="2019-01-01T00:00:00"/>
    <s v="016 AUTO UNTZ     "/>
    <n v="108105596"/>
    <n v="0"/>
    <x v="12"/>
    <s v="PP_CD_20190129_010947.TXT"/>
    <x v="2"/>
    <n v="1"/>
    <x v="0"/>
    <n v="3.1399999999999997E-2"/>
  </r>
  <r>
    <x v="0"/>
    <n v="10100501"/>
    <x v="1"/>
    <d v="2019-01-01T00:00:00"/>
    <s v="017 AUTO RETS     "/>
    <n v="108105596"/>
    <n v="-4411.78"/>
    <x v="12"/>
    <s v="PP_CD_20190129_010947.TXT"/>
    <x v="2"/>
    <n v="1"/>
    <x v="0"/>
    <n v="3.1399999999999997E-2"/>
  </r>
  <r>
    <x v="0"/>
    <n v="10100501"/>
    <x v="1"/>
    <d v="2019-01-01T00:00:00"/>
    <s v="016 AUTO UNTZ     "/>
    <n v="108105596"/>
    <n v="0"/>
    <x v="12"/>
    <s v="PP_CD_20190129_010947.TXT"/>
    <x v="2"/>
    <n v="1"/>
    <x v="0"/>
    <n v="3.1399999999999997E-2"/>
  </r>
  <r>
    <x v="0"/>
    <n v="10100501"/>
    <x v="1"/>
    <d v="2019-01-01T00:00:00"/>
    <s v="017 AUTO RETS     "/>
    <n v="108105596"/>
    <n v="-6238.84"/>
    <x v="12"/>
    <s v="PP_CD_20190129_010947.TXT"/>
    <x v="2"/>
    <n v="1"/>
    <x v="0"/>
    <n v="3.1399999999999997E-2"/>
  </r>
  <r>
    <x v="0"/>
    <n v="10100501"/>
    <x v="1"/>
    <d v="2019-01-01T00:00:00"/>
    <s v="016 AUTO UNTZ     "/>
    <n v="108105596"/>
    <n v="0"/>
    <x v="12"/>
    <s v="PP_CD_20190129_010947.TXT"/>
    <x v="2"/>
    <n v="1"/>
    <x v="0"/>
    <n v="3.1399999999999997E-2"/>
  </r>
  <r>
    <x v="0"/>
    <n v="10100501"/>
    <x v="1"/>
    <d v="2019-01-01T00:00:00"/>
    <s v="017 AUTO RETS     "/>
    <n v="108105596"/>
    <n v="-116.48"/>
    <x v="12"/>
    <s v="PP_CD_20190129_010947.TXT"/>
    <x v="3"/>
    <n v="1"/>
    <x v="0"/>
    <n v="3.7400000000000003E-2"/>
  </r>
  <r>
    <x v="0"/>
    <n v="10100501"/>
    <x v="1"/>
    <d v="2019-01-01T00:00:00"/>
    <s v="016 AUTO UNTZ     "/>
    <n v="108105596"/>
    <n v="0"/>
    <x v="12"/>
    <s v="PP_CD_20190129_010947.TXT"/>
    <x v="3"/>
    <n v="1"/>
    <x v="0"/>
    <n v="3.7400000000000003E-2"/>
  </r>
  <r>
    <x v="0"/>
    <n v="10100501"/>
    <x v="1"/>
    <d v="2019-01-01T00:00:00"/>
    <s v="017 AUTO RETS     "/>
    <n v="108105596"/>
    <n v="-1915.52"/>
    <x v="12"/>
    <s v="PP_CD_20190129_010947.TXT"/>
    <x v="0"/>
    <n v="1"/>
    <x v="0"/>
    <n v="3.9300000000000002E-2"/>
  </r>
  <r>
    <x v="0"/>
    <n v="10100501"/>
    <x v="1"/>
    <d v="2019-01-01T00:00:00"/>
    <s v="016 AUTO UNTZ     "/>
    <n v="108105596"/>
    <n v="0"/>
    <x v="12"/>
    <s v="PP_CD_20190129_010947.TXT"/>
    <x v="0"/>
    <n v="1"/>
    <x v="0"/>
    <n v="3.9300000000000002E-2"/>
  </r>
  <r>
    <x v="0"/>
    <n v="10100501"/>
    <x v="1"/>
    <d v="2019-01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1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1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1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1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2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2"/>
    <n v="1"/>
    <x v="0"/>
    <n v="3.1399999999999997E-2"/>
  </r>
  <r>
    <x v="0"/>
    <n v="10100501"/>
    <x v="1"/>
    <d v="2019-03-01T00:00:00"/>
    <s v="016 AUTO UNTZ     "/>
    <n v="108105596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5596"/>
    <n v="0"/>
    <x v="12"/>
    <s v="Late Charge Unitization"/>
    <x v="0"/>
    <n v="1"/>
    <x v="0"/>
    <n v="3.9300000000000002E-2"/>
  </r>
  <r>
    <x v="0"/>
    <n v="10100501"/>
    <x v="1"/>
    <d v="2019-02-01T00:00:00"/>
    <s v="017 AUTO RETS     "/>
    <n v="108105669"/>
    <n v="-955.12"/>
    <x v="40"/>
    <s v="PP_CD_20190219_010202.TXT"/>
    <x v="2"/>
    <n v="2"/>
    <x v="0"/>
    <n v="3.1399999999999997E-2"/>
  </r>
  <r>
    <x v="0"/>
    <n v="10100501"/>
    <x v="1"/>
    <d v="2019-02-01T00:00:00"/>
    <s v="016 AUTO UNTZ     "/>
    <n v="108105669"/>
    <n v="0"/>
    <x v="40"/>
    <s v="PP_CD_20190219_010202.TXT"/>
    <x v="2"/>
    <n v="2"/>
    <x v="0"/>
    <n v="3.1399999999999997E-2"/>
  </r>
  <r>
    <x v="0"/>
    <n v="10100501"/>
    <x v="1"/>
    <d v="2019-02-01T00:00:00"/>
    <s v="017 AUTO RETS     "/>
    <n v="108105669"/>
    <n v="-337.5"/>
    <x v="40"/>
    <s v="PP_CD_20190219_010202.TXT"/>
    <x v="3"/>
    <n v="2"/>
    <x v="0"/>
    <n v="3.7400000000000003E-2"/>
  </r>
  <r>
    <x v="0"/>
    <n v="10100501"/>
    <x v="1"/>
    <d v="2019-02-01T00:00:00"/>
    <s v="017 AUTO RETS     "/>
    <n v="108105669"/>
    <n v="-6320"/>
    <x v="40"/>
    <s v="PP_CD_20190219_010202.TXT"/>
    <x v="3"/>
    <n v="2"/>
    <x v="0"/>
    <n v="3.7400000000000003E-2"/>
  </r>
  <r>
    <x v="0"/>
    <n v="10100501"/>
    <x v="1"/>
    <d v="2019-02-01T00:00:00"/>
    <s v="017 AUTO RETS     "/>
    <n v="108105669"/>
    <n v="-3260"/>
    <x v="40"/>
    <s v="PP_CD_20190219_010202.TXT"/>
    <x v="3"/>
    <n v="2"/>
    <x v="0"/>
    <n v="3.7400000000000003E-2"/>
  </r>
  <r>
    <x v="0"/>
    <n v="10100501"/>
    <x v="1"/>
    <d v="2019-02-01T00:00:00"/>
    <s v="016 AUTO UNTZ     "/>
    <n v="108105669"/>
    <n v="0"/>
    <x v="40"/>
    <s v="PP_CD_20190219_010202.TXT"/>
    <x v="3"/>
    <n v="2"/>
    <x v="0"/>
    <n v="3.7400000000000003E-2"/>
  </r>
  <r>
    <x v="0"/>
    <n v="10100501"/>
    <x v="1"/>
    <d v="2019-02-01T00:00:00"/>
    <s v="016 AUTO UNTZ     "/>
    <n v="108105669"/>
    <n v="0"/>
    <x v="40"/>
    <s v="PP_CD_20190219_010202.TXT"/>
    <x v="3"/>
    <n v="2"/>
    <x v="0"/>
    <n v="3.7400000000000003E-2"/>
  </r>
  <r>
    <x v="0"/>
    <n v="10100501"/>
    <x v="1"/>
    <d v="2019-02-01T00:00:00"/>
    <s v="016 AUTO UNTZ     "/>
    <n v="108105669"/>
    <n v="0"/>
    <x v="40"/>
    <s v="PP_CD_20190219_010202.TXT"/>
    <x v="3"/>
    <n v="2"/>
    <x v="0"/>
    <n v="3.7400000000000003E-2"/>
  </r>
  <r>
    <x v="0"/>
    <n v="10100501"/>
    <x v="1"/>
    <d v="2019-02-01T00:00:00"/>
    <s v="016 AUTO UNTZ     "/>
    <n v="108105669"/>
    <n v="0"/>
    <x v="40"/>
    <s v="Late Charge Unitization"/>
    <x v="2"/>
    <n v="2"/>
    <x v="0"/>
    <n v="3.1399999999999997E-2"/>
  </r>
  <r>
    <x v="0"/>
    <n v="10100501"/>
    <x v="1"/>
    <d v="2019-02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2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2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2"/>
    <n v="2"/>
    <x v="0"/>
    <n v="3.1399999999999997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2"/>
    <n v="2"/>
    <x v="0"/>
    <n v="3.1399999999999997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3-01T00:00:00"/>
    <s v="016 AUTO UNTZ     "/>
    <n v="108105669"/>
    <n v="0"/>
    <x v="40"/>
    <s v="Late Charge Unitization"/>
    <x v="3"/>
    <n v="2"/>
    <x v="0"/>
    <n v="3.7400000000000003E-2"/>
  </r>
  <r>
    <x v="0"/>
    <n v="10100501"/>
    <x v="1"/>
    <d v="2019-01-01T00:00:00"/>
    <s v="017 AUTO RETS     "/>
    <n v="108105719"/>
    <n v="-347.63"/>
    <x v="33"/>
    <s v="PP_CD_20190125_010314.TXT"/>
    <x v="2"/>
    <n v="1"/>
    <x v="0"/>
    <n v="3.1399999999999997E-2"/>
  </r>
  <r>
    <x v="0"/>
    <n v="10100501"/>
    <x v="1"/>
    <d v="2019-01-01T00:00:00"/>
    <s v="016 AUTO UNTZ     "/>
    <n v="108105719"/>
    <n v="0"/>
    <x v="33"/>
    <s v="PP_CD_20190125_010314.TXT"/>
    <x v="2"/>
    <n v="1"/>
    <x v="0"/>
    <n v="3.1399999999999997E-2"/>
  </r>
  <r>
    <x v="0"/>
    <n v="10100501"/>
    <x v="1"/>
    <d v="2019-01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2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2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3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3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3-01T00:00:00"/>
    <s v="016 AUTO UNTZ     "/>
    <n v="108105719"/>
    <n v="0"/>
    <x v="33"/>
    <s v="Late Charge Unitization"/>
    <x v="2"/>
    <n v="1"/>
    <x v="0"/>
    <n v="3.1399999999999997E-2"/>
  </r>
  <r>
    <x v="0"/>
    <n v="10100501"/>
    <x v="1"/>
    <d v="2019-02-01T00:00:00"/>
    <s v="017 AUTO RETS     "/>
    <n v="108106178"/>
    <n v="-394.48"/>
    <x v="9"/>
    <s v="PP_CD_20190301_021348.TXT"/>
    <x v="2"/>
    <n v="2"/>
    <x v="0"/>
    <n v="3.1399999999999997E-2"/>
  </r>
  <r>
    <x v="0"/>
    <n v="10100501"/>
    <x v="1"/>
    <d v="2019-02-01T00:00:00"/>
    <s v="016 AUTO UNTZ     "/>
    <n v="108106178"/>
    <n v="0"/>
    <x v="9"/>
    <s v="PP_CD_20190301_021348.TXT"/>
    <x v="2"/>
    <n v="2"/>
    <x v="0"/>
    <n v="3.1399999999999997E-2"/>
  </r>
  <r>
    <x v="0"/>
    <n v="10100501"/>
    <x v="1"/>
    <d v="2019-02-01T00:00:00"/>
    <s v="017 AUTO RETS     "/>
    <n v="108106178"/>
    <n v="-215.05"/>
    <x v="9"/>
    <s v="PP_CD_20190301_021348.TXT"/>
    <x v="3"/>
    <n v="2"/>
    <x v="0"/>
    <n v="3.7400000000000003E-2"/>
  </r>
  <r>
    <x v="0"/>
    <n v="10100501"/>
    <x v="1"/>
    <d v="2019-02-01T00:00:00"/>
    <s v="017 AUTO RETS     "/>
    <n v="108106178"/>
    <n v="-417.45"/>
    <x v="9"/>
    <s v="PP_CD_20190301_021348.TXT"/>
    <x v="3"/>
    <n v="2"/>
    <x v="0"/>
    <n v="3.7400000000000003E-2"/>
  </r>
  <r>
    <x v="0"/>
    <n v="10100501"/>
    <x v="1"/>
    <d v="2019-02-01T00:00:00"/>
    <s v="016 AUTO UNTZ     "/>
    <n v="108106178"/>
    <n v="0"/>
    <x v="9"/>
    <s v="PP_CD_20190301_021348.TXT"/>
    <x v="3"/>
    <n v="2"/>
    <x v="0"/>
    <n v="3.7400000000000003E-2"/>
  </r>
  <r>
    <x v="0"/>
    <n v="10100501"/>
    <x v="1"/>
    <d v="2019-02-01T00:00:00"/>
    <s v="016 AUTO UNTZ     "/>
    <n v="108106178"/>
    <n v="0"/>
    <x v="9"/>
    <s v="PP_CD_20190301_021348.TXT"/>
    <x v="3"/>
    <n v="2"/>
    <x v="0"/>
    <n v="3.7400000000000003E-2"/>
  </r>
  <r>
    <x v="0"/>
    <n v="10100501"/>
    <x v="1"/>
    <d v="2019-02-01T00:00:00"/>
    <s v="017 AUTO RETS     "/>
    <n v="108106178"/>
    <n v="-3627.5"/>
    <x v="9"/>
    <s v="PP_CD_20190301_021348.TXT"/>
    <x v="0"/>
    <n v="2"/>
    <x v="0"/>
    <n v="3.9300000000000002E-2"/>
  </r>
  <r>
    <x v="0"/>
    <n v="10100501"/>
    <x v="1"/>
    <d v="2019-02-01T00:00:00"/>
    <s v="016 AUTO UNTZ     "/>
    <n v="108106178"/>
    <n v="0"/>
    <x v="9"/>
    <s v="PP_CD_20190301_021348.TXT"/>
    <x v="0"/>
    <n v="2"/>
    <x v="0"/>
    <n v="3.9300000000000002E-2"/>
  </r>
  <r>
    <x v="0"/>
    <n v="10100501"/>
    <x v="1"/>
    <d v="2019-03-01T00:00:00"/>
    <s v="016 AUTO UNTZ     "/>
    <n v="108106178"/>
    <n v="0"/>
    <x v="9"/>
    <s v="Late Charge Unitization"/>
    <x v="2"/>
    <n v="2"/>
    <x v="0"/>
    <n v="3.1399999999999997E-2"/>
  </r>
  <r>
    <x v="0"/>
    <n v="10100501"/>
    <x v="1"/>
    <d v="2019-03-01T00:00:00"/>
    <s v="016 AUTO UNTZ     "/>
    <n v="108106178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6178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6178"/>
    <n v="0"/>
    <x v="9"/>
    <s v="Late Charge Unitization"/>
    <x v="0"/>
    <n v="2"/>
    <x v="0"/>
    <n v="3.9300000000000002E-2"/>
  </r>
  <r>
    <x v="0"/>
    <n v="10100501"/>
    <x v="1"/>
    <d v="2019-03-01T00:00:00"/>
    <s v="016 AUTO UNTZ     "/>
    <n v="108106178"/>
    <n v="0"/>
    <x v="9"/>
    <s v="Late Charge Unitization"/>
    <x v="2"/>
    <n v="2"/>
    <x v="0"/>
    <n v="3.1399999999999997E-2"/>
  </r>
  <r>
    <x v="0"/>
    <n v="10100501"/>
    <x v="1"/>
    <d v="2019-03-01T00:00:00"/>
    <s v="016 AUTO UNTZ     "/>
    <n v="108106178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6178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6178"/>
    <n v="0"/>
    <x v="9"/>
    <s v="Late Charge Unitization"/>
    <x v="0"/>
    <n v="2"/>
    <x v="0"/>
    <n v="3.9300000000000002E-2"/>
  </r>
  <r>
    <x v="0"/>
    <n v="10100501"/>
    <x v="1"/>
    <d v="2019-01-01T00:00:00"/>
    <s v="017 AUTO RETS     "/>
    <n v="108106229"/>
    <n v="-6136.18"/>
    <x v="5"/>
    <s v="PP_CD_20190104_011223.TXT"/>
    <x v="2"/>
    <n v="1"/>
    <x v="0"/>
    <n v="3.1399999999999997E-2"/>
  </r>
  <r>
    <x v="0"/>
    <n v="10100501"/>
    <x v="1"/>
    <d v="2019-01-01T00:00:00"/>
    <s v="017 AUTO RETS     "/>
    <n v="108106229"/>
    <n v="-323.45"/>
    <x v="5"/>
    <s v="PP_CD_20190104_011223.TXT"/>
    <x v="2"/>
    <n v="1"/>
    <x v="0"/>
    <n v="3.1399999999999997E-2"/>
  </r>
  <r>
    <x v="0"/>
    <n v="10100501"/>
    <x v="1"/>
    <d v="2019-01-01T00:00:00"/>
    <s v="017 AUTO RETS     "/>
    <n v="108106229"/>
    <n v="-4598.87"/>
    <x v="5"/>
    <s v="PP_CD_20190104_011223.TXT"/>
    <x v="2"/>
    <n v="1"/>
    <x v="0"/>
    <n v="3.1399999999999997E-2"/>
  </r>
  <r>
    <x v="0"/>
    <n v="10100501"/>
    <x v="1"/>
    <d v="2019-01-01T00:00:00"/>
    <s v="017 AUTO RETS     "/>
    <n v="108106229"/>
    <n v="-2734.09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229"/>
    <n v="0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229"/>
    <n v="0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229"/>
    <n v="0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229"/>
    <n v="0"/>
    <x v="5"/>
    <s v="PP_CD_20190104_011223.TXT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229"/>
    <n v="0"/>
    <x v="5"/>
    <s v="Late Charge Unitization"/>
    <x v="2"/>
    <n v="1"/>
    <x v="0"/>
    <n v="3.1399999999999997E-2"/>
  </r>
  <r>
    <x v="0"/>
    <n v="10100501"/>
    <x v="1"/>
    <d v="2019-01-01T00:00:00"/>
    <s v="017 AUTO RETS     "/>
    <n v="108106436"/>
    <n v="-1438.33"/>
    <x v="31"/>
    <s v="PP_CD_20190123_010826.TXT"/>
    <x v="2"/>
    <n v="1"/>
    <x v="0"/>
    <n v="3.1399999999999997E-2"/>
  </r>
  <r>
    <x v="0"/>
    <n v="10100501"/>
    <x v="1"/>
    <d v="2019-01-01T00:00:00"/>
    <s v="016 AUTO UNTZ     "/>
    <n v="108106436"/>
    <n v="0"/>
    <x v="31"/>
    <s v="PP_CD_20190123_010826.TXT"/>
    <x v="2"/>
    <n v="1"/>
    <x v="0"/>
    <n v="3.1399999999999997E-2"/>
  </r>
  <r>
    <x v="0"/>
    <n v="10100501"/>
    <x v="1"/>
    <d v="2019-01-01T00:00:00"/>
    <s v="017 AUTO RETS     "/>
    <n v="108106436"/>
    <n v="-474.75"/>
    <x v="31"/>
    <s v="PP_CD_20190123_010826.TXT"/>
    <x v="0"/>
    <n v="1"/>
    <x v="0"/>
    <n v="3.9300000000000002E-2"/>
  </r>
  <r>
    <x v="0"/>
    <n v="10100501"/>
    <x v="1"/>
    <d v="2019-01-01T00:00:00"/>
    <s v="016 AUTO UNTZ     "/>
    <n v="108106436"/>
    <n v="0"/>
    <x v="31"/>
    <s v="PP_CD_20190123_010826.TXT"/>
    <x v="0"/>
    <n v="1"/>
    <x v="0"/>
    <n v="3.9300000000000002E-2"/>
  </r>
  <r>
    <x v="0"/>
    <n v="10100501"/>
    <x v="1"/>
    <d v="2019-01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1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2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2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2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2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3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3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3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3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3-01T00:00:00"/>
    <s v="016 AUTO UNTZ     "/>
    <n v="108106436"/>
    <n v="0"/>
    <x v="31"/>
    <s v="Late Charge Unitization"/>
    <x v="2"/>
    <n v="1"/>
    <x v="0"/>
    <n v="3.1399999999999997E-2"/>
  </r>
  <r>
    <x v="0"/>
    <n v="10100501"/>
    <x v="1"/>
    <d v="2019-03-01T00:00:00"/>
    <s v="016 AUTO UNTZ     "/>
    <n v="108106436"/>
    <n v="0"/>
    <x v="31"/>
    <s v="Late Charge Unitization"/>
    <x v="0"/>
    <n v="1"/>
    <x v="0"/>
    <n v="3.9300000000000002E-2"/>
  </r>
  <r>
    <x v="0"/>
    <n v="10100501"/>
    <x v="1"/>
    <d v="2019-01-01T00:00:00"/>
    <s v="017 AUTO RETS     "/>
    <n v="108106663"/>
    <n v="-1578.7"/>
    <x v="34"/>
    <s v="PP_CD_20190120_010414.TXT"/>
    <x v="2"/>
    <n v="1"/>
    <x v="0"/>
    <n v="3.1399999999999997E-2"/>
  </r>
  <r>
    <x v="0"/>
    <n v="10100501"/>
    <x v="1"/>
    <d v="2019-01-01T00:00:00"/>
    <s v="017 AUTO RETS     "/>
    <n v="108106663"/>
    <n v="-1393.31"/>
    <x v="34"/>
    <s v="PP_CD_20190120_010414.TXT"/>
    <x v="2"/>
    <n v="1"/>
    <x v="0"/>
    <n v="3.1399999999999997E-2"/>
  </r>
  <r>
    <x v="0"/>
    <n v="10100501"/>
    <x v="1"/>
    <d v="2019-01-01T00:00:00"/>
    <s v="017 AUTO RETS     "/>
    <n v="108106663"/>
    <n v="-500.88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PP_CD_20190120_010414.TXT"/>
    <x v="2"/>
    <n v="1"/>
    <x v="0"/>
    <n v="3.1399999999999997E-2"/>
  </r>
  <r>
    <x v="0"/>
    <n v="10100501"/>
    <x v="1"/>
    <d v="2019-01-01T00:00:00"/>
    <s v="017 AUTO RETS     "/>
    <n v="108106663"/>
    <n v="-5228.6499999999996"/>
    <x v="34"/>
    <s v="PP_CD_20190120_010414.TXT"/>
    <x v="2"/>
    <n v="1"/>
    <x v="0"/>
    <n v="3.1399999999999997E-2"/>
  </r>
  <r>
    <x v="0"/>
    <n v="10100501"/>
    <x v="1"/>
    <d v="2019-01-01T00:00:00"/>
    <s v="017 AUTO RETS     "/>
    <n v="108106663"/>
    <n v="-4604.38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1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1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1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1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6663"/>
    <n v="0"/>
    <x v="34"/>
    <s v="Late Charge Unitization"/>
    <x v="2"/>
    <n v="1"/>
    <x v="0"/>
    <n v="3.1399999999999997E-2"/>
  </r>
  <r>
    <x v="0"/>
    <n v="10100501"/>
    <x v="1"/>
    <d v="2019-01-01T00:00:00"/>
    <s v="017 AUTO RETS     "/>
    <n v="108106860"/>
    <n v="-309.45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860"/>
    <n v="0"/>
    <x v="5"/>
    <s v="PP_CD_20190104_011223.TXT"/>
    <x v="2"/>
    <n v="1"/>
    <x v="0"/>
    <n v="3.1399999999999997E-2"/>
  </r>
  <r>
    <x v="0"/>
    <n v="10100501"/>
    <x v="1"/>
    <d v="2019-01-01T00:00:00"/>
    <s v="016 AUTO UNTZ     "/>
    <n v="108106860"/>
    <n v="0"/>
    <x v="5"/>
    <s v="Late Charge Unitization"/>
    <x v="2"/>
    <n v="1"/>
    <x v="0"/>
    <n v="3.1399999999999997E-2"/>
  </r>
  <r>
    <x v="0"/>
    <n v="10100501"/>
    <x v="1"/>
    <d v="2019-01-01T00:00:00"/>
    <s v="016 AUTO UNTZ     "/>
    <n v="108106860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860"/>
    <n v="0"/>
    <x v="5"/>
    <s v="Late Charge Unitization"/>
    <x v="2"/>
    <n v="1"/>
    <x v="0"/>
    <n v="3.1399999999999997E-2"/>
  </r>
  <r>
    <x v="0"/>
    <n v="10100501"/>
    <x v="1"/>
    <d v="2019-02-01T00:00:00"/>
    <s v="016 AUTO UNTZ     "/>
    <n v="108106860"/>
    <n v="0"/>
    <x v="5"/>
    <s v="Late Charge Unitization"/>
    <x v="2"/>
    <n v="1"/>
    <x v="0"/>
    <n v="3.1399999999999997E-2"/>
  </r>
  <r>
    <x v="0"/>
    <n v="10100501"/>
    <x v="1"/>
    <d v="2019-02-01T00:00:00"/>
    <s v="017 AUTO RETS     "/>
    <n v="108106866"/>
    <n v="-309.45"/>
    <x v="36"/>
    <s v="PP_CD_20190215_011901.TXT"/>
    <x v="2"/>
    <n v="2"/>
    <x v="0"/>
    <n v="3.1399999999999997E-2"/>
  </r>
  <r>
    <x v="0"/>
    <n v="10100501"/>
    <x v="1"/>
    <d v="2019-02-01T00:00:00"/>
    <s v="016 AUTO UNTZ     "/>
    <n v="108106866"/>
    <n v="0"/>
    <x v="36"/>
    <s v="PP_CD_20190215_011901.TXT"/>
    <x v="2"/>
    <n v="2"/>
    <x v="0"/>
    <n v="3.1399999999999997E-2"/>
  </r>
  <r>
    <x v="0"/>
    <n v="10100501"/>
    <x v="1"/>
    <d v="2019-02-01T00:00:00"/>
    <s v="017 AUTO RETS     "/>
    <n v="108106866"/>
    <n v="-212.4"/>
    <x v="36"/>
    <s v="PP_CD_20190215_011901.TXT"/>
    <x v="1"/>
    <n v="2"/>
    <x v="0"/>
    <n v="1.77E-2"/>
  </r>
  <r>
    <x v="0"/>
    <n v="10100501"/>
    <x v="1"/>
    <d v="2019-02-01T00:00:00"/>
    <s v="016 AUTO UNTZ     "/>
    <n v="108106866"/>
    <n v="0"/>
    <x v="36"/>
    <s v="PP_CD_20190215_011901.TXT"/>
    <x v="1"/>
    <n v="2"/>
    <x v="0"/>
    <n v="1.77E-2"/>
  </r>
  <r>
    <x v="0"/>
    <n v="10100501"/>
    <x v="1"/>
    <d v="2019-02-01T00:00:00"/>
    <s v="016 AUTO UNTZ     "/>
    <n v="108106866"/>
    <n v="0"/>
    <x v="36"/>
    <s v="Late Charge Unitization"/>
    <x v="2"/>
    <n v="2"/>
    <x v="0"/>
    <n v="3.1399999999999997E-2"/>
  </r>
  <r>
    <x v="0"/>
    <n v="10100501"/>
    <x v="1"/>
    <d v="2019-02-01T00:00:00"/>
    <s v="016 AUTO UNTZ     "/>
    <n v="108106866"/>
    <n v="0"/>
    <x v="36"/>
    <s v="Late Charge Unitization"/>
    <x v="1"/>
    <n v="2"/>
    <x v="0"/>
    <n v="1.77E-2"/>
  </r>
  <r>
    <x v="0"/>
    <n v="10100501"/>
    <x v="1"/>
    <d v="2019-03-01T00:00:00"/>
    <s v="016 AUTO UNTZ     "/>
    <n v="108106866"/>
    <n v="0"/>
    <x v="36"/>
    <s v="Late Charge Unitization"/>
    <x v="2"/>
    <n v="2"/>
    <x v="0"/>
    <n v="3.1399999999999997E-2"/>
  </r>
  <r>
    <x v="0"/>
    <n v="10100501"/>
    <x v="1"/>
    <d v="2019-03-01T00:00:00"/>
    <s v="016 AUTO UNTZ     "/>
    <n v="108106866"/>
    <n v="0"/>
    <x v="36"/>
    <s v="Late Charge Unitization"/>
    <x v="1"/>
    <n v="2"/>
    <x v="0"/>
    <n v="1.77E-2"/>
  </r>
  <r>
    <x v="0"/>
    <n v="10100501"/>
    <x v="1"/>
    <d v="2019-03-01T00:00:00"/>
    <s v="016 AUTO UNTZ     "/>
    <n v="108106866"/>
    <n v="0"/>
    <x v="36"/>
    <s v="Late Charge Unitization"/>
    <x v="2"/>
    <n v="2"/>
    <x v="0"/>
    <n v="3.1399999999999997E-2"/>
  </r>
  <r>
    <x v="0"/>
    <n v="10100501"/>
    <x v="1"/>
    <d v="2019-03-01T00:00:00"/>
    <s v="016 AUTO UNTZ     "/>
    <n v="108106866"/>
    <n v="0"/>
    <x v="36"/>
    <s v="Late Charge Unitization"/>
    <x v="1"/>
    <n v="2"/>
    <x v="0"/>
    <n v="1.77E-2"/>
  </r>
  <r>
    <x v="0"/>
    <n v="10100501"/>
    <x v="1"/>
    <d v="2019-02-01T00:00:00"/>
    <s v="017 AUTO RETS     "/>
    <n v="108106888"/>
    <n v="-778.8"/>
    <x v="35"/>
    <s v="PP_CD_20190214_011534.TXT"/>
    <x v="1"/>
    <n v="2"/>
    <x v="0"/>
    <n v="1.77E-2"/>
  </r>
  <r>
    <x v="0"/>
    <n v="10100501"/>
    <x v="1"/>
    <d v="2019-02-01T00:00:00"/>
    <s v="016 AUTO UNTZ     "/>
    <n v="108106888"/>
    <n v="0"/>
    <x v="35"/>
    <s v="PP_CD_20190214_011534.TXT"/>
    <x v="1"/>
    <n v="2"/>
    <x v="0"/>
    <n v="1.77E-2"/>
  </r>
  <r>
    <x v="0"/>
    <n v="10100501"/>
    <x v="1"/>
    <d v="2019-02-01T00:00:00"/>
    <s v="017 AUTO RETS     "/>
    <n v="108106888"/>
    <n v="-1086.8"/>
    <x v="35"/>
    <s v="PP_CD_20190214_011534.TXT"/>
    <x v="0"/>
    <n v="2"/>
    <x v="0"/>
    <n v="3.9300000000000002E-2"/>
  </r>
  <r>
    <x v="0"/>
    <n v="10100501"/>
    <x v="1"/>
    <d v="2019-02-01T00:00:00"/>
    <s v="016 AUTO UNTZ     "/>
    <n v="108106888"/>
    <n v="0"/>
    <x v="35"/>
    <s v="PP_CD_20190214_011534.TXT"/>
    <x v="0"/>
    <n v="2"/>
    <x v="0"/>
    <n v="3.9300000000000002E-2"/>
  </r>
  <r>
    <x v="0"/>
    <n v="10100501"/>
    <x v="1"/>
    <d v="2019-02-01T00:00:00"/>
    <s v="016 AUTO UNTZ     "/>
    <n v="108106888"/>
    <n v="0"/>
    <x v="35"/>
    <s v="Late Charge Unitization"/>
    <x v="1"/>
    <n v="2"/>
    <x v="0"/>
    <n v="1.77E-2"/>
  </r>
  <r>
    <x v="0"/>
    <n v="10100501"/>
    <x v="1"/>
    <d v="2019-02-01T00:00:00"/>
    <s v="016 AUTO UNTZ     "/>
    <n v="108106888"/>
    <n v="0"/>
    <x v="35"/>
    <s v="Late Charge Unitization"/>
    <x v="0"/>
    <n v="2"/>
    <x v="0"/>
    <n v="3.9300000000000002E-2"/>
  </r>
  <r>
    <x v="0"/>
    <n v="10100501"/>
    <x v="1"/>
    <d v="2019-03-01T00:00:00"/>
    <s v="016 AUTO UNTZ     "/>
    <n v="108106888"/>
    <n v="0"/>
    <x v="35"/>
    <s v="Late Charge Unitization"/>
    <x v="1"/>
    <n v="2"/>
    <x v="0"/>
    <n v="1.77E-2"/>
  </r>
  <r>
    <x v="0"/>
    <n v="10100501"/>
    <x v="1"/>
    <d v="2019-03-01T00:00:00"/>
    <s v="016 AUTO UNTZ     "/>
    <n v="108106888"/>
    <n v="0"/>
    <x v="35"/>
    <s v="Late Charge Unitization"/>
    <x v="0"/>
    <n v="2"/>
    <x v="0"/>
    <n v="3.9300000000000002E-2"/>
  </r>
  <r>
    <x v="0"/>
    <n v="10100501"/>
    <x v="1"/>
    <d v="2019-03-01T00:00:00"/>
    <s v="016 AUTO UNTZ     "/>
    <n v="108106888"/>
    <n v="0"/>
    <x v="35"/>
    <s v="Late Charge Unitization"/>
    <x v="1"/>
    <n v="2"/>
    <x v="0"/>
    <n v="1.77E-2"/>
  </r>
  <r>
    <x v="0"/>
    <n v="10100501"/>
    <x v="1"/>
    <d v="2019-03-01T00:00:00"/>
    <s v="016 AUTO UNTZ     "/>
    <n v="108106888"/>
    <n v="0"/>
    <x v="35"/>
    <s v="Late Charge Unitization"/>
    <x v="0"/>
    <n v="2"/>
    <x v="0"/>
    <n v="3.9300000000000002E-2"/>
  </r>
  <r>
    <x v="0"/>
    <n v="10100501"/>
    <x v="1"/>
    <d v="2019-01-01T00:00:00"/>
    <s v="017 AUTO RETS     "/>
    <n v="108106943"/>
    <n v="-5032.5"/>
    <x v="37"/>
    <s v="PP_CD_20190119_011330.TXT"/>
    <x v="3"/>
    <n v="1"/>
    <x v="0"/>
    <n v="3.7400000000000003E-2"/>
  </r>
  <r>
    <x v="0"/>
    <n v="10100501"/>
    <x v="1"/>
    <d v="2019-01-01T00:00:00"/>
    <s v="016 AUTO UNTZ     "/>
    <n v="108106943"/>
    <n v="0"/>
    <x v="37"/>
    <s v="PP_CD_20190119_011330.TXT"/>
    <x v="3"/>
    <n v="1"/>
    <x v="0"/>
    <n v="3.7400000000000003E-2"/>
  </r>
  <r>
    <x v="0"/>
    <n v="10100501"/>
    <x v="1"/>
    <d v="2019-02-01T00:00:00"/>
    <s v="016 AUTO UNTZ     "/>
    <n v="108106943"/>
    <n v="0"/>
    <x v="37"/>
    <s v="Late Charge Unitization"/>
    <x v="3"/>
    <n v="1"/>
    <x v="0"/>
    <n v="3.7400000000000003E-2"/>
  </r>
  <r>
    <x v="0"/>
    <n v="10100501"/>
    <x v="1"/>
    <d v="2019-02-01T00:00:00"/>
    <s v="016 AUTO UNTZ     "/>
    <n v="108106943"/>
    <n v="0"/>
    <x v="37"/>
    <s v="Late Charge Unitization"/>
    <x v="3"/>
    <n v="1"/>
    <x v="0"/>
    <n v="3.7400000000000003E-2"/>
  </r>
  <r>
    <x v="0"/>
    <n v="10100501"/>
    <x v="1"/>
    <d v="2019-02-01T00:00:00"/>
    <s v="016 AUTO UNTZ     "/>
    <n v="108106943"/>
    <n v="0"/>
    <x v="37"/>
    <s v="Late Charge Unitization"/>
    <x v="3"/>
    <n v="1"/>
    <x v="0"/>
    <n v="3.7400000000000003E-2"/>
  </r>
  <r>
    <x v="0"/>
    <n v="10100501"/>
    <x v="1"/>
    <d v="2019-01-01T00:00:00"/>
    <s v="017 AUTO RETS     "/>
    <n v="108106962"/>
    <n v="-1333.8"/>
    <x v="15"/>
    <s v="PP_CD_20190118_011041.TXT"/>
    <x v="0"/>
    <n v="1"/>
    <x v="0"/>
    <n v="3.9300000000000002E-2"/>
  </r>
  <r>
    <x v="0"/>
    <n v="10100501"/>
    <x v="1"/>
    <d v="2019-01-01T00:00:00"/>
    <s v="017 AUTO RETS     "/>
    <n v="108106962"/>
    <n v="-592.79999999999995"/>
    <x v="15"/>
    <s v="PP_CD_20190118_011041.TXT"/>
    <x v="0"/>
    <n v="1"/>
    <x v="0"/>
    <n v="3.9300000000000002E-2"/>
  </r>
  <r>
    <x v="0"/>
    <n v="10100501"/>
    <x v="1"/>
    <d v="2019-01-01T00:00:00"/>
    <s v="016 AUTO UNTZ     "/>
    <n v="108106962"/>
    <n v="0"/>
    <x v="15"/>
    <s v="PP_CD_20190118_011041.TXT"/>
    <x v="0"/>
    <n v="1"/>
    <x v="0"/>
    <n v="3.9300000000000002E-2"/>
  </r>
  <r>
    <x v="0"/>
    <n v="10100501"/>
    <x v="1"/>
    <d v="2019-01-01T00:00:00"/>
    <s v="016 AUTO UNTZ     "/>
    <n v="108106962"/>
    <n v="0"/>
    <x v="15"/>
    <s v="PP_CD_20190118_011041.TXT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6 AUTO UNTZ     "/>
    <n v="108106962"/>
    <n v="0"/>
    <x v="15"/>
    <s v="Late Charge Unitization"/>
    <x v="0"/>
    <n v="1"/>
    <x v="0"/>
    <n v="3.9300000000000002E-2"/>
  </r>
  <r>
    <x v="0"/>
    <n v="10100501"/>
    <x v="1"/>
    <d v="2019-02-01T00:00:00"/>
    <s v="017 AUTO RETS     "/>
    <n v="108106983"/>
    <n v="-3893.26"/>
    <x v="46"/>
    <s v="PP_CD_20190216_013604.TXT"/>
    <x v="2"/>
    <n v="2"/>
    <x v="0"/>
    <n v="3.1399999999999997E-2"/>
  </r>
  <r>
    <x v="0"/>
    <n v="10100501"/>
    <x v="1"/>
    <d v="2019-02-01T00:00:00"/>
    <s v="016 AUTO UNTZ     "/>
    <n v="108106983"/>
    <n v="0"/>
    <x v="46"/>
    <s v="PP_CD_20190216_013604.TXT"/>
    <x v="2"/>
    <n v="2"/>
    <x v="0"/>
    <n v="3.1399999999999997E-2"/>
  </r>
  <r>
    <x v="0"/>
    <n v="10100501"/>
    <x v="1"/>
    <d v="2019-02-01T00:00:00"/>
    <s v="017 AUTO RETS     "/>
    <n v="108106983"/>
    <n v="-2786.62"/>
    <x v="46"/>
    <s v="PP_CD_20190216_013604.TXT"/>
    <x v="2"/>
    <n v="2"/>
    <x v="0"/>
    <n v="3.1399999999999997E-2"/>
  </r>
  <r>
    <x v="0"/>
    <n v="10100501"/>
    <x v="1"/>
    <d v="2019-02-01T00:00:00"/>
    <s v="016 AUTO UNTZ     "/>
    <n v="108106983"/>
    <n v="0"/>
    <x v="46"/>
    <s v="PP_CD_20190216_013604.TXT"/>
    <x v="2"/>
    <n v="2"/>
    <x v="0"/>
    <n v="3.1399999999999997E-2"/>
  </r>
  <r>
    <x v="0"/>
    <n v="10100501"/>
    <x v="1"/>
    <d v="2019-02-01T00:00:00"/>
    <s v="017 AUTO RETS     "/>
    <n v="108106983"/>
    <n v="-1315.37"/>
    <x v="46"/>
    <s v="PP_CD_20190216_013604.TXT"/>
    <x v="3"/>
    <n v="2"/>
    <x v="0"/>
    <n v="3.7400000000000003E-2"/>
  </r>
  <r>
    <x v="0"/>
    <n v="10100501"/>
    <x v="1"/>
    <d v="2019-02-01T00:00:00"/>
    <s v="017 AUTO RETS     "/>
    <n v="108106983"/>
    <n v="-379.5"/>
    <x v="46"/>
    <s v="PP_CD_20190216_013604.TXT"/>
    <x v="3"/>
    <n v="2"/>
    <x v="0"/>
    <n v="3.7400000000000003E-2"/>
  </r>
  <r>
    <x v="0"/>
    <n v="10100501"/>
    <x v="1"/>
    <d v="2019-02-01T00:00:00"/>
    <s v="017 AUTO RETS     "/>
    <n v="108106983"/>
    <n v="-521.17999999999995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6983"/>
    <n v="0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6983"/>
    <n v="0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6983"/>
    <n v="0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2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2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2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2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6983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6983"/>
    <n v="0"/>
    <x v="46"/>
    <s v="Late Charge Unitization"/>
    <x v="3"/>
    <n v="2"/>
    <x v="0"/>
    <n v="3.7400000000000003E-2"/>
  </r>
  <r>
    <x v="0"/>
    <n v="10100501"/>
    <x v="1"/>
    <d v="2019-02-01T00:00:00"/>
    <s v="017 AUTO RETS     "/>
    <n v="108107065"/>
    <n v="-23786.400000000001"/>
    <x v="11"/>
    <s v="PP_CD_20190205_010633.TXT"/>
    <x v="0"/>
    <n v="2"/>
    <x v="0"/>
    <n v="3.9300000000000002E-2"/>
  </r>
  <r>
    <x v="0"/>
    <n v="10100501"/>
    <x v="1"/>
    <d v="2019-02-01T00:00:00"/>
    <s v="017 AUTO RETS     "/>
    <n v="108107065"/>
    <n v="-875.08"/>
    <x v="11"/>
    <s v="PP_CD_20190205_010633.TXT"/>
    <x v="1"/>
    <n v="2"/>
    <x v="0"/>
    <n v="1.77E-2"/>
  </r>
  <r>
    <x v="0"/>
    <n v="10100501"/>
    <x v="1"/>
    <d v="2019-02-01T00:00:00"/>
    <s v="017 AUTO RETS     "/>
    <n v="108107065"/>
    <n v="-2864.38"/>
    <x v="11"/>
    <s v="PP_CD_20190205_010633.TXT"/>
    <x v="1"/>
    <n v="2"/>
    <x v="0"/>
    <n v="1.77E-2"/>
  </r>
  <r>
    <x v="0"/>
    <n v="10100501"/>
    <x v="1"/>
    <d v="2019-02-01T00:00:00"/>
    <s v="016 AUTO UNTZ     "/>
    <n v="108107065"/>
    <n v="0"/>
    <x v="11"/>
    <s v="PP_CD_20190205_010633.TXT"/>
    <x v="1"/>
    <n v="2"/>
    <x v="0"/>
    <n v="1.77E-2"/>
  </r>
  <r>
    <x v="0"/>
    <n v="10100501"/>
    <x v="1"/>
    <d v="2019-02-01T00:00:00"/>
    <s v="016 AUTO UNTZ     "/>
    <n v="108107065"/>
    <n v="0"/>
    <x v="11"/>
    <s v="PP_CD_20190205_010633.TXT"/>
    <x v="1"/>
    <n v="2"/>
    <x v="0"/>
    <n v="1.77E-2"/>
  </r>
  <r>
    <x v="0"/>
    <n v="10100501"/>
    <x v="1"/>
    <d v="2019-02-01T00:00:00"/>
    <s v="016 AUTO UNTZ     "/>
    <n v="108107065"/>
    <n v="0"/>
    <x v="11"/>
    <s v="PP_CD_20190205_010633.TXT"/>
    <x v="0"/>
    <n v="2"/>
    <x v="0"/>
    <n v="3.9300000000000002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3-01T00:00:00"/>
    <s v="016 AUTO UNTZ     "/>
    <n v="108107065"/>
    <n v="0"/>
    <x v="11"/>
    <s v="Late Charge Unitization"/>
    <x v="0"/>
    <n v="2"/>
    <x v="0"/>
    <n v="3.9300000000000002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3-01T00:00:00"/>
    <s v="016 AUTO UNTZ     "/>
    <n v="108107065"/>
    <n v="0"/>
    <x v="11"/>
    <s v="Late Charge Unitization"/>
    <x v="0"/>
    <n v="2"/>
    <x v="0"/>
    <n v="3.9300000000000002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3-01T00:00:00"/>
    <s v="016 AUTO UNTZ     "/>
    <n v="108107065"/>
    <n v="0"/>
    <x v="11"/>
    <s v="Late Charge Unitization"/>
    <x v="0"/>
    <n v="2"/>
    <x v="0"/>
    <n v="3.9300000000000002E-2"/>
  </r>
  <r>
    <x v="0"/>
    <n v="10100501"/>
    <x v="1"/>
    <d v="2019-03-01T00:00:00"/>
    <s v="016 AUTO UNTZ     "/>
    <n v="108107065"/>
    <n v="0"/>
    <x v="11"/>
    <s v="Late Charge Unitization"/>
    <x v="1"/>
    <n v="2"/>
    <x v="0"/>
    <n v="1.77E-2"/>
  </r>
  <r>
    <x v="0"/>
    <n v="10100501"/>
    <x v="1"/>
    <d v="2019-01-01T00:00:00"/>
    <s v="017 AUTO RETS     "/>
    <n v="108107074"/>
    <n v="-3835.41"/>
    <x v="18"/>
    <s v="PP_CD_20190108_010438.TXT"/>
    <x v="2"/>
    <n v="1"/>
    <x v="0"/>
    <n v="3.1399999999999997E-2"/>
  </r>
  <r>
    <x v="0"/>
    <n v="10100501"/>
    <x v="1"/>
    <d v="2019-01-01T00:00:00"/>
    <s v="016 AUTO UNTZ     "/>
    <n v="108107074"/>
    <n v="0"/>
    <x v="18"/>
    <s v="PP_CD_20190108_010438.TXT"/>
    <x v="2"/>
    <n v="1"/>
    <x v="0"/>
    <n v="3.1399999999999997E-2"/>
  </r>
  <r>
    <x v="0"/>
    <n v="10100501"/>
    <x v="1"/>
    <d v="2019-01-01T00:00:00"/>
    <s v="017 AUTO RETS     "/>
    <n v="108107074"/>
    <n v="-6175"/>
    <x v="18"/>
    <s v="PP_CD_20190108_010438.TXT"/>
    <x v="3"/>
    <n v="1"/>
    <x v="0"/>
    <n v="3.7400000000000003E-2"/>
  </r>
  <r>
    <x v="0"/>
    <n v="10100501"/>
    <x v="1"/>
    <d v="2019-01-01T00:00:00"/>
    <s v="017 AUTO RETS     "/>
    <n v="108107074"/>
    <n v="-6175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7074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7074"/>
    <n v="0"/>
    <x v="18"/>
    <s v="PP_CD_20190108_010438.TXT"/>
    <x v="3"/>
    <n v="1"/>
    <x v="0"/>
    <n v="3.7400000000000003E-2"/>
  </r>
  <r>
    <x v="0"/>
    <n v="10100501"/>
    <x v="1"/>
    <d v="2019-01-01T00:00:00"/>
    <s v="016 AUTO UNTZ     "/>
    <n v="108107074"/>
    <n v="0"/>
    <x v="18"/>
    <s v="Late Charge Unitization"/>
    <x v="2"/>
    <n v="1"/>
    <x v="0"/>
    <n v="3.1399999999999997E-2"/>
  </r>
  <r>
    <x v="0"/>
    <n v="10100501"/>
    <x v="1"/>
    <d v="2019-01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7074"/>
    <n v="0"/>
    <x v="18"/>
    <s v="Late Charge Unitization"/>
    <x v="2"/>
    <n v="1"/>
    <x v="0"/>
    <n v="3.1399999999999997E-2"/>
  </r>
  <r>
    <x v="0"/>
    <n v="10100501"/>
    <x v="1"/>
    <d v="2019-01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7074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7074"/>
    <n v="0"/>
    <x v="18"/>
    <s v="Late Charge Unitization"/>
    <x v="2"/>
    <n v="1"/>
    <x v="0"/>
    <n v="3.1399999999999997E-2"/>
  </r>
  <r>
    <x v="0"/>
    <n v="10100501"/>
    <x v="1"/>
    <d v="2019-02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7074"/>
    <n v="0"/>
    <x v="18"/>
    <s v="Late Charge Unitization"/>
    <x v="3"/>
    <n v="1"/>
    <x v="0"/>
    <n v="3.7400000000000003E-2"/>
  </r>
  <r>
    <x v="0"/>
    <n v="10100501"/>
    <x v="1"/>
    <d v="2019-01-01T00:00:00"/>
    <s v="017 AUTO RETS     "/>
    <n v="108107199"/>
    <n v="-5550.28"/>
    <x v="38"/>
    <s v="PP_CD_20190201_011030.TXT"/>
    <x v="2"/>
    <n v="1"/>
    <x v="0"/>
    <n v="3.1399999999999997E-2"/>
  </r>
  <r>
    <x v="0"/>
    <n v="10100501"/>
    <x v="1"/>
    <d v="2019-01-01T00:00:00"/>
    <s v="016 AUTO UNTZ     "/>
    <n v="108107199"/>
    <n v="0"/>
    <x v="38"/>
    <s v="PP_CD_20190201_011030.TXT"/>
    <x v="2"/>
    <n v="1"/>
    <x v="0"/>
    <n v="3.1399999999999997E-2"/>
  </r>
  <r>
    <x v="0"/>
    <n v="10100501"/>
    <x v="1"/>
    <d v="2019-01-01T00:00:00"/>
    <s v="017 AUTO RETS     "/>
    <n v="108107199"/>
    <n v="-759"/>
    <x v="38"/>
    <s v="PP_CD_20190201_011030.TXT"/>
    <x v="3"/>
    <n v="1"/>
    <x v="0"/>
    <n v="3.7400000000000003E-2"/>
  </r>
  <r>
    <x v="0"/>
    <n v="10100501"/>
    <x v="1"/>
    <d v="2019-01-01T00:00:00"/>
    <s v="016 AUTO UNTZ     "/>
    <n v="108107199"/>
    <n v="0"/>
    <x v="38"/>
    <s v="PP_CD_20190201_011030.TXT"/>
    <x v="3"/>
    <n v="1"/>
    <x v="0"/>
    <n v="3.7400000000000003E-2"/>
  </r>
  <r>
    <x v="0"/>
    <n v="10100501"/>
    <x v="1"/>
    <d v="2019-01-01T00:00:00"/>
    <s v="017 AUTO RETS     "/>
    <n v="108107199"/>
    <n v="-321.10000000000002"/>
    <x v="38"/>
    <s v="PP_CD_20190201_011030.TXT"/>
    <x v="0"/>
    <n v="1"/>
    <x v="0"/>
    <n v="3.9300000000000002E-2"/>
  </r>
  <r>
    <x v="0"/>
    <n v="10100501"/>
    <x v="1"/>
    <d v="2019-01-01T00:00:00"/>
    <s v="016 AUTO UNTZ     "/>
    <n v="108107199"/>
    <n v="0"/>
    <x v="38"/>
    <s v="PP_CD_20190201_011030.TXT"/>
    <x v="0"/>
    <n v="1"/>
    <x v="0"/>
    <n v="3.9300000000000002E-2"/>
  </r>
  <r>
    <x v="0"/>
    <n v="10100501"/>
    <x v="1"/>
    <d v="2019-02-01T00:00:00"/>
    <s v="016 AUTO UNTZ     "/>
    <n v="108107199"/>
    <n v="0"/>
    <x v="38"/>
    <s v="Late Charge Unitization"/>
    <x v="2"/>
    <n v="1"/>
    <x v="0"/>
    <n v="3.1399999999999997E-2"/>
  </r>
  <r>
    <x v="0"/>
    <n v="10100501"/>
    <x v="1"/>
    <d v="2019-02-01T00:00:00"/>
    <s v="016 AUTO UNTZ     "/>
    <n v="108107199"/>
    <n v="0"/>
    <x v="38"/>
    <s v="Late Charge Unitization"/>
    <x v="3"/>
    <n v="1"/>
    <x v="0"/>
    <n v="3.7400000000000003E-2"/>
  </r>
  <r>
    <x v="0"/>
    <n v="10100501"/>
    <x v="1"/>
    <d v="2019-02-01T00:00:00"/>
    <s v="016 AUTO UNTZ     "/>
    <n v="108107199"/>
    <n v="0"/>
    <x v="38"/>
    <s v="Late Charge Unitization"/>
    <x v="0"/>
    <n v="1"/>
    <x v="0"/>
    <n v="3.9300000000000002E-2"/>
  </r>
  <r>
    <x v="0"/>
    <n v="10100501"/>
    <x v="1"/>
    <d v="2019-02-01T00:00:00"/>
    <s v="016 AUTO UNTZ     "/>
    <n v="108107199"/>
    <n v="0"/>
    <x v="38"/>
    <s v="Late Charge Unitization"/>
    <x v="2"/>
    <n v="1"/>
    <x v="0"/>
    <n v="3.1399999999999997E-2"/>
  </r>
  <r>
    <x v="0"/>
    <n v="10100501"/>
    <x v="1"/>
    <d v="2019-02-01T00:00:00"/>
    <s v="016 AUTO UNTZ     "/>
    <n v="108107199"/>
    <n v="0"/>
    <x v="38"/>
    <s v="Late Charge Unitization"/>
    <x v="3"/>
    <n v="1"/>
    <x v="0"/>
    <n v="3.7400000000000003E-2"/>
  </r>
  <r>
    <x v="0"/>
    <n v="10100501"/>
    <x v="1"/>
    <d v="2019-02-01T00:00:00"/>
    <s v="016 AUTO UNTZ     "/>
    <n v="108107199"/>
    <n v="0"/>
    <x v="38"/>
    <s v="Late Charge Unitization"/>
    <x v="0"/>
    <n v="1"/>
    <x v="0"/>
    <n v="3.9300000000000002E-2"/>
  </r>
  <r>
    <x v="0"/>
    <n v="10100501"/>
    <x v="1"/>
    <d v="2019-03-01T00:00:00"/>
    <s v="016 AUTO UNTZ     "/>
    <n v="108107199"/>
    <n v="0"/>
    <x v="38"/>
    <s v="Late Charge Unitization"/>
    <x v="2"/>
    <n v="1"/>
    <x v="0"/>
    <n v="3.1399999999999997E-2"/>
  </r>
  <r>
    <x v="0"/>
    <n v="10100501"/>
    <x v="1"/>
    <d v="2019-03-01T00:00:00"/>
    <s v="016 AUTO UNTZ     "/>
    <n v="108107199"/>
    <n v="0"/>
    <x v="38"/>
    <s v="Late Charge Unitization"/>
    <x v="3"/>
    <n v="1"/>
    <x v="0"/>
    <n v="3.7400000000000003E-2"/>
  </r>
  <r>
    <x v="0"/>
    <n v="10100501"/>
    <x v="1"/>
    <d v="2019-03-01T00:00:00"/>
    <s v="016 AUTO UNTZ     "/>
    <n v="108107199"/>
    <n v="0"/>
    <x v="38"/>
    <s v="Late Charge Unitization"/>
    <x v="0"/>
    <n v="1"/>
    <x v="0"/>
    <n v="3.9300000000000002E-2"/>
  </r>
  <r>
    <x v="0"/>
    <n v="10100501"/>
    <x v="1"/>
    <d v="2019-03-01T00:00:00"/>
    <s v="016 AUTO UNTZ     "/>
    <n v="108107199"/>
    <n v="0"/>
    <x v="38"/>
    <s v="Late Charge Unitization"/>
    <x v="2"/>
    <n v="1"/>
    <x v="0"/>
    <n v="3.1399999999999997E-2"/>
  </r>
  <r>
    <x v="0"/>
    <n v="10100501"/>
    <x v="1"/>
    <d v="2019-03-01T00:00:00"/>
    <s v="016 AUTO UNTZ     "/>
    <n v="108107199"/>
    <n v="0"/>
    <x v="38"/>
    <s v="Late Charge Unitization"/>
    <x v="3"/>
    <n v="1"/>
    <x v="0"/>
    <n v="3.7400000000000003E-2"/>
  </r>
  <r>
    <x v="0"/>
    <n v="10100501"/>
    <x v="1"/>
    <d v="2019-03-01T00:00:00"/>
    <s v="016 AUTO UNTZ     "/>
    <n v="108107199"/>
    <n v="0"/>
    <x v="38"/>
    <s v="Late Charge Unitization"/>
    <x v="0"/>
    <n v="1"/>
    <x v="0"/>
    <n v="3.9300000000000002E-2"/>
  </r>
  <r>
    <x v="0"/>
    <n v="10100501"/>
    <x v="1"/>
    <d v="2019-03-01T00:00:00"/>
    <s v="016 AUTO UNTZ     "/>
    <n v="108107199"/>
    <n v="0"/>
    <x v="38"/>
    <s v="Late Charge Unitization"/>
    <x v="2"/>
    <n v="1"/>
    <x v="0"/>
    <n v="3.1399999999999997E-2"/>
  </r>
  <r>
    <x v="0"/>
    <n v="10100501"/>
    <x v="1"/>
    <d v="2019-03-01T00:00:00"/>
    <s v="016 AUTO UNTZ     "/>
    <n v="108107199"/>
    <n v="0"/>
    <x v="38"/>
    <s v="Late Charge Unitization"/>
    <x v="3"/>
    <n v="1"/>
    <x v="0"/>
    <n v="3.7400000000000003E-2"/>
  </r>
  <r>
    <x v="0"/>
    <n v="10100501"/>
    <x v="1"/>
    <d v="2019-03-01T00:00:00"/>
    <s v="016 AUTO UNTZ     "/>
    <n v="108107199"/>
    <n v="0"/>
    <x v="38"/>
    <s v="Late Charge Unitization"/>
    <x v="0"/>
    <n v="1"/>
    <x v="0"/>
    <n v="3.9300000000000002E-2"/>
  </r>
  <r>
    <x v="0"/>
    <n v="10100501"/>
    <x v="1"/>
    <d v="2019-03-01T00:00:00"/>
    <s v="016 AUTO UNTZ     "/>
    <n v="108107214"/>
    <n v="0"/>
    <x v="51"/>
    <s v="PP_CD_20190327_025054.TXT"/>
    <x v="3"/>
    <n v="3"/>
    <x v="0"/>
    <n v="3.7400000000000003E-2"/>
  </r>
  <r>
    <x v="0"/>
    <n v="10100501"/>
    <x v="1"/>
    <d v="2019-03-01T00:00:00"/>
    <s v="017 AUTO RETS     "/>
    <n v="108107214"/>
    <n v="-1148.6199999999999"/>
    <x v="51"/>
    <s v="PP_CD_20190327_025054.TXT"/>
    <x v="3"/>
    <n v="3"/>
    <x v="0"/>
    <n v="3.7400000000000003E-2"/>
  </r>
  <r>
    <x v="0"/>
    <n v="10100501"/>
    <x v="1"/>
    <d v="2019-03-01T00:00:00"/>
    <s v="016 AUTO UNTZ     "/>
    <n v="108107260"/>
    <n v="0"/>
    <x v="50"/>
    <s v="PP_CD_20190322_012040.TXT"/>
    <x v="2"/>
    <n v="3"/>
    <x v="0"/>
    <n v="3.1399999999999997E-2"/>
  </r>
  <r>
    <x v="0"/>
    <n v="10100501"/>
    <x v="1"/>
    <d v="2019-03-01T00:00:00"/>
    <s v="016 AUTO UNTZ     "/>
    <n v="108107260"/>
    <n v="0"/>
    <x v="50"/>
    <s v="PP_CD_20190322_012040.TXT"/>
    <x v="3"/>
    <n v="3"/>
    <x v="0"/>
    <n v="3.7400000000000003E-2"/>
  </r>
  <r>
    <x v="0"/>
    <n v="10100501"/>
    <x v="1"/>
    <d v="2019-03-01T00:00:00"/>
    <s v="016 AUTO UNTZ     "/>
    <n v="108107260"/>
    <n v="0"/>
    <x v="50"/>
    <s v="PP_CD_20190322_012040.TXT"/>
    <x v="3"/>
    <n v="3"/>
    <x v="0"/>
    <n v="3.7400000000000003E-2"/>
  </r>
  <r>
    <x v="0"/>
    <n v="10100501"/>
    <x v="1"/>
    <d v="2019-03-01T00:00:00"/>
    <s v="017 AUTO RETS     "/>
    <n v="108107260"/>
    <n v="-262.08"/>
    <x v="50"/>
    <s v="PP_CD_20190322_012040.TXT"/>
    <x v="3"/>
    <n v="3"/>
    <x v="0"/>
    <n v="3.7400000000000003E-2"/>
  </r>
  <r>
    <x v="0"/>
    <n v="10100501"/>
    <x v="1"/>
    <d v="2019-03-01T00:00:00"/>
    <s v="017 AUTO RETS     "/>
    <n v="108107260"/>
    <n v="-1738.8"/>
    <x v="50"/>
    <s v="PP_CD_20190322_012040.TXT"/>
    <x v="3"/>
    <n v="3"/>
    <x v="0"/>
    <n v="3.7400000000000003E-2"/>
  </r>
  <r>
    <x v="0"/>
    <n v="10100501"/>
    <x v="1"/>
    <d v="2019-03-01T00:00:00"/>
    <s v="017 AUTO RETS     "/>
    <n v="108107260"/>
    <n v="-101.06"/>
    <x v="50"/>
    <s v="PP_CD_20190322_012040.TXT"/>
    <x v="2"/>
    <n v="3"/>
    <x v="0"/>
    <n v="3.1399999999999997E-2"/>
  </r>
  <r>
    <x v="0"/>
    <n v="10100501"/>
    <x v="1"/>
    <d v="2019-02-01T00:00:00"/>
    <s v="017 AUTO RETS     "/>
    <n v="108107281"/>
    <n v="-8299.2000000000007"/>
    <x v="10"/>
    <s v="PP_CD_20190226_012206.TXT"/>
    <x v="0"/>
    <n v="2"/>
    <x v="0"/>
    <n v="3.9300000000000002E-2"/>
  </r>
  <r>
    <x v="0"/>
    <n v="10100501"/>
    <x v="1"/>
    <d v="2019-02-01T00:00:00"/>
    <s v="017 AUTO RETS     "/>
    <n v="108107281"/>
    <n v="-11856"/>
    <x v="10"/>
    <s v="PP_CD_20190226_012206.TXT"/>
    <x v="0"/>
    <n v="2"/>
    <x v="0"/>
    <n v="3.9300000000000002E-2"/>
  </r>
  <r>
    <x v="0"/>
    <n v="10100501"/>
    <x v="1"/>
    <d v="2019-02-01T00:00:00"/>
    <s v="016 AUTO UNTZ     "/>
    <n v="108107281"/>
    <n v="0"/>
    <x v="10"/>
    <s v="PP_CD_20190226_012206.TXT"/>
    <x v="0"/>
    <n v="2"/>
    <x v="0"/>
    <n v="3.9300000000000002E-2"/>
  </r>
  <r>
    <x v="0"/>
    <n v="10100501"/>
    <x v="1"/>
    <d v="2019-02-01T00:00:00"/>
    <s v="016 AUTO UNTZ     "/>
    <n v="108107281"/>
    <n v="0"/>
    <x v="10"/>
    <s v="PP_CD_20190226_012206.TXT"/>
    <x v="0"/>
    <n v="2"/>
    <x v="0"/>
    <n v="3.9300000000000002E-2"/>
  </r>
  <r>
    <x v="0"/>
    <n v="10100501"/>
    <x v="1"/>
    <d v="2019-03-01T00:00:00"/>
    <s v="016 AUTO UNTZ     "/>
    <n v="108107281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7281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7281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7281"/>
    <n v="0"/>
    <x v="10"/>
    <s v="Late Charge Unitization"/>
    <x v="0"/>
    <n v="2"/>
    <x v="0"/>
    <n v="3.9300000000000002E-2"/>
  </r>
  <r>
    <x v="0"/>
    <n v="10100501"/>
    <x v="1"/>
    <d v="2019-03-01T00:00:00"/>
    <s v="016 AUTO UNTZ     "/>
    <n v="108107364"/>
    <n v="0"/>
    <x v="39"/>
    <s v="PP_CD_20190326_012859.TXT"/>
    <x v="1"/>
    <n v="3"/>
    <x v="0"/>
    <n v="1.77E-2"/>
  </r>
  <r>
    <x v="0"/>
    <n v="10100501"/>
    <x v="1"/>
    <d v="2019-03-01T00:00:00"/>
    <s v="016 AUTO UNTZ     "/>
    <n v="108107364"/>
    <n v="0"/>
    <x v="39"/>
    <s v="PP_CD_20190326_012859.TXT"/>
    <x v="1"/>
    <n v="3"/>
    <x v="0"/>
    <n v="1.77E-2"/>
  </r>
  <r>
    <x v="0"/>
    <n v="10100501"/>
    <x v="1"/>
    <d v="2019-03-01T00:00:00"/>
    <s v="016 AUTO UNTZ     "/>
    <n v="108107364"/>
    <n v="0"/>
    <x v="39"/>
    <s v="PP_CD_20190326_012859.TXT"/>
    <x v="0"/>
    <n v="3"/>
    <x v="0"/>
    <n v="3.9300000000000002E-2"/>
  </r>
  <r>
    <x v="0"/>
    <n v="10100501"/>
    <x v="1"/>
    <d v="2019-03-01T00:00:00"/>
    <s v="017 AUTO RETS     "/>
    <n v="108107364"/>
    <n v="-301.60000000000002"/>
    <x v="39"/>
    <s v="PP_CD_20190326_012859.TXT"/>
    <x v="1"/>
    <n v="3"/>
    <x v="0"/>
    <n v="1.77E-2"/>
  </r>
  <r>
    <x v="0"/>
    <n v="10100501"/>
    <x v="1"/>
    <d v="2019-03-01T00:00:00"/>
    <s v="017 AUTO RETS     "/>
    <n v="108107364"/>
    <n v="-2196"/>
    <x v="39"/>
    <s v="PP_CD_20190326_012859.TXT"/>
    <x v="0"/>
    <n v="3"/>
    <x v="0"/>
    <n v="3.9300000000000002E-2"/>
  </r>
  <r>
    <x v="0"/>
    <n v="10100501"/>
    <x v="1"/>
    <d v="2019-03-01T00:00:00"/>
    <s v="017 AUTO RETS     "/>
    <n v="108107364"/>
    <n v="-5538.33"/>
    <x v="39"/>
    <s v="PP_CD_20190326_012859.TXT"/>
    <x v="1"/>
    <n v="3"/>
    <x v="0"/>
    <n v="1.77E-2"/>
  </r>
  <r>
    <x v="0"/>
    <n v="10100501"/>
    <x v="1"/>
    <d v="2019-01-01T00:00:00"/>
    <s v="017 AUTO RETS     "/>
    <n v="108107652"/>
    <n v="-181.44"/>
    <x v="14"/>
    <s v="PP_CD_20190111_011013.TXT"/>
    <x v="2"/>
    <n v="1"/>
    <x v="0"/>
    <n v="3.1399999999999997E-2"/>
  </r>
  <r>
    <x v="0"/>
    <n v="10100501"/>
    <x v="1"/>
    <d v="2019-01-01T00:00:00"/>
    <s v="016 AUTO UNTZ     "/>
    <n v="108107652"/>
    <n v="0"/>
    <x v="14"/>
    <s v="PP_CD_20190111_011013.TXT"/>
    <x v="2"/>
    <n v="1"/>
    <x v="0"/>
    <n v="3.1399999999999997E-2"/>
  </r>
  <r>
    <x v="0"/>
    <n v="10100501"/>
    <x v="1"/>
    <d v="2019-01-01T00:00:00"/>
    <s v="016 AUTO UNTZ     "/>
    <n v="108107652"/>
    <n v="0"/>
    <x v="14"/>
    <s v="Late Charge Unitization"/>
    <x v="2"/>
    <n v="1"/>
    <x v="0"/>
    <n v="3.1399999999999997E-2"/>
  </r>
  <r>
    <x v="0"/>
    <n v="10100501"/>
    <x v="1"/>
    <d v="2019-02-01T00:00:00"/>
    <s v="016 AUTO UNTZ     "/>
    <n v="108107652"/>
    <n v="0"/>
    <x v="14"/>
    <s v="Late Charge Unitization"/>
    <x v="2"/>
    <n v="1"/>
    <x v="0"/>
    <n v="3.1399999999999997E-2"/>
  </r>
  <r>
    <x v="0"/>
    <n v="10100501"/>
    <x v="1"/>
    <d v="2019-02-01T00:00:00"/>
    <s v="016 AUTO UNTZ     "/>
    <n v="108107652"/>
    <n v="0"/>
    <x v="14"/>
    <s v="Late Charge Unitization"/>
    <x v="2"/>
    <n v="1"/>
    <x v="0"/>
    <n v="3.1399999999999997E-2"/>
  </r>
  <r>
    <x v="0"/>
    <n v="10100501"/>
    <x v="1"/>
    <d v="2019-02-01T00:00:00"/>
    <s v="017 AUTO RETS     "/>
    <n v="108107669"/>
    <n v="-2441.4"/>
    <x v="64"/>
    <s v="PP_CD_20190207_011400.TXT"/>
    <x v="1"/>
    <n v="2"/>
    <x v="0"/>
    <n v="1.77E-2"/>
  </r>
  <r>
    <x v="0"/>
    <n v="10100501"/>
    <x v="1"/>
    <d v="2019-02-01T00:00:00"/>
    <s v="016 AUTO UNTZ     "/>
    <n v="108107669"/>
    <n v="0"/>
    <x v="64"/>
    <s v="PP_CD_20190207_011400.TXT"/>
    <x v="1"/>
    <n v="2"/>
    <x v="0"/>
    <n v="1.77E-2"/>
  </r>
  <r>
    <x v="0"/>
    <n v="10100501"/>
    <x v="1"/>
    <d v="2019-02-01T00:00:00"/>
    <s v="017 AUTO RETS     "/>
    <n v="108107669"/>
    <n v="-875.08"/>
    <x v="64"/>
    <s v="PP_CD_20190207_011400.TXT"/>
    <x v="1"/>
    <n v="2"/>
    <x v="0"/>
    <n v="1.77E-2"/>
  </r>
  <r>
    <x v="0"/>
    <n v="10100501"/>
    <x v="1"/>
    <d v="2019-02-01T00:00:00"/>
    <s v="016 AUTO UNTZ     "/>
    <n v="108107669"/>
    <n v="0"/>
    <x v="64"/>
    <s v="PP_CD_20190207_011400.TXT"/>
    <x v="1"/>
    <n v="2"/>
    <x v="0"/>
    <n v="1.77E-2"/>
  </r>
  <r>
    <x v="0"/>
    <n v="10100501"/>
    <x v="1"/>
    <d v="2019-02-01T00:00:00"/>
    <s v="017 AUTO RETS     "/>
    <n v="108107669"/>
    <n v="-12402"/>
    <x v="64"/>
    <s v="PP_CD_20190207_011400.TXT"/>
    <x v="0"/>
    <n v="2"/>
    <x v="0"/>
    <n v="3.9300000000000002E-2"/>
  </r>
  <r>
    <x v="0"/>
    <n v="10100501"/>
    <x v="1"/>
    <d v="2019-02-01T00:00:00"/>
    <s v="016 AUTO UNTZ     "/>
    <n v="108107669"/>
    <n v="0"/>
    <x v="64"/>
    <s v="PP_CD_20190207_011400.TXT"/>
    <x v="0"/>
    <n v="2"/>
    <x v="0"/>
    <n v="3.9300000000000002E-2"/>
  </r>
  <r>
    <x v="0"/>
    <n v="10100501"/>
    <x v="1"/>
    <d v="2019-02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2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2-01T00:00:00"/>
    <s v="016 AUTO UNTZ     "/>
    <n v="108107669"/>
    <n v="0"/>
    <x v="64"/>
    <s v="Late Charge Unitization"/>
    <x v="0"/>
    <n v="2"/>
    <x v="0"/>
    <n v="3.9300000000000002E-2"/>
  </r>
  <r>
    <x v="0"/>
    <n v="10100501"/>
    <x v="1"/>
    <d v="2019-03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3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3-01T00:00:00"/>
    <s v="016 AUTO UNTZ     "/>
    <n v="108107669"/>
    <n v="0"/>
    <x v="64"/>
    <s v="Late Charge Unitization"/>
    <x v="0"/>
    <n v="2"/>
    <x v="0"/>
    <n v="3.9300000000000002E-2"/>
  </r>
  <r>
    <x v="0"/>
    <n v="10100501"/>
    <x v="1"/>
    <d v="2019-03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3-01T00:00:00"/>
    <s v="016 AUTO UNTZ     "/>
    <n v="108107669"/>
    <n v="0"/>
    <x v="64"/>
    <s v="Late Charge Unitization"/>
    <x v="1"/>
    <n v="2"/>
    <x v="0"/>
    <n v="1.77E-2"/>
  </r>
  <r>
    <x v="0"/>
    <n v="10100501"/>
    <x v="1"/>
    <d v="2019-03-01T00:00:00"/>
    <s v="016 AUTO UNTZ     "/>
    <n v="108107669"/>
    <n v="0"/>
    <x v="64"/>
    <s v="Late Charge Unitization"/>
    <x v="0"/>
    <n v="2"/>
    <x v="0"/>
    <n v="3.9300000000000002E-2"/>
  </r>
  <r>
    <x v="0"/>
    <n v="10100501"/>
    <x v="1"/>
    <d v="2019-01-01T00:00:00"/>
    <s v="017 AUTO RETS     "/>
    <n v="108107719"/>
    <n v="-181.44"/>
    <x v="30"/>
    <s v="PP_CD_20190115_011511.TXT"/>
    <x v="2"/>
    <n v="1"/>
    <x v="0"/>
    <n v="3.1399999999999997E-2"/>
  </r>
  <r>
    <x v="0"/>
    <n v="10100501"/>
    <x v="1"/>
    <d v="2019-01-01T00:00:00"/>
    <s v="016 AUTO UNTZ     "/>
    <n v="108107719"/>
    <n v="0"/>
    <x v="30"/>
    <s v="PP_CD_20190115_011511.TXT"/>
    <x v="2"/>
    <n v="1"/>
    <x v="0"/>
    <n v="3.1399999999999997E-2"/>
  </r>
  <r>
    <x v="0"/>
    <n v="10100501"/>
    <x v="1"/>
    <d v="2019-01-01T00:00:00"/>
    <s v="016 AUTO UNTZ     "/>
    <n v="108107719"/>
    <n v="0"/>
    <x v="30"/>
    <s v="Late Charge Unitization"/>
    <x v="2"/>
    <n v="1"/>
    <x v="0"/>
    <n v="3.1399999999999997E-2"/>
  </r>
  <r>
    <x v="0"/>
    <n v="10100501"/>
    <x v="1"/>
    <d v="2019-01-01T00:00:00"/>
    <s v="016 AUTO UNTZ     "/>
    <n v="108107719"/>
    <n v="0"/>
    <x v="30"/>
    <s v="Late Charge Unitization"/>
    <x v="2"/>
    <n v="1"/>
    <x v="0"/>
    <n v="3.1399999999999997E-2"/>
  </r>
  <r>
    <x v="0"/>
    <n v="10100501"/>
    <x v="1"/>
    <d v="2019-02-01T00:00:00"/>
    <s v="016 AUTO UNTZ     "/>
    <n v="108107719"/>
    <n v="0"/>
    <x v="30"/>
    <s v="Late Charge Unitization"/>
    <x v="2"/>
    <n v="1"/>
    <x v="0"/>
    <n v="3.1399999999999997E-2"/>
  </r>
  <r>
    <x v="0"/>
    <n v="10100501"/>
    <x v="1"/>
    <d v="2019-02-01T00:00:00"/>
    <s v="016 AUTO UNTZ     "/>
    <n v="108107719"/>
    <n v="0"/>
    <x v="30"/>
    <s v="Late Charge Unitization"/>
    <x v="2"/>
    <n v="1"/>
    <x v="0"/>
    <n v="3.1399999999999997E-2"/>
  </r>
  <r>
    <x v="0"/>
    <n v="10100501"/>
    <x v="1"/>
    <d v="2019-02-01T00:00:00"/>
    <s v="017 AUTO RETS     "/>
    <n v="108107788"/>
    <n v="-1585.31"/>
    <x v="10"/>
    <s v="PP_CD_20190226_012206.TXT"/>
    <x v="2"/>
    <n v="2"/>
    <x v="0"/>
    <n v="3.1399999999999997E-2"/>
  </r>
  <r>
    <x v="0"/>
    <n v="10100501"/>
    <x v="1"/>
    <d v="2019-02-01T00:00:00"/>
    <s v="016 AUTO UNTZ     "/>
    <n v="108107788"/>
    <n v="0"/>
    <x v="10"/>
    <s v="PP_CD_20190226_012206.TXT"/>
    <x v="2"/>
    <n v="2"/>
    <x v="0"/>
    <n v="3.1399999999999997E-2"/>
  </r>
  <r>
    <x v="0"/>
    <n v="10100501"/>
    <x v="1"/>
    <d v="2019-03-01T00:00:00"/>
    <s v="016 AUTO UNTZ     "/>
    <n v="108107788"/>
    <n v="0"/>
    <x v="10"/>
    <s v="Late Charge Unitization"/>
    <x v="2"/>
    <n v="2"/>
    <x v="0"/>
    <n v="3.1399999999999997E-2"/>
  </r>
  <r>
    <x v="0"/>
    <n v="10100501"/>
    <x v="1"/>
    <d v="2019-03-01T00:00:00"/>
    <s v="016 AUTO UNTZ     "/>
    <n v="108107788"/>
    <n v="0"/>
    <x v="10"/>
    <s v="Late Charge Unitization"/>
    <x v="2"/>
    <n v="2"/>
    <x v="0"/>
    <n v="3.1399999999999997E-2"/>
  </r>
  <r>
    <x v="0"/>
    <n v="10100501"/>
    <x v="1"/>
    <d v="2019-01-01T00:00:00"/>
    <s v="017 AUTO RETS     "/>
    <n v="108107921"/>
    <n v="-2277"/>
    <x v="12"/>
    <s v="PP_CD_20190129_010947.TXT"/>
    <x v="3"/>
    <n v="1"/>
    <x v="0"/>
    <n v="3.7400000000000003E-2"/>
  </r>
  <r>
    <x v="0"/>
    <n v="10100501"/>
    <x v="1"/>
    <d v="2019-01-01T00:00:00"/>
    <s v="016 AUTO UNTZ     "/>
    <n v="108107921"/>
    <n v="0"/>
    <x v="12"/>
    <s v="PP_CD_20190129_010947.TXT"/>
    <x v="3"/>
    <n v="1"/>
    <x v="0"/>
    <n v="3.7400000000000003E-2"/>
  </r>
  <r>
    <x v="0"/>
    <n v="10100501"/>
    <x v="1"/>
    <d v="2019-02-01T00:00:00"/>
    <s v="016 AUTO UNTZ     "/>
    <n v="108107921"/>
    <n v="0"/>
    <x v="12"/>
    <s v="Late Charge Unitization"/>
    <x v="3"/>
    <n v="1"/>
    <x v="0"/>
    <n v="3.7400000000000003E-2"/>
  </r>
  <r>
    <x v="0"/>
    <n v="10100501"/>
    <x v="1"/>
    <d v="2019-02-01T00:00:00"/>
    <s v="016 AUTO UNTZ     "/>
    <n v="10810792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792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7921"/>
    <n v="0"/>
    <x v="12"/>
    <s v="Late Charge Unitization"/>
    <x v="3"/>
    <n v="1"/>
    <x v="0"/>
    <n v="3.7400000000000003E-2"/>
  </r>
  <r>
    <x v="0"/>
    <n v="10100501"/>
    <x v="1"/>
    <d v="2019-03-01T00:00:00"/>
    <s v="016 AUTO UNTZ     "/>
    <n v="108107921"/>
    <n v="0"/>
    <x v="12"/>
    <s v="Late Charge Unitization"/>
    <x v="3"/>
    <n v="1"/>
    <x v="0"/>
    <n v="3.7400000000000003E-2"/>
  </r>
  <r>
    <x v="0"/>
    <n v="10100501"/>
    <x v="1"/>
    <d v="2019-02-01T00:00:00"/>
    <s v="017 AUTO RETS     "/>
    <n v="108108402"/>
    <n v="-2262.52"/>
    <x v="40"/>
    <s v="PP_CD_20190219_010202.TXT"/>
    <x v="0"/>
    <n v="2"/>
    <x v="0"/>
    <n v="3.9300000000000002E-2"/>
  </r>
  <r>
    <x v="0"/>
    <n v="10100501"/>
    <x v="1"/>
    <d v="2019-02-01T00:00:00"/>
    <s v="017 AUTO RETS     "/>
    <n v="108108402"/>
    <n v="-2173.6"/>
    <x v="40"/>
    <s v="PP_CD_20190219_010202.TXT"/>
    <x v="0"/>
    <n v="2"/>
    <x v="0"/>
    <n v="3.9300000000000002E-2"/>
  </r>
  <r>
    <x v="0"/>
    <n v="10100501"/>
    <x v="1"/>
    <d v="2019-02-01T00:00:00"/>
    <s v="017 AUTO RETS     "/>
    <n v="108108402"/>
    <n v="-3487.64"/>
    <x v="40"/>
    <s v="PP_CD_20190219_010202.TXT"/>
    <x v="0"/>
    <n v="2"/>
    <x v="0"/>
    <n v="3.9300000000000002E-2"/>
  </r>
  <r>
    <x v="0"/>
    <n v="10100501"/>
    <x v="1"/>
    <d v="2019-02-01T00:00:00"/>
    <s v="016 AUTO UNTZ     "/>
    <n v="108108402"/>
    <n v="0"/>
    <x v="40"/>
    <s v="PP_CD_20190219_010202.TXT"/>
    <x v="0"/>
    <n v="2"/>
    <x v="0"/>
    <n v="3.9300000000000002E-2"/>
  </r>
  <r>
    <x v="0"/>
    <n v="10100501"/>
    <x v="1"/>
    <d v="2019-02-01T00:00:00"/>
    <s v="016 AUTO UNTZ     "/>
    <n v="108108402"/>
    <n v="0"/>
    <x v="40"/>
    <s v="PP_CD_20190219_010202.TXT"/>
    <x v="0"/>
    <n v="2"/>
    <x v="0"/>
    <n v="3.9300000000000002E-2"/>
  </r>
  <r>
    <x v="0"/>
    <n v="10100501"/>
    <x v="1"/>
    <d v="2019-02-01T00:00:00"/>
    <s v="016 AUTO UNTZ     "/>
    <n v="108108402"/>
    <n v="0"/>
    <x v="40"/>
    <s v="PP_CD_20190219_010202.TXT"/>
    <x v="0"/>
    <n v="2"/>
    <x v="0"/>
    <n v="3.9300000000000002E-2"/>
  </r>
  <r>
    <x v="0"/>
    <n v="10100501"/>
    <x v="1"/>
    <d v="2019-02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2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2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3-01T00:00:00"/>
    <s v="016 AUTO UNTZ     "/>
    <n v="108108402"/>
    <n v="0"/>
    <x v="40"/>
    <s v="Late Charge Unitization"/>
    <x v="0"/>
    <n v="2"/>
    <x v="0"/>
    <n v="3.9300000000000002E-2"/>
  </r>
  <r>
    <x v="0"/>
    <n v="10100501"/>
    <x v="1"/>
    <d v="2019-01-01T00:00:00"/>
    <s v="017 AUTO RETS     "/>
    <n v="108108442"/>
    <n v="-1345.07"/>
    <x v="65"/>
    <s v="PP_CD_20190105_011509.TXT"/>
    <x v="2"/>
    <n v="1"/>
    <x v="0"/>
    <n v="3.1399999999999997E-2"/>
  </r>
  <r>
    <x v="0"/>
    <n v="10100501"/>
    <x v="1"/>
    <d v="2019-01-01T00:00:00"/>
    <s v="016 AUTO UNTZ     "/>
    <n v="108108442"/>
    <n v="0"/>
    <x v="65"/>
    <s v="PP_CD_20190105_011509.TXT"/>
    <x v="2"/>
    <n v="1"/>
    <x v="0"/>
    <n v="3.1399999999999997E-2"/>
  </r>
  <r>
    <x v="0"/>
    <n v="10100501"/>
    <x v="1"/>
    <d v="2019-01-01T00:00:00"/>
    <s v="017 AUTO RETS     "/>
    <n v="108108442"/>
    <n v="-139.15"/>
    <x v="65"/>
    <s v="PP_CD_20190105_011509.TXT"/>
    <x v="3"/>
    <n v="1"/>
    <x v="0"/>
    <n v="3.7400000000000003E-2"/>
  </r>
  <r>
    <x v="0"/>
    <n v="10100501"/>
    <x v="1"/>
    <d v="2019-01-01T00:00:00"/>
    <s v="016 AUTO UNTZ     "/>
    <n v="108108442"/>
    <n v="0"/>
    <x v="65"/>
    <s v="PP_CD_20190105_011509.TXT"/>
    <x v="3"/>
    <n v="1"/>
    <x v="0"/>
    <n v="3.7400000000000003E-2"/>
  </r>
  <r>
    <x v="0"/>
    <n v="10100501"/>
    <x v="1"/>
    <d v="2019-01-01T00:00:00"/>
    <s v="016 AUTO UNTZ     "/>
    <n v="108108442"/>
    <n v="0"/>
    <x v="65"/>
    <s v="Late Charge Unitization"/>
    <x v="2"/>
    <n v="1"/>
    <x v="0"/>
    <n v="3.1399999999999997E-2"/>
  </r>
  <r>
    <x v="0"/>
    <n v="10100501"/>
    <x v="1"/>
    <d v="2019-01-01T00:00:00"/>
    <s v="016 AUTO UNTZ     "/>
    <n v="108108442"/>
    <n v="0"/>
    <x v="65"/>
    <s v="Late Charge Unitization"/>
    <x v="3"/>
    <n v="1"/>
    <x v="0"/>
    <n v="3.7400000000000003E-2"/>
  </r>
  <r>
    <x v="0"/>
    <n v="10100501"/>
    <x v="1"/>
    <d v="2019-01-01T00:00:00"/>
    <s v="016 AUTO UNTZ     "/>
    <n v="108108442"/>
    <n v="0"/>
    <x v="65"/>
    <s v="Late Charge Unitization"/>
    <x v="2"/>
    <n v="1"/>
    <x v="0"/>
    <n v="3.1399999999999997E-2"/>
  </r>
  <r>
    <x v="0"/>
    <n v="10100501"/>
    <x v="1"/>
    <d v="2019-01-01T00:00:00"/>
    <s v="016 AUTO UNTZ     "/>
    <n v="108108442"/>
    <n v="0"/>
    <x v="65"/>
    <s v="Late Charge Unitization"/>
    <x v="3"/>
    <n v="1"/>
    <x v="0"/>
    <n v="3.7400000000000003E-2"/>
  </r>
  <r>
    <x v="0"/>
    <n v="10100501"/>
    <x v="1"/>
    <d v="2019-01-01T00:00:00"/>
    <s v="016 AUTO UNTZ     "/>
    <n v="108108442"/>
    <n v="0"/>
    <x v="65"/>
    <s v="Late Charge Unitization"/>
    <x v="2"/>
    <n v="1"/>
    <x v="0"/>
    <n v="3.1399999999999997E-2"/>
  </r>
  <r>
    <x v="0"/>
    <n v="10100501"/>
    <x v="1"/>
    <d v="2019-01-01T00:00:00"/>
    <s v="016 AUTO UNTZ     "/>
    <n v="108108442"/>
    <n v="0"/>
    <x v="65"/>
    <s v="Late Charge Unitization"/>
    <x v="3"/>
    <n v="1"/>
    <x v="0"/>
    <n v="3.7400000000000003E-2"/>
  </r>
  <r>
    <x v="0"/>
    <n v="10100501"/>
    <x v="1"/>
    <d v="2019-03-01T00:00:00"/>
    <s v="016 AUTO UNTZ     "/>
    <n v="108108464"/>
    <n v="0"/>
    <x v="39"/>
    <s v="PP_CD_20190326_012859.TXT"/>
    <x v="2"/>
    <n v="3"/>
    <x v="0"/>
    <n v="3.1399999999999997E-2"/>
  </r>
  <r>
    <x v="0"/>
    <n v="10100501"/>
    <x v="1"/>
    <d v="2019-03-01T00:00:00"/>
    <s v="017 AUTO RETS     "/>
    <n v="108108464"/>
    <n v="-327.81"/>
    <x v="39"/>
    <s v="PP_CD_20190326_012859.TXT"/>
    <x v="2"/>
    <n v="3"/>
    <x v="0"/>
    <n v="3.1399999999999997E-2"/>
  </r>
  <r>
    <x v="0"/>
    <n v="10100501"/>
    <x v="1"/>
    <d v="2019-03-01T00:00:00"/>
    <s v="016 AUTO UNTZ     "/>
    <n v="108108466"/>
    <n v="0"/>
    <x v="47"/>
    <s v="PP_CD_20190323_011706.TXT"/>
    <x v="2"/>
    <n v="3"/>
    <x v="0"/>
    <n v="3.1399999999999997E-2"/>
  </r>
  <r>
    <x v="0"/>
    <n v="10100501"/>
    <x v="1"/>
    <d v="2019-03-01T00:00:00"/>
    <s v="017 AUTO RETS     "/>
    <n v="108108466"/>
    <n v="-1442.33"/>
    <x v="47"/>
    <s v="PP_CD_20190323_011706.TXT"/>
    <x v="2"/>
    <n v="3"/>
    <x v="0"/>
    <n v="3.1399999999999997E-2"/>
  </r>
  <r>
    <x v="0"/>
    <n v="10100501"/>
    <x v="1"/>
    <d v="2019-01-01T00:00:00"/>
    <s v="017 AUTO RETS     "/>
    <n v="108108472"/>
    <n v="-4142.76"/>
    <x v="18"/>
    <s v="PP_CD_20190109_011642.TXT"/>
    <x v="3"/>
    <n v="1"/>
    <x v="0"/>
    <n v="3.7400000000000003E-2"/>
  </r>
  <r>
    <x v="0"/>
    <n v="10100501"/>
    <x v="1"/>
    <d v="2019-01-01T00:00:00"/>
    <s v="017 AUTO RETS     "/>
    <n v="108108472"/>
    <n v="-7043.52"/>
    <x v="18"/>
    <s v="PP_CD_20190109_011642.TXT"/>
    <x v="3"/>
    <n v="1"/>
    <x v="0"/>
    <n v="3.7400000000000003E-2"/>
  </r>
  <r>
    <x v="0"/>
    <n v="10100501"/>
    <x v="1"/>
    <d v="2019-01-01T00:00:00"/>
    <s v="017 AUTO RETS     "/>
    <n v="108108472"/>
    <n v="-506"/>
    <x v="18"/>
    <s v="PP_CD_20190109_011642.TXT"/>
    <x v="3"/>
    <n v="1"/>
    <x v="0"/>
    <n v="3.7400000000000003E-2"/>
  </r>
  <r>
    <x v="0"/>
    <n v="10100501"/>
    <x v="1"/>
    <d v="2019-01-01T00:00:00"/>
    <s v="017 AUTO RETS     "/>
    <n v="108108472"/>
    <n v="-2163.15"/>
    <x v="18"/>
    <s v="PP_CD_20190109_011642.TXT"/>
    <x v="3"/>
    <n v="1"/>
    <x v="0"/>
    <n v="3.7400000000000003E-2"/>
  </r>
  <r>
    <x v="0"/>
    <n v="10100501"/>
    <x v="1"/>
    <d v="2019-01-01T00:00:00"/>
    <s v="017 AUTO RETS     "/>
    <n v="108108472"/>
    <n v="-2604.52"/>
    <x v="18"/>
    <s v="PP_CD_20190109_011642.TXT"/>
    <x v="3"/>
    <n v="1"/>
    <x v="0"/>
    <n v="3.7400000000000003E-2"/>
  </r>
  <r>
    <x v="0"/>
    <n v="10100501"/>
    <x v="1"/>
    <d v="2019-01-01T00:00:00"/>
    <s v="016 AUTO UNTZ     "/>
    <n v="108108472"/>
    <n v="0"/>
    <x v="18"/>
    <s v="PP_CD_20190109_011642.TXT"/>
    <x v="3"/>
    <n v="1"/>
    <x v="0"/>
    <n v="3.7400000000000003E-2"/>
  </r>
  <r>
    <x v="0"/>
    <n v="10100501"/>
    <x v="1"/>
    <d v="2019-01-01T00:00:00"/>
    <s v="016 AUTO UNTZ     "/>
    <n v="108108472"/>
    <n v="0"/>
    <x v="18"/>
    <s v="PP_CD_20190109_011642.TXT"/>
    <x v="3"/>
    <n v="1"/>
    <x v="0"/>
    <n v="3.7400000000000003E-2"/>
  </r>
  <r>
    <x v="0"/>
    <n v="10100501"/>
    <x v="1"/>
    <d v="2019-01-01T00:00:00"/>
    <s v="016 AUTO UNTZ     "/>
    <n v="108108472"/>
    <n v="0"/>
    <x v="18"/>
    <s v="PP_CD_20190109_011642.TXT"/>
    <x v="3"/>
    <n v="1"/>
    <x v="0"/>
    <n v="3.7400000000000003E-2"/>
  </r>
  <r>
    <x v="0"/>
    <n v="10100501"/>
    <x v="1"/>
    <d v="2019-01-01T00:00:00"/>
    <s v="016 AUTO UNTZ     "/>
    <n v="108108472"/>
    <n v="0"/>
    <x v="18"/>
    <s v="PP_CD_20190109_011642.TXT"/>
    <x v="3"/>
    <n v="1"/>
    <x v="0"/>
    <n v="3.7400000000000003E-2"/>
  </r>
  <r>
    <x v="0"/>
    <n v="10100501"/>
    <x v="1"/>
    <d v="2019-01-01T00:00:00"/>
    <s v="016 AUTO UNTZ     "/>
    <n v="108108472"/>
    <n v="0"/>
    <x v="18"/>
    <s v="PP_CD_20190109_011642.TXT"/>
    <x v="3"/>
    <n v="1"/>
    <x v="0"/>
    <n v="3.7400000000000003E-2"/>
  </r>
  <r>
    <x v="0"/>
    <n v="10100501"/>
    <x v="1"/>
    <d v="2019-01-01T00:00:00"/>
    <s v="017 AUTO RETS     "/>
    <n v="108108472"/>
    <n v="-1750.2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875.1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1750.2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443.16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443.16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443.16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6 AUTO UNTZ     "/>
    <n v="108108472"/>
    <n v="0"/>
    <x v="18"/>
    <s v="PP_CD_20190109_011642.TXT"/>
    <x v="1"/>
    <n v="1"/>
    <x v="0"/>
    <n v="1.77E-2"/>
  </r>
  <r>
    <x v="0"/>
    <n v="10100501"/>
    <x v="1"/>
    <d v="2019-01-01T00:00:00"/>
    <s v="017 AUTO RETS     "/>
    <n v="108108472"/>
    <n v="-7335.9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8906.82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4049.36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0344.36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5290.74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48.19999999999999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8832.7199999999993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267.60000000000002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4846.5600000000004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23106.240000000002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7668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458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3371.12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7 AUTO RETS     "/>
    <n v="108108472"/>
    <n v="-10858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PP_CD_20190109_011642.TXT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1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3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3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3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3-01T00:00:00"/>
    <s v="016 AUTO UNTZ     "/>
    <n v="108108472"/>
    <n v="0"/>
    <x v="18"/>
    <s v="Late Charge Unitization"/>
    <x v="3"/>
    <n v="1"/>
    <x v="0"/>
    <n v="3.7400000000000003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1"/>
    <n v="1"/>
    <x v="0"/>
    <n v="1.77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3-01T00:00:00"/>
    <s v="016 AUTO UNTZ     "/>
    <n v="108108472"/>
    <n v="0"/>
    <x v="18"/>
    <s v="Late Charge Unitization"/>
    <x v="0"/>
    <n v="1"/>
    <x v="0"/>
    <n v="3.9300000000000002E-2"/>
  </r>
  <r>
    <x v="0"/>
    <n v="10100501"/>
    <x v="1"/>
    <d v="2019-02-01T00:00:00"/>
    <s v="017 AUTO RETS     "/>
    <n v="108108617"/>
    <n v="-2480.17"/>
    <x v="45"/>
    <s v="PP_CD_20190223_012357.TXT"/>
    <x v="2"/>
    <n v="2"/>
    <x v="0"/>
    <n v="3.1399999999999997E-2"/>
  </r>
  <r>
    <x v="0"/>
    <n v="10100501"/>
    <x v="1"/>
    <d v="2019-02-01T00:00:00"/>
    <s v="016 AUTO UNTZ     "/>
    <n v="108108617"/>
    <n v="0"/>
    <x v="45"/>
    <s v="PP_CD_20190223_012357.TXT"/>
    <x v="2"/>
    <n v="2"/>
    <x v="0"/>
    <n v="3.1399999999999997E-2"/>
  </r>
  <r>
    <x v="0"/>
    <n v="10100501"/>
    <x v="1"/>
    <d v="2019-02-01T00:00:00"/>
    <s v="016 AUTO UNTZ     "/>
    <n v="108108617"/>
    <n v="0"/>
    <x v="45"/>
    <s v="Late Charge Unitization"/>
    <x v="2"/>
    <n v="2"/>
    <x v="0"/>
    <n v="3.1399999999999997E-2"/>
  </r>
  <r>
    <x v="0"/>
    <n v="10100501"/>
    <x v="1"/>
    <d v="2019-03-01T00:00:00"/>
    <s v="016 AUTO UNTZ     "/>
    <n v="108108617"/>
    <n v="0"/>
    <x v="45"/>
    <s v="Late Charge Unitization"/>
    <x v="2"/>
    <n v="2"/>
    <x v="0"/>
    <n v="3.1399999999999997E-2"/>
  </r>
  <r>
    <x v="0"/>
    <n v="10100501"/>
    <x v="1"/>
    <d v="2019-03-01T00:00:00"/>
    <s v="016 AUTO UNTZ     "/>
    <n v="108108617"/>
    <n v="0"/>
    <x v="45"/>
    <s v="Late Charge Unitization"/>
    <x v="2"/>
    <n v="2"/>
    <x v="0"/>
    <n v="3.1399999999999997E-2"/>
  </r>
  <r>
    <x v="0"/>
    <n v="10100501"/>
    <x v="1"/>
    <d v="2019-01-01T00:00:00"/>
    <s v="017 AUTO RETS     "/>
    <n v="108108687"/>
    <n v="-268.93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8687"/>
    <n v="0"/>
    <x v="34"/>
    <s v="PP_CD_20190120_010414.TXT"/>
    <x v="2"/>
    <n v="1"/>
    <x v="0"/>
    <n v="3.1399999999999997E-2"/>
  </r>
  <r>
    <x v="0"/>
    <n v="10100501"/>
    <x v="1"/>
    <d v="2019-01-01T00:00:00"/>
    <s v="016 AUTO UNTZ     "/>
    <n v="108108687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8687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8687"/>
    <n v="0"/>
    <x v="34"/>
    <s v="Late Charge Unitization"/>
    <x v="2"/>
    <n v="1"/>
    <x v="0"/>
    <n v="3.1399999999999997E-2"/>
  </r>
  <r>
    <x v="0"/>
    <n v="10100501"/>
    <x v="1"/>
    <d v="2019-02-01T00:00:00"/>
    <s v="016 AUTO UNTZ     "/>
    <n v="108108687"/>
    <n v="0"/>
    <x v="34"/>
    <s v="Late Charge Unitization"/>
    <x v="2"/>
    <n v="1"/>
    <x v="0"/>
    <n v="3.1399999999999997E-2"/>
  </r>
  <r>
    <x v="0"/>
    <n v="10100501"/>
    <x v="1"/>
    <d v="2019-02-01T00:00:00"/>
    <s v="017 AUTO RETS     "/>
    <n v="108108691"/>
    <n v="-1346.29"/>
    <x v="46"/>
    <s v="PP_CD_20190216_013604.TXT"/>
    <x v="2"/>
    <n v="2"/>
    <x v="0"/>
    <n v="3.1399999999999997E-2"/>
  </r>
  <r>
    <x v="0"/>
    <n v="10100501"/>
    <x v="1"/>
    <d v="2019-02-01T00:00:00"/>
    <s v="016 AUTO UNTZ     "/>
    <n v="108108691"/>
    <n v="0"/>
    <x v="46"/>
    <s v="PP_CD_20190216_013604.TXT"/>
    <x v="2"/>
    <n v="2"/>
    <x v="0"/>
    <n v="3.1399999999999997E-2"/>
  </r>
  <r>
    <x v="0"/>
    <n v="10100501"/>
    <x v="1"/>
    <d v="2019-02-01T00:00:00"/>
    <s v="017 AUTO RETS     "/>
    <n v="108108691"/>
    <n v="-471.75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8691"/>
    <n v="0"/>
    <x v="46"/>
    <s v="PP_CD_20190216_013604.TXT"/>
    <x v="3"/>
    <n v="2"/>
    <x v="0"/>
    <n v="3.7400000000000003E-2"/>
  </r>
  <r>
    <x v="0"/>
    <n v="10100501"/>
    <x v="1"/>
    <d v="2019-02-01T00:00:00"/>
    <s v="016 AUTO UNTZ     "/>
    <n v="108108691"/>
    <n v="0"/>
    <x v="46"/>
    <s v="Late Charge Unitization"/>
    <x v="2"/>
    <n v="2"/>
    <x v="0"/>
    <n v="3.1399999999999997E-2"/>
  </r>
  <r>
    <x v="0"/>
    <n v="10100501"/>
    <x v="1"/>
    <d v="2019-02-01T00:00:00"/>
    <s v="016 AUTO UNTZ     "/>
    <n v="108108691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8691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8691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8691"/>
    <n v="0"/>
    <x v="46"/>
    <s v="Late Charge Unitization"/>
    <x v="2"/>
    <n v="2"/>
    <x v="0"/>
    <n v="3.1399999999999997E-2"/>
  </r>
  <r>
    <x v="0"/>
    <n v="10100501"/>
    <x v="1"/>
    <d v="2019-03-01T00:00:00"/>
    <s v="016 AUTO UNTZ     "/>
    <n v="108108691"/>
    <n v="0"/>
    <x v="46"/>
    <s v="Late Charge Unitization"/>
    <x v="3"/>
    <n v="2"/>
    <x v="0"/>
    <n v="3.7400000000000003E-2"/>
  </r>
  <r>
    <x v="0"/>
    <n v="10100501"/>
    <x v="1"/>
    <d v="2019-03-01T00:00:00"/>
    <s v="016 AUTO UNTZ     "/>
    <n v="108108741"/>
    <n v="0"/>
    <x v="16"/>
    <s v="PP_CD_20190329_025956.TXT"/>
    <x v="0"/>
    <n v="3"/>
    <x v="0"/>
    <n v="3.9300000000000002E-2"/>
  </r>
  <r>
    <x v="0"/>
    <n v="10100501"/>
    <x v="1"/>
    <d v="2019-03-01T00:00:00"/>
    <s v="017 AUTO RETS     "/>
    <n v="108108741"/>
    <n v="-12983.85"/>
    <x v="16"/>
    <s v="PP_CD_20190329_025956.TXT"/>
    <x v="0"/>
    <n v="3"/>
    <x v="0"/>
    <n v="3.9300000000000002E-2"/>
  </r>
  <r>
    <x v="0"/>
    <n v="10100501"/>
    <x v="1"/>
    <d v="2019-01-01T00:00:00"/>
    <s v="017 AUTO RETS     "/>
    <n v="108108889"/>
    <n v="-129.68"/>
    <x v="23"/>
    <s v="PP_CD_20190130_010753.TXT"/>
    <x v="4"/>
    <n v="1"/>
    <x v="0"/>
    <n v="3.15E-2"/>
  </r>
  <r>
    <x v="0"/>
    <n v="10100501"/>
    <x v="1"/>
    <d v="2019-01-01T00:00:00"/>
    <s v="016 AUTO UNTZ     "/>
    <n v="108108889"/>
    <n v="0"/>
    <x v="23"/>
    <s v="PP_CD_20190130_010753.TXT"/>
    <x v="4"/>
    <n v="1"/>
    <x v="0"/>
    <n v="3.15E-2"/>
  </r>
  <r>
    <x v="0"/>
    <n v="10100501"/>
    <x v="1"/>
    <d v="2019-02-01T00:00:00"/>
    <s v="016 AUTO UNTZ     "/>
    <n v="108108889"/>
    <n v="0"/>
    <x v="23"/>
    <s v="Late Charge Unitization"/>
    <x v="4"/>
    <n v="1"/>
    <x v="0"/>
    <n v="3.15E-2"/>
  </r>
  <r>
    <x v="0"/>
    <n v="10100501"/>
    <x v="1"/>
    <d v="2019-02-01T00:00:00"/>
    <s v="016 AUTO UNTZ     "/>
    <n v="108108889"/>
    <n v="0"/>
    <x v="23"/>
    <s v="Late Charge Unitization"/>
    <x v="4"/>
    <n v="1"/>
    <x v="0"/>
    <n v="3.15E-2"/>
  </r>
  <r>
    <x v="0"/>
    <n v="10100501"/>
    <x v="1"/>
    <d v="2019-03-01T00:00:00"/>
    <s v="016 AUTO UNTZ     "/>
    <n v="108108889"/>
    <n v="0"/>
    <x v="23"/>
    <s v="Late Charge Unitization"/>
    <x v="4"/>
    <n v="1"/>
    <x v="0"/>
    <n v="3.15E-2"/>
  </r>
  <r>
    <x v="0"/>
    <n v="10100501"/>
    <x v="1"/>
    <d v="2019-03-01T00:00:00"/>
    <s v="016 AUTO UNTZ     "/>
    <n v="108108889"/>
    <n v="0"/>
    <x v="23"/>
    <s v="Late Charge Unitization"/>
    <x v="4"/>
    <n v="1"/>
    <x v="0"/>
    <n v="3.15E-2"/>
  </r>
  <r>
    <x v="0"/>
    <n v="10100501"/>
    <x v="1"/>
    <d v="2019-03-01T00:00:00"/>
    <s v="016 AUTO UNTZ     "/>
    <n v="108108889"/>
    <n v="0"/>
    <x v="23"/>
    <s v="Late Charge Unitization"/>
    <x v="4"/>
    <n v="1"/>
    <x v="0"/>
    <n v="3.15E-2"/>
  </r>
  <r>
    <x v="0"/>
    <n v="10100501"/>
    <x v="1"/>
    <d v="2019-03-01T00:00:00"/>
    <s v="017 AUTO RETS     "/>
    <n v="108108976"/>
    <n v="-2014.5"/>
    <x v="44"/>
    <s v="PP_CD_20190331_024642.TXT"/>
    <x v="0"/>
    <n v="3"/>
    <x v="0"/>
    <n v="3.9300000000000002E-2"/>
  </r>
  <r>
    <x v="0"/>
    <n v="10100501"/>
    <x v="1"/>
    <d v="2019-03-01T00:00:00"/>
    <s v="017 AUTO RETS     "/>
    <n v="108108976"/>
    <n v="-835.8"/>
    <x v="44"/>
    <s v="PP_CD_20190331_024642.TXT"/>
    <x v="0"/>
    <n v="3"/>
    <x v="0"/>
    <n v="3.9300000000000002E-2"/>
  </r>
  <r>
    <x v="0"/>
    <n v="10100501"/>
    <x v="1"/>
    <d v="2019-02-01T00:00:00"/>
    <s v="017 AUTO RETS     "/>
    <n v="108109091"/>
    <n v="-208.59"/>
    <x v="49"/>
    <s v="PP_CD_20190209_011432.TXT"/>
    <x v="2"/>
    <n v="2"/>
    <x v="0"/>
    <n v="3.1399999999999997E-2"/>
  </r>
  <r>
    <x v="0"/>
    <n v="10100501"/>
    <x v="1"/>
    <d v="2019-02-01T00:00:00"/>
    <s v="016 AUTO UNTZ     "/>
    <n v="108109091"/>
    <n v="0"/>
    <x v="49"/>
    <s v="PP_CD_20190209_011432.TXT"/>
    <x v="2"/>
    <n v="2"/>
    <x v="0"/>
    <n v="3.1399999999999997E-2"/>
  </r>
  <r>
    <x v="0"/>
    <n v="10100501"/>
    <x v="1"/>
    <d v="2019-02-01T00:00:00"/>
    <s v="017 AUTO RETS     "/>
    <n v="108109091"/>
    <n v="-1218.6099999999999"/>
    <x v="49"/>
    <s v="PP_CD_20190209_011432.TXT"/>
    <x v="2"/>
    <n v="2"/>
    <x v="0"/>
    <n v="3.1399999999999997E-2"/>
  </r>
  <r>
    <x v="0"/>
    <n v="10100501"/>
    <x v="1"/>
    <d v="2019-02-01T00:00:00"/>
    <s v="016 AUTO UNTZ     "/>
    <n v="108109091"/>
    <n v="0"/>
    <x v="49"/>
    <s v="PP_CD_20190209_011432.TXT"/>
    <x v="2"/>
    <n v="2"/>
    <x v="0"/>
    <n v="3.1399999999999997E-2"/>
  </r>
  <r>
    <x v="0"/>
    <n v="10100501"/>
    <x v="1"/>
    <d v="2019-02-01T00:00:00"/>
    <s v="017 AUTO RETS     "/>
    <n v="108109091"/>
    <n v="-126.5"/>
    <x v="49"/>
    <s v="PP_CD_20190209_011432.TXT"/>
    <x v="3"/>
    <n v="2"/>
    <x v="0"/>
    <n v="3.7400000000000003E-2"/>
  </r>
  <r>
    <x v="0"/>
    <n v="10100501"/>
    <x v="1"/>
    <d v="2019-02-01T00:00:00"/>
    <s v="017 AUTO RETS     "/>
    <n v="108109091"/>
    <n v="-1725.46"/>
    <x v="49"/>
    <s v="PP_CD_20190209_011432.TXT"/>
    <x v="3"/>
    <n v="2"/>
    <x v="0"/>
    <n v="3.7400000000000003E-2"/>
  </r>
  <r>
    <x v="0"/>
    <n v="10100501"/>
    <x v="1"/>
    <d v="2019-02-01T00:00:00"/>
    <s v="016 AUTO UNTZ     "/>
    <n v="108109091"/>
    <n v="0"/>
    <x v="49"/>
    <s v="PP_CD_20190209_011432.TXT"/>
    <x v="3"/>
    <n v="2"/>
    <x v="0"/>
    <n v="3.7400000000000003E-2"/>
  </r>
  <r>
    <x v="0"/>
    <n v="10100501"/>
    <x v="1"/>
    <d v="2019-02-01T00:00:00"/>
    <s v="016 AUTO UNTZ     "/>
    <n v="108109091"/>
    <n v="0"/>
    <x v="49"/>
    <s v="PP_CD_20190209_011432.TXT"/>
    <x v="3"/>
    <n v="2"/>
    <x v="0"/>
    <n v="3.7400000000000003E-2"/>
  </r>
  <r>
    <x v="0"/>
    <n v="10100501"/>
    <x v="1"/>
    <d v="2019-02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2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2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2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3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3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3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3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3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3-01T00:00:00"/>
    <s v="016 AUTO UNTZ     "/>
    <n v="108109091"/>
    <n v="0"/>
    <x v="49"/>
    <s v="Late Charge Unitization"/>
    <x v="2"/>
    <n v="2"/>
    <x v="0"/>
    <n v="3.1399999999999997E-2"/>
  </r>
  <r>
    <x v="0"/>
    <n v="10100501"/>
    <x v="1"/>
    <d v="2019-03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3-01T00:00:00"/>
    <s v="016 AUTO UNTZ     "/>
    <n v="108109091"/>
    <n v="0"/>
    <x v="49"/>
    <s v="Late Charge Unitization"/>
    <x v="3"/>
    <n v="2"/>
    <x v="0"/>
    <n v="3.7400000000000003E-2"/>
  </r>
  <r>
    <x v="0"/>
    <n v="10100501"/>
    <x v="1"/>
    <d v="2019-01-01T00:00:00"/>
    <s v="017 AUTO RETS     "/>
    <n v="108109146"/>
    <n v="-23.52"/>
    <x v="1"/>
    <s v="PP_CD_20190109_011642.TXT"/>
    <x v="0"/>
    <n v="1"/>
    <x v="0"/>
    <n v="3.9300000000000002E-2"/>
  </r>
  <r>
    <x v="0"/>
    <n v="10100501"/>
    <x v="1"/>
    <d v="2019-01-01T00:00:00"/>
    <s v="016 AUTO UNTZ     "/>
    <n v="108109146"/>
    <n v="0"/>
    <x v="1"/>
    <s v="PP_CD_20190109_011642.TXT"/>
    <x v="0"/>
    <n v="1"/>
    <x v="0"/>
    <n v="3.9300000000000002E-2"/>
  </r>
  <r>
    <x v="0"/>
    <n v="10100501"/>
    <x v="1"/>
    <d v="2019-02-01T00:00:00"/>
    <s v="016 AUTO UNTZ     "/>
    <n v="108109146"/>
    <n v="0"/>
    <x v="1"/>
    <s v="Late Charge Unitization"/>
    <x v="0"/>
    <n v="1"/>
    <x v="0"/>
    <n v="3.9300000000000002E-2"/>
  </r>
  <r>
    <x v="0"/>
    <n v="10100501"/>
    <x v="1"/>
    <d v="2019-02-01T00:00:00"/>
    <s v="016 AUTO UNTZ     "/>
    <n v="108109146"/>
    <n v="0"/>
    <x v="1"/>
    <s v="Late Charge Unitization"/>
    <x v="0"/>
    <n v="1"/>
    <x v="0"/>
    <n v="3.9300000000000002E-2"/>
  </r>
  <r>
    <x v="0"/>
    <n v="10100501"/>
    <x v="1"/>
    <d v="2019-03-01T00:00:00"/>
    <s v="016 AUTO UNTZ     "/>
    <n v="108109174"/>
    <n v="0"/>
    <x v="21"/>
    <s v="PP_CD_20190330_025706.TXT"/>
    <x v="0"/>
    <n v="3"/>
    <x v="0"/>
    <n v="3.9300000000000002E-2"/>
  </r>
  <r>
    <x v="0"/>
    <n v="10100501"/>
    <x v="1"/>
    <d v="2019-03-01T00:00:00"/>
    <s v="017 AUTO RETS     "/>
    <n v="108109174"/>
    <n v="-1251"/>
    <x v="21"/>
    <s v="PP_CD_20190330_025706.TXT"/>
    <x v="0"/>
    <n v="3"/>
    <x v="0"/>
    <n v="3.9300000000000002E-2"/>
  </r>
  <r>
    <x v="0"/>
    <n v="10100501"/>
    <x v="1"/>
    <d v="2019-02-01T00:00:00"/>
    <s v="017 AUTO RETS     "/>
    <n v="108109312"/>
    <n v="-931.82"/>
    <x v="9"/>
    <s v="PP_CD_20190301_021348.TXT"/>
    <x v="2"/>
    <n v="2"/>
    <x v="0"/>
    <n v="3.1399999999999997E-2"/>
  </r>
  <r>
    <x v="0"/>
    <n v="10100501"/>
    <x v="1"/>
    <d v="2019-02-01T00:00:00"/>
    <s v="016 AUTO UNTZ     "/>
    <n v="108109312"/>
    <n v="0"/>
    <x v="9"/>
    <s v="PP_CD_20190301_021348.TXT"/>
    <x v="2"/>
    <n v="2"/>
    <x v="0"/>
    <n v="3.1399999999999997E-2"/>
  </r>
  <r>
    <x v="0"/>
    <n v="10100501"/>
    <x v="1"/>
    <d v="2019-02-01T00:00:00"/>
    <s v="017 AUTO RETS     "/>
    <n v="108109312"/>
    <n v="-163.15"/>
    <x v="9"/>
    <s v="PP_CD_20190301_021348.TXT"/>
    <x v="3"/>
    <n v="2"/>
    <x v="0"/>
    <n v="3.7400000000000003E-2"/>
  </r>
  <r>
    <x v="0"/>
    <n v="10100501"/>
    <x v="1"/>
    <d v="2019-02-01T00:00:00"/>
    <s v="016 AUTO UNTZ     "/>
    <n v="108109312"/>
    <n v="0"/>
    <x v="9"/>
    <s v="PP_CD_20190301_021348.TXT"/>
    <x v="3"/>
    <n v="2"/>
    <x v="0"/>
    <n v="3.7400000000000003E-2"/>
  </r>
  <r>
    <x v="0"/>
    <n v="10100501"/>
    <x v="1"/>
    <d v="2019-03-01T00:00:00"/>
    <s v="016 AUTO UNTZ     "/>
    <n v="108109312"/>
    <n v="0"/>
    <x v="9"/>
    <s v="Late Charge Unitization"/>
    <x v="2"/>
    <n v="2"/>
    <x v="0"/>
    <n v="3.1399999999999997E-2"/>
  </r>
  <r>
    <x v="0"/>
    <n v="10100501"/>
    <x v="1"/>
    <d v="2019-03-01T00:00:00"/>
    <s v="016 AUTO UNTZ     "/>
    <n v="108109312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9312"/>
    <n v="0"/>
    <x v="9"/>
    <s v="Late Charge Unitization"/>
    <x v="2"/>
    <n v="2"/>
    <x v="0"/>
    <n v="3.1399999999999997E-2"/>
  </r>
  <r>
    <x v="0"/>
    <n v="10100501"/>
    <x v="1"/>
    <d v="2019-03-01T00:00:00"/>
    <s v="016 AUTO UNTZ     "/>
    <n v="108109312"/>
    <n v="0"/>
    <x v="9"/>
    <s v="Late Charge Unitization"/>
    <x v="3"/>
    <n v="2"/>
    <x v="0"/>
    <n v="3.7400000000000003E-2"/>
  </r>
  <r>
    <x v="0"/>
    <n v="10100501"/>
    <x v="1"/>
    <d v="2019-03-01T00:00:00"/>
    <s v="016 AUTO UNTZ     "/>
    <n v="108109647"/>
    <n v="0"/>
    <x v="39"/>
    <s v="PP_CD_20190326_012859.TXT"/>
    <x v="2"/>
    <n v="3"/>
    <x v="0"/>
    <n v="3.1399999999999997E-2"/>
  </r>
  <r>
    <x v="0"/>
    <n v="10100501"/>
    <x v="1"/>
    <d v="2019-03-01T00:00:00"/>
    <s v="017 AUTO RETS     "/>
    <n v="108109647"/>
    <n v="-460.12"/>
    <x v="39"/>
    <s v="PP_CD_20190326_012859.TXT"/>
    <x v="2"/>
    <n v="3"/>
    <x v="0"/>
    <n v="3.1399999999999997E-2"/>
  </r>
  <r>
    <x v="0"/>
    <n v="10100501"/>
    <x v="1"/>
    <d v="2019-03-01T00:00:00"/>
    <s v="016 AUTO UNTZ     "/>
    <n v="108110227"/>
    <n v="0"/>
    <x v="24"/>
    <s v="PP_CD_20190328_025908.TXT"/>
    <x v="2"/>
    <n v="3"/>
    <x v="0"/>
    <n v="3.1399999999999997E-2"/>
  </r>
  <r>
    <x v="0"/>
    <n v="10100501"/>
    <x v="1"/>
    <d v="2019-03-01T00:00:00"/>
    <s v="016 AUTO UNTZ     "/>
    <n v="108110227"/>
    <n v="0"/>
    <x v="24"/>
    <s v="PP_CD_20190328_025908.TXT"/>
    <x v="3"/>
    <n v="3"/>
    <x v="0"/>
    <n v="3.7400000000000003E-2"/>
  </r>
  <r>
    <x v="0"/>
    <n v="10100501"/>
    <x v="1"/>
    <d v="2019-03-01T00:00:00"/>
    <s v="017 AUTO RETS     "/>
    <n v="108110227"/>
    <n v="-500.37"/>
    <x v="24"/>
    <s v="PP_CD_20190328_025908.TXT"/>
    <x v="2"/>
    <n v="3"/>
    <x v="0"/>
    <n v="3.1399999999999997E-2"/>
  </r>
  <r>
    <x v="0"/>
    <n v="10100501"/>
    <x v="1"/>
    <d v="2019-03-01T00:00:00"/>
    <s v="017 AUTO RETS     "/>
    <n v="108110227"/>
    <n v="-387.5"/>
    <x v="24"/>
    <s v="PP_CD_20190328_025908.TXT"/>
    <x v="3"/>
    <n v="3"/>
    <x v="0"/>
    <n v="3.7400000000000003E-2"/>
  </r>
  <r>
    <x v="0"/>
    <n v="10100501"/>
    <x v="1"/>
    <d v="2019-03-01T00:00:00"/>
    <s v="016 AUTO UNTZ     "/>
    <n v="108110352"/>
    <n v="0"/>
    <x v="50"/>
    <s v="PP_CD_20190322_012040.TXT"/>
    <x v="3"/>
    <n v="3"/>
    <x v="0"/>
    <n v="3.7400000000000003E-2"/>
  </r>
  <r>
    <x v="0"/>
    <n v="10100501"/>
    <x v="1"/>
    <d v="2019-03-01T00:00:00"/>
    <s v="016 AUTO UNTZ     "/>
    <n v="108110352"/>
    <n v="0"/>
    <x v="50"/>
    <s v="PP_CD_20190322_012040.TXT"/>
    <x v="3"/>
    <n v="3"/>
    <x v="0"/>
    <n v="3.7400000000000003E-2"/>
  </r>
  <r>
    <x v="0"/>
    <n v="10100501"/>
    <x v="1"/>
    <d v="2019-03-01T00:00:00"/>
    <s v="016 AUTO UNTZ     "/>
    <n v="108110352"/>
    <n v="0"/>
    <x v="50"/>
    <s v="PP_CD_20190322_012040.TXT"/>
    <x v="0"/>
    <n v="3"/>
    <x v="0"/>
    <n v="3.9300000000000002E-2"/>
  </r>
  <r>
    <x v="0"/>
    <n v="10100501"/>
    <x v="1"/>
    <d v="2019-03-01T00:00:00"/>
    <s v="016 AUTO UNTZ     "/>
    <n v="108110352"/>
    <n v="0"/>
    <x v="50"/>
    <s v="PP_CD_20190322_012040.TXT"/>
    <x v="0"/>
    <n v="3"/>
    <x v="0"/>
    <n v="3.9300000000000002E-2"/>
  </r>
  <r>
    <x v="0"/>
    <n v="10100501"/>
    <x v="1"/>
    <d v="2019-03-01T00:00:00"/>
    <s v="016 AUTO UNTZ     "/>
    <n v="108110352"/>
    <n v="0"/>
    <x v="50"/>
    <s v="PP_CD_20190322_012040.TXT"/>
    <x v="0"/>
    <n v="3"/>
    <x v="0"/>
    <n v="3.9300000000000002E-2"/>
  </r>
  <r>
    <x v="0"/>
    <n v="10100501"/>
    <x v="1"/>
    <d v="2019-03-01T00:00:00"/>
    <s v="017 AUTO RETS     "/>
    <n v="108110352"/>
    <n v="-299.7"/>
    <x v="50"/>
    <s v="PP_CD_20190322_012040.TXT"/>
    <x v="3"/>
    <n v="3"/>
    <x v="0"/>
    <n v="3.7400000000000003E-2"/>
  </r>
  <r>
    <x v="0"/>
    <n v="10100501"/>
    <x v="1"/>
    <d v="2019-03-01T00:00:00"/>
    <s v="017 AUTO RETS     "/>
    <n v="108110352"/>
    <n v="-5787.3"/>
    <x v="50"/>
    <s v="PP_CD_20190322_012040.TXT"/>
    <x v="0"/>
    <n v="3"/>
    <x v="0"/>
    <n v="3.9300000000000002E-2"/>
  </r>
  <r>
    <x v="0"/>
    <n v="10100501"/>
    <x v="1"/>
    <d v="2019-03-01T00:00:00"/>
    <s v="017 AUTO RETS     "/>
    <n v="108110352"/>
    <n v="-1264.42"/>
    <x v="50"/>
    <s v="PP_CD_20190322_012040.TXT"/>
    <x v="3"/>
    <n v="3"/>
    <x v="0"/>
    <n v="3.7400000000000003E-2"/>
  </r>
  <r>
    <x v="0"/>
    <n v="10100501"/>
    <x v="1"/>
    <d v="2019-03-01T00:00:00"/>
    <s v="017 AUTO RETS     "/>
    <n v="108110352"/>
    <n v="-32764"/>
    <x v="50"/>
    <s v="PP_CD_20190322_012040.TXT"/>
    <x v="0"/>
    <n v="3"/>
    <x v="0"/>
    <n v="3.9300000000000002E-2"/>
  </r>
  <r>
    <x v="0"/>
    <n v="10100501"/>
    <x v="1"/>
    <d v="2019-03-01T00:00:00"/>
    <s v="017 AUTO RETS     "/>
    <n v="108110352"/>
    <n v="-1576.8"/>
    <x v="50"/>
    <s v="PP_CD_20190322_012040.TXT"/>
    <x v="0"/>
    <n v="3"/>
    <x v="0"/>
    <n v="3.9300000000000002E-2"/>
  </r>
  <r>
    <x v="0"/>
    <n v="10100501"/>
    <x v="1"/>
    <d v="2019-03-01T00:00:00"/>
    <s v="016 AUTO UNTZ     "/>
    <n v="108110383"/>
    <n v="0"/>
    <x v="47"/>
    <s v="PP_CD_20190323_011706.TXT"/>
    <x v="2"/>
    <n v="3"/>
    <x v="0"/>
    <n v="3.1399999999999997E-2"/>
  </r>
  <r>
    <x v="0"/>
    <n v="10100501"/>
    <x v="1"/>
    <d v="2019-03-01T00:00:00"/>
    <s v="017 AUTO RETS     "/>
    <n v="108110383"/>
    <n v="-207.13"/>
    <x v="47"/>
    <s v="PP_CD_20190323_011706.TXT"/>
    <x v="2"/>
    <n v="3"/>
    <x v="0"/>
    <n v="3.1399999999999997E-2"/>
  </r>
  <r>
    <x v="0"/>
    <n v="10100501"/>
    <x v="1"/>
    <d v="2019-03-01T00:00:00"/>
    <s v="017 AUTO RETS     "/>
    <n v="108111253"/>
    <n v="-931.81"/>
    <x v="44"/>
    <s v="PP_CD_20190331_024642.TXT"/>
    <x v="2"/>
    <n v="3"/>
    <x v="0"/>
    <n v="3.1399999999999997E-2"/>
  </r>
  <r>
    <x v="1"/>
    <n v="10100502"/>
    <x v="1"/>
    <d v="2019-01-01T00:00:00"/>
    <s v="017 AUTO RETS     "/>
    <n v="108600338"/>
    <n v="-1153.49"/>
    <x v="37"/>
    <s v="PP_CD_20190119_011330.TXT"/>
    <x v="12"/>
    <n v="1"/>
    <x v="0"/>
    <n v="2.2100000000000002E-2"/>
  </r>
  <r>
    <x v="1"/>
    <n v="10100502"/>
    <x v="1"/>
    <d v="2019-01-01T00:00:00"/>
    <s v="016 AUTO UNTZ     "/>
    <n v="108600338"/>
    <n v="0"/>
    <x v="37"/>
    <s v="PP_CD_20190119_011330.TXT"/>
    <x v="12"/>
    <n v="1"/>
    <x v="0"/>
    <n v="2.2100000000000002E-2"/>
  </r>
  <r>
    <x v="1"/>
    <n v="10100502"/>
    <x v="1"/>
    <d v="2019-01-01T00:00:00"/>
    <s v="016 AUTO UNTZ     "/>
    <n v="108600338"/>
    <n v="0"/>
    <x v="37"/>
    <s v="Late Charge Unitization"/>
    <x v="12"/>
    <n v="1"/>
    <x v="0"/>
    <n v="2.2100000000000002E-2"/>
  </r>
  <r>
    <x v="1"/>
    <n v="10100502"/>
    <x v="1"/>
    <d v="2019-02-01T00:00:00"/>
    <s v="016 AUTO UNTZ     "/>
    <n v="108600338"/>
    <n v="0"/>
    <x v="37"/>
    <s v="Late Charge Unitization"/>
    <x v="12"/>
    <n v="1"/>
    <x v="0"/>
    <n v="2.2100000000000002E-2"/>
  </r>
  <r>
    <x v="1"/>
    <n v="10100502"/>
    <x v="1"/>
    <d v="2019-02-01T00:00:00"/>
    <s v="016 AUTO UNTZ     "/>
    <n v="108600338"/>
    <n v="0"/>
    <x v="37"/>
    <s v="Late Charge Unitization"/>
    <x v="12"/>
    <n v="1"/>
    <x v="0"/>
    <n v="2.2100000000000002E-2"/>
  </r>
  <r>
    <x v="1"/>
    <n v="10100502"/>
    <x v="1"/>
    <d v="2019-02-01T00:00:00"/>
    <s v="016 AUTO UNTZ     "/>
    <n v="108600338"/>
    <n v="0"/>
    <x v="37"/>
    <s v="Late Charge Unitization"/>
    <x v="12"/>
    <n v="1"/>
    <x v="0"/>
    <n v="2.2100000000000002E-2"/>
  </r>
  <r>
    <x v="1"/>
    <n v="10100502"/>
    <x v="1"/>
    <d v="2019-03-01T00:00:00"/>
    <s v="016 AUTO UNTZ     "/>
    <n v="108600338"/>
    <n v="0"/>
    <x v="37"/>
    <s v="Late Charge Unitization"/>
    <x v="12"/>
    <n v="1"/>
    <x v="0"/>
    <n v="2.2100000000000002E-2"/>
  </r>
  <r>
    <x v="1"/>
    <n v="10100502"/>
    <x v="1"/>
    <d v="2019-01-01T00:00:00"/>
    <s v="017 AUTO RETS     "/>
    <n v="108602690"/>
    <n v="-3050.13"/>
    <x v="58"/>
    <s v="PP_CD_20190115_011511.TXT"/>
    <x v="13"/>
    <n v="2018"/>
    <x v="0"/>
    <n v="2.4399999999999998E-2"/>
  </r>
  <r>
    <x v="1"/>
    <n v="10100502"/>
    <x v="1"/>
    <d v="2019-01-01T00:00:00"/>
    <s v="016 AUTO UNTZ     "/>
    <n v="108602690"/>
    <n v="0"/>
    <x v="66"/>
    <s v="PP_CD_20190115_011511.TXT"/>
    <x v="13"/>
    <n v="2018"/>
    <x v="0"/>
    <n v="2.4399999999999998E-2"/>
  </r>
  <r>
    <x v="1"/>
    <n v="10100502"/>
    <x v="1"/>
    <d v="2019-01-01T00:00:00"/>
    <s v="016 AUTO UNTZ     "/>
    <n v="108602690"/>
    <n v="0"/>
    <x v="66"/>
    <s v="Late Charge Unitization"/>
    <x v="13"/>
    <n v="2018"/>
    <x v="0"/>
    <n v="2.4399999999999998E-2"/>
  </r>
  <r>
    <x v="1"/>
    <n v="10100502"/>
    <x v="1"/>
    <d v="2019-01-01T00:00:00"/>
    <s v="017 AUTO RETS     "/>
    <n v="108602965"/>
    <n v="-1298"/>
    <x v="19"/>
    <s v="PP_CD_20190123_010826.TXT"/>
    <x v="12"/>
    <n v="1"/>
    <x v="0"/>
    <n v="2.2100000000000002E-2"/>
  </r>
  <r>
    <x v="1"/>
    <n v="10100502"/>
    <x v="1"/>
    <d v="2019-01-01T00:00:00"/>
    <s v="016 AUTO UNTZ     "/>
    <n v="108602965"/>
    <n v="0"/>
    <x v="19"/>
    <s v="PP_CD_20190123_010826.TXT"/>
    <x v="12"/>
    <n v="1"/>
    <x v="0"/>
    <n v="2.2100000000000002E-2"/>
  </r>
  <r>
    <x v="1"/>
    <n v="10100502"/>
    <x v="1"/>
    <d v="2019-01-01T00:00:00"/>
    <s v="017 AUTO RETS     "/>
    <n v="108602965"/>
    <n v="-4774.3999999999996"/>
    <x v="19"/>
    <s v="PP_CD_20190123_010826.TXT"/>
    <x v="12"/>
    <n v="1"/>
    <x v="0"/>
    <n v="2.2100000000000002E-2"/>
  </r>
  <r>
    <x v="1"/>
    <n v="10100502"/>
    <x v="1"/>
    <d v="2019-01-01T00:00:00"/>
    <s v="016 AUTO UNTZ     "/>
    <n v="108602965"/>
    <n v="0"/>
    <x v="19"/>
    <s v="PP_CD_20190123_010826.TXT"/>
    <x v="12"/>
    <n v="1"/>
    <x v="0"/>
    <n v="2.2100000000000002E-2"/>
  </r>
  <r>
    <x v="1"/>
    <n v="10100502"/>
    <x v="1"/>
    <d v="2019-01-01T00:00:00"/>
    <s v="017 AUTO RETS     "/>
    <n v="108602965"/>
    <n v="-9596.64"/>
    <x v="19"/>
    <s v="PP_CD_20190123_010826.TXT"/>
    <x v="13"/>
    <n v="1"/>
    <x v="0"/>
    <n v="2.4399999999999998E-2"/>
  </r>
  <r>
    <x v="1"/>
    <n v="10100502"/>
    <x v="1"/>
    <d v="2019-01-01T00:00:00"/>
    <s v="016 AUTO UNTZ     "/>
    <n v="108602965"/>
    <n v="0"/>
    <x v="19"/>
    <s v="PP_CD_20190123_010826.TXT"/>
    <x v="13"/>
    <n v="1"/>
    <x v="0"/>
    <n v="2.4399999999999998E-2"/>
  </r>
  <r>
    <x v="1"/>
    <n v="10100502"/>
    <x v="1"/>
    <d v="2019-01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1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1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2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2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2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2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2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2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2"/>
    <n v="1"/>
    <x v="0"/>
    <n v="2.2100000000000002E-2"/>
  </r>
  <r>
    <x v="1"/>
    <n v="10100502"/>
    <x v="1"/>
    <d v="2019-03-01T00:00:00"/>
    <s v="016 AUTO UNTZ     "/>
    <n v="108602965"/>
    <n v="0"/>
    <x v="19"/>
    <s v="Late Charge Unitization"/>
    <x v="13"/>
    <n v="1"/>
    <x v="0"/>
    <n v="2.4399999999999998E-2"/>
  </r>
  <r>
    <x v="1"/>
    <n v="10100502"/>
    <x v="1"/>
    <d v="2019-01-01T00:00:00"/>
    <s v="017 AUTO RETS     "/>
    <n v="108603066"/>
    <n v="-201.9"/>
    <x v="19"/>
    <s v="PP_CD_20190123_010826.TXT"/>
    <x v="14"/>
    <n v="1"/>
    <x v="0"/>
    <n v="3.9399999999999998E-2"/>
  </r>
  <r>
    <x v="1"/>
    <n v="10100502"/>
    <x v="1"/>
    <d v="2019-01-01T00:00:00"/>
    <s v="016 AUTO UNTZ     "/>
    <n v="108603066"/>
    <n v="0"/>
    <x v="19"/>
    <s v="PP_CD_20190123_010826.TXT"/>
    <x v="14"/>
    <n v="1"/>
    <x v="0"/>
    <n v="3.9399999999999998E-2"/>
  </r>
  <r>
    <x v="1"/>
    <n v="10100502"/>
    <x v="1"/>
    <d v="2019-01-01T00:00:00"/>
    <s v="017 AUTO RETS     "/>
    <n v="108603066"/>
    <n v="-518.57000000000005"/>
    <x v="19"/>
    <s v="PP_CD_20190123_010826.TXT"/>
    <x v="14"/>
    <n v="1"/>
    <x v="0"/>
    <n v="3.9399999999999998E-2"/>
  </r>
  <r>
    <x v="1"/>
    <n v="10100502"/>
    <x v="1"/>
    <d v="2019-01-01T00:00:00"/>
    <s v="016 AUTO UNTZ     "/>
    <n v="108603066"/>
    <n v="0"/>
    <x v="19"/>
    <s v="PP_CD_20190123_010826.TXT"/>
    <x v="14"/>
    <n v="1"/>
    <x v="0"/>
    <n v="3.9399999999999998E-2"/>
  </r>
  <r>
    <x v="1"/>
    <n v="10100502"/>
    <x v="1"/>
    <d v="2019-01-01T00:00:00"/>
    <s v="017 AUTO RETS     "/>
    <n v="108603066"/>
    <n v="-6298.88"/>
    <x v="19"/>
    <s v="PP_CD_20190123_010826.TXT"/>
    <x v="7"/>
    <n v="1"/>
    <x v="0"/>
    <n v="3.2000000000000001E-2"/>
  </r>
  <r>
    <x v="1"/>
    <n v="10100502"/>
    <x v="1"/>
    <d v="2019-01-01T00:00:00"/>
    <s v="016 AUTO UNTZ     "/>
    <n v="108603066"/>
    <n v="0"/>
    <x v="19"/>
    <s v="PP_CD_20190123_010826.TXT"/>
    <x v="7"/>
    <n v="1"/>
    <x v="0"/>
    <n v="3.2000000000000001E-2"/>
  </r>
  <r>
    <x v="1"/>
    <n v="10100502"/>
    <x v="1"/>
    <d v="2019-01-01T00:00:00"/>
    <s v="017 AUTO RETS     "/>
    <n v="108603066"/>
    <n v="-27.29"/>
    <x v="19"/>
    <s v="PP_CD_20190123_010826.TXT"/>
    <x v="14"/>
    <n v="1"/>
    <x v="0"/>
    <n v="3.9399999999999998E-2"/>
  </r>
  <r>
    <x v="1"/>
    <n v="10100502"/>
    <x v="1"/>
    <d v="2019-01-01T00:00:00"/>
    <s v="016 AUTO UNTZ     "/>
    <n v="108603066"/>
    <n v="0"/>
    <x v="19"/>
    <s v="PP_CD_20190123_010826.TXT"/>
    <x v="14"/>
    <n v="1"/>
    <x v="0"/>
    <n v="3.9399999999999998E-2"/>
  </r>
  <r>
    <x v="1"/>
    <n v="10100502"/>
    <x v="1"/>
    <d v="2019-01-01T00:00:00"/>
    <s v="017 AUTO RETS     "/>
    <n v="108603196"/>
    <n v="-36.4"/>
    <x v="67"/>
    <s v="PP_CD_20190118_011041.TXT"/>
    <x v="12"/>
    <n v="1"/>
    <x v="0"/>
    <n v="2.2100000000000002E-2"/>
  </r>
  <r>
    <x v="1"/>
    <n v="10100502"/>
    <x v="1"/>
    <d v="2019-01-01T00:00:00"/>
    <s v="016 AUTO UNTZ     "/>
    <n v="108603196"/>
    <n v="0"/>
    <x v="67"/>
    <s v="PP_CD_20190118_011041.TXT"/>
    <x v="12"/>
    <n v="1"/>
    <x v="0"/>
    <n v="2.2100000000000002E-2"/>
  </r>
  <r>
    <x v="1"/>
    <n v="10100502"/>
    <x v="1"/>
    <d v="2019-01-01T00:00:00"/>
    <s v="016 AUTO UNTZ     "/>
    <n v="108603196"/>
    <n v="0"/>
    <x v="67"/>
    <s v="Late Charge Unitization"/>
    <x v="12"/>
    <n v="1"/>
    <x v="0"/>
    <n v="2.2100000000000002E-2"/>
  </r>
  <r>
    <x v="1"/>
    <n v="10100502"/>
    <x v="1"/>
    <d v="2019-02-01T00:00:00"/>
    <s v="016 AUTO UNTZ     "/>
    <n v="108603196"/>
    <n v="0"/>
    <x v="67"/>
    <s v="Late Charge Unitization"/>
    <x v="12"/>
    <n v="1"/>
    <x v="0"/>
    <n v="2.2100000000000002E-2"/>
  </r>
  <r>
    <x v="1"/>
    <n v="10100502"/>
    <x v="1"/>
    <d v="2019-02-01T00:00:00"/>
    <s v="016 AUTO UNTZ     "/>
    <n v="108603196"/>
    <n v="0"/>
    <x v="67"/>
    <s v="Late Charge Unitization"/>
    <x v="12"/>
    <n v="1"/>
    <x v="0"/>
    <n v="2.2100000000000002E-2"/>
  </r>
  <r>
    <x v="1"/>
    <n v="10100502"/>
    <x v="1"/>
    <d v="2019-02-01T00:00:00"/>
    <s v="016 AUTO UNTZ     "/>
    <n v="108603196"/>
    <n v="0"/>
    <x v="67"/>
    <s v="Late Charge Unitization"/>
    <x v="12"/>
    <n v="1"/>
    <x v="0"/>
    <n v="2.2100000000000002E-2"/>
  </r>
  <r>
    <x v="1"/>
    <n v="10100502"/>
    <x v="1"/>
    <d v="2019-01-01T00:00:00"/>
    <s v="017 AUTO RETS     "/>
    <n v="108603197"/>
    <n v="-700.42"/>
    <x v="67"/>
    <s v="PP_CD_20190118_011041.TXT"/>
    <x v="7"/>
    <n v="1"/>
    <x v="0"/>
    <n v="3.2000000000000001E-2"/>
  </r>
  <r>
    <x v="1"/>
    <n v="10100502"/>
    <x v="1"/>
    <d v="2019-01-01T00:00:00"/>
    <s v="016 AUTO UNTZ     "/>
    <n v="108603197"/>
    <n v="0"/>
    <x v="67"/>
    <s v="PP_CD_20190118_011041.TXT"/>
    <x v="7"/>
    <n v="1"/>
    <x v="0"/>
    <n v="3.2000000000000001E-2"/>
  </r>
  <r>
    <x v="1"/>
    <n v="10100502"/>
    <x v="1"/>
    <d v="2019-01-01T00:00:00"/>
    <s v="016 AUTO UNTZ     "/>
    <n v="108603197"/>
    <n v="0"/>
    <x v="67"/>
    <s v="Late Charge Unitization"/>
    <x v="7"/>
    <n v="1"/>
    <x v="0"/>
    <n v="3.2000000000000001E-2"/>
  </r>
  <r>
    <x v="1"/>
    <n v="10100502"/>
    <x v="1"/>
    <d v="2019-02-01T00:00:00"/>
    <s v="016 AUTO UNTZ     "/>
    <n v="108603197"/>
    <n v="0"/>
    <x v="67"/>
    <s v="Late Charge Unitization"/>
    <x v="7"/>
    <n v="1"/>
    <x v="0"/>
    <n v="3.2000000000000001E-2"/>
  </r>
  <r>
    <x v="1"/>
    <n v="10100502"/>
    <x v="1"/>
    <d v="2019-02-01T00:00:00"/>
    <s v="016 AUTO UNTZ     "/>
    <n v="108603197"/>
    <n v="0"/>
    <x v="67"/>
    <s v="Late Charge Unitization"/>
    <x v="7"/>
    <n v="1"/>
    <x v="0"/>
    <n v="3.2000000000000001E-2"/>
  </r>
  <r>
    <x v="1"/>
    <n v="10100502"/>
    <x v="1"/>
    <d v="2019-02-01T00:00:00"/>
    <s v="016 AUTO UNTZ     "/>
    <n v="108603197"/>
    <n v="0"/>
    <x v="67"/>
    <s v="Late Charge Unitization"/>
    <x v="7"/>
    <n v="1"/>
    <x v="0"/>
    <n v="3.2000000000000001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228.6"/>
    <x v="68"/>
    <s v="PP_CD_20190116_011109.TXT"/>
    <x v="12"/>
    <n v="1"/>
    <x v="0"/>
    <n v="2.2100000000000002E-2"/>
  </r>
  <r>
    <x v="1"/>
    <n v="10100502"/>
    <x v="1"/>
    <d v="2019-01-01T00:00:00"/>
    <s v="016 AUTO UNTZ     "/>
    <n v="108604145"/>
    <n v="0"/>
    <x v="68"/>
    <s v="PP_CD_20190116_011109.TXT"/>
    <x v="12"/>
    <n v="1"/>
    <x v="0"/>
    <n v="2.2100000000000002E-2"/>
  </r>
  <r>
    <x v="1"/>
    <n v="10100502"/>
    <x v="1"/>
    <d v="2019-01-01T00:00:00"/>
    <s v="017 AUTO RETS     "/>
    <n v="108604145"/>
    <n v="-121.2"/>
    <x v="68"/>
    <s v="PP_CD_20190116_011109.TXT"/>
    <x v="12"/>
    <n v="1"/>
    <x v="0"/>
    <n v="2.2100000000000002E-2"/>
  </r>
  <r>
    <x v="1"/>
    <n v="10100502"/>
    <x v="1"/>
    <d v="2019-01-01T00:00:00"/>
    <s v="017 AUTO RETS     "/>
    <n v="108604145"/>
    <n v="-63"/>
    <x v="68"/>
    <s v="PP_CD_20190116_011109.TXT"/>
    <x v="12"/>
    <n v="1"/>
    <x v="0"/>
    <n v="2.2100000000000002E-2"/>
  </r>
  <r>
    <x v="1"/>
    <n v="10100502"/>
    <x v="1"/>
    <d v="2019-01-01T00:00:00"/>
    <s v="016 AUTO UNTZ     "/>
    <n v="108604145"/>
    <n v="0"/>
    <x v="68"/>
    <s v="PP_CD_20190116_011109.TXT"/>
    <x v="12"/>
    <n v="1"/>
    <x v="0"/>
    <n v="2.2100000000000002E-2"/>
  </r>
  <r>
    <x v="1"/>
    <n v="10100502"/>
    <x v="1"/>
    <d v="2019-01-01T00:00:00"/>
    <s v="016 AUTO UNTZ     "/>
    <n v="108604145"/>
    <n v="0"/>
    <x v="68"/>
    <s v="PP_CD_20190116_011109.TXT"/>
    <x v="12"/>
    <n v="1"/>
    <x v="0"/>
    <n v="2.2100000000000002E-2"/>
  </r>
  <r>
    <x v="1"/>
    <n v="10100502"/>
    <x v="1"/>
    <d v="2019-01-01T00:00:00"/>
    <s v="017 AUTO RETS     "/>
    <n v="108604145"/>
    <n v="-1460.5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1576.5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9718.08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1213.5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3219.82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17406.810000000001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PP_CD_20190116_011109.TXT"/>
    <x v="13"/>
    <n v="1"/>
    <x v="0"/>
    <n v="2.4399999999999998E-2"/>
  </r>
  <r>
    <x v="1"/>
    <n v="10100502"/>
    <x v="1"/>
    <d v="2019-01-01T00:00:00"/>
    <s v="017 AUTO RETS     "/>
    <n v="108604145"/>
    <n v="-33694.800000000003"/>
    <x v="68"/>
    <s v="PP_CD_20190116_011109.TXT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1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1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2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2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2"/>
    <n v="1"/>
    <x v="0"/>
    <n v="2.2100000000000002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2-01T00:00:00"/>
    <s v="016 AUTO UNTZ     "/>
    <n v="108604145"/>
    <n v="0"/>
    <x v="68"/>
    <s v="Late Charge Unitization"/>
    <x v="13"/>
    <n v="1"/>
    <x v="0"/>
    <n v="2.4399999999999998E-2"/>
  </r>
  <r>
    <x v="1"/>
    <n v="10100502"/>
    <x v="1"/>
    <d v="2019-01-01T00:00:00"/>
    <s v="017 AUTO RETS     "/>
    <n v="108604186"/>
    <n v="-255.33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875.2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43.32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979.98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875.2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43.32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14.68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47.12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29.3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63.33000000000001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517.0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232.5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315.37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778.48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09.07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462.9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462.9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634.8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367.93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710.35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316.25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6393.15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634.86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51.74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316.25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953.74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076.1199999999999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578.27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62.85"/>
    <x v="68"/>
    <s v="PP_CD_20190116_011109.TXT"/>
    <x v="14"/>
    <n v="1"/>
    <x v="0"/>
    <n v="3.9399999999999998E-2"/>
  </r>
  <r>
    <x v="1"/>
    <n v="10100502"/>
    <x v="1"/>
    <d v="2019-01-01T00:00:00"/>
    <s v="017 AUTO RETS     "/>
    <n v="108604186"/>
    <n v="-76.040000000000006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7 AUTO RETS     "/>
    <n v="108604186"/>
    <n v="-158.82"/>
    <x v="68"/>
    <s v="PP_CD_20190116_011109.TXT"/>
    <x v="14"/>
    <n v="1"/>
    <x v="0"/>
    <n v="3.9399999999999998E-2"/>
  </r>
  <r>
    <x v="1"/>
    <n v="10100502"/>
    <x v="1"/>
    <d v="2019-01-01T00:00:00"/>
    <s v="017 AUTO RETS     "/>
    <n v="108604186"/>
    <n v="-194.1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7 AUTO RETS     "/>
    <n v="108604186"/>
    <n v="-29.88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56.94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66.239999999999995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23.5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6 AUTO UNTZ     "/>
    <n v="108604186"/>
    <n v="0"/>
    <x v="68"/>
    <s v="PP_CD_20190116_011109.TXT"/>
    <x v="7"/>
    <n v="1"/>
    <x v="0"/>
    <n v="3.2000000000000001E-2"/>
  </r>
  <r>
    <x v="1"/>
    <n v="10100502"/>
    <x v="1"/>
    <d v="2019-01-01T00:00:00"/>
    <s v="017 AUTO RETS     "/>
    <n v="108604186"/>
    <n v="-10.220000000000001"/>
    <x v="68"/>
    <s v="PP_CD_20190116_011109.TXT"/>
    <x v="14"/>
    <n v="1"/>
    <x v="0"/>
    <n v="3.9399999999999998E-2"/>
  </r>
  <r>
    <x v="1"/>
    <n v="10100502"/>
    <x v="1"/>
    <d v="2019-01-01T00:00:00"/>
    <s v="017 AUTO RETS     "/>
    <n v="108604186"/>
    <n v="-8.36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PP_CD_20190116_011109.TXT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1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14"/>
    <n v="1"/>
    <x v="0"/>
    <n v="3.9399999999999998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2-01T00:00:00"/>
    <s v="016 AUTO UNTZ     "/>
    <n v="108604186"/>
    <n v="0"/>
    <x v="68"/>
    <s v="Late Charge Unitization"/>
    <x v="7"/>
    <n v="1"/>
    <x v="0"/>
    <n v="3.2000000000000001E-2"/>
  </r>
  <r>
    <x v="1"/>
    <n v="10100502"/>
    <x v="1"/>
    <d v="2019-03-01T00:00:00"/>
    <s v="016 AUTO UNTZ     "/>
    <n v="108604810"/>
    <n v="0"/>
    <x v="69"/>
    <s v="PP_CD_20190324_010450.TXT"/>
    <x v="13"/>
    <n v="3"/>
    <x v="0"/>
    <n v="2.4399999999999998E-2"/>
  </r>
  <r>
    <x v="1"/>
    <n v="10100502"/>
    <x v="1"/>
    <d v="2019-03-01T00:00:00"/>
    <s v="017 AUTO RETS     "/>
    <n v="108604810"/>
    <n v="-696.46"/>
    <x v="69"/>
    <s v="PP_CD_20190324_010450.TXT"/>
    <x v="13"/>
    <n v="3"/>
    <x v="0"/>
    <n v="2.4399999999999998E-2"/>
  </r>
  <r>
    <x v="1"/>
    <n v="10100502"/>
    <x v="1"/>
    <d v="2019-01-01T00:00:00"/>
    <s v="017 AUTO RETS     "/>
    <n v="108606511"/>
    <n v="-15.4"/>
    <x v="30"/>
    <s v="PP_CD_20190115_011511.TXT"/>
    <x v="12"/>
    <n v="1"/>
    <x v="0"/>
    <n v="2.2100000000000002E-2"/>
  </r>
  <r>
    <x v="1"/>
    <n v="10100502"/>
    <x v="1"/>
    <d v="2019-01-01T00:00:00"/>
    <s v="016 AUTO UNTZ     "/>
    <n v="108606511"/>
    <n v="0"/>
    <x v="30"/>
    <s v="PP_CD_20190115_011511.TXT"/>
    <x v="12"/>
    <n v="1"/>
    <x v="0"/>
    <n v="2.2100000000000002E-2"/>
  </r>
  <r>
    <x v="1"/>
    <n v="10100502"/>
    <x v="1"/>
    <d v="2019-01-01T00:00:00"/>
    <s v="017 AUTO RETS     "/>
    <n v="108606511"/>
    <n v="-74.75"/>
    <x v="30"/>
    <s v="PP_CD_20190115_011511.TXT"/>
    <x v="13"/>
    <n v="1"/>
    <x v="0"/>
    <n v="2.4399999999999998E-2"/>
  </r>
  <r>
    <x v="1"/>
    <n v="10100502"/>
    <x v="1"/>
    <d v="2019-01-01T00:00:00"/>
    <s v="016 AUTO UNTZ     "/>
    <n v="108606511"/>
    <n v="0"/>
    <x v="30"/>
    <s v="PP_CD_20190115_011511.TXT"/>
    <x v="13"/>
    <n v="1"/>
    <x v="0"/>
    <n v="2.4399999999999998E-2"/>
  </r>
  <r>
    <x v="1"/>
    <n v="10100502"/>
    <x v="1"/>
    <d v="2019-01-01T00:00:00"/>
    <s v="016 AUTO UNTZ     "/>
    <n v="108606511"/>
    <n v="0"/>
    <x v="30"/>
    <s v="Late Charge Unitization"/>
    <x v="12"/>
    <n v="1"/>
    <x v="0"/>
    <n v="2.2100000000000002E-2"/>
  </r>
  <r>
    <x v="1"/>
    <n v="10100502"/>
    <x v="1"/>
    <d v="2019-01-01T00:00:00"/>
    <s v="016 AUTO UNTZ     "/>
    <n v="108606511"/>
    <n v="0"/>
    <x v="30"/>
    <s v="Late Charge Unitization"/>
    <x v="13"/>
    <n v="1"/>
    <x v="0"/>
    <n v="2.4399999999999998E-2"/>
  </r>
  <r>
    <x v="1"/>
    <n v="10100502"/>
    <x v="1"/>
    <d v="2019-02-01T00:00:00"/>
    <s v="016 AUTO UNTZ     "/>
    <n v="108606511"/>
    <n v="0"/>
    <x v="30"/>
    <s v="Late Charge Unitization"/>
    <x v="12"/>
    <n v="1"/>
    <x v="0"/>
    <n v="2.2100000000000002E-2"/>
  </r>
  <r>
    <x v="1"/>
    <n v="10100502"/>
    <x v="1"/>
    <d v="2019-02-01T00:00:00"/>
    <s v="016 AUTO UNTZ     "/>
    <n v="108606511"/>
    <n v="0"/>
    <x v="30"/>
    <s v="Late Charge Unitization"/>
    <x v="13"/>
    <n v="1"/>
    <x v="0"/>
    <n v="2.4399999999999998E-2"/>
  </r>
  <r>
    <x v="1"/>
    <n v="10100502"/>
    <x v="1"/>
    <d v="2019-01-01T00:00:00"/>
    <s v="017 AUTO RETS     "/>
    <n v="108606512"/>
    <n v="-38.020000000000003"/>
    <x v="30"/>
    <s v="PP_CD_20190115_011511.TXT"/>
    <x v="14"/>
    <n v="1"/>
    <x v="0"/>
    <n v="3.9399999999999998E-2"/>
  </r>
  <r>
    <x v="1"/>
    <n v="10100502"/>
    <x v="1"/>
    <d v="2019-01-01T00:00:00"/>
    <s v="016 AUTO UNTZ     "/>
    <n v="108606512"/>
    <n v="0"/>
    <x v="30"/>
    <s v="PP_CD_20190115_011511.TXT"/>
    <x v="14"/>
    <n v="1"/>
    <x v="0"/>
    <n v="3.9399999999999998E-2"/>
  </r>
  <r>
    <x v="1"/>
    <n v="10100502"/>
    <x v="1"/>
    <d v="2019-01-01T00:00:00"/>
    <s v="017 AUTO RETS     "/>
    <n v="108606512"/>
    <n v="-97.05"/>
    <x v="30"/>
    <s v="PP_CD_20190115_011511.TXT"/>
    <x v="14"/>
    <n v="1"/>
    <x v="0"/>
    <n v="3.9399999999999998E-2"/>
  </r>
  <r>
    <x v="1"/>
    <n v="10100502"/>
    <x v="1"/>
    <d v="2019-01-01T00:00:00"/>
    <s v="016 AUTO UNTZ     "/>
    <n v="108606512"/>
    <n v="0"/>
    <x v="30"/>
    <s v="PP_CD_20190115_011511.TXT"/>
    <x v="14"/>
    <n v="1"/>
    <x v="0"/>
    <n v="3.9399999999999998E-2"/>
  </r>
  <r>
    <x v="1"/>
    <n v="10100502"/>
    <x v="1"/>
    <d v="2019-01-01T00:00:00"/>
    <s v="017 AUTO RETS     "/>
    <n v="108606512"/>
    <n v="-27.24"/>
    <x v="30"/>
    <s v="PP_CD_20190115_011511.TXT"/>
    <x v="14"/>
    <n v="1"/>
    <x v="0"/>
    <n v="3.9399999999999998E-2"/>
  </r>
  <r>
    <x v="1"/>
    <n v="10100502"/>
    <x v="1"/>
    <d v="2019-01-01T00:00:00"/>
    <s v="016 AUTO UNTZ     "/>
    <n v="108606512"/>
    <n v="0"/>
    <x v="30"/>
    <s v="PP_CD_20190115_011511.TXT"/>
    <x v="14"/>
    <n v="1"/>
    <x v="0"/>
    <n v="3.9399999999999998E-2"/>
  </r>
  <r>
    <x v="1"/>
    <n v="10100502"/>
    <x v="1"/>
    <d v="2019-01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1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1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6 AUTO UNTZ     "/>
    <n v="108606512"/>
    <n v="0"/>
    <x v="30"/>
    <s v="Late Charge Unitization"/>
    <x v="14"/>
    <n v="1"/>
    <x v="0"/>
    <n v="3.9399999999999998E-2"/>
  </r>
  <r>
    <x v="1"/>
    <n v="10100502"/>
    <x v="1"/>
    <d v="2019-02-01T00:00:00"/>
    <s v="017 AUTO RETS     "/>
    <n v="108606570"/>
    <n v="-1098.9000000000001"/>
    <x v="45"/>
    <s v="PP_CD_20190223_012357.TXT"/>
    <x v="13"/>
    <n v="2"/>
    <x v="0"/>
    <n v="2.4399999999999998E-2"/>
  </r>
  <r>
    <x v="1"/>
    <n v="10100502"/>
    <x v="1"/>
    <d v="2019-02-01T00:00:00"/>
    <s v="016 AUTO UNTZ     "/>
    <n v="108606570"/>
    <n v="0"/>
    <x v="45"/>
    <s v="PP_CD_20190223_012357.TXT"/>
    <x v="13"/>
    <n v="2"/>
    <x v="0"/>
    <n v="2.4399999999999998E-2"/>
  </r>
  <r>
    <x v="1"/>
    <n v="10100502"/>
    <x v="1"/>
    <d v="2019-03-01T00:00:00"/>
    <s v="016 AUTO UNTZ     "/>
    <n v="108606570"/>
    <n v="0"/>
    <x v="45"/>
    <s v="Late Charge Unitization"/>
    <x v="13"/>
    <n v="2"/>
    <x v="0"/>
    <n v="2.4399999999999998E-2"/>
  </r>
  <r>
    <x v="1"/>
    <n v="10100502"/>
    <x v="1"/>
    <d v="2019-03-01T00:00:00"/>
    <s v="016 AUTO UNTZ     "/>
    <n v="108606570"/>
    <n v="0"/>
    <x v="45"/>
    <s v="Late Charge Unitization"/>
    <x v="13"/>
    <n v="2"/>
    <x v="0"/>
    <n v="2.4399999999999998E-2"/>
  </r>
  <r>
    <x v="1"/>
    <n v="10100502"/>
    <x v="1"/>
    <d v="2019-01-01T00:00:00"/>
    <s v="017 AUTO RETS     "/>
    <n v="108606744"/>
    <n v="-1542.6"/>
    <x v="8"/>
    <s v="PP_CD_20190110_011156.TXT"/>
    <x v="13"/>
    <n v="1"/>
    <x v="0"/>
    <n v="2.4399999999999998E-2"/>
  </r>
  <r>
    <x v="1"/>
    <n v="10100502"/>
    <x v="1"/>
    <d v="2019-01-01T00:00:00"/>
    <s v="016 AUTO UNTZ     "/>
    <n v="108606744"/>
    <n v="0"/>
    <x v="8"/>
    <s v="PP_CD_20190110_011156.TXT"/>
    <x v="13"/>
    <n v="1"/>
    <x v="0"/>
    <n v="2.4399999999999998E-2"/>
  </r>
  <r>
    <x v="1"/>
    <n v="10100502"/>
    <x v="1"/>
    <d v="2019-01-01T00:00:00"/>
    <s v="016 AUTO UNTZ     "/>
    <n v="108606744"/>
    <n v="0"/>
    <x v="8"/>
    <s v="Late Charge Unitization"/>
    <x v="13"/>
    <n v="1"/>
    <x v="0"/>
    <n v="2.4399999999999998E-2"/>
  </r>
  <r>
    <x v="1"/>
    <n v="10100502"/>
    <x v="1"/>
    <d v="2019-02-01T00:00:00"/>
    <s v="016 AUTO UNTZ     "/>
    <n v="108606744"/>
    <n v="0"/>
    <x v="8"/>
    <s v="Late Charge Unitization"/>
    <x v="13"/>
    <n v="1"/>
    <x v="0"/>
    <n v="2.4399999999999998E-2"/>
  </r>
  <r>
    <x v="1"/>
    <n v="10100502"/>
    <x v="1"/>
    <d v="2019-02-01T00:00:00"/>
    <s v="016 AUTO UNTZ     "/>
    <n v="108606744"/>
    <n v="0"/>
    <x v="8"/>
    <s v="Late Charge Unitization"/>
    <x v="13"/>
    <n v="1"/>
    <x v="0"/>
    <n v="2.4399999999999998E-2"/>
  </r>
  <r>
    <x v="1"/>
    <n v="10100502"/>
    <x v="1"/>
    <d v="2019-02-01T00:00:00"/>
    <s v="017 AUTO RETS     "/>
    <n v="108606807"/>
    <n v="-5488.26"/>
    <x v="54"/>
    <s v="PP_CD_20190227_012334.TXT"/>
    <x v="13"/>
    <n v="2"/>
    <x v="0"/>
    <n v="2.4399999999999998E-2"/>
  </r>
  <r>
    <x v="1"/>
    <n v="10100502"/>
    <x v="1"/>
    <d v="2019-02-01T00:00:00"/>
    <s v="016 AUTO UNTZ     "/>
    <n v="108606807"/>
    <n v="0"/>
    <x v="54"/>
    <s v="PP_CD_20190227_012334.TXT"/>
    <x v="13"/>
    <n v="2"/>
    <x v="0"/>
    <n v="2.4399999999999998E-2"/>
  </r>
  <r>
    <x v="1"/>
    <n v="10100502"/>
    <x v="1"/>
    <d v="2019-02-01T00:00:00"/>
    <s v="016 AUTO UNTZ     "/>
    <n v="108606807"/>
    <n v="0"/>
    <x v="54"/>
    <s v="Late Charge Unitization"/>
    <x v="13"/>
    <n v="2"/>
    <x v="0"/>
    <n v="2.4399999999999998E-2"/>
  </r>
  <r>
    <x v="1"/>
    <n v="10100502"/>
    <x v="1"/>
    <d v="2019-03-01T00:00:00"/>
    <s v="016 AUTO UNTZ     "/>
    <n v="108606807"/>
    <n v="0"/>
    <x v="54"/>
    <s v="Late Charge Unitization"/>
    <x v="13"/>
    <n v="2"/>
    <x v="0"/>
    <n v="2.4399999999999998E-2"/>
  </r>
  <r>
    <x v="1"/>
    <n v="10100502"/>
    <x v="1"/>
    <d v="2019-03-01T00:00:00"/>
    <s v="016 AUTO UNTZ     "/>
    <n v="108606807"/>
    <n v="0"/>
    <x v="54"/>
    <s v="Late Charge Unitization"/>
    <x v="13"/>
    <n v="2"/>
    <x v="0"/>
    <n v="2.4399999999999998E-2"/>
  </r>
  <r>
    <x v="1"/>
    <n v="10100502"/>
    <x v="1"/>
    <d v="2019-01-01T00:00:00"/>
    <s v="017 AUTO RETS     "/>
    <n v="108606849"/>
    <n v="-4975.1000000000004"/>
    <x v="70"/>
    <s v="PP_CD_20190127_010400.TXT"/>
    <x v="12"/>
    <n v="2018"/>
    <x v="0"/>
    <n v="2.2100000000000002E-2"/>
  </r>
  <r>
    <x v="1"/>
    <n v="10100502"/>
    <x v="1"/>
    <d v="2019-01-01T00:00:00"/>
    <s v="016 AUTO UNTZ     "/>
    <n v="108606849"/>
    <n v="0"/>
    <x v="70"/>
    <s v="PP_CD_20190127_010400.TXT"/>
    <x v="12"/>
    <n v="2018"/>
    <x v="0"/>
    <n v="2.2100000000000002E-2"/>
  </r>
  <r>
    <x v="1"/>
    <n v="10100502"/>
    <x v="1"/>
    <d v="2019-01-01T00:00:00"/>
    <s v="017 AUTO RETS     "/>
    <n v="108606849"/>
    <n v="-179916"/>
    <x v="70"/>
    <s v="PP_CD_20190127_010400.TXT"/>
    <x v="12"/>
    <n v="2018"/>
    <x v="0"/>
    <n v="2.2100000000000002E-2"/>
  </r>
  <r>
    <x v="1"/>
    <n v="10100502"/>
    <x v="1"/>
    <d v="2019-01-01T00:00:00"/>
    <s v="016 AUTO UNTZ     "/>
    <n v="108606849"/>
    <n v="0"/>
    <x v="70"/>
    <s v="PP_CD_20190127_010400.TXT"/>
    <x v="12"/>
    <n v="2018"/>
    <x v="0"/>
    <n v="2.2100000000000002E-2"/>
  </r>
  <r>
    <x v="1"/>
    <n v="10100502"/>
    <x v="1"/>
    <d v="2019-01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1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2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2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2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2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6849"/>
    <n v="0"/>
    <x v="70"/>
    <s v="Late Charge Unitization"/>
    <x v="12"/>
    <n v="2018"/>
    <x v="0"/>
    <n v="2.2100000000000002E-2"/>
  </r>
  <r>
    <x v="1"/>
    <n v="10100502"/>
    <x v="1"/>
    <d v="2019-03-01T00:00:00"/>
    <s v="016 AUTO UNTZ     "/>
    <n v="108607650"/>
    <n v="0"/>
    <x v="51"/>
    <s v="PP_CD_20190327_025054.TXT"/>
    <x v="13"/>
    <n v="3"/>
    <x v="0"/>
    <n v="2.4399999999999998E-2"/>
  </r>
  <r>
    <x v="1"/>
    <n v="10100502"/>
    <x v="1"/>
    <d v="2019-03-01T00:00:00"/>
    <s v="016 AUTO UNTZ     "/>
    <n v="108607650"/>
    <n v="0"/>
    <x v="51"/>
    <s v="PP_CD_20190327_025054.TXT"/>
    <x v="13"/>
    <n v="3"/>
    <x v="0"/>
    <n v="2.4399999999999998E-2"/>
  </r>
  <r>
    <x v="1"/>
    <n v="10100502"/>
    <x v="1"/>
    <d v="2019-03-01T00:00:00"/>
    <s v="016 AUTO UNTZ     "/>
    <n v="108607650"/>
    <n v="0"/>
    <x v="51"/>
    <s v="PP_CD_20190327_025054.TXT"/>
    <x v="7"/>
    <n v="3"/>
    <x v="0"/>
    <n v="3.2000000000000001E-2"/>
  </r>
  <r>
    <x v="1"/>
    <n v="10100502"/>
    <x v="1"/>
    <d v="2019-03-01T00:00:00"/>
    <s v="017 AUTO RETS     "/>
    <n v="108607650"/>
    <n v="-586"/>
    <x v="51"/>
    <s v="PP_CD_20190327_025054.TXT"/>
    <x v="7"/>
    <n v="3"/>
    <x v="0"/>
    <n v="3.2000000000000001E-2"/>
  </r>
  <r>
    <x v="1"/>
    <n v="10100502"/>
    <x v="1"/>
    <d v="2019-03-01T00:00:00"/>
    <s v="017 AUTO RETS     "/>
    <n v="108607650"/>
    <n v="-10.56"/>
    <x v="51"/>
    <s v="PP_CD_20190327_025054.TXT"/>
    <x v="13"/>
    <n v="3"/>
    <x v="0"/>
    <n v="2.4399999999999998E-2"/>
  </r>
  <r>
    <x v="1"/>
    <n v="10100502"/>
    <x v="1"/>
    <d v="2019-03-01T00:00:00"/>
    <s v="017 AUTO RETS     "/>
    <n v="108607650"/>
    <n v="-3642.6"/>
    <x v="51"/>
    <s v="PP_CD_20190327_025054.TXT"/>
    <x v="13"/>
    <n v="3"/>
    <x v="0"/>
    <n v="2.4399999999999998E-2"/>
  </r>
  <r>
    <x v="1"/>
    <n v="10100502"/>
    <x v="1"/>
    <d v="2019-01-01T00:00:00"/>
    <s v="017 AUTO RETS     "/>
    <n v="108608023"/>
    <n v="-176.97"/>
    <x v="23"/>
    <s v="PP_CD_20190130_010753.TXT"/>
    <x v="13"/>
    <n v="1"/>
    <x v="0"/>
    <n v="2.4399999999999998E-2"/>
  </r>
  <r>
    <x v="1"/>
    <n v="10100502"/>
    <x v="1"/>
    <d v="2019-01-01T00:00:00"/>
    <s v="016 AUTO UNTZ     "/>
    <n v="108608023"/>
    <n v="0"/>
    <x v="23"/>
    <s v="PP_CD_20190130_010753.TXT"/>
    <x v="13"/>
    <n v="1"/>
    <x v="0"/>
    <n v="2.4399999999999998E-2"/>
  </r>
  <r>
    <x v="1"/>
    <n v="10100502"/>
    <x v="1"/>
    <d v="2019-01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2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2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3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3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3-01T00:00:00"/>
    <s v="016 AUTO UNTZ     "/>
    <n v="108608023"/>
    <n v="0"/>
    <x v="23"/>
    <s v="Late Charge Unitization"/>
    <x v="13"/>
    <n v="1"/>
    <x v="0"/>
    <n v="2.4399999999999998E-2"/>
  </r>
  <r>
    <x v="1"/>
    <n v="10100502"/>
    <x v="1"/>
    <d v="2019-02-01T00:00:00"/>
    <s v="017 AUTO RETS     "/>
    <n v="108609185"/>
    <n v="-231.31"/>
    <x v="13"/>
    <s v="PP_CD_20190208_011154.TXT"/>
    <x v="7"/>
    <n v="2"/>
    <x v="0"/>
    <n v="3.2000000000000001E-2"/>
  </r>
  <r>
    <x v="1"/>
    <n v="10100502"/>
    <x v="1"/>
    <d v="2019-02-01T00:00:00"/>
    <s v="017 AUTO RETS     "/>
    <n v="108609185"/>
    <n v="-332.8"/>
    <x v="13"/>
    <s v="PP_CD_20190208_011154.TXT"/>
    <x v="7"/>
    <n v="2"/>
    <x v="0"/>
    <n v="3.2000000000000001E-2"/>
  </r>
  <r>
    <x v="1"/>
    <n v="10100502"/>
    <x v="1"/>
    <d v="2019-02-01T00:00:00"/>
    <s v="016 AUTO UNTZ     "/>
    <n v="108609185"/>
    <n v="0"/>
    <x v="13"/>
    <s v="PP_CD_20190208_011154.TXT"/>
    <x v="7"/>
    <n v="2"/>
    <x v="0"/>
    <n v="3.2000000000000001E-2"/>
  </r>
  <r>
    <x v="1"/>
    <n v="10100502"/>
    <x v="1"/>
    <d v="2019-02-01T00:00:00"/>
    <s v="016 AUTO UNTZ     "/>
    <n v="108609185"/>
    <n v="0"/>
    <x v="13"/>
    <s v="PP_CD_20190208_011154.TXT"/>
    <x v="7"/>
    <n v="2"/>
    <x v="0"/>
    <n v="3.2000000000000001E-2"/>
  </r>
  <r>
    <x v="1"/>
    <n v="10100502"/>
    <x v="1"/>
    <d v="2019-03-01T00:00:00"/>
    <s v="016 AUTO UNTZ     "/>
    <n v="108609185"/>
    <n v="0"/>
    <x v="13"/>
    <s v="Late Charge Unitization"/>
    <x v="7"/>
    <n v="2"/>
    <x v="0"/>
    <n v="3.2000000000000001E-2"/>
  </r>
  <r>
    <x v="1"/>
    <n v="10100502"/>
    <x v="1"/>
    <d v="2019-03-01T00:00:00"/>
    <s v="016 AUTO UNTZ     "/>
    <n v="108609185"/>
    <n v="0"/>
    <x v="13"/>
    <s v="Late Charge Unitization"/>
    <x v="7"/>
    <n v="2"/>
    <x v="0"/>
    <n v="3.2000000000000001E-2"/>
  </r>
  <r>
    <x v="1"/>
    <n v="10100502"/>
    <x v="1"/>
    <d v="2019-03-01T00:00:00"/>
    <s v="016 AUTO UNTZ     "/>
    <n v="108609185"/>
    <n v="0"/>
    <x v="13"/>
    <s v="Late Charge Unitization"/>
    <x v="7"/>
    <n v="2"/>
    <x v="0"/>
    <n v="3.2000000000000001E-2"/>
  </r>
  <r>
    <x v="1"/>
    <n v="10100502"/>
    <x v="1"/>
    <d v="2019-03-01T00:00:00"/>
    <s v="016 AUTO UNTZ     "/>
    <n v="108609185"/>
    <n v="0"/>
    <x v="13"/>
    <s v="Late Charge Unitization"/>
    <x v="7"/>
    <n v="2"/>
    <x v="0"/>
    <n v="3.2000000000000001E-2"/>
  </r>
  <r>
    <x v="1"/>
    <n v="10100502"/>
    <x v="1"/>
    <d v="2019-01-01T00:00:00"/>
    <s v="017 AUTO RETS     "/>
    <n v="108609197"/>
    <n v="-174.08"/>
    <x v="33"/>
    <s v="PP_CD_20190124_011235.TXT"/>
    <x v="13"/>
    <n v="1"/>
    <x v="0"/>
    <n v="2.4399999999999998E-2"/>
  </r>
  <r>
    <x v="1"/>
    <n v="10100502"/>
    <x v="1"/>
    <d v="2019-01-01T00:00:00"/>
    <s v="016 AUTO UNTZ     "/>
    <n v="108609197"/>
    <n v="0"/>
    <x v="33"/>
    <s v="PP_CD_20190124_011235.TXT"/>
    <x v="13"/>
    <n v="1"/>
    <x v="0"/>
    <n v="2.4399999999999998E-2"/>
  </r>
  <r>
    <x v="1"/>
    <n v="10100502"/>
    <x v="1"/>
    <d v="2019-01-01T00:00:00"/>
    <s v="017 AUTO RETS     "/>
    <n v="108609197"/>
    <n v="-1607.4"/>
    <x v="33"/>
    <s v="PP_CD_20190124_011235.TXT"/>
    <x v="13"/>
    <n v="1"/>
    <x v="0"/>
    <n v="2.4399999999999998E-2"/>
  </r>
  <r>
    <x v="1"/>
    <n v="10100502"/>
    <x v="1"/>
    <d v="2019-01-01T00:00:00"/>
    <s v="016 AUTO UNTZ     "/>
    <n v="108609197"/>
    <n v="0"/>
    <x v="33"/>
    <s v="PP_CD_20190124_011235.TXT"/>
    <x v="13"/>
    <n v="1"/>
    <x v="0"/>
    <n v="2.4399999999999998E-2"/>
  </r>
  <r>
    <x v="1"/>
    <n v="10100502"/>
    <x v="1"/>
    <d v="2019-01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1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2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2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2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2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3-01T00:00:00"/>
    <s v="016 AUTO UNTZ     "/>
    <n v="108609197"/>
    <n v="0"/>
    <x v="33"/>
    <s v="Late Charge Unitization"/>
    <x v="13"/>
    <n v="1"/>
    <x v="0"/>
    <n v="2.4399999999999998E-2"/>
  </r>
  <r>
    <x v="1"/>
    <n v="10100502"/>
    <x v="1"/>
    <d v="2019-02-01T00:00:00"/>
    <s v="017 AUTO RETS     "/>
    <n v="108609540"/>
    <n v="-38.020000000000003"/>
    <x v="9"/>
    <s v="PP_CD_20190301_021348.TXT"/>
    <x v="14"/>
    <n v="2"/>
    <x v="0"/>
    <n v="3.9399999999999998E-2"/>
  </r>
  <r>
    <x v="1"/>
    <n v="10100502"/>
    <x v="1"/>
    <d v="2019-02-01T00:00:00"/>
    <s v="016 AUTO UNTZ     "/>
    <n v="108609540"/>
    <n v="0"/>
    <x v="9"/>
    <s v="PP_CD_20190301_021348.TXT"/>
    <x v="14"/>
    <n v="2"/>
    <x v="0"/>
    <n v="3.9399999999999998E-2"/>
  </r>
  <r>
    <x v="1"/>
    <n v="10100502"/>
    <x v="1"/>
    <d v="2019-02-01T00:00:00"/>
    <s v="017 AUTO RETS     "/>
    <n v="108609540"/>
    <n v="-97.05"/>
    <x v="9"/>
    <s v="PP_CD_20190301_021348.TXT"/>
    <x v="14"/>
    <n v="2"/>
    <x v="0"/>
    <n v="3.9399999999999998E-2"/>
  </r>
  <r>
    <x v="1"/>
    <n v="10100502"/>
    <x v="1"/>
    <d v="2019-02-01T00:00:00"/>
    <s v="016 AUTO UNTZ     "/>
    <n v="108609540"/>
    <n v="0"/>
    <x v="9"/>
    <s v="PP_CD_20190301_021348.TXT"/>
    <x v="14"/>
    <n v="2"/>
    <x v="0"/>
    <n v="3.9399999999999998E-2"/>
  </r>
  <r>
    <x v="1"/>
    <n v="10100502"/>
    <x v="1"/>
    <d v="2019-02-01T00:00:00"/>
    <s v="017 AUTO RETS     "/>
    <n v="108609540"/>
    <n v="-5.1100000000000003"/>
    <x v="9"/>
    <s v="PP_CD_20190301_021348.TXT"/>
    <x v="14"/>
    <n v="2"/>
    <x v="0"/>
    <n v="3.9399999999999998E-2"/>
  </r>
  <r>
    <x v="1"/>
    <n v="10100502"/>
    <x v="1"/>
    <d v="2019-02-01T00:00:00"/>
    <s v="016 AUTO UNTZ     "/>
    <n v="108609540"/>
    <n v="0"/>
    <x v="9"/>
    <s v="PP_CD_20190301_021348.TXT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3-01T00:00:00"/>
    <s v="016 AUTO UNTZ     "/>
    <n v="108609540"/>
    <n v="0"/>
    <x v="9"/>
    <s v="Late Charge Unitization"/>
    <x v="14"/>
    <n v="2"/>
    <x v="0"/>
    <n v="3.9399999999999998E-2"/>
  </r>
  <r>
    <x v="1"/>
    <n v="10100502"/>
    <x v="1"/>
    <d v="2019-01-01T00:00:00"/>
    <s v="017 AUTO RETS     "/>
    <n v="108610077"/>
    <n v="-2.8"/>
    <x v="33"/>
    <s v="PP_CD_20190124_011235.TXT"/>
    <x v="12"/>
    <n v="1"/>
    <x v="0"/>
    <n v="2.2100000000000002E-2"/>
  </r>
  <r>
    <x v="1"/>
    <n v="10100502"/>
    <x v="1"/>
    <d v="2019-01-01T00:00:00"/>
    <s v="016 AUTO UNTZ     "/>
    <n v="108610077"/>
    <n v="0"/>
    <x v="33"/>
    <s v="PP_CD_20190124_011235.TXT"/>
    <x v="12"/>
    <n v="1"/>
    <x v="0"/>
    <n v="2.2100000000000002E-2"/>
  </r>
  <r>
    <x v="1"/>
    <n v="10100502"/>
    <x v="1"/>
    <d v="2019-01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2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2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3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3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3-01T00:00:00"/>
    <s v="016 AUTO UNTZ     "/>
    <n v="108610077"/>
    <n v="0"/>
    <x v="33"/>
    <s v="Late Charge Unitization"/>
    <x v="12"/>
    <n v="1"/>
    <x v="0"/>
    <n v="2.2100000000000002E-2"/>
  </r>
  <r>
    <x v="1"/>
    <n v="10100502"/>
    <x v="1"/>
    <d v="2019-01-01T00:00:00"/>
    <s v="017 AUTO RETS     "/>
    <n v="108610246"/>
    <n v="-38.020000000000003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5.1100000000000003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38.020000000000003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10.37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76.69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196.97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5.1100000000000003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38.020000000000003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97.05"/>
    <x v="33"/>
    <s v="PP_CD_20190124_011235.TXT"/>
    <x v="14"/>
    <n v="1"/>
    <x v="0"/>
    <n v="3.9399999999999998E-2"/>
  </r>
  <r>
    <x v="1"/>
    <n v="10100502"/>
    <x v="1"/>
    <d v="2019-01-01T00:00:00"/>
    <s v="017 AUTO RETS     "/>
    <n v="108610246"/>
    <n v="-97.05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1-01T00:00:00"/>
    <s v="016 AUTO UNTZ     "/>
    <n v="108610246"/>
    <n v="0"/>
    <x v="33"/>
    <s v="PP_CD_20190124_011235.TXT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3-01T00:00:00"/>
    <s v="016 AUTO UNTZ     "/>
    <n v="108610246"/>
    <n v="0"/>
    <x v="33"/>
    <s v="Late Charge Unitization"/>
    <x v="14"/>
    <n v="1"/>
    <x v="0"/>
    <n v="3.9399999999999998E-2"/>
  </r>
  <r>
    <x v="1"/>
    <n v="10100502"/>
    <x v="1"/>
    <d v="2019-02-01T00:00:00"/>
    <s v="017 AUTO RETS     "/>
    <n v="108611053"/>
    <n v="-6341.2"/>
    <x v="40"/>
    <s v="PP_CD_20190219_010202.TXT"/>
    <x v="13"/>
    <n v="2"/>
    <x v="0"/>
    <n v="2.4399999999999998E-2"/>
  </r>
  <r>
    <x v="1"/>
    <n v="10100502"/>
    <x v="1"/>
    <d v="2019-02-01T00:00:00"/>
    <s v="016 AUTO UNTZ     "/>
    <n v="108611053"/>
    <n v="0"/>
    <x v="40"/>
    <s v="PP_CD_20190219_010202.TXT"/>
    <x v="13"/>
    <n v="2"/>
    <x v="0"/>
    <n v="2.4399999999999998E-2"/>
  </r>
  <r>
    <x v="1"/>
    <n v="10100502"/>
    <x v="1"/>
    <d v="2019-02-01T00:00:00"/>
    <s v="017 AUTO RETS     "/>
    <n v="108611053"/>
    <n v="-1623.3"/>
    <x v="40"/>
    <s v="PP_CD_20190219_010202.TXT"/>
    <x v="13"/>
    <n v="2"/>
    <x v="0"/>
    <n v="2.4399999999999998E-2"/>
  </r>
  <r>
    <x v="1"/>
    <n v="10100502"/>
    <x v="1"/>
    <d v="2019-02-01T00:00:00"/>
    <s v="016 AUTO UNTZ     "/>
    <n v="108611053"/>
    <n v="0"/>
    <x v="40"/>
    <s v="PP_CD_20190219_010202.TXT"/>
    <x v="13"/>
    <n v="2"/>
    <x v="0"/>
    <n v="2.4399999999999998E-2"/>
  </r>
  <r>
    <x v="1"/>
    <n v="10100502"/>
    <x v="1"/>
    <d v="2019-02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2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3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3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3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3-01T00:00:00"/>
    <s v="016 AUTO UNTZ     "/>
    <n v="108611053"/>
    <n v="0"/>
    <x v="40"/>
    <s v="Late Charge Unitization"/>
    <x v="13"/>
    <n v="2"/>
    <x v="0"/>
    <n v="2.4399999999999998E-2"/>
  </r>
  <r>
    <x v="1"/>
    <n v="10100502"/>
    <x v="1"/>
    <d v="2019-01-01T00:00:00"/>
    <s v="017 AUTO RETS     "/>
    <n v="108611372"/>
    <n v="-421.35"/>
    <x v="30"/>
    <s v="PP_CD_20190115_011511.TXT"/>
    <x v="7"/>
    <n v="1"/>
    <x v="0"/>
    <n v="3.2000000000000001E-2"/>
  </r>
  <r>
    <x v="1"/>
    <n v="10100502"/>
    <x v="1"/>
    <d v="2019-01-01T00:00:00"/>
    <s v="016 AUTO UNTZ     "/>
    <n v="108611372"/>
    <n v="0"/>
    <x v="30"/>
    <s v="PP_CD_20190115_011511.TXT"/>
    <x v="7"/>
    <n v="1"/>
    <x v="0"/>
    <n v="3.2000000000000001E-2"/>
  </r>
  <r>
    <x v="1"/>
    <n v="10100502"/>
    <x v="1"/>
    <d v="2019-01-01T00:00:00"/>
    <s v="016 AUTO UNTZ     "/>
    <n v="108611372"/>
    <n v="0"/>
    <x v="30"/>
    <s v="Late Charge Unitization"/>
    <x v="7"/>
    <n v="1"/>
    <x v="0"/>
    <n v="3.2000000000000001E-2"/>
  </r>
  <r>
    <x v="1"/>
    <n v="10100502"/>
    <x v="1"/>
    <d v="2019-02-01T00:00:00"/>
    <s v="016 AUTO UNTZ     "/>
    <n v="108611372"/>
    <n v="0"/>
    <x v="30"/>
    <s v="Late Charge Unitization"/>
    <x v="7"/>
    <n v="1"/>
    <x v="0"/>
    <n v="3.2000000000000001E-2"/>
  </r>
  <r>
    <x v="1"/>
    <n v="10100502"/>
    <x v="1"/>
    <d v="2019-02-01T00:00:00"/>
    <s v="016 AUTO UNTZ     "/>
    <n v="108611372"/>
    <n v="0"/>
    <x v="30"/>
    <s v="Late Charge Unitization"/>
    <x v="7"/>
    <n v="1"/>
    <x v="0"/>
    <n v="3.2000000000000001E-2"/>
  </r>
  <r>
    <x v="1"/>
    <n v="10100502"/>
    <x v="1"/>
    <d v="2019-03-01T00:00:00"/>
    <s v="016 AUTO UNTZ     "/>
    <n v="108611373"/>
    <n v="0"/>
    <x v="39"/>
    <s v="PP_CD_20190326_012859.TXT"/>
    <x v="12"/>
    <n v="3"/>
    <x v="0"/>
    <n v="2.2100000000000002E-2"/>
  </r>
  <r>
    <x v="1"/>
    <n v="10100502"/>
    <x v="1"/>
    <d v="2019-03-01T00:00:00"/>
    <s v="016 AUTO UNTZ     "/>
    <n v="108611373"/>
    <n v="0"/>
    <x v="39"/>
    <s v="PP_CD_20190326_012859.TXT"/>
    <x v="13"/>
    <n v="3"/>
    <x v="0"/>
    <n v="2.4399999999999998E-2"/>
  </r>
  <r>
    <x v="1"/>
    <n v="10100502"/>
    <x v="1"/>
    <d v="2019-03-01T00:00:00"/>
    <s v="017 AUTO RETS     "/>
    <n v="108611373"/>
    <n v="-18.899999999999999"/>
    <x v="39"/>
    <s v="PP_CD_20190326_012859.TXT"/>
    <x v="12"/>
    <n v="3"/>
    <x v="0"/>
    <n v="2.2100000000000002E-2"/>
  </r>
  <r>
    <x v="1"/>
    <n v="10100502"/>
    <x v="1"/>
    <d v="2019-03-01T00:00:00"/>
    <s v="017 AUTO RETS     "/>
    <n v="108611373"/>
    <n v="-2485.98"/>
    <x v="39"/>
    <s v="PP_CD_20190326_012859.TXT"/>
    <x v="13"/>
    <n v="3"/>
    <x v="0"/>
    <n v="2.4399999999999998E-2"/>
  </r>
  <r>
    <x v="1"/>
    <n v="10100502"/>
    <x v="1"/>
    <d v="2019-03-01T00:00:00"/>
    <s v="016 AUTO UNTZ     "/>
    <n v="108611608"/>
    <n v="0"/>
    <x v="39"/>
    <s v="PP_CD_20190326_012859.TXT"/>
    <x v="14"/>
    <n v="3"/>
    <x v="0"/>
    <n v="3.9399999999999998E-2"/>
  </r>
  <r>
    <x v="1"/>
    <n v="10100502"/>
    <x v="1"/>
    <d v="2019-03-01T00:00:00"/>
    <s v="017 AUTO RETS     "/>
    <n v="108611608"/>
    <n v="-38.020000000000003"/>
    <x v="39"/>
    <s v="PP_CD_20190326_012859.TXT"/>
    <x v="14"/>
    <n v="3"/>
    <x v="0"/>
    <n v="3.9399999999999998E-2"/>
  </r>
  <r>
    <x v="1"/>
    <n v="10600502"/>
    <x v="0"/>
    <d v="2019-01-01T00:00:00"/>
    <s v="005 AUTO CCNC     "/>
    <n v="109097293"/>
    <n v="395.78"/>
    <x v="68"/>
    <s v="242.061   SOUND TRANSIT TACOMA TRES"/>
    <x v="13"/>
    <n v="1"/>
    <x v="0"/>
    <n v="2.4399999999999998E-2"/>
  </r>
  <r>
    <x v="1"/>
    <n v="10600502"/>
    <x v="0"/>
    <d v="2019-01-01T00:00:00"/>
    <s v="005 AUTO CCNC     "/>
    <n v="109097293"/>
    <n v="872.22"/>
    <x v="68"/>
    <s v="242.061   SOUND TRANSIT TACOMA TRES"/>
    <x v="13"/>
    <n v="1"/>
    <x v="0"/>
    <n v="2.4399999999999998E-2"/>
  </r>
  <r>
    <x v="1"/>
    <n v="10600502"/>
    <x v="0"/>
    <d v="2019-01-01T00:00:00"/>
    <s v="005 AUTO CCNC     "/>
    <n v="109097293"/>
    <n v="9.9"/>
    <x v="68"/>
    <s v="242.061   SOUND TRANSIT TACOMA TRES"/>
    <x v="13"/>
    <n v="1"/>
    <x v="0"/>
    <n v="2.4399999999999998E-2"/>
  </r>
  <r>
    <x v="1"/>
    <n v="10600502"/>
    <x v="0"/>
    <d v="2019-03-01T00:00:00"/>
    <s v="005 AUTO CCNC     "/>
    <n v="109106460"/>
    <n v="2143.46"/>
    <x v="24"/>
    <s v="168.077  KENMORE  NE 202ND ST SRTS"/>
    <x v="13"/>
    <n v="3"/>
    <x v="0"/>
    <n v="2.4399999999999998E-2"/>
  </r>
  <r>
    <x v="1"/>
    <n v="10600502"/>
    <x v="0"/>
    <d v="2019-03-01T00:00:00"/>
    <s v="005 AUTO CCNC     "/>
    <n v="109108335"/>
    <n v="90391.55"/>
    <x v="3"/>
    <s v="241.059 MLK &amp; DIVISION ST, TACOMA"/>
    <x v="7"/>
    <n v="3"/>
    <x v="0"/>
    <n v="3.2000000000000001E-2"/>
  </r>
  <r>
    <x v="1"/>
    <n v="10600502"/>
    <x v="0"/>
    <d v="2019-03-01T00:00:00"/>
    <s v="005 AUTO CCNC     "/>
    <n v="109108335"/>
    <n v="34824.07"/>
    <x v="3"/>
    <s v="241.059 MLK &amp; DIVISION ST, TACOMA"/>
    <x v="7"/>
    <n v="3"/>
    <x v="0"/>
    <n v="3.2000000000000001E-2"/>
  </r>
  <r>
    <x v="1"/>
    <n v="10600502"/>
    <x v="0"/>
    <d v="2019-01-01T00:00:00"/>
    <s v="005 AUTO CCNC     "/>
    <n v="109110625"/>
    <n v="148717.45000000001"/>
    <x v="19"/>
    <s v="220.078  OVERCROSSING AT UPRR PH5 K"/>
    <x v="13"/>
    <n v="1"/>
    <x v="0"/>
    <n v="2.4399999999999998E-2"/>
  </r>
  <r>
    <x v="1"/>
    <n v="10600502"/>
    <x v="0"/>
    <d v="2019-01-01T00:00:00"/>
    <s v="005 AUTO CCNC     "/>
    <n v="109110625"/>
    <n v="28255.759999999998"/>
    <x v="19"/>
    <s v="220.078  OVERCROSSING AT UPRR PH5 K"/>
    <x v="13"/>
    <n v="1"/>
    <x v="0"/>
    <n v="2.4399999999999998E-2"/>
  </r>
  <r>
    <x v="1"/>
    <n v="10600502"/>
    <x v="0"/>
    <d v="2019-02-01T00:00:00"/>
    <s v="005 AUTO CCNC     "/>
    <n v="109110625"/>
    <n v="-23450.799999999999"/>
    <x v="19"/>
    <s v="220.078  OVERCROSSING AT UPRR PH5 K"/>
    <x v="13"/>
    <n v="1"/>
    <x v="0"/>
    <n v="2.4399999999999998E-2"/>
  </r>
  <r>
    <x v="1"/>
    <n v="10600502"/>
    <x v="0"/>
    <d v="2019-02-01T00:00:00"/>
    <s v="005 AUTO CCNC     "/>
    <n v="109110625"/>
    <n v="34237.379999999997"/>
    <x v="19"/>
    <s v="220.078  OVERCROSSING AT UPRR PH5 K"/>
    <x v="13"/>
    <n v="1"/>
    <x v="0"/>
    <n v="2.4399999999999998E-2"/>
  </r>
  <r>
    <x v="1"/>
    <n v="10600502"/>
    <x v="0"/>
    <d v="2019-03-01T00:00:00"/>
    <s v="005 AUTO CCNC     "/>
    <n v="109110625"/>
    <n v="30392.39"/>
    <x v="19"/>
    <s v="220.078  OVERCROSSING AT UPRR PH5 K"/>
    <x v="13"/>
    <n v="1"/>
    <x v="0"/>
    <n v="2.4399999999999998E-2"/>
  </r>
  <r>
    <x v="1"/>
    <n v="10600502"/>
    <x v="0"/>
    <d v="2019-03-01T00:00:00"/>
    <s v="005 AUTO CCNC     "/>
    <n v="109110625"/>
    <n v="-29722.2"/>
    <x v="19"/>
    <s v="220.078  OVERCROSSING AT UPRR PH5 K"/>
    <x v="13"/>
    <n v="1"/>
    <x v="0"/>
    <n v="2.4399999999999998E-2"/>
  </r>
  <r>
    <x v="1"/>
    <n v="10600502"/>
    <x v="0"/>
    <d v="2019-03-01T00:00:00"/>
    <s v="005 AUTO CCNC     "/>
    <n v="109110625"/>
    <n v="338.94"/>
    <x v="19"/>
    <s v="220.078  OVERCROSSING AT UPRR PH5 K"/>
    <x v="13"/>
    <n v="1"/>
    <x v="0"/>
    <n v="2.4399999999999998E-2"/>
  </r>
  <r>
    <x v="1"/>
    <n v="10600502"/>
    <x v="0"/>
    <d v="2019-01-01T00:00:00"/>
    <s v="005 AUTO CCNC     "/>
    <n v="109110626"/>
    <n v="16004.21"/>
    <x v="19"/>
    <s v="220.078  7416 S 228TH ST  KENT"/>
    <x v="7"/>
    <n v="1"/>
    <x v="0"/>
    <n v="3.2000000000000001E-2"/>
  </r>
  <r>
    <x v="1"/>
    <n v="10600502"/>
    <x v="0"/>
    <d v="2019-01-01T00:00:00"/>
    <s v="005 AUTO CCNC     "/>
    <n v="109110626"/>
    <n v="50.22"/>
    <x v="19"/>
    <s v="220.078  7416 S 228TH ST  KENT"/>
    <x v="7"/>
    <n v="1"/>
    <x v="0"/>
    <n v="3.2000000000000001E-2"/>
  </r>
  <r>
    <x v="1"/>
    <n v="10600502"/>
    <x v="0"/>
    <d v="2019-02-01T00:00:00"/>
    <s v="005 AUTO CCNC     "/>
    <n v="109110768"/>
    <n v="24679.71"/>
    <x v="40"/>
    <s v="163.076 2609 LARCH WY CULVERT REPL"/>
    <x v="13"/>
    <n v="2"/>
    <x v="0"/>
    <n v="2.4399999999999998E-2"/>
  </r>
  <r>
    <x v="1"/>
    <n v="10600502"/>
    <x v="0"/>
    <d v="2019-02-01T00:00:00"/>
    <s v="005 AUTO CCNC     "/>
    <n v="109110768"/>
    <n v="42467.42"/>
    <x v="40"/>
    <s v="163.076 2609 LARCH WY CULVERT REPL"/>
    <x v="13"/>
    <n v="2"/>
    <x v="0"/>
    <n v="2.4399999999999998E-2"/>
  </r>
  <r>
    <x v="1"/>
    <n v="10600502"/>
    <x v="0"/>
    <d v="2019-03-01T00:00:00"/>
    <s v="005 AUTO CCNC     "/>
    <n v="109110768"/>
    <n v="216.15"/>
    <x v="40"/>
    <s v="163.076 2609 LARCH WY CULVERT REPL"/>
    <x v="13"/>
    <n v="2"/>
    <x v="0"/>
    <n v="2.4399999999999998E-2"/>
  </r>
  <r>
    <x v="1"/>
    <n v="10600502"/>
    <x v="0"/>
    <d v="2019-03-01T00:00:00"/>
    <s v="005 AUTO CCNC     "/>
    <n v="109110768"/>
    <n v="205.02"/>
    <x v="40"/>
    <s v="163.076 2609 LARCH WY CULVERT REPL"/>
    <x v="13"/>
    <n v="2"/>
    <x v="0"/>
    <n v="2.4399999999999998E-2"/>
  </r>
  <r>
    <x v="1"/>
    <n v="10600502"/>
    <x v="0"/>
    <d v="2019-03-01T00:00:00"/>
    <s v="005 AUTO CCNC     "/>
    <n v="109112345"/>
    <n v="5999.88"/>
    <x v="69"/>
    <s v="161.068 19412 89TH PL W EDMONDS"/>
    <x v="13"/>
    <n v="3"/>
    <x v="0"/>
    <n v="2.4399999999999998E-2"/>
  </r>
  <r>
    <x v="1"/>
    <n v="10600502"/>
    <x v="0"/>
    <d v="2019-03-01T00:00:00"/>
    <s v="005 AUTO CCNC     "/>
    <n v="109112345"/>
    <n v="2571.39"/>
    <x v="69"/>
    <s v="161.068 19412 89TH PL W EDMONDS"/>
    <x v="12"/>
    <n v="3"/>
    <x v="0"/>
    <n v="2.2100000000000002E-2"/>
  </r>
  <r>
    <x v="1"/>
    <n v="10600502"/>
    <x v="0"/>
    <d v="2019-03-01T00:00:00"/>
    <s v="005 AUTO CCNC     "/>
    <n v="109112345"/>
    <n v="3926.78"/>
    <x v="69"/>
    <s v="161.068 19412 89TH PL W EDMONDS"/>
    <x v="12"/>
    <n v="3"/>
    <x v="0"/>
    <n v="2.2100000000000002E-2"/>
  </r>
  <r>
    <x v="1"/>
    <n v="10600502"/>
    <x v="0"/>
    <d v="2019-03-01T00:00:00"/>
    <s v="005 AUTO CCNC     "/>
    <n v="109112345"/>
    <n v="9162.4500000000007"/>
    <x v="69"/>
    <s v="161.068 19412 89TH PL W EDMONDS"/>
    <x v="13"/>
    <n v="3"/>
    <x v="0"/>
    <n v="2.4399999999999998E-2"/>
  </r>
  <r>
    <x v="1"/>
    <n v="10600502"/>
    <x v="0"/>
    <d v="2019-01-01T00:00:00"/>
    <s v="005 AUTO CCNC     "/>
    <n v="109112739"/>
    <n v="1662.94"/>
    <x v="68"/>
    <s v="180.065D BALLARD NTRL. DRAINAGE -SE"/>
    <x v="13"/>
    <n v="1"/>
    <x v="0"/>
    <n v="2.4399999999999998E-2"/>
  </r>
  <r>
    <x v="1"/>
    <n v="10600502"/>
    <x v="0"/>
    <d v="2019-01-01T00:00:00"/>
    <s v="005 AUTO CCNC     "/>
    <n v="109112739"/>
    <n v="838.37"/>
    <x v="68"/>
    <s v="180.065D BALLARD NTRL. DRAINAGE -SE"/>
    <x v="13"/>
    <n v="1"/>
    <x v="0"/>
    <n v="2.4399999999999998E-2"/>
  </r>
  <r>
    <x v="1"/>
    <n v="10600502"/>
    <x v="0"/>
    <d v="2019-01-01T00:00:00"/>
    <s v="005 AUTO CCNC     "/>
    <n v="109112739"/>
    <n v="13.69"/>
    <x v="68"/>
    <s v="180.065D BALLARD NTRL. DRAINAGE -SE"/>
    <x v="13"/>
    <n v="1"/>
    <x v="0"/>
    <n v="2.4399999999999998E-2"/>
  </r>
  <r>
    <x v="1"/>
    <n v="10600502"/>
    <x v="0"/>
    <d v="2019-01-01T00:00:00"/>
    <s v="005 AUTO CCNC     "/>
    <n v="109113035"/>
    <n v="2418.85"/>
    <x v="68"/>
    <s v="202.072 TERMINAL 117, DALLAS AV -SE"/>
    <x v="13"/>
    <n v="1"/>
    <x v="0"/>
    <n v="2.4399999999999998E-2"/>
  </r>
  <r>
    <x v="1"/>
    <n v="10600502"/>
    <x v="0"/>
    <d v="2019-01-01T00:00:00"/>
    <s v="005 AUTO CCNC     "/>
    <n v="109113035"/>
    <n v="178.08"/>
    <x v="68"/>
    <s v="202.072 TERMINAL 117, DALLAS AV -SE"/>
    <x v="13"/>
    <n v="1"/>
    <x v="0"/>
    <n v="2.4399999999999998E-2"/>
  </r>
  <r>
    <x v="1"/>
    <n v="10600502"/>
    <x v="0"/>
    <d v="2019-01-01T00:00:00"/>
    <s v="005 AUTO CCNC     "/>
    <n v="109113035"/>
    <n v="7.93"/>
    <x v="68"/>
    <s v="202.072 TERMINAL 117, DALLAS AV -SE"/>
    <x v="13"/>
    <n v="1"/>
    <x v="0"/>
    <n v="2.4399999999999998E-2"/>
  </r>
  <r>
    <x v="1"/>
    <n v="10600502"/>
    <x v="0"/>
    <d v="2019-01-01T00:00:00"/>
    <s v="005 AUTO CCNC     "/>
    <n v="109113437"/>
    <n v="2961.3"/>
    <x v="68"/>
    <s v="156.083  SNOCO SEA HILL RD &amp; 148TH"/>
    <x v="13"/>
    <n v="1"/>
    <x v="0"/>
    <n v="2.4399999999999998E-2"/>
  </r>
  <r>
    <x v="1"/>
    <n v="10600502"/>
    <x v="0"/>
    <d v="2019-01-01T00:00:00"/>
    <s v="005 AUTO CCNC     "/>
    <n v="109113437"/>
    <n v="1499.13"/>
    <x v="68"/>
    <s v="156.083  SNOCO SEA HILL RD &amp; 148TH"/>
    <x v="13"/>
    <n v="1"/>
    <x v="0"/>
    <n v="2.4399999999999998E-2"/>
  </r>
  <r>
    <x v="1"/>
    <n v="10600502"/>
    <x v="0"/>
    <d v="2019-01-01T00:00:00"/>
    <s v="005 AUTO CCNC     "/>
    <n v="109113437"/>
    <n v="24.18"/>
    <x v="68"/>
    <s v="156.083  SNOCO SEA HILL RD &amp; 148TH"/>
    <x v="13"/>
    <n v="1"/>
    <x v="0"/>
    <n v="2.4399999999999998E-2"/>
  </r>
  <r>
    <x v="1"/>
    <n v="10600502"/>
    <x v="0"/>
    <d v="2019-02-01T00:00:00"/>
    <s v="005 AUTO CCNC     "/>
    <n v="109113437"/>
    <n v="165.72"/>
    <x v="68"/>
    <s v="156.083  SNOCO SEA HILL RD &amp; 148TH"/>
    <x v="13"/>
    <n v="1"/>
    <x v="0"/>
    <n v="2.4399999999999998E-2"/>
  </r>
  <r>
    <x v="1"/>
    <n v="10600502"/>
    <x v="0"/>
    <d v="2019-03-01T00:00:00"/>
    <s v="005 AUTO CCNC     "/>
    <n v="109113437"/>
    <n v="134.54"/>
    <x v="68"/>
    <s v="156.083  SNOCO SEA HILL RD &amp; 148TH"/>
    <x v="13"/>
    <n v="1"/>
    <x v="0"/>
    <n v="2.4399999999999998E-2"/>
  </r>
  <r>
    <x v="1"/>
    <n v="10600502"/>
    <x v="0"/>
    <d v="2019-03-01T00:00:00"/>
    <s v="005 AUTO CCNC     "/>
    <n v="109113437"/>
    <n v="-134.54"/>
    <x v="68"/>
    <s v="156.083  SNOCO SEA HILL RD &amp; 148TH"/>
    <x v="13"/>
    <n v="1"/>
    <x v="0"/>
    <n v="2.4399999999999998E-2"/>
  </r>
  <r>
    <x v="1"/>
    <n v="10600502"/>
    <x v="0"/>
    <d v="2019-03-01T00:00:00"/>
    <s v="005 AUTO CCNC     "/>
    <n v="109113437"/>
    <n v="0.43"/>
    <x v="68"/>
    <s v="156.083  SNOCO SEA HILL RD &amp; 148TH"/>
    <x v="13"/>
    <n v="1"/>
    <x v="0"/>
    <n v="2.4399999999999998E-2"/>
  </r>
  <r>
    <x v="1"/>
    <n v="10600502"/>
    <x v="0"/>
    <d v="2019-01-01T00:00:00"/>
    <s v="005 AUTO CCNC     "/>
    <n v="109114140"/>
    <n v="5275.18"/>
    <x v="68"/>
    <s v="150.079 105TH ST SW DRAINAGE, SNO C"/>
    <x v="13"/>
    <n v="1"/>
    <x v="0"/>
    <n v="2.4399999999999998E-2"/>
  </r>
  <r>
    <x v="1"/>
    <n v="10600502"/>
    <x v="0"/>
    <d v="2019-01-01T00:00:00"/>
    <s v="005 AUTO CCNC     "/>
    <n v="109114140"/>
    <n v="16.59"/>
    <x v="68"/>
    <s v="150.079 105TH ST SW DRAINAGE, SNO C"/>
    <x v="13"/>
    <n v="1"/>
    <x v="0"/>
    <n v="2.4399999999999998E-2"/>
  </r>
  <r>
    <x v="1"/>
    <n v="10600502"/>
    <x v="0"/>
    <d v="2019-01-01T00:00:00"/>
    <s v="005 AUTO CCNC     "/>
    <n v="109114243"/>
    <n v="92725.02"/>
    <x v="30"/>
    <s v="176.081  KIRKLAND  2018 CITYWIDE SC"/>
    <x v="13"/>
    <n v="1"/>
    <x v="0"/>
    <n v="2.4399999999999998E-2"/>
  </r>
  <r>
    <x v="1"/>
    <n v="10600502"/>
    <x v="0"/>
    <d v="2019-01-01T00:00:00"/>
    <s v="005 AUTO CCNC     "/>
    <n v="109114243"/>
    <n v="16998.419999999998"/>
    <x v="30"/>
    <s v="176.081  KIRKLAND  2018 CITYWIDE SC"/>
    <x v="13"/>
    <n v="1"/>
    <x v="0"/>
    <n v="2.4399999999999998E-2"/>
  </r>
  <r>
    <x v="1"/>
    <n v="10600502"/>
    <x v="0"/>
    <d v="2019-02-01T00:00:00"/>
    <s v="005 AUTO CCNC     "/>
    <n v="109114243"/>
    <n v="19.7"/>
    <x v="30"/>
    <s v="176.081  KIRKLAND  2018 CITYWIDE SC"/>
    <x v="13"/>
    <n v="1"/>
    <x v="0"/>
    <n v="2.4399999999999998E-2"/>
  </r>
  <r>
    <x v="1"/>
    <n v="10600502"/>
    <x v="0"/>
    <d v="2019-02-01T00:00:00"/>
    <s v="005 AUTO CCNC     "/>
    <n v="109114243"/>
    <n v="53.58"/>
    <x v="30"/>
    <s v="176.081  KIRKLAND  2018 CITYWIDE SC"/>
    <x v="13"/>
    <n v="1"/>
    <x v="0"/>
    <n v="2.4399999999999998E-2"/>
  </r>
  <r>
    <x v="1"/>
    <n v="10600502"/>
    <x v="0"/>
    <d v="2019-01-01T00:00:00"/>
    <s v="005 AUTO CCNC     "/>
    <n v="109114244"/>
    <n v="6689.3"/>
    <x v="30"/>
    <s v="176.081  KIRKLAND  2018 CITYWIDE SC"/>
    <x v="7"/>
    <n v="1"/>
    <x v="0"/>
    <n v="3.2000000000000001E-2"/>
  </r>
  <r>
    <x v="1"/>
    <n v="10600502"/>
    <x v="0"/>
    <d v="2019-01-01T00:00:00"/>
    <s v="005 AUTO CCNC     "/>
    <n v="109114244"/>
    <n v="2841.05"/>
    <x v="30"/>
    <s v="176.081  KIRKLAND  2018 CITYWIDE SC"/>
    <x v="7"/>
    <n v="1"/>
    <x v="0"/>
    <n v="3.2000000000000001E-2"/>
  </r>
  <r>
    <x v="1"/>
    <n v="10600502"/>
    <x v="0"/>
    <d v="2019-02-01T00:00:00"/>
    <s v="005 AUTO CCNC     "/>
    <n v="109114244"/>
    <n v="2.94"/>
    <x v="30"/>
    <s v="176.081  KIRKLAND  2018 CITYWIDE SC"/>
    <x v="7"/>
    <n v="1"/>
    <x v="0"/>
    <n v="3.2000000000000001E-2"/>
  </r>
  <r>
    <x v="1"/>
    <n v="10600502"/>
    <x v="0"/>
    <d v="2019-02-01T00:00:00"/>
    <s v="005 AUTO CCNC     "/>
    <n v="109114244"/>
    <n v="7.94"/>
    <x v="30"/>
    <s v="176.081  KIRKLAND  2018 CITYWIDE SC"/>
    <x v="7"/>
    <n v="1"/>
    <x v="0"/>
    <n v="3.2000000000000001E-2"/>
  </r>
  <r>
    <x v="1"/>
    <n v="10600502"/>
    <x v="0"/>
    <d v="2019-02-01T00:00:00"/>
    <s v="005 AUTO CCNC     "/>
    <n v="109114286"/>
    <n v="5945"/>
    <x v="45"/>
    <s v="259.066  152 ST E AND 38 AVE E, PIE"/>
    <x v="13"/>
    <n v="2"/>
    <x v="0"/>
    <n v="2.4399999999999998E-2"/>
  </r>
  <r>
    <x v="1"/>
    <n v="10600502"/>
    <x v="0"/>
    <d v="2019-02-01T00:00:00"/>
    <s v="005 AUTO CCNC     "/>
    <n v="109114286"/>
    <n v="9048.57"/>
    <x v="45"/>
    <s v="259.066  152 ST E AND 38 AVE E, PIE"/>
    <x v="13"/>
    <n v="2"/>
    <x v="0"/>
    <n v="2.4399999999999998E-2"/>
  </r>
  <r>
    <x v="1"/>
    <n v="10600502"/>
    <x v="0"/>
    <d v="2019-03-01T00:00:00"/>
    <s v="005 AUTO CCNC     "/>
    <n v="109114286"/>
    <n v="-9029.43"/>
    <x v="45"/>
    <s v="259.066  152 ST E AND 38 AVE E, PIE"/>
    <x v="13"/>
    <n v="2"/>
    <x v="0"/>
    <n v="2.4399999999999998E-2"/>
  </r>
  <r>
    <x v="1"/>
    <n v="10600502"/>
    <x v="0"/>
    <d v="2019-03-01T00:00:00"/>
    <s v="005 AUTO CCNC     "/>
    <n v="109114286"/>
    <n v="9037.94"/>
    <x v="45"/>
    <s v="259.066  152 ST E AND 38 AVE E, PIE"/>
    <x v="13"/>
    <n v="2"/>
    <x v="0"/>
    <n v="2.4399999999999998E-2"/>
  </r>
  <r>
    <x v="1"/>
    <n v="10600502"/>
    <x v="0"/>
    <d v="2019-01-01T00:00:00"/>
    <s v="005 AUTO CCNC     "/>
    <n v="109114448"/>
    <n v="288.45"/>
    <x v="8"/>
    <s v="190.094 SAMM ZACKUSE CR - ELSP RE-C"/>
    <x v="13"/>
    <n v="1"/>
    <x v="0"/>
    <n v="2.4399999999999998E-2"/>
  </r>
  <r>
    <x v="1"/>
    <n v="10600502"/>
    <x v="0"/>
    <d v="2019-01-01T00:00:00"/>
    <s v="005 AUTO CCNC     "/>
    <n v="109114448"/>
    <n v="22721.11"/>
    <x v="8"/>
    <s v="190.094 SAMM ZACKUSE CR - ELSP RE-C"/>
    <x v="13"/>
    <n v="1"/>
    <x v="0"/>
    <n v="2.4399999999999998E-2"/>
  </r>
  <r>
    <x v="1"/>
    <n v="10600502"/>
    <x v="0"/>
    <d v="2019-02-01T00:00:00"/>
    <s v="005 AUTO CCNC     "/>
    <n v="109114448"/>
    <n v="23.68"/>
    <x v="8"/>
    <s v="190.094 SAMM ZACKUSE CR - ELSP RE-C"/>
    <x v="13"/>
    <n v="1"/>
    <x v="0"/>
    <n v="2.4399999999999998E-2"/>
  </r>
  <r>
    <x v="1"/>
    <n v="10600502"/>
    <x v="0"/>
    <d v="2019-02-01T00:00:00"/>
    <s v="005 AUTO CCNC     "/>
    <n v="109114448"/>
    <n v="63.97"/>
    <x v="8"/>
    <s v="190.094 SAMM ZACKUSE CR - ELSP RE-C"/>
    <x v="13"/>
    <n v="1"/>
    <x v="0"/>
    <n v="2.4399999999999998E-2"/>
  </r>
  <r>
    <x v="1"/>
    <n v="10600502"/>
    <x v="0"/>
    <d v="2019-02-01T00:00:00"/>
    <s v="005 AUTO CCNC     "/>
    <n v="109114494"/>
    <n v="33545.870000000003"/>
    <x v="54"/>
    <s v="152.076 SWIFT II PED FACILITIES SNO"/>
    <x v="13"/>
    <n v="2"/>
    <x v="0"/>
    <n v="2.4399999999999998E-2"/>
  </r>
  <r>
    <x v="1"/>
    <n v="10600502"/>
    <x v="0"/>
    <d v="2019-02-01T00:00:00"/>
    <s v="005 AUTO CCNC     "/>
    <n v="109114494"/>
    <n v="71039.59"/>
    <x v="54"/>
    <s v="152.076 SWIFT II PED FACILITIES SNO"/>
    <x v="13"/>
    <n v="2"/>
    <x v="0"/>
    <n v="2.4399999999999998E-2"/>
  </r>
  <r>
    <x v="1"/>
    <n v="10600502"/>
    <x v="0"/>
    <d v="2019-03-01T00:00:00"/>
    <s v="005 AUTO CCNC     "/>
    <n v="109114494"/>
    <n v="-72602.52"/>
    <x v="54"/>
    <s v="152.076 SWIFT II PED FACILITIES SNO"/>
    <x v="13"/>
    <n v="2"/>
    <x v="0"/>
    <n v="2.4399999999999998E-2"/>
  </r>
  <r>
    <x v="1"/>
    <n v="10600502"/>
    <x v="0"/>
    <d v="2019-03-01T00:00:00"/>
    <s v="005 AUTO CCNC     "/>
    <n v="109114494"/>
    <n v="72855.289999999994"/>
    <x v="54"/>
    <s v="152.076 SWIFT II PED FACILITIES SNO"/>
    <x v="13"/>
    <n v="2"/>
    <x v="0"/>
    <n v="2.4399999999999998E-2"/>
  </r>
  <r>
    <x v="1"/>
    <n v="10600502"/>
    <x v="0"/>
    <d v="2019-02-01T00:00:00"/>
    <s v="005 AUTO CCNC     "/>
    <n v="109114779"/>
    <n v="2040.3"/>
    <x v="46"/>
    <s v="248.074  4 AVE NE &amp; 3 ST NE, PUYALL"/>
    <x v="13"/>
    <n v="2"/>
    <x v="0"/>
    <n v="2.4399999999999998E-2"/>
  </r>
  <r>
    <x v="1"/>
    <n v="10600502"/>
    <x v="0"/>
    <d v="2019-02-01T00:00:00"/>
    <s v="005 AUTO CCNC     "/>
    <n v="109114779"/>
    <n v="6.3"/>
    <x v="46"/>
    <s v="248.074  4 AVE NE &amp; 3 ST NE, PUYALL"/>
    <x v="13"/>
    <n v="2"/>
    <x v="0"/>
    <n v="2.4399999999999998E-2"/>
  </r>
  <r>
    <x v="1"/>
    <n v="10600502"/>
    <x v="0"/>
    <d v="2019-01-01T00:00:00"/>
    <s v="005 AUTO CCNC     "/>
    <n v="109115029"/>
    <n v="626.55999999999995"/>
    <x v="68"/>
    <s v="202.071F DONOVAN ST SEWER IMPR - SE"/>
    <x v="13"/>
    <n v="1"/>
    <x v="0"/>
    <n v="2.4399999999999998E-2"/>
  </r>
  <r>
    <x v="1"/>
    <n v="10600502"/>
    <x v="0"/>
    <d v="2019-01-01T00:00:00"/>
    <s v="005 AUTO CCNC     "/>
    <n v="109115029"/>
    <n v="91.71"/>
    <x v="68"/>
    <s v="202.071F DONOVAN ST SEWER IMPR - SE"/>
    <x v="13"/>
    <n v="1"/>
    <x v="0"/>
    <n v="2.4399999999999998E-2"/>
  </r>
  <r>
    <x v="1"/>
    <n v="10600502"/>
    <x v="0"/>
    <d v="2019-01-01T00:00:00"/>
    <s v="005 AUTO CCNC     "/>
    <n v="109115029"/>
    <n v="2.88"/>
    <x v="68"/>
    <s v="202.071F DONOVAN ST SEWER IMPR - SE"/>
    <x v="13"/>
    <n v="1"/>
    <x v="0"/>
    <n v="2.4399999999999998E-2"/>
  </r>
  <r>
    <x v="1"/>
    <n v="10600502"/>
    <x v="0"/>
    <d v="2019-02-01T00:00:00"/>
    <s v="005 AUTO CCNC     "/>
    <n v="109115372"/>
    <n v="636.51"/>
    <x v="64"/>
    <s v="157.083 SNO CO 35TH-180TH TO SHR BO"/>
    <x v="13"/>
    <n v="2"/>
    <x v="0"/>
    <n v="2.4399999999999998E-2"/>
  </r>
  <r>
    <x v="1"/>
    <n v="10600502"/>
    <x v="0"/>
    <d v="2019-02-01T00:00:00"/>
    <s v="005 AUTO CCNC     "/>
    <n v="109115372"/>
    <n v="2.02"/>
    <x v="64"/>
    <s v="157.083 SNO CO 35TH-180TH TO SHR BO"/>
    <x v="13"/>
    <n v="2"/>
    <x v="0"/>
    <n v="2.4399999999999998E-2"/>
  </r>
  <r>
    <x v="1"/>
    <n v="10600502"/>
    <x v="0"/>
    <d v="2019-03-01T00:00:00"/>
    <s v="005 AUTO CCNC     "/>
    <n v="109115398"/>
    <n v="2951"/>
    <x v="24"/>
    <s v="175.073 13324 30TH AVE NE # SEATTLE"/>
    <x v="7"/>
    <n v="3"/>
    <x v="0"/>
    <n v="3.2000000000000001E-2"/>
  </r>
  <r>
    <x v="1"/>
    <n v="10600502"/>
    <x v="0"/>
    <d v="2018-10-01T00:00:00"/>
    <s v="005 AUTO CCNC     "/>
    <n v="109115839"/>
    <n v="65.27"/>
    <x v="71"/>
    <s v="241.065 1501 33RD AVE E, FIFE"/>
    <x v="14"/>
    <n v="2018"/>
    <x v="0"/>
    <n v="3.9399999999999998E-2"/>
  </r>
  <r>
    <x v="1"/>
    <n v="10600502"/>
    <x v="0"/>
    <d v="2018-10-01T00:00:00"/>
    <s v="005 AUTO CCNC     "/>
    <n v="109115839"/>
    <n v="6266.36"/>
    <x v="71"/>
    <s v="241.065 1501 33RD AVE E, FIFE"/>
    <x v="7"/>
    <n v="2018"/>
    <x v="0"/>
    <n v="3.2000000000000001E-2"/>
  </r>
  <r>
    <x v="1"/>
    <n v="10600502"/>
    <x v="0"/>
    <d v="2018-10-01T00:00:00"/>
    <s v="005 AUTO CCNC     "/>
    <n v="109115839"/>
    <n v="195.82"/>
    <x v="71"/>
    <s v="241.065 1501 33RD AVE E, FIFE"/>
    <x v="9"/>
    <n v="2018"/>
    <x v="0"/>
    <n v="3.5099999999999999E-2"/>
  </r>
  <r>
    <x v="1"/>
    <n v="10600502"/>
    <x v="0"/>
    <d v="2018-10-01T00:00:00"/>
    <s v="005 AUTO CCNC     "/>
    <n v="109115839"/>
    <n v="4.2300000000000004"/>
    <x v="71"/>
    <s v="241.065 1501 33RD AVE E, FIFE"/>
    <x v="14"/>
    <n v="2018"/>
    <x v="0"/>
    <n v="3.9399999999999998E-2"/>
  </r>
  <r>
    <x v="1"/>
    <n v="10600502"/>
    <x v="0"/>
    <d v="2018-10-01T00:00:00"/>
    <s v="005 AUTO CCNC     "/>
    <n v="109115839"/>
    <n v="406.97"/>
    <x v="71"/>
    <s v="241.065 1501 33RD AVE E, FIFE"/>
    <x v="7"/>
    <n v="2018"/>
    <x v="0"/>
    <n v="3.2000000000000001E-2"/>
  </r>
  <r>
    <x v="1"/>
    <n v="10600502"/>
    <x v="0"/>
    <d v="2018-10-01T00:00:00"/>
    <s v="005 AUTO CCNC     "/>
    <n v="109115839"/>
    <n v="12.71"/>
    <x v="71"/>
    <s v="241.065 1501 33RD AVE E, FIFE"/>
    <x v="9"/>
    <n v="2018"/>
    <x v="0"/>
    <n v="3.5099999999999999E-2"/>
  </r>
  <r>
    <x v="1"/>
    <n v="10600502"/>
    <x v="0"/>
    <d v="2018-10-01T00:00:00"/>
    <s v="005 AUTO CCNC     "/>
    <n v="109115839"/>
    <n v="25.25"/>
    <x v="71"/>
    <s v="241.065 1501 33RD AVE E, FIFE"/>
    <x v="14"/>
    <n v="2018"/>
    <x v="0"/>
    <n v="3.9399999999999998E-2"/>
  </r>
  <r>
    <x v="1"/>
    <n v="10600502"/>
    <x v="0"/>
    <d v="2018-10-01T00:00:00"/>
    <s v="005 AUTO CCNC     "/>
    <n v="109115839"/>
    <n v="2424.1799999999998"/>
    <x v="71"/>
    <s v="241.065 1501 33RD AVE E, FIFE"/>
    <x v="7"/>
    <n v="2018"/>
    <x v="0"/>
    <n v="3.2000000000000001E-2"/>
  </r>
  <r>
    <x v="1"/>
    <n v="10600502"/>
    <x v="0"/>
    <d v="2018-10-01T00:00:00"/>
    <s v="005 AUTO CCNC     "/>
    <n v="109115839"/>
    <n v="75.739999999999995"/>
    <x v="71"/>
    <s v="241.065 1501 33RD AVE E, FIFE"/>
    <x v="9"/>
    <n v="2018"/>
    <x v="0"/>
    <n v="3.5099999999999999E-2"/>
  </r>
  <r>
    <x v="1"/>
    <n v="10600502"/>
    <x v="0"/>
    <d v="2018-11-01T00:00:00"/>
    <s v="005 AUTO CCNC     "/>
    <n v="109115839"/>
    <n v="136.85"/>
    <x v="71"/>
    <s v="241.065 1501 33RD AVE E, FIFE"/>
    <x v="9"/>
    <n v="2018"/>
    <x v="0"/>
    <n v="3.5099999999999999E-2"/>
  </r>
  <r>
    <x v="1"/>
    <n v="10600502"/>
    <x v="0"/>
    <d v="2018-11-01T00:00:00"/>
    <s v="005 AUTO CCNC     "/>
    <n v="109115839"/>
    <n v="45.63"/>
    <x v="71"/>
    <s v="241.065 1501 33RD AVE E, FIFE"/>
    <x v="14"/>
    <n v="2018"/>
    <x v="0"/>
    <n v="3.9399999999999998E-2"/>
  </r>
  <r>
    <x v="1"/>
    <n v="10600502"/>
    <x v="0"/>
    <d v="2018-11-01T00:00:00"/>
    <s v="005 AUTO CCNC     "/>
    <n v="109115839"/>
    <n v="4379.9399999999996"/>
    <x v="71"/>
    <s v="241.065 1501 33RD AVE E, FIFE"/>
    <x v="7"/>
    <n v="2018"/>
    <x v="0"/>
    <n v="3.2000000000000001E-2"/>
  </r>
  <r>
    <x v="1"/>
    <n v="10600502"/>
    <x v="0"/>
    <d v="2018-12-01T00:00:00"/>
    <s v="005 AUTO CCNC     "/>
    <n v="109115839"/>
    <n v="6.3"/>
    <x v="71"/>
    <s v="241.065 1501 33RD AVE E, FIFE"/>
    <x v="14"/>
    <n v="2018"/>
    <x v="0"/>
    <n v="3.9399999999999998E-2"/>
  </r>
  <r>
    <x v="1"/>
    <n v="10600502"/>
    <x v="0"/>
    <d v="2018-12-01T00:00:00"/>
    <s v="005 AUTO CCNC     "/>
    <n v="109115839"/>
    <n v="18.89"/>
    <x v="71"/>
    <s v="241.065 1501 33RD AVE E, FIFE"/>
    <x v="9"/>
    <n v="2018"/>
    <x v="0"/>
    <n v="3.5099999999999999E-2"/>
  </r>
  <r>
    <x v="1"/>
    <n v="10600502"/>
    <x v="0"/>
    <d v="2018-12-01T00:00:00"/>
    <s v="005 AUTO CCNC     "/>
    <n v="109115839"/>
    <n v="604.55999999999995"/>
    <x v="71"/>
    <s v="241.065 1501 33RD AVE E, FIFE"/>
    <x v="7"/>
    <n v="2018"/>
    <x v="0"/>
    <n v="3.2000000000000001E-2"/>
  </r>
  <r>
    <x v="1"/>
    <n v="10600502"/>
    <x v="0"/>
    <d v="2018-12-01T00:00:00"/>
    <s v="005 AUTO CCNC     "/>
    <n v="109115839"/>
    <n v="1.73"/>
    <x v="71"/>
    <s v="241.065 1501 33RD AVE E, FIFE"/>
    <x v="14"/>
    <n v="2018"/>
    <x v="0"/>
    <n v="3.9399999999999998E-2"/>
  </r>
  <r>
    <x v="1"/>
    <n v="10600502"/>
    <x v="0"/>
    <d v="2018-12-01T00:00:00"/>
    <s v="005 AUTO CCNC     "/>
    <n v="109115839"/>
    <n v="5.18"/>
    <x v="71"/>
    <s v="241.065 1501 33RD AVE E, FIFE"/>
    <x v="9"/>
    <n v="2018"/>
    <x v="0"/>
    <n v="3.5099999999999999E-2"/>
  </r>
  <r>
    <x v="1"/>
    <n v="10600502"/>
    <x v="0"/>
    <d v="2018-12-01T00:00:00"/>
    <s v="005 AUTO CCNC     "/>
    <n v="109115839"/>
    <n v="165.66"/>
    <x v="71"/>
    <s v="241.065 1501 33RD AVE E, FIFE"/>
    <x v="7"/>
    <n v="2018"/>
    <x v="0"/>
    <n v="3.2000000000000001E-2"/>
  </r>
  <r>
    <x v="1"/>
    <n v="10600502"/>
    <x v="0"/>
    <d v="2019-01-01T00:00:00"/>
    <s v="005 AUTO CCNC     "/>
    <n v="109115839"/>
    <n v="912.49"/>
    <x v="71"/>
    <s v="241.065 1501 33RD AVE E, FIFE"/>
    <x v="9"/>
    <n v="2018"/>
    <x v="0"/>
    <n v="3.5099999999999999E-2"/>
  </r>
  <r>
    <x v="1"/>
    <n v="10600502"/>
    <x v="0"/>
    <d v="2019-01-01T00:00:00"/>
    <s v="005 AUTO CCNC     "/>
    <n v="109115839"/>
    <n v="29203.05"/>
    <x v="71"/>
    <s v="241.065 1501 33RD AVE E, FIFE"/>
    <x v="7"/>
    <n v="2018"/>
    <x v="0"/>
    <n v="3.2000000000000001E-2"/>
  </r>
  <r>
    <x v="1"/>
    <n v="10600502"/>
    <x v="0"/>
    <d v="2019-01-01T00:00:00"/>
    <s v="005 AUTO CCNC     "/>
    <n v="109115839"/>
    <n v="304.19"/>
    <x v="71"/>
    <s v="241.065 1501 33RD AVE E, FIFE"/>
    <x v="14"/>
    <n v="2018"/>
    <x v="0"/>
    <n v="3.9399999999999998E-2"/>
  </r>
  <r>
    <x v="1"/>
    <n v="10600502"/>
    <x v="0"/>
    <d v="2019-02-01T00:00:00"/>
    <s v="005 AUTO CCNC     "/>
    <n v="109115839"/>
    <n v="-0.15"/>
    <x v="71"/>
    <s v="241.065 1501 33RD AVE E, FIFE"/>
    <x v="14"/>
    <n v="2018"/>
    <x v="0"/>
    <n v="3.9399999999999998E-2"/>
  </r>
  <r>
    <x v="1"/>
    <n v="10600502"/>
    <x v="0"/>
    <d v="2019-02-01T00:00:00"/>
    <s v="005 AUTO CCNC     "/>
    <n v="109115839"/>
    <n v="-14.6"/>
    <x v="71"/>
    <s v="241.065 1501 33RD AVE E, FIFE"/>
    <x v="7"/>
    <n v="2018"/>
    <x v="0"/>
    <n v="3.2000000000000001E-2"/>
  </r>
  <r>
    <x v="1"/>
    <n v="10600502"/>
    <x v="0"/>
    <d v="2019-02-01T00:00:00"/>
    <s v="005 AUTO CCNC     "/>
    <n v="109115839"/>
    <n v="-0.46"/>
    <x v="71"/>
    <s v="241.065 1501 33RD AVE E, FIFE"/>
    <x v="9"/>
    <n v="2018"/>
    <x v="0"/>
    <n v="3.5099999999999999E-2"/>
  </r>
  <r>
    <x v="1"/>
    <n v="10600502"/>
    <x v="0"/>
    <d v="2019-03-01T00:00:00"/>
    <s v="005 AUTO CCNC     "/>
    <n v="109115839"/>
    <n v="-2.79"/>
    <x v="71"/>
    <s v="241.065 1501 33RD AVE E, FIFE"/>
    <x v="14"/>
    <n v="2018"/>
    <x v="0"/>
    <n v="3.9399999999999998E-2"/>
  </r>
  <r>
    <x v="1"/>
    <n v="10600502"/>
    <x v="0"/>
    <d v="2019-03-01T00:00:00"/>
    <s v="005 AUTO CCNC     "/>
    <n v="109115839"/>
    <n v="-8.3800000000000008"/>
    <x v="71"/>
    <s v="241.065 1501 33RD AVE E, FIFE"/>
    <x v="9"/>
    <n v="2018"/>
    <x v="0"/>
    <n v="3.5099999999999999E-2"/>
  </r>
  <r>
    <x v="1"/>
    <n v="10600502"/>
    <x v="0"/>
    <d v="2019-03-01T00:00:00"/>
    <s v="005 AUTO CCNC     "/>
    <n v="109115839"/>
    <n v="-267.95"/>
    <x v="71"/>
    <s v="241.065 1501 33RD AVE E, FIFE"/>
    <x v="7"/>
    <n v="2018"/>
    <x v="0"/>
    <n v="3.2000000000000001E-2"/>
  </r>
  <r>
    <x v="1"/>
    <n v="10600502"/>
    <x v="0"/>
    <d v="2019-01-01T00:00:00"/>
    <s v="005 AUTO CCNC     "/>
    <n v="109115890"/>
    <n v="9338.4500000000007"/>
    <x v="23"/>
    <s v="189.084  BELLEVUE  ZONE 1A"/>
    <x v="13"/>
    <n v="1"/>
    <x v="0"/>
    <n v="2.4399999999999998E-2"/>
  </r>
  <r>
    <x v="1"/>
    <n v="10600502"/>
    <x v="0"/>
    <d v="2019-01-01T00:00:00"/>
    <s v="005 AUTO CCNC     "/>
    <n v="109115890"/>
    <n v="18475.66"/>
    <x v="23"/>
    <s v="189.084  BELLEVUE  ZONE 1A"/>
    <x v="13"/>
    <n v="1"/>
    <x v="0"/>
    <n v="2.4399999999999998E-2"/>
  </r>
  <r>
    <x v="1"/>
    <n v="10600502"/>
    <x v="0"/>
    <d v="2019-02-01T00:00:00"/>
    <s v="005 AUTO CCNC     "/>
    <n v="109115890"/>
    <n v="-16271.88"/>
    <x v="23"/>
    <s v="189.084  BELLEVUE  ZONE 1A"/>
    <x v="13"/>
    <n v="1"/>
    <x v="0"/>
    <n v="2.4399999999999998E-2"/>
  </r>
  <r>
    <x v="1"/>
    <n v="10600502"/>
    <x v="0"/>
    <d v="2019-02-01T00:00:00"/>
    <s v="005 AUTO CCNC     "/>
    <n v="109115890"/>
    <n v="12151.65"/>
    <x v="23"/>
    <s v="189.084  BELLEVUE  ZONE 1A"/>
    <x v="13"/>
    <n v="1"/>
    <x v="0"/>
    <n v="2.4399999999999998E-2"/>
  </r>
  <r>
    <x v="1"/>
    <n v="10600502"/>
    <x v="0"/>
    <d v="2019-03-01T00:00:00"/>
    <s v="005 AUTO CCNC     "/>
    <n v="109115890"/>
    <n v="16445.5"/>
    <x v="23"/>
    <s v="189.084  BELLEVUE  ZONE 1A"/>
    <x v="13"/>
    <n v="1"/>
    <x v="0"/>
    <n v="2.4399999999999998E-2"/>
  </r>
  <r>
    <x v="1"/>
    <n v="10600502"/>
    <x v="0"/>
    <d v="2019-03-01T00:00:00"/>
    <s v="005 AUTO CCNC     "/>
    <n v="109115890"/>
    <n v="-12924.82"/>
    <x v="23"/>
    <s v="189.084  BELLEVUE  ZONE 1A"/>
    <x v="13"/>
    <n v="1"/>
    <x v="0"/>
    <n v="2.4399999999999998E-2"/>
  </r>
  <r>
    <x v="1"/>
    <n v="10600502"/>
    <x v="0"/>
    <d v="2019-03-01T00:00:00"/>
    <s v="005 AUTO CCNC     "/>
    <n v="109115890"/>
    <n v="1327.05"/>
    <x v="23"/>
    <s v="189.084  BELLEVUE  ZONE 1A"/>
    <x v="13"/>
    <n v="1"/>
    <x v="0"/>
    <n v="2.4399999999999998E-2"/>
  </r>
  <r>
    <x v="1"/>
    <n v="10600502"/>
    <x v="0"/>
    <d v="2019-01-01T00:00:00"/>
    <s v="005 AUTO CCNC     "/>
    <n v="109116012"/>
    <n v="845.86"/>
    <x v="68"/>
    <s v="241.059  S 23RD ST &amp; S L ST,  TACOM"/>
    <x v="13"/>
    <n v="1"/>
    <x v="0"/>
    <n v="2.4399999999999998E-2"/>
  </r>
  <r>
    <x v="1"/>
    <n v="10600502"/>
    <x v="0"/>
    <d v="2019-01-01T00:00:00"/>
    <s v="005 AUTO CCNC     "/>
    <n v="109116012"/>
    <n v="1567.53"/>
    <x v="68"/>
    <s v="241.059  S 23RD ST &amp; S L ST,  TACOM"/>
    <x v="13"/>
    <n v="1"/>
    <x v="0"/>
    <n v="2.4399999999999998E-2"/>
  </r>
  <r>
    <x v="1"/>
    <n v="10600502"/>
    <x v="0"/>
    <d v="2019-01-01T00:00:00"/>
    <s v="005 AUTO CCNC     "/>
    <n v="109116012"/>
    <n v="1797.08"/>
    <x v="68"/>
    <s v="241.059  S 23RD ST &amp; S L ST,  TACOM"/>
    <x v="13"/>
    <n v="1"/>
    <x v="0"/>
    <n v="2.4399999999999998E-2"/>
  </r>
  <r>
    <x v="1"/>
    <n v="10600502"/>
    <x v="0"/>
    <d v="2019-02-01T00:00:00"/>
    <s v="005 AUTO CCNC     "/>
    <n v="109116012"/>
    <n v="1602.96"/>
    <x v="68"/>
    <s v="241.059  S 23RD ST &amp; S L ST,  TACOM"/>
    <x v="13"/>
    <n v="1"/>
    <x v="0"/>
    <n v="2.4399999999999998E-2"/>
  </r>
  <r>
    <x v="1"/>
    <n v="10600502"/>
    <x v="0"/>
    <d v="2019-03-01T00:00:00"/>
    <s v="005 AUTO CCNC     "/>
    <n v="109116012"/>
    <n v="1297.68"/>
    <x v="68"/>
    <s v="241.059  S 23RD ST &amp; S L ST,  TACOM"/>
    <x v="13"/>
    <n v="1"/>
    <x v="0"/>
    <n v="2.4399999999999998E-2"/>
  </r>
  <r>
    <x v="1"/>
    <n v="10600502"/>
    <x v="0"/>
    <d v="2019-03-01T00:00:00"/>
    <s v="005 AUTO CCNC     "/>
    <n v="109116012"/>
    <n v="-1297.68"/>
    <x v="68"/>
    <s v="241.059  S 23RD ST &amp; S L ST,  TACOM"/>
    <x v="13"/>
    <n v="1"/>
    <x v="0"/>
    <n v="2.4399999999999998E-2"/>
  </r>
  <r>
    <x v="1"/>
    <n v="10600502"/>
    <x v="0"/>
    <d v="2019-03-01T00:00:00"/>
    <s v="005 AUTO CCNC     "/>
    <n v="109116012"/>
    <n v="4.1100000000000003"/>
    <x v="68"/>
    <s v="241.059  S 23RD ST &amp; S L ST,  TACOM"/>
    <x v="13"/>
    <n v="1"/>
    <x v="0"/>
    <n v="2.4399999999999998E-2"/>
  </r>
  <r>
    <x v="1"/>
    <n v="10600502"/>
    <x v="0"/>
    <d v="2019-03-01T00:00:00"/>
    <s v="005 AUTO CCNC     "/>
    <n v="109116056"/>
    <n v="12588.27"/>
    <x v="42"/>
    <s v="206.072 WESTERN BRIDGE REPL BURIEN"/>
    <x v="13"/>
    <n v="3"/>
    <x v="0"/>
    <n v="2.4399999999999998E-2"/>
  </r>
  <r>
    <x v="1"/>
    <n v="10600502"/>
    <x v="0"/>
    <d v="2019-03-01T00:00:00"/>
    <s v="005 AUTO CCNC     "/>
    <n v="109116056"/>
    <n v="-2716.29"/>
    <x v="42"/>
    <s v="206.072 WESTERN BRIDGE REPL BURIEN"/>
    <x v="13"/>
    <n v="3"/>
    <x v="0"/>
    <n v="2.4399999999999998E-2"/>
  </r>
  <r>
    <x v="1"/>
    <n v="10600502"/>
    <x v="0"/>
    <d v="2019-03-01T00:00:00"/>
    <s v="005 AUTO CCNC     "/>
    <n v="109116056"/>
    <n v="6485.47"/>
    <x v="42"/>
    <s v="206.072 WESTERN BRIDGE REPL BURIEN"/>
    <x v="13"/>
    <n v="3"/>
    <x v="0"/>
    <n v="2.4399999999999998E-2"/>
  </r>
  <r>
    <x v="1"/>
    <n v="10600502"/>
    <x v="0"/>
    <d v="2019-02-01T00:00:00"/>
    <s v="005 AUTO CCNC     "/>
    <n v="109116084"/>
    <n v="923.09"/>
    <x v="64"/>
    <s v="137.081C EVERETT SEWER M PHASE 2 HU"/>
    <x v="13"/>
    <n v="2"/>
    <x v="0"/>
    <n v="2.4399999999999998E-2"/>
  </r>
  <r>
    <x v="1"/>
    <n v="10600502"/>
    <x v="0"/>
    <d v="2019-02-01T00:00:00"/>
    <s v="005 AUTO CCNC     "/>
    <n v="109116084"/>
    <n v="2.9"/>
    <x v="64"/>
    <s v="137.081C EVERETT SEWER M PHASE 2 HU"/>
    <x v="13"/>
    <n v="2"/>
    <x v="0"/>
    <n v="2.4399999999999998E-2"/>
  </r>
  <r>
    <x v="1"/>
    <n v="10600502"/>
    <x v="0"/>
    <d v="2019-03-01T00:00:00"/>
    <s v="005 AUTO CCNC     "/>
    <n v="109116084"/>
    <n v="608.47"/>
    <x v="64"/>
    <s v="137.081C EVERETT SEWER M PHASE 2 HU"/>
    <x v="13"/>
    <n v="2"/>
    <x v="0"/>
    <n v="2.4399999999999998E-2"/>
  </r>
  <r>
    <x v="1"/>
    <n v="10600502"/>
    <x v="0"/>
    <d v="2019-03-01T00:00:00"/>
    <s v="005 AUTO CCNC     "/>
    <n v="109116084"/>
    <n v="222.28"/>
    <x v="64"/>
    <s v="137.081C EVERETT SEWER M PHASE 2 HU"/>
    <x v="13"/>
    <n v="2"/>
    <x v="0"/>
    <n v="2.4399999999999998E-2"/>
  </r>
  <r>
    <x v="1"/>
    <n v="10600502"/>
    <x v="0"/>
    <d v="2019-01-01T00:00:00"/>
    <s v="005 AUTO CCNC     "/>
    <n v="109116150"/>
    <n v="714.01"/>
    <x v="68"/>
    <s v="163.069 21000 76TH AVE W, EDMONDS H"/>
    <x v="13"/>
    <n v="1"/>
    <x v="0"/>
    <n v="2.4399999999999998E-2"/>
  </r>
  <r>
    <x v="1"/>
    <n v="10600502"/>
    <x v="0"/>
    <d v="2019-01-01T00:00:00"/>
    <s v="005 AUTO CCNC     "/>
    <n v="109116150"/>
    <n v="810.33"/>
    <x v="68"/>
    <s v="163.069 21000 76TH AVE W, EDMONDS H"/>
    <x v="13"/>
    <n v="1"/>
    <x v="0"/>
    <n v="2.4399999999999998E-2"/>
  </r>
  <r>
    <x v="1"/>
    <n v="10600502"/>
    <x v="0"/>
    <d v="2019-01-01T00:00:00"/>
    <s v="005 AUTO CCNC     "/>
    <n v="109116150"/>
    <n v="3759.47"/>
    <x v="68"/>
    <s v="163.069 21000 76TH AVE W, EDMONDS H"/>
    <x v="13"/>
    <n v="1"/>
    <x v="0"/>
    <n v="2.4399999999999998E-2"/>
  </r>
  <r>
    <x v="1"/>
    <n v="10600502"/>
    <x v="0"/>
    <d v="2019-02-01T00:00:00"/>
    <s v="005 AUTO CCNC     "/>
    <n v="109116150"/>
    <n v="48.77"/>
    <x v="68"/>
    <s v="163.069 21000 76TH AVE W, EDMONDS H"/>
    <x v="13"/>
    <n v="1"/>
    <x v="0"/>
    <n v="2.4399999999999998E-2"/>
  </r>
  <r>
    <x v="1"/>
    <n v="10600502"/>
    <x v="0"/>
    <d v="2019-02-01T00:00:00"/>
    <s v="005 AUTO CCNC     "/>
    <n v="109116150"/>
    <n v="22.2"/>
    <x v="68"/>
    <s v="163.069 21000 76TH AVE W, EDMONDS H"/>
    <x v="13"/>
    <n v="1"/>
    <x v="0"/>
    <n v="2.4399999999999998E-2"/>
  </r>
  <r>
    <x v="1"/>
    <n v="10600502"/>
    <x v="0"/>
    <d v="2019-03-01T00:00:00"/>
    <s v="005 AUTO CCNC     "/>
    <n v="109116158"/>
    <n v="1115.8800000000001"/>
    <x v="24"/>
    <s v="231.076  SE 316TH ST &amp; 56TH AVE  AU"/>
    <x v="13"/>
    <n v="3"/>
    <x v="0"/>
    <n v="2.4399999999999998E-2"/>
  </r>
  <r>
    <x v="1"/>
    <n v="10600502"/>
    <x v="0"/>
    <d v="2019-01-01T00:00:00"/>
    <s v="005 AUTO CCNC     "/>
    <n v="109116323"/>
    <n v="4070.94"/>
    <x v="68"/>
    <s v="181.084  KIRKLAND  120TH/122ND AVE"/>
    <x v="13"/>
    <n v="1"/>
    <x v="0"/>
    <n v="2.4399999999999998E-2"/>
  </r>
  <r>
    <x v="1"/>
    <n v="10600502"/>
    <x v="0"/>
    <d v="2019-01-01T00:00:00"/>
    <s v="005 AUTO CCNC     "/>
    <n v="109116323"/>
    <n v="4555.74"/>
    <x v="68"/>
    <s v="181.084  KIRKLAND  120TH/122ND AVE"/>
    <x v="13"/>
    <n v="1"/>
    <x v="0"/>
    <n v="2.4399999999999998E-2"/>
  </r>
  <r>
    <x v="1"/>
    <n v="10600502"/>
    <x v="0"/>
    <d v="2019-01-01T00:00:00"/>
    <s v="005 AUTO CCNC     "/>
    <n v="109116323"/>
    <n v="376.86"/>
    <x v="68"/>
    <s v="181.084  KIRKLAND  120TH/122ND AVE"/>
    <x v="13"/>
    <n v="1"/>
    <x v="0"/>
    <n v="2.4399999999999998E-2"/>
  </r>
  <r>
    <x v="1"/>
    <n v="10600502"/>
    <x v="0"/>
    <d v="2019-02-01T00:00:00"/>
    <s v="005 AUTO CCNC     "/>
    <n v="109116323"/>
    <n v="0.82"/>
    <x v="68"/>
    <s v="181.084  KIRKLAND  120TH/122ND AVE"/>
    <x v="13"/>
    <n v="1"/>
    <x v="0"/>
    <n v="2.4399999999999998E-2"/>
  </r>
  <r>
    <x v="1"/>
    <n v="10600502"/>
    <x v="0"/>
    <d v="2019-03-01T00:00:00"/>
    <s v="005 AUTO CCNC     "/>
    <n v="109116327"/>
    <n v="830.77"/>
    <x v="24"/>
    <s v="154.076 2312 136TH PL SW LYNNWOOD H"/>
    <x v="13"/>
    <n v="3"/>
    <x v="0"/>
    <n v="2.4399999999999998E-2"/>
  </r>
  <r>
    <x v="1"/>
    <n v="10600502"/>
    <x v="0"/>
    <d v="2019-03-01T00:00:00"/>
    <s v="005 AUTO CCNC     "/>
    <n v="109116466"/>
    <n v="1411.08"/>
    <x v="24"/>
    <s v="125.104 WABASH AVE PI, GRANITE FALL"/>
    <x v="13"/>
    <n v="3"/>
    <x v="0"/>
    <n v="2.4399999999999998E-2"/>
  </r>
  <r>
    <x v="1"/>
    <n v="10600502"/>
    <x v="0"/>
    <d v="2019-01-01T00:00:00"/>
    <s v="005 AUTO CCNC     "/>
    <n v="109116585"/>
    <n v="4651.5200000000004"/>
    <x v="68"/>
    <s v="205.066 SEATTLE SAFE ROUTES TO SCHO"/>
    <x v="13"/>
    <n v="1"/>
    <x v="0"/>
    <n v="2.4399999999999998E-2"/>
  </r>
  <r>
    <x v="1"/>
    <n v="10600502"/>
    <x v="0"/>
    <d v="2019-01-01T00:00:00"/>
    <s v="005 AUTO CCNC     "/>
    <n v="109116585"/>
    <n v="441.02"/>
    <x v="68"/>
    <s v="205.066 SEATTLE SAFE ROUTES TO SCHO"/>
    <x v="13"/>
    <n v="1"/>
    <x v="0"/>
    <n v="2.4399999999999998E-2"/>
  </r>
  <r>
    <x v="1"/>
    <n v="10600502"/>
    <x v="0"/>
    <d v="2019-02-01T00:00:00"/>
    <s v="005 AUTO CCNC     "/>
    <n v="109116585"/>
    <n v="1.25"/>
    <x v="68"/>
    <s v="205.066 SEATTLE SAFE ROUTES TO SCHO"/>
    <x v="13"/>
    <n v="1"/>
    <x v="0"/>
    <n v="2.4399999999999998E-2"/>
  </r>
  <r>
    <x v="1"/>
    <n v="10600502"/>
    <x v="0"/>
    <d v="2019-01-01T00:00:00"/>
    <s v="005 AUTO CCNC     "/>
    <n v="109116737"/>
    <n v="5224.66"/>
    <x v="12"/>
    <s v="166.072  23600 56TH AVE W, MT LAKE"/>
    <x v="13"/>
    <n v="1"/>
    <x v="0"/>
    <n v="2.4399999999999998E-2"/>
  </r>
  <r>
    <x v="1"/>
    <n v="10600502"/>
    <x v="0"/>
    <d v="2019-01-01T00:00:00"/>
    <s v="005 AUTO CCNC     "/>
    <n v="109116737"/>
    <n v="3730.85"/>
    <x v="12"/>
    <s v="166.072  23600 56TH AVE W, MT LAKE"/>
    <x v="13"/>
    <n v="1"/>
    <x v="0"/>
    <n v="2.4399999999999998E-2"/>
  </r>
  <r>
    <x v="1"/>
    <n v="10600502"/>
    <x v="0"/>
    <d v="2019-02-01T00:00:00"/>
    <s v="005 AUTO CCNC     "/>
    <n v="109116737"/>
    <n v="325.75"/>
    <x v="12"/>
    <s v="166.072  23600 56TH AVE W, MT LAKE"/>
    <x v="13"/>
    <n v="1"/>
    <x v="0"/>
    <n v="2.4399999999999998E-2"/>
  </r>
  <r>
    <x v="1"/>
    <n v="10600502"/>
    <x v="0"/>
    <d v="2019-03-01T00:00:00"/>
    <s v="005 AUTO CCNC     "/>
    <n v="109116737"/>
    <n v="134.54"/>
    <x v="12"/>
    <s v="166.072  23600 56TH AVE W, MT LAKE"/>
    <x v="13"/>
    <n v="1"/>
    <x v="0"/>
    <n v="2.4399999999999998E-2"/>
  </r>
  <r>
    <x v="1"/>
    <n v="10600502"/>
    <x v="0"/>
    <d v="2019-03-01T00:00:00"/>
    <s v="005 AUTO CCNC     "/>
    <n v="109116737"/>
    <n v="49.97"/>
    <x v="12"/>
    <s v="166.072  23600 56TH AVE W, MT LAKE"/>
    <x v="13"/>
    <n v="1"/>
    <x v="0"/>
    <n v="2.4399999999999998E-2"/>
  </r>
  <r>
    <x v="1"/>
    <n v="10600502"/>
    <x v="0"/>
    <d v="2019-01-01T00:00:00"/>
    <s v="005 AUTO CCNC     "/>
    <n v="109116867"/>
    <n v="1869.81"/>
    <x v="72"/>
    <s v="205.065 10437 35TH AVE SW SEATTLE H"/>
    <x v="7"/>
    <n v="1"/>
    <x v="0"/>
    <n v="3.2000000000000001E-2"/>
  </r>
  <r>
    <x v="1"/>
    <n v="10600502"/>
    <x v="0"/>
    <d v="2019-01-01T00:00:00"/>
    <s v="005 AUTO CCNC     "/>
    <n v="109116867"/>
    <n v="5.87"/>
    <x v="72"/>
    <s v="205.065 10437 35TH AVE SW SEATTLE H"/>
    <x v="7"/>
    <n v="1"/>
    <x v="0"/>
    <n v="3.2000000000000001E-2"/>
  </r>
  <r>
    <x v="1"/>
    <n v="10600502"/>
    <x v="0"/>
    <d v="2019-01-01T00:00:00"/>
    <s v="005 AUTO CCNC     "/>
    <n v="109116951"/>
    <n v="41938.769999999997"/>
    <x v="33"/>
    <s v="161.082 196TH ST SE &amp; 24TH DR SE BO"/>
    <x v="13"/>
    <n v="1"/>
    <x v="0"/>
    <n v="2.4399999999999998E-2"/>
  </r>
  <r>
    <x v="1"/>
    <n v="10600502"/>
    <x v="0"/>
    <d v="2019-01-01T00:00:00"/>
    <s v="005 AUTO CCNC     "/>
    <n v="109116951"/>
    <n v="39708.910000000003"/>
    <x v="33"/>
    <s v="161.082 196TH ST SE &amp; 24TH DR SE BO"/>
    <x v="13"/>
    <n v="1"/>
    <x v="0"/>
    <n v="2.4399999999999998E-2"/>
  </r>
  <r>
    <x v="1"/>
    <n v="10600502"/>
    <x v="0"/>
    <d v="2019-02-01T00:00:00"/>
    <s v="005 AUTO CCNC     "/>
    <n v="109116951"/>
    <n v="-24095.06"/>
    <x v="33"/>
    <s v="161.082 196TH ST SE &amp; 24TH DR SE BO"/>
    <x v="13"/>
    <n v="1"/>
    <x v="0"/>
    <n v="2.4399999999999998E-2"/>
  </r>
  <r>
    <x v="1"/>
    <n v="10600502"/>
    <x v="0"/>
    <d v="2019-02-01T00:00:00"/>
    <s v="005 AUTO CCNC     "/>
    <n v="109116951"/>
    <n v="24174.67"/>
    <x v="33"/>
    <s v="161.082 196TH ST SE &amp; 24TH DR SE BO"/>
    <x v="13"/>
    <n v="1"/>
    <x v="0"/>
    <n v="2.4399999999999998E-2"/>
  </r>
  <r>
    <x v="1"/>
    <n v="10600502"/>
    <x v="0"/>
    <d v="2019-03-01T00:00:00"/>
    <s v="005 AUTO CCNC     "/>
    <n v="109116951"/>
    <n v="24238.1"/>
    <x v="33"/>
    <s v="161.082 196TH ST SE &amp; 24TH DR SE BO"/>
    <x v="13"/>
    <n v="1"/>
    <x v="0"/>
    <n v="2.4399999999999998E-2"/>
  </r>
  <r>
    <x v="1"/>
    <n v="10600502"/>
    <x v="0"/>
    <d v="2019-03-01T00:00:00"/>
    <s v="005 AUTO CCNC     "/>
    <n v="109116951"/>
    <n v="-24129.06"/>
    <x v="33"/>
    <s v="161.082 196TH ST SE &amp; 24TH DR SE BO"/>
    <x v="13"/>
    <n v="1"/>
    <x v="0"/>
    <n v="2.4399999999999998E-2"/>
  </r>
  <r>
    <x v="1"/>
    <n v="10600502"/>
    <x v="0"/>
    <d v="2019-03-01T00:00:00"/>
    <s v="005 AUTO CCNC     "/>
    <n v="109116951"/>
    <n v="116.23"/>
    <x v="33"/>
    <s v="161.082 196TH ST SE &amp; 24TH DR SE BO"/>
    <x v="13"/>
    <n v="1"/>
    <x v="0"/>
    <n v="2.4399999999999998E-2"/>
  </r>
  <r>
    <x v="1"/>
    <n v="10600502"/>
    <x v="0"/>
    <d v="2019-03-01T00:00:00"/>
    <s v="005 AUTO CCNC     "/>
    <n v="109117304"/>
    <n v="2299.7800000000002"/>
    <x v="24"/>
    <s v="165.072 22705 60TH AVE W MOUNTLAKE"/>
    <x v="7"/>
    <n v="3"/>
    <x v="0"/>
    <n v="3.2000000000000001E-2"/>
  </r>
  <r>
    <x v="1"/>
    <n v="10600502"/>
    <x v="0"/>
    <d v="2019-02-01T00:00:00"/>
    <s v="005 AUTO CCNC     "/>
    <n v="109117352"/>
    <n v="3359.69"/>
    <x v="13"/>
    <s v="150.082 10515 26TH DR SE EVERETT"/>
    <x v="7"/>
    <n v="2"/>
    <x v="0"/>
    <n v="3.2000000000000001E-2"/>
  </r>
  <r>
    <x v="1"/>
    <n v="10600502"/>
    <x v="0"/>
    <d v="2019-02-01T00:00:00"/>
    <s v="005 AUTO CCNC     "/>
    <n v="109117352"/>
    <n v="421.36"/>
    <x v="13"/>
    <s v="150.082 10515 26TH DR SE EVERETT"/>
    <x v="7"/>
    <n v="2"/>
    <x v="0"/>
    <n v="3.2000000000000001E-2"/>
  </r>
  <r>
    <x v="1"/>
    <n v="10600502"/>
    <x v="0"/>
    <d v="2019-02-01T00:00:00"/>
    <s v="005 AUTO CCNC     "/>
    <n v="109117352"/>
    <n v="8884.15"/>
    <x v="13"/>
    <s v="150.082 10515 26TH DR SE EVERETT"/>
    <x v="7"/>
    <n v="2"/>
    <x v="0"/>
    <n v="3.2000000000000001E-2"/>
  </r>
  <r>
    <x v="1"/>
    <n v="10600502"/>
    <x v="0"/>
    <d v="2019-03-01T00:00:00"/>
    <s v="005 AUTO CCNC     "/>
    <n v="109117352"/>
    <n v="842.72"/>
    <x v="13"/>
    <s v="150.082 10515 26TH DR SE EVERETT"/>
    <x v="7"/>
    <n v="2"/>
    <x v="0"/>
    <n v="3.2000000000000001E-2"/>
  </r>
  <r>
    <x v="1"/>
    <n v="10600502"/>
    <x v="0"/>
    <d v="2019-03-01T00:00:00"/>
    <s v="005 AUTO CCNC     "/>
    <n v="109117352"/>
    <n v="38.15"/>
    <x v="13"/>
    <s v="150.082 10515 26TH DR SE EVERETT"/>
    <x v="7"/>
    <n v="2"/>
    <x v="0"/>
    <n v="3.2000000000000001E-2"/>
  </r>
  <r>
    <x v="1"/>
    <n v="10600502"/>
    <x v="0"/>
    <d v="2019-03-01T00:00:00"/>
    <s v="005 AUTO CCNC     "/>
    <n v="109117352"/>
    <n v="1026.9000000000001"/>
    <x v="13"/>
    <s v="150.082 10515 26TH DR SE EVERETT"/>
    <x v="7"/>
    <n v="2"/>
    <x v="0"/>
    <n v="3.2000000000000001E-2"/>
  </r>
  <r>
    <x v="1"/>
    <n v="10600502"/>
    <x v="0"/>
    <d v="2019-01-01T00:00:00"/>
    <s v="005 AUTO CCNC     "/>
    <n v="109117939"/>
    <n v="5406.87"/>
    <x v="68"/>
    <s v="196.083  BELLEVUE  LCCFHR GROUP 2 H"/>
    <x v="13"/>
    <n v="1"/>
    <x v="0"/>
    <n v="2.4399999999999998E-2"/>
  </r>
  <r>
    <x v="1"/>
    <n v="10600502"/>
    <x v="0"/>
    <d v="2019-01-01T00:00:00"/>
    <s v="005 AUTO CCNC     "/>
    <n v="109117939"/>
    <n v="473.76"/>
    <x v="68"/>
    <s v="196.083  BELLEVUE  LCCFHR GROUP 2 H"/>
    <x v="13"/>
    <n v="1"/>
    <x v="0"/>
    <n v="2.4399999999999998E-2"/>
  </r>
  <r>
    <x v="1"/>
    <n v="10600502"/>
    <x v="0"/>
    <d v="2019-01-01T00:00:00"/>
    <s v="005 AUTO CCNC     "/>
    <n v="109117939"/>
    <n v="3816"/>
    <x v="68"/>
    <s v="196.083  BELLEVUE  LCCFHR GROUP 2 H"/>
    <x v="13"/>
    <n v="1"/>
    <x v="0"/>
    <n v="2.4399999999999998E-2"/>
  </r>
  <r>
    <x v="1"/>
    <n v="10600502"/>
    <x v="0"/>
    <d v="2019-02-01T00:00:00"/>
    <s v="005 AUTO CCNC     "/>
    <n v="109117939"/>
    <n v="11.11"/>
    <x v="68"/>
    <s v="196.083  BELLEVUE  LCCFHR GROUP 2 H"/>
    <x v="13"/>
    <n v="1"/>
    <x v="0"/>
    <n v="2.4399999999999998E-2"/>
  </r>
  <r>
    <x v="1"/>
    <n v="10600502"/>
    <x v="0"/>
    <d v="2019-01-01T00:00:00"/>
    <s v="005 AUTO CCNC     "/>
    <n v="109117943"/>
    <n v="1804.31"/>
    <x v="68"/>
    <s v="214.069 MANHATTAN VIEW IMPROV NORMA"/>
    <x v="13"/>
    <n v="1"/>
    <x v="0"/>
    <n v="2.4399999999999998E-2"/>
  </r>
  <r>
    <x v="1"/>
    <n v="10600502"/>
    <x v="0"/>
    <d v="2019-01-01T00:00:00"/>
    <s v="005 AUTO CCNC     "/>
    <n v="109117943"/>
    <n v="3143.76"/>
    <x v="68"/>
    <s v="214.069 MANHATTAN VIEW IMPROV NORMA"/>
    <x v="13"/>
    <n v="1"/>
    <x v="0"/>
    <n v="2.4399999999999998E-2"/>
  </r>
  <r>
    <x v="1"/>
    <n v="10600502"/>
    <x v="0"/>
    <d v="2019-01-01T00:00:00"/>
    <s v="005 AUTO CCNC     "/>
    <n v="109117943"/>
    <n v="37.18"/>
    <x v="68"/>
    <s v="214.069 MANHATTAN VIEW IMPROV NORMA"/>
    <x v="13"/>
    <n v="1"/>
    <x v="0"/>
    <n v="2.4399999999999998E-2"/>
  </r>
  <r>
    <x v="1"/>
    <n v="10600502"/>
    <x v="0"/>
    <d v="2019-02-01T00:00:00"/>
    <s v="005 AUTO CCNC     "/>
    <n v="109117943"/>
    <n v="636.51"/>
    <x v="68"/>
    <s v="214.069 MANHATTAN VIEW IMPROV NORMA"/>
    <x v="13"/>
    <n v="1"/>
    <x v="0"/>
    <n v="2.4399999999999998E-2"/>
  </r>
  <r>
    <x v="1"/>
    <n v="10600502"/>
    <x v="0"/>
    <d v="2019-03-01T00:00:00"/>
    <s v="005 AUTO CCNC     "/>
    <n v="109117943"/>
    <n v="516.76"/>
    <x v="68"/>
    <s v="214.069 MANHATTAN VIEW IMPROV NORMA"/>
    <x v="13"/>
    <n v="1"/>
    <x v="0"/>
    <n v="2.4399999999999998E-2"/>
  </r>
  <r>
    <x v="1"/>
    <n v="10600502"/>
    <x v="0"/>
    <d v="2019-03-01T00:00:00"/>
    <s v="005 AUTO CCNC     "/>
    <n v="109117943"/>
    <n v="-516.76"/>
    <x v="68"/>
    <s v="214.069 MANHATTAN VIEW IMPROV NORMA"/>
    <x v="13"/>
    <n v="1"/>
    <x v="0"/>
    <n v="2.4399999999999998E-2"/>
  </r>
  <r>
    <x v="1"/>
    <n v="10600502"/>
    <x v="0"/>
    <d v="2019-03-01T00:00:00"/>
    <s v="005 AUTO CCNC     "/>
    <n v="109117943"/>
    <n v="1308.02"/>
    <x v="68"/>
    <s v="214.069 MANHATTAN VIEW IMPROV NORMA"/>
    <x v="13"/>
    <n v="1"/>
    <x v="0"/>
    <n v="2.4399999999999998E-2"/>
  </r>
  <r>
    <x v="1"/>
    <n v="10600502"/>
    <x v="0"/>
    <d v="2019-01-01T00:00:00"/>
    <s v="005 AUTO CCNC     "/>
    <n v="109118390"/>
    <n v="14009.31"/>
    <x v="33"/>
    <s v="209.076  53RD AVE S PH II  TUKWILA"/>
    <x v="12"/>
    <n v="1"/>
    <x v="0"/>
    <n v="2.2100000000000002E-2"/>
  </r>
  <r>
    <x v="1"/>
    <n v="10600502"/>
    <x v="0"/>
    <d v="2019-01-01T00:00:00"/>
    <s v="005 AUTO CCNC     "/>
    <n v="109118390"/>
    <n v="12488.47"/>
    <x v="33"/>
    <s v="209.076  53RD AVE S PH II  TUKWILA"/>
    <x v="12"/>
    <n v="1"/>
    <x v="0"/>
    <n v="2.2100000000000002E-2"/>
  </r>
  <r>
    <x v="1"/>
    <n v="10600502"/>
    <x v="0"/>
    <d v="2019-02-01T00:00:00"/>
    <s v="005 AUTO CCNC     "/>
    <n v="109118390"/>
    <n v="-17237.919999999998"/>
    <x v="33"/>
    <s v="209.076  53RD AVE S PH II  TUKWILA"/>
    <x v="12"/>
    <n v="1"/>
    <x v="0"/>
    <n v="2.2100000000000002E-2"/>
  </r>
  <r>
    <x v="1"/>
    <n v="10600502"/>
    <x v="0"/>
    <d v="2019-02-01T00:00:00"/>
    <s v="005 AUTO CCNC     "/>
    <n v="109118390"/>
    <n v="17227.310000000001"/>
    <x v="33"/>
    <s v="209.076  53RD AVE S PH II  TUKWILA"/>
    <x v="12"/>
    <n v="1"/>
    <x v="0"/>
    <n v="2.2100000000000002E-2"/>
  </r>
  <r>
    <x v="1"/>
    <n v="10600502"/>
    <x v="0"/>
    <d v="2019-03-01T00:00:00"/>
    <s v="005 AUTO CCNC     "/>
    <n v="109118390"/>
    <n v="17260.080000000002"/>
    <x v="33"/>
    <s v="209.076  53RD AVE S PH II  TUKWILA"/>
    <x v="12"/>
    <n v="1"/>
    <x v="0"/>
    <n v="2.2100000000000002E-2"/>
  </r>
  <r>
    <x v="1"/>
    <n v="10600502"/>
    <x v="0"/>
    <d v="2019-03-01T00:00:00"/>
    <s v="005 AUTO CCNC     "/>
    <n v="109118390"/>
    <n v="-17229.3"/>
    <x v="33"/>
    <s v="209.076  53RD AVE S PH II  TUKWILA"/>
    <x v="12"/>
    <n v="1"/>
    <x v="0"/>
    <n v="2.2100000000000002E-2"/>
  </r>
  <r>
    <x v="1"/>
    <n v="10600502"/>
    <x v="0"/>
    <d v="2019-03-01T00:00:00"/>
    <s v="005 AUTO CCNC     "/>
    <n v="109118390"/>
    <n v="65.8"/>
    <x v="33"/>
    <s v="209.076  53RD AVE S PH II  TUKWILA"/>
    <x v="12"/>
    <n v="1"/>
    <x v="0"/>
    <n v="2.2100000000000002E-2"/>
  </r>
  <r>
    <x v="1"/>
    <n v="10600502"/>
    <x v="0"/>
    <d v="2019-01-01T00:00:00"/>
    <s v="005 AUTO CCNC     "/>
    <n v="109118488"/>
    <n v="2372.2800000000002"/>
    <x v="33"/>
    <s v="209.076 14231 53RD AVE S, TUKWILA"/>
    <x v="7"/>
    <n v="1"/>
    <x v="0"/>
    <n v="3.2000000000000001E-2"/>
  </r>
  <r>
    <x v="1"/>
    <n v="10600502"/>
    <x v="0"/>
    <d v="2019-01-01T00:00:00"/>
    <s v="005 AUTO CCNC     "/>
    <n v="109118488"/>
    <n v="23706.09"/>
    <x v="33"/>
    <s v="209.076 14231 53RD AVE S, TUKWILA"/>
    <x v="7"/>
    <n v="1"/>
    <x v="0"/>
    <n v="3.2000000000000001E-2"/>
  </r>
  <r>
    <x v="1"/>
    <n v="10600502"/>
    <x v="0"/>
    <d v="2019-02-01T00:00:00"/>
    <s v="005 AUTO CCNC     "/>
    <n v="109118488"/>
    <n v="-19219.93"/>
    <x v="33"/>
    <s v="209.076 14231 53RD AVE S, TUKWILA"/>
    <x v="7"/>
    <n v="1"/>
    <x v="0"/>
    <n v="3.2000000000000001E-2"/>
  </r>
  <r>
    <x v="1"/>
    <n v="10600502"/>
    <x v="0"/>
    <d v="2019-02-01T00:00:00"/>
    <s v="005 AUTO CCNC     "/>
    <n v="109118488"/>
    <n v="19208.09"/>
    <x v="33"/>
    <s v="209.076 14231 53RD AVE S, TUKWILA"/>
    <x v="7"/>
    <n v="1"/>
    <x v="0"/>
    <n v="3.2000000000000001E-2"/>
  </r>
  <r>
    <x v="1"/>
    <n v="10600502"/>
    <x v="0"/>
    <d v="2019-03-01T00:00:00"/>
    <s v="005 AUTO CCNC     "/>
    <n v="109118488"/>
    <n v="19244.63"/>
    <x v="33"/>
    <s v="209.076 14231 53RD AVE S, TUKWILA"/>
    <x v="7"/>
    <n v="1"/>
    <x v="0"/>
    <n v="3.2000000000000001E-2"/>
  </r>
  <r>
    <x v="1"/>
    <n v="10600502"/>
    <x v="0"/>
    <d v="2019-03-01T00:00:00"/>
    <s v="005 AUTO CCNC     "/>
    <n v="109118488"/>
    <n v="-19210.310000000001"/>
    <x v="33"/>
    <s v="209.076 14231 53RD AVE S, TUKWILA"/>
    <x v="7"/>
    <n v="1"/>
    <x v="0"/>
    <n v="3.2000000000000001E-2"/>
  </r>
  <r>
    <x v="1"/>
    <n v="10600502"/>
    <x v="0"/>
    <d v="2019-03-01T00:00:00"/>
    <s v="005 AUTO CCNC     "/>
    <n v="109118488"/>
    <n v="73.36"/>
    <x v="33"/>
    <s v="209.076 14231 53RD AVE S, TUKWILA"/>
    <x v="7"/>
    <n v="1"/>
    <x v="0"/>
    <n v="3.2000000000000001E-2"/>
  </r>
  <r>
    <x v="1"/>
    <n v="10600502"/>
    <x v="0"/>
    <d v="2019-02-01T00:00:00"/>
    <s v="005 AUTO CCNC     "/>
    <n v="109118534"/>
    <n v="680.62"/>
    <x v="25"/>
    <s v="188.085  1700 130TH AVE NE BELLEVUE"/>
    <x v="8"/>
    <n v="2"/>
    <x v="0"/>
    <n v="2.2499999999999999E-2"/>
  </r>
  <r>
    <x v="1"/>
    <n v="10600502"/>
    <x v="0"/>
    <d v="2019-02-01T00:00:00"/>
    <s v="005 AUTO CCNC     "/>
    <n v="109118534"/>
    <n v="2927.66"/>
    <x v="25"/>
    <s v="188.085  1700 130TH AVE NE BELLEVUE"/>
    <x v="8"/>
    <n v="2"/>
    <x v="0"/>
    <n v="2.2499999999999999E-2"/>
  </r>
  <r>
    <x v="1"/>
    <n v="10600502"/>
    <x v="0"/>
    <d v="2019-03-01T00:00:00"/>
    <s v="005 AUTO CCNC     "/>
    <n v="109118534"/>
    <n v="-2404.84"/>
    <x v="25"/>
    <s v="188.085  1700 130TH AVE NE BELLEVUE"/>
    <x v="8"/>
    <n v="2"/>
    <x v="0"/>
    <n v="2.2499999999999999E-2"/>
  </r>
  <r>
    <x v="1"/>
    <n v="10600502"/>
    <x v="0"/>
    <d v="2019-03-01T00:00:00"/>
    <s v="005 AUTO CCNC     "/>
    <n v="109118534"/>
    <n v="2407.1"/>
    <x v="25"/>
    <s v="188.085  1700 130TH AVE NE BELLEVUE"/>
    <x v="8"/>
    <n v="2"/>
    <x v="0"/>
    <n v="2.2499999999999999E-2"/>
  </r>
  <r>
    <x v="1"/>
    <n v="10600502"/>
    <x v="0"/>
    <d v="2019-03-01T00:00:00"/>
    <s v="005 AUTO CCNC     "/>
    <n v="109118563"/>
    <n v="2620.4899999999998"/>
    <x v="24"/>
    <s v="207.079 76TH AVE S DRAINAGE, KING C"/>
    <x v="13"/>
    <n v="3"/>
    <x v="0"/>
    <n v="2.4399999999999998E-2"/>
  </r>
  <r>
    <x v="1"/>
    <n v="10600502"/>
    <x v="0"/>
    <d v="2019-03-01T00:00:00"/>
    <s v="005 AUTO CCNC     "/>
    <n v="109118803"/>
    <n v="10470.32"/>
    <x v="73"/>
    <s v="159.075 174TH PL SW AND 36TH AVE W"/>
    <x v="12"/>
    <n v="3"/>
    <x v="0"/>
    <n v="2.2100000000000002E-2"/>
  </r>
  <r>
    <x v="1"/>
    <n v="10600502"/>
    <x v="0"/>
    <d v="2019-03-01T00:00:00"/>
    <s v="005 AUTO CCNC     "/>
    <n v="109118803"/>
    <n v="20340.14"/>
    <x v="73"/>
    <s v="159.075 174TH PL SW AND 36TH AVE W"/>
    <x v="12"/>
    <n v="3"/>
    <x v="0"/>
    <n v="2.2100000000000002E-2"/>
  </r>
  <r>
    <x v="1"/>
    <n v="10600502"/>
    <x v="0"/>
    <d v="2019-02-01T00:00:00"/>
    <s v="005 AUTO CCNC     "/>
    <n v="109119149"/>
    <n v="7744.38"/>
    <x v="40"/>
    <s v="129.083 31ST AVE NE 62ND PL NE  MAR"/>
    <x v="13"/>
    <n v="2"/>
    <x v="0"/>
    <n v="2.4399999999999998E-2"/>
  </r>
  <r>
    <x v="1"/>
    <n v="10600502"/>
    <x v="0"/>
    <d v="2019-02-01T00:00:00"/>
    <s v="005 AUTO CCNC     "/>
    <n v="109119149"/>
    <n v="21155.15"/>
    <x v="40"/>
    <s v="129.083 31ST AVE NE 62ND PL NE  MAR"/>
    <x v="13"/>
    <n v="2"/>
    <x v="0"/>
    <n v="2.4399999999999998E-2"/>
  </r>
  <r>
    <x v="1"/>
    <n v="10600502"/>
    <x v="0"/>
    <d v="2019-03-01T00:00:00"/>
    <s v="005 AUTO CCNC     "/>
    <n v="109119149"/>
    <n v="-116.04"/>
    <x v="40"/>
    <s v="129.083 31ST AVE NE 62ND PL NE  MAR"/>
    <x v="13"/>
    <n v="2"/>
    <x v="0"/>
    <n v="2.4399999999999998E-2"/>
  </r>
  <r>
    <x v="1"/>
    <n v="10600502"/>
    <x v="0"/>
    <d v="2019-03-01T00:00:00"/>
    <s v="005 AUTO CCNC     "/>
    <n v="109119149"/>
    <n v="24.42"/>
    <x v="40"/>
    <s v="129.083 31ST AVE NE 62ND PL NE  MAR"/>
    <x v="13"/>
    <n v="2"/>
    <x v="0"/>
    <n v="2.4399999999999998E-2"/>
  </r>
  <r>
    <x v="1"/>
    <n v="10600502"/>
    <x v="0"/>
    <d v="2019-03-01T00:00:00"/>
    <s v="005 AUTO CCNC     "/>
    <n v="109119684"/>
    <n v="5285.99"/>
    <x v="39"/>
    <s v="176.081  KIRKLAND 2018 CITYWIDE OFF"/>
    <x v="13"/>
    <n v="3"/>
    <x v="0"/>
    <n v="2.4399999999999998E-2"/>
  </r>
  <r>
    <x v="1"/>
    <n v="10600502"/>
    <x v="0"/>
    <d v="2019-03-01T00:00:00"/>
    <s v="005 AUTO CCNC     "/>
    <n v="109119684"/>
    <n v="2265.42"/>
    <x v="39"/>
    <s v="176.081  KIRKLAND 2018 CITYWIDE OFF"/>
    <x v="12"/>
    <n v="3"/>
    <x v="0"/>
    <n v="2.2100000000000002E-2"/>
  </r>
  <r>
    <x v="1"/>
    <n v="10600502"/>
    <x v="0"/>
    <d v="2019-03-01T00:00:00"/>
    <s v="005 AUTO CCNC     "/>
    <n v="109119684"/>
    <n v="17179.8"/>
    <x v="39"/>
    <s v="176.081  KIRKLAND 2018 CITYWIDE OFF"/>
    <x v="13"/>
    <n v="3"/>
    <x v="0"/>
    <n v="2.4399999999999998E-2"/>
  </r>
  <r>
    <x v="1"/>
    <n v="10600502"/>
    <x v="0"/>
    <d v="2019-03-01T00:00:00"/>
    <s v="005 AUTO CCNC     "/>
    <n v="109119684"/>
    <n v="7362.77"/>
    <x v="39"/>
    <s v="176.081  KIRKLAND 2018 CITYWIDE OFF"/>
    <x v="12"/>
    <n v="3"/>
    <x v="0"/>
    <n v="2.2100000000000002E-2"/>
  </r>
  <r>
    <x v="1"/>
    <n v="10600502"/>
    <x v="0"/>
    <d v="2019-03-01T00:00:00"/>
    <s v="005 AUTO CCNC     "/>
    <n v="109119703"/>
    <n v="286.12"/>
    <x v="17"/>
    <s v="155.117  1 ST &amp; WILLOW ST  SULTAN"/>
    <x v="12"/>
    <n v="3"/>
    <x v="0"/>
    <n v="2.2100000000000002E-2"/>
  </r>
  <r>
    <x v="1"/>
    <n v="10600502"/>
    <x v="0"/>
    <d v="2019-03-01T00:00:00"/>
    <s v="005 AUTO CCNC     "/>
    <n v="109119703"/>
    <n v="14559.08"/>
    <x v="17"/>
    <s v="155.117  1 ST &amp; WILLOW ST  SULTAN"/>
    <x v="12"/>
    <n v="3"/>
    <x v="0"/>
    <n v="2.2100000000000002E-2"/>
  </r>
  <r>
    <x v="1"/>
    <n v="10600502"/>
    <x v="0"/>
    <d v="2019-03-01T00:00:00"/>
    <s v="005 AUTO CCNC     "/>
    <n v="109119853"/>
    <n v="86.36"/>
    <x v="39"/>
    <s v="176.081  KIRKLAND 2018 CITYWIDE OFF"/>
    <x v="7"/>
    <n v="3"/>
    <x v="0"/>
    <n v="3.2000000000000001E-2"/>
  </r>
  <r>
    <x v="1"/>
    <n v="10600502"/>
    <x v="0"/>
    <d v="2019-03-01T00:00:00"/>
    <s v="005 AUTO CCNC     "/>
    <n v="109119853"/>
    <n v="10.039999999999999"/>
    <x v="39"/>
    <s v="176.081  KIRKLAND 2018 CITYWIDE OFF"/>
    <x v="8"/>
    <n v="3"/>
    <x v="0"/>
    <n v="2.2499999999999999E-2"/>
  </r>
  <r>
    <x v="1"/>
    <n v="10600502"/>
    <x v="0"/>
    <d v="2019-03-01T00:00:00"/>
    <s v="005 AUTO CCNC     "/>
    <n v="109119853"/>
    <n v="3.01"/>
    <x v="39"/>
    <s v="176.081  KIRKLAND 2018 CITYWIDE OFF"/>
    <x v="9"/>
    <n v="3"/>
    <x v="0"/>
    <n v="3.5099999999999999E-2"/>
  </r>
  <r>
    <x v="1"/>
    <n v="10600502"/>
    <x v="0"/>
    <d v="2019-03-01T00:00:00"/>
    <s v="005 AUTO CCNC     "/>
    <n v="109119853"/>
    <n v="1"/>
    <x v="39"/>
    <s v="176.081  KIRKLAND 2018 CITYWIDE OFF"/>
    <x v="14"/>
    <n v="3"/>
    <x v="0"/>
    <n v="3.9399999999999998E-2"/>
  </r>
  <r>
    <x v="1"/>
    <n v="10600502"/>
    <x v="0"/>
    <d v="2019-03-01T00:00:00"/>
    <s v="005 AUTO CCNC     "/>
    <n v="109119853"/>
    <n v="3244.75"/>
    <x v="39"/>
    <s v="176.081  KIRKLAND 2018 CITYWIDE OFF"/>
    <x v="7"/>
    <n v="3"/>
    <x v="0"/>
    <n v="3.2000000000000001E-2"/>
  </r>
  <r>
    <x v="1"/>
    <n v="10600502"/>
    <x v="0"/>
    <d v="2019-03-01T00:00:00"/>
    <s v="005 AUTO CCNC     "/>
    <n v="109119853"/>
    <n v="37.57"/>
    <x v="39"/>
    <s v="176.081  KIRKLAND 2018 CITYWIDE OFF"/>
    <x v="14"/>
    <n v="3"/>
    <x v="0"/>
    <n v="3.9399999999999998E-2"/>
  </r>
  <r>
    <x v="1"/>
    <n v="10600502"/>
    <x v="0"/>
    <d v="2019-03-01T00:00:00"/>
    <s v="005 AUTO CCNC     "/>
    <n v="109119853"/>
    <n v="377.22"/>
    <x v="39"/>
    <s v="176.081  KIRKLAND 2018 CITYWIDE OFF"/>
    <x v="8"/>
    <n v="3"/>
    <x v="0"/>
    <n v="2.2499999999999999E-2"/>
  </r>
  <r>
    <x v="1"/>
    <n v="10600502"/>
    <x v="0"/>
    <d v="2019-03-01T00:00:00"/>
    <s v="005 AUTO CCNC     "/>
    <n v="109119853"/>
    <n v="113.09"/>
    <x v="39"/>
    <s v="176.081  KIRKLAND 2018 CITYWIDE OFF"/>
    <x v="9"/>
    <n v="3"/>
    <x v="0"/>
    <n v="3.5099999999999999E-2"/>
  </r>
  <r>
    <x v="1"/>
    <n v="10600502"/>
    <x v="0"/>
    <d v="2019-01-01T00:00:00"/>
    <s v="005 AUTO CCNC     "/>
    <n v="109120051"/>
    <n v="9226.0300000000007"/>
    <x v="74"/>
    <s v="220.074 7250 S 228TH ST, KENT"/>
    <x v="7"/>
    <n v="1"/>
    <x v="0"/>
    <n v="3.2000000000000001E-2"/>
  </r>
  <r>
    <x v="1"/>
    <n v="10600502"/>
    <x v="0"/>
    <d v="2019-02-01T00:00:00"/>
    <s v="005 AUTO CCNC     "/>
    <n v="109120051"/>
    <n v="-7465.33"/>
    <x v="74"/>
    <s v="220.074 7250 S 228TH ST, KENT"/>
    <x v="7"/>
    <n v="1"/>
    <x v="0"/>
    <n v="3.2000000000000001E-2"/>
  </r>
  <r>
    <x v="1"/>
    <n v="10600502"/>
    <x v="0"/>
    <d v="2019-02-01T00:00:00"/>
    <s v="005 AUTO CCNC     "/>
    <n v="109120051"/>
    <n v="7460.74"/>
    <x v="74"/>
    <s v="220.074 7250 S 228TH ST, KENT"/>
    <x v="7"/>
    <n v="1"/>
    <x v="0"/>
    <n v="3.2000000000000001E-2"/>
  </r>
  <r>
    <x v="1"/>
    <n v="10600502"/>
    <x v="0"/>
    <d v="2019-03-01T00:00:00"/>
    <s v="005 AUTO CCNC     "/>
    <n v="109120051"/>
    <n v="7474.92"/>
    <x v="74"/>
    <s v="220.074 7250 S 228TH ST, KENT"/>
    <x v="7"/>
    <n v="1"/>
    <x v="0"/>
    <n v="3.2000000000000001E-2"/>
  </r>
  <r>
    <x v="1"/>
    <n v="10600502"/>
    <x v="0"/>
    <d v="2019-03-01T00:00:00"/>
    <s v="005 AUTO CCNC     "/>
    <n v="109120051"/>
    <n v="-7461.6"/>
    <x v="74"/>
    <s v="220.074 7250 S 228TH ST, KENT"/>
    <x v="7"/>
    <n v="1"/>
    <x v="0"/>
    <n v="3.2000000000000001E-2"/>
  </r>
  <r>
    <x v="1"/>
    <n v="10600502"/>
    <x v="0"/>
    <d v="2019-03-01T00:00:00"/>
    <s v="005 AUTO CCNC     "/>
    <n v="109120051"/>
    <n v="28.49"/>
    <x v="74"/>
    <s v="220.074 7250 S 228TH ST, KENT"/>
    <x v="7"/>
    <n v="1"/>
    <x v="0"/>
    <n v="3.2000000000000001E-2"/>
  </r>
  <r>
    <x v="0"/>
    <n v="10600501"/>
    <x v="0"/>
    <d v="2019-01-01T00:00:00"/>
    <s v="005 AUTO CCNC     "/>
    <n v="111022804"/>
    <n v="16162.3"/>
    <x v="65"/>
    <s v="2305E030 1200 LAKE WASHINGTON BLVD"/>
    <x v="15"/>
    <n v="1"/>
    <x v="0"/>
    <n v="3.2500000000000001E-2"/>
  </r>
  <r>
    <x v="0"/>
    <n v="10600501"/>
    <x v="0"/>
    <d v="2019-01-01T00:00:00"/>
    <s v="005 AUTO CCNC     "/>
    <n v="111022804"/>
    <n v="60.24"/>
    <x v="65"/>
    <s v="2305E030 1200 LAKE WASHINGTON BLVD"/>
    <x v="15"/>
    <n v="1"/>
    <x v="0"/>
    <n v="3.2500000000000001E-2"/>
  </r>
  <r>
    <x v="0"/>
    <n v="10600501"/>
    <x v="0"/>
    <d v="2019-01-01T00:00:00"/>
    <s v="005 AUTO CCNC     "/>
    <n v="111022804"/>
    <n v="104.45"/>
    <x v="65"/>
    <s v="2305E030 1200 LAKE WASHINGTON BLVD"/>
    <x v="15"/>
    <n v="1"/>
    <x v="0"/>
    <n v="3.2500000000000001E-2"/>
  </r>
  <r>
    <x v="0"/>
    <n v="10600501"/>
    <x v="0"/>
    <d v="2019-03-01T00:00:00"/>
    <s v="005 AUTO CCNC     "/>
    <n v="111022804"/>
    <n v="1180"/>
    <x v="65"/>
    <s v="2305E030 1200 LAKE WASHINGTON BLVD"/>
    <x v="15"/>
    <n v="1"/>
    <x v="0"/>
    <n v="3.2500000000000001E-2"/>
  </r>
  <r>
    <x v="0"/>
    <n v="10600501"/>
    <x v="0"/>
    <d v="2019-03-01T00:00:00"/>
    <s v="005 AUTO CCNC     "/>
    <n v="111022804"/>
    <n v="1039.06"/>
    <x v="65"/>
    <s v="2305E030 1200 LAKE WASHINGTON BLVD"/>
    <x v="15"/>
    <n v="1"/>
    <x v="0"/>
    <n v="3.2500000000000001E-2"/>
  </r>
  <r>
    <x v="0"/>
    <n v="10600501"/>
    <x v="0"/>
    <d v="2019-03-01T00:00:00"/>
    <s v="005 AUTO CCNC     "/>
    <n v="111022815"/>
    <n v="-35198.480000000003"/>
    <x v="43"/>
    <s v="2204E140 28721 W VALLEY HWY S #  AU"/>
    <x v="15"/>
    <n v="3"/>
    <x v="0"/>
    <n v="3.2500000000000001E-2"/>
  </r>
  <r>
    <x v="0"/>
    <n v="10600501"/>
    <x v="0"/>
    <d v="2019-03-01T00:00:00"/>
    <s v="005 AUTO CCNC     "/>
    <n v="111022815"/>
    <n v="17107.8"/>
    <x v="43"/>
    <s v="2204E140 28721 W VALLEY HWY S #  AU"/>
    <x v="15"/>
    <n v="3"/>
    <x v="0"/>
    <n v="3.2500000000000001E-2"/>
  </r>
  <r>
    <x v="0"/>
    <n v="10600501"/>
    <x v="0"/>
    <d v="2019-02-01T00:00:00"/>
    <s v="005 AUTO CCNC     "/>
    <n v="111023247"/>
    <n v="58482.79"/>
    <x v="64"/>
    <s v="2406E087 23599 SE ISSAQUAH FALL CIT"/>
    <x v="16"/>
    <n v="2"/>
    <x v="0"/>
    <n v="1.8099999999999998E-2"/>
  </r>
  <r>
    <x v="0"/>
    <n v="10600501"/>
    <x v="0"/>
    <d v="2019-02-01T00:00:00"/>
    <s v="005 AUTO CCNC     "/>
    <n v="111023247"/>
    <n v="268.5"/>
    <x v="64"/>
    <s v="2406E087 23599 SE ISSAQUAH FALL CIT"/>
    <x v="16"/>
    <n v="2"/>
    <x v="0"/>
    <n v="1.8099999999999998E-2"/>
  </r>
  <r>
    <x v="0"/>
    <n v="10600501"/>
    <x v="0"/>
    <d v="2019-02-01T00:00:00"/>
    <s v="005 AUTO CCNC     "/>
    <n v="111023247"/>
    <n v="74966.960000000006"/>
    <x v="64"/>
    <s v="2406E087 23599 SE ISSAQUAH FALL CIT"/>
    <x v="16"/>
    <n v="2"/>
    <x v="0"/>
    <n v="1.8099999999999998E-2"/>
  </r>
  <r>
    <x v="0"/>
    <n v="10600501"/>
    <x v="0"/>
    <d v="2019-03-01T00:00:00"/>
    <s v="005 AUTO CCNC     "/>
    <n v="111023247"/>
    <n v="1186.51"/>
    <x v="64"/>
    <s v="2406E087 23599 SE ISSAQUAH FALL CIT"/>
    <x v="16"/>
    <n v="2"/>
    <x v="0"/>
    <n v="1.8099999999999998E-2"/>
  </r>
  <r>
    <x v="0"/>
    <n v="10600501"/>
    <x v="0"/>
    <d v="2019-03-01T00:00:00"/>
    <s v="005 AUTO CCNC     "/>
    <n v="111023247"/>
    <n v="832.23"/>
    <x v="64"/>
    <s v="2406E087 23599 SE ISSAQUAH FALL CIT"/>
    <x v="16"/>
    <n v="2"/>
    <x v="0"/>
    <n v="1.8099999999999998E-2"/>
  </r>
  <r>
    <x v="0"/>
    <n v="10600501"/>
    <x v="0"/>
    <d v="2019-01-01T00:00:00"/>
    <s v="005 AUTO CCNC     "/>
    <n v="111023506"/>
    <n v="373981.26"/>
    <x v="5"/>
    <s v="3802E044 MAHOGANY RD (NEW) BELLINGH"/>
    <x v="15"/>
    <n v="1"/>
    <x v="0"/>
    <n v="3.2500000000000001E-2"/>
  </r>
  <r>
    <x v="0"/>
    <n v="10600501"/>
    <x v="0"/>
    <d v="2019-01-01T00:00:00"/>
    <s v="005 AUTO CCNC     "/>
    <n v="111023506"/>
    <n v="-68780.11"/>
    <x v="5"/>
    <s v="3802E044 MAHOGANY RD (NEW) BELLINGH"/>
    <x v="15"/>
    <n v="1"/>
    <x v="0"/>
    <n v="3.2500000000000001E-2"/>
  </r>
  <r>
    <x v="0"/>
    <n v="10600501"/>
    <x v="0"/>
    <d v="2019-01-01T00:00:00"/>
    <s v="005 AUTO CCNC     "/>
    <n v="111023506"/>
    <n v="936.87"/>
    <x v="5"/>
    <s v="3802E044 MAHOGANY RD (NEW) BELLINGH"/>
    <x v="15"/>
    <n v="1"/>
    <x v="0"/>
    <n v="3.2500000000000001E-2"/>
  </r>
  <r>
    <x v="0"/>
    <n v="10600501"/>
    <x v="0"/>
    <d v="2019-01-01T00:00:00"/>
    <s v="005 AUTO CCNC     "/>
    <n v="111023506"/>
    <n v="69739.600000000006"/>
    <x v="5"/>
    <s v="3802E044 MAHOGANY RD (NEW) BELLINGH"/>
    <x v="15"/>
    <n v="1"/>
    <x v="0"/>
    <n v="3.2500000000000001E-2"/>
  </r>
  <r>
    <x v="0"/>
    <n v="10600501"/>
    <x v="0"/>
    <d v="2019-02-01T00:00:00"/>
    <s v="005 AUTO CCNC     "/>
    <n v="111023506"/>
    <n v="-68785.929999999993"/>
    <x v="5"/>
    <s v="3802E044 MAHOGANY RD (NEW) BELLINGH"/>
    <x v="15"/>
    <n v="1"/>
    <x v="0"/>
    <n v="3.2500000000000001E-2"/>
  </r>
  <r>
    <x v="0"/>
    <n v="10600501"/>
    <x v="0"/>
    <d v="2019-02-01T00:00:00"/>
    <s v="005 AUTO CCNC     "/>
    <n v="111023506"/>
    <n v="68818.89"/>
    <x v="5"/>
    <s v="3802E044 MAHOGANY RD (NEW) BELLINGH"/>
    <x v="15"/>
    <n v="1"/>
    <x v="0"/>
    <n v="3.2500000000000001E-2"/>
  </r>
  <r>
    <x v="0"/>
    <n v="10600501"/>
    <x v="0"/>
    <d v="2019-03-01T00:00:00"/>
    <s v="005 AUTO CCNC     "/>
    <n v="111023506"/>
    <n v="158.01"/>
    <x v="5"/>
    <s v="3802E044 MAHOGANY RD (NEW) BELLINGH"/>
    <x v="15"/>
    <n v="1"/>
    <x v="0"/>
    <n v="3.2500000000000001E-2"/>
  </r>
  <r>
    <x v="0"/>
    <n v="10600501"/>
    <x v="0"/>
    <d v="2019-03-01T00:00:00"/>
    <s v="005 AUTO CCNC     "/>
    <n v="111023506"/>
    <n v="-68811.789999999994"/>
    <x v="5"/>
    <s v="3802E044 MAHOGANY RD (NEW) BELLINGH"/>
    <x v="15"/>
    <n v="1"/>
    <x v="0"/>
    <n v="3.2500000000000001E-2"/>
  </r>
  <r>
    <x v="0"/>
    <n v="10600501"/>
    <x v="0"/>
    <d v="2019-03-01T00:00:00"/>
    <s v="005 AUTO CCNC     "/>
    <n v="111023506"/>
    <n v="79912.7"/>
    <x v="5"/>
    <s v="3802E044 MAHOGANY RD (NEW) BELLINGH"/>
    <x v="15"/>
    <n v="1"/>
    <x v="0"/>
    <n v="3.2500000000000001E-2"/>
  </r>
  <r>
    <x v="0"/>
    <n v="10600501"/>
    <x v="0"/>
    <d v="2019-01-01T00:00:00"/>
    <s v="005 AUTO CCNC     "/>
    <n v="111023528"/>
    <n v="229647.34"/>
    <x v="5"/>
    <s v="3402E032 SR 20-SHARPE'S AND MILLER"/>
    <x v="16"/>
    <n v="1"/>
    <x v="0"/>
    <n v="1.8099999999999998E-2"/>
  </r>
  <r>
    <x v="0"/>
    <n v="10600501"/>
    <x v="0"/>
    <d v="2019-01-01T00:00:00"/>
    <s v="005 AUTO CCNC     "/>
    <n v="111023528"/>
    <n v="504.48"/>
    <x v="5"/>
    <s v="3402E032 SR 20-SHARPE'S AND MILLER"/>
    <x v="16"/>
    <n v="1"/>
    <x v="0"/>
    <n v="1.8099999999999998E-2"/>
  </r>
  <r>
    <x v="0"/>
    <n v="10600501"/>
    <x v="0"/>
    <d v="2019-02-01T00:00:00"/>
    <s v="005 AUTO CCNC     "/>
    <n v="111023528"/>
    <n v="279.72000000000003"/>
    <x v="5"/>
    <s v="3402E032 SR 20-SHARPE'S AND MILLER"/>
    <x v="16"/>
    <n v="1"/>
    <x v="0"/>
    <n v="1.8099999999999998E-2"/>
  </r>
  <r>
    <x v="0"/>
    <n v="10600501"/>
    <x v="0"/>
    <d v="2019-02-01T00:00:00"/>
    <s v="005 AUTO CCNC     "/>
    <n v="111023528"/>
    <n v="66.47"/>
    <x v="5"/>
    <s v="3402E032 SR 20-SHARPE'S AND MILLER"/>
    <x v="16"/>
    <n v="1"/>
    <x v="0"/>
    <n v="1.8099999999999998E-2"/>
  </r>
  <r>
    <x v="0"/>
    <n v="10600501"/>
    <x v="0"/>
    <d v="2019-02-01T00:00:00"/>
    <s v="005 AUTO CCNC     "/>
    <n v="111023528"/>
    <n v="107.68"/>
    <x v="5"/>
    <s v="3402E032 SR 20-SHARPE'S AND MILLER"/>
    <x v="16"/>
    <n v="1"/>
    <x v="0"/>
    <n v="1.8099999999999998E-2"/>
  </r>
  <r>
    <x v="0"/>
    <n v="10600501"/>
    <x v="0"/>
    <d v="2019-03-01T00:00:00"/>
    <s v="005 AUTO CCNC     "/>
    <n v="111023528"/>
    <n v="-110110.17"/>
    <x v="5"/>
    <s v="3402E032 SR 20-SHARPE'S AND MILLER"/>
    <x v="16"/>
    <n v="1"/>
    <x v="0"/>
    <n v="1.8099999999999998E-2"/>
  </r>
  <r>
    <x v="0"/>
    <n v="10600501"/>
    <x v="0"/>
    <d v="2019-03-01T00:00:00"/>
    <s v="005 AUTO CCNC     "/>
    <n v="111023528"/>
    <n v="110110.17"/>
    <x v="5"/>
    <s v="3402E032 SR 20-SHARPE'S AND MILLER"/>
    <x v="16"/>
    <n v="1"/>
    <x v="0"/>
    <n v="1.8099999999999998E-2"/>
  </r>
  <r>
    <x v="0"/>
    <n v="10600501"/>
    <x v="0"/>
    <d v="2019-02-01T00:00:00"/>
    <s v="005 AUTO CCNC     "/>
    <n v="111023543"/>
    <n v="5411.36"/>
    <x v="37"/>
    <s v="3802E048 400 W BAKERVIEW RD #  BELL"/>
    <x v="15"/>
    <n v="1"/>
    <x v="0"/>
    <n v="3.2500000000000001E-2"/>
  </r>
  <r>
    <x v="0"/>
    <n v="10600501"/>
    <x v="0"/>
    <d v="2019-02-01T00:00:00"/>
    <s v="005 AUTO CCNC     "/>
    <n v="111023543"/>
    <n v="7112.6"/>
    <x v="37"/>
    <s v="3802E048 400 W BAKERVIEW RD #  BELL"/>
    <x v="15"/>
    <n v="1"/>
    <x v="0"/>
    <n v="3.2500000000000001E-2"/>
  </r>
  <r>
    <x v="0"/>
    <n v="10600501"/>
    <x v="0"/>
    <d v="2019-02-01T00:00:00"/>
    <s v="005 AUTO CCNC     "/>
    <n v="111023543"/>
    <n v="9.2899999999999991"/>
    <x v="37"/>
    <s v="3802E048 400 W BAKERVIEW RD #  BELL"/>
    <x v="15"/>
    <n v="1"/>
    <x v="0"/>
    <n v="3.2500000000000001E-2"/>
  </r>
  <r>
    <x v="0"/>
    <n v="10600501"/>
    <x v="0"/>
    <d v="2019-03-01T00:00:00"/>
    <s v="005 AUTO CCNC     "/>
    <n v="111023947"/>
    <n v="-25382.36"/>
    <x v="17"/>
    <s v="2104E052 503 C ST SW # A AUBURN"/>
    <x v="16"/>
    <n v="3"/>
    <x v="0"/>
    <n v="1.8099999999999998E-2"/>
  </r>
  <r>
    <x v="0"/>
    <n v="10600501"/>
    <x v="0"/>
    <d v="2019-02-01T00:00:00"/>
    <s v="005 AUTO CCNC     "/>
    <n v="111024204"/>
    <n v="8341.61"/>
    <x v="26"/>
    <s v="201.113  PARCEL 7851800200 #  SNOQU"/>
    <x v="15"/>
    <n v="2"/>
    <x v="0"/>
    <n v="3.2500000000000001E-2"/>
  </r>
  <r>
    <x v="0"/>
    <n v="10600501"/>
    <x v="0"/>
    <d v="2019-02-01T00:00:00"/>
    <s v="005 AUTO CCNC     "/>
    <n v="111024204"/>
    <n v="6494.24"/>
    <x v="26"/>
    <s v="201.113  PARCEL 7851800200 #  SNOQU"/>
    <x v="15"/>
    <n v="2"/>
    <x v="0"/>
    <n v="3.2500000000000001E-2"/>
  </r>
  <r>
    <x v="0"/>
    <n v="10600501"/>
    <x v="0"/>
    <d v="2019-03-01T00:00:00"/>
    <s v="005 AUTO CCNC     "/>
    <n v="111024204"/>
    <n v="-6027.85"/>
    <x v="26"/>
    <s v="201.113  PARCEL 7851800200 #  SNOQU"/>
    <x v="15"/>
    <n v="2"/>
    <x v="0"/>
    <n v="3.2500000000000001E-2"/>
  </r>
  <r>
    <x v="0"/>
    <n v="10600501"/>
    <x v="0"/>
    <d v="2019-03-01T00:00:00"/>
    <s v="005 AUTO CCNC     "/>
    <n v="111024204"/>
    <n v="6027.03"/>
    <x v="26"/>
    <s v="201.113  PARCEL 7851800200 #  SNOQU"/>
    <x v="15"/>
    <n v="2"/>
    <x v="0"/>
    <n v="3.2500000000000001E-2"/>
  </r>
  <r>
    <x v="0"/>
    <n v="10600501"/>
    <x v="0"/>
    <d v="2019-02-01T00:00:00"/>
    <s v="005 AUTO CCNC     "/>
    <n v="111024245"/>
    <n v="5851.32"/>
    <x v="26"/>
    <s v="201.113  PARCEL 7851800200 #  SNOQU"/>
    <x v="15"/>
    <n v="2"/>
    <x v="0"/>
    <n v="3.2500000000000001E-2"/>
  </r>
  <r>
    <x v="0"/>
    <n v="10600501"/>
    <x v="0"/>
    <d v="2019-02-01T00:00:00"/>
    <s v="005 AUTO CCNC     "/>
    <n v="111024245"/>
    <n v="4792.9799999999996"/>
    <x v="26"/>
    <s v="201.113  PARCEL 7851800200 #  SNOQU"/>
    <x v="15"/>
    <n v="2"/>
    <x v="0"/>
    <n v="3.2500000000000001E-2"/>
  </r>
  <r>
    <x v="0"/>
    <n v="10600501"/>
    <x v="0"/>
    <d v="2019-03-01T00:00:00"/>
    <s v="005 AUTO CCNC     "/>
    <n v="111024245"/>
    <n v="-4755.8599999999997"/>
    <x v="26"/>
    <s v="201.113  PARCEL 7851800200 #  SNOQU"/>
    <x v="15"/>
    <n v="2"/>
    <x v="0"/>
    <n v="3.2500000000000001E-2"/>
  </r>
  <r>
    <x v="0"/>
    <n v="10600501"/>
    <x v="0"/>
    <d v="2019-03-01T00:00:00"/>
    <s v="005 AUTO CCNC     "/>
    <n v="111024245"/>
    <n v="4755.21"/>
    <x v="26"/>
    <s v="201.113  PARCEL 7851800200 #  SNOQU"/>
    <x v="15"/>
    <n v="2"/>
    <x v="0"/>
    <n v="3.2500000000000001E-2"/>
  </r>
  <r>
    <x v="0"/>
    <n v="10600501"/>
    <x v="0"/>
    <d v="2019-02-01T00:00:00"/>
    <s v="005 AUTO CCNC     "/>
    <n v="111024248"/>
    <n v="-3230.49"/>
    <x v="38"/>
    <s v="2505E093 17207 NE 36TH ST #  REDMON"/>
    <x v="15"/>
    <n v="1"/>
    <x v="0"/>
    <n v="3.2500000000000001E-2"/>
  </r>
  <r>
    <x v="0"/>
    <n v="10600501"/>
    <x v="0"/>
    <d v="2019-02-01T00:00:00"/>
    <s v="005 AUTO CCNC     "/>
    <n v="111024248"/>
    <n v="5642.26"/>
    <x v="38"/>
    <s v="2505E093 17207 NE 36TH ST #  REDMON"/>
    <x v="15"/>
    <n v="1"/>
    <x v="0"/>
    <n v="3.2500000000000001E-2"/>
  </r>
  <r>
    <x v="0"/>
    <n v="10600501"/>
    <x v="0"/>
    <d v="2019-03-01T00:00:00"/>
    <s v="005 AUTO CCNC     "/>
    <n v="111024248"/>
    <n v="5687.02"/>
    <x v="38"/>
    <s v="2505E093 17207 NE 36TH ST #  REDMON"/>
    <x v="15"/>
    <n v="1"/>
    <x v="0"/>
    <n v="3.2500000000000001E-2"/>
  </r>
  <r>
    <x v="0"/>
    <n v="10600501"/>
    <x v="0"/>
    <d v="2019-03-01T00:00:00"/>
    <s v="005 AUTO CCNC     "/>
    <n v="111024248"/>
    <n v="-5641.68"/>
    <x v="38"/>
    <s v="2505E093 17207 NE 36TH ST #  REDMON"/>
    <x v="15"/>
    <n v="1"/>
    <x v="0"/>
    <n v="3.2500000000000001E-2"/>
  </r>
  <r>
    <x v="0"/>
    <n v="10600501"/>
    <x v="0"/>
    <d v="2019-03-01T00:00:00"/>
    <s v="005 AUTO CCNC     "/>
    <n v="111024248"/>
    <n v="24.4"/>
    <x v="38"/>
    <s v="2505E093 17207 NE 36TH ST #  REDMON"/>
    <x v="15"/>
    <n v="1"/>
    <x v="0"/>
    <n v="3.2500000000000001E-2"/>
  </r>
  <r>
    <x v="0"/>
    <n v="10600501"/>
    <x v="0"/>
    <d v="2019-03-01T00:00:00"/>
    <s v="005 AUTO CCNC     "/>
    <n v="111024276"/>
    <n v="15522.78"/>
    <x v="27"/>
    <s v="2204E046 RUSSELL RD &amp; S OF S 212TH"/>
    <x v="15"/>
    <n v="3"/>
    <x v="0"/>
    <n v="3.2500000000000001E-2"/>
  </r>
  <r>
    <x v="0"/>
    <n v="10600501"/>
    <x v="0"/>
    <d v="2019-03-01T00:00:00"/>
    <s v="005 AUTO CCNC     "/>
    <n v="111024276"/>
    <n v="16389.099999999999"/>
    <x v="27"/>
    <s v="2204E046 RUSSELL RD &amp; S OF S 212TH"/>
    <x v="15"/>
    <n v="3"/>
    <x v="0"/>
    <n v="3.2500000000000001E-2"/>
  </r>
  <r>
    <x v="0"/>
    <n v="10100501"/>
    <x v="0"/>
    <d v="2019-01-01T00:00:00"/>
    <s v="006 MANL UNTZ     "/>
    <n v="111024565"/>
    <n v="22161.89"/>
    <x v="5"/>
    <s v="Work Order Addition"/>
    <x v="15"/>
    <n v="1"/>
    <x v="0"/>
    <n v="3.2500000000000001E-2"/>
  </r>
  <r>
    <x v="0"/>
    <n v="10100501"/>
    <x v="0"/>
    <d v="2019-01-01T00:00:00"/>
    <s v="016 AUTO UNTZ     "/>
    <n v="111024565"/>
    <n v="22948.83"/>
    <x v="58"/>
    <s v="Late Charge Unitization"/>
    <x v="15"/>
    <n v="1"/>
    <x v="0"/>
    <n v="3.2500000000000001E-2"/>
  </r>
  <r>
    <x v="0"/>
    <n v="10100501"/>
    <x v="0"/>
    <d v="2019-02-01T00:00:00"/>
    <s v="016 AUTO UNTZ     "/>
    <n v="111024565"/>
    <n v="151.19999999999999"/>
    <x v="55"/>
    <s v="Late Charge Unitization"/>
    <x v="15"/>
    <n v="2"/>
    <x v="0"/>
    <n v="3.2500000000000001E-2"/>
  </r>
  <r>
    <x v="0"/>
    <n v="10100501"/>
    <x v="0"/>
    <d v="2019-02-01T00:00:00"/>
    <s v="016 AUTO UNTZ     "/>
    <n v="111024565"/>
    <n v="82.64"/>
    <x v="55"/>
    <s v="Late Charge Unitization"/>
    <x v="15"/>
    <n v="2"/>
    <x v="0"/>
    <n v="3.2500000000000001E-2"/>
  </r>
  <r>
    <x v="0"/>
    <n v="10600501"/>
    <x v="0"/>
    <d v="2019-02-01T00:00:00"/>
    <s v="005 AUTO CCNC     "/>
    <n v="111024775"/>
    <n v="32788.85"/>
    <x v="48"/>
    <s v="2104E077 16TH AVE S &amp; S 341ST PL"/>
    <x v="16"/>
    <n v="1"/>
    <x v="0"/>
    <n v="1.8099999999999998E-2"/>
  </r>
  <r>
    <x v="0"/>
    <n v="10600501"/>
    <x v="0"/>
    <d v="2019-02-01T00:00:00"/>
    <s v="005 AUTO CCNC     "/>
    <n v="111024775"/>
    <n v="25470.93"/>
    <x v="48"/>
    <s v="2104E077 16TH AVE S &amp; S 341ST PL"/>
    <x v="16"/>
    <n v="1"/>
    <x v="0"/>
    <n v="1.8099999999999998E-2"/>
  </r>
  <r>
    <x v="0"/>
    <n v="10600501"/>
    <x v="0"/>
    <d v="2019-03-01T00:00:00"/>
    <s v="005 AUTO CCNC     "/>
    <n v="111024775"/>
    <n v="25673"/>
    <x v="48"/>
    <s v="2104E077 16TH AVE S &amp; S 341ST PL"/>
    <x v="16"/>
    <n v="1"/>
    <x v="0"/>
    <n v="1.8099999999999998E-2"/>
  </r>
  <r>
    <x v="0"/>
    <n v="10600501"/>
    <x v="0"/>
    <d v="2019-03-01T00:00:00"/>
    <s v="005 AUTO CCNC     "/>
    <n v="111024775"/>
    <n v="-25468.3"/>
    <x v="48"/>
    <s v="2104E077 16TH AVE S &amp; S 341ST PL"/>
    <x v="16"/>
    <n v="1"/>
    <x v="0"/>
    <n v="1.8099999999999998E-2"/>
  </r>
  <r>
    <x v="0"/>
    <n v="10600501"/>
    <x v="0"/>
    <d v="2019-03-01T00:00:00"/>
    <s v="005 AUTO CCNC     "/>
    <n v="111024775"/>
    <n v="110.17"/>
    <x v="48"/>
    <s v="2104E077 16TH AVE S &amp; S 341ST PL"/>
    <x v="16"/>
    <n v="1"/>
    <x v="0"/>
    <n v="1.8099999999999998E-2"/>
  </r>
  <r>
    <x v="0"/>
    <n v="10600501"/>
    <x v="0"/>
    <d v="2018-09-01T00:00:00"/>
    <s v="005 AUTO CCNC     "/>
    <n v="101111124"/>
    <n v="624.54999999999995"/>
    <x v="57"/>
    <s v="2501E086 TRA-22 HUCKLE RIDGE 2019 C"/>
    <x v="17"/>
    <n v="2018"/>
    <x v="1"/>
    <m/>
  </r>
  <r>
    <x v="0"/>
    <n v="10600501"/>
    <x v="0"/>
    <d v="2018-09-01T00:00:00"/>
    <s v="005 AUTO CCNC     "/>
    <n v="101111124"/>
    <n v="24482.03"/>
    <x v="57"/>
    <s v="2501E086 TRA-22 HUCKLE RIDGE 2019 C"/>
    <x v="0"/>
    <n v="2018"/>
    <x v="1"/>
    <m/>
  </r>
  <r>
    <x v="0"/>
    <n v="10600501"/>
    <x v="0"/>
    <d v="2018-09-01T00:00:00"/>
    <s v="005 AUTO CCNC     "/>
    <n v="101111124"/>
    <n v="11500.38"/>
    <x v="57"/>
    <s v="2501E086 TRA-22 HUCKLE RIDGE 2019 C"/>
    <x v="1"/>
    <n v="2018"/>
    <x v="1"/>
    <m/>
  </r>
  <r>
    <x v="0"/>
    <n v="10600501"/>
    <x v="0"/>
    <d v="2018-09-01T00:00:00"/>
    <s v="005 AUTO CCNC     "/>
    <n v="101111414"/>
    <n v="28212.2"/>
    <x v="57"/>
    <s v="4003E015 LYN-14 LINE RD 2019 CRP"/>
    <x v="0"/>
    <n v="2018"/>
    <x v="1"/>
    <m/>
  </r>
  <r>
    <x v="0"/>
    <n v="10600501"/>
    <x v="0"/>
    <d v="2018-09-01T00:00:00"/>
    <s v="005 AUTO CCNC     "/>
    <n v="101111414"/>
    <n v="549.59"/>
    <x v="57"/>
    <s v="4003E015 LYN-14 LINE RD 2019 CRP"/>
    <x v="17"/>
    <n v="2018"/>
    <x v="1"/>
    <m/>
  </r>
  <r>
    <x v="0"/>
    <n v="10600501"/>
    <x v="0"/>
    <d v="2018-09-01T00:00:00"/>
    <s v="005 AUTO CCNC     "/>
    <n v="101111414"/>
    <n v="346.34"/>
    <x v="57"/>
    <s v="4003E015 LYN-14 LINE RD 2019 CRP"/>
    <x v="1"/>
    <n v="2018"/>
    <x v="1"/>
    <m/>
  </r>
  <r>
    <x v="0"/>
    <n v="10600501"/>
    <x v="0"/>
    <d v="2018-09-01T00:00:00"/>
    <s v="005 AUTO CCNC     "/>
    <n v="101111414"/>
    <n v="6108.4"/>
    <x v="57"/>
    <s v="4003E015 LYN-14 LINE RD 2019 CRP"/>
    <x v="0"/>
    <n v="2018"/>
    <x v="1"/>
    <m/>
  </r>
  <r>
    <x v="0"/>
    <n v="10600501"/>
    <x v="0"/>
    <d v="2018-09-01T00:00:00"/>
    <s v="005 AUTO CCNC     "/>
    <n v="101111414"/>
    <n v="119"/>
    <x v="57"/>
    <s v="4003E015 LYN-14 LINE RD 2019 CRP"/>
    <x v="17"/>
    <n v="2018"/>
    <x v="1"/>
    <m/>
  </r>
  <r>
    <x v="0"/>
    <n v="10600501"/>
    <x v="0"/>
    <d v="2018-09-01T00:00:00"/>
    <s v="005 AUTO CCNC     "/>
    <n v="101111414"/>
    <n v="74.989999999999995"/>
    <x v="57"/>
    <s v="4003E015 LYN-14 LINE RD 2019 CRP"/>
    <x v="1"/>
    <n v="2018"/>
    <x v="1"/>
    <m/>
  </r>
  <r>
    <x v="0"/>
    <n v="10600501"/>
    <x v="0"/>
    <d v="2018-09-01T00:00:00"/>
    <s v="005 AUTO CCNC     "/>
    <n v="101111124"/>
    <n v="366.77"/>
    <x v="57"/>
    <s v="2501E086 TRA-22 HUCKLE RIDGE 2019 C"/>
    <x v="17"/>
    <n v="2018"/>
    <x v="1"/>
    <m/>
  </r>
  <r>
    <x v="0"/>
    <n v="10600501"/>
    <x v="0"/>
    <d v="2018-09-01T00:00:00"/>
    <s v="005 AUTO CCNC     "/>
    <n v="101111124"/>
    <n v="14377.47"/>
    <x v="57"/>
    <s v="2501E086 TRA-22 HUCKLE RIDGE 2019 C"/>
    <x v="0"/>
    <n v="2018"/>
    <x v="1"/>
    <m/>
  </r>
  <r>
    <x v="0"/>
    <n v="10600501"/>
    <x v="0"/>
    <d v="2018-09-01T00:00:00"/>
    <s v="005 AUTO CCNC     "/>
    <n v="101111124"/>
    <n v="6753.78"/>
    <x v="57"/>
    <s v="2501E086 TRA-22 HUCKLE RIDGE 2019 C"/>
    <x v="1"/>
    <n v="2018"/>
    <x v="1"/>
    <m/>
  </r>
  <r>
    <x v="0"/>
    <n v="10600501"/>
    <x v="0"/>
    <d v="2018-10-01T00:00:00"/>
    <s v="005 AUTO CCNC     "/>
    <n v="101111124"/>
    <n v="8.0500000000000007"/>
    <x v="57"/>
    <s v="2501E086 TRA-22 HUCKLE RIDGE 2019 C"/>
    <x v="17"/>
    <n v="2018"/>
    <x v="1"/>
    <m/>
  </r>
  <r>
    <x v="0"/>
    <n v="10600501"/>
    <x v="0"/>
    <d v="2018-10-01T00:00:00"/>
    <s v="005 AUTO CCNC     "/>
    <n v="101111124"/>
    <n v="315.75"/>
    <x v="57"/>
    <s v="2501E086 TRA-22 HUCKLE RIDGE 2019 C"/>
    <x v="0"/>
    <n v="2018"/>
    <x v="1"/>
    <m/>
  </r>
  <r>
    <x v="0"/>
    <n v="10600501"/>
    <x v="0"/>
    <d v="2018-10-01T00:00:00"/>
    <s v="005 AUTO CCNC     "/>
    <n v="101111124"/>
    <n v="148.32"/>
    <x v="57"/>
    <s v="2501E086 TRA-22 HUCKLE RIDGE 2019 C"/>
    <x v="1"/>
    <n v="2018"/>
    <x v="1"/>
    <m/>
  </r>
  <r>
    <x v="0"/>
    <n v="10600501"/>
    <x v="0"/>
    <d v="2018-10-01T00:00:00"/>
    <s v="005 AUTO CCNC     "/>
    <n v="101111414"/>
    <n v="7.74"/>
    <x v="57"/>
    <s v="4003E015 LYN-14 LINE RD 2019 CRP"/>
    <x v="17"/>
    <n v="2018"/>
    <x v="1"/>
    <m/>
  </r>
  <r>
    <x v="0"/>
    <n v="10600501"/>
    <x v="0"/>
    <d v="2018-10-01T00:00:00"/>
    <s v="005 AUTO CCNC     "/>
    <n v="101111414"/>
    <n v="397.55"/>
    <x v="57"/>
    <s v="4003E015 LYN-14 LINE RD 2019 CRP"/>
    <x v="0"/>
    <n v="2018"/>
    <x v="1"/>
    <m/>
  </r>
  <r>
    <x v="0"/>
    <n v="10600501"/>
    <x v="0"/>
    <d v="2018-10-01T00:00:00"/>
    <s v="005 AUTO CCNC     "/>
    <n v="101111414"/>
    <n v="4.88"/>
    <x v="57"/>
    <s v="4003E015 LYN-14 LINE RD 2019 CRP"/>
    <x v="1"/>
    <n v="2018"/>
    <x v="1"/>
    <m/>
  </r>
  <r>
    <x v="0"/>
    <n v="10600501"/>
    <x v="0"/>
    <d v="2018-10-01T00:00:00"/>
    <s v="005 AUTO CCNC     "/>
    <n v="101111124"/>
    <n v="9.23"/>
    <x v="57"/>
    <s v="2501E086 TRA-22 HUCKLE RIDGE 2019 C"/>
    <x v="17"/>
    <n v="2018"/>
    <x v="1"/>
    <m/>
  </r>
  <r>
    <x v="0"/>
    <n v="10600501"/>
    <x v="0"/>
    <d v="2018-10-01T00:00:00"/>
    <s v="005 AUTO CCNC     "/>
    <n v="101111124"/>
    <n v="361.76"/>
    <x v="57"/>
    <s v="2501E086 TRA-22 HUCKLE RIDGE 2019 C"/>
    <x v="0"/>
    <n v="2018"/>
    <x v="1"/>
    <m/>
  </r>
  <r>
    <x v="0"/>
    <n v="10600501"/>
    <x v="0"/>
    <d v="2018-10-01T00:00:00"/>
    <s v="005 AUTO CCNC     "/>
    <n v="101111124"/>
    <n v="169.94"/>
    <x v="57"/>
    <s v="2501E086 TRA-22 HUCKLE RIDGE 2019 C"/>
    <x v="1"/>
    <n v="2018"/>
    <x v="1"/>
    <m/>
  </r>
  <r>
    <x v="0"/>
    <n v="10600501"/>
    <x v="0"/>
    <d v="2018-10-01T00:00:00"/>
    <s v="005 AUTO CCNC     "/>
    <n v="101111124"/>
    <n v="-289.25"/>
    <x v="57"/>
    <s v="2501E086 TRA-22 HUCKLE RIDGE 2019 C"/>
    <x v="17"/>
    <n v="2018"/>
    <x v="1"/>
    <m/>
  </r>
  <r>
    <x v="0"/>
    <n v="10600501"/>
    <x v="0"/>
    <d v="2018-10-01T00:00:00"/>
    <s v="005 AUTO CCNC     "/>
    <n v="101111124"/>
    <n v="-11338.58"/>
    <x v="57"/>
    <s v="2501E086 TRA-22 HUCKLE RIDGE 2019 C"/>
    <x v="0"/>
    <n v="2018"/>
    <x v="1"/>
    <m/>
  </r>
  <r>
    <x v="0"/>
    <n v="10600501"/>
    <x v="0"/>
    <d v="2018-10-01T00:00:00"/>
    <s v="005 AUTO CCNC     "/>
    <n v="101111124"/>
    <n v="-5326.27"/>
    <x v="57"/>
    <s v="2501E086 TRA-22 HUCKLE RIDGE 2019 C"/>
    <x v="1"/>
    <n v="2018"/>
    <x v="1"/>
    <m/>
  </r>
  <r>
    <x v="0"/>
    <n v="10600501"/>
    <x v="0"/>
    <d v="2018-10-01T00:00:00"/>
    <s v="005 AUTO CCNC     "/>
    <n v="101111414"/>
    <n v="-90.31"/>
    <x v="57"/>
    <s v="4003E015 LYN-14 LINE RD 2019 CRP"/>
    <x v="17"/>
    <n v="2018"/>
    <x v="1"/>
    <m/>
  </r>
  <r>
    <x v="0"/>
    <n v="10600501"/>
    <x v="0"/>
    <d v="2018-10-01T00:00:00"/>
    <s v="005 AUTO CCNC     "/>
    <n v="101111414"/>
    <n v="-4635.8100000000004"/>
    <x v="57"/>
    <s v="4003E015 LYN-14 LINE RD 2019 CRP"/>
    <x v="0"/>
    <n v="2018"/>
    <x v="1"/>
    <m/>
  </r>
  <r>
    <x v="0"/>
    <n v="10600501"/>
    <x v="0"/>
    <d v="2018-10-01T00:00:00"/>
    <s v="005 AUTO CCNC     "/>
    <n v="101111414"/>
    <n v="-56.91"/>
    <x v="57"/>
    <s v="4003E015 LYN-14 LINE RD 2019 CRP"/>
    <x v="1"/>
    <n v="2018"/>
    <x v="1"/>
    <m/>
  </r>
  <r>
    <x v="0"/>
    <n v="10600501"/>
    <x v="0"/>
    <d v="2018-10-01T00:00:00"/>
    <s v="005 AUTO CCNC     "/>
    <n v="101111124"/>
    <n v="4.7699999999999996"/>
    <x v="57"/>
    <s v="2501E086 TRA-22 HUCKLE RIDGE 2019 C"/>
    <x v="17"/>
    <n v="2018"/>
    <x v="1"/>
    <m/>
  </r>
  <r>
    <x v="0"/>
    <n v="10600501"/>
    <x v="0"/>
    <d v="2018-10-01T00:00:00"/>
    <s v="005 AUTO CCNC     "/>
    <n v="101111124"/>
    <n v="187.18"/>
    <x v="57"/>
    <s v="2501E086 TRA-22 HUCKLE RIDGE 2019 C"/>
    <x v="0"/>
    <n v="2018"/>
    <x v="1"/>
    <m/>
  </r>
  <r>
    <x v="0"/>
    <n v="10600501"/>
    <x v="0"/>
    <d v="2018-10-01T00:00:00"/>
    <s v="005 AUTO CCNC     "/>
    <n v="101111124"/>
    <n v="87.92"/>
    <x v="57"/>
    <s v="2501E086 TRA-22 HUCKLE RIDGE 2019 C"/>
    <x v="1"/>
    <n v="2018"/>
    <x v="1"/>
    <m/>
  </r>
  <r>
    <x v="0"/>
    <n v="10600501"/>
    <x v="0"/>
    <d v="2018-10-01T00:00:00"/>
    <s v="005 AUTO CCNC     "/>
    <n v="101111124"/>
    <n v="447.87"/>
    <x v="57"/>
    <s v="2501E086 TRA-22 HUCKLE RIDGE 2019 C"/>
    <x v="17"/>
    <n v="2018"/>
    <x v="1"/>
    <m/>
  </r>
  <r>
    <x v="0"/>
    <n v="10600501"/>
    <x v="0"/>
    <d v="2018-10-01T00:00:00"/>
    <s v="005 AUTO CCNC     "/>
    <n v="101111124"/>
    <n v="17556.8"/>
    <x v="57"/>
    <s v="2501E086 TRA-22 HUCKLE RIDGE 2019 C"/>
    <x v="0"/>
    <n v="2018"/>
    <x v="1"/>
    <m/>
  </r>
  <r>
    <x v="0"/>
    <n v="10600501"/>
    <x v="0"/>
    <d v="2018-10-01T00:00:00"/>
    <s v="005 AUTO CCNC     "/>
    <n v="101111124"/>
    <n v="8247.25"/>
    <x v="57"/>
    <s v="2501E086 TRA-22 HUCKLE RIDGE 2019 C"/>
    <x v="1"/>
    <n v="2018"/>
    <x v="1"/>
    <m/>
  </r>
  <r>
    <x v="0"/>
    <n v="10600501"/>
    <x v="0"/>
    <d v="2018-10-01T00:00:00"/>
    <s v="005 AUTO CCNC     "/>
    <n v="101111414"/>
    <n v="114.5"/>
    <x v="57"/>
    <s v="4003E015 LYN-14 LINE RD 2019 CRP"/>
    <x v="17"/>
    <n v="2018"/>
    <x v="1"/>
    <m/>
  </r>
  <r>
    <x v="0"/>
    <n v="10600501"/>
    <x v="0"/>
    <d v="2018-10-01T00:00:00"/>
    <s v="005 AUTO CCNC     "/>
    <n v="101111414"/>
    <n v="5877.16"/>
    <x v="57"/>
    <s v="4003E015 LYN-14 LINE RD 2019 CRP"/>
    <x v="0"/>
    <n v="2018"/>
    <x v="1"/>
    <m/>
  </r>
  <r>
    <x v="0"/>
    <n v="10600501"/>
    <x v="0"/>
    <d v="2018-10-01T00:00:00"/>
    <s v="005 AUTO CCNC     "/>
    <n v="101111414"/>
    <n v="72.14"/>
    <x v="57"/>
    <s v="4003E015 LYN-14 LINE RD 2019 CRP"/>
    <x v="1"/>
    <n v="2018"/>
    <x v="1"/>
    <m/>
  </r>
  <r>
    <x v="0"/>
    <n v="10600501"/>
    <x v="0"/>
    <d v="2018-11-01T00:00:00"/>
    <s v="005 AUTO CCNC     "/>
    <n v="101111124"/>
    <n v="3529.53"/>
    <x v="57"/>
    <s v="2501E086 TRA-22 HUCKLE RIDGE 2019 C"/>
    <x v="1"/>
    <n v="2018"/>
    <x v="1"/>
    <m/>
  </r>
  <r>
    <x v="0"/>
    <n v="10600501"/>
    <x v="0"/>
    <d v="2018-11-01T00:00:00"/>
    <s v="005 AUTO CCNC     "/>
    <n v="101111124"/>
    <n v="191.67"/>
    <x v="57"/>
    <s v="2501E086 TRA-22 HUCKLE RIDGE 2019 C"/>
    <x v="17"/>
    <n v="2018"/>
    <x v="1"/>
    <m/>
  </r>
  <r>
    <x v="0"/>
    <n v="10600501"/>
    <x v="0"/>
    <d v="2018-11-01T00:00:00"/>
    <s v="005 AUTO CCNC     "/>
    <n v="101111414"/>
    <n v="14.99"/>
    <x v="57"/>
    <s v="4003E015 LYN-14 LINE RD 2019 CRP"/>
    <x v="1"/>
    <n v="2018"/>
    <x v="1"/>
    <m/>
  </r>
  <r>
    <x v="0"/>
    <n v="10600501"/>
    <x v="0"/>
    <d v="2018-11-01T00:00:00"/>
    <s v="005 AUTO CCNC     "/>
    <n v="101111414"/>
    <n v="1221.42"/>
    <x v="57"/>
    <s v="4003E015 LYN-14 LINE RD 2019 CRP"/>
    <x v="0"/>
    <n v="2018"/>
    <x v="1"/>
    <m/>
  </r>
  <r>
    <x v="0"/>
    <n v="10600501"/>
    <x v="0"/>
    <d v="2018-11-01T00:00:00"/>
    <s v="005 AUTO CCNC     "/>
    <n v="101111414"/>
    <n v="23.79"/>
    <x v="57"/>
    <s v="4003E015 LYN-14 LINE RD 2019 CRP"/>
    <x v="17"/>
    <n v="2018"/>
    <x v="1"/>
    <m/>
  </r>
  <r>
    <x v="0"/>
    <n v="10600501"/>
    <x v="0"/>
    <d v="2018-11-01T00:00:00"/>
    <s v="005 AUTO CCNC     "/>
    <n v="101111124"/>
    <n v="7513.67"/>
    <x v="57"/>
    <s v="2501E086 TRA-22 HUCKLE RIDGE 2019 C"/>
    <x v="0"/>
    <n v="2018"/>
    <x v="1"/>
    <m/>
  </r>
  <r>
    <x v="0"/>
    <n v="10600501"/>
    <x v="0"/>
    <d v="2018-11-01T00:00:00"/>
    <s v="005 AUTO CCNC     "/>
    <n v="101111124"/>
    <n v="-15774.63"/>
    <x v="57"/>
    <s v="2501E086 TRA-22 HUCKLE RIDGE 2019 C"/>
    <x v="0"/>
    <n v="2018"/>
    <x v="1"/>
    <m/>
  </r>
  <r>
    <x v="0"/>
    <n v="10600501"/>
    <x v="0"/>
    <d v="2018-11-01T00:00:00"/>
    <s v="005 AUTO CCNC     "/>
    <n v="101111124"/>
    <n v="-7410.09"/>
    <x v="57"/>
    <s v="2501E086 TRA-22 HUCKLE RIDGE 2019 C"/>
    <x v="1"/>
    <n v="2018"/>
    <x v="1"/>
    <m/>
  </r>
  <r>
    <x v="0"/>
    <n v="10600501"/>
    <x v="0"/>
    <d v="2018-11-01T00:00:00"/>
    <s v="005 AUTO CCNC     "/>
    <n v="101111124"/>
    <n v="-402.41"/>
    <x v="57"/>
    <s v="2501E086 TRA-22 HUCKLE RIDGE 2019 C"/>
    <x v="17"/>
    <n v="2018"/>
    <x v="1"/>
    <m/>
  </r>
  <r>
    <x v="0"/>
    <n v="10600501"/>
    <x v="0"/>
    <d v="2018-11-01T00:00:00"/>
    <s v="005 AUTO CCNC     "/>
    <n v="101111414"/>
    <n v="-68.959999999999994"/>
    <x v="57"/>
    <s v="4003E015 LYN-14 LINE RD 2019 CRP"/>
    <x v="1"/>
    <n v="2018"/>
    <x v="1"/>
    <m/>
  </r>
  <r>
    <x v="0"/>
    <n v="10600501"/>
    <x v="0"/>
    <d v="2018-11-01T00:00:00"/>
    <s v="005 AUTO CCNC     "/>
    <n v="101111414"/>
    <n v="-5617.26"/>
    <x v="57"/>
    <s v="4003E015 LYN-14 LINE RD 2019 CRP"/>
    <x v="0"/>
    <n v="2018"/>
    <x v="1"/>
    <m/>
  </r>
  <r>
    <x v="0"/>
    <n v="10600501"/>
    <x v="0"/>
    <d v="2018-11-01T00:00:00"/>
    <s v="005 AUTO CCNC     "/>
    <n v="101111414"/>
    <n v="-109.43"/>
    <x v="57"/>
    <s v="4003E015 LYN-14 LINE RD 2019 CRP"/>
    <x v="17"/>
    <n v="2018"/>
    <x v="1"/>
    <m/>
  </r>
  <r>
    <x v="0"/>
    <n v="10600501"/>
    <x v="0"/>
    <d v="2018-11-01T00:00:00"/>
    <s v="005 AUTO CCNC     "/>
    <n v="101111124"/>
    <n v="2280.33"/>
    <x v="57"/>
    <s v="2501E086 TRA-22 HUCKLE RIDGE 2019 C"/>
    <x v="0"/>
    <n v="2018"/>
    <x v="1"/>
    <m/>
  </r>
  <r>
    <x v="0"/>
    <n v="10600501"/>
    <x v="0"/>
    <d v="2018-11-01T00:00:00"/>
    <s v="005 AUTO CCNC     "/>
    <n v="101111124"/>
    <n v="1071.18"/>
    <x v="57"/>
    <s v="2501E086 TRA-22 HUCKLE RIDGE 2019 C"/>
    <x v="1"/>
    <n v="2018"/>
    <x v="1"/>
    <m/>
  </r>
  <r>
    <x v="0"/>
    <n v="10600501"/>
    <x v="0"/>
    <d v="2018-11-01T00:00:00"/>
    <s v="005 AUTO CCNC     "/>
    <n v="101111124"/>
    <n v="58.17"/>
    <x v="57"/>
    <s v="2501E086 TRA-22 HUCKLE RIDGE 2019 C"/>
    <x v="17"/>
    <n v="2018"/>
    <x v="1"/>
    <m/>
  </r>
  <r>
    <x v="0"/>
    <n v="10600501"/>
    <x v="0"/>
    <d v="2018-11-01T00:00:00"/>
    <s v="005 AUTO CCNC     "/>
    <n v="101111414"/>
    <n v="53.9"/>
    <x v="57"/>
    <s v="4003E015 LYN-14 LINE RD 2019 CRP"/>
    <x v="1"/>
    <n v="2018"/>
    <x v="1"/>
    <m/>
  </r>
  <r>
    <x v="0"/>
    <n v="10600501"/>
    <x v="0"/>
    <d v="2018-11-01T00:00:00"/>
    <s v="005 AUTO CCNC     "/>
    <n v="101111414"/>
    <n v="4390.55"/>
    <x v="57"/>
    <s v="4003E015 LYN-14 LINE RD 2019 CRP"/>
    <x v="0"/>
    <n v="2018"/>
    <x v="1"/>
    <m/>
  </r>
  <r>
    <x v="0"/>
    <n v="10600501"/>
    <x v="0"/>
    <d v="2018-11-01T00:00:00"/>
    <s v="005 AUTO CCNC     "/>
    <n v="101111414"/>
    <n v="85.53"/>
    <x v="57"/>
    <s v="4003E015 LYN-14 LINE RD 2019 CRP"/>
    <x v="17"/>
    <n v="2018"/>
    <x v="1"/>
    <m/>
  </r>
  <r>
    <x v="0"/>
    <n v="10100501"/>
    <x v="0"/>
    <d v="2018-12-01T00:00:00"/>
    <s v="016 AUTO UNTZ     "/>
    <n v="101111414"/>
    <n v="582.65"/>
    <x v="57"/>
    <s v="Work Order Addition"/>
    <x v="17"/>
    <n v="2018"/>
    <x v="1"/>
    <m/>
  </r>
  <r>
    <x v="0"/>
    <n v="10100501"/>
    <x v="0"/>
    <d v="2018-12-01T00:00:00"/>
    <s v="016 AUTO UNTZ     "/>
    <n v="101111414"/>
    <n v="4236.1099999999997"/>
    <x v="57"/>
    <s v="Work Order Addition"/>
    <x v="1"/>
    <n v="2018"/>
    <x v="1"/>
    <m/>
  </r>
  <r>
    <x v="0"/>
    <n v="10100501"/>
    <x v="0"/>
    <d v="2018-12-01T00:00:00"/>
    <s v="016 AUTO UNTZ     "/>
    <n v="101111414"/>
    <n v="32277.23"/>
    <x v="57"/>
    <s v="Work Order Addition"/>
    <x v="0"/>
    <n v="2018"/>
    <x v="1"/>
    <m/>
  </r>
  <r>
    <x v="0"/>
    <n v="10100501"/>
    <x v="0"/>
    <d v="2018-12-01T00:00:00"/>
    <s v="016 AUTO UNTZ     "/>
    <n v="101111124"/>
    <n v="1337.2"/>
    <x v="57"/>
    <s v="Work Order Addition"/>
    <x v="17"/>
    <n v="2018"/>
    <x v="1"/>
    <m/>
  </r>
  <r>
    <x v="0"/>
    <n v="10100501"/>
    <x v="0"/>
    <d v="2018-12-01T00:00:00"/>
    <s v="016 AUTO UNTZ     "/>
    <n v="101111124"/>
    <n v="10901.15"/>
    <x v="57"/>
    <s v="Work Order Addition"/>
    <x v="1"/>
    <n v="2018"/>
    <x v="1"/>
    <m/>
  </r>
  <r>
    <x v="0"/>
    <n v="10100501"/>
    <x v="0"/>
    <d v="2018-12-01T00:00:00"/>
    <s v="016 AUTO UNTZ     "/>
    <n v="101111124"/>
    <n v="5949.57"/>
    <x v="57"/>
    <s v="Work Order Addition"/>
    <x v="1"/>
    <n v="2018"/>
    <x v="1"/>
    <m/>
  </r>
  <r>
    <x v="0"/>
    <n v="10100501"/>
    <x v="0"/>
    <d v="2018-12-01T00:00:00"/>
    <s v="016 AUTO UNTZ     "/>
    <n v="101111124"/>
    <n v="41565.22"/>
    <x v="57"/>
    <s v="Work Order Addition"/>
    <x v="0"/>
    <n v="2018"/>
    <x v="1"/>
    <m/>
  </r>
  <r>
    <x v="0"/>
    <n v="10100501"/>
    <x v="0"/>
    <d v="2018-12-01T00:00:00"/>
    <s v="016 AUTO UNTZ     "/>
    <n v="101111124"/>
    <n v="127.66"/>
    <x v="57"/>
    <s v="Late Charge Unitization"/>
    <x v="17"/>
    <n v="2018"/>
    <x v="1"/>
    <m/>
  </r>
  <r>
    <x v="0"/>
    <n v="10100501"/>
    <x v="0"/>
    <d v="2018-12-01T00:00:00"/>
    <s v="016 AUTO UNTZ     "/>
    <n v="101111124"/>
    <n v="798.88"/>
    <x v="57"/>
    <s v="Late Charge Unitization"/>
    <x v="1"/>
    <n v="2018"/>
    <x v="1"/>
    <m/>
  </r>
  <r>
    <x v="0"/>
    <n v="10100501"/>
    <x v="0"/>
    <d v="2018-12-01T00:00:00"/>
    <s v="016 AUTO UNTZ     "/>
    <n v="101111124"/>
    <n v="366.44"/>
    <x v="57"/>
    <s v="Late Charge Unitization"/>
    <x v="1"/>
    <n v="2018"/>
    <x v="1"/>
    <m/>
  </r>
  <r>
    <x v="0"/>
    <n v="10100501"/>
    <x v="0"/>
    <d v="2018-12-01T00:00:00"/>
    <s v="016 AUTO UNTZ     "/>
    <n v="101111124"/>
    <n v="3760.61"/>
    <x v="57"/>
    <s v="Late Charge Unitization"/>
    <x v="0"/>
    <n v="2018"/>
    <x v="1"/>
    <m/>
  </r>
  <r>
    <x v="0"/>
    <n v="10100501"/>
    <x v="0"/>
    <d v="2018-12-01T00:00:00"/>
    <s v="016 AUTO UNTZ     "/>
    <n v="101111414"/>
    <n v="-76.91"/>
    <x v="57"/>
    <s v="Late Charge Unitization"/>
    <x v="17"/>
    <n v="2018"/>
    <x v="1"/>
    <m/>
  </r>
  <r>
    <x v="0"/>
    <n v="10100501"/>
    <x v="0"/>
    <d v="2018-12-01T00:00:00"/>
    <s v="016 AUTO UNTZ     "/>
    <n v="101111414"/>
    <n v="-435.49"/>
    <x v="57"/>
    <s v="Late Charge Unitization"/>
    <x v="1"/>
    <n v="2018"/>
    <x v="1"/>
    <m/>
  </r>
  <r>
    <x v="0"/>
    <n v="10100501"/>
    <x v="0"/>
    <d v="2018-12-01T00:00:00"/>
    <s v="016 AUTO UNTZ     "/>
    <n v="101111414"/>
    <n v="-4016.73"/>
    <x v="57"/>
    <s v="Late Charge Unitization"/>
    <x v="0"/>
    <n v="2018"/>
    <x v="1"/>
    <m/>
  </r>
  <r>
    <x v="0"/>
    <n v="10100501"/>
    <x v="0"/>
    <d v="2018-12-01T00:00:00"/>
    <s v="016 AUTO UNTZ     "/>
    <n v="101111124"/>
    <n v="198.87"/>
    <x v="57"/>
    <s v="Late Charge Unitization"/>
    <x v="17"/>
    <n v="2018"/>
    <x v="1"/>
    <m/>
  </r>
  <r>
    <x v="0"/>
    <n v="10100501"/>
    <x v="0"/>
    <d v="2018-12-01T00:00:00"/>
    <s v="016 AUTO UNTZ     "/>
    <n v="101111124"/>
    <n v="1855.39"/>
    <x v="57"/>
    <s v="Late Charge Unitization"/>
    <x v="1"/>
    <n v="2018"/>
    <x v="1"/>
    <m/>
  </r>
  <r>
    <x v="0"/>
    <n v="10100501"/>
    <x v="0"/>
    <d v="2018-12-01T00:00:00"/>
    <s v="016 AUTO UNTZ     "/>
    <n v="101111124"/>
    <n v="1080"/>
    <x v="57"/>
    <s v="Late Charge Unitization"/>
    <x v="1"/>
    <n v="2018"/>
    <x v="1"/>
    <m/>
  </r>
  <r>
    <x v="0"/>
    <n v="10100501"/>
    <x v="0"/>
    <d v="2018-12-01T00:00:00"/>
    <s v="016 AUTO UNTZ     "/>
    <n v="101111124"/>
    <n v="6382.47"/>
    <x v="57"/>
    <s v="Late Charge Unitization"/>
    <x v="0"/>
    <n v="2018"/>
    <x v="1"/>
    <m/>
  </r>
  <r>
    <x v="0"/>
    <n v="10100501"/>
    <x v="0"/>
    <d v="2018-12-01T00:00:00"/>
    <s v="016 AUTO UNTZ     "/>
    <n v="101111414"/>
    <n v="76.959999999999994"/>
    <x v="57"/>
    <s v="Late Charge Unitization"/>
    <x v="17"/>
    <n v="2018"/>
    <x v="1"/>
    <m/>
  </r>
  <r>
    <x v="0"/>
    <n v="10100501"/>
    <x v="0"/>
    <d v="2018-12-01T00:00:00"/>
    <s v="016 AUTO UNTZ     "/>
    <n v="101111414"/>
    <n v="435.82"/>
    <x v="57"/>
    <s v="Late Charge Unitization"/>
    <x v="1"/>
    <n v="2018"/>
    <x v="1"/>
    <m/>
  </r>
  <r>
    <x v="0"/>
    <n v="10100501"/>
    <x v="0"/>
    <d v="2018-12-01T00:00:00"/>
    <s v="016 AUTO UNTZ     "/>
    <n v="101111414"/>
    <n v="4019.31"/>
    <x v="57"/>
    <s v="Late Charge Unitization"/>
    <x v="0"/>
    <n v="2018"/>
    <x v="1"/>
    <m/>
  </r>
  <r>
    <x v="0"/>
    <n v="10600501"/>
    <x v="0"/>
    <d v="2019-01-01T00:00:00"/>
    <s v="005 AUTO CCNC     "/>
    <n v="101098867"/>
    <n v="770.13"/>
    <x v="75"/>
    <s v="2104E051 WAU-26 PIERATT IND CTR 201"/>
    <x v="17"/>
    <n v="1"/>
    <x v="1"/>
    <m/>
  </r>
  <r>
    <x v="0"/>
    <n v="10600501"/>
    <x v="0"/>
    <d v="2019-01-01T00:00:00"/>
    <s v="005 AUTO CCNC     "/>
    <n v="101098867"/>
    <n v="165260.51"/>
    <x v="75"/>
    <s v="2104E051 WAU-26 PIERATT IND CTR 201"/>
    <x v="0"/>
    <n v="1"/>
    <x v="1"/>
    <m/>
  </r>
  <r>
    <x v="0"/>
    <n v="10600501"/>
    <x v="0"/>
    <d v="2019-01-01T00:00:00"/>
    <s v="005 AUTO CCNC     "/>
    <n v="101098867"/>
    <n v="68637.45"/>
    <x v="75"/>
    <s v="2104E051 WAU-26 PIERATT IND CTR 201"/>
    <x v="1"/>
    <n v="1"/>
    <x v="1"/>
    <m/>
  </r>
  <r>
    <x v="0"/>
    <n v="10600501"/>
    <x v="0"/>
    <d v="2019-01-01T00:00:00"/>
    <s v="005 AUTO CCNC     "/>
    <n v="101102409"/>
    <n v="3117.8"/>
    <x v="65"/>
    <s v="2105E139 SHD-17 MORGAN CRP 2017"/>
    <x v="1"/>
    <n v="1"/>
    <x v="1"/>
    <m/>
  </r>
  <r>
    <x v="0"/>
    <n v="10600501"/>
    <x v="0"/>
    <d v="2019-01-01T00:00:00"/>
    <s v="005 AUTO CCNC     "/>
    <n v="101102409"/>
    <n v="180403.06"/>
    <x v="65"/>
    <s v="2105E139 SHD-17 MORGAN CRP 2017"/>
    <x v="0"/>
    <n v="1"/>
    <x v="1"/>
    <m/>
  </r>
  <r>
    <x v="0"/>
    <n v="10600501"/>
    <x v="0"/>
    <d v="2019-01-01T00:00:00"/>
    <s v="005 AUTO CCNC     "/>
    <n v="101102409"/>
    <n v="739.5"/>
    <x v="65"/>
    <s v="2105E139 SHD-17 MORGAN CRP 2017"/>
    <x v="17"/>
    <n v="1"/>
    <x v="1"/>
    <m/>
  </r>
  <r>
    <x v="0"/>
    <n v="10600501"/>
    <x v="0"/>
    <d v="2019-01-01T00:00:00"/>
    <s v="005 AUTO CCNC     "/>
    <n v="101109764"/>
    <n v="130810.8"/>
    <x v="75"/>
    <s v="2103E054 STA-26 WOODLAND GREEN COND"/>
    <x v="0"/>
    <n v="1"/>
    <x v="1"/>
    <m/>
  </r>
  <r>
    <x v="0"/>
    <n v="10600501"/>
    <x v="0"/>
    <d v="2019-01-01T00:00:00"/>
    <s v="005 AUTO CCNC     "/>
    <n v="101109764"/>
    <n v="32979.5"/>
    <x v="75"/>
    <s v="2103E054 STA-26 WOODLAND GREEN COND"/>
    <x v="1"/>
    <n v="1"/>
    <x v="1"/>
    <m/>
  </r>
  <r>
    <x v="0"/>
    <n v="10600501"/>
    <x v="0"/>
    <d v="2019-01-01T00:00:00"/>
    <s v="005 AUTO CCNC     "/>
    <n v="101109764"/>
    <n v="522.47"/>
    <x v="75"/>
    <s v="2103E054 STA-26 WOODLAND GREEN COND"/>
    <x v="17"/>
    <n v="1"/>
    <x v="1"/>
    <m/>
  </r>
  <r>
    <x v="0"/>
    <n v="10600501"/>
    <x v="0"/>
    <d v="2019-01-01T00:00:00"/>
    <s v="005 AUTO CCNC     "/>
    <n v="101111268"/>
    <n v="39796.239999999998"/>
    <x v="75"/>
    <s v="1803W092 ELD-27 CEDAR FLATS 2019 CR"/>
    <x v="0"/>
    <n v="1"/>
    <x v="1"/>
    <m/>
  </r>
  <r>
    <x v="0"/>
    <n v="10600501"/>
    <x v="0"/>
    <d v="2019-01-01T00:00:00"/>
    <s v="005 AUTO CCNC     "/>
    <n v="101111268"/>
    <n v="1381.56"/>
    <x v="75"/>
    <s v="1803W092 ELD-27 CEDAR FLATS 2019 CR"/>
    <x v="1"/>
    <n v="1"/>
    <x v="1"/>
    <m/>
  </r>
  <r>
    <x v="0"/>
    <n v="10600501"/>
    <x v="0"/>
    <d v="2019-01-01T00:00:00"/>
    <s v="005 AUTO CCNC     "/>
    <n v="101111276"/>
    <n v="480.22"/>
    <x v="65"/>
    <s v="1805E035 ORT-23 186TH AVE 2019 CRP"/>
    <x v="17"/>
    <n v="1"/>
    <x v="1"/>
    <m/>
  </r>
  <r>
    <x v="0"/>
    <n v="10600501"/>
    <x v="0"/>
    <d v="2019-01-01T00:00:00"/>
    <s v="005 AUTO CCNC     "/>
    <n v="101111276"/>
    <n v="18067.89"/>
    <x v="65"/>
    <s v="1805E035 ORT-23 186TH AVE 2019 CRP"/>
    <x v="1"/>
    <n v="1"/>
    <x v="1"/>
    <m/>
  </r>
  <r>
    <x v="0"/>
    <n v="10600501"/>
    <x v="0"/>
    <d v="2019-01-01T00:00:00"/>
    <s v="005 AUTO CCNC     "/>
    <n v="101111276"/>
    <n v="39319.379999999997"/>
    <x v="65"/>
    <s v="1805E035 ORT-23 186TH AVE 2019 CRP"/>
    <x v="0"/>
    <n v="1"/>
    <x v="1"/>
    <m/>
  </r>
  <r>
    <x v="0"/>
    <n v="10600501"/>
    <x v="0"/>
    <d v="2019-01-01T00:00:00"/>
    <s v="005 AUTO CCNC     "/>
    <n v="101111384"/>
    <n v="4810.37"/>
    <x v="18"/>
    <s v="2505E052 EVE-23 BOWZER SHORT PLAT"/>
    <x v="1"/>
    <n v="1"/>
    <x v="1"/>
    <m/>
  </r>
  <r>
    <x v="0"/>
    <n v="10600501"/>
    <x v="0"/>
    <d v="2019-01-01T00:00:00"/>
    <s v="005 AUTO CCNC     "/>
    <n v="101111384"/>
    <n v="28082.82"/>
    <x v="18"/>
    <s v="2505E052 EVE-23 BOWZER SHORT PLAT"/>
    <x v="0"/>
    <n v="1"/>
    <x v="1"/>
    <m/>
  </r>
  <r>
    <x v="0"/>
    <n v="10600501"/>
    <x v="0"/>
    <d v="2019-01-01T00:00:00"/>
    <s v="005 AUTO CCNC     "/>
    <n v="101111196"/>
    <n v="13852.06"/>
    <x v="18"/>
    <s v="2206E023 LYO-15 BARNHARDT 2019 CRP"/>
    <x v="1"/>
    <n v="1"/>
    <x v="1"/>
    <m/>
  </r>
  <r>
    <x v="0"/>
    <n v="10600501"/>
    <x v="0"/>
    <d v="2019-01-01T00:00:00"/>
    <s v="005 AUTO CCNC     "/>
    <n v="101111196"/>
    <n v="65702.47"/>
    <x v="18"/>
    <s v="2206E023 LYO-15 BARNHARDT 2019 CRP"/>
    <x v="0"/>
    <n v="1"/>
    <x v="1"/>
    <m/>
  </r>
  <r>
    <x v="0"/>
    <n v="10600501"/>
    <x v="0"/>
    <d v="2019-01-01T00:00:00"/>
    <s v="005 AUTO CCNC     "/>
    <n v="101111196"/>
    <n v="564.09"/>
    <x v="18"/>
    <s v="2206E023 LYO-15 BARNHARDT 2019 CRP"/>
    <x v="17"/>
    <n v="1"/>
    <x v="1"/>
    <m/>
  </r>
  <r>
    <x v="0"/>
    <n v="10600501"/>
    <x v="0"/>
    <d v="2019-01-01T00:00:00"/>
    <s v="005 AUTO CCNC     "/>
    <n v="101111208"/>
    <n v="40970.89"/>
    <x v="75"/>
    <s v="2104E016 MVW-13 WILDWOOD 2019 CRP"/>
    <x v="0"/>
    <n v="1"/>
    <x v="1"/>
    <m/>
  </r>
  <r>
    <x v="0"/>
    <n v="10600501"/>
    <x v="0"/>
    <d v="2019-01-01T00:00:00"/>
    <s v="005 AUTO CCNC     "/>
    <n v="101111208"/>
    <n v="11882.58"/>
    <x v="75"/>
    <s v="2104E016 MVW-13 WILDWOOD 2019 CRP"/>
    <x v="1"/>
    <n v="1"/>
    <x v="1"/>
    <m/>
  </r>
  <r>
    <x v="0"/>
    <n v="10600501"/>
    <x v="0"/>
    <d v="2019-01-01T00:00:00"/>
    <s v="005 AUTO CCNC     "/>
    <n v="101111208"/>
    <n v="464.22"/>
    <x v="75"/>
    <s v="2104E016 MVW-13 WILDWOOD 2019 CRP"/>
    <x v="17"/>
    <n v="1"/>
    <x v="1"/>
    <m/>
  </r>
  <r>
    <x v="0"/>
    <n v="10600501"/>
    <x v="0"/>
    <d v="2019-01-01T00:00:00"/>
    <s v="005 AUTO CCNC     "/>
    <n v="101102409"/>
    <n v="-82.73"/>
    <x v="65"/>
    <s v="2105E139 SHD-17 MORGAN CRP 2017"/>
    <x v="1"/>
    <n v="1"/>
    <x v="1"/>
    <m/>
  </r>
  <r>
    <x v="0"/>
    <n v="10600501"/>
    <x v="0"/>
    <d v="2019-01-01T00:00:00"/>
    <s v="005 AUTO CCNC     "/>
    <n v="101102409"/>
    <n v="-4786.71"/>
    <x v="65"/>
    <s v="2105E139 SHD-17 MORGAN CRP 2017"/>
    <x v="0"/>
    <n v="1"/>
    <x v="1"/>
    <m/>
  </r>
  <r>
    <x v="0"/>
    <n v="10600501"/>
    <x v="0"/>
    <d v="2019-01-01T00:00:00"/>
    <s v="005 AUTO CCNC     "/>
    <n v="101102409"/>
    <n v="-19.62"/>
    <x v="65"/>
    <s v="2105E139 SHD-17 MORGAN CRP 2017"/>
    <x v="17"/>
    <n v="1"/>
    <x v="1"/>
    <m/>
  </r>
  <r>
    <x v="0"/>
    <n v="10600501"/>
    <x v="0"/>
    <d v="2019-01-01T00:00:00"/>
    <s v="005 AUTO CCNC     "/>
    <n v="101098867"/>
    <n v="-206.15"/>
    <x v="75"/>
    <s v="2104E051 WAU-26 PIERATT IND CTR 201"/>
    <x v="17"/>
    <n v="1"/>
    <x v="1"/>
    <m/>
  </r>
  <r>
    <x v="0"/>
    <n v="10600501"/>
    <x v="0"/>
    <d v="2019-01-01T00:00:00"/>
    <s v="005 AUTO CCNC     "/>
    <n v="101098867"/>
    <n v="-18373.12"/>
    <x v="75"/>
    <s v="2104E051 WAU-26 PIERATT IND CTR 201"/>
    <x v="1"/>
    <n v="1"/>
    <x v="1"/>
    <m/>
  </r>
  <r>
    <x v="0"/>
    <n v="10600501"/>
    <x v="0"/>
    <d v="2019-01-01T00:00:00"/>
    <s v="005 AUTO CCNC     "/>
    <n v="101098867"/>
    <n v="-44237.52"/>
    <x v="75"/>
    <s v="2104E051 WAU-26 PIERATT IND CTR 201"/>
    <x v="0"/>
    <n v="1"/>
    <x v="1"/>
    <m/>
  </r>
  <r>
    <x v="0"/>
    <n v="10600501"/>
    <x v="0"/>
    <d v="2019-01-01T00:00:00"/>
    <s v="005 AUTO CCNC     "/>
    <n v="101109764"/>
    <n v="-34.76"/>
    <x v="75"/>
    <s v="2103E054 STA-26 WOODLAND GREEN COND"/>
    <x v="17"/>
    <n v="1"/>
    <x v="1"/>
    <m/>
  </r>
  <r>
    <x v="0"/>
    <n v="10600501"/>
    <x v="0"/>
    <d v="2019-01-01T00:00:00"/>
    <s v="005 AUTO CCNC     "/>
    <n v="101109764"/>
    <n v="-8702.93"/>
    <x v="75"/>
    <s v="2103E054 STA-26 WOODLAND GREEN COND"/>
    <x v="0"/>
    <n v="1"/>
    <x v="1"/>
    <m/>
  </r>
  <r>
    <x v="0"/>
    <n v="10600501"/>
    <x v="0"/>
    <d v="2019-01-01T00:00:00"/>
    <s v="005 AUTO CCNC     "/>
    <n v="101109764"/>
    <n v="-2194.15"/>
    <x v="75"/>
    <s v="2103E054 STA-26 WOODLAND GREEN COND"/>
    <x v="1"/>
    <n v="1"/>
    <x v="1"/>
    <m/>
  </r>
  <r>
    <x v="0"/>
    <n v="10600501"/>
    <x v="0"/>
    <d v="2019-01-01T00:00:00"/>
    <s v="005 AUTO CCNC     "/>
    <n v="101111384"/>
    <n v="-1493.32"/>
    <x v="18"/>
    <s v="2505E052 EVE-23 BOWZER SHORT PLAT"/>
    <x v="1"/>
    <n v="1"/>
    <x v="1"/>
    <m/>
  </r>
  <r>
    <x v="0"/>
    <n v="10600501"/>
    <x v="0"/>
    <d v="2019-01-01T00:00:00"/>
    <s v="005 AUTO CCNC     "/>
    <n v="101111384"/>
    <n v="-8717.9599999999991"/>
    <x v="18"/>
    <s v="2505E052 EVE-23 BOWZER SHORT PLAT"/>
    <x v="0"/>
    <n v="1"/>
    <x v="1"/>
    <m/>
  </r>
  <r>
    <x v="0"/>
    <n v="10100501"/>
    <x v="0"/>
    <d v="2019-01-01T00:00:00"/>
    <s v="016 AUTO UNTZ     "/>
    <n v="101111414"/>
    <n v="-76.95"/>
    <x v="57"/>
    <s v="Late Charge Unitization"/>
    <x v="17"/>
    <n v="2018"/>
    <x v="1"/>
    <m/>
  </r>
  <r>
    <x v="0"/>
    <n v="10100501"/>
    <x v="0"/>
    <d v="2019-01-01T00:00:00"/>
    <s v="016 AUTO UNTZ     "/>
    <n v="101111414"/>
    <n v="-435.7"/>
    <x v="57"/>
    <s v="Late Charge Unitization"/>
    <x v="1"/>
    <n v="2018"/>
    <x v="1"/>
    <m/>
  </r>
  <r>
    <x v="0"/>
    <n v="10100501"/>
    <x v="0"/>
    <d v="2019-01-01T00:00:00"/>
    <s v="016 AUTO UNTZ     "/>
    <n v="101111414"/>
    <n v="-4018.67"/>
    <x v="57"/>
    <s v="Late Charge Unitization"/>
    <x v="0"/>
    <n v="2018"/>
    <x v="1"/>
    <m/>
  </r>
  <r>
    <x v="0"/>
    <n v="10100501"/>
    <x v="0"/>
    <d v="2019-01-01T00:00:00"/>
    <s v="016 AUTO UNTZ     "/>
    <n v="101111124"/>
    <n v="-144.37"/>
    <x v="57"/>
    <s v="Late Charge Unitization"/>
    <x v="17"/>
    <n v="2018"/>
    <x v="1"/>
    <m/>
  </r>
  <r>
    <x v="0"/>
    <n v="10100501"/>
    <x v="0"/>
    <d v="2019-01-01T00:00:00"/>
    <s v="016 AUTO UNTZ     "/>
    <n v="101111124"/>
    <n v="-903.41"/>
    <x v="57"/>
    <s v="Late Charge Unitization"/>
    <x v="1"/>
    <n v="2018"/>
    <x v="1"/>
    <m/>
  </r>
  <r>
    <x v="0"/>
    <n v="10100501"/>
    <x v="0"/>
    <d v="2019-01-01T00:00:00"/>
    <s v="016 AUTO UNTZ     "/>
    <n v="101111124"/>
    <n v="-414.39"/>
    <x v="57"/>
    <s v="Late Charge Unitization"/>
    <x v="1"/>
    <n v="2018"/>
    <x v="1"/>
    <m/>
  </r>
  <r>
    <x v="0"/>
    <n v="10100501"/>
    <x v="0"/>
    <d v="2019-01-01T00:00:00"/>
    <s v="016 AUTO UNTZ     "/>
    <n v="101111124"/>
    <n v="-4252.63"/>
    <x v="57"/>
    <s v="Late Charge Unitization"/>
    <x v="0"/>
    <n v="2018"/>
    <x v="1"/>
    <m/>
  </r>
  <r>
    <x v="0"/>
    <n v="10600501"/>
    <x v="0"/>
    <d v="2019-01-01T00:00:00"/>
    <s v="005 AUTO CCNC     "/>
    <n v="101111208"/>
    <n v="-58.44"/>
    <x v="75"/>
    <s v="2104E016 MVW-13 WILDWOOD 2019 CRP"/>
    <x v="17"/>
    <n v="1"/>
    <x v="1"/>
    <m/>
  </r>
  <r>
    <x v="0"/>
    <n v="10600501"/>
    <x v="0"/>
    <d v="2019-01-01T00:00:00"/>
    <s v="005 AUTO CCNC     "/>
    <n v="101111208"/>
    <n v="-5157.46"/>
    <x v="75"/>
    <s v="2104E016 MVW-13 WILDWOOD 2019 CRP"/>
    <x v="0"/>
    <n v="1"/>
    <x v="1"/>
    <m/>
  </r>
  <r>
    <x v="0"/>
    <n v="10600501"/>
    <x v="0"/>
    <d v="2019-01-01T00:00:00"/>
    <s v="005 AUTO CCNC     "/>
    <n v="101111208"/>
    <n v="-1495.79"/>
    <x v="75"/>
    <s v="2104E016 MVW-13 WILDWOOD 2019 CRP"/>
    <x v="1"/>
    <n v="1"/>
    <x v="1"/>
    <m/>
  </r>
  <r>
    <x v="0"/>
    <n v="10600501"/>
    <x v="0"/>
    <d v="2019-01-01T00:00:00"/>
    <s v="005 AUTO CCNC     "/>
    <n v="101111268"/>
    <n v="-3867.83"/>
    <x v="75"/>
    <s v="1803W092 ELD-27 CEDAR FLATS 2019 CR"/>
    <x v="0"/>
    <n v="1"/>
    <x v="1"/>
    <m/>
  </r>
  <r>
    <x v="0"/>
    <n v="10600501"/>
    <x v="0"/>
    <d v="2019-01-01T00:00:00"/>
    <s v="005 AUTO CCNC     "/>
    <n v="101111268"/>
    <n v="-134.28"/>
    <x v="75"/>
    <s v="1803W092 ELD-27 CEDAR FLATS 2019 CR"/>
    <x v="1"/>
    <n v="1"/>
    <x v="1"/>
    <m/>
  </r>
  <r>
    <x v="0"/>
    <n v="10600501"/>
    <x v="0"/>
    <d v="2019-01-01T00:00:00"/>
    <s v="005 AUTO CCNC     "/>
    <n v="101102409"/>
    <n v="40.39"/>
    <x v="65"/>
    <s v="2105E139 SHD-17 MORGAN CRP 2017"/>
    <x v="1"/>
    <n v="1"/>
    <x v="1"/>
    <m/>
  </r>
  <r>
    <x v="0"/>
    <n v="10600501"/>
    <x v="0"/>
    <d v="2019-01-01T00:00:00"/>
    <s v="005 AUTO CCNC     "/>
    <n v="101102409"/>
    <n v="2336.9499999999998"/>
    <x v="65"/>
    <s v="2105E139 SHD-17 MORGAN CRP 2017"/>
    <x v="0"/>
    <n v="1"/>
    <x v="1"/>
    <m/>
  </r>
  <r>
    <x v="0"/>
    <n v="10600501"/>
    <x v="0"/>
    <d v="2019-01-01T00:00:00"/>
    <s v="005 AUTO CCNC     "/>
    <n v="101102409"/>
    <n v="9.58"/>
    <x v="65"/>
    <s v="2105E139 SHD-17 MORGAN CRP 2017"/>
    <x v="17"/>
    <n v="1"/>
    <x v="1"/>
    <m/>
  </r>
  <r>
    <x v="0"/>
    <n v="10600501"/>
    <x v="0"/>
    <d v="2019-01-01T00:00:00"/>
    <s v="005 AUTO CCNC     "/>
    <n v="101098867"/>
    <n v="9.76"/>
    <x v="75"/>
    <s v="2104E051 WAU-26 PIERATT IND CTR 201"/>
    <x v="17"/>
    <n v="1"/>
    <x v="1"/>
    <m/>
  </r>
  <r>
    <x v="0"/>
    <n v="10600501"/>
    <x v="0"/>
    <d v="2019-01-01T00:00:00"/>
    <s v="005 AUTO CCNC     "/>
    <n v="101098867"/>
    <n v="869.88"/>
    <x v="75"/>
    <s v="2104E051 WAU-26 PIERATT IND CTR 201"/>
    <x v="1"/>
    <n v="1"/>
    <x v="1"/>
    <m/>
  </r>
  <r>
    <x v="0"/>
    <n v="10600501"/>
    <x v="0"/>
    <d v="2019-01-01T00:00:00"/>
    <s v="005 AUTO CCNC     "/>
    <n v="101098867"/>
    <n v="2094.44"/>
    <x v="75"/>
    <s v="2104E051 WAU-26 PIERATT IND CTR 201"/>
    <x v="0"/>
    <n v="1"/>
    <x v="1"/>
    <m/>
  </r>
  <r>
    <x v="0"/>
    <n v="10600501"/>
    <x v="0"/>
    <d v="2019-01-01T00:00:00"/>
    <s v="005 AUTO CCNC     "/>
    <n v="101109764"/>
    <n v="42.43"/>
    <x v="75"/>
    <s v="2103E054 STA-26 WOODLAND GREEN COND"/>
    <x v="17"/>
    <n v="1"/>
    <x v="1"/>
    <m/>
  </r>
  <r>
    <x v="0"/>
    <n v="10600501"/>
    <x v="0"/>
    <d v="2019-01-01T00:00:00"/>
    <s v="005 AUTO CCNC     "/>
    <n v="101109764"/>
    <n v="10622.12"/>
    <x v="75"/>
    <s v="2103E054 STA-26 WOODLAND GREEN COND"/>
    <x v="0"/>
    <n v="1"/>
    <x v="1"/>
    <m/>
  </r>
  <r>
    <x v="0"/>
    <n v="10600501"/>
    <x v="0"/>
    <d v="2019-01-01T00:00:00"/>
    <s v="005 AUTO CCNC     "/>
    <n v="101109764"/>
    <n v="2678.01"/>
    <x v="75"/>
    <s v="2103E054 STA-26 WOODLAND GREEN COND"/>
    <x v="1"/>
    <n v="1"/>
    <x v="1"/>
    <m/>
  </r>
  <r>
    <x v="0"/>
    <n v="10600501"/>
    <x v="0"/>
    <d v="2019-01-01T00:00:00"/>
    <s v="005 AUTO CCNC     "/>
    <n v="101111056"/>
    <n v="99458.97"/>
    <x v="37"/>
    <s v="2205E125 SEQ-13 GAGNON 2019 CRP"/>
    <x v="0"/>
    <n v="1"/>
    <x v="1"/>
    <m/>
  </r>
  <r>
    <x v="0"/>
    <n v="10600501"/>
    <x v="0"/>
    <d v="2019-01-01T00:00:00"/>
    <s v="005 AUTO CCNC     "/>
    <n v="101111056"/>
    <n v="347.6"/>
    <x v="37"/>
    <s v="2205E125 SEQ-13 GAGNON 2019 CRP"/>
    <x v="17"/>
    <n v="1"/>
    <x v="1"/>
    <m/>
  </r>
  <r>
    <x v="0"/>
    <n v="10600501"/>
    <x v="0"/>
    <d v="2019-01-01T00:00:00"/>
    <s v="005 AUTO CCNC     "/>
    <n v="101111056"/>
    <n v="19515.14"/>
    <x v="37"/>
    <s v="2205E125 SEQ-13 GAGNON 2019 CRP"/>
    <x v="1"/>
    <n v="1"/>
    <x v="1"/>
    <m/>
  </r>
  <r>
    <x v="0"/>
    <n v="10600501"/>
    <x v="0"/>
    <d v="2019-01-01T00:00:00"/>
    <s v="005 AUTO CCNC     "/>
    <n v="101111258"/>
    <n v="939.87"/>
    <x v="37"/>
    <s v="2104E009 CAM-25 HILLSIDE PARK 2019"/>
    <x v="17"/>
    <n v="1"/>
    <x v="1"/>
    <m/>
  </r>
  <r>
    <x v="0"/>
    <n v="10600501"/>
    <x v="0"/>
    <d v="2019-01-01T00:00:00"/>
    <s v="005 AUTO CCNC     "/>
    <n v="101111258"/>
    <n v="63807.69"/>
    <x v="37"/>
    <s v="2104E009 CAM-25 HILLSIDE PARK 2019"/>
    <x v="1"/>
    <n v="1"/>
    <x v="1"/>
    <m/>
  </r>
  <r>
    <x v="0"/>
    <n v="10600501"/>
    <x v="0"/>
    <d v="2019-01-01T00:00:00"/>
    <s v="005 AUTO CCNC     "/>
    <n v="101111368"/>
    <n v="1828.42"/>
    <x v="37"/>
    <s v="1702W124 AIR-22 CROCKETT ST 2019 CR"/>
    <x v="1"/>
    <n v="1"/>
    <x v="1"/>
    <m/>
  </r>
  <r>
    <x v="0"/>
    <n v="10600501"/>
    <x v="0"/>
    <d v="2019-01-01T00:00:00"/>
    <s v="005 AUTO CCNC     "/>
    <n v="101111368"/>
    <n v="12369.53"/>
    <x v="37"/>
    <s v="1702W124 AIR-22 CROCKETT ST 2019 CR"/>
    <x v="0"/>
    <n v="1"/>
    <x v="1"/>
    <m/>
  </r>
  <r>
    <x v="0"/>
    <n v="10600501"/>
    <x v="0"/>
    <d v="2019-01-01T00:00:00"/>
    <s v="005 AUTO CCNC     "/>
    <n v="101111384"/>
    <n v="0.06"/>
    <x v="18"/>
    <s v="2505E052 EVE-23 BOWZER SHORT PLAT"/>
    <x v="1"/>
    <n v="1"/>
    <x v="1"/>
    <m/>
  </r>
  <r>
    <x v="0"/>
    <n v="10600501"/>
    <x v="0"/>
    <d v="2019-01-01T00:00:00"/>
    <s v="005 AUTO CCNC     "/>
    <n v="101111384"/>
    <n v="0.36"/>
    <x v="18"/>
    <s v="2505E052 EVE-23 BOWZER SHORT PLAT"/>
    <x v="0"/>
    <n v="1"/>
    <x v="1"/>
    <m/>
  </r>
  <r>
    <x v="0"/>
    <n v="10600501"/>
    <x v="0"/>
    <d v="2019-01-01T00:00:00"/>
    <s v="005 AUTO CCNC     "/>
    <n v="101108174"/>
    <n v="17812.080000000002"/>
    <x v="19"/>
    <s v="1803W069 GRI-13 SUMMIT LAKE 2018 CR"/>
    <x v="1"/>
    <n v="1"/>
    <x v="1"/>
    <m/>
  </r>
  <r>
    <x v="0"/>
    <n v="10600501"/>
    <x v="0"/>
    <d v="2019-01-01T00:00:00"/>
    <s v="005 AUTO CCNC     "/>
    <n v="101108174"/>
    <n v="11643.13"/>
    <x v="19"/>
    <s v="1803W069 GRI-13 SUMMIT LAKE 2018 CR"/>
    <x v="0"/>
    <n v="1"/>
    <x v="1"/>
    <m/>
  </r>
  <r>
    <x v="0"/>
    <n v="10600501"/>
    <x v="0"/>
    <d v="2019-01-01T00:00:00"/>
    <s v="005 AUTO CCNC     "/>
    <n v="101108406"/>
    <n v="165.8"/>
    <x v="37"/>
    <s v="2005E101 LTA-18 DEAN KAELIN 2018 CR"/>
    <x v="17"/>
    <n v="1"/>
    <x v="1"/>
    <m/>
  </r>
  <r>
    <x v="0"/>
    <n v="10600501"/>
    <x v="0"/>
    <d v="2019-01-01T00:00:00"/>
    <s v="005 AUTO CCNC     "/>
    <n v="101108406"/>
    <n v="7284.05"/>
    <x v="37"/>
    <s v="2005E101 LTA-18 DEAN KAELIN 2018 CR"/>
    <x v="0"/>
    <n v="1"/>
    <x v="1"/>
    <m/>
  </r>
  <r>
    <x v="0"/>
    <n v="10600501"/>
    <x v="0"/>
    <d v="2019-01-01T00:00:00"/>
    <s v="005 AUTO CCNC     "/>
    <n v="101108406"/>
    <n v="47105.18"/>
    <x v="37"/>
    <s v="2005E101 LTA-18 DEAN KAELIN 2018 CR"/>
    <x v="1"/>
    <n v="1"/>
    <x v="1"/>
    <m/>
  </r>
  <r>
    <x v="0"/>
    <n v="10600501"/>
    <x v="0"/>
    <d v="2019-01-01T00:00:00"/>
    <s v="005 AUTO CCNC     "/>
    <n v="101102409"/>
    <n v="59.62"/>
    <x v="65"/>
    <s v="2105E139 SHD-17 MORGAN CRP 2017"/>
    <x v="1"/>
    <n v="1"/>
    <x v="1"/>
    <m/>
  </r>
  <r>
    <x v="0"/>
    <n v="10600501"/>
    <x v="0"/>
    <d v="2019-01-01T00:00:00"/>
    <s v="005 AUTO CCNC     "/>
    <n v="101102409"/>
    <n v="3449.96"/>
    <x v="65"/>
    <s v="2105E139 SHD-17 MORGAN CRP 2017"/>
    <x v="0"/>
    <n v="1"/>
    <x v="1"/>
    <m/>
  </r>
  <r>
    <x v="0"/>
    <n v="10600501"/>
    <x v="0"/>
    <d v="2019-01-01T00:00:00"/>
    <s v="005 AUTO CCNC     "/>
    <n v="101102409"/>
    <n v="14.14"/>
    <x v="65"/>
    <s v="2105E139 SHD-17 MORGAN CRP 2017"/>
    <x v="17"/>
    <n v="1"/>
    <x v="1"/>
    <m/>
  </r>
  <r>
    <x v="0"/>
    <n v="10600501"/>
    <x v="0"/>
    <d v="2019-01-01T00:00:00"/>
    <s v="005 AUTO CCNC     "/>
    <n v="101101661"/>
    <n v="147331.51"/>
    <x v="23"/>
    <s v="2104E017 MVW-16 MARLBROOK CRP 2017"/>
    <x v="0"/>
    <n v="1"/>
    <x v="1"/>
    <m/>
  </r>
  <r>
    <x v="0"/>
    <n v="10600501"/>
    <x v="0"/>
    <d v="2019-01-01T00:00:00"/>
    <s v="005 AUTO CCNC     "/>
    <n v="101101661"/>
    <n v="142.08000000000001"/>
    <x v="23"/>
    <s v="2104E017 MVW-16 MARLBROOK CRP 2017"/>
    <x v="17"/>
    <n v="1"/>
    <x v="1"/>
    <m/>
  </r>
  <r>
    <x v="0"/>
    <n v="10600501"/>
    <x v="0"/>
    <d v="2019-01-01T00:00:00"/>
    <s v="005 AUTO CCNC     "/>
    <n v="101101661"/>
    <n v="39492.71"/>
    <x v="23"/>
    <s v="2104E017 MVW-16 MARLBROOK CRP 2017"/>
    <x v="1"/>
    <n v="1"/>
    <x v="1"/>
    <m/>
  </r>
  <r>
    <x v="0"/>
    <n v="10600501"/>
    <x v="0"/>
    <d v="2019-01-01T00:00:00"/>
    <s v="005 AUTO CCNC     "/>
    <n v="101108174"/>
    <n v="1974.62"/>
    <x v="19"/>
    <s v="1803W069 GRI-13 SUMMIT LAKE 2018 CR"/>
    <x v="0"/>
    <n v="1"/>
    <x v="1"/>
    <m/>
  </r>
  <r>
    <x v="0"/>
    <n v="10600501"/>
    <x v="0"/>
    <d v="2019-01-01T00:00:00"/>
    <s v="005 AUTO CCNC     "/>
    <n v="101108174"/>
    <n v="3020.84"/>
    <x v="19"/>
    <s v="1803W069 GRI-13 SUMMIT LAKE 2018 CR"/>
    <x v="1"/>
    <n v="1"/>
    <x v="1"/>
    <m/>
  </r>
  <r>
    <x v="0"/>
    <n v="10600501"/>
    <x v="0"/>
    <d v="2019-01-01T00:00:00"/>
    <s v="005 AUTO CCNC     "/>
    <n v="101108406"/>
    <n v="-3.29"/>
    <x v="37"/>
    <s v="2005E101 LTA-18 DEAN KAELIN 2018 CR"/>
    <x v="17"/>
    <n v="1"/>
    <x v="1"/>
    <m/>
  </r>
  <r>
    <x v="0"/>
    <n v="10600501"/>
    <x v="0"/>
    <d v="2019-01-01T00:00:00"/>
    <s v="005 AUTO CCNC     "/>
    <n v="101108406"/>
    <n v="-144.5"/>
    <x v="37"/>
    <s v="2005E101 LTA-18 DEAN KAELIN 2018 CR"/>
    <x v="0"/>
    <n v="1"/>
    <x v="1"/>
    <m/>
  </r>
  <r>
    <x v="0"/>
    <n v="10600501"/>
    <x v="0"/>
    <d v="2019-01-01T00:00:00"/>
    <s v="005 AUTO CCNC     "/>
    <n v="101108406"/>
    <n v="-934.44"/>
    <x v="37"/>
    <s v="2005E101 LTA-18 DEAN KAELIN 2018 CR"/>
    <x v="1"/>
    <n v="1"/>
    <x v="1"/>
    <m/>
  </r>
  <r>
    <x v="0"/>
    <n v="10600501"/>
    <x v="0"/>
    <d v="2019-01-01T00:00:00"/>
    <s v="005 AUTO CCNC     "/>
    <n v="101108629"/>
    <n v="235.56"/>
    <x v="33"/>
    <s v="2404E099 SME-15 7825 W MERCER WAY C"/>
    <x v="17"/>
    <n v="1"/>
    <x v="1"/>
    <m/>
  </r>
  <r>
    <x v="0"/>
    <n v="10600501"/>
    <x v="0"/>
    <d v="2019-01-01T00:00:00"/>
    <s v="005 AUTO CCNC     "/>
    <n v="101108629"/>
    <n v="11529.79"/>
    <x v="33"/>
    <s v="2404E099 SME-15 7825 W MERCER WAY C"/>
    <x v="1"/>
    <n v="1"/>
    <x v="1"/>
    <m/>
  </r>
  <r>
    <x v="0"/>
    <n v="10600501"/>
    <x v="0"/>
    <d v="2019-01-01T00:00:00"/>
    <s v="005 AUTO CCNC     "/>
    <n v="101108629"/>
    <n v="18791.09"/>
    <x v="33"/>
    <s v="2404E099 SME-15 7825 W MERCER WAY C"/>
    <x v="0"/>
    <n v="1"/>
    <x v="1"/>
    <m/>
  </r>
  <r>
    <x v="0"/>
    <n v="10600501"/>
    <x v="0"/>
    <d v="2019-01-01T00:00:00"/>
    <s v="005 AUTO CCNC     "/>
    <n v="101111056"/>
    <n v="13.51"/>
    <x v="37"/>
    <s v="2205E125 SEQ-13 GAGNON 2019 CRP"/>
    <x v="17"/>
    <n v="1"/>
    <x v="1"/>
    <m/>
  </r>
  <r>
    <x v="0"/>
    <n v="10600501"/>
    <x v="0"/>
    <d v="2019-01-01T00:00:00"/>
    <s v="005 AUTO CCNC     "/>
    <n v="101111056"/>
    <n v="3864.72"/>
    <x v="37"/>
    <s v="2205E125 SEQ-13 GAGNON 2019 CRP"/>
    <x v="0"/>
    <n v="1"/>
    <x v="1"/>
    <m/>
  </r>
  <r>
    <x v="0"/>
    <n v="10600501"/>
    <x v="0"/>
    <d v="2019-01-01T00:00:00"/>
    <s v="005 AUTO CCNC     "/>
    <n v="101111056"/>
    <n v="758.31"/>
    <x v="37"/>
    <s v="2205E125 SEQ-13 GAGNON 2019 CRP"/>
    <x v="1"/>
    <n v="1"/>
    <x v="1"/>
    <m/>
  </r>
  <r>
    <x v="0"/>
    <n v="10600501"/>
    <x v="0"/>
    <d v="2019-01-01T00:00:00"/>
    <s v="005 AUTO CCNC     "/>
    <n v="101111126"/>
    <n v="2153.27"/>
    <x v="33"/>
    <s v="3904E113 VWY-13 KNIGHT ROAD 2019 CR"/>
    <x v="1"/>
    <n v="1"/>
    <x v="1"/>
    <m/>
  </r>
  <r>
    <x v="0"/>
    <n v="10600501"/>
    <x v="0"/>
    <d v="2019-01-01T00:00:00"/>
    <s v="005 AUTO CCNC     "/>
    <n v="101111126"/>
    <n v="11093.53"/>
    <x v="33"/>
    <s v="3904E113 VWY-13 KNIGHT ROAD 2019 CR"/>
    <x v="0"/>
    <n v="1"/>
    <x v="1"/>
    <m/>
  </r>
  <r>
    <x v="0"/>
    <n v="10600501"/>
    <x v="0"/>
    <d v="2019-01-01T00:00:00"/>
    <s v="005 AUTO CCNC     "/>
    <n v="101111171"/>
    <n v="26550.35"/>
    <x v="23"/>
    <s v="2502E134 WIN-15 HARBORCREST 2019 CR"/>
    <x v="1"/>
    <n v="1"/>
    <x v="1"/>
    <m/>
  </r>
  <r>
    <x v="0"/>
    <n v="10600501"/>
    <x v="0"/>
    <d v="2019-01-01T00:00:00"/>
    <s v="005 AUTO CCNC     "/>
    <n v="101111171"/>
    <n v="82751.02"/>
    <x v="23"/>
    <s v="2502E134 WIN-15 HARBORCREST 2019 CR"/>
    <x v="0"/>
    <n v="1"/>
    <x v="1"/>
    <m/>
  </r>
  <r>
    <x v="0"/>
    <n v="10600501"/>
    <x v="0"/>
    <d v="2019-01-01T00:00:00"/>
    <s v="005 AUTO CCNC     "/>
    <n v="101111171"/>
    <n v="396.35"/>
    <x v="23"/>
    <s v="2502E134 WIN-15 HARBORCREST 2019 CR"/>
    <x v="17"/>
    <n v="1"/>
    <x v="1"/>
    <m/>
  </r>
  <r>
    <x v="0"/>
    <n v="10600501"/>
    <x v="0"/>
    <d v="2019-01-01T00:00:00"/>
    <s v="005 AUTO CCNC     "/>
    <n v="101111196"/>
    <n v="26.63"/>
    <x v="18"/>
    <s v="2206E023 LYO-15 BARNHARDT 2019 CRP"/>
    <x v="1"/>
    <n v="1"/>
    <x v="1"/>
    <m/>
  </r>
  <r>
    <x v="0"/>
    <n v="10600501"/>
    <x v="0"/>
    <d v="2019-01-01T00:00:00"/>
    <s v="005 AUTO CCNC     "/>
    <n v="101111196"/>
    <n v="1.08"/>
    <x v="18"/>
    <s v="2206E023 LYO-15 BARNHARDT 2019 CRP"/>
    <x v="17"/>
    <n v="1"/>
    <x v="1"/>
    <m/>
  </r>
  <r>
    <x v="0"/>
    <n v="10600501"/>
    <x v="0"/>
    <d v="2019-01-01T00:00:00"/>
    <s v="005 AUTO CCNC     "/>
    <n v="101111196"/>
    <n v="126.29"/>
    <x v="18"/>
    <s v="2206E023 LYO-15 BARNHARDT 2019 CRP"/>
    <x v="0"/>
    <n v="1"/>
    <x v="1"/>
    <m/>
  </r>
  <r>
    <x v="0"/>
    <n v="10600501"/>
    <x v="0"/>
    <d v="2019-01-01T00:00:00"/>
    <s v="005 AUTO CCNC     "/>
    <n v="101111208"/>
    <n v="4.9400000000000004"/>
    <x v="75"/>
    <s v="2104E016 MVW-13 WILDWOOD 2019 CRP"/>
    <x v="17"/>
    <n v="1"/>
    <x v="1"/>
    <m/>
  </r>
  <r>
    <x v="0"/>
    <n v="10600501"/>
    <x v="0"/>
    <d v="2019-01-01T00:00:00"/>
    <s v="005 AUTO CCNC     "/>
    <n v="101111208"/>
    <n v="435.74"/>
    <x v="75"/>
    <s v="2104E016 MVW-13 WILDWOOD 2019 CRP"/>
    <x v="0"/>
    <n v="1"/>
    <x v="1"/>
    <m/>
  </r>
  <r>
    <x v="0"/>
    <n v="10600501"/>
    <x v="0"/>
    <d v="2019-01-01T00:00:00"/>
    <s v="005 AUTO CCNC     "/>
    <n v="101111208"/>
    <n v="126.38"/>
    <x v="75"/>
    <s v="2104E016 MVW-13 WILDWOOD 2019 CRP"/>
    <x v="1"/>
    <n v="1"/>
    <x v="1"/>
    <m/>
  </r>
  <r>
    <x v="0"/>
    <n v="10600501"/>
    <x v="0"/>
    <d v="2019-01-01T00:00:00"/>
    <s v="005 AUTO CCNC     "/>
    <n v="101111247"/>
    <n v="24067.97"/>
    <x v="23"/>
    <s v="3402E127 CLV-16 LITTLE ACRES RD 201"/>
    <x v="0"/>
    <n v="1"/>
    <x v="1"/>
    <m/>
  </r>
  <r>
    <x v="0"/>
    <n v="10600501"/>
    <x v="0"/>
    <d v="2019-01-01T00:00:00"/>
    <s v="005 AUTO CCNC     "/>
    <n v="101111247"/>
    <n v="277.41000000000003"/>
    <x v="23"/>
    <s v="3402E127 CLV-16 LITTLE ACRES RD 201"/>
    <x v="17"/>
    <n v="1"/>
    <x v="1"/>
    <m/>
  </r>
  <r>
    <x v="0"/>
    <n v="10600501"/>
    <x v="0"/>
    <d v="2019-01-01T00:00:00"/>
    <s v="005 AUTO CCNC     "/>
    <n v="101111247"/>
    <n v="7772.55"/>
    <x v="23"/>
    <s v="3402E127 CLV-16 LITTLE ACRES RD 201"/>
    <x v="1"/>
    <n v="1"/>
    <x v="1"/>
    <m/>
  </r>
  <r>
    <x v="0"/>
    <n v="10600501"/>
    <x v="0"/>
    <d v="2019-01-01T00:00:00"/>
    <s v="005 AUTO CCNC     "/>
    <n v="101111258"/>
    <n v="19.16"/>
    <x v="37"/>
    <s v="2104E009 CAM-25 HILLSIDE PARK 2019"/>
    <x v="17"/>
    <n v="1"/>
    <x v="1"/>
    <m/>
  </r>
  <r>
    <x v="0"/>
    <n v="10600501"/>
    <x v="0"/>
    <d v="2019-01-01T00:00:00"/>
    <s v="005 AUTO CCNC     "/>
    <n v="101111258"/>
    <n v="1300.8399999999999"/>
    <x v="37"/>
    <s v="2104E009 CAM-25 HILLSIDE PARK 2019"/>
    <x v="1"/>
    <n v="1"/>
    <x v="1"/>
    <m/>
  </r>
  <r>
    <x v="0"/>
    <n v="10600501"/>
    <x v="0"/>
    <d v="2019-01-01T00:00:00"/>
    <s v="005 AUTO CCNC     "/>
    <n v="101111268"/>
    <n v="3861.71"/>
    <x v="75"/>
    <s v="1803W092 ELD-27 CEDAR FLATS 2019 CR"/>
    <x v="0"/>
    <n v="1"/>
    <x v="1"/>
    <m/>
  </r>
  <r>
    <x v="0"/>
    <n v="10600501"/>
    <x v="0"/>
    <d v="2019-01-01T00:00:00"/>
    <s v="005 AUTO CCNC     "/>
    <n v="101111268"/>
    <n v="134.06"/>
    <x v="75"/>
    <s v="1803W092 ELD-27 CEDAR FLATS 2019 CR"/>
    <x v="1"/>
    <n v="1"/>
    <x v="1"/>
    <m/>
  </r>
  <r>
    <x v="0"/>
    <n v="10600501"/>
    <x v="0"/>
    <d v="2019-01-01T00:00:00"/>
    <s v="005 AUTO CCNC     "/>
    <n v="101111384"/>
    <n v="22.52"/>
    <x v="18"/>
    <s v="2505E052 EVE-23 BOWZER SHORT PLAT"/>
    <x v="1"/>
    <n v="1"/>
    <x v="1"/>
    <m/>
  </r>
  <r>
    <x v="0"/>
    <n v="10600501"/>
    <x v="0"/>
    <d v="2019-01-01T00:00:00"/>
    <s v="005 AUTO CCNC     "/>
    <n v="101111384"/>
    <n v="131.47999999999999"/>
    <x v="18"/>
    <s v="2505E052 EVE-23 BOWZER SHORT PLAT"/>
    <x v="0"/>
    <n v="1"/>
    <x v="1"/>
    <m/>
  </r>
  <r>
    <x v="0"/>
    <n v="10600501"/>
    <x v="0"/>
    <d v="2019-01-01T00:00:00"/>
    <s v="005 AUTO CCNC     "/>
    <n v="101111396"/>
    <n v="4240.4799999999996"/>
    <x v="23"/>
    <s v="2103E094 STA-17 30TH AVE SW  2019 C"/>
    <x v="1"/>
    <n v="1"/>
    <x v="1"/>
    <m/>
  </r>
  <r>
    <x v="0"/>
    <n v="10600501"/>
    <x v="0"/>
    <d v="2019-01-01T00:00:00"/>
    <s v="005 AUTO CCNC     "/>
    <n v="101111396"/>
    <n v="12546.07"/>
    <x v="23"/>
    <s v="2103E094 STA-17 30TH AVE SW  2019 C"/>
    <x v="0"/>
    <n v="1"/>
    <x v="1"/>
    <m/>
  </r>
  <r>
    <x v="0"/>
    <n v="10600501"/>
    <x v="0"/>
    <d v="2019-01-01T00:00:00"/>
    <s v="005 AUTO CCNC     "/>
    <n v="101098867"/>
    <n v="190.52"/>
    <x v="75"/>
    <s v="2104E051 WAU-26 PIERATT IND CTR 201"/>
    <x v="17"/>
    <n v="1"/>
    <x v="1"/>
    <m/>
  </r>
  <r>
    <x v="0"/>
    <n v="10600501"/>
    <x v="0"/>
    <d v="2019-01-01T00:00:00"/>
    <s v="005 AUTO CCNC     "/>
    <n v="101098867"/>
    <n v="16979.88"/>
    <x v="75"/>
    <s v="2104E051 WAU-26 PIERATT IND CTR 201"/>
    <x v="1"/>
    <n v="1"/>
    <x v="1"/>
    <m/>
  </r>
  <r>
    <x v="0"/>
    <n v="10600501"/>
    <x v="0"/>
    <d v="2019-01-01T00:00:00"/>
    <s v="005 AUTO CCNC     "/>
    <n v="101098867"/>
    <n v="40882.99"/>
    <x v="75"/>
    <s v="2104E051 WAU-26 PIERATT IND CTR 201"/>
    <x v="0"/>
    <n v="1"/>
    <x v="1"/>
    <m/>
  </r>
  <r>
    <x v="0"/>
    <n v="10600501"/>
    <x v="0"/>
    <d v="2019-01-01T00:00:00"/>
    <s v="005 AUTO CCNC     "/>
    <n v="101102409"/>
    <n v="677.97"/>
    <x v="65"/>
    <s v="2105E139 SHD-17 MORGAN CRP 2017"/>
    <x v="1"/>
    <n v="1"/>
    <x v="1"/>
    <m/>
  </r>
  <r>
    <x v="0"/>
    <n v="10600501"/>
    <x v="0"/>
    <d v="2019-01-01T00:00:00"/>
    <s v="005 AUTO CCNC     "/>
    <n v="101102409"/>
    <n v="39229"/>
    <x v="65"/>
    <s v="2105E139 SHD-17 MORGAN CRP 2017"/>
    <x v="0"/>
    <n v="1"/>
    <x v="1"/>
    <m/>
  </r>
  <r>
    <x v="0"/>
    <n v="10600501"/>
    <x v="0"/>
    <d v="2019-01-01T00:00:00"/>
    <s v="005 AUTO CCNC     "/>
    <n v="101102409"/>
    <n v="160.82"/>
    <x v="65"/>
    <s v="2105E139 SHD-17 MORGAN CRP 2017"/>
    <x v="17"/>
    <n v="1"/>
    <x v="1"/>
    <m/>
  </r>
  <r>
    <x v="0"/>
    <n v="10600501"/>
    <x v="0"/>
    <d v="2019-01-01T00:00:00"/>
    <s v="005 AUTO CCNC     "/>
    <n v="101101661"/>
    <n v="14160.47"/>
    <x v="23"/>
    <s v="2104E017 MVW-16 MARLBROOK CRP 2017"/>
    <x v="1"/>
    <n v="1"/>
    <x v="1"/>
    <m/>
  </r>
  <r>
    <x v="0"/>
    <n v="10600501"/>
    <x v="0"/>
    <d v="2019-01-01T00:00:00"/>
    <s v="005 AUTO CCNC     "/>
    <n v="101101661"/>
    <n v="52827.07"/>
    <x v="23"/>
    <s v="2104E017 MVW-16 MARLBROOK CRP 2017"/>
    <x v="0"/>
    <n v="1"/>
    <x v="1"/>
    <m/>
  </r>
  <r>
    <x v="0"/>
    <n v="10600501"/>
    <x v="0"/>
    <d v="2019-01-01T00:00:00"/>
    <s v="005 AUTO CCNC     "/>
    <n v="101101661"/>
    <n v="50.94"/>
    <x v="23"/>
    <s v="2104E017 MVW-16 MARLBROOK CRP 2017"/>
    <x v="17"/>
    <n v="1"/>
    <x v="1"/>
    <m/>
  </r>
  <r>
    <x v="0"/>
    <n v="10600501"/>
    <x v="0"/>
    <d v="2019-01-01T00:00:00"/>
    <s v="005 AUTO CCNC     "/>
    <n v="101101681"/>
    <n v="6536.21"/>
    <x v="38"/>
    <s v="2701E050 PGA-12 SR3 &amp; SCENIC  2017"/>
    <x v="17"/>
    <n v="1"/>
    <x v="1"/>
    <m/>
  </r>
  <r>
    <x v="0"/>
    <n v="10600501"/>
    <x v="0"/>
    <d v="2019-01-01T00:00:00"/>
    <s v="005 AUTO CCNC     "/>
    <n v="101101681"/>
    <n v="11625.63"/>
    <x v="38"/>
    <s v="2701E050 PGA-12 SR3 &amp; SCENIC  2017"/>
    <x v="1"/>
    <n v="1"/>
    <x v="1"/>
    <m/>
  </r>
  <r>
    <x v="0"/>
    <n v="10600501"/>
    <x v="0"/>
    <d v="2019-01-01T00:00:00"/>
    <s v="005 AUTO CCNC     "/>
    <n v="101101767"/>
    <n v="576.41999999999996"/>
    <x v="38"/>
    <s v="1906E082 WLK-13 CARBO-S. PRAIR. 201"/>
    <x v="17"/>
    <n v="1"/>
    <x v="1"/>
    <m/>
  </r>
  <r>
    <x v="0"/>
    <n v="10600501"/>
    <x v="0"/>
    <d v="2019-01-01T00:00:00"/>
    <s v="005 AUTO CCNC     "/>
    <n v="101101767"/>
    <n v="1423"/>
    <x v="38"/>
    <s v="1906E082 WLK-13 CARBO-S. PRAIR. 201"/>
    <x v="1"/>
    <n v="1"/>
    <x v="1"/>
    <m/>
  </r>
  <r>
    <x v="0"/>
    <n v="10600501"/>
    <x v="0"/>
    <d v="2019-01-01T00:00:00"/>
    <s v="005 AUTO CCNC     "/>
    <n v="101101767"/>
    <n v="79700.639999999999"/>
    <x v="38"/>
    <s v="1906E082 WLK-13 CARBO-S. PRAIR. 201"/>
    <x v="0"/>
    <n v="1"/>
    <x v="1"/>
    <m/>
  </r>
  <r>
    <x v="0"/>
    <n v="10600501"/>
    <x v="0"/>
    <d v="2019-01-01T00:00:00"/>
    <s v="005 AUTO CCNC     "/>
    <n v="101108406"/>
    <n v="527.21"/>
    <x v="37"/>
    <s v="2005E101 LTA-18 DEAN KAELIN 2018 CR"/>
    <x v="17"/>
    <n v="1"/>
    <x v="1"/>
    <m/>
  </r>
  <r>
    <x v="0"/>
    <n v="10600501"/>
    <x v="0"/>
    <d v="2019-01-01T00:00:00"/>
    <s v="005 AUTO CCNC     "/>
    <n v="101108406"/>
    <n v="23162.62"/>
    <x v="37"/>
    <s v="2005E101 LTA-18 DEAN KAELIN 2018 CR"/>
    <x v="0"/>
    <n v="1"/>
    <x v="1"/>
    <m/>
  </r>
  <r>
    <x v="0"/>
    <n v="10600501"/>
    <x v="0"/>
    <d v="2019-01-01T00:00:00"/>
    <s v="005 AUTO CCNC     "/>
    <n v="101108406"/>
    <n v="149790.25"/>
    <x v="37"/>
    <s v="2005E101 LTA-18 DEAN KAELIN 2018 CR"/>
    <x v="1"/>
    <n v="1"/>
    <x v="1"/>
    <m/>
  </r>
  <r>
    <x v="0"/>
    <n v="10600501"/>
    <x v="0"/>
    <d v="2019-01-01T00:00:00"/>
    <s v="005 AUTO CCNC     "/>
    <n v="101108629"/>
    <n v="696.34"/>
    <x v="33"/>
    <s v="2404E099 SME-15 7825 W MERCER WAY C"/>
    <x v="17"/>
    <n v="1"/>
    <x v="1"/>
    <m/>
  </r>
  <r>
    <x v="0"/>
    <n v="10600501"/>
    <x v="0"/>
    <d v="2019-01-01T00:00:00"/>
    <s v="005 AUTO CCNC     "/>
    <n v="101108629"/>
    <n v="34083.69"/>
    <x v="33"/>
    <s v="2404E099 SME-15 7825 W MERCER WAY C"/>
    <x v="1"/>
    <n v="1"/>
    <x v="1"/>
    <m/>
  </r>
  <r>
    <x v="0"/>
    <n v="10600501"/>
    <x v="0"/>
    <d v="2019-01-01T00:00:00"/>
    <s v="005 AUTO CCNC     "/>
    <n v="101108629"/>
    <n v="55549.120000000003"/>
    <x v="33"/>
    <s v="2404E099 SME-15 7825 W MERCER WAY C"/>
    <x v="0"/>
    <n v="1"/>
    <x v="1"/>
    <m/>
  </r>
  <r>
    <x v="0"/>
    <n v="10600501"/>
    <x v="0"/>
    <d v="2019-01-01T00:00:00"/>
    <s v="005 AUTO CCNC     "/>
    <n v="101108174"/>
    <n v="243.12"/>
    <x v="19"/>
    <s v="1803W069 GRI-13 SUMMIT LAKE 2018 CR"/>
    <x v="0"/>
    <n v="1"/>
    <x v="1"/>
    <m/>
  </r>
  <r>
    <x v="0"/>
    <n v="10600501"/>
    <x v="0"/>
    <d v="2019-01-01T00:00:00"/>
    <s v="005 AUTO CCNC     "/>
    <n v="101108174"/>
    <n v="371.92"/>
    <x v="19"/>
    <s v="1803W069 GRI-13 SUMMIT LAKE 2018 CR"/>
    <x v="1"/>
    <n v="1"/>
    <x v="1"/>
    <m/>
  </r>
  <r>
    <x v="0"/>
    <n v="10600501"/>
    <x v="0"/>
    <d v="2019-01-01T00:00:00"/>
    <s v="005 AUTO CCNC     "/>
    <n v="101109764"/>
    <n v="210.72"/>
    <x v="75"/>
    <s v="2103E054 STA-26 WOODLAND GREEN COND"/>
    <x v="17"/>
    <n v="1"/>
    <x v="1"/>
    <m/>
  </r>
  <r>
    <x v="0"/>
    <n v="10600501"/>
    <x v="0"/>
    <d v="2019-01-01T00:00:00"/>
    <s v="005 AUTO CCNC     "/>
    <n v="101109764"/>
    <n v="52761.4"/>
    <x v="75"/>
    <s v="2103E054 STA-26 WOODLAND GREEN COND"/>
    <x v="0"/>
    <n v="1"/>
    <x v="1"/>
    <m/>
  </r>
  <r>
    <x v="0"/>
    <n v="10600501"/>
    <x v="0"/>
    <d v="2019-01-01T00:00:00"/>
    <s v="005 AUTO CCNC     "/>
    <n v="101109764"/>
    <n v="13301.98"/>
    <x v="75"/>
    <s v="2103E054 STA-26 WOODLAND GREEN COND"/>
    <x v="1"/>
    <n v="1"/>
    <x v="1"/>
    <m/>
  </r>
  <r>
    <x v="0"/>
    <n v="10100501"/>
    <x v="0"/>
    <d v="2019-01-01T00:00:00"/>
    <s v="016 AUTO UNTZ     "/>
    <n v="101111124"/>
    <n v="288.20999999999998"/>
    <x v="57"/>
    <s v="Late Charge Unitization"/>
    <x v="17"/>
    <n v="2018"/>
    <x v="1"/>
    <m/>
  </r>
  <r>
    <x v="0"/>
    <n v="10100501"/>
    <x v="0"/>
    <d v="2019-01-01T00:00:00"/>
    <s v="016 AUTO UNTZ     "/>
    <n v="101111124"/>
    <n v="2020.97"/>
    <x v="57"/>
    <s v="Late Charge Unitization"/>
    <x v="1"/>
    <n v="2018"/>
    <x v="1"/>
    <m/>
  </r>
  <r>
    <x v="0"/>
    <n v="10100501"/>
    <x v="0"/>
    <d v="2019-01-01T00:00:00"/>
    <s v="016 AUTO UNTZ     "/>
    <n v="101111124"/>
    <n v="1008.47"/>
    <x v="57"/>
    <s v="Late Charge Unitization"/>
    <x v="1"/>
    <n v="2018"/>
    <x v="1"/>
    <m/>
  </r>
  <r>
    <x v="0"/>
    <n v="10100501"/>
    <x v="0"/>
    <d v="2019-01-01T00:00:00"/>
    <s v="016 AUTO UNTZ     "/>
    <n v="101111124"/>
    <n v="8676.58"/>
    <x v="57"/>
    <s v="Late Charge Unitization"/>
    <x v="0"/>
    <n v="2018"/>
    <x v="1"/>
    <m/>
  </r>
  <r>
    <x v="0"/>
    <n v="10600501"/>
    <x v="0"/>
    <d v="2019-01-01T00:00:00"/>
    <s v="005 AUTO CCNC     "/>
    <n v="101111126"/>
    <n v="6197.83"/>
    <x v="33"/>
    <s v="3904E113 VWY-13 KNIGHT ROAD 2019 CR"/>
    <x v="1"/>
    <n v="1"/>
    <x v="1"/>
    <m/>
  </r>
  <r>
    <x v="0"/>
    <n v="10600501"/>
    <x v="0"/>
    <d v="2019-01-01T00:00:00"/>
    <s v="005 AUTO CCNC     "/>
    <n v="101111126"/>
    <n v="31930.93"/>
    <x v="33"/>
    <s v="3904E113 VWY-13 KNIGHT ROAD 2019 CR"/>
    <x v="0"/>
    <n v="1"/>
    <x v="1"/>
    <m/>
  </r>
  <r>
    <x v="0"/>
    <n v="10600501"/>
    <x v="0"/>
    <d v="2019-01-01T00:00:00"/>
    <s v="005 AUTO CCNC     "/>
    <n v="101111171"/>
    <n v="11236.51"/>
    <x v="23"/>
    <s v="2502E134 WIN-15 HARBORCREST 2019 CR"/>
    <x v="0"/>
    <n v="1"/>
    <x v="1"/>
    <m/>
  </r>
  <r>
    <x v="0"/>
    <n v="10600501"/>
    <x v="0"/>
    <d v="2019-01-01T00:00:00"/>
    <s v="005 AUTO CCNC     "/>
    <n v="101111171"/>
    <n v="3605.19"/>
    <x v="23"/>
    <s v="2502E134 WIN-15 HARBORCREST 2019 CR"/>
    <x v="1"/>
    <n v="1"/>
    <x v="1"/>
    <m/>
  </r>
  <r>
    <x v="0"/>
    <n v="10600501"/>
    <x v="0"/>
    <d v="2019-01-01T00:00:00"/>
    <s v="005 AUTO CCNC     "/>
    <n v="101111368"/>
    <n v="1790.7"/>
    <x v="37"/>
    <s v="1702W124 AIR-22 CROCKETT ST 2019 CR"/>
    <x v="0"/>
    <n v="1"/>
    <x v="1"/>
    <m/>
  </r>
  <r>
    <x v="0"/>
    <n v="10600501"/>
    <x v="0"/>
    <d v="2019-01-01T00:00:00"/>
    <s v="005 AUTO CCNC     "/>
    <n v="101111368"/>
    <n v="264.69"/>
    <x v="37"/>
    <s v="1702W124 AIR-22 CROCKETT ST 2019 CR"/>
    <x v="1"/>
    <n v="1"/>
    <x v="1"/>
    <m/>
  </r>
  <r>
    <x v="0"/>
    <n v="10600501"/>
    <x v="0"/>
    <d v="2019-01-01T00:00:00"/>
    <s v="005 AUTO CCNC     "/>
    <n v="101111384"/>
    <n v="1555.27"/>
    <x v="18"/>
    <s v="2505E052 EVE-23 BOWZER SHORT PLAT"/>
    <x v="1"/>
    <n v="1"/>
    <x v="1"/>
    <m/>
  </r>
  <r>
    <x v="0"/>
    <n v="10600501"/>
    <x v="0"/>
    <d v="2019-01-01T00:00:00"/>
    <s v="005 AUTO CCNC     "/>
    <n v="101111384"/>
    <n v="9079.5400000000009"/>
    <x v="18"/>
    <s v="2505E052 EVE-23 BOWZER SHORT PLAT"/>
    <x v="0"/>
    <n v="1"/>
    <x v="1"/>
    <m/>
  </r>
  <r>
    <x v="0"/>
    <n v="10600501"/>
    <x v="0"/>
    <d v="2019-01-01T00:00:00"/>
    <s v="005 AUTO CCNC     "/>
    <n v="101111171"/>
    <n v="53.81"/>
    <x v="23"/>
    <s v="2502E134 WIN-15 HARBORCREST 2019 CR"/>
    <x v="17"/>
    <n v="1"/>
    <x v="1"/>
    <m/>
  </r>
  <r>
    <x v="0"/>
    <n v="10600501"/>
    <x v="0"/>
    <d v="2019-01-01T00:00:00"/>
    <s v="005 AUTO CCNC     "/>
    <n v="101111196"/>
    <n v="2821.01"/>
    <x v="18"/>
    <s v="2206E023 LYO-15 BARNHARDT 2019 CRP"/>
    <x v="1"/>
    <n v="1"/>
    <x v="1"/>
    <m/>
  </r>
  <r>
    <x v="0"/>
    <n v="10600501"/>
    <x v="0"/>
    <d v="2019-01-01T00:00:00"/>
    <s v="005 AUTO CCNC     "/>
    <n v="101111196"/>
    <n v="114.87"/>
    <x v="18"/>
    <s v="2206E023 LYO-15 BARNHARDT 2019 CRP"/>
    <x v="17"/>
    <n v="1"/>
    <x v="1"/>
    <m/>
  </r>
  <r>
    <x v="0"/>
    <n v="10600501"/>
    <x v="0"/>
    <d v="2019-01-01T00:00:00"/>
    <s v="005 AUTO CCNC     "/>
    <n v="101111196"/>
    <n v="13380.44"/>
    <x v="18"/>
    <s v="2206E023 LYO-15 BARNHARDT 2019 CRP"/>
    <x v="0"/>
    <n v="1"/>
    <x v="1"/>
    <m/>
  </r>
  <r>
    <x v="0"/>
    <n v="10600501"/>
    <x v="0"/>
    <d v="2019-01-01T00:00:00"/>
    <s v="005 AUTO CCNC     "/>
    <n v="101111208"/>
    <n v="77.02"/>
    <x v="75"/>
    <s v="2104E016 MVW-13 WILDWOOD 2019 CRP"/>
    <x v="17"/>
    <n v="1"/>
    <x v="1"/>
    <m/>
  </r>
  <r>
    <x v="0"/>
    <n v="10600501"/>
    <x v="0"/>
    <d v="2019-01-01T00:00:00"/>
    <s v="005 AUTO CCNC     "/>
    <n v="101111208"/>
    <n v="6798.51"/>
    <x v="75"/>
    <s v="2104E016 MVW-13 WILDWOOD 2019 CRP"/>
    <x v="0"/>
    <n v="1"/>
    <x v="1"/>
    <m/>
  </r>
  <r>
    <x v="0"/>
    <n v="10600501"/>
    <x v="0"/>
    <d v="2019-01-01T00:00:00"/>
    <s v="005 AUTO CCNC     "/>
    <n v="101111208"/>
    <n v="1971.73"/>
    <x v="75"/>
    <s v="2104E016 MVW-13 WILDWOOD 2019 CRP"/>
    <x v="1"/>
    <n v="1"/>
    <x v="1"/>
    <m/>
  </r>
  <r>
    <x v="0"/>
    <n v="10600501"/>
    <x v="0"/>
    <d v="2019-01-01T00:00:00"/>
    <s v="005 AUTO CCNC     "/>
    <n v="101111247"/>
    <n v="205.71"/>
    <x v="23"/>
    <s v="3402E127 CLV-16 LITTLE ACRES RD 201"/>
    <x v="17"/>
    <n v="1"/>
    <x v="1"/>
    <m/>
  </r>
  <r>
    <x v="0"/>
    <n v="10600501"/>
    <x v="0"/>
    <d v="2019-01-01T00:00:00"/>
    <s v="005 AUTO CCNC     "/>
    <n v="101111247"/>
    <n v="17847.11"/>
    <x v="23"/>
    <s v="3402E127 CLV-16 LITTLE ACRES RD 201"/>
    <x v="0"/>
    <n v="1"/>
    <x v="1"/>
    <m/>
  </r>
  <r>
    <x v="0"/>
    <n v="10600501"/>
    <x v="0"/>
    <d v="2019-01-01T00:00:00"/>
    <s v="005 AUTO CCNC     "/>
    <n v="101111247"/>
    <n v="5763.57"/>
    <x v="23"/>
    <s v="3402E127 CLV-16 LITTLE ACRES RD 201"/>
    <x v="1"/>
    <n v="1"/>
    <x v="1"/>
    <m/>
  </r>
  <r>
    <x v="0"/>
    <n v="10600501"/>
    <x v="0"/>
    <d v="2019-01-01T00:00:00"/>
    <s v="005 AUTO CCNC     "/>
    <n v="101111258"/>
    <n v="322.68"/>
    <x v="37"/>
    <s v="2104E009 CAM-25 HILLSIDE PARK 2019"/>
    <x v="17"/>
    <n v="1"/>
    <x v="1"/>
    <m/>
  </r>
  <r>
    <x v="0"/>
    <n v="10600501"/>
    <x v="0"/>
    <d v="2019-01-01T00:00:00"/>
    <s v="005 AUTO CCNC     "/>
    <n v="101111258"/>
    <n v="21906.45"/>
    <x v="37"/>
    <s v="2104E009 CAM-25 HILLSIDE PARK 2019"/>
    <x v="1"/>
    <n v="1"/>
    <x v="1"/>
    <m/>
  </r>
  <r>
    <x v="0"/>
    <n v="10600501"/>
    <x v="0"/>
    <d v="2019-01-01T00:00:00"/>
    <s v="005 AUTO CCNC     "/>
    <n v="101111268"/>
    <n v="7255.91"/>
    <x v="75"/>
    <s v="1803W092 ELD-27 CEDAR FLATS 2019 CR"/>
    <x v="0"/>
    <n v="1"/>
    <x v="1"/>
    <m/>
  </r>
  <r>
    <x v="0"/>
    <n v="10600501"/>
    <x v="0"/>
    <d v="2019-01-01T00:00:00"/>
    <s v="005 AUTO CCNC     "/>
    <n v="101111268"/>
    <n v="251.9"/>
    <x v="75"/>
    <s v="1803W092 ELD-27 CEDAR FLATS 2019 CR"/>
    <x v="1"/>
    <n v="1"/>
    <x v="1"/>
    <m/>
  </r>
  <r>
    <x v="0"/>
    <n v="10600501"/>
    <x v="0"/>
    <d v="2019-01-01T00:00:00"/>
    <s v="005 AUTO CCNC     "/>
    <n v="101111276"/>
    <n v="31.37"/>
    <x v="65"/>
    <s v="1805E035 ORT-23 186TH AVE 2019 CRP"/>
    <x v="17"/>
    <n v="1"/>
    <x v="1"/>
    <m/>
  </r>
  <r>
    <x v="0"/>
    <n v="10600501"/>
    <x v="0"/>
    <d v="2019-01-01T00:00:00"/>
    <s v="005 AUTO CCNC     "/>
    <n v="101111276"/>
    <n v="1179.6600000000001"/>
    <x v="65"/>
    <s v="1805E035 ORT-23 186TH AVE 2019 CRP"/>
    <x v="1"/>
    <n v="1"/>
    <x v="1"/>
    <m/>
  </r>
  <r>
    <x v="0"/>
    <n v="10600501"/>
    <x v="0"/>
    <d v="2019-01-01T00:00:00"/>
    <s v="005 AUTO CCNC     "/>
    <n v="101111276"/>
    <n v="2567.14"/>
    <x v="65"/>
    <s v="1805E035 ORT-23 186TH AVE 2019 CRP"/>
    <x v="0"/>
    <n v="1"/>
    <x v="1"/>
    <m/>
  </r>
  <r>
    <x v="0"/>
    <n v="10600501"/>
    <x v="0"/>
    <d v="2019-01-01T00:00:00"/>
    <s v="005 AUTO CCNC     "/>
    <n v="101111288"/>
    <n v="13474.14"/>
    <x v="74"/>
    <s v="2107E026 BDI-15 BUCKLEY  2019 CRP"/>
    <x v="1"/>
    <n v="1"/>
    <x v="1"/>
    <m/>
  </r>
  <r>
    <x v="0"/>
    <n v="10600501"/>
    <x v="0"/>
    <d v="2019-01-01T00:00:00"/>
    <s v="005 AUTO CCNC     "/>
    <n v="101111288"/>
    <n v="30277.08"/>
    <x v="74"/>
    <s v="2107E026 BDI-15 BUCKLEY  2019 CRP"/>
    <x v="0"/>
    <n v="1"/>
    <x v="1"/>
    <m/>
  </r>
  <r>
    <x v="0"/>
    <n v="10600501"/>
    <x v="0"/>
    <d v="2019-01-01T00:00:00"/>
    <s v="005 AUTO CCNC     "/>
    <n v="101111288"/>
    <n v="11693.81"/>
    <x v="74"/>
    <s v="2107E026 BDI-15 BUCKLEY  2019 CRP"/>
    <x v="18"/>
    <n v="1"/>
    <x v="1"/>
    <m/>
  </r>
  <r>
    <x v="0"/>
    <n v="10600501"/>
    <x v="0"/>
    <d v="2019-01-01T00:00:00"/>
    <s v="005 AUTO CCNC     "/>
    <n v="101111288"/>
    <n v="452.42"/>
    <x v="74"/>
    <s v="2107E026 BDI-15 BUCKLEY  2019 CRP"/>
    <x v="17"/>
    <n v="1"/>
    <x v="1"/>
    <m/>
  </r>
  <r>
    <x v="0"/>
    <n v="10600501"/>
    <x v="0"/>
    <d v="2019-01-01T00:00:00"/>
    <s v="005 AUTO CCNC     "/>
    <n v="101111056"/>
    <n v="88.44"/>
    <x v="37"/>
    <s v="2205E125 SEQ-13 GAGNON 2019 CRP"/>
    <x v="17"/>
    <n v="1"/>
    <x v="1"/>
    <m/>
  </r>
  <r>
    <x v="0"/>
    <n v="10600501"/>
    <x v="0"/>
    <d v="2019-01-01T00:00:00"/>
    <s v="005 AUTO CCNC     "/>
    <n v="101111056"/>
    <n v="25304.74"/>
    <x v="37"/>
    <s v="2205E125 SEQ-13 GAGNON 2019 CRP"/>
    <x v="0"/>
    <n v="1"/>
    <x v="1"/>
    <m/>
  </r>
  <r>
    <x v="0"/>
    <n v="10600501"/>
    <x v="0"/>
    <d v="2019-01-01T00:00:00"/>
    <s v="005 AUTO CCNC     "/>
    <n v="101111056"/>
    <n v="4965.1099999999997"/>
    <x v="37"/>
    <s v="2205E125 SEQ-13 GAGNON 2019 CRP"/>
    <x v="1"/>
    <n v="1"/>
    <x v="1"/>
    <m/>
  </r>
  <r>
    <x v="0"/>
    <n v="10600501"/>
    <x v="0"/>
    <d v="2019-01-01T00:00:00"/>
    <s v="005 AUTO CCNC     "/>
    <n v="101111396"/>
    <n v="1815.06"/>
    <x v="23"/>
    <s v="2103E094 STA-17 30TH AVE SW  2019 C"/>
    <x v="1"/>
    <n v="1"/>
    <x v="1"/>
    <m/>
  </r>
  <r>
    <x v="0"/>
    <n v="10600501"/>
    <x v="0"/>
    <d v="2019-01-01T00:00:00"/>
    <s v="005 AUTO CCNC     "/>
    <n v="101111396"/>
    <n v="5370.08"/>
    <x v="23"/>
    <s v="2103E094 STA-17 30TH AVE SW  2019 C"/>
    <x v="0"/>
    <n v="1"/>
    <x v="1"/>
    <m/>
  </r>
  <r>
    <x v="0"/>
    <n v="10100501"/>
    <x v="0"/>
    <d v="2019-01-01T00:00:00"/>
    <s v="016 AUTO UNTZ     "/>
    <n v="101111414"/>
    <n v="58.47"/>
    <x v="57"/>
    <s v="Late Charge Unitization"/>
    <x v="17"/>
    <n v="2018"/>
    <x v="1"/>
    <m/>
  </r>
  <r>
    <x v="0"/>
    <n v="10100501"/>
    <x v="0"/>
    <d v="2019-01-01T00:00:00"/>
    <s v="016 AUTO UNTZ     "/>
    <n v="101111414"/>
    <n v="308.86"/>
    <x v="57"/>
    <s v="Late Charge Unitization"/>
    <x v="1"/>
    <n v="2018"/>
    <x v="1"/>
    <m/>
  </r>
  <r>
    <x v="0"/>
    <n v="10100501"/>
    <x v="0"/>
    <d v="2019-01-01T00:00:00"/>
    <s v="016 AUTO UNTZ     "/>
    <n v="101111414"/>
    <n v="3009.8"/>
    <x v="57"/>
    <s v="Late Charge Unitization"/>
    <x v="0"/>
    <n v="2018"/>
    <x v="1"/>
    <m/>
  </r>
  <r>
    <x v="0"/>
    <n v="10600501"/>
    <x v="0"/>
    <d v="2019-02-01T00:00:00"/>
    <s v="005 AUTO CCNC     "/>
    <n v="101098867"/>
    <n v="-15135.42"/>
    <x v="75"/>
    <s v="2104E051 WAU-26 PIERATT IND CTR 201"/>
    <x v="1"/>
    <n v="1"/>
    <x v="1"/>
    <m/>
  </r>
  <r>
    <x v="0"/>
    <n v="10600501"/>
    <x v="0"/>
    <d v="2019-02-01T00:00:00"/>
    <s v="005 AUTO CCNC     "/>
    <n v="101098867"/>
    <n v="-169.82"/>
    <x v="75"/>
    <s v="2104E051 WAU-26 PIERATT IND CTR 201"/>
    <x v="17"/>
    <n v="1"/>
    <x v="1"/>
    <m/>
  </r>
  <r>
    <x v="0"/>
    <n v="10600501"/>
    <x v="0"/>
    <d v="2019-02-01T00:00:00"/>
    <s v="005 AUTO CCNC     "/>
    <n v="101098867"/>
    <n v="-36442.019999999997"/>
    <x v="75"/>
    <s v="2104E051 WAU-26 PIERATT IND CTR 201"/>
    <x v="0"/>
    <n v="1"/>
    <x v="1"/>
    <m/>
  </r>
  <r>
    <x v="0"/>
    <n v="10600501"/>
    <x v="0"/>
    <d v="2019-02-01T00:00:00"/>
    <s v="005 AUTO CCNC     "/>
    <n v="101101624"/>
    <n v="4613.29"/>
    <x v="55"/>
    <s v="2204E127 RDO-12 REDONDO BEACH DR CR"/>
    <x v="1"/>
    <n v="2"/>
    <x v="1"/>
    <m/>
  </r>
  <r>
    <x v="0"/>
    <n v="10600501"/>
    <x v="0"/>
    <d v="2019-02-01T00:00:00"/>
    <s v="005 AUTO CCNC     "/>
    <n v="101101624"/>
    <n v="15872.85"/>
    <x v="55"/>
    <s v="2204E127 RDO-12 REDONDO BEACH DR CR"/>
    <x v="0"/>
    <n v="2"/>
    <x v="1"/>
    <m/>
  </r>
  <r>
    <x v="0"/>
    <n v="10600501"/>
    <x v="0"/>
    <d v="2019-02-01T00:00:00"/>
    <s v="005 AUTO CCNC     "/>
    <n v="101101624"/>
    <n v="205.61"/>
    <x v="55"/>
    <s v="2204E127 RDO-12 REDONDO BEACH DR CR"/>
    <x v="17"/>
    <n v="2"/>
    <x v="1"/>
    <m/>
  </r>
  <r>
    <x v="0"/>
    <n v="10600501"/>
    <x v="0"/>
    <d v="2019-02-01T00:00:00"/>
    <s v="005 AUTO CCNC     "/>
    <n v="101101661"/>
    <n v="-5499.92"/>
    <x v="23"/>
    <s v="2104E017 MVW-16 MARLBROOK CRP 2017"/>
    <x v="1"/>
    <n v="1"/>
    <x v="1"/>
    <m/>
  </r>
  <r>
    <x v="0"/>
    <n v="10600501"/>
    <x v="0"/>
    <d v="2019-02-01T00:00:00"/>
    <s v="005 AUTO CCNC     "/>
    <n v="101101661"/>
    <n v="-19.79"/>
    <x v="23"/>
    <s v="2104E017 MVW-16 MARLBROOK CRP 2017"/>
    <x v="17"/>
    <n v="1"/>
    <x v="1"/>
    <m/>
  </r>
  <r>
    <x v="0"/>
    <n v="10600501"/>
    <x v="0"/>
    <d v="2019-02-01T00:00:00"/>
    <s v="005 AUTO CCNC     "/>
    <n v="101101661"/>
    <n v="-20518.04"/>
    <x v="23"/>
    <s v="2104E017 MVW-16 MARLBROOK CRP 2017"/>
    <x v="0"/>
    <n v="1"/>
    <x v="1"/>
    <m/>
  </r>
  <r>
    <x v="0"/>
    <n v="10600501"/>
    <x v="0"/>
    <d v="2019-02-01T00:00:00"/>
    <s v="005 AUTO CCNC     "/>
    <n v="101101681"/>
    <n v="-7449.34"/>
    <x v="38"/>
    <s v="2701E050 PGA-12 SR3 &amp; SCENIC  2017"/>
    <x v="1"/>
    <n v="1"/>
    <x v="1"/>
    <m/>
  </r>
  <r>
    <x v="0"/>
    <n v="10600501"/>
    <x v="0"/>
    <d v="2019-02-01T00:00:00"/>
    <s v="005 AUTO CCNC     "/>
    <n v="101101681"/>
    <n v="-4188.1899999999996"/>
    <x v="38"/>
    <s v="2701E050 PGA-12 SR3 &amp; SCENIC  2017"/>
    <x v="17"/>
    <n v="1"/>
    <x v="1"/>
    <m/>
  </r>
  <r>
    <x v="0"/>
    <n v="10600501"/>
    <x v="0"/>
    <d v="2019-02-01T00:00:00"/>
    <s v="005 AUTO CCNC     "/>
    <n v="101101767"/>
    <n v="-37.200000000000003"/>
    <x v="38"/>
    <s v="1906E082 WLK-13 CARBO-S. PRAIR. 201"/>
    <x v="1"/>
    <n v="1"/>
    <x v="1"/>
    <m/>
  </r>
  <r>
    <x v="0"/>
    <n v="10600501"/>
    <x v="0"/>
    <d v="2019-02-01T00:00:00"/>
    <s v="005 AUTO CCNC     "/>
    <n v="101101767"/>
    <n v="-15.07"/>
    <x v="38"/>
    <s v="1906E082 WLK-13 CARBO-S. PRAIR. 201"/>
    <x v="17"/>
    <n v="1"/>
    <x v="1"/>
    <m/>
  </r>
  <r>
    <x v="0"/>
    <n v="10600501"/>
    <x v="0"/>
    <d v="2019-02-01T00:00:00"/>
    <s v="005 AUTO CCNC     "/>
    <n v="101101767"/>
    <n v="-2084.23"/>
    <x v="38"/>
    <s v="1906E082 WLK-13 CARBO-S. PRAIR. 201"/>
    <x v="0"/>
    <n v="1"/>
    <x v="1"/>
    <m/>
  </r>
  <r>
    <x v="0"/>
    <n v="10600501"/>
    <x v="0"/>
    <d v="2019-02-01T00:00:00"/>
    <s v="005 AUTO CCNC     "/>
    <n v="101102255"/>
    <n v="2784.01"/>
    <x v="55"/>
    <s v="3506E083 HAM-13 SKAGIT HW 2017 CRP"/>
    <x v="1"/>
    <n v="2"/>
    <x v="1"/>
    <m/>
  </r>
  <r>
    <x v="0"/>
    <n v="10600501"/>
    <x v="0"/>
    <d v="2019-02-01T00:00:00"/>
    <s v="005 AUTO CCNC     "/>
    <n v="101102255"/>
    <n v="229.73"/>
    <x v="55"/>
    <s v="3506E083 HAM-13 SKAGIT HW 2017 CRP"/>
    <x v="17"/>
    <n v="2"/>
    <x v="1"/>
    <m/>
  </r>
  <r>
    <x v="0"/>
    <n v="10600501"/>
    <x v="0"/>
    <d v="2019-02-01T00:00:00"/>
    <s v="005 AUTO CCNC     "/>
    <n v="101102255"/>
    <n v="7649.64"/>
    <x v="55"/>
    <s v="3506E083 HAM-13 SKAGIT HW 2017 CRP"/>
    <x v="0"/>
    <n v="2"/>
    <x v="1"/>
    <m/>
  </r>
  <r>
    <x v="0"/>
    <n v="10600501"/>
    <x v="0"/>
    <d v="2019-02-01T00:00:00"/>
    <s v="005 AUTO CCNC     "/>
    <n v="101102409"/>
    <n v="-29409.02"/>
    <x v="65"/>
    <s v="2105E139 SHD-17 MORGAN CRP 2017"/>
    <x v="0"/>
    <n v="1"/>
    <x v="1"/>
    <m/>
  </r>
  <r>
    <x v="0"/>
    <n v="10600501"/>
    <x v="0"/>
    <d v="2019-02-01T00:00:00"/>
    <s v="005 AUTO CCNC     "/>
    <n v="101102409"/>
    <n v="-120.55"/>
    <x v="65"/>
    <s v="2105E139 SHD-17 MORGAN CRP 2017"/>
    <x v="17"/>
    <n v="1"/>
    <x v="1"/>
    <m/>
  </r>
  <r>
    <x v="0"/>
    <n v="10600501"/>
    <x v="0"/>
    <d v="2019-02-01T00:00:00"/>
    <s v="005 AUTO CCNC     "/>
    <n v="101102409"/>
    <n v="-508.26"/>
    <x v="65"/>
    <s v="2105E139 SHD-17 MORGAN CRP 2017"/>
    <x v="1"/>
    <n v="1"/>
    <x v="1"/>
    <m/>
  </r>
  <r>
    <x v="0"/>
    <n v="10600501"/>
    <x v="0"/>
    <d v="2019-02-01T00:00:00"/>
    <s v="005 AUTO CCNC     "/>
    <n v="101108629"/>
    <n v="-574.30999999999995"/>
    <x v="33"/>
    <s v="2404E099 SME-15 7825 W MERCER WAY C"/>
    <x v="17"/>
    <n v="1"/>
    <x v="1"/>
    <m/>
  </r>
  <r>
    <x v="0"/>
    <n v="10600501"/>
    <x v="0"/>
    <d v="2019-02-01T00:00:00"/>
    <s v="005 AUTO CCNC     "/>
    <n v="101108629"/>
    <n v="-28110.75"/>
    <x v="33"/>
    <s v="2404E099 SME-15 7825 W MERCER WAY C"/>
    <x v="1"/>
    <n v="1"/>
    <x v="1"/>
    <m/>
  </r>
  <r>
    <x v="0"/>
    <n v="10600501"/>
    <x v="0"/>
    <d v="2019-02-01T00:00:00"/>
    <s v="005 AUTO CCNC     "/>
    <n v="101108629"/>
    <n v="-45814.51"/>
    <x v="33"/>
    <s v="2404E099 SME-15 7825 W MERCER WAY C"/>
    <x v="0"/>
    <n v="1"/>
    <x v="1"/>
    <m/>
  </r>
  <r>
    <x v="0"/>
    <n v="10600501"/>
    <x v="0"/>
    <d v="2019-02-01T00:00:00"/>
    <s v="005 AUTO CCNC     "/>
    <n v="101108174"/>
    <n v="140.32"/>
    <x v="19"/>
    <s v="1803W069 GRI-13 SUMMIT LAKE 2018 CR"/>
    <x v="1"/>
    <n v="1"/>
    <x v="1"/>
    <m/>
  </r>
  <r>
    <x v="0"/>
    <n v="10600501"/>
    <x v="0"/>
    <d v="2019-02-01T00:00:00"/>
    <s v="005 AUTO CCNC     "/>
    <n v="101108174"/>
    <n v="91.73"/>
    <x v="19"/>
    <s v="1803W069 GRI-13 SUMMIT LAKE 2018 CR"/>
    <x v="0"/>
    <n v="1"/>
    <x v="1"/>
    <m/>
  </r>
  <r>
    <x v="0"/>
    <n v="10600501"/>
    <x v="0"/>
    <d v="2019-02-01T00:00:00"/>
    <s v="005 AUTO CCNC     "/>
    <n v="101108285"/>
    <n v="23852.59"/>
    <x v="45"/>
    <s v="2302E034 LOL-21 ROHRICH 2018 CRP"/>
    <x v="1"/>
    <n v="2"/>
    <x v="1"/>
    <m/>
  </r>
  <r>
    <x v="0"/>
    <n v="10600501"/>
    <x v="0"/>
    <d v="2019-02-01T00:00:00"/>
    <s v="005 AUTO CCNC     "/>
    <n v="101108285"/>
    <n v="4892.84"/>
    <x v="45"/>
    <s v="2302E034 LOL-21 ROHRICH 2018 CRP"/>
    <x v="17"/>
    <n v="2"/>
    <x v="1"/>
    <m/>
  </r>
  <r>
    <x v="0"/>
    <n v="10600501"/>
    <x v="0"/>
    <d v="2019-02-01T00:00:00"/>
    <s v="005 AUTO CCNC     "/>
    <n v="101108285"/>
    <n v="29968.66"/>
    <x v="45"/>
    <s v="2302E034 LOL-21 ROHRICH 2018 CRP"/>
    <x v="0"/>
    <n v="2"/>
    <x v="1"/>
    <m/>
  </r>
  <r>
    <x v="0"/>
    <n v="10600501"/>
    <x v="0"/>
    <d v="2019-02-01T00:00:00"/>
    <s v="005 AUTO CCNC     "/>
    <n v="101108285"/>
    <n v="1834.82"/>
    <x v="45"/>
    <s v="2302E034 LOL-21 ROHRICH 2018 CRP"/>
    <x v="18"/>
    <n v="2"/>
    <x v="1"/>
    <m/>
  </r>
  <r>
    <x v="0"/>
    <n v="10600501"/>
    <x v="0"/>
    <d v="2019-02-01T00:00:00"/>
    <s v="005 AUTO CCNC     "/>
    <n v="101108285"/>
    <n v="611.62"/>
    <x v="45"/>
    <s v="2302E034 LOL-21 ROHRICH 2018 CRP"/>
    <x v="4"/>
    <n v="2"/>
    <x v="1"/>
    <m/>
  </r>
  <r>
    <x v="0"/>
    <n v="10600501"/>
    <x v="0"/>
    <d v="2019-02-01T00:00:00"/>
    <s v="005 AUTO CCNC     "/>
    <n v="101108406"/>
    <n v="-481.02"/>
    <x v="37"/>
    <s v="2005E101 LTA-18 DEAN KAELIN 2018 CR"/>
    <x v="17"/>
    <n v="1"/>
    <x v="1"/>
    <m/>
  </r>
  <r>
    <x v="0"/>
    <n v="10600501"/>
    <x v="0"/>
    <d v="2019-02-01T00:00:00"/>
    <s v="005 AUTO CCNC     "/>
    <n v="101108406"/>
    <n v="-21133.200000000001"/>
    <x v="37"/>
    <s v="2005E101 LTA-18 DEAN KAELIN 2018 CR"/>
    <x v="0"/>
    <n v="1"/>
    <x v="1"/>
    <m/>
  </r>
  <r>
    <x v="0"/>
    <n v="10600501"/>
    <x v="0"/>
    <d v="2019-02-01T00:00:00"/>
    <s v="005 AUTO CCNC     "/>
    <n v="101108406"/>
    <n v="-136666.23999999999"/>
    <x v="37"/>
    <s v="2005E101 LTA-18 DEAN KAELIN 2018 CR"/>
    <x v="1"/>
    <n v="1"/>
    <x v="1"/>
    <m/>
  </r>
  <r>
    <x v="0"/>
    <n v="10600501"/>
    <x v="0"/>
    <d v="2019-02-01T00:00:00"/>
    <s v="005 AUTO CCNC     "/>
    <n v="101109764"/>
    <n v="-160.5"/>
    <x v="75"/>
    <s v="2103E054 STA-26 WOODLAND GREEN COND"/>
    <x v="17"/>
    <n v="1"/>
    <x v="1"/>
    <m/>
  </r>
  <r>
    <x v="0"/>
    <n v="10600501"/>
    <x v="0"/>
    <d v="2019-02-01T00:00:00"/>
    <s v="005 AUTO CCNC     "/>
    <n v="101109764"/>
    <n v="-40184.49"/>
    <x v="75"/>
    <s v="2103E054 STA-26 WOODLAND GREEN COND"/>
    <x v="0"/>
    <n v="1"/>
    <x v="1"/>
    <m/>
  </r>
  <r>
    <x v="0"/>
    <n v="10600501"/>
    <x v="0"/>
    <d v="2019-02-01T00:00:00"/>
    <s v="005 AUTO CCNC     "/>
    <n v="101109764"/>
    <n v="-10131.15"/>
    <x v="75"/>
    <s v="2103E054 STA-26 WOODLAND GREEN COND"/>
    <x v="1"/>
    <n v="1"/>
    <x v="1"/>
    <m/>
  </r>
  <r>
    <x v="0"/>
    <n v="10600501"/>
    <x v="0"/>
    <d v="2019-02-01T00:00:00"/>
    <s v="005 AUTO CCNC     "/>
    <n v="101110912"/>
    <n v="110989.48"/>
    <x v="76"/>
    <s v="2202E051 VAS-13 SW 236TH &amp; WAX 2019"/>
    <x v="1"/>
    <n v="2"/>
    <x v="1"/>
    <m/>
  </r>
  <r>
    <x v="0"/>
    <n v="10600501"/>
    <x v="0"/>
    <d v="2019-02-01T00:00:00"/>
    <s v="005 AUTO CCNC     "/>
    <n v="101110912"/>
    <n v="1297.3699999999999"/>
    <x v="76"/>
    <s v="2202E051 VAS-13 SW 236TH &amp; WAX 2019"/>
    <x v="17"/>
    <n v="2"/>
    <x v="1"/>
    <m/>
  </r>
  <r>
    <x v="0"/>
    <n v="10600501"/>
    <x v="0"/>
    <d v="2019-02-01T00:00:00"/>
    <s v="005 AUTO CCNC     "/>
    <n v="101111054"/>
    <n v="8979.25"/>
    <x v="76"/>
    <s v="2202E005 VAS-23 WESTSIDE HWY SW 201"/>
    <x v="17"/>
    <n v="2"/>
    <x v="1"/>
    <m/>
  </r>
  <r>
    <x v="0"/>
    <n v="10600501"/>
    <x v="0"/>
    <d v="2019-02-01T00:00:00"/>
    <s v="005 AUTO CCNC     "/>
    <n v="101111056"/>
    <n v="-13804.77"/>
    <x v="37"/>
    <s v="2205E125 SEQ-13 GAGNON 2019 CRP"/>
    <x v="0"/>
    <n v="1"/>
    <x v="1"/>
    <m/>
  </r>
  <r>
    <x v="0"/>
    <n v="10600501"/>
    <x v="0"/>
    <d v="2019-02-01T00:00:00"/>
    <s v="005 AUTO CCNC     "/>
    <n v="101111056"/>
    <n v="-2708.68"/>
    <x v="37"/>
    <s v="2205E125 SEQ-13 GAGNON 2019 CRP"/>
    <x v="1"/>
    <n v="1"/>
    <x v="1"/>
    <m/>
  </r>
  <r>
    <x v="0"/>
    <n v="10600501"/>
    <x v="0"/>
    <d v="2019-02-01T00:00:00"/>
    <s v="005 AUTO CCNC     "/>
    <n v="101111056"/>
    <n v="-48.25"/>
    <x v="37"/>
    <s v="2205E125 SEQ-13 GAGNON 2019 CRP"/>
    <x v="17"/>
    <n v="1"/>
    <x v="1"/>
    <m/>
  </r>
  <r>
    <x v="0"/>
    <n v="10100501"/>
    <x v="0"/>
    <d v="2019-02-01T00:00:00"/>
    <s v="016 AUTO UNTZ     "/>
    <n v="101111124"/>
    <n v="-268.82"/>
    <x v="57"/>
    <s v="Late Charge Unitization"/>
    <x v="17"/>
    <n v="2018"/>
    <x v="1"/>
    <m/>
  </r>
  <r>
    <x v="0"/>
    <n v="10100501"/>
    <x v="0"/>
    <d v="2019-02-01T00:00:00"/>
    <s v="016 AUTO UNTZ     "/>
    <n v="101111124"/>
    <n v="-1682.2"/>
    <x v="57"/>
    <s v="Late Charge Unitization"/>
    <x v="1"/>
    <n v="2018"/>
    <x v="1"/>
    <m/>
  </r>
  <r>
    <x v="0"/>
    <n v="10100501"/>
    <x v="0"/>
    <d v="2019-02-01T00:00:00"/>
    <s v="016 AUTO UNTZ     "/>
    <n v="101111124"/>
    <n v="-771.61"/>
    <x v="57"/>
    <s v="Late Charge Unitization"/>
    <x v="1"/>
    <n v="2018"/>
    <x v="1"/>
    <m/>
  </r>
  <r>
    <x v="0"/>
    <n v="10100501"/>
    <x v="0"/>
    <d v="2019-02-01T00:00:00"/>
    <s v="016 AUTO UNTZ     "/>
    <n v="101111124"/>
    <n v="-7918.67"/>
    <x v="57"/>
    <s v="Late Charge Unitization"/>
    <x v="0"/>
    <n v="2018"/>
    <x v="1"/>
    <m/>
  </r>
  <r>
    <x v="0"/>
    <n v="10600501"/>
    <x v="0"/>
    <d v="2019-02-01T00:00:00"/>
    <s v="005 AUTO CCNC     "/>
    <n v="101111126"/>
    <n v="-5860.45"/>
    <x v="33"/>
    <s v="3904E113 VWY-13 KNIGHT ROAD 2019 CR"/>
    <x v="1"/>
    <n v="1"/>
    <x v="1"/>
    <m/>
  </r>
  <r>
    <x v="0"/>
    <n v="10600501"/>
    <x v="0"/>
    <d v="2019-02-01T00:00:00"/>
    <s v="005 AUTO CCNC     "/>
    <n v="101111126"/>
    <n v="-30192.77"/>
    <x v="33"/>
    <s v="3904E113 VWY-13 KNIGHT ROAD 2019 CR"/>
    <x v="0"/>
    <n v="1"/>
    <x v="1"/>
    <m/>
  </r>
  <r>
    <x v="0"/>
    <n v="10600501"/>
    <x v="0"/>
    <d v="2019-02-01T00:00:00"/>
    <s v="005 AUTO CCNC     "/>
    <n v="101111171"/>
    <n v="-35.94"/>
    <x v="23"/>
    <s v="2502E134 WIN-15 HARBORCREST 2019 CR"/>
    <x v="17"/>
    <n v="1"/>
    <x v="1"/>
    <m/>
  </r>
  <r>
    <x v="0"/>
    <n v="10600501"/>
    <x v="0"/>
    <d v="2019-02-01T00:00:00"/>
    <s v="005 AUTO CCNC     "/>
    <n v="101111171"/>
    <n v="-2407.9699999999998"/>
    <x v="23"/>
    <s v="2502E134 WIN-15 HARBORCREST 2019 CR"/>
    <x v="1"/>
    <n v="1"/>
    <x v="1"/>
    <m/>
  </r>
  <r>
    <x v="0"/>
    <n v="10600501"/>
    <x v="0"/>
    <d v="2019-02-01T00:00:00"/>
    <s v="005 AUTO CCNC     "/>
    <n v="101111171"/>
    <n v="-7505.09"/>
    <x v="23"/>
    <s v="2502E134 WIN-15 HARBORCREST 2019 CR"/>
    <x v="0"/>
    <n v="1"/>
    <x v="1"/>
    <m/>
  </r>
  <r>
    <x v="0"/>
    <n v="10600501"/>
    <x v="0"/>
    <d v="2019-02-01T00:00:00"/>
    <s v="005 AUTO CCNC     "/>
    <n v="101111196"/>
    <n v="-87.3"/>
    <x v="18"/>
    <s v="2206E023 LYO-15 BARNHARDT 2019 CRP"/>
    <x v="17"/>
    <n v="1"/>
    <x v="1"/>
    <m/>
  </r>
  <r>
    <x v="0"/>
    <n v="10600501"/>
    <x v="0"/>
    <d v="2019-02-01T00:00:00"/>
    <s v="005 AUTO CCNC     "/>
    <n v="101111196"/>
    <n v="-10169.02"/>
    <x v="18"/>
    <s v="2206E023 LYO-15 BARNHARDT 2019 CRP"/>
    <x v="0"/>
    <n v="1"/>
    <x v="1"/>
    <m/>
  </r>
  <r>
    <x v="0"/>
    <n v="10600501"/>
    <x v="0"/>
    <d v="2019-02-01T00:00:00"/>
    <s v="005 AUTO CCNC     "/>
    <n v="101111196"/>
    <n v="-2143.94"/>
    <x v="18"/>
    <s v="2206E023 LYO-15 BARNHARDT 2019 CRP"/>
    <x v="1"/>
    <n v="1"/>
    <x v="1"/>
    <m/>
  </r>
  <r>
    <x v="0"/>
    <n v="10600501"/>
    <x v="0"/>
    <d v="2019-02-01T00:00:00"/>
    <s v="005 AUTO CCNC     "/>
    <n v="101111208"/>
    <n v="-731.04"/>
    <x v="75"/>
    <s v="2104E016 MVW-13 WILDWOOD 2019 CRP"/>
    <x v="1"/>
    <n v="1"/>
    <x v="1"/>
    <m/>
  </r>
  <r>
    <x v="0"/>
    <n v="10600501"/>
    <x v="0"/>
    <d v="2019-02-01T00:00:00"/>
    <s v="005 AUTO CCNC     "/>
    <n v="101111208"/>
    <n v="-28.56"/>
    <x v="75"/>
    <s v="2104E016 MVW-13 WILDWOOD 2019 CRP"/>
    <x v="17"/>
    <n v="1"/>
    <x v="1"/>
    <m/>
  </r>
  <r>
    <x v="0"/>
    <n v="10600501"/>
    <x v="0"/>
    <d v="2019-02-01T00:00:00"/>
    <s v="005 AUTO CCNC     "/>
    <n v="101111208"/>
    <n v="-2520.63"/>
    <x v="75"/>
    <s v="2104E016 MVW-13 WILDWOOD 2019 CRP"/>
    <x v="0"/>
    <n v="1"/>
    <x v="1"/>
    <m/>
  </r>
  <r>
    <x v="0"/>
    <n v="10600501"/>
    <x v="0"/>
    <d v="2019-02-01T00:00:00"/>
    <s v="005 AUTO CCNC     "/>
    <n v="101111247"/>
    <n v="-6833.8"/>
    <x v="23"/>
    <s v="3402E127 CLV-16 LITTLE ACRES RD 201"/>
    <x v="0"/>
    <n v="1"/>
    <x v="1"/>
    <m/>
  </r>
  <r>
    <x v="0"/>
    <n v="10600501"/>
    <x v="0"/>
    <d v="2019-02-01T00:00:00"/>
    <s v="005 AUTO CCNC     "/>
    <n v="101111247"/>
    <n v="-2206.92"/>
    <x v="23"/>
    <s v="3402E127 CLV-16 LITTLE ACRES RD 201"/>
    <x v="1"/>
    <n v="1"/>
    <x v="1"/>
    <m/>
  </r>
  <r>
    <x v="0"/>
    <n v="10600501"/>
    <x v="0"/>
    <d v="2019-02-01T00:00:00"/>
    <s v="005 AUTO CCNC     "/>
    <n v="101111247"/>
    <n v="-78.77"/>
    <x v="23"/>
    <s v="3402E127 CLV-16 LITTLE ACRES RD 201"/>
    <x v="17"/>
    <n v="1"/>
    <x v="1"/>
    <m/>
  </r>
  <r>
    <x v="0"/>
    <n v="10600501"/>
    <x v="0"/>
    <d v="2019-02-01T00:00:00"/>
    <s v="005 AUTO CCNC     "/>
    <n v="101111258"/>
    <n v="-167.03"/>
    <x v="37"/>
    <s v="2104E009 CAM-25 HILLSIDE PARK 2019"/>
    <x v="17"/>
    <n v="1"/>
    <x v="1"/>
    <m/>
  </r>
  <r>
    <x v="0"/>
    <n v="10600501"/>
    <x v="0"/>
    <d v="2019-02-01T00:00:00"/>
    <s v="005 AUTO CCNC     "/>
    <n v="101111258"/>
    <n v="-11339.56"/>
    <x v="37"/>
    <s v="2104E009 CAM-25 HILLSIDE PARK 2019"/>
    <x v="1"/>
    <n v="1"/>
    <x v="1"/>
    <m/>
  </r>
  <r>
    <x v="0"/>
    <n v="10600501"/>
    <x v="0"/>
    <d v="2019-02-01T00:00:00"/>
    <s v="005 AUTO CCNC     "/>
    <n v="101111268"/>
    <n v="-176.41"/>
    <x v="75"/>
    <s v="1803W092 ELD-27 CEDAR FLATS 2019 CR"/>
    <x v="1"/>
    <n v="1"/>
    <x v="1"/>
    <m/>
  </r>
  <r>
    <x v="0"/>
    <n v="10600501"/>
    <x v="0"/>
    <d v="2019-02-01T00:00:00"/>
    <s v="005 AUTO CCNC     "/>
    <n v="101111268"/>
    <n v="-5081.54"/>
    <x v="75"/>
    <s v="1803W092 ELD-27 CEDAR FLATS 2019 CR"/>
    <x v="0"/>
    <n v="1"/>
    <x v="1"/>
    <m/>
  </r>
  <r>
    <x v="0"/>
    <n v="10600501"/>
    <x v="0"/>
    <d v="2019-02-01T00:00:00"/>
    <s v="005 AUTO CCNC     "/>
    <n v="101111276"/>
    <n v="84.44"/>
    <x v="65"/>
    <s v="1805E035 ORT-23 186TH AVE 2019 CRP"/>
    <x v="1"/>
    <n v="1"/>
    <x v="1"/>
    <m/>
  </r>
  <r>
    <x v="0"/>
    <n v="10600501"/>
    <x v="0"/>
    <d v="2019-02-01T00:00:00"/>
    <s v="005 AUTO CCNC     "/>
    <n v="101111276"/>
    <n v="2.2400000000000002"/>
    <x v="65"/>
    <s v="1805E035 ORT-23 186TH AVE 2019 CRP"/>
    <x v="17"/>
    <n v="1"/>
    <x v="1"/>
    <m/>
  </r>
  <r>
    <x v="0"/>
    <n v="10600501"/>
    <x v="0"/>
    <d v="2019-02-01T00:00:00"/>
    <s v="005 AUTO CCNC     "/>
    <n v="101111276"/>
    <n v="183.76"/>
    <x v="65"/>
    <s v="1805E035 ORT-23 186TH AVE 2019 CRP"/>
    <x v="0"/>
    <n v="1"/>
    <x v="1"/>
    <m/>
  </r>
  <r>
    <x v="0"/>
    <n v="10600501"/>
    <x v="0"/>
    <d v="2019-02-01T00:00:00"/>
    <s v="005 AUTO CCNC     "/>
    <n v="101111282"/>
    <n v="17274.560000000001"/>
    <x v="55"/>
    <s v="3403E113 BKB-15 FOWLER ST 2019 CRP"/>
    <x v="1"/>
    <n v="2"/>
    <x v="1"/>
    <m/>
  </r>
  <r>
    <x v="0"/>
    <n v="10600501"/>
    <x v="0"/>
    <d v="2019-02-01T00:00:00"/>
    <s v="005 AUTO CCNC     "/>
    <n v="101111282"/>
    <n v="347.68"/>
    <x v="55"/>
    <s v="3403E113 BKB-15 FOWLER ST 2019 CRP"/>
    <x v="17"/>
    <n v="2"/>
    <x v="1"/>
    <m/>
  </r>
  <r>
    <x v="0"/>
    <n v="10600501"/>
    <x v="0"/>
    <d v="2019-02-01T00:00:00"/>
    <s v="005 AUTO CCNC     "/>
    <n v="101111282"/>
    <n v="50945.75"/>
    <x v="55"/>
    <s v="3403E113 BKB-15 FOWLER ST 2019 CRP"/>
    <x v="0"/>
    <n v="2"/>
    <x v="1"/>
    <m/>
  </r>
  <r>
    <x v="0"/>
    <n v="10600501"/>
    <x v="0"/>
    <d v="2019-02-01T00:00:00"/>
    <s v="005 AUTO CCNC     "/>
    <n v="101111288"/>
    <n v="-3438.52"/>
    <x v="74"/>
    <s v="2107E026 BDI-15 BUCKLEY  2019 CRP"/>
    <x v="0"/>
    <n v="1"/>
    <x v="1"/>
    <m/>
  </r>
  <r>
    <x v="0"/>
    <n v="10600501"/>
    <x v="0"/>
    <d v="2019-02-01T00:00:00"/>
    <s v="005 AUTO CCNC     "/>
    <n v="101111288"/>
    <n v="-51.38"/>
    <x v="74"/>
    <s v="2107E026 BDI-15 BUCKLEY  2019 CRP"/>
    <x v="17"/>
    <n v="1"/>
    <x v="1"/>
    <m/>
  </r>
  <r>
    <x v="0"/>
    <n v="10600501"/>
    <x v="0"/>
    <d v="2019-02-01T00:00:00"/>
    <s v="005 AUTO CCNC     "/>
    <n v="101111288"/>
    <n v="-1328.05"/>
    <x v="74"/>
    <s v="2107E026 BDI-15 BUCKLEY  2019 CRP"/>
    <x v="18"/>
    <n v="1"/>
    <x v="1"/>
    <m/>
  </r>
  <r>
    <x v="0"/>
    <n v="10600501"/>
    <x v="0"/>
    <d v="2019-02-01T00:00:00"/>
    <s v="005 AUTO CCNC     "/>
    <n v="101111288"/>
    <n v="-1530.24"/>
    <x v="74"/>
    <s v="2107E026 BDI-15 BUCKLEY  2019 CRP"/>
    <x v="1"/>
    <n v="1"/>
    <x v="1"/>
    <m/>
  </r>
  <r>
    <x v="0"/>
    <n v="10600501"/>
    <x v="0"/>
    <d v="2019-02-01T00:00:00"/>
    <s v="005 AUTO CCNC     "/>
    <n v="101111304"/>
    <n v="26403.06"/>
    <x v="25"/>
    <s v="1802W096 MKI-17 ARIEL  2019 CRP"/>
    <x v="0"/>
    <n v="2"/>
    <x v="1"/>
    <m/>
  </r>
  <r>
    <x v="0"/>
    <n v="10600501"/>
    <x v="0"/>
    <d v="2019-02-01T00:00:00"/>
    <s v="005 AUTO CCNC     "/>
    <n v="101111304"/>
    <n v="1616.52"/>
    <x v="25"/>
    <s v="1802W096 MKI-17 ARIEL  2019 CRP"/>
    <x v="18"/>
    <n v="2"/>
    <x v="1"/>
    <m/>
  </r>
  <r>
    <x v="0"/>
    <n v="10600501"/>
    <x v="0"/>
    <d v="2019-02-01T00:00:00"/>
    <s v="005 AUTO CCNC     "/>
    <n v="101111304"/>
    <n v="21014.7"/>
    <x v="25"/>
    <s v="1802W096 MKI-17 ARIEL  2019 CRP"/>
    <x v="1"/>
    <n v="2"/>
    <x v="1"/>
    <m/>
  </r>
  <r>
    <x v="0"/>
    <n v="10600501"/>
    <x v="0"/>
    <d v="2019-02-01T00:00:00"/>
    <s v="005 AUTO CCNC     "/>
    <n v="101111304"/>
    <n v="4310.71"/>
    <x v="25"/>
    <s v="1802W096 MKI-17 ARIEL  2019 CRP"/>
    <x v="17"/>
    <n v="2"/>
    <x v="1"/>
    <m/>
  </r>
  <r>
    <x v="0"/>
    <n v="10600501"/>
    <x v="0"/>
    <d v="2019-02-01T00:00:00"/>
    <s v="005 AUTO CCNC     "/>
    <n v="101111304"/>
    <n v="538.84"/>
    <x v="25"/>
    <s v="1802W096 MKI-17 ARIEL  2019 CRP"/>
    <x v="4"/>
    <n v="2"/>
    <x v="1"/>
    <m/>
  </r>
  <r>
    <x v="0"/>
    <n v="10600501"/>
    <x v="0"/>
    <d v="2019-02-01T00:00:00"/>
    <s v="005 AUTO CCNC     "/>
    <n v="101111316"/>
    <n v="51.73"/>
    <x v="25"/>
    <s v="2006E035 OSC-23 GRADY  2019 CRP"/>
    <x v="4"/>
    <n v="2"/>
    <x v="1"/>
    <m/>
  </r>
  <r>
    <x v="0"/>
    <n v="10600501"/>
    <x v="0"/>
    <d v="2019-02-01T00:00:00"/>
    <s v="005 AUTO CCNC     "/>
    <n v="101111316"/>
    <n v="413.88"/>
    <x v="25"/>
    <s v="2006E035 OSC-23 GRADY  2019 CRP"/>
    <x v="17"/>
    <n v="2"/>
    <x v="1"/>
    <m/>
  </r>
  <r>
    <x v="0"/>
    <n v="10600501"/>
    <x v="0"/>
    <d v="2019-02-01T00:00:00"/>
    <s v="005 AUTO CCNC     "/>
    <n v="101111316"/>
    <n v="155.19999999999999"/>
    <x v="25"/>
    <s v="2006E035 OSC-23 GRADY  2019 CRP"/>
    <x v="18"/>
    <n v="2"/>
    <x v="1"/>
    <m/>
  </r>
  <r>
    <x v="0"/>
    <n v="10600501"/>
    <x v="0"/>
    <d v="2019-02-01T00:00:00"/>
    <s v="005 AUTO CCNC     "/>
    <n v="101111316"/>
    <n v="2017.6"/>
    <x v="25"/>
    <s v="2006E035 OSC-23 GRADY  2019 CRP"/>
    <x v="1"/>
    <n v="2"/>
    <x v="1"/>
    <m/>
  </r>
  <r>
    <x v="0"/>
    <n v="10600501"/>
    <x v="0"/>
    <d v="2019-02-01T00:00:00"/>
    <s v="005 AUTO CCNC     "/>
    <n v="101111316"/>
    <n v="2534.92"/>
    <x v="25"/>
    <s v="2006E035 OSC-23 GRADY  2019 CRP"/>
    <x v="0"/>
    <n v="2"/>
    <x v="1"/>
    <m/>
  </r>
  <r>
    <x v="0"/>
    <n v="10600501"/>
    <x v="0"/>
    <d v="2019-02-01T00:00:00"/>
    <s v="005 AUTO CCNC     "/>
    <n v="101111317"/>
    <n v="16964.98"/>
    <x v="55"/>
    <s v="2204E131 MVW-15 CLINIC  2019 CRP"/>
    <x v="1"/>
    <n v="2"/>
    <x v="1"/>
    <m/>
  </r>
  <r>
    <x v="0"/>
    <n v="10600501"/>
    <x v="0"/>
    <d v="2019-02-01T00:00:00"/>
    <s v="005 AUTO CCNC     "/>
    <n v="101111368"/>
    <n v="-1145.28"/>
    <x v="37"/>
    <s v="1702W124 AIR-22 CROCKETT ST 2019 CR"/>
    <x v="0"/>
    <n v="1"/>
    <x v="1"/>
    <m/>
  </r>
  <r>
    <x v="0"/>
    <n v="10600501"/>
    <x v="0"/>
    <d v="2019-02-01T00:00:00"/>
    <s v="005 AUTO CCNC     "/>
    <n v="101111368"/>
    <n v="-169.29"/>
    <x v="37"/>
    <s v="1702W124 AIR-22 CROCKETT ST 2019 CR"/>
    <x v="1"/>
    <n v="1"/>
    <x v="1"/>
    <m/>
  </r>
  <r>
    <x v="0"/>
    <n v="10600501"/>
    <x v="0"/>
    <d v="2019-02-01T00:00:00"/>
    <s v="005 AUTO CCNC     "/>
    <n v="101111381"/>
    <n v="31586.5"/>
    <x v="55"/>
    <s v="2903E070 MAX-12 COUNTRY CLUB RD 201"/>
    <x v="0"/>
    <n v="2"/>
    <x v="1"/>
    <m/>
  </r>
  <r>
    <x v="0"/>
    <n v="10600501"/>
    <x v="0"/>
    <d v="2019-02-01T00:00:00"/>
    <s v="005 AUTO CCNC     "/>
    <n v="101111381"/>
    <n v="16306.11"/>
    <x v="55"/>
    <s v="2903E070 MAX-12 COUNTRY CLUB RD 201"/>
    <x v="1"/>
    <n v="2"/>
    <x v="1"/>
    <m/>
  </r>
  <r>
    <x v="0"/>
    <n v="10600501"/>
    <x v="0"/>
    <d v="2019-02-01T00:00:00"/>
    <s v="005 AUTO CCNC     "/>
    <n v="101111381"/>
    <n v="156.4"/>
    <x v="55"/>
    <s v="2903E070 MAX-12 COUNTRY CLUB RD 201"/>
    <x v="17"/>
    <n v="2"/>
    <x v="1"/>
    <m/>
  </r>
  <r>
    <x v="0"/>
    <n v="10600501"/>
    <x v="0"/>
    <d v="2019-02-01T00:00:00"/>
    <s v="005 AUTO CCNC     "/>
    <n v="101111384"/>
    <n v="-1522.47"/>
    <x v="18"/>
    <s v="2505E052 EVE-23 BOWZER SHORT PLAT"/>
    <x v="1"/>
    <n v="1"/>
    <x v="1"/>
    <m/>
  </r>
  <r>
    <x v="0"/>
    <n v="10600501"/>
    <x v="0"/>
    <d v="2019-02-01T00:00:00"/>
    <s v="005 AUTO CCNC     "/>
    <n v="101111384"/>
    <n v="-8888.1299999999992"/>
    <x v="18"/>
    <s v="2505E052 EVE-23 BOWZER SHORT PLAT"/>
    <x v="0"/>
    <n v="1"/>
    <x v="1"/>
    <m/>
  </r>
  <r>
    <x v="0"/>
    <n v="10600501"/>
    <x v="0"/>
    <d v="2019-02-01T00:00:00"/>
    <s v="005 AUTO CCNC     "/>
    <n v="101111396"/>
    <n v="-1210.45"/>
    <x v="23"/>
    <s v="2103E094 STA-17 30TH AVE SW  2019 C"/>
    <x v="1"/>
    <n v="1"/>
    <x v="1"/>
    <m/>
  </r>
  <r>
    <x v="0"/>
    <n v="10600501"/>
    <x v="0"/>
    <d v="2019-02-01T00:00:00"/>
    <s v="005 AUTO CCNC     "/>
    <n v="101111396"/>
    <n v="-3581.3"/>
    <x v="23"/>
    <s v="2103E094 STA-17 30TH AVE SW  2019 C"/>
    <x v="0"/>
    <n v="1"/>
    <x v="1"/>
    <m/>
  </r>
  <r>
    <x v="0"/>
    <n v="10600501"/>
    <x v="0"/>
    <d v="2019-02-01T00:00:00"/>
    <s v="005 AUTO CCNC     "/>
    <n v="101111399"/>
    <n v="3417.89"/>
    <x v="76"/>
    <s v="2203E070 VAS-13 GERMAN 2019 CRP"/>
    <x v="0"/>
    <n v="2"/>
    <x v="1"/>
    <m/>
  </r>
  <r>
    <x v="0"/>
    <n v="10600501"/>
    <x v="0"/>
    <d v="2019-02-01T00:00:00"/>
    <s v="005 AUTO CCNC     "/>
    <n v="101111399"/>
    <n v="716.88"/>
    <x v="76"/>
    <s v="2203E070 VAS-13 GERMAN 2019 CRP"/>
    <x v="1"/>
    <n v="2"/>
    <x v="1"/>
    <m/>
  </r>
  <r>
    <x v="0"/>
    <n v="10600501"/>
    <x v="0"/>
    <d v="2019-02-01T00:00:00"/>
    <s v="005 AUTO CCNC     "/>
    <n v="101111399"/>
    <n v="91.23"/>
    <x v="76"/>
    <s v="2203E070 VAS-13 GERMAN 2019 CRP"/>
    <x v="17"/>
    <n v="2"/>
    <x v="1"/>
    <m/>
  </r>
  <r>
    <x v="0"/>
    <n v="10600501"/>
    <x v="0"/>
    <d v="2019-02-01T00:00:00"/>
    <s v="005 AUTO CCNC     "/>
    <n v="101111403"/>
    <n v="5303.46"/>
    <x v="45"/>
    <s v="1801E123 PAT-16 MULLEN RD 2019 CRP"/>
    <x v="17"/>
    <n v="2"/>
    <x v="1"/>
    <m/>
  </r>
  <r>
    <x v="0"/>
    <n v="10600501"/>
    <x v="0"/>
    <d v="2019-02-01T00:00:00"/>
    <s v="005 AUTO CCNC     "/>
    <n v="101111403"/>
    <n v="1988.8"/>
    <x v="45"/>
    <s v="1801E123 PAT-16 MULLEN RD 2019 CRP"/>
    <x v="18"/>
    <n v="2"/>
    <x v="1"/>
    <m/>
  </r>
  <r>
    <x v="0"/>
    <n v="10600501"/>
    <x v="0"/>
    <d v="2019-02-01T00:00:00"/>
    <s v="005 AUTO CCNC     "/>
    <n v="101111403"/>
    <n v="25854.33"/>
    <x v="45"/>
    <s v="1801E123 PAT-16 MULLEN RD 2019 CRP"/>
    <x v="1"/>
    <n v="2"/>
    <x v="1"/>
    <m/>
  </r>
  <r>
    <x v="0"/>
    <n v="10600501"/>
    <x v="0"/>
    <d v="2019-02-01T00:00:00"/>
    <s v="005 AUTO CCNC     "/>
    <n v="101111403"/>
    <n v="662.94"/>
    <x v="45"/>
    <s v="1801E123 PAT-16 MULLEN RD 2019 CRP"/>
    <x v="4"/>
    <n v="2"/>
    <x v="1"/>
    <m/>
  </r>
  <r>
    <x v="0"/>
    <n v="10600501"/>
    <x v="0"/>
    <d v="2019-02-01T00:00:00"/>
    <s v="005 AUTO CCNC     "/>
    <n v="101111403"/>
    <n v="32483.61"/>
    <x v="45"/>
    <s v="1801E123 PAT-16 MULLEN RD 2019 CRP"/>
    <x v="0"/>
    <n v="2"/>
    <x v="1"/>
    <m/>
  </r>
  <r>
    <x v="0"/>
    <n v="10100501"/>
    <x v="0"/>
    <d v="2019-02-01T00:00:00"/>
    <s v="016 AUTO UNTZ     "/>
    <n v="101111414"/>
    <n v="-0.21"/>
    <x v="57"/>
    <s v="Late Charge Unitization"/>
    <x v="17"/>
    <n v="2018"/>
    <x v="1"/>
    <m/>
  </r>
  <r>
    <x v="0"/>
    <n v="10100501"/>
    <x v="0"/>
    <d v="2019-02-01T00:00:00"/>
    <s v="016 AUTO UNTZ     "/>
    <n v="101111414"/>
    <n v="-1.22"/>
    <x v="57"/>
    <s v="Late Charge Unitization"/>
    <x v="1"/>
    <n v="2018"/>
    <x v="1"/>
    <m/>
  </r>
  <r>
    <x v="0"/>
    <n v="10100501"/>
    <x v="0"/>
    <d v="2019-02-01T00:00:00"/>
    <s v="016 AUTO UNTZ     "/>
    <n v="101111414"/>
    <n v="-11.27"/>
    <x v="57"/>
    <s v="Late Charge Unitization"/>
    <x v="0"/>
    <n v="2018"/>
    <x v="1"/>
    <m/>
  </r>
  <r>
    <x v="2"/>
    <n v="10600503"/>
    <x v="0"/>
    <d v="2019-02-01T00:00:00"/>
    <s v="Common"/>
    <n v="143004079"/>
    <n v="88615.05"/>
    <x v="6"/>
    <s v="GTZ - Project Management  HW.CE"/>
    <x v="19"/>
    <n v="2"/>
    <x v="1"/>
    <m/>
  </r>
  <r>
    <x v="0"/>
    <n v="10600501"/>
    <x v="0"/>
    <d v="2019-02-01T00:00:00"/>
    <s v="005 AUTO CCNC     "/>
    <n v="101109764"/>
    <n v="1.69"/>
    <x v="75"/>
    <s v="2103E054 STA-26 WOODLAND GREEN COND"/>
    <x v="17"/>
    <n v="1"/>
    <x v="1"/>
    <m/>
  </r>
  <r>
    <x v="0"/>
    <n v="10600501"/>
    <x v="0"/>
    <d v="2019-02-01T00:00:00"/>
    <s v="005 AUTO CCNC     "/>
    <n v="101109764"/>
    <n v="422.88"/>
    <x v="75"/>
    <s v="2103E054 STA-26 WOODLAND GREEN COND"/>
    <x v="0"/>
    <n v="1"/>
    <x v="1"/>
    <m/>
  </r>
  <r>
    <x v="0"/>
    <n v="10600501"/>
    <x v="0"/>
    <d v="2019-02-01T00:00:00"/>
    <s v="005 AUTO CCNC     "/>
    <n v="101109764"/>
    <n v="106.62"/>
    <x v="75"/>
    <s v="2103E054 STA-26 WOODLAND GREEN COND"/>
    <x v="1"/>
    <n v="1"/>
    <x v="1"/>
    <m/>
  </r>
  <r>
    <x v="0"/>
    <n v="10600501"/>
    <x v="0"/>
    <d v="2019-02-01T00:00:00"/>
    <s v="005 AUTO CCNC     "/>
    <n v="101101624"/>
    <n v="5.28"/>
    <x v="55"/>
    <s v="2204E127 RDO-12 REDONDO BEACH DR CR"/>
    <x v="17"/>
    <n v="2"/>
    <x v="1"/>
    <m/>
  </r>
  <r>
    <x v="0"/>
    <n v="10600501"/>
    <x v="0"/>
    <d v="2019-02-01T00:00:00"/>
    <s v="005 AUTO CCNC     "/>
    <n v="101101624"/>
    <n v="118.43"/>
    <x v="55"/>
    <s v="2204E127 RDO-12 REDONDO BEACH DR CR"/>
    <x v="1"/>
    <n v="2"/>
    <x v="1"/>
    <m/>
  </r>
  <r>
    <x v="0"/>
    <n v="10600501"/>
    <x v="0"/>
    <d v="2019-02-01T00:00:00"/>
    <s v="005 AUTO CCNC     "/>
    <n v="101101624"/>
    <n v="407.48"/>
    <x v="55"/>
    <s v="2204E127 RDO-12 REDONDO BEACH DR CR"/>
    <x v="0"/>
    <n v="2"/>
    <x v="1"/>
    <m/>
  </r>
  <r>
    <x v="0"/>
    <n v="10600501"/>
    <x v="0"/>
    <d v="2019-02-01T00:00:00"/>
    <s v="005 AUTO CCNC     "/>
    <n v="101101661"/>
    <n v="303.73"/>
    <x v="23"/>
    <s v="2104E017 MVW-16 MARLBROOK CRP 2017"/>
    <x v="1"/>
    <n v="1"/>
    <x v="1"/>
    <m/>
  </r>
  <r>
    <x v="0"/>
    <n v="10600501"/>
    <x v="0"/>
    <d v="2019-02-01T00:00:00"/>
    <s v="005 AUTO CCNC     "/>
    <n v="101101661"/>
    <n v="1.0900000000000001"/>
    <x v="23"/>
    <s v="2104E017 MVW-16 MARLBROOK CRP 2017"/>
    <x v="17"/>
    <n v="1"/>
    <x v="1"/>
    <m/>
  </r>
  <r>
    <x v="0"/>
    <n v="10600501"/>
    <x v="0"/>
    <d v="2019-02-01T00:00:00"/>
    <s v="005 AUTO CCNC     "/>
    <n v="101101661"/>
    <n v="1133.0899999999999"/>
    <x v="23"/>
    <s v="2104E017 MVW-16 MARLBROOK CRP 2017"/>
    <x v="0"/>
    <n v="1"/>
    <x v="1"/>
    <m/>
  </r>
  <r>
    <x v="0"/>
    <n v="10600501"/>
    <x v="0"/>
    <d v="2019-02-01T00:00:00"/>
    <s v="005 AUTO CCNC     "/>
    <n v="101101767"/>
    <n v="61.27"/>
    <x v="38"/>
    <s v="1906E082 WLK-13 CARBO-S. PRAIR. 201"/>
    <x v="1"/>
    <n v="1"/>
    <x v="1"/>
    <m/>
  </r>
  <r>
    <x v="0"/>
    <n v="10600501"/>
    <x v="0"/>
    <d v="2019-02-01T00:00:00"/>
    <s v="005 AUTO CCNC     "/>
    <n v="101101767"/>
    <n v="24.82"/>
    <x v="38"/>
    <s v="1906E082 WLK-13 CARBO-S. PRAIR. 201"/>
    <x v="17"/>
    <n v="1"/>
    <x v="1"/>
    <m/>
  </r>
  <r>
    <x v="0"/>
    <n v="10600501"/>
    <x v="0"/>
    <d v="2019-02-01T00:00:00"/>
    <s v="005 AUTO CCNC     "/>
    <n v="101101767"/>
    <n v="3431.51"/>
    <x v="38"/>
    <s v="1906E082 WLK-13 CARBO-S. PRAIR. 201"/>
    <x v="0"/>
    <n v="1"/>
    <x v="1"/>
    <m/>
  </r>
  <r>
    <x v="0"/>
    <n v="10600501"/>
    <x v="0"/>
    <d v="2019-02-01T00:00:00"/>
    <s v="005 AUTO CCNC     "/>
    <n v="101108285"/>
    <n v="491.98"/>
    <x v="45"/>
    <s v="2302E034 LOL-21 ROHRICH 2018 CRP"/>
    <x v="0"/>
    <n v="2"/>
    <x v="1"/>
    <m/>
  </r>
  <r>
    <x v="0"/>
    <n v="10600501"/>
    <x v="0"/>
    <d v="2019-02-01T00:00:00"/>
    <s v="005 AUTO CCNC     "/>
    <n v="101108285"/>
    <n v="30.12"/>
    <x v="45"/>
    <s v="2302E034 LOL-21 ROHRICH 2018 CRP"/>
    <x v="18"/>
    <n v="2"/>
    <x v="1"/>
    <m/>
  </r>
  <r>
    <x v="0"/>
    <n v="10600501"/>
    <x v="0"/>
    <d v="2019-02-01T00:00:00"/>
    <s v="005 AUTO CCNC     "/>
    <n v="101108285"/>
    <n v="10.039999999999999"/>
    <x v="45"/>
    <s v="2302E034 LOL-21 ROHRICH 2018 CRP"/>
    <x v="4"/>
    <n v="2"/>
    <x v="1"/>
    <m/>
  </r>
  <r>
    <x v="0"/>
    <n v="10600501"/>
    <x v="0"/>
    <d v="2019-02-01T00:00:00"/>
    <s v="005 AUTO CCNC     "/>
    <n v="101108285"/>
    <n v="80.33"/>
    <x v="45"/>
    <s v="2302E034 LOL-21 ROHRICH 2018 CRP"/>
    <x v="17"/>
    <n v="2"/>
    <x v="1"/>
    <m/>
  </r>
  <r>
    <x v="0"/>
    <n v="10600501"/>
    <x v="0"/>
    <d v="2019-02-01T00:00:00"/>
    <s v="005 AUTO CCNC     "/>
    <n v="101108285"/>
    <n v="391.58"/>
    <x v="45"/>
    <s v="2302E034 LOL-21 ROHRICH 2018 CRP"/>
    <x v="1"/>
    <n v="2"/>
    <x v="1"/>
    <m/>
  </r>
  <r>
    <x v="0"/>
    <n v="10600501"/>
    <x v="0"/>
    <d v="2019-02-01T00:00:00"/>
    <s v="005 AUTO CCNC     "/>
    <n v="101108406"/>
    <n v="2.0299999999999998"/>
    <x v="37"/>
    <s v="2005E101 LTA-18 DEAN KAELIN 2018 CR"/>
    <x v="17"/>
    <n v="1"/>
    <x v="1"/>
    <m/>
  </r>
  <r>
    <x v="0"/>
    <n v="10600501"/>
    <x v="0"/>
    <d v="2019-02-01T00:00:00"/>
    <s v="005 AUTO CCNC     "/>
    <n v="101108406"/>
    <n v="88.99"/>
    <x v="37"/>
    <s v="2005E101 LTA-18 DEAN KAELIN 2018 CR"/>
    <x v="0"/>
    <n v="1"/>
    <x v="1"/>
    <m/>
  </r>
  <r>
    <x v="0"/>
    <n v="10600501"/>
    <x v="0"/>
    <d v="2019-02-01T00:00:00"/>
    <s v="005 AUTO CCNC     "/>
    <n v="101108406"/>
    <n v="575.5"/>
    <x v="37"/>
    <s v="2005E101 LTA-18 DEAN KAELIN 2018 CR"/>
    <x v="1"/>
    <n v="1"/>
    <x v="1"/>
    <m/>
  </r>
  <r>
    <x v="0"/>
    <n v="10600501"/>
    <x v="0"/>
    <d v="2019-02-01T00:00:00"/>
    <s v="005 AUTO CCNC     "/>
    <n v="101111403"/>
    <n v="8.32"/>
    <x v="45"/>
    <s v="1801E123 PAT-16 MULLEN RD 2019 CRP"/>
    <x v="4"/>
    <n v="2"/>
    <x v="1"/>
    <m/>
  </r>
  <r>
    <x v="0"/>
    <n v="10600501"/>
    <x v="0"/>
    <d v="2019-02-01T00:00:00"/>
    <s v="005 AUTO CCNC     "/>
    <n v="101110912"/>
    <n v="38.049999999999997"/>
    <x v="76"/>
    <s v="2202E051 VAS-13 SW 236TH &amp; WAX 2019"/>
    <x v="17"/>
    <n v="2"/>
    <x v="1"/>
    <m/>
  </r>
  <r>
    <x v="0"/>
    <n v="10600501"/>
    <x v="0"/>
    <d v="2019-02-01T00:00:00"/>
    <s v="005 AUTO CCNC     "/>
    <n v="101110912"/>
    <n v="3255.14"/>
    <x v="76"/>
    <s v="2202E051 VAS-13 SW 236TH &amp; WAX 2019"/>
    <x v="1"/>
    <n v="2"/>
    <x v="1"/>
    <m/>
  </r>
  <r>
    <x v="0"/>
    <n v="10600501"/>
    <x v="0"/>
    <d v="2019-02-01T00:00:00"/>
    <s v="005 AUTO CCNC     "/>
    <n v="101111258"/>
    <n v="10.41"/>
    <x v="37"/>
    <s v="2104E009 CAM-25 HILLSIDE PARK 2019"/>
    <x v="17"/>
    <n v="1"/>
    <x v="1"/>
    <m/>
  </r>
  <r>
    <x v="0"/>
    <n v="10600501"/>
    <x v="0"/>
    <d v="2019-02-01T00:00:00"/>
    <s v="005 AUTO CCNC     "/>
    <n v="101111258"/>
    <n v="706.82"/>
    <x v="37"/>
    <s v="2104E009 CAM-25 HILLSIDE PARK 2019"/>
    <x v="1"/>
    <n v="1"/>
    <x v="1"/>
    <m/>
  </r>
  <r>
    <x v="0"/>
    <n v="10600501"/>
    <x v="0"/>
    <d v="2019-02-01T00:00:00"/>
    <s v="005 AUTO CCNC     "/>
    <n v="101111277"/>
    <n v="8406.44"/>
    <x v="10"/>
    <s v="1603E070 LON-23 HARTS LK VLLY R 201"/>
    <x v="1"/>
    <n v="2"/>
    <x v="1"/>
    <m/>
  </r>
  <r>
    <x v="0"/>
    <n v="10600501"/>
    <x v="0"/>
    <d v="2019-02-01T00:00:00"/>
    <s v="005 AUTO CCNC     "/>
    <n v="101111277"/>
    <n v="50628"/>
    <x v="10"/>
    <s v="1603E070 LON-23 HARTS LK VLLY R 201"/>
    <x v="0"/>
    <n v="2"/>
    <x v="1"/>
    <m/>
  </r>
  <r>
    <x v="0"/>
    <n v="10600501"/>
    <x v="0"/>
    <d v="2019-02-01T00:00:00"/>
    <s v="005 AUTO CCNC     "/>
    <n v="101111288"/>
    <n v="395.03"/>
    <x v="74"/>
    <s v="2107E026 BDI-15 BUCKLEY  2019 CRP"/>
    <x v="0"/>
    <n v="1"/>
    <x v="1"/>
    <m/>
  </r>
  <r>
    <x v="0"/>
    <n v="10600501"/>
    <x v="0"/>
    <d v="2019-02-01T00:00:00"/>
    <s v="005 AUTO CCNC     "/>
    <n v="101111288"/>
    <n v="5.9"/>
    <x v="74"/>
    <s v="2107E026 BDI-15 BUCKLEY  2019 CRP"/>
    <x v="17"/>
    <n v="1"/>
    <x v="1"/>
    <m/>
  </r>
  <r>
    <x v="0"/>
    <n v="10600501"/>
    <x v="0"/>
    <d v="2019-02-01T00:00:00"/>
    <s v="005 AUTO CCNC     "/>
    <n v="101111288"/>
    <n v="152.57"/>
    <x v="74"/>
    <s v="2107E026 BDI-15 BUCKLEY  2019 CRP"/>
    <x v="18"/>
    <n v="1"/>
    <x v="1"/>
    <m/>
  </r>
  <r>
    <x v="0"/>
    <n v="10600501"/>
    <x v="0"/>
    <d v="2019-02-01T00:00:00"/>
    <s v="005 AUTO CCNC     "/>
    <n v="101111288"/>
    <n v="175.8"/>
    <x v="74"/>
    <s v="2107E026 BDI-15 BUCKLEY  2019 CRP"/>
    <x v="1"/>
    <n v="1"/>
    <x v="1"/>
    <m/>
  </r>
  <r>
    <x v="0"/>
    <n v="10600501"/>
    <x v="0"/>
    <d v="2019-02-01T00:00:00"/>
    <s v="005 AUTO CCNC     "/>
    <n v="101111301"/>
    <n v="315.3"/>
    <x v="10"/>
    <s v="2004E108 STW-16 12TH ST APTS 2019 C"/>
    <x v="17"/>
    <n v="2"/>
    <x v="1"/>
    <m/>
  </r>
  <r>
    <x v="0"/>
    <n v="10600501"/>
    <x v="0"/>
    <d v="2019-02-01T00:00:00"/>
    <s v="005 AUTO CCNC     "/>
    <n v="101111301"/>
    <n v="20372.240000000002"/>
    <x v="10"/>
    <s v="2004E108 STW-16 12TH ST APTS 2019 C"/>
    <x v="0"/>
    <n v="2"/>
    <x v="1"/>
    <m/>
  </r>
  <r>
    <x v="0"/>
    <n v="10600501"/>
    <x v="0"/>
    <d v="2019-02-01T00:00:00"/>
    <s v="005 AUTO CCNC     "/>
    <n v="101111301"/>
    <n v="4564.49"/>
    <x v="10"/>
    <s v="2004E108 STW-16 12TH ST APTS 2019 C"/>
    <x v="1"/>
    <n v="2"/>
    <x v="1"/>
    <m/>
  </r>
  <r>
    <x v="0"/>
    <n v="10600501"/>
    <x v="0"/>
    <d v="2019-02-01T00:00:00"/>
    <s v="005 AUTO CCNC     "/>
    <n v="101111317"/>
    <n v="3182.89"/>
    <x v="55"/>
    <s v="2204E131 MVW-15 CLINIC  2019 CRP"/>
    <x v="1"/>
    <n v="2"/>
    <x v="1"/>
    <m/>
  </r>
  <r>
    <x v="0"/>
    <n v="10600501"/>
    <x v="0"/>
    <d v="2019-02-01T00:00:00"/>
    <s v="005 AUTO CCNC     "/>
    <n v="101111396"/>
    <n v="67.040000000000006"/>
    <x v="23"/>
    <s v="2103E094 STA-17 30TH AVE SW  2019 C"/>
    <x v="1"/>
    <n v="1"/>
    <x v="1"/>
    <m/>
  </r>
  <r>
    <x v="0"/>
    <n v="10600501"/>
    <x v="0"/>
    <d v="2019-02-01T00:00:00"/>
    <s v="005 AUTO CCNC     "/>
    <n v="101111396"/>
    <n v="198.34"/>
    <x v="23"/>
    <s v="2103E094 STA-17 30TH AVE SW  2019 C"/>
    <x v="0"/>
    <n v="1"/>
    <x v="1"/>
    <m/>
  </r>
  <r>
    <x v="0"/>
    <n v="10600501"/>
    <x v="0"/>
    <d v="2019-02-01T00:00:00"/>
    <s v="005 AUTO CCNC     "/>
    <n v="101111403"/>
    <n v="407.8"/>
    <x v="45"/>
    <s v="1801E123 PAT-16 MULLEN RD 2019 CRP"/>
    <x v="0"/>
    <n v="2"/>
    <x v="1"/>
    <m/>
  </r>
  <r>
    <x v="0"/>
    <n v="10600501"/>
    <x v="0"/>
    <d v="2019-02-01T00:00:00"/>
    <s v="005 AUTO CCNC     "/>
    <n v="101111403"/>
    <n v="24.97"/>
    <x v="45"/>
    <s v="1801E123 PAT-16 MULLEN RD 2019 CRP"/>
    <x v="18"/>
    <n v="2"/>
    <x v="1"/>
    <m/>
  </r>
  <r>
    <x v="0"/>
    <n v="10600501"/>
    <x v="0"/>
    <d v="2019-02-01T00:00:00"/>
    <s v="005 AUTO CCNC     "/>
    <n v="101111403"/>
    <n v="66.58"/>
    <x v="45"/>
    <s v="1801E123 PAT-16 MULLEN RD 2019 CRP"/>
    <x v="17"/>
    <n v="2"/>
    <x v="1"/>
    <m/>
  </r>
  <r>
    <x v="0"/>
    <n v="10600501"/>
    <x v="0"/>
    <d v="2019-02-01T00:00:00"/>
    <s v="005 AUTO CCNC     "/>
    <n v="101111403"/>
    <n v="324.57"/>
    <x v="45"/>
    <s v="1801E123 PAT-16 MULLEN RD 2019 CRP"/>
    <x v="1"/>
    <n v="2"/>
    <x v="1"/>
    <m/>
  </r>
  <r>
    <x v="2"/>
    <n v="10100503"/>
    <x v="0"/>
    <d v="2019-02-01T00:00:00"/>
    <s v="Common"/>
    <n v="143004079"/>
    <n v="88615.05"/>
    <x v="6"/>
    <s v="Work Order Addition"/>
    <x v="19"/>
    <n v="2"/>
    <x v="1"/>
    <m/>
  </r>
  <r>
    <x v="2"/>
    <n v="10100503"/>
    <x v="0"/>
    <d v="2019-02-01T00:00:00"/>
    <s v="Common"/>
    <n v="143004080"/>
    <n v="305164.15999999997"/>
    <x v="6"/>
    <s v="Work Order Addition"/>
    <x v="20"/>
    <n v="2"/>
    <x v="1"/>
    <m/>
  </r>
  <r>
    <x v="0"/>
    <n v="10600501"/>
    <x v="0"/>
    <d v="2019-02-01T00:00:00"/>
    <s v="005 AUTO CCNC     "/>
    <n v="101101661"/>
    <n v="11126.04"/>
    <x v="23"/>
    <s v="2104E017 MVW-16 MARLBROOK CRP 2017"/>
    <x v="1"/>
    <n v="1"/>
    <x v="1"/>
    <m/>
  </r>
  <r>
    <x v="0"/>
    <n v="10600501"/>
    <x v="0"/>
    <d v="2019-02-01T00:00:00"/>
    <s v="005 AUTO CCNC     "/>
    <n v="101101661"/>
    <n v="40.03"/>
    <x v="23"/>
    <s v="2104E017 MVW-16 MARLBROOK CRP 2017"/>
    <x v="17"/>
    <n v="1"/>
    <x v="1"/>
    <m/>
  </r>
  <r>
    <x v="0"/>
    <n v="10600501"/>
    <x v="0"/>
    <d v="2019-02-01T00:00:00"/>
    <s v="005 AUTO CCNC     "/>
    <n v="101101661"/>
    <n v="41506.79"/>
    <x v="23"/>
    <s v="2104E017 MVW-16 MARLBROOK CRP 2017"/>
    <x v="0"/>
    <n v="1"/>
    <x v="1"/>
    <m/>
  </r>
  <r>
    <x v="0"/>
    <n v="10600501"/>
    <x v="0"/>
    <d v="2019-02-01T00:00:00"/>
    <s v="005 AUTO CCNC     "/>
    <n v="101101681"/>
    <n v="8323"/>
    <x v="38"/>
    <s v="2701E050 PGA-12 SR3 &amp; SCENIC  2017"/>
    <x v="1"/>
    <n v="1"/>
    <x v="1"/>
    <m/>
  </r>
  <r>
    <x v="0"/>
    <n v="10600501"/>
    <x v="0"/>
    <d v="2019-02-01T00:00:00"/>
    <s v="005 AUTO CCNC     "/>
    <n v="101101681"/>
    <n v="4679.3900000000003"/>
    <x v="38"/>
    <s v="2701E050 PGA-12 SR3 &amp; SCENIC  2017"/>
    <x v="17"/>
    <n v="1"/>
    <x v="1"/>
    <m/>
  </r>
  <r>
    <x v="0"/>
    <n v="10600501"/>
    <x v="0"/>
    <d v="2019-02-01T00:00:00"/>
    <s v="005 AUTO CCNC     "/>
    <n v="101101767"/>
    <n v="164.34"/>
    <x v="38"/>
    <s v="1906E082 WLK-13 CARBO-S. PRAIR. 201"/>
    <x v="1"/>
    <n v="1"/>
    <x v="1"/>
    <m/>
  </r>
  <r>
    <x v="0"/>
    <n v="10600501"/>
    <x v="0"/>
    <d v="2019-02-01T00:00:00"/>
    <s v="005 AUTO CCNC     "/>
    <n v="101101767"/>
    <n v="66.569999999999993"/>
    <x v="38"/>
    <s v="1906E082 WLK-13 CARBO-S. PRAIR. 201"/>
    <x v="17"/>
    <n v="1"/>
    <x v="1"/>
    <m/>
  </r>
  <r>
    <x v="0"/>
    <n v="10600501"/>
    <x v="0"/>
    <d v="2019-02-01T00:00:00"/>
    <s v="005 AUTO CCNC     "/>
    <n v="101101767"/>
    <n v="9204.1299999999992"/>
    <x v="38"/>
    <s v="1906E082 WLK-13 CARBO-S. PRAIR. 201"/>
    <x v="0"/>
    <n v="1"/>
    <x v="1"/>
    <m/>
  </r>
  <r>
    <x v="0"/>
    <n v="10600501"/>
    <x v="0"/>
    <d v="2019-02-01T00:00:00"/>
    <s v="005 AUTO CCNC     "/>
    <n v="101098867"/>
    <n v="16396"/>
    <x v="75"/>
    <s v="2104E051 WAU-26 PIERATT IND CTR 201"/>
    <x v="1"/>
    <n v="1"/>
    <x v="1"/>
    <m/>
  </r>
  <r>
    <x v="0"/>
    <n v="10600501"/>
    <x v="0"/>
    <d v="2019-02-01T00:00:00"/>
    <s v="005 AUTO CCNC     "/>
    <n v="101098867"/>
    <n v="183.96"/>
    <x v="75"/>
    <s v="2104E051 WAU-26 PIERATT IND CTR 201"/>
    <x v="17"/>
    <n v="1"/>
    <x v="1"/>
    <m/>
  </r>
  <r>
    <x v="0"/>
    <n v="10600501"/>
    <x v="0"/>
    <d v="2019-02-01T00:00:00"/>
    <s v="005 AUTO CCNC     "/>
    <n v="101098867"/>
    <n v="39477.17"/>
    <x v="75"/>
    <s v="2104E051 WAU-26 PIERATT IND CTR 201"/>
    <x v="0"/>
    <n v="1"/>
    <x v="1"/>
    <m/>
  </r>
  <r>
    <x v="0"/>
    <n v="10600501"/>
    <x v="0"/>
    <d v="2019-02-01T00:00:00"/>
    <s v="005 AUTO CCNC     "/>
    <n v="101101624"/>
    <n v="126.94"/>
    <x v="55"/>
    <s v="2204E127 RDO-12 REDONDO BEACH DR CR"/>
    <x v="17"/>
    <n v="2"/>
    <x v="1"/>
    <m/>
  </r>
  <r>
    <x v="0"/>
    <n v="10600501"/>
    <x v="0"/>
    <d v="2019-02-01T00:00:00"/>
    <s v="005 AUTO CCNC     "/>
    <n v="101101624"/>
    <n v="2848.5"/>
    <x v="55"/>
    <s v="2204E127 RDO-12 REDONDO BEACH DR CR"/>
    <x v="1"/>
    <n v="2"/>
    <x v="1"/>
    <m/>
  </r>
  <r>
    <x v="0"/>
    <n v="10600501"/>
    <x v="0"/>
    <d v="2019-02-01T00:00:00"/>
    <s v="005 AUTO CCNC     "/>
    <n v="101101624"/>
    <n v="9800.77"/>
    <x v="55"/>
    <s v="2204E127 RDO-12 REDONDO BEACH DR CR"/>
    <x v="0"/>
    <n v="2"/>
    <x v="1"/>
    <m/>
  </r>
  <r>
    <x v="0"/>
    <n v="10600501"/>
    <x v="0"/>
    <d v="2019-02-01T00:00:00"/>
    <s v="005 AUTO CCNC     "/>
    <n v="101102255"/>
    <n v="3388.82"/>
    <x v="55"/>
    <s v="3506E083 HAM-13 SKAGIT HW 2017 CRP"/>
    <x v="1"/>
    <n v="2"/>
    <x v="1"/>
    <m/>
  </r>
  <r>
    <x v="0"/>
    <n v="10600501"/>
    <x v="0"/>
    <d v="2019-02-01T00:00:00"/>
    <s v="005 AUTO CCNC     "/>
    <n v="101102255"/>
    <n v="279.64"/>
    <x v="55"/>
    <s v="3506E083 HAM-13 SKAGIT HW 2017 CRP"/>
    <x v="17"/>
    <n v="2"/>
    <x v="1"/>
    <m/>
  </r>
  <r>
    <x v="0"/>
    <n v="10600501"/>
    <x v="0"/>
    <d v="2019-02-01T00:00:00"/>
    <s v="005 AUTO CCNC     "/>
    <n v="101102255"/>
    <n v="9311.4500000000007"/>
    <x v="55"/>
    <s v="3506E083 HAM-13 SKAGIT HW 2017 CRP"/>
    <x v="0"/>
    <n v="2"/>
    <x v="1"/>
    <m/>
  </r>
  <r>
    <x v="0"/>
    <n v="10600501"/>
    <x v="0"/>
    <d v="2019-02-01T00:00:00"/>
    <s v="005 AUTO CCNC     "/>
    <n v="101102409"/>
    <n v="29610.68"/>
    <x v="65"/>
    <s v="2105E139 SHD-17 MORGAN CRP 2017"/>
    <x v="0"/>
    <n v="1"/>
    <x v="1"/>
    <m/>
  </r>
  <r>
    <x v="0"/>
    <n v="10600501"/>
    <x v="0"/>
    <d v="2019-02-01T00:00:00"/>
    <s v="005 AUTO CCNC     "/>
    <n v="101102409"/>
    <n v="121.38"/>
    <x v="65"/>
    <s v="2105E139 SHD-17 MORGAN CRP 2017"/>
    <x v="17"/>
    <n v="1"/>
    <x v="1"/>
    <m/>
  </r>
  <r>
    <x v="0"/>
    <n v="10600501"/>
    <x v="0"/>
    <d v="2019-02-01T00:00:00"/>
    <s v="005 AUTO CCNC     "/>
    <n v="101102409"/>
    <n v="511.75"/>
    <x v="65"/>
    <s v="2105E139 SHD-17 MORGAN CRP 2017"/>
    <x v="1"/>
    <n v="1"/>
    <x v="1"/>
    <m/>
  </r>
  <r>
    <x v="0"/>
    <n v="10600501"/>
    <x v="0"/>
    <d v="2019-02-01T00:00:00"/>
    <s v="005 AUTO CCNC     "/>
    <n v="101108174"/>
    <n v="327.04000000000002"/>
    <x v="19"/>
    <s v="1803W069 GRI-13 SUMMIT LAKE 2018 CR"/>
    <x v="1"/>
    <n v="1"/>
    <x v="1"/>
    <m/>
  </r>
  <r>
    <x v="0"/>
    <n v="10600501"/>
    <x v="0"/>
    <d v="2019-02-01T00:00:00"/>
    <s v="005 AUTO CCNC     "/>
    <n v="101108174"/>
    <n v="213.79"/>
    <x v="19"/>
    <s v="1803W069 GRI-13 SUMMIT LAKE 2018 CR"/>
    <x v="0"/>
    <n v="1"/>
    <x v="1"/>
    <m/>
  </r>
  <r>
    <x v="0"/>
    <n v="10600501"/>
    <x v="0"/>
    <d v="2019-02-01T00:00:00"/>
    <s v="005 AUTO CCNC     "/>
    <n v="101108285"/>
    <n v="7208.46"/>
    <x v="45"/>
    <s v="2302E034 LOL-21 ROHRICH 2018 CRP"/>
    <x v="0"/>
    <n v="2"/>
    <x v="1"/>
    <m/>
  </r>
  <r>
    <x v="0"/>
    <n v="10600501"/>
    <x v="0"/>
    <d v="2019-02-01T00:00:00"/>
    <s v="005 AUTO CCNC     "/>
    <n v="101108285"/>
    <n v="441.34"/>
    <x v="45"/>
    <s v="2302E034 LOL-21 ROHRICH 2018 CRP"/>
    <x v="18"/>
    <n v="2"/>
    <x v="1"/>
    <m/>
  </r>
  <r>
    <x v="0"/>
    <n v="10600501"/>
    <x v="0"/>
    <d v="2019-02-01T00:00:00"/>
    <s v="005 AUTO CCNC     "/>
    <n v="101108285"/>
    <n v="147.11000000000001"/>
    <x v="45"/>
    <s v="2302E034 LOL-21 ROHRICH 2018 CRP"/>
    <x v="4"/>
    <n v="2"/>
    <x v="1"/>
    <m/>
  </r>
  <r>
    <x v="0"/>
    <n v="10600501"/>
    <x v="0"/>
    <d v="2019-02-01T00:00:00"/>
    <s v="005 AUTO CCNC     "/>
    <n v="101108285"/>
    <n v="1176.8800000000001"/>
    <x v="45"/>
    <s v="2302E034 LOL-21 ROHRICH 2018 CRP"/>
    <x v="17"/>
    <n v="2"/>
    <x v="1"/>
    <m/>
  </r>
  <r>
    <x v="0"/>
    <n v="10600501"/>
    <x v="0"/>
    <d v="2019-02-01T00:00:00"/>
    <s v="005 AUTO CCNC     "/>
    <n v="101108285"/>
    <n v="5737.33"/>
    <x v="45"/>
    <s v="2302E034 LOL-21 ROHRICH 2018 CRP"/>
    <x v="1"/>
    <n v="2"/>
    <x v="1"/>
    <m/>
  </r>
  <r>
    <x v="0"/>
    <n v="10600501"/>
    <x v="0"/>
    <d v="2019-02-01T00:00:00"/>
    <s v="005 AUTO CCNC     "/>
    <n v="101108406"/>
    <n v="498.99"/>
    <x v="37"/>
    <s v="2005E101 LTA-18 DEAN KAELIN 2018 CR"/>
    <x v="17"/>
    <n v="1"/>
    <x v="1"/>
    <m/>
  </r>
  <r>
    <x v="0"/>
    <n v="10600501"/>
    <x v="0"/>
    <d v="2019-02-01T00:00:00"/>
    <s v="005 AUTO CCNC     "/>
    <n v="101108406"/>
    <n v="21921.759999999998"/>
    <x v="37"/>
    <s v="2005E101 LTA-18 DEAN KAELIN 2018 CR"/>
    <x v="0"/>
    <n v="1"/>
    <x v="1"/>
    <m/>
  </r>
  <r>
    <x v="0"/>
    <n v="10600501"/>
    <x v="0"/>
    <d v="2019-02-01T00:00:00"/>
    <s v="005 AUTO CCNC     "/>
    <n v="101108406"/>
    <n v="141765.72"/>
    <x v="37"/>
    <s v="2005E101 LTA-18 DEAN KAELIN 2018 CR"/>
    <x v="1"/>
    <n v="1"/>
    <x v="1"/>
    <m/>
  </r>
  <r>
    <x v="0"/>
    <n v="10600501"/>
    <x v="0"/>
    <d v="2019-02-01T00:00:00"/>
    <s v="005 AUTO CCNC     "/>
    <n v="101108629"/>
    <n v="584.66"/>
    <x v="33"/>
    <s v="2404E099 SME-15 7825 W MERCER WAY C"/>
    <x v="17"/>
    <n v="1"/>
    <x v="1"/>
    <m/>
  </r>
  <r>
    <x v="0"/>
    <n v="10600501"/>
    <x v="0"/>
    <d v="2019-02-01T00:00:00"/>
    <s v="005 AUTO CCNC     "/>
    <n v="101108629"/>
    <n v="28617.1"/>
    <x v="33"/>
    <s v="2404E099 SME-15 7825 W MERCER WAY C"/>
    <x v="1"/>
    <n v="1"/>
    <x v="1"/>
    <m/>
  </r>
  <r>
    <x v="0"/>
    <n v="10600501"/>
    <x v="0"/>
    <d v="2019-02-01T00:00:00"/>
    <s v="005 AUTO CCNC     "/>
    <n v="101108629"/>
    <n v="46639.74"/>
    <x v="33"/>
    <s v="2404E099 SME-15 7825 W MERCER WAY C"/>
    <x v="0"/>
    <n v="1"/>
    <x v="1"/>
    <m/>
  </r>
  <r>
    <x v="0"/>
    <n v="10600501"/>
    <x v="0"/>
    <d v="2019-02-01T00:00:00"/>
    <s v="005 AUTO CCNC     "/>
    <n v="101109764"/>
    <n v="165.16"/>
    <x v="75"/>
    <s v="2103E054 STA-26 WOODLAND GREEN COND"/>
    <x v="17"/>
    <n v="1"/>
    <x v="1"/>
    <m/>
  </r>
  <r>
    <x v="0"/>
    <n v="10600501"/>
    <x v="0"/>
    <d v="2019-02-01T00:00:00"/>
    <s v="005 AUTO CCNC     "/>
    <n v="101109764"/>
    <n v="41350.620000000003"/>
    <x v="75"/>
    <s v="2103E054 STA-26 WOODLAND GREEN COND"/>
    <x v="0"/>
    <n v="1"/>
    <x v="1"/>
    <m/>
  </r>
  <r>
    <x v="0"/>
    <n v="10600501"/>
    <x v="0"/>
    <d v="2019-02-01T00:00:00"/>
    <s v="005 AUTO CCNC     "/>
    <n v="101109764"/>
    <n v="10425.16"/>
    <x v="75"/>
    <s v="2103E054 STA-26 WOODLAND GREEN COND"/>
    <x v="1"/>
    <n v="1"/>
    <x v="1"/>
    <m/>
  </r>
  <r>
    <x v="0"/>
    <n v="10600501"/>
    <x v="0"/>
    <d v="2019-02-01T00:00:00"/>
    <s v="005 AUTO CCNC     "/>
    <n v="101110912"/>
    <n v="227.93"/>
    <x v="76"/>
    <s v="2202E051 VAS-13 SW 236TH &amp; WAX 2019"/>
    <x v="17"/>
    <n v="2"/>
    <x v="1"/>
    <m/>
  </r>
  <r>
    <x v="0"/>
    <n v="10600501"/>
    <x v="0"/>
    <d v="2019-02-01T00:00:00"/>
    <s v="005 AUTO CCNC     "/>
    <n v="101110912"/>
    <n v="19500.240000000002"/>
    <x v="76"/>
    <s v="2202E051 VAS-13 SW 236TH &amp; WAX 2019"/>
    <x v="1"/>
    <n v="2"/>
    <x v="1"/>
    <m/>
  </r>
  <r>
    <x v="0"/>
    <n v="10600501"/>
    <x v="0"/>
    <d v="2019-02-01T00:00:00"/>
    <s v="005 AUTO CCNC     "/>
    <n v="101111247"/>
    <n v="11717.3"/>
    <x v="23"/>
    <s v="3402E127 CLV-16 LITTLE ACRES RD 201"/>
    <x v="0"/>
    <n v="1"/>
    <x v="1"/>
    <m/>
  </r>
  <r>
    <x v="0"/>
    <n v="10600501"/>
    <x v="0"/>
    <d v="2019-02-01T00:00:00"/>
    <s v="005 AUTO CCNC     "/>
    <n v="101111247"/>
    <n v="3784"/>
    <x v="23"/>
    <s v="3402E127 CLV-16 LITTLE ACRES RD 201"/>
    <x v="1"/>
    <n v="1"/>
    <x v="1"/>
    <m/>
  </r>
  <r>
    <x v="0"/>
    <n v="10600501"/>
    <x v="0"/>
    <d v="2019-02-01T00:00:00"/>
    <s v="005 AUTO CCNC     "/>
    <n v="101111247"/>
    <n v="135.05000000000001"/>
    <x v="23"/>
    <s v="3402E127 CLV-16 LITTLE ACRES RD 201"/>
    <x v="17"/>
    <n v="1"/>
    <x v="1"/>
    <m/>
  </r>
  <r>
    <x v="0"/>
    <n v="10600501"/>
    <x v="0"/>
    <d v="2019-02-01T00:00:00"/>
    <s v="005 AUTO CCNC     "/>
    <n v="101111258"/>
    <n v="157.86000000000001"/>
    <x v="37"/>
    <s v="2104E009 CAM-25 HILLSIDE PARK 2019"/>
    <x v="17"/>
    <n v="1"/>
    <x v="1"/>
    <m/>
  </r>
  <r>
    <x v="0"/>
    <n v="10600501"/>
    <x v="0"/>
    <d v="2019-02-01T00:00:00"/>
    <s v="005 AUTO CCNC     "/>
    <n v="101111258"/>
    <n v="10717.86"/>
    <x v="37"/>
    <s v="2104E009 CAM-25 HILLSIDE PARK 2019"/>
    <x v="1"/>
    <n v="1"/>
    <x v="1"/>
    <m/>
  </r>
  <r>
    <x v="0"/>
    <n v="10600501"/>
    <x v="0"/>
    <d v="2019-02-01T00:00:00"/>
    <s v="005 AUTO CCNC     "/>
    <n v="101111368"/>
    <n v="2314.09"/>
    <x v="37"/>
    <s v="1702W124 AIR-22 CROCKETT ST 2019 CR"/>
    <x v="0"/>
    <n v="1"/>
    <x v="1"/>
    <m/>
  </r>
  <r>
    <x v="0"/>
    <n v="10600501"/>
    <x v="0"/>
    <d v="2019-02-01T00:00:00"/>
    <s v="005 AUTO CCNC     "/>
    <n v="101111368"/>
    <n v="342.06"/>
    <x v="37"/>
    <s v="1702W124 AIR-22 CROCKETT ST 2019 CR"/>
    <x v="1"/>
    <n v="1"/>
    <x v="1"/>
    <m/>
  </r>
  <r>
    <x v="0"/>
    <n v="10600501"/>
    <x v="0"/>
    <d v="2019-02-01T00:00:00"/>
    <s v="005 AUTO CCNC     "/>
    <n v="101111381"/>
    <n v="42401.39"/>
    <x v="55"/>
    <s v="2903E070 MAX-12 COUNTRY CLUB RD 201"/>
    <x v="1"/>
    <n v="2"/>
    <x v="1"/>
    <m/>
  </r>
  <r>
    <x v="0"/>
    <n v="10600501"/>
    <x v="0"/>
    <d v="2019-02-01T00:00:00"/>
    <s v="005 AUTO CCNC     "/>
    <n v="101111381"/>
    <n v="406.68"/>
    <x v="55"/>
    <s v="2903E070 MAX-12 COUNTRY CLUB RD 201"/>
    <x v="17"/>
    <n v="2"/>
    <x v="1"/>
    <m/>
  </r>
  <r>
    <x v="0"/>
    <n v="10600501"/>
    <x v="0"/>
    <d v="2019-02-01T00:00:00"/>
    <s v="005 AUTO CCNC     "/>
    <n v="101111381"/>
    <n v="82135.570000000007"/>
    <x v="55"/>
    <s v="2903E070 MAX-12 COUNTRY CLUB RD 201"/>
    <x v="0"/>
    <n v="2"/>
    <x v="1"/>
    <m/>
  </r>
  <r>
    <x v="0"/>
    <n v="10600501"/>
    <x v="0"/>
    <d v="2019-02-01T00:00:00"/>
    <s v="005 AUTO CCNC     "/>
    <n v="101111384"/>
    <n v="1572.54"/>
    <x v="18"/>
    <s v="2505E052 EVE-23 BOWZER SHORT PLAT"/>
    <x v="1"/>
    <n v="1"/>
    <x v="1"/>
    <m/>
  </r>
  <r>
    <x v="0"/>
    <n v="10600501"/>
    <x v="0"/>
    <d v="2019-02-01T00:00:00"/>
    <s v="005 AUTO CCNC     "/>
    <n v="101111384"/>
    <n v="9180.4699999999993"/>
    <x v="18"/>
    <s v="2505E052 EVE-23 BOWZER SHORT PLAT"/>
    <x v="0"/>
    <n v="1"/>
    <x v="1"/>
    <m/>
  </r>
  <r>
    <x v="0"/>
    <n v="10600501"/>
    <x v="0"/>
    <d v="2019-02-01T00:00:00"/>
    <s v="005 AUTO CCNC     "/>
    <n v="101111268"/>
    <n v="176.5"/>
    <x v="75"/>
    <s v="1803W092 ELD-27 CEDAR FLATS 2019 CR"/>
    <x v="1"/>
    <n v="1"/>
    <x v="1"/>
    <m/>
  </r>
  <r>
    <x v="0"/>
    <n v="10600501"/>
    <x v="0"/>
    <d v="2019-02-01T00:00:00"/>
    <s v="005 AUTO CCNC     "/>
    <n v="101111268"/>
    <n v="5083.96"/>
    <x v="75"/>
    <s v="1803W092 ELD-27 CEDAR FLATS 2019 CR"/>
    <x v="0"/>
    <n v="1"/>
    <x v="1"/>
    <m/>
  </r>
  <r>
    <x v="0"/>
    <n v="10600501"/>
    <x v="0"/>
    <d v="2019-02-01T00:00:00"/>
    <s v="005 AUTO CCNC     "/>
    <n v="101111276"/>
    <n v="524.84"/>
    <x v="65"/>
    <s v="1805E035 ORT-23 186TH AVE 2019 CRP"/>
    <x v="1"/>
    <n v="1"/>
    <x v="1"/>
    <m/>
  </r>
  <r>
    <x v="0"/>
    <n v="10600501"/>
    <x v="0"/>
    <d v="2019-02-01T00:00:00"/>
    <s v="005 AUTO CCNC     "/>
    <n v="101111276"/>
    <n v="13.96"/>
    <x v="65"/>
    <s v="1805E035 ORT-23 186TH AVE 2019 CRP"/>
    <x v="17"/>
    <n v="1"/>
    <x v="1"/>
    <m/>
  </r>
  <r>
    <x v="0"/>
    <n v="10600501"/>
    <x v="0"/>
    <d v="2019-02-01T00:00:00"/>
    <s v="005 AUTO CCNC     "/>
    <n v="101111276"/>
    <n v="1142.18"/>
    <x v="65"/>
    <s v="1805E035 ORT-23 186TH AVE 2019 CRP"/>
    <x v="0"/>
    <n v="1"/>
    <x v="1"/>
    <m/>
  </r>
  <r>
    <x v="0"/>
    <n v="10600501"/>
    <x v="0"/>
    <d v="2019-02-01T00:00:00"/>
    <s v="005 AUTO CCNC     "/>
    <n v="101111277"/>
    <n v="8247.82"/>
    <x v="10"/>
    <s v="1603E070 LON-23 HARTS LK VLLY R 201"/>
    <x v="0"/>
    <n v="2"/>
    <x v="1"/>
    <m/>
  </r>
  <r>
    <x v="0"/>
    <n v="10600501"/>
    <x v="0"/>
    <d v="2019-02-01T00:00:00"/>
    <s v="005 AUTO CCNC     "/>
    <n v="101111277"/>
    <n v="1369.5"/>
    <x v="10"/>
    <s v="1603E070 LON-23 HARTS LK VLLY R 201"/>
    <x v="1"/>
    <n v="2"/>
    <x v="1"/>
    <m/>
  </r>
  <r>
    <x v="0"/>
    <n v="10600501"/>
    <x v="0"/>
    <d v="2019-02-01T00:00:00"/>
    <s v="005 AUTO CCNC     "/>
    <n v="101111282"/>
    <n v="7120.05"/>
    <x v="55"/>
    <s v="3403E113 BKB-15 FOWLER ST 2019 CRP"/>
    <x v="0"/>
    <n v="2"/>
    <x v="1"/>
    <m/>
  </r>
  <r>
    <x v="0"/>
    <n v="10600501"/>
    <x v="0"/>
    <d v="2019-02-01T00:00:00"/>
    <s v="005 AUTO CCNC     "/>
    <n v="101111282"/>
    <n v="2414.2600000000002"/>
    <x v="55"/>
    <s v="3403E113 BKB-15 FOWLER ST 2019 CRP"/>
    <x v="1"/>
    <n v="2"/>
    <x v="1"/>
    <m/>
  </r>
  <r>
    <x v="0"/>
    <n v="10600501"/>
    <x v="0"/>
    <d v="2019-02-01T00:00:00"/>
    <s v="005 AUTO CCNC     "/>
    <n v="101111282"/>
    <n v="48.59"/>
    <x v="55"/>
    <s v="3403E113 BKB-15 FOWLER ST 2019 CRP"/>
    <x v="17"/>
    <n v="2"/>
    <x v="1"/>
    <m/>
  </r>
  <r>
    <x v="0"/>
    <n v="10600501"/>
    <x v="0"/>
    <d v="2019-02-01T00:00:00"/>
    <s v="005 AUTO CCNC     "/>
    <n v="101111288"/>
    <n v="10510.81"/>
    <x v="74"/>
    <s v="2107E026 BDI-15 BUCKLEY  2019 CRP"/>
    <x v="0"/>
    <n v="1"/>
    <x v="1"/>
    <m/>
  </r>
  <r>
    <x v="0"/>
    <n v="10600501"/>
    <x v="0"/>
    <d v="2019-02-01T00:00:00"/>
    <s v="005 AUTO CCNC     "/>
    <n v="101111288"/>
    <n v="157.06"/>
    <x v="74"/>
    <s v="2107E026 BDI-15 BUCKLEY  2019 CRP"/>
    <x v="17"/>
    <n v="1"/>
    <x v="1"/>
    <m/>
  </r>
  <r>
    <x v="0"/>
    <n v="10600501"/>
    <x v="0"/>
    <d v="2019-02-01T00:00:00"/>
    <s v="005 AUTO CCNC     "/>
    <n v="101111288"/>
    <n v="4059.54"/>
    <x v="74"/>
    <s v="2107E026 BDI-15 BUCKLEY  2019 CRP"/>
    <x v="18"/>
    <n v="1"/>
    <x v="1"/>
    <m/>
  </r>
  <r>
    <x v="0"/>
    <n v="10600501"/>
    <x v="0"/>
    <d v="2019-02-01T00:00:00"/>
    <s v="005 AUTO CCNC     "/>
    <n v="101111288"/>
    <n v="4677.6000000000004"/>
    <x v="74"/>
    <s v="2107E026 BDI-15 BUCKLEY  2019 CRP"/>
    <x v="1"/>
    <n v="1"/>
    <x v="1"/>
    <m/>
  </r>
  <r>
    <x v="0"/>
    <n v="10600501"/>
    <x v="0"/>
    <d v="2019-02-01T00:00:00"/>
    <s v="005 AUTO CCNC     "/>
    <n v="101111301"/>
    <n v="35.07"/>
    <x v="10"/>
    <s v="2004E108 STW-16 12TH ST APTS 2019 C"/>
    <x v="17"/>
    <n v="2"/>
    <x v="1"/>
    <m/>
  </r>
  <r>
    <x v="0"/>
    <n v="10600501"/>
    <x v="0"/>
    <d v="2019-02-01T00:00:00"/>
    <s v="005 AUTO CCNC     "/>
    <n v="101111301"/>
    <n v="507.81"/>
    <x v="10"/>
    <s v="2004E108 STW-16 12TH ST APTS 2019 C"/>
    <x v="1"/>
    <n v="2"/>
    <x v="1"/>
    <m/>
  </r>
  <r>
    <x v="0"/>
    <n v="10600501"/>
    <x v="0"/>
    <d v="2019-02-01T00:00:00"/>
    <s v="005 AUTO CCNC     "/>
    <n v="101111301"/>
    <n v="2266.4699999999998"/>
    <x v="10"/>
    <s v="2004E108 STW-16 12TH ST APTS 2019 C"/>
    <x v="0"/>
    <n v="2"/>
    <x v="1"/>
    <m/>
  </r>
  <r>
    <x v="0"/>
    <n v="10600501"/>
    <x v="0"/>
    <d v="2019-02-01T00:00:00"/>
    <s v="005 AUTO CCNC     "/>
    <n v="101111304"/>
    <n v="9202.9599999999991"/>
    <x v="25"/>
    <s v="1802W096 MKI-17 ARIEL  2019 CRP"/>
    <x v="0"/>
    <n v="2"/>
    <x v="1"/>
    <m/>
  </r>
  <r>
    <x v="0"/>
    <n v="10600501"/>
    <x v="0"/>
    <d v="2019-02-01T00:00:00"/>
    <s v="005 AUTO CCNC     "/>
    <n v="101111304"/>
    <n v="563.44000000000005"/>
    <x v="25"/>
    <s v="1802W096 MKI-17 ARIEL  2019 CRP"/>
    <x v="18"/>
    <n v="2"/>
    <x v="1"/>
    <m/>
  </r>
  <r>
    <x v="0"/>
    <n v="10600501"/>
    <x v="0"/>
    <d v="2019-02-01T00:00:00"/>
    <s v="005 AUTO CCNC     "/>
    <n v="101111304"/>
    <n v="1502.52"/>
    <x v="25"/>
    <s v="1802W096 MKI-17 ARIEL  2019 CRP"/>
    <x v="17"/>
    <n v="2"/>
    <x v="1"/>
    <m/>
  </r>
  <r>
    <x v="0"/>
    <n v="10600501"/>
    <x v="0"/>
    <d v="2019-02-01T00:00:00"/>
    <s v="005 AUTO CCNC     "/>
    <n v="101111304"/>
    <n v="187.8"/>
    <x v="25"/>
    <s v="1802W096 MKI-17 ARIEL  2019 CRP"/>
    <x v="4"/>
    <n v="2"/>
    <x v="1"/>
    <m/>
  </r>
  <r>
    <x v="0"/>
    <n v="10600501"/>
    <x v="0"/>
    <d v="2019-02-01T00:00:00"/>
    <s v="005 AUTO CCNC     "/>
    <n v="101111304"/>
    <n v="7324.8"/>
    <x v="25"/>
    <s v="1802W096 MKI-17 ARIEL  2019 CRP"/>
    <x v="1"/>
    <n v="2"/>
    <x v="1"/>
    <m/>
  </r>
  <r>
    <x v="0"/>
    <n v="10600501"/>
    <x v="0"/>
    <d v="2019-02-01T00:00:00"/>
    <s v="005 AUTO CCNC     "/>
    <n v="101111316"/>
    <n v="3779.14"/>
    <x v="25"/>
    <s v="2006E035 OSC-23 GRADY  2019 CRP"/>
    <x v="1"/>
    <n v="2"/>
    <x v="1"/>
    <m/>
  </r>
  <r>
    <x v="0"/>
    <n v="10600501"/>
    <x v="0"/>
    <d v="2019-02-01T00:00:00"/>
    <s v="005 AUTO CCNC     "/>
    <n v="101111316"/>
    <n v="4748.13"/>
    <x v="25"/>
    <s v="2006E035 OSC-23 GRADY  2019 CRP"/>
    <x v="0"/>
    <n v="2"/>
    <x v="1"/>
    <m/>
  </r>
  <r>
    <x v="0"/>
    <n v="10600501"/>
    <x v="0"/>
    <d v="2019-02-01T00:00:00"/>
    <s v="005 AUTO CCNC     "/>
    <n v="101111316"/>
    <n v="96.89"/>
    <x v="25"/>
    <s v="2006E035 OSC-23 GRADY  2019 CRP"/>
    <x v="4"/>
    <n v="2"/>
    <x v="1"/>
    <m/>
  </r>
  <r>
    <x v="0"/>
    <n v="10600501"/>
    <x v="0"/>
    <d v="2019-02-01T00:00:00"/>
    <s v="005 AUTO CCNC     "/>
    <n v="101111316"/>
    <n v="775.24"/>
    <x v="25"/>
    <s v="2006E035 OSC-23 GRADY  2019 CRP"/>
    <x v="17"/>
    <n v="2"/>
    <x v="1"/>
    <m/>
  </r>
  <r>
    <x v="0"/>
    <n v="10600501"/>
    <x v="0"/>
    <d v="2019-02-01T00:00:00"/>
    <s v="005 AUTO CCNC     "/>
    <n v="101111316"/>
    <n v="290.7"/>
    <x v="25"/>
    <s v="2006E035 OSC-23 GRADY  2019 CRP"/>
    <x v="18"/>
    <n v="2"/>
    <x v="1"/>
    <m/>
  </r>
  <r>
    <x v="0"/>
    <n v="10600501"/>
    <x v="0"/>
    <d v="2019-02-01T00:00:00"/>
    <s v="005 AUTO CCNC     "/>
    <n v="101111317"/>
    <n v="12235.66"/>
    <x v="55"/>
    <s v="2204E131 MVW-15 CLINIC  2019 CRP"/>
    <x v="1"/>
    <n v="2"/>
    <x v="1"/>
    <m/>
  </r>
  <r>
    <x v="0"/>
    <n v="10600501"/>
    <x v="0"/>
    <d v="2019-02-01T00:00:00"/>
    <s v="005 AUTO CCNC     "/>
    <n v="101111054"/>
    <n v="445.33"/>
    <x v="76"/>
    <s v="2202E005 VAS-23 WESTSIDE HWY SW 201"/>
    <x v="17"/>
    <n v="2"/>
    <x v="1"/>
    <m/>
  </r>
  <r>
    <x v="0"/>
    <n v="10600501"/>
    <x v="0"/>
    <d v="2019-02-01T00:00:00"/>
    <s v="005 AUTO CCNC     "/>
    <n v="101111056"/>
    <n v="16690.07"/>
    <x v="37"/>
    <s v="2205E125 SEQ-13 GAGNON 2019 CRP"/>
    <x v="0"/>
    <n v="1"/>
    <x v="1"/>
    <m/>
  </r>
  <r>
    <x v="0"/>
    <n v="10600501"/>
    <x v="0"/>
    <d v="2019-02-01T00:00:00"/>
    <s v="005 AUTO CCNC     "/>
    <n v="101111056"/>
    <n v="3274.79"/>
    <x v="37"/>
    <s v="2205E125 SEQ-13 GAGNON 2019 CRP"/>
    <x v="1"/>
    <n v="1"/>
    <x v="1"/>
    <m/>
  </r>
  <r>
    <x v="0"/>
    <n v="10600501"/>
    <x v="0"/>
    <d v="2019-02-01T00:00:00"/>
    <s v="005 AUTO CCNC     "/>
    <n v="101111056"/>
    <n v="58.33"/>
    <x v="37"/>
    <s v="2205E125 SEQ-13 GAGNON 2019 CRP"/>
    <x v="17"/>
    <n v="1"/>
    <x v="1"/>
    <m/>
  </r>
  <r>
    <x v="0"/>
    <n v="10100501"/>
    <x v="0"/>
    <d v="2019-02-01T00:00:00"/>
    <s v="016 AUTO UNTZ     "/>
    <n v="101111124"/>
    <n v="268.94"/>
    <x v="57"/>
    <s v="Late Charge Unitization"/>
    <x v="17"/>
    <n v="2018"/>
    <x v="1"/>
    <m/>
  </r>
  <r>
    <x v="0"/>
    <n v="10100501"/>
    <x v="0"/>
    <d v="2019-02-01T00:00:00"/>
    <s v="016 AUTO UNTZ     "/>
    <n v="101111124"/>
    <n v="1683.1"/>
    <x v="57"/>
    <s v="Late Charge Unitization"/>
    <x v="1"/>
    <n v="2018"/>
    <x v="1"/>
    <m/>
  </r>
  <r>
    <x v="0"/>
    <n v="10100501"/>
    <x v="0"/>
    <d v="2019-02-01T00:00:00"/>
    <s v="016 AUTO UNTZ     "/>
    <n v="101111124"/>
    <n v="772.09"/>
    <x v="57"/>
    <s v="Late Charge Unitization"/>
    <x v="1"/>
    <n v="2018"/>
    <x v="1"/>
    <m/>
  </r>
  <r>
    <x v="0"/>
    <n v="10100501"/>
    <x v="0"/>
    <d v="2019-02-01T00:00:00"/>
    <s v="016 AUTO UNTZ     "/>
    <n v="101111124"/>
    <n v="7922.26"/>
    <x v="57"/>
    <s v="Late Charge Unitization"/>
    <x v="0"/>
    <n v="2018"/>
    <x v="1"/>
    <m/>
  </r>
  <r>
    <x v="0"/>
    <n v="10600501"/>
    <x v="0"/>
    <d v="2019-02-01T00:00:00"/>
    <s v="005 AUTO CCNC     "/>
    <n v="101111126"/>
    <n v="5916.25"/>
    <x v="33"/>
    <s v="3904E113 VWY-13 KNIGHT ROAD 2019 CR"/>
    <x v="1"/>
    <n v="1"/>
    <x v="1"/>
    <m/>
  </r>
  <r>
    <x v="0"/>
    <n v="10600501"/>
    <x v="0"/>
    <d v="2019-02-01T00:00:00"/>
    <s v="005 AUTO CCNC     "/>
    <n v="101111126"/>
    <n v="30480.240000000002"/>
    <x v="33"/>
    <s v="3904E113 VWY-13 KNIGHT ROAD 2019 CR"/>
    <x v="0"/>
    <n v="1"/>
    <x v="1"/>
    <m/>
  </r>
  <r>
    <x v="0"/>
    <n v="10600501"/>
    <x v="0"/>
    <d v="2019-02-01T00:00:00"/>
    <s v="005 AUTO CCNC     "/>
    <n v="101111171"/>
    <n v="51.09"/>
    <x v="23"/>
    <s v="2502E134 WIN-15 HARBORCREST 2019 CR"/>
    <x v="17"/>
    <n v="1"/>
    <x v="1"/>
    <m/>
  </r>
  <r>
    <x v="0"/>
    <n v="10600501"/>
    <x v="0"/>
    <d v="2019-02-01T00:00:00"/>
    <s v="005 AUTO CCNC     "/>
    <n v="101111171"/>
    <n v="3423.13"/>
    <x v="23"/>
    <s v="2502E134 WIN-15 HARBORCREST 2019 CR"/>
    <x v="1"/>
    <n v="1"/>
    <x v="1"/>
    <m/>
  </r>
  <r>
    <x v="0"/>
    <n v="10600501"/>
    <x v="0"/>
    <d v="2019-02-01T00:00:00"/>
    <s v="005 AUTO CCNC     "/>
    <n v="101111171"/>
    <n v="10669.05"/>
    <x v="23"/>
    <s v="2502E134 WIN-15 HARBORCREST 2019 CR"/>
    <x v="0"/>
    <n v="1"/>
    <x v="1"/>
    <m/>
  </r>
  <r>
    <x v="0"/>
    <n v="10600501"/>
    <x v="0"/>
    <d v="2019-02-01T00:00:00"/>
    <s v="005 AUTO CCNC     "/>
    <n v="101111196"/>
    <n v="90.91"/>
    <x v="18"/>
    <s v="2206E023 LYO-15 BARNHARDT 2019 CRP"/>
    <x v="17"/>
    <n v="1"/>
    <x v="1"/>
    <m/>
  </r>
  <r>
    <x v="0"/>
    <n v="10600501"/>
    <x v="0"/>
    <d v="2019-02-01T00:00:00"/>
    <s v="005 AUTO CCNC     "/>
    <n v="101111196"/>
    <n v="10588.95"/>
    <x v="18"/>
    <s v="2206E023 LYO-15 BARNHARDT 2019 CRP"/>
    <x v="0"/>
    <n v="1"/>
    <x v="1"/>
    <m/>
  </r>
  <r>
    <x v="0"/>
    <n v="10600501"/>
    <x v="0"/>
    <d v="2019-02-01T00:00:00"/>
    <s v="005 AUTO CCNC     "/>
    <n v="101111196"/>
    <n v="2232.4699999999998"/>
    <x v="18"/>
    <s v="2206E023 LYO-15 BARNHARDT 2019 CRP"/>
    <x v="1"/>
    <n v="1"/>
    <x v="1"/>
    <m/>
  </r>
  <r>
    <x v="0"/>
    <n v="10600501"/>
    <x v="0"/>
    <d v="2019-02-01T00:00:00"/>
    <s v="005 AUTO CCNC     "/>
    <n v="101111208"/>
    <n v="745.5"/>
    <x v="75"/>
    <s v="2104E016 MVW-13 WILDWOOD 2019 CRP"/>
    <x v="1"/>
    <n v="1"/>
    <x v="1"/>
    <m/>
  </r>
  <r>
    <x v="0"/>
    <n v="10600501"/>
    <x v="0"/>
    <d v="2019-02-01T00:00:00"/>
    <s v="005 AUTO CCNC     "/>
    <n v="101111208"/>
    <n v="29.12"/>
    <x v="75"/>
    <s v="2104E016 MVW-13 WILDWOOD 2019 CRP"/>
    <x v="17"/>
    <n v="1"/>
    <x v="1"/>
    <m/>
  </r>
  <r>
    <x v="0"/>
    <n v="10600501"/>
    <x v="0"/>
    <d v="2019-02-01T00:00:00"/>
    <s v="005 AUTO CCNC     "/>
    <n v="101111208"/>
    <n v="2570.4899999999998"/>
    <x v="75"/>
    <s v="2104E016 MVW-13 WILDWOOD 2019 CRP"/>
    <x v="0"/>
    <n v="1"/>
    <x v="1"/>
    <m/>
  </r>
  <r>
    <x v="0"/>
    <n v="10600501"/>
    <x v="0"/>
    <d v="2019-02-01T00:00:00"/>
    <s v="005 AUTO CCNC     "/>
    <n v="101111396"/>
    <n v="1232.67"/>
    <x v="23"/>
    <s v="2103E094 STA-17 30TH AVE SW  2019 C"/>
    <x v="1"/>
    <n v="1"/>
    <x v="1"/>
    <m/>
  </r>
  <r>
    <x v="0"/>
    <n v="10600501"/>
    <x v="0"/>
    <d v="2019-02-01T00:00:00"/>
    <s v="005 AUTO CCNC     "/>
    <n v="101111396"/>
    <n v="3647.05"/>
    <x v="23"/>
    <s v="2103E094 STA-17 30TH AVE SW  2019 C"/>
    <x v="0"/>
    <n v="1"/>
    <x v="1"/>
    <m/>
  </r>
  <r>
    <x v="0"/>
    <n v="10600501"/>
    <x v="0"/>
    <d v="2019-02-01T00:00:00"/>
    <s v="005 AUTO CCNC     "/>
    <n v="101111399"/>
    <n v="377.35"/>
    <x v="76"/>
    <s v="2203E070 VAS-13 GERMAN 2019 CRP"/>
    <x v="17"/>
    <n v="2"/>
    <x v="1"/>
    <m/>
  </r>
  <r>
    <x v="0"/>
    <n v="10600501"/>
    <x v="0"/>
    <d v="2019-02-01T00:00:00"/>
    <s v="005 AUTO CCNC     "/>
    <n v="101111399"/>
    <n v="14137.2"/>
    <x v="76"/>
    <s v="2203E070 VAS-13 GERMAN 2019 CRP"/>
    <x v="0"/>
    <n v="2"/>
    <x v="1"/>
    <m/>
  </r>
  <r>
    <x v="0"/>
    <n v="10600501"/>
    <x v="0"/>
    <d v="2019-02-01T00:00:00"/>
    <s v="005 AUTO CCNC     "/>
    <n v="101111399"/>
    <n v="2965.17"/>
    <x v="76"/>
    <s v="2203E070 VAS-13 GERMAN 2019 CRP"/>
    <x v="1"/>
    <n v="2"/>
    <x v="1"/>
    <m/>
  </r>
  <r>
    <x v="0"/>
    <n v="10600501"/>
    <x v="0"/>
    <d v="2019-02-01T00:00:00"/>
    <s v="005 AUTO CCNC     "/>
    <n v="101111403"/>
    <n v="7447"/>
    <x v="45"/>
    <s v="1801E123 PAT-16 MULLEN RD 2019 CRP"/>
    <x v="0"/>
    <n v="2"/>
    <x v="1"/>
    <m/>
  </r>
  <r>
    <x v="0"/>
    <n v="10600501"/>
    <x v="0"/>
    <d v="2019-02-01T00:00:00"/>
    <s v="005 AUTO CCNC     "/>
    <n v="101111403"/>
    <n v="455.94"/>
    <x v="45"/>
    <s v="1801E123 PAT-16 MULLEN RD 2019 CRP"/>
    <x v="18"/>
    <n v="2"/>
    <x v="1"/>
    <m/>
  </r>
  <r>
    <x v="0"/>
    <n v="10600501"/>
    <x v="0"/>
    <d v="2019-02-01T00:00:00"/>
    <s v="005 AUTO CCNC     "/>
    <n v="101111403"/>
    <n v="1215.8399999999999"/>
    <x v="45"/>
    <s v="1801E123 PAT-16 MULLEN RD 2019 CRP"/>
    <x v="17"/>
    <n v="2"/>
    <x v="1"/>
    <m/>
  </r>
  <r>
    <x v="0"/>
    <n v="10600501"/>
    <x v="0"/>
    <d v="2019-02-01T00:00:00"/>
    <s v="005 AUTO CCNC     "/>
    <n v="101111403"/>
    <n v="5927.22"/>
    <x v="45"/>
    <s v="1801E123 PAT-16 MULLEN RD 2019 CRP"/>
    <x v="1"/>
    <n v="2"/>
    <x v="1"/>
    <m/>
  </r>
  <r>
    <x v="0"/>
    <n v="10600501"/>
    <x v="0"/>
    <d v="2019-02-01T00:00:00"/>
    <s v="005 AUTO CCNC     "/>
    <n v="101111403"/>
    <n v="151.97999999999999"/>
    <x v="45"/>
    <s v="1801E123 PAT-16 MULLEN RD 2019 CRP"/>
    <x v="4"/>
    <n v="2"/>
    <x v="1"/>
    <m/>
  </r>
  <r>
    <x v="0"/>
    <n v="10100501"/>
    <x v="0"/>
    <d v="2019-02-01T00:00:00"/>
    <s v="016 AUTO UNTZ     "/>
    <n v="101111414"/>
    <n v="7.0000000000000007E-2"/>
    <x v="57"/>
    <s v="Late Charge Unitization"/>
    <x v="17"/>
    <n v="2018"/>
    <x v="1"/>
    <m/>
  </r>
  <r>
    <x v="0"/>
    <n v="10100501"/>
    <x v="0"/>
    <d v="2019-02-01T00:00:00"/>
    <s v="016 AUTO UNTZ     "/>
    <n v="101111414"/>
    <n v="0.75"/>
    <x v="57"/>
    <s v="Late Charge Unitization"/>
    <x v="1"/>
    <n v="2018"/>
    <x v="1"/>
    <m/>
  </r>
  <r>
    <x v="0"/>
    <n v="10100501"/>
    <x v="0"/>
    <d v="2019-02-01T00:00:00"/>
    <s v="016 AUTO UNTZ     "/>
    <n v="101111414"/>
    <n v="3.89"/>
    <x v="57"/>
    <s v="Late Charge Unitization"/>
    <x v="0"/>
    <n v="2018"/>
    <x v="1"/>
    <m/>
  </r>
  <r>
    <x v="2"/>
    <n v="10100503"/>
    <x v="0"/>
    <d v="2019-02-01T00:00:00"/>
    <s v="Common"/>
    <n v="143004080"/>
    <n v="803.96"/>
    <x v="6"/>
    <s v="Late Charge Unitization"/>
    <x v="20"/>
    <n v="2"/>
    <x v="1"/>
    <m/>
  </r>
  <r>
    <x v="0"/>
    <n v="10600501"/>
    <x v="0"/>
    <d v="2019-03-01T00:00:00"/>
    <s v="005 AUTO CCNC     "/>
    <n v="101101624"/>
    <n v="407.48"/>
    <x v="55"/>
    <s v="2204E127 RDO-12 REDONDO BEACH DR CR"/>
    <x v="0"/>
    <n v="2"/>
    <x v="1"/>
    <m/>
  </r>
  <r>
    <x v="0"/>
    <n v="10600501"/>
    <x v="0"/>
    <d v="2019-03-01T00:00:00"/>
    <s v="005 AUTO CCNC     "/>
    <n v="101101624"/>
    <n v="118.43"/>
    <x v="55"/>
    <s v="2204E127 RDO-12 REDONDO BEACH DR CR"/>
    <x v="1"/>
    <n v="2"/>
    <x v="1"/>
    <m/>
  </r>
  <r>
    <x v="0"/>
    <n v="10600501"/>
    <x v="0"/>
    <d v="2019-03-01T00:00:00"/>
    <s v="005 AUTO CCNC     "/>
    <n v="101101624"/>
    <n v="5.28"/>
    <x v="55"/>
    <s v="2204E127 RDO-12 REDONDO BEACH DR CR"/>
    <x v="17"/>
    <n v="2"/>
    <x v="1"/>
    <m/>
  </r>
  <r>
    <x v="0"/>
    <n v="10600501"/>
    <x v="0"/>
    <d v="2019-03-01T00:00:00"/>
    <s v="005 AUTO CCNC     "/>
    <n v="101101661"/>
    <n v="2.0299999999999998"/>
    <x v="23"/>
    <s v="2104E017 MVW-16 MARLBROOK CRP 2017"/>
    <x v="17"/>
    <n v="1"/>
    <x v="1"/>
    <m/>
  </r>
  <r>
    <x v="0"/>
    <n v="10600501"/>
    <x v="0"/>
    <d v="2019-03-01T00:00:00"/>
    <s v="005 AUTO CCNC     "/>
    <n v="101101661"/>
    <n v="2108.79"/>
    <x v="23"/>
    <s v="2104E017 MVW-16 MARLBROOK CRP 2017"/>
    <x v="0"/>
    <n v="1"/>
    <x v="1"/>
    <m/>
  </r>
  <r>
    <x v="0"/>
    <n v="10600501"/>
    <x v="0"/>
    <d v="2019-03-01T00:00:00"/>
    <s v="005 AUTO CCNC     "/>
    <n v="101101661"/>
    <n v="565.27"/>
    <x v="23"/>
    <s v="2104E017 MVW-16 MARLBROOK CRP 2017"/>
    <x v="1"/>
    <n v="1"/>
    <x v="1"/>
    <m/>
  </r>
  <r>
    <x v="0"/>
    <n v="10600501"/>
    <x v="0"/>
    <d v="2019-03-01T00:00:00"/>
    <s v="005 AUTO CCNC     "/>
    <n v="101101681"/>
    <n v="268.58"/>
    <x v="38"/>
    <s v="2701E050 PGA-12 SR3 &amp; SCENIC  2017"/>
    <x v="17"/>
    <n v="1"/>
    <x v="1"/>
    <m/>
  </r>
  <r>
    <x v="0"/>
    <n v="10600501"/>
    <x v="0"/>
    <d v="2019-03-01T00:00:00"/>
    <s v="005 AUTO CCNC     "/>
    <n v="101101681"/>
    <n v="477.7"/>
    <x v="38"/>
    <s v="2701E050 PGA-12 SR3 &amp; SCENIC  2017"/>
    <x v="1"/>
    <n v="1"/>
    <x v="1"/>
    <m/>
  </r>
  <r>
    <x v="0"/>
    <n v="10600501"/>
    <x v="0"/>
    <d v="2019-03-01T00:00:00"/>
    <s v="005 AUTO CCNC     "/>
    <n v="101101701"/>
    <n v="179.8"/>
    <x v="27"/>
    <s v="2303E069 VAS-12 HTS WATER DIST 2017"/>
    <x v="17"/>
    <n v="3"/>
    <x v="1"/>
    <m/>
  </r>
  <r>
    <x v="0"/>
    <n v="10600501"/>
    <x v="0"/>
    <d v="2019-03-01T00:00:00"/>
    <s v="005 AUTO CCNC     "/>
    <n v="101101701"/>
    <n v="100101.61"/>
    <x v="27"/>
    <s v="2303E069 VAS-12 HTS WATER DIST 2017"/>
    <x v="0"/>
    <n v="3"/>
    <x v="1"/>
    <m/>
  </r>
  <r>
    <x v="0"/>
    <n v="10600501"/>
    <x v="0"/>
    <d v="2019-03-01T00:00:00"/>
    <s v="005 AUTO CCNC     "/>
    <n v="101101701"/>
    <n v="52411.27"/>
    <x v="27"/>
    <s v="2303E069 VAS-12 HTS WATER DIST 2017"/>
    <x v="1"/>
    <n v="3"/>
    <x v="1"/>
    <m/>
  </r>
  <r>
    <x v="0"/>
    <n v="10600501"/>
    <x v="0"/>
    <d v="2019-03-01T00:00:00"/>
    <s v="005 AUTO CCNC     "/>
    <n v="101108136"/>
    <n v="76.92"/>
    <x v="27"/>
    <s v="1702E126 LON-25 HARRIS RD 2018 CRP"/>
    <x v="17"/>
    <n v="3"/>
    <x v="1"/>
    <m/>
  </r>
  <r>
    <x v="0"/>
    <n v="10600501"/>
    <x v="0"/>
    <d v="2019-03-01T00:00:00"/>
    <s v="005 AUTO CCNC     "/>
    <n v="101108136"/>
    <n v="51325.31"/>
    <x v="27"/>
    <s v="1702E126 LON-25 HARRIS RD 2018 CRP"/>
    <x v="1"/>
    <n v="3"/>
    <x v="1"/>
    <m/>
  </r>
  <r>
    <x v="0"/>
    <n v="10600501"/>
    <x v="0"/>
    <d v="2019-03-01T00:00:00"/>
    <s v="005 AUTO CCNC     "/>
    <n v="101108136"/>
    <n v="62989.86"/>
    <x v="27"/>
    <s v="1702E126 LON-25 HARRIS RD 2018 CRP"/>
    <x v="0"/>
    <n v="3"/>
    <x v="1"/>
    <m/>
  </r>
  <r>
    <x v="0"/>
    <n v="10600501"/>
    <x v="0"/>
    <d v="2019-03-01T00:00:00"/>
    <s v="005 AUTO CCNC     "/>
    <n v="101108242"/>
    <n v="46343.71"/>
    <x v="7"/>
    <s v="2502E102 MUR-13 WING PT NORTH 2018"/>
    <x v="1"/>
    <n v="3"/>
    <x v="1"/>
    <m/>
  </r>
  <r>
    <x v="0"/>
    <n v="10600501"/>
    <x v="0"/>
    <d v="2019-03-01T00:00:00"/>
    <s v="005 AUTO CCNC     "/>
    <n v="101108242"/>
    <n v="156651.88"/>
    <x v="7"/>
    <s v="2502E102 MUR-13 WING PT NORTH 2018"/>
    <x v="0"/>
    <n v="3"/>
    <x v="1"/>
    <m/>
  </r>
  <r>
    <x v="0"/>
    <n v="10600501"/>
    <x v="0"/>
    <d v="2019-03-01T00:00:00"/>
    <s v="005 AUTO CCNC     "/>
    <n v="101108242"/>
    <n v="590.98"/>
    <x v="7"/>
    <s v="2502E102 MUR-13 WING PT NORTH 2018"/>
    <x v="17"/>
    <n v="3"/>
    <x v="1"/>
    <m/>
  </r>
  <r>
    <x v="0"/>
    <n v="10600501"/>
    <x v="0"/>
    <d v="2019-03-01T00:00:00"/>
    <s v="005 AUTO CCNC     "/>
    <n v="101108406"/>
    <n v="1018.26"/>
    <x v="37"/>
    <s v="2005E101 LTA-18 DEAN KAELIN 2018 CR"/>
    <x v="1"/>
    <n v="1"/>
    <x v="1"/>
    <m/>
  </r>
  <r>
    <x v="0"/>
    <n v="10600501"/>
    <x v="0"/>
    <d v="2019-03-01T00:00:00"/>
    <s v="005 AUTO CCNC     "/>
    <n v="101108406"/>
    <n v="157.46"/>
    <x v="37"/>
    <s v="2005E101 LTA-18 DEAN KAELIN 2018 CR"/>
    <x v="0"/>
    <n v="1"/>
    <x v="1"/>
    <m/>
  </r>
  <r>
    <x v="0"/>
    <n v="10600501"/>
    <x v="0"/>
    <d v="2019-03-01T00:00:00"/>
    <s v="005 AUTO CCNC     "/>
    <n v="101108406"/>
    <n v="3.58"/>
    <x v="37"/>
    <s v="2005E101 LTA-18 DEAN KAELIN 2018 CR"/>
    <x v="17"/>
    <n v="1"/>
    <x v="1"/>
    <m/>
  </r>
  <r>
    <x v="0"/>
    <n v="10600501"/>
    <x v="0"/>
    <d v="2019-03-01T00:00:00"/>
    <s v="005 AUTO CCNC     "/>
    <n v="101110912"/>
    <n v="3710.86"/>
    <x v="76"/>
    <s v="2202E051 VAS-13 SW 236TH &amp; WAX 2019"/>
    <x v="1"/>
    <n v="2"/>
    <x v="1"/>
    <m/>
  </r>
  <r>
    <x v="0"/>
    <n v="10600501"/>
    <x v="0"/>
    <d v="2019-03-01T00:00:00"/>
    <s v="005 AUTO CCNC     "/>
    <n v="101110912"/>
    <n v="43.38"/>
    <x v="76"/>
    <s v="2202E051 VAS-13 SW 236TH &amp; WAX 2019"/>
    <x v="17"/>
    <n v="2"/>
    <x v="1"/>
    <m/>
  </r>
  <r>
    <x v="0"/>
    <n v="10600501"/>
    <x v="0"/>
    <d v="2019-03-01T00:00:00"/>
    <s v="005 AUTO CCNC     "/>
    <n v="101110915"/>
    <n v="28498.05"/>
    <x v="42"/>
    <s v="1802W064 WOL-23 ABALONE PT APT  201"/>
    <x v="1"/>
    <n v="3"/>
    <x v="1"/>
    <m/>
  </r>
  <r>
    <x v="0"/>
    <n v="10600501"/>
    <x v="0"/>
    <d v="2019-03-01T00:00:00"/>
    <s v="005 AUTO CCNC     "/>
    <n v="101110915"/>
    <n v="193.98"/>
    <x v="42"/>
    <s v="1802W064 WOL-23 ABALONE PT APT  201"/>
    <x v="17"/>
    <n v="3"/>
    <x v="1"/>
    <m/>
  </r>
  <r>
    <x v="0"/>
    <n v="10600501"/>
    <x v="0"/>
    <d v="2019-03-01T00:00:00"/>
    <s v="005 AUTO CCNC     "/>
    <n v="101110915"/>
    <n v="76395.009999999995"/>
    <x v="42"/>
    <s v="1802W064 WOL-23 ABALONE PT APT  201"/>
    <x v="0"/>
    <n v="3"/>
    <x v="1"/>
    <m/>
  </r>
  <r>
    <x v="0"/>
    <n v="10600501"/>
    <x v="0"/>
    <d v="2019-03-01T00:00:00"/>
    <s v="005 AUTO CCNC     "/>
    <n v="101111196"/>
    <n v="22.8"/>
    <x v="18"/>
    <s v="2206E023 LYO-15 BARNHARDT 2019 CRP"/>
    <x v="1"/>
    <n v="1"/>
    <x v="1"/>
    <m/>
  </r>
  <r>
    <x v="0"/>
    <n v="10600501"/>
    <x v="0"/>
    <d v="2019-03-01T00:00:00"/>
    <s v="005 AUTO CCNC     "/>
    <n v="101111196"/>
    <n v="108.12"/>
    <x v="18"/>
    <s v="2206E023 LYO-15 BARNHARDT 2019 CRP"/>
    <x v="0"/>
    <n v="1"/>
    <x v="1"/>
    <m/>
  </r>
  <r>
    <x v="0"/>
    <n v="10600501"/>
    <x v="0"/>
    <d v="2019-03-01T00:00:00"/>
    <s v="005 AUTO CCNC     "/>
    <n v="101111196"/>
    <n v="0.93"/>
    <x v="18"/>
    <s v="2206E023 LYO-15 BARNHARDT 2019 CRP"/>
    <x v="17"/>
    <n v="1"/>
    <x v="1"/>
    <m/>
  </r>
  <r>
    <x v="0"/>
    <n v="10600501"/>
    <x v="0"/>
    <d v="2019-03-01T00:00:00"/>
    <s v="005 AUTO CCNC     "/>
    <n v="101111198"/>
    <n v="27470.38"/>
    <x v="42"/>
    <s v="2301E101 FNW-13 RIDGE RIM 2019 CRP"/>
    <x v="1"/>
    <n v="3"/>
    <x v="1"/>
    <m/>
  </r>
  <r>
    <x v="0"/>
    <n v="10600501"/>
    <x v="0"/>
    <d v="2019-03-01T00:00:00"/>
    <s v="005 AUTO CCNC     "/>
    <n v="101111198"/>
    <n v="306.51"/>
    <x v="42"/>
    <s v="2301E101 FNW-13 RIDGE RIM 2019 CRP"/>
    <x v="17"/>
    <n v="3"/>
    <x v="1"/>
    <m/>
  </r>
  <r>
    <x v="0"/>
    <n v="10600501"/>
    <x v="0"/>
    <d v="2019-03-01T00:00:00"/>
    <s v="005 AUTO CCNC     "/>
    <n v="101111198"/>
    <n v="101780.37"/>
    <x v="42"/>
    <s v="2301E101 FNW-13 RIDGE RIM 2019 CRP"/>
    <x v="0"/>
    <n v="3"/>
    <x v="1"/>
    <m/>
  </r>
  <r>
    <x v="0"/>
    <n v="10600501"/>
    <x v="0"/>
    <d v="2019-03-01T00:00:00"/>
    <s v="005 AUTO CCNC     "/>
    <n v="101111243"/>
    <n v="4773.5"/>
    <x v="42"/>
    <s v="2006E101 OSC-25 NATALIE CT 2019 CRP"/>
    <x v="1"/>
    <n v="3"/>
    <x v="1"/>
    <m/>
  </r>
  <r>
    <x v="0"/>
    <n v="10600501"/>
    <x v="0"/>
    <d v="2019-03-01T00:00:00"/>
    <s v="005 AUTO CCNC     "/>
    <n v="101111243"/>
    <n v="91774.75"/>
    <x v="42"/>
    <s v="2006E101 OSC-25 NATALIE CT 2019 CRP"/>
    <x v="0"/>
    <n v="3"/>
    <x v="1"/>
    <m/>
  </r>
  <r>
    <x v="0"/>
    <n v="10600501"/>
    <x v="0"/>
    <d v="2019-03-01T00:00:00"/>
    <s v="005 AUTO CCNC     "/>
    <n v="101111248"/>
    <n v="21585.88"/>
    <x v="42"/>
    <s v="2606E029 LLT-17 GORDON REYKDALL"/>
    <x v="1"/>
    <n v="3"/>
    <x v="1"/>
    <m/>
  </r>
  <r>
    <x v="0"/>
    <n v="10600501"/>
    <x v="0"/>
    <d v="2019-03-01T00:00:00"/>
    <s v="005 AUTO CCNC     "/>
    <n v="101111248"/>
    <n v="59247.05"/>
    <x v="42"/>
    <s v="2606E029 LLT-17 GORDON REYKDALL"/>
    <x v="0"/>
    <n v="3"/>
    <x v="1"/>
    <m/>
  </r>
  <r>
    <x v="0"/>
    <n v="10600501"/>
    <x v="0"/>
    <d v="2019-03-01T00:00:00"/>
    <s v="005 AUTO CCNC     "/>
    <n v="101111248"/>
    <n v="448.45"/>
    <x v="42"/>
    <s v="2606E029 LLT-17 GORDON REYKDALL"/>
    <x v="17"/>
    <n v="3"/>
    <x v="1"/>
    <m/>
  </r>
  <r>
    <x v="0"/>
    <n v="10600501"/>
    <x v="0"/>
    <d v="2019-03-01T00:00:00"/>
    <s v="005 AUTO CCNC     "/>
    <n v="101111250"/>
    <n v="60843.67"/>
    <x v="42"/>
    <s v="2605E078 WAY-16 10514 NE 144TH ST"/>
    <x v="0"/>
    <n v="3"/>
    <x v="1"/>
    <m/>
  </r>
  <r>
    <x v="0"/>
    <n v="10600501"/>
    <x v="0"/>
    <d v="2019-03-01T00:00:00"/>
    <s v="005 AUTO CCNC     "/>
    <n v="101111250"/>
    <n v="20589.05"/>
    <x v="42"/>
    <s v="2605E078 WAY-16 10514 NE 144TH ST"/>
    <x v="1"/>
    <n v="3"/>
    <x v="1"/>
    <m/>
  </r>
  <r>
    <x v="0"/>
    <n v="10600501"/>
    <x v="0"/>
    <d v="2019-03-01T00:00:00"/>
    <s v="005 AUTO CCNC     "/>
    <n v="101111268"/>
    <n v="440.34"/>
    <x v="75"/>
    <s v="1803W092 ELD-27 CEDAR FLATS 2019 CR"/>
    <x v="0"/>
    <n v="1"/>
    <x v="1"/>
    <m/>
  </r>
  <r>
    <x v="0"/>
    <n v="10600501"/>
    <x v="0"/>
    <d v="2019-03-01T00:00:00"/>
    <s v="005 AUTO CCNC     "/>
    <n v="101111268"/>
    <n v="15.29"/>
    <x v="75"/>
    <s v="1803W092 ELD-27 CEDAR FLATS 2019 CR"/>
    <x v="1"/>
    <n v="1"/>
    <x v="1"/>
    <m/>
  </r>
  <r>
    <x v="0"/>
    <n v="10600501"/>
    <x v="0"/>
    <d v="2019-03-01T00:00:00"/>
    <s v="005 AUTO CCNC     "/>
    <n v="101111273"/>
    <n v="55809.72"/>
    <x v="27"/>
    <s v="1802W091 CAP-15 STEVENS FIELD 2019"/>
    <x v="0"/>
    <n v="3"/>
    <x v="1"/>
    <m/>
  </r>
  <r>
    <x v="0"/>
    <n v="10600501"/>
    <x v="0"/>
    <d v="2019-03-01T00:00:00"/>
    <s v="005 AUTO CCNC     "/>
    <n v="101111273"/>
    <n v="2243.75"/>
    <x v="27"/>
    <s v="1802W091 CAP-15 STEVENS FIELD 2019"/>
    <x v="1"/>
    <n v="3"/>
    <x v="1"/>
    <m/>
  </r>
  <r>
    <x v="0"/>
    <n v="10600501"/>
    <x v="0"/>
    <d v="2019-03-01T00:00:00"/>
    <s v="005 AUTO CCNC     "/>
    <n v="101111276"/>
    <n v="852.97"/>
    <x v="65"/>
    <s v="1805E035 ORT-23 186TH AVE 2019 CRP"/>
    <x v="0"/>
    <n v="1"/>
    <x v="1"/>
    <m/>
  </r>
  <r>
    <x v="0"/>
    <n v="10600501"/>
    <x v="0"/>
    <d v="2019-03-01T00:00:00"/>
    <s v="005 AUTO CCNC     "/>
    <n v="101111276"/>
    <n v="391.95"/>
    <x v="65"/>
    <s v="1805E035 ORT-23 186TH AVE 2019 CRP"/>
    <x v="1"/>
    <n v="1"/>
    <x v="1"/>
    <m/>
  </r>
  <r>
    <x v="0"/>
    <n v="10600501"/>
    <x v="0"/>
    <d v="2019-03-01T00:00:00"/>
    <s v="005 AUTO CCNC     "/>
    <n v="101111276"/>
    <n v="10.42"/>
    <x v="65"/>
    <s v="1805E035 ORT-23 186TH AVE 2019 CRP"/>
    <x v="17"/>
    <n v="1"/>
    <x v="1"/>
    <m/>
  </r>
  <r>
    <x v="0"/>
    <n v="10600501"/>
    <x v="0"/>
    <d v="2019-03-01T00:00:00"/>
    <s v="005 AUTO CCNC     "/>
    <n v="101111288"/>
    <n v="5.9"/>
    <x v="74"/>
    <s v="2107E026 BDI-15 BUCKLEY  2019 CRP"/>
    <x v="17"/>
    <n v="1"/>
    <x v="1"/>
    <m/>
  </r>
  <r>
    <x v="0"/>
    <n v="10600501"/>
    <x v="0"/>
    <d v="2019-03-01T00:00:00"/>
    <s v="005 AUTO CCNC     "/>
    <n v="101111288"/>
    <n v="175.8"/>
    <x v="74"/>
    <s v="2107E026 BDI-15 BUCKLEY  2019 CRP"/>
    <x v="1"/>
    <n v="1"/>
    <x v="1"/>
    <m/>
  </r>
  <r>
    <x v="0"/>
    <n v="10600501"/>
    <x v="0"/>
    <d v="2019-03-01T00:00:00"/>
    <s v="005 AUTO CCNC     "/>
    <n v="101111288"/>
    <n v="395.03"/>
    <x v="74"/>
    <s v="2107E026 BDI-15 BUCKLEY  2019 CRP"/>
    <x v="0"/>
    <n v="1"/>
    <x v="1"/>
    <m/>
  </r>
  <r>
    <x v="0"/>
    <n v="10600501"/>
    <x v="0"/>
    <d v="2019-03-01T00:00:00"/>
    <s v="005 AUTO CCNC     "/>
    <n v="101111288"/>
    <n v="152.57"/>
    <x v="74"/>
    <s v="2107E026 BDI-15 BUCKLEY  2019 CRP"/>
    <x v="18"/>
    <n v="1"/>
    <x v="1"/>
    <m/>
  </r>
  <r>
    <x v="0"/>
    <n v="10600501"/>
    <x v="0"/>
    <d v="2019-03-01T00:00:00"/>
    <s v="005 AUTO CCNC     "/>
    <n v="101111304"/>
    <n v="983.97"/>
    <x v="25"/>
    <s v="1802W096 MKI-17 ARIEL  2019 CRP"/>
    <x v="17"/>
    <n v="2"/>
    <x v="1"/>
    <m/>
  </r>
  <r>
    <x v="0"/>
    <n v="10600501"/>
    <x v="0"/>
    <d v="2019-03-01T00:00:00"/>
    <s v="005 AUTO CCNC     "/>
    <n v="101111304"/>
    <n v="6026.78"/>
    <x v="25"/>
    <s v="1802W096 MKI-17 ARIEL  2019 CRP"/>
    <x v="0"/>
    <n v="2"/>
    <x v="1"/>
    <m/>
  </r>
  <r>
    <x v="0"/>
    <n v="10600501"/>
    <x v="0"/>
    <d v="2019-03-01T00:00:00"/>
    <s v="005 AUTO CCNC     "/>
    <n v="101111304"/>
    <n v="368.99"/>
    <x v="25"/>
    <s v="1802W096 MKI-17 ARIEL  2019 CRP"/>
    <x v="18"/>
    <n v="2"/>
    <x v="1"/>
    <m/>
  </r>
  <r>
    <x v="0"/>
    <n v="10600501"/>
    <x v="0"/>
    <d v="2019-03-01T00:00:00"/>
    <s v="005 AUTO CCNC     "/>
    <n v="101111304"/>
    <n v="122.99"/>
    <x v="25"/>
    <s v="1802W096 MKI-17 ARIEL  2019 CRP"/>
    <x v="4"/>
    <n v="2"/>
    <x v="1"/>
    <m/>
  </r>
  <r>
    <x v="0"/>
    <n v="10600501"/>
    <x v="0"/>
    <d v="2019-03-01T00:00:00"/>
    <s v="005 AUTO CCNC     "/>
    <n v="101111304"/>
    <n v="4796.83"/>
    <x v="25"/>
    <s v="1802W096 MKI-17 ARIEL  2019 CRP"/>
    <x v="1"/>
    <n v="2"/>
    <x v="1"/>
    <m/>
  </r>
  <r>
    <x v="0"/>
    <n v="10600501"/>
    <x v="0"/>
    <d v="2019-03-01T00:00:00"/>
    <s v="005 AUTO CCNC     "/>
    <n v="101111384"/>
    <n v="170.86"/>
    <x v="18"/>
    <s v="2505E052 EVE-23 BOWZER SHORT PLAT"/>
    <x v="0"/>
    <n v="1"/>
    <x v="1"/>
    <m/>
  </r>
  <r>
    <x v="0"/>
    <n v="10600501"/>
    <x v="0"/>
    <d v="2019-03-01T00:00:00"/>
    <s v="005 AUTO CCNC     "/>
    <n v="101111384"/>
    <n v="29.27"/>
    <x v="18"/>
    <s v="2505E052 EVE-23 BOWZER SHORT PLAT"/>
    <x v="1"/>
    <n v="1"/>
    <x v="1"/>
    <m/>
  </r>
  <r>
    <x v="0"/>
    <n v="10600501"/>
    <x v="0"/>
    <d v="2019-03-01T00:00:00"/>
    <s v="005 AUTO CCNC     "/>
    <n v="101111396"/>
    <n v="568.77"/>
    <x v="23"/>
    <s v="2103E094 STA-17 30TH AVE SW  2019 C"/>
    <x v="1"/>
    <n v="1"/>
    <x v="1"/>
    <m/>
  </r>
  <r>
    <x v="0"/>
    <n v="10600501"/>
    <x v="0"/>
    <d v="2019-03-01T00:00:00"/>
    <s v="005 AUTO CCNC     "/>
    <n v="101111396"/>
    <n v="1682.79"/>
    <x v="23"/>
    <s v="2103E094 STA-17 30TH AVE SW  2019 C"/>
    <x v="0"/>
    <n v="1"/>
    <x v="1"/>
    <m/>
  </r>
  <r>
    <x v="0"/>
    <n v="10600501"/>
    <x v="0"/>
    <d v="2019-03-01T00:00:00"/>
    <s v="005 AUTO CCNC     "/>
    <n v="101111399"/>
    <n v="34.119999999999997"/>
    <x v="76"/>
    <s v="2203E070 VAS-13 GERMAN 2019 CRP"/>
    <x v="17"/>
    <n v="2"/>
    <x v="1"/>
    <m/>
  </r>
  <r>
    <x v="0"/>
    <n v="10600501"/>
    <x v="0"/>
    <d v="2019-03-01T00:00:00"/>
    <s v="005 AUTO CCNC     "/>
    <n v="101111399"/>
    <n v="1278.46"/>
    <x v="76"/>
    <s v="2203E070 VAS-13 GERMAN 2019 CRP"/>
    <x v="0"/>
    <n v="2"/>
    <x v="1"/>
    <m/>
  </r>
  <r>
    <x v="0"/>
    <n v="10600501"/>
    <x v="0"/>
    <d v="2019-03-01T00:00:00"/>
    <s v="005 AUTO CCNC     "/>
    <n v="101111399"/>
    <n v="268.14999999999998"/>
    <x v="76"/>
    <s v="2203E070 VAS-13 GERMAN 2019 CRP"/>
    <x v="1"/>
    <n v="2"/>
    <x v="1"/>
    <m/>
  </r>
  <r>
    <x v="0"/>
    <n v="10600501"/>
    <x v="0"/>
    <d v="2019-03-01T00:00:00"/>
    <s v="005 AUTO CCNC     "/>
    <n v="101111403"/>
    <n v="48.51"/>
    <x v="45"/>
    <s v="1801E123 PAT-16 MULLEN RD 2019 CRP"/>
    <x v="4"/>
    <n v="2"/>
    <x v="1"/>
    <m/>
  </r>
  <r>
    <x v="0"/>
    <n v="10600501"/>
    <x v="0"/>
    <d v="2019-03-01T00:00:00"/>
    <s v="005 AUTO CCNC     "/>
    <n v="101111403"/>
    <n v="2377"/>
    <x v="45"/>
    <s v="1801E123 PAT-16 MULLEN RD 2019 CRP"/>
    <x v="0"/>
    <n v="2"/>
    <x v="1"/>
    <m/>
  </r>
  <r>
    <x v="0"/>
    <n v="10600501"/>
    <x v="0"/>
    <d v="2019-03-01T00:00:00"/>
    <s v="005 AUTO CCNC     "/>
    <n v="101111403"/>
    <n v="145.53"/>
    <x v="45"/>
    <s v="1801E123 PAT-16 MULLEN RD 2019 CRP"/>
    <x v="18"/>
    <n v="2"/>
    <x v="1"/>
    <m/>
  </r>
  <r>
    <x v="0"/>
    <n v="10600501"/>
    <x v="0"/>
    <d v="2019-03-01T00:00:00"/>
    <s v="005 AUTO CCNC     "/>
    <n v="101111403"/>
    <n v="388.08"/>
    <x v="45"/>
    <s v="1801E123 PAT-16 MULLEN RD 2019 CRP"/>
    <x v="17"/>
    <n v="2"/>
    <x v="1"/>
    <m/>
  </r>
  <r>
    <x v="0"/>
    <n v="10600501"/>
    <x v="0"/>
    <d v="2019-03-01T00:00:00"/>
    <s v="005 AUTO CCNC     "/>
    <n v="101111403"/>
    <n v="1891.89"/>
    <x v="45"/>
    <s v="1801E123 PAT-16 MULLEN RD 2019 CRP"/>
    <x v="1"/>
    <n v="2"/>
    <x v="1"/>
    <m/>
  </r>
  <r>
    <x v="0"/>
    <n v="10600501"/>
    <x v="0"/>
    <d v="2019-03-01T00:00:00"/>
    <s v="005 AUTO CCNC     "/>
    <n v="101111430"/>
    <n v="56043.64"/>
    <x v="27"/>
    <s v="2206E067 LWS-15 HODGE 2019 CRP"/>
    <x v="0"/>
    <n v="3"/>
    <x v="1"/>
    <m/>
  </r>
  <r>
    <x v="0"/>
    <n v="10600501"/>
    <x v="0"/>
    <d v="2019-03-01T00:00:00"/>
    <s v="005 AUTO CCNC     "/>
    <n v="101111430"/>
    <n v="9820.01"/>
    <x v="27"/>
    <s v="2206E067 LWS-15 HODGE 2019 CRP"/>
    <x v="1"/>
    <n v="3"/>
    <x v="1"/>
    <m/>
  </r>
  <r>
    <x v="0"/>
    <n v="10600501"/>
    <x v="0"/>
    <d v="2019-03-01T00:00:00"/>
    <s v="005 AUTO CCNC     "/>
    <n v="101111430"/>
    <n v="191.25"/>
    <x v="27"/>
    <s v="2206E067 LWS-15 HODGE 2019 CRP"/>
    <x v="17"/>
    <n v="3"/>
    <x v="1"/>
    <m/>
  </r>
  <r>
    <x v="0"/>
    <n v="10600501"/>
    <x v="0"/>
    <d v="2019-03-01T00:00:00"/>
    <s v="005 AUTO CCNC     "/>
    <n v="101111444"/>
    <n v="4058.95"/>
    <x v="27"/>
    <s v="1901W090 LUH-14 61ST AVE 2019 CRP"/>
    <x v="1"/>
    <n v="3"/>
    <x v="1"/>
    <m/>
  </r>
  <r>
    <x v="0"/>
    <n v="10600501"/>
    <x v="0"/>
    <d v="2019-03-01T00:00:00"/>
    <s v="005 AUTO CCNC     "/>
    <n v="101111444"/>
    <n v="13949.15"/>
    <x v="27"/>
    <s v="1901W090 LUH-14 61ST AVE 2019 CRP"/>
    <x v="0"/>
    <n v="3"/>
    <x v="1"/>
    <m/>
  </r>
  <r>
    <x v="0"/>
    <n v="10600501"/>
    <x v="0"/>
    <d v="2019-03-01T00:00:00"/>
    <s v="005 AUTO CCNC     "/>
    <n v="101111054"/>
    <n v="2049.1999999999998"/>
    <x v="76"/>
    <s v="2202E005 VAS-23 WESTSIDE HWY SW 201"/>
    <x v="17"/>
    <n v="2"/>
    <x v="1"/>
    <m/>
  </r>
  <r>
    <x v="0"/>
    <n v="10600501"/>
    <x v="0"/>
    <d v="2019-03-01T00:00:00"/>
    <s v="005 AUTO CCNC     "/>
    <n v="101111105"/>
    <n v="10748.93"/>
    <x v="42"/>
    <s v="2104E010 MVW-15 S 290TH ST 2019 CRP"/>
    <x v="1"/>
    <n v="3"/>
    <x v="1"/>
    <m/>
  </r>
  <r>
    <x v="0"/>
    <n v="10600501"/>
    <x v="0"/>
    <d v="2019-03-01T00:00:00"/>
    <s v="005 AUTO CCNC     "/>
    <n v="101111105"/>
    <n v="40651.21"/>
    <x v="42"/>
    <s v="2104E010 MVW-15 S 290TH ST 2019 CRP"/>
    <x v="0"/>
    <n v="3"/>
    <x v="1"/>
    <m/>
  </r>
  <r>
    <x v="0"/>
    <n v="10100501"/>
    <x v="0"/>
    <d v="2019-03-01T00:00:00"/>
    <s v="016 AUTO UNTZ     "/>
    <n v="101111124"/>
    <n v="264.95"/>
    <x v="57"/>
    <s v="Late Charge Unitization"/>
    <x v="17"/>
    <n v="2018"/>
    <x v="1"/>
    <m/>
  </r>
  <r>
    <x v="0"/>
    <n v="10100501"/>
    <x v="0"/>
    <d v="2019-03-01T00:00:00"/>
    <s v="016 AUTO UNTZ     "/>
    <n v="101111124"/>
    <n v="1657.97"/>
    <x v="57"/>
    <s v="Late Charge Unitization"/>
    <x v="1"/>
    <n v="2018"/>
    <x v="1"/>
    <m/>
  </r>
  <r>
    <x v="0"/>
    <n v="10100501"/>
    <x v="0"/>
    <d v="2019-03-01T00:00:00"/>
    <s v="016 AUTO UNTZ     "/>
    <n v="101111124"/>
    <n v="760.5"/>
    <x v="57"/>
    <s v="Late Charge Unitization"/>
    <x v="1"/>
    <n v="2018"/>
    <x v="1"/>
    <m/>
  </r>
  <r>
    <x v="0"/>
    <n v="10100501"/>
    <x v="0"/>
    <d v="2019-03-01T00:00:00"/>
    <s v="016 AUTO UNTZ     "/>
    <n v="101111124"/>
    <n v="7804.62"/>
    <x v="57"/>
    <s v="Late Charge Unitization"/>
    <x v="0"/>
    <n v="2018"/>
    <x v="1"/>
    <m/>
  </r>
  <r>
    <x v="0"/>
    <n v="10600501"/>
    <x v="0"/>
    <d v="2019-03-01T00:00:00"/>
    <s v="005 AUTO CCNC     "/>
    <n v="101111135"/>
    <n v="24412.63"/>
    <x v="27"/>
    <s v="1602E077 RAI-13 LINDSEY RD 2019 CRP"/>
    <x v="0"/>
    <n v="3"/>
    <x v="1"/>
    <m/>
  </r>
  <r>
    <x v="0"/>
    <n v="10600501"/>
    <x v="0"/>
    <d v="2019-03-01T00:00:00"/>
    <s v="005 AUTO CCNC     "/>
    <n v="101111135"/>
    <n v="1769.01"/>
    <x v="27"/>
    <s v="1602E077 RAI-13 LINDSEY RD 2019 CRP"/>
    <x v="1"/>
    <n v="3"/>
    <x v="1"/>
    <m/>
  </r>
  <r>
    <x v="0"/>
    <n v="10600501"/>
    <x v="0"/>
    <d v="2019-03-01T00:00:00"/>
    <s v="005 AUTO CCNC     "/>
    <n v="101111163"/>
    <n v="8647.2999999999993"/>
    <x v="42"/>
    <s v="2004E035 CED-17 MAPLE ACRES 2019 CR"/>
    <x v="1"/>
    <n v="3"/>
    <x v="1"/>
    <m/>
  </r>
  <r>
    <x v="0"/>
    <n v="10600501"/>
    <x v="0"/>
    <d v="2019-03-01T00:00:00"/>
    <s v="005 AUTO CCNC     "/>
    <n v="101111163"/>
    <n v="148526.14000000001"/>
    <x v="42"/>
    <s v="2004E035 CED-17 MAPLE ACRES 2019 CR"/>
    <x v="0"/>
    <n v="3"/>
    <x v="1"/>
    <m/>
  </r>
  <r>
    <x v="0"/>
    <n v="10600501"/>
    <x v="0"/>
    <d v="2019-03-01T00:00:00"/>
    <s v="005 AUTO CCNC     "/>
    <n v="101111163"/>
    <n v="488.1"/>
    <x v="42"/>
    <s v="2004E035 CED-17 MAPLE ACRES 2019 CR"/>
    <x v="17"/>
    <n v="3"/>
    <x v="1"/>
    <m/>
  </r>
  <r>
    <x v="2"/>
    <n v="10100503"/>
    <x v="0"/>
    <d v="2019-03-01T00:00:00"/>
    <s v="Common"/>
    <n v="143004080"/>
    <n v="17566.259999999998"/>
    <x v="6"/>
    <s v="Late Charge Unitization"/>
    <x v="20"/>
    <n v="2"/>
    <x v="1"/>
    <m/>
  </r>
  <r>
    <x v="2"/>
    <n v="10100503"/>
    <x v="0"/>
    <d v="2019-03-01T00:00:00"/>
    <s v="Common"/>
    <n v="143004080"/>
    <n v="-470"/>
    <x v="6"/>
    <s v="Late Charge Unitization"/>
    <x v="20"/>
    <n v="2"/>
    <x v="1"/>
    <m/>
  </r>
  <r>
    <x v="0"/>
    <n v="10600501"/>
    <x v="0"/>
    <d v="2019-03-01T00:00:00"/>
    <s v="005 AUTO CCNC     "/>
    <n v="101102409"/>
    <n v="-510.98"/>
    <x v="65"/>
    <s v="2105E139 SHD-17 MORGAN CRP 2017"/>
    <x v="1"/>
    <n v="1"/>
    <x v="1"/>
    <m/>
  </r>
  <r>
    <x v="0"/>
    <n v="10600501"/>
    <x v="0"/>
    <d v="2019-03-01T00:00:00"/>
    <s v="005 AUTO CCNC     "/>
    <n v="101102409"/>
    <n v="-121.2"/>
    <x v="65"/>
    <s v="2105E139 SHD-17 MORGAN CRP 2017"/>
    <x v="17"/>
    <n v="1"/>
    <x v="1"/>
    <m/>
  </r>
  <r>
    <x v="0"/>
    <n v="10600501"/>
    <x v="0"/>
    <d v="2019-03-01T00:00:00"/>
    <s v="005 AUTO CCNC     "/>
    <n v="101102409"/>
    <n v="-29566.73"/>
    <x v="65"/>
    <s v="2105E139 SHD-17 MORGAN CRP 2017"/>
    <x v="0"/>
    <n v="1"/>
    <x v="1"/>
    <m/>
  </r>
  <r>
    <x v="0"/>
    <n v="10600501"/>
    <x v="0"/>
    <d v="2019-03-01T00:00:00"/>
    <s v="005 AUTO CCNC     "/>
    <n v="101108136"/>
    <n v="-978.45"/>
    <x v="27"/>
    <s v="1702E126 LON-25 HARRIS RD 2018 CRP"/>
    <x v="1"/>
    <n v="3"/>
    <x v="1"/>
    <m/>
  </r>
  <r>
    <x v="0"/>
    <n v="10600501"/>
    <x v="0"/>
    <d v="2019-03-01T00:00:00"/>
    <s v="005 AUTO CCNC     "/>
    <n v="101108136"/>
    <n v="-1200.82"/>
    <x v="27"/>
    <s v="1702E126 LON-25 HARRIS RD 2018 CRP"/>
    <x v="0"/>
    <n v="3"/>
    <x v="1"/>
    <m/>
  </r>
  <r>
    <x v="0"/>
    <n v="10600501"/>
    <x v="0"/>
    <d v="2019-03-01T00:00:00"/>
    <s v="005 AUTO CCNC     "/>
    <n v="101098867"/>
    <n v="-188.04"/>
    <x v="75"/>
    <s v="2104E051 WAU-26 PIERATT IND CTR 201"/>
    <x v="17"/>
    <n v="1"/>
    <x v="1"/>
    <m/>
  </r>
  <r>
    <x v="0"/>
    <n v="10600501"/>
    <x v="0"/>
    <d v="2019-03-01T00:00:00"/>
    <s v="005 AUTO CCNC     "/>
    <n v="101098867"/>
    <n v="-40351.22"/>
    <x v="75"/>
    <s v="2104E051 WAU-26 PIERATT IND CTR 201"/>
    <x v="0"/>
    <n v="1"/>
    <x v="1"/>
    <m/>
  </r>
  <r>
    <x v="0"/>
    <n v="10600501"/>
    <x v="0"/>
    <d v="2019-03-01T00:00:00"/>
    <s v="005 AUTO CCNC     "/>
    <n v="101098867"/>
    <n v="-16759.009999999998"/>
    <x v="75"/>
    <s v="2104E051 WAU-26 PIERATT IND CTR 201"/>
    <x v="1"/>
    <n v="1"/>
    <x v="1"/>
    <m/>
  </r>
  <r>
    <x v="0"/>
    <n v="10600501"/>
    <x v="0"/>
    <d v="2019-03-01T00:00:00"/>
    <s v="005 AUTO CCNC     "/>
    <n v="101101624"/>
    <n v="-9325.1"/>
    <x v="55"/>
    <s v="2204E127 RDO-12 REDONDO BEACH DR CR"/>
    <x v="0"/>
    <n v="2"/>
    <x v="1"/>
    <m/>
  </r>
  <r>
    <x v="0"/>
    <n v="10600501"/>
    <x v="0"/>
    <d v="2019-03-01T00:00:00"/>
    <s v="005 AUTO CCNC     "/>
    <n v="101101624"/>
    <n v="-2710.25"/>
    <x v="55"/>
    <s v="2204E127 RDO-12 REDONDO BEACH DR CR"/>
    <x v="1"/>
    <n v="2"/>
    <x v="1"/>
    <m/>
  </r>
  <r>
    <x v="0"/>
    <n v="10600501"/>
    <x v="0"/>
    <d v="2019-03-01T00:00:00"/>
    <s v="005 AUTO CCNC     "/>
    <n v="101101624"/>
    <n v="-120.79"/>
    <x v="55"/>
    <s v="2204E127 RDO-12 REDONDO BEACH DR CR"/>
    <x v="17"/>
    <n v="2"/>
    <x v="1"/>
    <m/>
  </r>
  <r>
    <x v="0"/>
    <n v="10600501"/>
    <x v="0"/>
    <d v="2019-03-01T00:00:00"/>
    <s v="005 AUTO CCNC     "/>
    <n v="101101661"/>
    <n v="-14.45"/>
    <x v="23"/>
    <s v="2104E017 MVW-16 MARLBROOK CRP 2017"/>
    <x v="17"/>
    <n v="1"/>
    <x v="1"/>
    <m/>
  </r>
  <r>
    <x v="0"/>
    <n v="10600501"/>
    <x v="0"/>
    <d v="2019-03-01T00:00:00"/>
    <s v="005 AUTO CCNC     "/>
    <n v="101101661"/>
    <n v="-14980.92"/>
    <x v="23"/>
    <s v="2104E017 MVW-16 MARLBROOK CRP 2017"/>
    <x v="0"/>
    <n v="1"/>
    <x v="1"/>
    <m/>
  </r>
  <r>
    <x v="0"/>
    <n v="10600501"/>
    <x v="0"/>
    <d v="2019-03-01T00:00:00"/>
    <s v="005 AUTO CCNC     "/>
    <n v="101101661"/>
    <n v="-4015.69"/>
    <x v="23"/>
    <s v="2104E017 MVW-16 MARLBROOK CRP 2017"/>
    <x v="1"/>
    <n v="1"/>
    <x v="1"/>
    <m/>
  </r>
  <r>
    <x v="0"/>
    <n v="10600501"/>
    <x v="0"/>
    <d v="2019-03-01T00:00:00"/>
    <s v="005 AUTO CCNC     "/>
    <n v="101101681"/>
    <n v="-4607.33"/>
    <x v="38"/>
    <s v="2701E050 PGA-12 SR3 &amp; SCENIC  2017"/>
    <x v="17"/>
    <n v="1"/>
    <x v="1"/>
    <m/>
  </r>
  <r>
    <x v="0"/>
    <n v="10600501"/>
    <x v="0"/>
    <d v="2019-03-01T00:00:00"/>
    <s v="005 AUTO CCNC     "/>
    <n v="101101681"/>
    <n v="-8194.81"/>
    <x v="38"/>
    <s v="2701E050 PGA-12 SR3 &amp; SCENIC  2017"/>
    <x v="1"/>
    <n v="1"/>
    <x v="1"/>
    <m/>
  </r>
  <r>
    <x v="0"/>
    <n v="10600501"/>
    <x v="0"/>
    <d v="2019-03-01T00:00:00"/>
    <s v="005 AUTO CCNC     "/>
    <n v="101101701"/>
    <n v="-3.13"/>
    <x v="27"/>
    <s v="2303E069 VAS-12 HTS WATER DIST 2017"/>
    <x v="17"/>
    <n v="3"/>
    <x v="1"/>
    <m/>
  </r>
  <r>
    <x v="0"/>
    <n v="10600501"/>
    <x v="0"/>
    <d v="2019-03-01T00:00:00"/>
    <s v="005 AUTO CCNC     "/>
    <n v="101101701"/>
    <n v="-1743.38"/>
    <x v="27"/>
    <s v="2303E069 VAS-12 HTS WATER DIST 2017"/>
    <x v="0"/>
    <n v="3"/>
    <x v="1"/>
    <m/>
  </r>
  <r>
    <x v="0"/>
    <n v="10600501"/>
    <x v="0"/>
    <d v="2019-03-01T00:00:00"/>
    <s v="005 AUTO CCNC     "/>
    <n v="101101701"/>
    <n v="-912.8"/>
    <x v="27"/>
    <s v="2303E069 VAS-12 HTS WATER DIST 2017"/>
    <x v="1"/>
    <n v="3"/>
    <x v="1"/>
    <m/>
  </r>
  <r>
    <x v="0"/>
    <n v="10600501"/>
    <x v="0"/>
    <d v="2019-03-01T00:00:00"/>
    <s v="005 AUTO CCNC     "/>
    <n v="101101767"/>
    <n v="-126.99"/>
    <x v="38"/>
    <s v="1906E082 WLK-13 CARBO-S. PRAIR. 201"/>
    <x v="1"/>
    <n v="1"/>
    <x v="1"/>
    <m/>
  </r>
  <r>
    <x v="0"/>
    <n v="10600501"/>
    <x v="0"/>
    <d v="2019-03-01T00:00:00"/>
    <s v="005 AUTO CCNC     "/>
    <n v="101101767"/>
    <n v="-51.44"/>
    <x v="38"/>
    <s v="1906E082 WLK-13 CARBO-S. PRAIR. 201"/>
    <x v="17"/>
    <n v="1"/>
    <x v="1"/>
    <m/>
  </r>
  <r>
    <x v="0"/>
    <n v="10600501"/>
    <x v="0"/>
    <d v="2019-03-01T00:00:00"/>
    <s v="005 AUTO CCNC     "/>
    <n v="101101767"/>
    <n v="-7112.23"/>
    <x v="38"/>
    <s v="1906E082 WLK-13 CARBO-S. PRAIR. 201"/>
    <x v="0"/>
    <n v="1"/>
    <x v="1"/>
    <m/>
  </r>
  <r>
    <x v="0"/>
    <n v="10600501"/>
    <x v="0"/>
    <d v="2019-03-01T00:00:00"/>
    <s v="005 AUTO CCNC     "/>
    <n v="101102101"/>
    <n v="2459.67"/>
    <x v="39"/>
    <s v="2405E008 PHA-13 16234 SE 24 2017 CR"/>
    <x v="1"/>
    <n v="3"/>
    <x v="1"/>
    <m/>
  </r>
  <r>
    <x v="0"/>
    <n v="10600501"/>
    <x v="0"/>
    <d v="2019-03-01T00:00:00"/>
    <s v="005 AUTO CCNC     "/>
    <n v="101102101"/>
    <n v="503.1"/>
    <x v="39"/>
    <s v="2405E008 PHA-13 16234 SE 24 2017 CR"/>
    <x v="17"/>
    <n v="3"/>
    <x v="1"/>
    <m/>
  </r>
  <r>
    <x v="0"/>
    <n v="10600501"/>
    <x v="0"/>
    <d v="2019-03-01T00:00:00"/>
    <s v="005 AUTO CCNC     "/>
    <n v="101102101"/>
    <n v="36583.620000000003"/>
    <x v="39"/>
    <s v="2405E008 PHA-13 16234 SE 24 2017 CR"/>
    <x v="0"/>
    <n v="3"/>
    <x v="1"/>
    <m/>
  </r>
  <r>
    <x v="0"/>
    <n v="10600501"/>
    <x v="0"/>
    <d v="2019-03-01T00:00:00"/>
    <s v="005 AUTO CCNC     "/>
    <n v="101102186"/>
    <n v="6081.32"/>
    <x v="2"/>
    <s v="2505E060 BTR-21 140TH AVE N 2017 CR"/>
    <x v="0"/>
    <n v="3"/>
    <x v="1"/>
    <m/>
  </r>
  <r>
    <x v="0"/>
    <n v="10600501"/>
    <x v="0"/>
    <d v="2019-03-01T00:00:00"/>
    <s v="005 AUTO CCNC     "/>
    <n v="101102186"/>
    <n v="2366.7800000000002"/>
    <x v="2"/>
    <s v="2505E060 BTR-21 140TH AVE N 2017 CR"/>
    <x v="1"/>
    <n v="3"/>
    <x v="1"/>
    <m/>
  </r>
  <r>
    <x v="0"/>
    <n v="10600501"/>
    <x v="0"/>
    <d v="2019-03-01T00:00:00"/>
    <s v="005 AUTO CCNC     "/>
    <n v="101102186"/>
    <n v="131.18"/>
    <x v="2"/>
    <s v="2505E060 BTR-21 140TH AVE N 2017 CR"/>
    <x v="17"/>
    <n v="3"/>
    <x v="1"/>
    <m/>
  </r>
  <r>
    <x v="0"/>
    <n v="10600501"/>
    <x v="0"/>
    <d v="2019-03-01T00:00:00"/>
    <s v="005 AUTO CCNC     "/>
    <n v="101102255"/>
    <n v="-265.60000000000002"/>
    <x v="55"/>
    <s v="3506E083 HAM-13 SKAGIT HW 2017 CRP"/>
    <x v="17"/>
    <n v="2"/>
    <x v="1"/>
    <m/>
  </r>
  <r>
    <x v="0"/>
    <n v="10600501"/>
    <x v="0"/>
    <d v="2019-03-01T00:00:00"/>
    <s v="005 AUTO CCNC     "/>
    <n v="101102255"/>
    <n v="-8844.08"/>
    <x v="55"/>
    <s v="3506E083 HAM-13 SKAGIT HW 2017 CRP"/>
    <x v="0"/>
    <n v="2"/>
    <x v="1"/>
    <m/>
  </r>
  <r>
    <x v="0"/>
    <n v="10600501"/>
    <x v="0"/>
    <d v="2019-03-01T00:00:00"/>
    <s v="005 AUTO CCNC     "/>
    <n v="101102255"/>
    <n v="-3218.72"/>
    <x v="55"/>
    <s v="3506E083 HAM-13 SKAGIT HW 2017 CRP"/>
    <x v="1"/>
    <n v="2"/>
    <x v="1"/>
    <m/>
  </r>
  <r>
    <x v="0"/>
    <n v="10600501"/>
    <x v="0"/>
    <d v="2019-03-01T00:00:00"/>
    <s v="005 AUTO CCNC     "/>
    <n v="101102267"/>
    <n v="13360.82"/>
    <x v="51"/>
    <s v="3301E009 CLV-16 SURFCREST 2017 CRP"/>
    <x v="18"/>
    <n v="3"/>
    <x v="1"/>
    <m/>
  </r>
  <r>
    <x v="0"/>
    <n v="10600501"/>
    <x v="0"/>
    <d v="2019-03-01T00:00:00"/>
    <s v="005 AUTO CCNC     "/>
    <n v="101102267"/>
    <n v="218226.81"/>
    <x v="51"/>
    <s v="3301E009 CLV-16 SURFCREST 2017 CRP"/>
    <x v="0"/>
    <n v="3"/>
    <x v="1"/>
    <m/>
  </r>
  <r>
    <x v="0"/>
    <n v="10600501"/>
    <x v="0"/>
    <d v="2019-03-01T00:00:00"/>
    <s v="005 AUTO CCNC     "/>
    <n v="101102267"/>
    <n v="173690.73"/>
    <x v="51"/>
    <s v="3301E009 CLV-16 SURFCREST 2017 CRP"/>
    <x v="1"/>
    <n v="3"/>
    <x v="1"/>
    <m/>
  </r>
  <r>
    <x v="0"/>
    <n v="10600501"/>
    <x v="0"/>
    <d v="2019-03-01T00:00:00"/>
    <s v="005 AUTO CCNC     "/>
    <n v="101102267"/>
    <n v="4453.6000000000004"/>
    <x v="51"/>
    <s v="3301E009 CLV-16 SURFCREST 2017 CRP"/>
    <x v="4"/>
    <n v="3"/>
    <x v="1"/>
    <m/>
  </r>
  <r>
    <x v="0"/>
    <n v="10600501"/>
    <x v="0"/>
    <d v="2019-03-01T00:00:00"/>
    <s v="005 AUTO CCNC     "/>
    <n v="101102267"/>
    <n v="35628.870000000003"/>
    <x v="51"/>
    <s v="3301E009 CLV-16 SURFCREST 2017 CRP"/>
    <x v="17"/>
    <n v="3"/>
    <x v="1"/>
    <m/>
  </r>
  <r>
    <x v="0"/>
    <n v="10600501"/>
    <x v="0"/>
    <d v="2019-03-01T00:00:00"/>
    <s v="005 AUTO CCNC     "/>
    <n v="101108136"/>
    <n v="-1.47"/>
    <x v="27"/>
    <s v="1702E126 LON-25 HARRIS RD 2018 CRP"/>
    <x v="17"/>
    <n v="3"/>
    <x v="1"/>
    <m/>
  </r>
  <r>
    <x v="0"/>
    <n v="10600501"/>
    <x v="0"/>
    <d v="2019-03-01T00:00:00"/>
    <s v="005 AUTO CCNC     "/>
    <n v="101108174"/>
    <n v="-244.41"/>
    <x v="19"/>
    <s v="1803W069 GRI-13 SUMMIT LAKE 2018 CR"/>
    <x v="1"/>
    <n v="1"/>
    <x v="1"/>
    <m/>
  </r>
  <r>
    <x v="0"/>
    <n v="10600501"/>
    <x v="0"/>
    <d v="2019-03-01T00:00:00"/>
    <s v="005 AUTO CCNC     "/>
    <n v="101108174"/>
    <n v="-159.77000000000001"/>
    <x v="19"/>
    <s v="1803W069 GRI-13 SUMMIT LAKE 2018 CR"/>
    <x v="0"/>
    <n v="1"/>
    <x v="1"/>
    <m/>
  </r>
  <r>
    <x v="0"/>
    <n v="10600501"/>
    <x v="0"/>
    <d v="2019-03-01T00:00:00"/>
    <s v="005 AUTO CCNC     "/>
    <n v="101108242"/>
    <n v="-93366"/>
    <x v="7"/>
    <s v="2502E102 MUR-13 WING PT NORTH 2018"/>
    <x v="0"/>
    <n v="3"/>
    <x v="1"/>
    <m/>
  </r>
  <r>
    <x v="0"/>
    <n v="10600501"/>
    <x v="0"/>
    <d v="2019-03-01T00:00:00"/>
    <s v="005 AUTO CCNC     "/>
    <n v="101108242"/>
    <n v="-352.23"/>
    <x v="7"/>
    <s v="2502E102 MUR-13 WING PT NORTH 2018"/>
    <x v="17"/>
    <n v="3"/>
    <x v="1"/>
    <m/>
  </r>
  <r>
    <x v="0"/>
    <n v="10600501"/>
    <x v="0"/>
    <d v="2019-03-01T00:00:00"/>
    <s v="005 AUTO CCNC     "/>
    <n v="101108242"/>
    <n v="-27621.279999999999"/>
    <x v="7"/>
    <s v="2502E102 MUR-13 WING PT NORTH 2018"/>
    <x v="1"/>
    <n v="3"/>
    <x v="1"/>
    <m/>
  </r>
  <r>
    <x v="0"/>
    <n v="10600501"/>
    <x v="0"/>
    <d v="2019-03-01T00:00:00"/>
    <s v="005 AUTO CCNC     "/>
    <n v="101108285"/>
    <n v="-527.89"/>
    <x v="45"/>
    <s v="2302E034 LOL-21 ROHRICH 2018 CRP"/>
    <x v="17"/>
    <n v="2"/>
    <x v="1"/>
    <m/>
  </r>
  <r>
    <x v="0"/>
    <n v="10600501"/>
    <x v="0"/>
    <d v="2019-03-01T00:00:00"/>
    <s v="005 AUTO CCNC     "/>
    <n v="101108285"/>
    <n v="-3233.35"/>
    <x v="45"/>
    <s v="2302E034 LOL-21 ROHRICH 2018 CRP"/>
    <x v="0"/>
    <n v="2"/>
    <x v="1"/>
    <m/>
  </r>
  <r>
    <x v="0"/>
    <n v="10600501"/>
    <x v="0"/>
    <d v="2019-03-01T00:00:00"/>
    <s v="005 AUTO CCNC     "/>
    <n v="101108285"/>
    <n v="-2573.48"/>
    <x v="45"/>
    <s v="2302E034 LOL-21 ROHRICH 2018 CRP"/>
    <x v="1"/>
    <n v="2"/>
    <x v="1"/>
    <m/>
  </r>
  <r>
    <x v="0"/>
    <n v="10600501"/>
    <x v="0"/>
    <d v="2019-03-01T00:00:00"/>
    <s v="005 AUTO CCNC     "/>
    <n v="101108285"/>
    <n v="-65.98"/>
    <x v="45"/>
    <s v="2302E034 LOL-21 ROHRICH 2018 CRP"/>
    <x v="4"/>
    <n v="2"/>
    <x v="1"/>
    <m/>
  </r>
  <r>
    <x v="0"/>
    <n v="10600501"/>
    <x v="0"/>
    <d v="2019-03-01T00:00:00"/>
    <s v="005 AUTO CCNC     "/>
    <n v="101108285"/>
    <n v="-197.96"/>
    <x v="45"/>
    <s v="2302E034 LOL-21 ROHRICH 2018 CRP"/>
    <x v="18"/>
    <n v="2"/>
    <x v="1"/>
    <m/>
  </r>
  <r>
    <x v="0"/>
    <n v="10600501"/>
    <x v="0"/>
    <d v="2019-03-01T00:00:00"/>
    <s v="005 AUTO CCNC     "/>
    <n v="101108406"/>
    <n v="-139715.14000000001"/>
    <x v="37"/>
    <s v="2005E101 LTA-18 DEAN KAELIN 2018 CR"/>
    <x v="1"/>
    <n v="1"/>
    <x v="1"/>
    <m/>
  </r>
  <r>
    <x v="0"/>
    <n v="10600501"/>
    <x v="0"/>
    <d v="2019-03-01T00:00:00"/>
    <s v="005 AUTO CCNC     "/>
    <n v="101108406"/>
    <n v="-21604.68"/>
    <x v="37"/>
    <s v="2005E101 LTA-18 DEAN KAELIN 2018 CR"/>
    <x v="0"/>
    <n v="1"/>
    <x v="1"/>
    <m/>
  </r>
  <r>
    <x v="0"/>
    <n v="10600501"/>
    <x v="0"/>
    <d v="2019-03-01T00:00:00"/>
    <s v="005 AUTO CCNC     "/>
    <n v="101108406"/>
    <n v="-491.77"/>
    <x v="37"/>
    <s v="2005E101 LTA-18 DEAN KAELIN 2018 CR"/>
    <x v="17"/>
    <n v="1"/>
    <x v="1"/>
    <m/>
  </r>
  <r>
    <x v="0"/>
    <n v="10600501"/>
    <x v="0"/>
    <d v="2019-03-01T00:00:00"/>
    <s v="005 AUTO CCNC     "/>
    <n v="101108629"/>
    <n v="-582.34"/>
    <x v="33"/>
    <s v="2404E099 SME-15 7825 W MERCER WAY C"/>
    <x v="17"/>
    <n v="1"/>
    <x v="1"/>
    <m/>
  </r>
  <r>
    <x v="0"/>
    <n v="10600501"/>
    <x v="0"/>
    <d v="2019-03-01T00:00:00"/>
    <s v="005 AUTO CCNC     "/>
    <n v="101108629"/>
    <n v="-28503.56"/>
    <x v="33"/>
    <s v="2404E099 SME-15 7825 W MERCER WAY C"/>
    <x v="1"/>
    <n v="1"/>
    <x v="1"/>
    <m/>
  </r>
  <r>
    <x v="0"/>
    <n v="10600501"/>
    <x v="0"/>
    <d v="2019-03-01T00:00:00"/>
    <s v="005 AUTO CCNC     "/>
    <n v="101108629"/>
    <n v="-46454.69"/>
    <x v="33"/>
    <s v="2404E099 SME-15 7825 W MERCER WAY C"/>
    <x v="0"/>
    <n v="1"/>
    <x v="1"/>
    <m/>
  </r>
  <r>
    <x v="0"/>
    <n v="10600501"/>
    <x v="0"/>
    <d v="2019-03-01T00:00:00"/>
    <s v="005 AUTO CCNC     "/>
    <n v="101111105"/>
    <n v="-1849.28"/>
    <x v="42"/>
    <s v="2104E010 MVW-15 S 290TH ST 2019 CRP"/>
    <x v="1"/>
    <n v="3"/>
    <x v="1"/>
    <m/>
  </r>
  <r>
    <x v="0"/>
    <n v="10600501"/>
    <x v="0"/>
    <d v="2019-03-01T00:00:00"/>
    <s v="005 AUTO CCNC     "/>
    <n v="101111105"/>
    <n v="-6993.75"/>
    <x v="42"/>
    <s v="2104E010 MVW-15 S 290TH ST 2019 CRP"/>
    <x v="0"/>
    <n v="3"/>
    <x v="1"/>
    <m/>
  </r>
  <r>
    <x v="0"/>
    <n v="10600501"/>
    <x v="0"/>
    <d v="2019-03-01T00:00:00"/>
    <s v="005 AUTO CCNC     "/>
    <n v="101111126"/>
    <n v="-5862.82"/>
    <x v="33"/>
    <s v="3904E113 VWY-13 KNIGHT ROAD 2019 CR"/>
    <x v="1"/>
    <n v="1"/>
    <x v="1"/>
    <m/>
  </r>
  <r>
    <x v="0"/>
    <n v="10600501"/>
    <x v="0"/>
    <d v="2019-03-01T00:00:00"/>
    <s v="005 AUTO CCNC     "/>
    <n v="101111126"/>
    <n v="-30204.95"/>
    <x v="33"/>
    <s v="3904E113 VWY-13 KNIGHT ROAD 2019 CR"/>
    <x v="0"/>
    <n v="1"/>
    <x v="1"/>
    <m/>
  </r>
  <r>
    <x v="0"/>
    <n v="10600501"/>
    <x v="0"/>
    <d v="2019-03-01T00:00:00"/>
    <s v="005 AUTO CCNC     "/>
    <n v="101111135"/>
    <n v="962.17"/>
    <x v="27"/>
    <s v="1602E077 RAI-13 LINDSEY RD 2019 CRP"/>
    <x v="0"/>
    <n v="3"/>
    <x v="1"/>
    <m/>
  </r>
  <r>
    <x v="0"/>
    <n v="10600501"/>
    <x v="0"/>
    <d v="2019-03-01T00:00:00"/>
    <s v="005 AUTO CCNC     "/>
    <n v="101111135"/>
    <n v="69.72"/>
    <x v="27"/>
    <s v="1602E077 RAI-13 LINDSEY RD 2019 CRP"/>
    <x v="1"/>
    <n v="3"/>
    <x v="1"/>
    <m/>
  </r>
  <r>
    <x v="0"/>
    <n v="10600501"/>
    <x v="0"/>
    <d v="2019-03-01T00:00:00"/>
    <s v="005 AUTO CCNC     "/>
    <n v="101111163"/>
    <n v="-5528.52"/>
    <x v="42"/>
    <s v="2004E035 CED-17 MAPLE ACRES 2019 CR"/>
    <x v="1"/>
    <n v="3"/>
    <x v="1"/>
    <m/>
  </r>
  <r>
    <x v="0"/>
    <n v="10600501"/>
    <x v="0"/>
    <d v="2019-03-01T00:00:00"/>
    <s v="005 AUTO CCNC     "/>
    <n v="101111163"/>
    <n v="-94957.78"/>
    <x v="42"/>
    <s v="2004E035 CED-17 MAPLE ACRES 2019 CR"/>
    <x v="0"/>
    <n v="3"/>
    <x v="1"/>
    <m/>
  </r>
  <r>
    <x v="0"/>
    <n v="10600501"/>
    <x v="0"/>
    <d v="2019-03-01T00:00:00"/>
    <s v="005 AUTO CCNC     "/>
    <n v="101111163"/>
    <n v="-312.06"/>
    <x v="42"/>
    <s v="2004E035 CED-17 MAPLE ACRES 2019 CR"/>
    <x v="17"/>
    <n v="3"/>
    <x v="1"/>
    <m/>
  </r>
  <r>
    <x v="0"/>
    <n v="10600501"/>
    <x v="0"/>
    <d v="2019-03-01T00:00:00"/>
    <s v="005 AUTO CCNC     "/>
    <n v="101111165"/>
    <n v="13497.1"/>
    <x v="51"/>
    <s v="3301E139 HLC-25 JIB ST 2 2019 CRP"/>
    <x v="0"/>
    <n v="3"/>
    <x v="1"/>
    <m/>
  </r>
  <r>
    <x v="0"/>
    <n v="10600501"/>
    <x v="0"/>
    <d v="2019-03-01T00:00:00"/>
    <s v="005 AUTO CCNC     "/>
    <n v="101111165"/>
    <n v="2203.6"/>
    <x v="51"/>
    <s v="3301E139 HLC-25 JIB ST 2 2019 CRP"/>
    <x v="17"/>
    <n v="3"/>
    <x v="1"/>
    <m/>
  </r>
  <r>
    <x v="0"/>
    <n v="10600501"/>
    <x v="0"/>
    <d v="2019-03-01T00:00:00"/>
    <s v="005 AUTO CCNC     "/>
    <n v="101111165"/>
    <n v="275.45"/>
    <x v="51"/>
    <s v="3301E139 HLC-25 JIB ST 2 2019 CRP"/>
    <x v="4"/>
    <n v="3"/>
    <x v="1"/>
    <m/>
  </r>
  <r>
    <x v="0"/>
    <n v="10600501"/>
    <x v="0"/>
    <d v="2019-03-01T00:00:00"/>
    <s v="005 AUTO CCNC     "/>
    <n v="101111165"/>
    <n v="826.35"/>
    <x v="51"/>
    <s v="3301E139 HLC-25 JIB ST 2 2019 CRP"/>
    <x v="18"/>
    <n v="3"/>
    <x v="1"/>
    <m/>
  </r>
  <r>
    <x v="0"/>
    <n v="10600501"/>
    <x v="0"/>
    <d v="2019-03-01T00:00:00"/>
    <s v="005 AUTO CCNC     "/>
    <n v="101111165"/>
    <n v="10742.6"/>
    <x v="51"/>
    <s v="3301E139 HLC-25 JIB ST 2 2019 CRP"/>
    <x v="1"/>
    <n v="3"/>
    <x v="1"/>
    <m/>
  </r>
  <r>
    <x v="0"/>
    <n v="10600501"/>
    <x v="0"/>
    <d v="2019-03-01T00:00:00"/>
    <s v="005 AUTO CCNC     "/>
    <n v="101111171"/>
    <n v="-3134.48"/>
    <x v="23"/>
    <s v="2502E134 WIN-15 HARBORCREST 2019 CR"/>
    <x v="1"/>
    <n v="1"/>
    <x v="1"/>
    <m/>
  </r>
  <r>
    <x v="0"/>
    <n v="10600501"/>
    <x v="0"/>
    <d v="2019-03-01T00:00:00"/>
    <s v="005 AUTO CCNC     "/>
    <n v="101111171"/>
    <n v="-9769.43"/>
    <x v="23"/>
    <s v="2502E134 WIN-15 HARBORCREST 2019 CR"/>
    <x v="0"/>
    <n v="1"/>
    <x v="1"/>
    <m/>
  </r>
  <r>
    <x v="0"/>
    <n v="10600501"/>
    <x v="0"/>
    <d v="2019-03-01T00:00:00"/>
    <s v="005 AUTO CCNC     "/>
    <n v="101111171"/>
    <n v="-46.79"/>
    <x v="23"/>
    <s v="2502E134 WIN-15 HARBORCREST 2019 CR"/>
    <x v="17"/>
    <n v="1"/>
    <x v="1"/>
    <m/>
  </r>
  <r>
    <x v="0"/>
    <n v="10600501"/>
    <x v="0"/>
    <d v="2019-03-01T00:00:00"/>
    <s v="005 AUTO CCNC     "/>
    <n v="101111196"/>
    <n v="-2145.0100000000002"/>
    <x v="18"/>
    <s v="2206E023 LYO-15 BARNHARDT 2019 CRP"/>
    <x v="1"/>
    <n v="1"/>
    <x v="1"/>
    <m/>
  </r>
  <r>
    <x v="0"/>
    <n v="10600501"/>
    <x v="0"/>
    <d v="2019-03-01T00:00:00"/>
    <s v="005 AUTO CCNC     "/>
    <n v="101111196"/>
    <n v="-10174.09"/>
    <x v="18"/>
    <s v="2206E023 LYO-15 BARNHARDT 2019 CRP"/>
    <x v="0"/>
    <n v="1"/>
    <x v="1"/>
    <m/>
  </r>
  <r>
    <x v="0"/>
    <n v="10600501"/>
    <x v="0"/>
    <d v="2019-03-01T00:00:00"/>
    <s v="005 AUTO CCNC     "/>
    <n v="101111196"/>
    <n v="-87.35"/>
    <x v="18"/>
    <s v="2206E023 LYO-15 BARNHARDT 2019 CRP"/>
    <x v="17"/>
    <n v="1"/>
    <x v="1"/>
    <m/>
  </r>
  <r>
    <x v="0"/>
    <n v="10600501"/>
    <x v="0"/>
    <d v="2019-03-01T00:00:00"/>
    <s v="005 AUTO CCNC     "/>
    <n v="101111198"/>
    <n v="4.4400000000000004"/>
    <x v="42"/>
    <s v="2301E101 FNW-13 RIDGE RIM 2019 CRP"/>
    <x v="1"/>
    <n v="3"/>
    <x v="1"/>
    <m/>
  </r>
  <r>
    <x v="0"/>
    <n v="10600501"/>
    <x v="0"/>
    <d v="2019-03-01T00:00:00"/>
    <s v="005 AUTO CCNC     "/>
    <n v="101111198"/>
    <n v="16.440000000000001"/>
    <x v="42"/>
    <s v="2301E101 FNW-13 RIDGE RIM 2019 CRP"/>
    <x v="0"/>
    <n v="3"/>
    <x v="1"/>
    <m/>
  </r>
  <r>
    <x v="0"/>
    <n v="10600501"/>
    <x v="0"/>
    <d v="2019-03-01T00:00:00"/>
    <s v="005 AUTO CCNC     "/>
    <n v="101111198"/>
    <n v="0.05"/>
    <x v="42"/>
    <s v="2301E101 FNW-13 RIDGE RIM 2019 CRP"/>
    <x v="17"/>
    <n v="3"/>
    <x v="1"/>
    <m/>
  </r>
  <r>
    <x v="0"/>
    <n v="10600501"/>
    <x v="0"/>
    <d v="2019-03-01T00:00:00"/>
    <s v="005 AUTO CCNC     "/>
    <n v="101111208"/>
    <n v="-28.93"/>
    <x v="75"/>
    <s v="2104E016 MVW-13 WILDWOOD 2019 CRP"/>
    <x v="17"/>
    <n v="1"/>
    <x v="1"/>
    <m/>
  </r>
  <r>
    <x v="0"/>
    <n v="10600501"/>
    <x v="0"/>
    <d v="2019-03-01T00:00:00"/>
    <s v="005 AUTO CCNC     "/>
    <n v="101111208"/>
    <n v="-740.44"/>
    <x v="75"/>
    <s v="2104E016 MVW-13 WILDWOOD 2019 CRP"/>
    <x v="1"/>
    <n v="1"/>
    <x v="1"/>
    <m/>
  </r>
  <r>
    <x v="0"/>
    <n v="10600501"/>
    <x v="0"/>
    <d v="2019-03-01T00:00:00"/>
    <s v="005 AUTO CCNC     "/>
    <n v="101111208"/>
    <n v="-2553.0300000000002"/>
    <x v="75"/>
    <s v="2104E016 MVW-13 WILDWOOD 2019 CRP"/>
    <x v="0"/>
    <n v="1"/>
    <x v="1"/>
    <m/>
  </r>
  <r>
    <x v="0"/>
    <n v="10600501"/>
    <x v="0"/>
    <d v="2019-03-01T00:00:00"/>
    <s v="005 AUTO CCNC     "/>
    <n v="101111210"/>
    <n v="24766.1"/>
    <x v="41"/>
    <s v="2205E019 PAN-16 HOMESTEAD APTS 2019"/>
    <x v="1"/>
    <n v="3"/>
    <x v="1"/>
    <m/>
  </r>
  <r>
    <x v="0"/>
    <n v="10600501"/>
    <x v="0"/>
    <d v="2019-03-01T00:00:00"/>
    <s v="005 AUTO CCNC     "/>
    <n v="101111210"/>
    <n v="113360.47"/>
    <x v="41"/>
    <s v="2205E019 PAN-16 HOMESTEAD APTS 2019"/>
    <x v="0"/>
    <n v="3"/>
    <x v="1"/>
    <m/>
  </r>
  <r>
    <x v="0"/>
    <n v="10600501"/>
    <x v="0"/>
    <d v="2019-03-01T00:00:00"/>
    <s v="005 AUTO CCNC     "/>
    <n v="101111210"/>
    <n v="650.41"/>
    <x v="41"/>
    <s v="2205E019 PAN-16 HOMESTEAD APTS 2019"/>
    <x v="17"/>
    <n v="3"/>
    <x v="1"/>
    <m/>
  </r>
  <r>
    <x v="0"/>
    <n v="10600501"/>
    <x v="0"/>
    <d v="2019-03-01T00:00:00"/>
    <s v="005 AUTO CCNC     "/>
    <n v="101111226"/>
    <n v="105.4"/>
    <x v="17"/>
    <s v="2305E130 PAN-15 OYSTER BAY HIG  201"/>
    <x v="17"/>
    <n v="3"/>
    <x v="1"/>
    <m/>
  </r>
  <r>
    <x v="0"/>
    <n v="10600501"/>
    <x v="0"/>
    <d v="2019-03-01T00:00:00"/>
    <s v="005 AUTO CCNC     "/>
    <n v="101111226"/>
    <n v="1855.14"/>
    <x v="17"/>
    <s v="2305E130 PAN-15 OYSTER BAY HIG  201"/>
    <x v="1"/>
    <n v="3"/>
    <x v="1"/>
    <m/>
  </r>
  <r>
    <x v="0"/>
    <n v="10600501"/>
    <x v="0"/>
    <d v="2019-03-01T00:00:00"/>
    <s v="005 AUTO CCNC     "/>
    <n v="101111226"/>
    <n v="4957.8900000000003"/>
    <x v="17"/>
    <s v="2305E130 PAN-15 OYSTER BAY HIG  201"/>
    <x v="0"/>
    <n v="3"/>
    <x v="1"/>
    <m/>
  </r>
  <r>
    <x v="0"/>
    <n v="10600501"/>
    <x v="0"/>
    <d v="2019-03-01T00:00:00"/>
    <s v="005 AUTO CCNC     "/>
    <n v="101111243"/>
    <n v="-372.97"/>
    <x v="42"/>
    <s v="2006E101 OSC-25 NATALIE CT 2019 CRP"/>
    <x v="1"/>
    <n v="3"/>
    <x v="1"/>
    <m/>
  </r>
  <r>
    <x v="0"/>
    <n v="10600501"/>
    <x v="0"/>
    <d v="2019-03-01T00:00:00"/>
    <s v="005 AUTO CCNC     "/>
    <n v="101111243"/>
    <n v="-7170.79"/>
    <x v="42"/>
    <s v="2006E101 OSC-25 NATALIE CT 2019 CRP"/>
    <x v="0"/>
    <n v="3"/>
    <x v="1"/>
    <m/>
  </r>
  <r>
    <x v="0"/>
    <n v="10600501"/>
    <x v="0"/>
    <d v="2019-03-01T00:00:00"/>
    <s v="005 AUTO CCNC     "/>
    <n v="101111247"/>
    <n v="-77.37"/>
    <x v="23"/>
    <s v="3402E127 CLV-16 LITTLE ACRES RD 201"/>
    <x v="17"/>
    <n v="1"/>
    <x v="1"/>
    <m/>
  </r>
  <r>
    <x v="0"/>
    <n v="10600501"/>
    <x v="0"/>
    <d v="2019-03-01T00:00:00"/>
    <s v="005 AUTO CCNC     "/>
    <n v="101111247"/>
    <n v="-6712.4"/>
    <x v="23"/>
    <s v="3402E127 CLV-16 LITTLE ACRES RD 201"/>
    <x v="0"/>
    <n v="1"/>
    <x v="1"/>
    <m/>
  </r>
  <r>
    <x v="0"/>
    <n v="10600501"/>
    <x v="0"/>
    <d v="2019-03-01T00:00:00"/>
    <s v="005 AUTO CCNC     "/>
    <n v="101111247"/>
    <n v="-2167.71"/>
    <x v="23"/>
    <s v="3402E127 CLV-16 LITTLE ACRES RD 201"/>
    <x v="1"/>
    <n v="1"/>
    <x v="1"/>
    <m/>
  </r>
  <r>
    <x v="0"/>
    <n v="10600501"/>
    <x v="0"/>
    <d v="2019-03-01T00:00:00"/>
    <s v="005 AUTO CCNC     "/>
    <n v="101111248"/>
    <n v="-711.54"/>
    <x v="42"/>
    <s v="2606E029 LLT-17 GORDON REYKDALL"/>
    <x v="0"/>
    <n v="3"/>
    <x v="1"/>
    <m/>
  </r>
  <r>
    <x v="0"/>
    <n v="10600501"/>
    <x v="0"/>
    <d v="2019-03-01T00:00:00"/>
    <s v="005 AUTO CCNC     "/>
    <n v="101111248"/>
    <n v="-5.39"/>
    <x v="42"/>
    <s v="2606E029 LLT-17 GORDON REYKDALL"/>
    <x v="17"/>
    <n v="3"/>
    <x v="1"/>
    <m/>
  </r>
  <r>
    <x v="0"/>
    <n v="10600501"/>
    <x v="0"/>
    <d v="2019-03-01T00:00:00"/>
    <s v="005 AUTO CCNC     "/>
    <n v="101111248"/>
    <n v="-259.24"/>
    <x v="42"/>
    <s v="2606E029 LLT-17 GORDON REYKDALL"/>
    <x v="1"/>
    <n v="3"/>
    <x v="1"/>
    <m/>
  </r>
  <r>
    <x v="0"/>
    <n v="10600501"/>
    <x v="0"/>
    <d v="2019-03-01T00:00:00"/>
    <s v="005 AUTO CCNC     "/>
    <n v="101111250"/>
    <n v="409.18"/>
    <x v="42"/>
    <s v="2605E078 WAY-16 10514 NE 144TH ST"/>
    <x v="1"/>
    <n v="3"/>
    <x v="1"/>
    <m/>
  </r>
  <r>
    <x v="0"/>
    <n v="10600501"/>
    <x v="0"/>
    <d v="2019-03-01T00:00:00"/>
    <s v="005 AUTO CCNC     "/>
    <n v="101111250"/>
    <n v="1209.18"/>
    <x v="42"/>
    <s v="2605E078 WAY-16 10514 NE 144TH ST"/>
    <x v="0"/>
    <n v="3"/>
    <x v="1"/>
    <m/>
  </r>
  <r>
    <x v="0"/>
    <n v="10600501"/>
    <x v="0"/>
    <d v="2019-03-01T00:00:00"/>
    <s v="005 AUTO CCNC     "/>
    <n v="101111258"/>
    <n v="-155.34"/>
    <x v="37"/>
    <s v="2104E009 CAM-25 HILLSIDE PARK 2019"/>
    <x v="17"/>
    <n v="1"/>
    <x v="1"/>
    <m/>
  </r>
  <r>
    <x v="0"/>
    <n v="10600501"/>
    <x v="0"/>
    <d v="2019-03-01T00:00:00"/>
    <s v="005 AUTO CCNC     "/>
    <n v="101111258"/>
    <n v="-10546.01"/>
    <x v="37"/>
    <s v="2104E009 CAM-25 HILLSIDE PARK 2019"/>
    <x v="1"/>
    <n v="1"/>
    <x v="1"/>
    <m/>
  </r>
  <r>
    <x v="0"/>
    <n v="10600501"/>
    <x v="0"/>
    <d v="2019-03-01T00:00:00"/>
    <s v="005 AUTO CCNC     "/>
    <n v="101111268"/>
    <n v="-5083.4399999999996"/>
    <x v="75"/>
    <s v="1803W092 ELD-27 CEDAR FLATS 2019 CR"/>
    <x v="0"/>
    <n v="1"/>
    <x v="1"/>
    <m/>
  </r>
  <r>
    <x v="0"/>
    <n v="10600501"/>
    <x v="0"/>
    <d v="2019-03-01T00:00:00"/>
    <s v="005 AUTO CCNC     "/>
    <n v="101111268"/>
    <n v="-176.48"/>
    <x v="75"/>
    <s v="1803W092 ELD-27 CEDAR FLATS 2019 CR"/>
    <x v="1"/>
    <n v="1"/>
    <x v="1"/>
    <m/>
  </r>
  <r>
    <x v="0"/>
    <n v="10600501"/>
    <x v="0"/>
    <d v="2019-03-01T00:00:00"/>
    <s v="005 AUTO CCNC     "/>
    <n v="101111273"/>
    <n v="-30910.560000000001"/>
    <x v="27"/>
    <s v="1802W091 CAP-15 STEVENS FIELD 2019"/>
    <x v="0"/>
    <n v="3"/>
    <x v="1"/>
    <m/>
  </r>
  <r>
    <x v="0"/>
    <n v="10600501"/>
    <x v="0"/>
    <d v="2019-03-01T00:00:00"/>
    <s v="005 AUTO CCNC     "/>
    <n v="101111273"/>
    <n v="-1242.72"/>
    <x v="27"/>
    <s v="1802W091 CAP-15 STEVENS FIELD 2019"/>
    <x v="1"/>
    <n v="3"/>
    <x v="1"/>
    <m/>
  </r>
  <r>
    <x v="0"/>
    <n v="10600501"/>
    <x v="0"/>
    <d v="2019-03-01T00:00:00"/>
    <s v="005 AUTO CCNC     "/>
    <n v="101111276"/>
    <n v="-852.97"/>
    <x v="65"/>
    <s v="1805E035 ORT-23 186TH AVE 2019 CRP"/>
    <x v="0"/>
    <n v="1"/>
    <x v="1"/>
    <m/>
  </r>
  <r>
    <x v="0"/>
    <n v="10600501"/>
    <x v="0"/>
    <d v="2019-03-01T00:00:00"/>
    <s v="005 AUTO CCNC     "/>
    <n v="101111276"/>
    <n v="-391.95"/>
    <x v="65"/>
    <s v="1805E035 ORT-23 186TH AVE 2019 CRP"/>
    <x v="1"/>
    <n v="1"/>
    <x v="1"/>
    <m/>
  </r>
  <r>
    <x v="0"/>
    <n v="10600501"/>
    <x v="0"/>
    <d v="2019-03-01T00:00:00"/>
    <s v="005 AUTO CCNC     "/>
    <n v="101111276"/>
    <n v="-10.42"/>
    <x v="65"/>
    <s v="1805E035 ORT-23 186TH AVE 2019 CRP"/>
    <x v="17"/>
    <n v="1"/>
    <x v="1"/>
    <m/>
  </r>
  <r>
    <x v="0"/>
    <n v="10600501"/>
    <x v="0"/>
    <d v="2019-03-01T00:00:00"/>
    <s v="005 AUTO CCNC     "/>
    <n v="101111277"/>
    <n v="-6276.22"/>
    <x v="10"/>
    <s v="1603E070 LON-23 HARTS LK VLLY R 201"/>
    <x v="0"/>
    <n v="2"/>
    <x v="1"/>
    <m/>
  </r>
  <r>
    <x v="0"/>
    <n v="10600501"/>
    <x v="0"/>
    <d v="2019-03-01T00:00:00"/>
    <s v="005 AUTO CCNC     "/>
    <n v="101111277"/>
    <n v="-1042.1300000000001"/>
    <x v="10"/>
    <s v="1603E070 LON-23 HARTS LK VLLY R 201"/>
    <x v="1"/>
    <n v="2"/>
    <x v="1"/>
    <m/>
  </r>
  <r>
    <x v="0"/>
    <n v="10600501"/>
    <x v="0"/>
    <d v="2019-03-01T00:00:00"/>
    <s v="005 AUTO CCNC     "/>
    <n v="101111282"/>
    <n v="-1856.66"/>
    <x v="55"/>
    <s v="3403E113 BKB-15 FOWLER ST 2019 CRP"/>
    <x v="1"/>
    <n v="2"/>
    <x v="1"/>
    <m/>
  </r>
  <r>
    <x v="0"/>
    <n v="10600501"/>
    <x v="0"/>
    <d v="2019-03-01T00:00:00"/>
    <s v="005 AUTO CCNC     "/>
    <n v="101111282"/>
    <n v="-37.369999999999997"/>
    <x v="55"/>
    <s v="3403E113 BKB-15 FOWLER ST 2019 CRP"/>
    <x v="17"/>
    <n v="2"/>
    <x v="1"/>
    <m/>
  </r>
  <r>
    <x v="0"/>
    <n v="10600501"/>
    <x v="0"/>
    <d v="2019-03-01T00:00:00"/>
    <s v="005 AUTO CCNC     "/>
    <n v="101111282"/>
    <n v="-5475.63"/>
    <x v="55"/>
    <s v="3403E113 BKB-15 FOWLER ST 2019 CRP"/>
    <x v="0"/>
    <n v="2"/>
    <x v="1"/>
    <m/>
  </r>
  <r>
    <x v="0"/>
    <n v="10600501"/>
    <x v="0"/>
    <d v="2019-03-01T00:00:00"/>
    <s v="005 AUTO CCNC     "/>
    <n v="101111288"/>
    <n v="-133.01"/>
    <x v="74"/>
    <s v="2107E026 BDI-15 BUCKLEY  2019 CRP"/>
    <x v="17"/>
    <n v="1"/>
    <x v="1"/>
    <m/>
  </r>
  <r>
    <x v="0"/>
    <n v="10600501"/>
    <x v="0"/>
    <d v="2019-03-01T00:00:00"/>
    <s v="005 AUTO CCNC     "/>
    <n v="101111288"/>
    <n v="-3961.3"/>
    <x v="74"/>
    <s v="2107E026 BDI-15 BUCKLEY  2019 CRP"/>
    <x v="1"/>
    <n v="1"/>
    <x v="1"/>
    <m/>
  </r>
  <r>
    <x v="0"/>
    <n v="10600501"/>
    <x v="0"/>
    <d v="2019-03-01T00:00:00"/>
    <s v="005 AUTO CCNC     "/>
    <n v="101111288"/>
    <n v="-8901.24"/>
    <x v="74"/>
    <s v="2107E026 BDI-15 BUCKLEY  2019 CRP"/>
    <x v="0"/>
    <n v="1"/>
    <x v="1"/>
    <m/>
  </r>
  <r>
    <x v="0"/>
    <n v="10600501"/>
    <x v="0"/>
    <d v="2019-03-01T00:00:00"/>
    <s v="005 AUTO CCNC     "/>
    <n v="101111288"/>
    <n v="-3437.89"/>
    <x v="74"/>
    <s v="2107E026 BDI-15 BUCKLEY  2019 CRP"/>
    <x v="18"/>
    <n v="1"/>
    <x v="1"/>
    <m/>
  </r>
  <r>
    <x v="0"/>
    <n v="10600501"/>
    <x v="0"/>
    <d v="2019-03-01T00:00:00"/>
    <s v="005 AUTO CCNC     "/>
    <n v="101111290"/>
    <n v="5881.95"/>
    <x v="17"/>
    <s v="2205E017 PAN-15 BENSON HILL RAC 201"/>
    <x v="1"/>
    <n v="3"/>
    <x v="1"/>
    <m/>
  </r>
  <r>
    <x v="0"/>
    <n v="10600501"/>
    <x v="0"/>
    <d v="2019-03-01T00:00:00"/>
    <s v="005 AUTO CCNC     "/>
    <n v="101111290"/>
    <n v="32364.28"/>
    <x v="17"/>
    <s v="2205E017 PAN-15 BENSON HILL RAC 201"/>
    <x v="0"/>
    <n v="3"/>
    <x v="1"/>
    <m/>
  </r>
  <r>
    <x v="0"/>
    <n v="10600501"/>
    <x v="0"/>
    <d v="2019-03-01T00:00:00"/>
    <s v="005 AUTO CCNC     "/>
    <n v="101111290"/>
    <n v="133.86000000000001"/>
    <x v="17"/>
    <s v="2205E017 PAN-15 BENSON HILL RAC 201"/>
    <x v="17"/>
    <n v="3"/>
    <x v="1"/>
    <m/>
  </r>
  <r>
    <x v="0"/>
    <n v="10600501"/>
    <x v="0"/>
    <d v="2019-03-01T00:00:00"/>
    <s v="005 AUTO CCNC     "/>
    <n v="101111301"/>
    <n v="32.83"/>
    <x v="10"/>
    <s v="2004E108 STW-16 12TH ST APTS 2019 C"/>
    <x v="0"/>
    <n v="2"/>
    <x v="1"/>
    <m/>
  </r>
  <r>
    <x v="0"/>
    <n v="10600501"/>
    <x v="0"/>
    <d v="2019-03-01T00:00:00"/>
    <s v="005 AUTO CCNC     "/>
    <n v="101111301"/>
    <n v="0.5"/>
    <x v="10"/>
    <s v="2004E108 STW-16 12TH ST APTS 2019 C"/>
    <x v="17"/>
    <n v="2"/>
    <x v="1"/>
    <m/>
  </r>
  <r>
    <x v="0"/>
    <n v="10600501"/>
    <x v="0"/>
    <d v="2019-03-01T00:00:00"/>
    <s v="005 AUTO CCNC     "/>
    <n v="101111301"/>
    <n v="7.36"/>
    <x v="10"/>
    <s v="2004E108 STW-16 12TH ST APTS 2019 C"/>
    <x v="1"/>
    <n v="2"/>
    <x v="1"/>
    <m/>
  </r>
  <r>
    <x v="0"/>
    <n v="10600501"/>
    <x v="0"/>
    <d v="2019-03-01T00:00:00"/>
    <s v="005 AUTO CCNC     "/>
    <n v="101111303"/>
    <n v="1798.28"/>
    <x v="17"/>
    <s v="2204E062 DES-12 FIRESIDE ESTAT  201"/>
    <x v="1"/>
    <n v="3"/>
    <x v="1"/>
    <m/>
  </r>
  <r>
    <x v="0"/>
    <n v="10600501"/>
    <x v="0"/>
    <d v="2019-03-01T00:00:00"/>
    <s v="005 AUTO CCNC     "/>
    <n v="101111303"/>
    <n v="21316.12"/>
    <x v="17"/>
    <s v="2204E062 DES-12 FIRESIDE ESTAT  201"/>
    <x v="0"/>
    <n v="3"/>
    <x v="1"/>
    <m/>
  </r>
  <r>
    <x v="0"/>
    <n v="10600501"/>
    <x v="0"/>
    <d v="2019-03-01T00:00:00"/>
    <s v="005 AUTO CCNC     "/>
    <n v="101111303"/>
    <n v="459.33"/>
    <x v="17"/>
    <s v="2204E062 DES-12 FIRESIDE ESTAT  201"/>
    <x v="17"/>
    <n v="3"/>
    <x v="1"/>
    <m/>
  </r>
  <r>
    <x v="0"/>
    <n v="10600501"/>
    <x v="0"/>
    <d v="2019-03-01T00:00:00"/>
    <s v="005 AUTO CCNC     "/>
    <n v="101111304"/>
    <n v="-1140.5899999999999"/>
    <x v="25"/>
    <s v="1802W096 MKI-17 ARIEL  2019 CRP"/>
    <x v="17"/>
    <n v="2"/>
    <x v="1"/>
    <m/>
  </r>
  <r>
    <x v="0"/>
    <n v="10600501"/>
    <x v="0"/>
    <d v="2019-03-01T00:00:00"/>
    <s v="005 AUTO CCNC     "/>
    <n v="101111304"/>
    <n v="-6986.09"/>
    <x v="25"/>
    <s v="1802W096 MKI-17 ARIEL  2019 CRP"/>
    <x v="0"/>
    <n v="2"/>
    <x v="1"/>
    <m/>
  </r>
  <r>
    <x v="0"/>
    <n v="10600501"/>
    <x v="0"/>
    <d v="2019-03-01T00:00:00"/>
    <s v="005 AUTO CCNC     "/>
    <n v="101109764"/>
    <n v="-10029.049999999999"/>
    <x v="75"/>
    <s v="2103E054 STA-26 WOODLAND GREEN COND"/>
    <x v="1"/>
    <n v="1"/>
    <x v="1"/>
    <m/>
  </r>
  <r>
    <x v="0"/>
    <n v="10600501"/>
    <x v="0"/>
    <d v="2019-03-01T00:00:00"/>
    <s v="005 AUTO CCNC     "/>
    <n v="101109764"/>
    <n v="-158.88"/>
    <x v="75"/>
    <s v="2103E054 STA-26 WOODLAND GREEN COND"/>
    <x v="17"/>
    <n v="1"/>
    <x v="1"/>
    <m/>
  </r>
  <r>
    <x v="0"/>
    <n v="10600501"/>
    <x v="0"/>
    <d v="2019-03-01T00:00:00"/>
    <s v="005 AUTO CCNC     "/>
    <n v="101109764"/>
    <n v="-39779.480000000003"/>
    <x v="75"/>
    <s v="2103E054 STA-26 WOODLAND GREEN COND"/>
    <x v="0"/>
    <n v="1"/>
    <x v="1"/>
    <m/>
  </r>
  <r>
    <x v="0"/>
    <n v="10600501"/>
    <x v="0"/>
    <d v="2019-03-01T00:00:00"/>
    <s v="005 AUTO CCNC     "/>
    <n v="101110891"/>
    <n v="1146.18"/>
    <x v="77"/>
    <s v="2501W125 CHI-12 ALPENGLOW 2019 CRP"/>
    <x v="17"/>
    <n v="3"/>
    <x v="1"/>
    <m/>
  </r>
  <r>
    <x v="0"/>
    <n v="10600501"/>
    <x v="0"/>
    <d v="2019-03-01T00:00:00"/>
    <s v="005 AUTO CCNC     "/>
    <n v="101110891"/>
    <n v="363007.09"/>
    <x v="77"/>
    <s v="2501W125 CHI-12 ALPENGLOW 2019 CRP"/>
    <x v="0"/>
    <n v="3"/>
    <x v="1"/>
    <m/>
  </r>
  <r>
    <x v="0"/>
    <n v="10600501"/>
    <x v="0"/>
    <d v="2019-03-01T00:00:00"/>
    <s v="005 AUTO CCNC     "/>
    <n v="101110891"/>
    <n v="82492.83"/>
    <x v="77"/>
    <s v="2501W125 CHI-12 ALPENGLOW 2019 CRP"/>
    <x v="1"/>
    <n v="3"/>
    <x v="1"/>
    <m/>
  </r>
  <r>
    <x v="0"/>
    <n v="10600501"/>
    <x v="0"/>
    <d v="2019-03-01T00:00:00"/>
    <s v="005 AUTO CCNC     "/>
    <n v="101110912"/>
    <n v="-15407.07"/>
    <x v="76"/>
    <s v="2202E051 VAS-13 SW 236TH &amp; WAX 2019"/>
    <x v="1"/>
    <n v="2"/>
    <x v="1"/>
    <m/>
  </r>
  <r>
    <x v="0"/>
    <n v="10600501"/>
    <x v="0"/>
    <d v="2019-03-01T00:00:00"/>
    <s v="005 AUTO CCNC     "/>
    <n v="101110912"/>
    <n v="-180.09"/>
    <x v="76"/>
    <s v="2202E051 VAS-13 SW 236TH &amp; WAX 2019"/>
    <x v="17"/>
    <n v="2"/>
    <x v="1"/>
    <m/>
  </r>
  <r>
    <x v="0"/>
    <n v="10600501"/>
    <x v="0"/>
    <d v="2019-03-01T00:00:00"/>
    <s v="005 AUTO CCNC     "/>
    <n v="101110915"/>
    <n v="-65.92"/>
    <x v="42"/>
    <s v="1802W064 WOL-23 ABALONE PT APT  201"/>
    <x v="17"/>
    <n v="3"/>
    <x v="1"/>
    <m/>
  </r>
  <r>
    <x v="0"/>
    <n v="10600501"/>
    <x v="0"/>
    <d v="2019-03-01T00:00:00"/>
    <s v="005 AUTO CCNC     "/>
    <n v="101110915"/>
    <n v="-25965.16"/>
    <x v="42"/>
    <s v="1802W064 WOL-23 ABALONE PT APT  201"/>
    <x v="0"/>
    <n v="3"/>
    <x v="1"/>
    <m/>
  </r>
  <r>
    <x v="0"/>
    <n v="10600501"/>
    <x v="0"/>
    <d v="2019-03-01T00:00:00"/>
    <s v="005 AUTO CCNC     "/>
    <n v="101110915"/>
    <n v="-9685.92"/>
    <x v="42"/>
    <s v="1802W064 WOL-23 ABALONE PT APT  201"/>
    <x v="1"/>
    <n v="3"/>
    <x v="1"/>
    <m/>
  </r>
  <r>
    <x v="0"/>
    <n v="10600501"/>
    <x v="0"/>
    <d v="2019-03-01T00:00:00"/>
    <s v="005 AUTO CCNC     "/>
    <n v="101111006"/>
    <n v="34202.32"/>
    <x v="41"/>
    <s v="2502E078 WIN-12 FOXCOVE LN 2019 CRP"/>
    <x v="0"/>
    <n v="3"/>
    <x v="1"/>
    <m/>
  </r>
  <r>
    <x v="0"/>
    <n v="10600501"/>
    <x v="0"/>
    <d v="2019-03-01T00:00:00"/>
    <s v="005 AUTO CCNC     "/>
    <n v="101111006"/>
    <n v="12340.31"/>
    <x v="41"/>
    <s v="2502E078 WIN-12 FOXCOVE LN 2019 CRP"/>
    <x v="1"/>
    <n v="3"/>
    <x v="1"/>
    <m/>
  </r>
  <r>
    <x v="0"/>
    <n v="10600501"/>
    <x v="0"/>
    <d v="2019-03-01T00:00:00"/>
    <s v="005 AUTO CCNC     "/>
    <n v="101111054"/>
    <n v="-4383.45"/>
    <x v="76"/>
    <s v="2202E005 VAS-23 WESTSIDE HWY SW 201"/>
    <x v="17"/>
    <n v="2"/>
    <x v="1"/>
    <m/>
  </r>
  <r>
    <x v="0"/>
    <n v="10600501"/>
    <x v="0"/>
    <d v="2019-03-01T00:00:00"/>
    <s v="005 AUTO CCNC     "/>
    <n v="101111056"/>
    <n v="-16058.3"/>
    <x v="37"/>
    <s v="2205E125 SEQ-13 GAGNON 2019 CRP"/>
    <x v="0"/>
    <n v="1"/>
    <x v="1"/>
    <m/>
  </r>
  <r>
    <x v="0"/>
    <n v="10600501"/>
    <x v="0"/>
    <d v="2019-03-01T00:00:00"/>
    <s v="005 AUTO CCNC     "/>
    <n v="101111056"/>
    <n v="-3150.84"/>
    <x v="37"/>
    <s v="2205E125 SEQ-13 GAGNON 2019 CRP"/>
    <x v="1"/>
    <n v="1"/>
    <x v="1"/>
    <m/>
  </r>
  <r>
    <x v="0"/>
    <n v="10600501"/>
    <x v="0"/>
    <d v="2019-03-01T00:00:00"/>
    <s v="005 AUTO CCNC     "/>
    <n v="101111056"/>
    <n v="-56.12"/>
    <x v="37"/>
    <s v="2205E125 SEQ-13 GAGNON 2019 CRP"/>
    <x v="17"/>
    <n v="1"/>
    <x v="1"/>
    <m/>
  </r>
  <r>
    <x v="0"/>
    <n v="10600501"/>
    <x v="0"/>
    <d v="2019-03-01T00:00:00"/>
    <s v="005 AUTO CCNC     "/>
    <n v="101111304"/>
    <n v="-427.72"/>
    <x v="25"/>
    <s v="1802W096 MKI-17 ARIEL  2019 CRP"/>
    <x v="18"/>
    <n v="2"/>
    <x v="1"/>
    <m/>
  </r>
  <r>
    <x v="0"/>
    <n v="10600501"/>
    <x v="0"/>
    <d v="2019-03-01T00:00:00"/>
    <s v="005 AUTO CCNC     "/>
    <n v="101111304"/>
    <n v="-142.57"/>
    <x v="25"/>
    <s v="1802W096 MKI-17 ARIEL  2019 CRP"/>
    <x v="4"/>
    <n v="2"/>
    <x v="1"/>
    <m/>
  </r>
  <r>
    <x v="0"/>
    <n v="10600501"/>
    <x v="0"/>
    <d v="2019-03-01T00:00:00"/>
    <s v="005 AUTO CCNC     "/>
    <n v="101111304"/>
    <n v="-5560.36"/>
    <x v="25"/>
    <s v="1802W096 MKI-17 ARIEL  2019 CRP"/>
    <x v="1"/>
    <n v="2"/>
    <x v="1"/>
    <m/>
  </r>
  <r>
    <x v="0"/>
    <n v="10600501"/>
    <x v="0"/>
    <d v="2019-03-01T00:00:00"/>
    <s v="005 AUTO CCNC     "/>
    <n v="101111306"/>
    <n v="4021.18"/>
    <x v="17"/>
    <s v="2204E033 DES-13 RIVER PARK APT  201"/>
    <x v="1"/>
    <n v="3"/>
    <x v="1"/>
    <m/>
  </r>
  <r>
    <x v="0"/>
    <n v="10600501"/>
    <x v="0"/>
    <d v="2019-03-01T00:00:00"/>
    <s v="005 AUTO CCNC     "/>
    <n v="101111306"/>
    <n v="17046.13"/>
    <x v="17"/>
    <s v="2204E033 DES-13 RIVER PARK APT  201"/>
    <x v="0"/>
    <n v="3"/>
    <x v="1"/>
    <m/>
  </r>
  <r>
    <x v="0"/>
    <n v="10600501"/>
    <x v="0"/>
    <d v="2019-03-01T00:00:00"/>
    <s v="005 AUTO CCNC     "/>
    <n v="101111313"/>
    <n v="723.3"/>
    <x v="51"/>
    <s v="3802E089 ROE-17 ILLINOIS SR 2019 CR"/>
    <x v="18"/>
    <n v="3"/>
    <x v="1"/>
    <m/>
  </r>
  <r>
    <x v="0"/>
    <n v="10600501"/>
    <x v="0"/>
    <d v="2019-03-01T00:00:00"/>
    <s v="005 AUTO CCNC     "/>
    <n v="101111313"/>
    <n v="1928.79"/>
    <x v="51"/>
    <s v="3802E089 ROE-17 ILLINOIS SR 2019 CR"/>
    <x v="17"/>
    <n v="3"/>
    <x v="1"/>
    <m/>
  </r>
  <r>
    <x v="0"/>
    <n v="10600501"/>
    <x v="0"/>
    <d v="2019-03-01T00:00:00"/>
    <s v="005 AUTO CCNC     "/>
    <n v="101111313"/>
    <n v="11813.87"/>
    <x v="51"/>
    <s v="3802E089 ROE-17 ILLINOIS SR 2019 CR"/>
    <x v="0"/>
    <n v="3"/>
    <x v="1"/>
    <m/>
  </r>
  <r>
    <x v="0"/>
    <n v="10600501"/>
    <x v="0"/>
    <d v="2019-03-01T00:00:00"/>
    <s v="005 AUTO CCNC     "/>
    <n v="101111313"/>
    <n v="9402.8799999999992"/>
    <x v="51"/>
    <s v="3802E089 ROE-17 ILLINOIS SR 2019 CR"/>
    <x v="1"/>
    <n v="3"/>
    <x v="1"/>
    <m/>
  </r>
  <r>
    <x v="0"/>
    <n v="10600501"/>
    <x v="0"/>
    <d v="2019-03-01T00:00:00"/>
    <s v="005 AUTO CCNC     "/>
    <n v="101111313"/>
    <n v="241.1"/>
    <x v="51"/>
    <s v="3802E089 ROE-17 ILLINOIS SR 2019 CR"/>
    <x v="4"/>
    <n v="3"/>
    <x v="1"/>
    <m/>
  </r>
  <r>
    <x v="0"/>
    <n v="10600501"/>
    <x v="0"/>
    <d v="2019-03-01T00:00:00"/>
    <s v="005 AUTO CCNC     "/>
    <n v="101111316"/>
    <n v="-80.08"/>
    <x v="25"/>
    <s v="2006E035 OSC-23 GRADY  2019 CRP"/>
    <x v="4"/>
    <n v="2"/>
    <x v="1"/>
    <m/>
  </r>
  <r>
    <x v="0"/>
    <n v="10600501"/>
    <x v="0"/>
    <d v="2019-03-01T00:00:00"/>
    <s v="005 AUTO CCNC     "/>
    <n v="101111316"/>
    <n v="-640.73"/>
    <x v="25"/>
    <s v="2006E035 OSC-23 GRADY  2019 CRP"/>
    <x v="17"/>
    <n v="2"/>
    <x v="1"/>
    <m/>
  </r>
  <r>
    <x v="0"/>
    <n v="10600501"/>
    <x v="0"/>
    <d v="2019-03-01T00:00:00"/>
    <s v="005 AUTO CCNC     "/>
    <n v="101111316"/>
    <n v="-3924.35"/>
    <x v="25"/>
    <s v="2006E035 OSC-23 GRADY  2019 CRP"/>
    <x v="0"/>
    <n v="2"/>
    <x v="1"/>
    <m/>
  </r>
  <r>
    <x v="0"/>
    <n v="10600501"/>
    <x v="0"/>
    <d v="2019-03-01T00:00:00"/>
    <s v="005 AUTO CCNC     "/>
    <n v="101111316"/>
    <n v="-240.26"/>
    <x v="25"/>
    <s v="2006E035 OSC-23 GRADY  2019 CRP"/>
    <x v="18"/>
    <n v="2"/>
    <x v="1"/>
    <m/>
  </r>
  <r>
    <x v="0"/>
    <n v="10600501"/>
    <x v="0"/>
    <d v="2019-03-01T00:00:00"/>
    <s v="005 AUTO CCNC     "/>
    <n v="101111316"/>
    <n v="-3123.46"/>
    <x v="25"/>
    <s v="2006E035 OSC-23 GRADY  2019 CRP"/>
    <x v="1"/>
    <n v="2"/>
    <x v="1"/>
    <m/>
  </r>
  <r>
    <x v="0"/>
    <n v="10600501"/>
    <x v="0"/>
    <d v="2019-03-01T00:00:00"/>
    <s v="005 AUTO CCNC     "/>
    <n v="101111317"/>
    <n v="-8726.2999999999993"/>
    <x v="55"/>
    <s v="2204E131 MVW-15 CLINIC  2019 CRP"/>
    <x v="1"/>
    <n v="2"/>
    <x v="1"/>
    <m/>
  </r>
  <r>
    <x v="0"/>
    <n v="10600501"/>
    <x v="0"/>
    <d v="2019-03-01T00:00:00"/>
    <s v="005 AUTO CCNC     "/>
    <n v="101111345"/>
    <n v="27995.91"/>
    <x v="17"/>
    <s v="1603W016 ROC-16 MARKSMAN RD 2019 CR"/>
    <x v="1"/>
    <n v="3"/>
    <x v="1"/>
    <m/>
  </r>
  <r>
    <x v="0"/>
    <n v="10600501"/>
    <x v="0"/>
    <d v="2019-03-01T00:00:00"/>
    <s v="005 AUTO CCNC     "/>
    <n v="101111345"/>
    <n v="48956.25"/>
    <x v="17"/>
    <s v="1603W016 ROC-16 MARKSMAN RD 2019 CR"/>
    <x v="0"/>
    <n v="3"/>
    <x v="1"/>
    <m/>
  </r>
  <r>
    <x v="0"/>
    <n v="10600501"/>
    <x v="0"/>
    <d v="2019-03-01T00:00:00"/>
    <s v="005 AUTO CCNC     "/>
    <n v="101111368"/>
    <n v="-2061.96"/>
    <x v="37"/>
    <s v="1702W124 AIR-22 CROCKETT ST 2019 CR"/>
    <x v="0"/>
    <n v="1"/>
    <x v="1"/>
    <m/>
  </r>
  <r>
    <x v="0"/>
    <n v="10600501"/>
    <x v="0"/>
    <d v="2019-03-01T00:00:00"/>
    <s v="005 AUTO CCNC     "/>
    <n v="101111368"/>
    <n v="-304.79000000000002"/>
    <x v="37"/>
    <s v="1702W124 AIR-22 CROCKETT ST 2019 CR"/>
    <x v="1"/>
    <n v="1"/>
    <x v="1"/>
    <m/>
  </r>
  <r>
    <x v="0"/>
    <n v="10600501"/>
    <x v="0"/>
    <d v="2019-03-01T00:00:00"/>
    <s v="005 AUTO CCNC     "/>
    <n v="101111381"/>
    <n v="-40359.120000000003"/>
    <x v="55"/>
    <s v="2903E070 MAX-12 COUNTRY CLUB RD 201"/>
    <x v="1"/>
    <n v="2"/>
    <x v="1"/>
    <m/>
  </r>
  <r>
    <x v="0"/>
    <n v="10600501"/>
    <x v="0"/>
    <d v="2019-03-01T00:00:00"/>
    <s v="005 AUTO CCNC     "/>
    <n v="101111381"/>
    <n v="-78179.48"/>
    <x v="55"/>
    <s v="2903E070 MAX-12 COUNTRY CLUB RD 201"/>
    <x v="0"/>
    <n v="2"/>
    <x v="1"/>
    <m/>
  </r>
  <r>
    <x v="0"/>
    <n v="10600501"/>
    <x v="0"/>
    <d v="2019-03-01T00:00:00"/>
    <s v="005 AUTO CCNC     "/>
    <n v="101111381"/>
    <n v="-387.1"/>
    <x v="55"/>
    <s v="2903E070 MAX-12 COUNTRY CLUB RD 201"/>
    <x v="17"/>
    <n v="2"/>
    <x v="1"/>
    <m/>
  </r>
  <r>
    <x v="0"/>
    <n v="10600501"/>
    <x v="0"/>
    <d v="2019-03-01T00:00:00"/>
    <s v="005 AUTO CCNC     "/>
    <n v="101111384"/>
    <n v="-8889.66"/>
    <x v="18"/>
    <s v="2505E052 EVE-23 BOWZER SHORT PLAT"/>
    <x v="0"/>
    <n v="1"/>
    <x v="1"/>
    <m/>
  </r>
  <r>
    <x v="0"/>
    <n v="10600501"/>
    <x v="0"/>
    <d v="2019-03-01T00:00:00"/>
    <s v="005 AUTO CCNC     "/>
    <n v="101111384"/>
    <n v="-1522.73"/>
    <x v="18"/>
    <s v="2505E052 EVE-23 BOWZER SHORT PLAT"/>
    <x v="1"/>
    <n v="1"/>
    <x v="1"/>
    <m/>
  </r>
  <r>
    <x v="0"/>
    <n v="10600501"/>
    <x v="0"/>
    <d v="2019-03-01T00:00:00"/>
    <s v="005 AUTO CCNC     "/>
    <n v="101111389"/>
    <n v="11721.29"/>
    <x v="17"/>
    <s v="2006E026 WAB-13 186TH PL SE 2019 CR"/>
    <x v="1"/>
    <n v="3"/>
    <x v="1"/>
    <m/>
  </r>
  <r>
    <x v="0"/>
    <n v="10600501"/>
    <x v="0"/>
    <d v="2019-03-01T00:00:00"/>
    <s v="005 AUTO CCNC     "/>
    <n v="101111389"/>
    <n v="125.32"/>
    <x v="17"/>
    <s v="2006E026 WAB-13 186TH PL SE 2019 CR"/>
    <x v="17"/>
    <n v="3"/>
    <x v="1"/>
    <m/>
  </r>
  <r>
    <x v="0"/>
    <n v="10600501"/>
    <x v="0"/>
    <d v="2019-03-01T00:00:00"/>
    <s v="005 AUTO CCNC     "/>
    <n v="101111389"/>
    <n v="14243.83"/>
    <x v="17"/>
    <s v="2006E026 WAB-13 186TH PL SE 2019 CR"/>
    <x v="0"/>
    <n v="3"/>
    <x v="1"/>
    <m/>
  </r>
  <r>
    <x v="0"/>
    <n v="10600501"/>
    <x v="0"/>
    <d v="2019-03-01T00:00:00"/>
    <s v="005 AUTO CCNC     "/>
    <n v="101111396"/>
    <n v="-1213.46"/>
    <x v="23"/>
    <s v="2103E094 STA-17 30TH AVE SW  2019 C"/>
    <x v="1"/>
    <n v="1"/>
    <x v="1"/>
    <m/>
  </r>
  <r>
    <x v="0"/>
    <n v="10600501"/>
    <x v="0"/>
    <d v="2019-03-01T00:00:00"/>
    <s v="005 AUTO CCNC     "/>
    <n v="101111396"/>
    <n v="-3590.18"/>
    <x v="23"/>
    <s v="2103E094 STA-17 30TH AVE SW  2019 C"/>
    <x v="0"/>
    <n v="1"/>
    <x v="1"/>
    <m/>
  </r>
  <r>
    <x v="0"/>
    <n v="10600501"/>
    <x v="0"/>
    <d v="2019-03-01T00:00:00"/>
    <s v="005 AUTO CCNC     "/>
    <n v="101111399"/>
    <n v="-297.89"/>
    <x v="76"/>
    <s v="2203E070 VAS-13 GERMAN 2019 CRP"/>
    <x v="17"/>
    <n v="2"/>
    <x v="1"/>
    <m/>
  </r>
  <r>
    <x v="0"/>
    <n v="10600501"/>
    <x v="0"/>
    <d v="2019-03-01T00:00:00"/>
    <s v="005 AUTO CCNC     "/>
    <n v="101111399"/>
    <n v="-11160.23"/>
    <x v="76"/>
    <s v="2203E070 VAS-13 GERMAN 2019 CRP"/>
    <x v="0"/>
    <n v="2"/>
    <x v="1"/>
    <m/>
  </r>
  <r>
    <x v="0"/>
    <n v="10600501"/>
    <x v="0"/>
    <d v="2019-03-01T00:00:00"/>
    <s v="005 AUTO CCNC     "/>
    <n v="101111399"/>
    <n v="-2340.7800000000002"/>
    <x v="76"/>
    <s v="2203E070 VAS-13 GERMAN 2019 CRP"/>
    <x v="1"/>
    <n v="2"/>
    <x v="1"/>
    <m/>
  </r>
  <r>
    <x v="0"/>
    <n v="10600501"/>
    <x v="0"/>
    <d v="2019-03-01T00:00:00"/>
    <s v="005 AUTO CCNC     "/>
    <n v="101111403"/>
    <n v="-119.35"/>
    <x v="45"/>
    <s v="1801E123 PAT-16 MULLEN RD 2019 CRP"/>
    <x v="4"/>
    <n v="2"/>
    <x v="1"/>
    <m/>
  </r>
  <r>
    <x v="0"/>
    <n v="10600501"/>
    <x v="0"/>
    <d v="2019-03-01T00:00:00"/>
    <s v="005 AUTO CCNC     "/>
    <n v="101111403"/>
    <n v="-5848.13"/>
    <x v="45"/>
    <s v="1801E123 PAT-16 MULLEN RD 2019 CRP"/>
    <x v="0"/>
    <n v="2"/>
    <x v="1"/>
    <m/>
  </r>
  <r>
    <x v="0"/>
    <n v="10600501"/>
    <x v="0"/>
    <d v="2019-03-01T00:00:00"/>
    <s v="005 AUTO CCNC     "/>
    <n v="101111403"/>
    <n v="-358.05"/>
    <x v="45"/>
    <s v="1801E123 PAT-16 MULLEN RD 2019 CRP"/>
    <x v="18"/>
    <n v="2"/>
    <x v="1"/>
    <m/>
  </r>
  <r>
    <x v="0"/>
    <n v="10600501"/>
    <x v="0"/>
    <d v="2019-03-01T00:00:00"/>
    <s v="005 AUTO CCNC     "/>
    <n v="101111403"/>
    <n v="-954.8"/>
    <x v="45"/>
    <s v="1801E123 PAT-16 MULLEN RD 2019 CRP"/>
    <x v="17"/>
    <n v="2"/>
    <x v="1"/>
    <m/>
  </r>
  <r>
    <x v="0"/>
    <n v="10600501"/>
    <x v="0"/>
    <d v="2019-03-01T00:00:00"/>
    <s v="005 AUTO CCNC     "/>
    <n v="101111403"/>
    <n v="-4654.6400000000003"/>
    <x v="45"/>
    <s v="1801E123 PAT-16 MULLEN RD 2019 CRP"/>
    <x v="1"/>
    <n v="2"/>
    <x v="1"/>
    <m/>
  </r>
  <r>
    <x v="0"/>
    <n v="10600501"/>
    <x v="0"/>
    <d v="2019-03-01T00:00:00"/>
    <s v="005 AUTO CCNC     "/>
    <n v="101111430"/>
    <n v="-3318.37"/>
    <x v="27"/>
    <s v="2206E067 LWS-15 HODGE 2019 CRP"/>
    <x v="0"/>
    <n v="3"/>
    <x v="1"/>
    <m/>
  </r>
  <r>
    <x v="0"/>
    <n v="10600501"/>
    <x v="0"/>
    <d v="2019-03-01T00:00:00"/>
    <s v="005 AUTO CCNC     "/>
    <n v="101111430"/>
    <n v="-581.45000000000005"/>
    <x v="27"/>
    <s v="2206E067 LWS-15 HODGE 2019 CRP"/>
    <x v="1"/>
    <n v="3"/>
    <x v="1"/>
    <m/>
  </r>
  <r>
    <x v="0"/>
    <n v="10600501"/>
    <x v="0"/>
    <d v="2019-03-01T00:00:00"/>
    <s v="005 AUTO CCNC     "/>
    <n v="101111430"/>
    <n v="-11.32"/>
    <x v="27"/>
    <s v="2206E067 LWS-15 HODGE 2019 CRP"/>
    <x v="17"/>
    <n v="3"/>
    <x v="1"/>
    <m/>
  </r>
  <r>
    <x v="0"/>
    <n v="10600501"/>
    <x v="0"/>
    <d v="2019-03-01T00:00:00"/>
    <s v="005 AUTO CCNC     "/>
    <n v="101111444"/>
    <n v="-9207.26"/>
    <x v="27"/>
    <s v="1901W090 LUH-14 61ST AVE 2019 CRP"/>
    <x v="0"/>
    <n v="3"/>
    <x v="1"/>
    <m/>
  </r>
  <r>
    <x v="0"/>
    <n v="10600501"/>
    <x v="0"/>
    <d v="2019-03-01T00:00:00"/>
    <s v="005 AUTO CCNC     "/>
    <n v="101111444"/>
    <n v="-2679.14"/>
    <x v="27"/>
    <s v="1901W090 LUH-14 61ST AVE 2019 CRP"/>
    <x v="1"/>
    <n v="3"/>
    <x v="1"/>
    <m/>
  </r>
  <r>
    <x v="0"/>
    <n v="10100501"/>
    <x v="0"/>
    <d v="2019-03-01T00:00:00"/>
    <s v="016 AUTO UNTZ     "/>
    <n v="101111124"/>
    <n v="-268.92"/>
    <x v="57"/>
    <s v="Late Charge Unitization"/>
    <x v="17"/>
    <n v="2018"/>
    <x v="1"/>
    <m/>
  </r>
  <r>
    <x v="0"/>
    <n v="10100501"/>
    <x v="0"/>
    <d v="2019-03-01T00:00:00"/>
    <s v="016 AUTO UNTZ     "/>
    <n v="101111124"/>
    <n v="-1682.83"/>
    <x v="57"/>
    <s v="Late Charge Unitization"/>
    <x v="1"/>
    <n v="2018"/>
    <x v="1"/>
    <m/>
  </r>
  <r>
    <x v="0"/>
    <n v="10100501"/>
    <x v="0"/>
    <d v="2019-03-01T00:00:00"/>
    <s v="016 AUTO UNTZ     "/>
    <n v="101111124"/>
    <n v="-771.9"/>
    <x v="57"/>
    <s v="Late Charge Unitization"/>
    <x v="1"/>
    <n v="2018"/>
    <x v="1"/>
    <m/>
  </r>
  <r>
    <x v="0"/>
    <n v="10100501"/>
    <x v="0"/>
    <d v="2019-03-01T00:00:00"/>
    <s v="016 AUTO UNTZ     "/>
    <n v="101111124"/>
    <n v="-7921.65"/>
    <x v="57"/>
    <s v="Late Charge Unitization"/>
    <x v="0"/>
    <n v="2018"/>
    <x v="1"/>
    <m/>
  </r>
  <r>
    <x v="0"/>
    <n v="10600501"/>
    <x v="0"/>
    <d v="2019-03-01T00:00:00"/>
    <s v="005 AUTO CCNC     "/>
    <n v="101101585"/>
    <n v="28940.66"/>
    <x v="21"/>
    <s v="2103E093 STA-15 COMMERCIAL CRP 2017"/>
    <x v="1"/>
    <n v="3"/>
    <x v="1"/>
    <m/>
  </r>
  <r>
    <x v="0"/>
    <n v="10600501"/>
    <x v="0"/>
    <d v="2019-03-01T00:00:00"/>
    <s v="005 AUTO CCNC     "/>
    <n v="101101624"/>
    <n v="2064.3000000000002"/>
    <x v="55"/>
    <s v="2204E127 RDO-12 REDONDO BEACH DR CR"/>
    <x v="1"/>
    <n v="2"/>
    <x v="1"/>
    <m/>
  </r>
  <r>
    <x v="0"/>
    <n v="10600501"/>
    <x v="0"/>
    <d v="2019-03-01T00:00:00"/>
    <s v="005 AUTO CCNC     "/>
    <n v="101101624"/>
    <n v="7102.55"/>
    <x v="55"/>
    <s v="2204E127 RDO-12 REDONDO BEACH DR CR"/>
    <x v="0"/>
    <n v="2"/>
    <x v="1"/>
    <m/>
  </r>
  <r>
    <x v="0"/>
    <n v="10600501"/>
    <x v="0"/>
    <d v="2019-03-01T00:00:00"/>
    <s v="005 AUTO CCNC     "/>
    <n v="101101624"/>
    <n v="92"/>
    <x v="55"/>
    <s v="2204E127 RDO-12 REDONDO BEACH DR CR"/>
    <x v="17"/>
    <n v="2"/>
    <x v="1"/>
    <m/>
  </r>
  <r>
    <x v="0"/>
    <n v="10600501"/>
    <x v="0"/>
    <d v="2019-03-01T00:00:00"/>
    <s v="005 AUTO CCNC     "/>
    <n v="101101661"/>
    <n v="23.94"/>
    <x v="23"/>
    <s v="2104E017 MVW-16 MARLBROOK CRP 2017"/>
    <x v="17"/>
    <n v="1"/>
    <x v="1"/>
    <m/>
  </r>
  <r>
    <x v="0"/>
    <n v="10600501"/>
    <x v="0"/>
    <d v="2019-03-01T00:00:00"/>
    <s v="005 AUTO CCNC     "/>
    <n v="101101661"/>
    <n v="24824.41"/>
    <x v="23"/>
    <s v="2104E017 MVW-16 MARLBROOK CRP 2017"/>
    <x v="0"/>
    <n v="1"/>
    <x v="1"/>
    <m/>
  </r>
  <r>
    <x v="0"/>
    <n v="10600501"/>
    <x v="0"/>
    <d v="2019-03-01T00:00:00"/>
    <s v="005 AUTO CCNC     "/>
    <n v="101101661"/>
    <n v="6654.28"/>
    <x v="23"/>
    <s v="2104E017 MVW-16 MARLBROOK CRP 2017"/>
    <x v="1"/>
    <n v="1"/>
    <x v="1"/>
    <m/>
  </r>
  <r>
    <x v="0"/>
    <n v="10600501"/>
    <x v="0"/>
    <d v="2019-03-01T00:00:00"/>
    <s v="005 AUTO CCNC     "/>
    <n v="101101681"/>
    <n v="3513.98"/>
    <x v="38"/>
    <s v="2701E050 PGA-12 SR3 &amp; SCENIC  2017"/>
    <x v="17"/>
    <n v="1"/>
    <x v="1"/>
    <m/>
  </r>
  <r>
    <x v="0"/>
    <n v="10600501"/>
    <x v="0"/>
    <d v="2019-03-01T00:00:00"/>
    <s v="005 AUTO CCNC     "/>
    <n v="101101681"/>
    <n v="6250.12"/>
    <x v="38"/>
    <s v="2701E050 PGA-12 SR3 &amp; SCENIC  2017"/>
    <x v="1"/>
    <n v="1"/>
    <x v="1"/>
    <m/>
  </r>
  <r>
    <x v="0"/>
    <n v="10600501"/>
    <x v="0"/>
    <d v="2019-03-01T00:00:00"/>
    <s v="005 AUTO CCNC     "/>
    <n v="101101701"/>
    <n v="31.9"/>
    <x v="27"/>
    <s v="2303E069 VAS-12 HTS WATER DIST 2017"/>
    <x v="17"/>
    <n v="3"/>
    <x v="1"/>
    <m/>
  </r>
  <r>
    <x v="0"/>
    <n v="10600501"/>
    <x v="0"/>
    <d v="2019-03-01T00:00:00"/>
    <s v="005 AUTO CCNC     "/>
    <n v="101101701"/>
    <n v="17762.75"/>
    <x v="27"/>
    <s v="2303E069 VAS-12 HTS WATER DIST 2017"/>
    <x v="0"/>
    <n v="3"/>
    <x v="1"/>
    <m/>
  </r>
  <r>
    <x v="0"/>
    <n v="10600501"/>
    <x v="0"/>
    <d v="2019-03-01T00:00:00"/>
    <s v="005 AUTO CCNC     "/>
    <n v="101101701"/>
    <n v="9300.2199999999993"/>
    <x v="27"/>
    <s v="2303E069 VAS-12 HTS WATER DIST 2017"/>
    <x v="1"/>
    <n v="3"/>
    <x v="1"/>
    <m/>
  </r>
  <r>
    <x v="0"/>
    <n v="10600501"/>
    <x v="0"/>
    <d v="2019-03-01T00:00:00"/>
    <s v="005 AUTO CCNC     "/>
    <n v="101101767"/>
    <n v="168.94"/>
    <x v="38"/>
    <s v="1906E082 WLK-13 CARBO-S. PRAIR. 201"/>
    <x v="1"/>
    <n v="1"/>
    <x v="1"/>
    <m/>
  </r>
  <r>
    <x v="0"/>
    <n v="10600501"/>
    <x v="0"/>
    <d v="2019-03-01T00:00:00"/>
    <s v="005 AUTO CCNC     "/>
    <n v="101098867"/>
    <n v="307.02"/>
    <x v="75"/>
    <s v="2104E051 WAU-26 PIERATT IND CTR 201"/>
    <x v="17"/>
    <n v="1"/>
    <x v="1"/>
    <m/>
  </r>
  <r>
    <x v="0"/>
    <n v="10600501"/>
    <x v="0"/>
    <d v="2019-03-01T00:00:00"/>
    <s v="005 AUTO CCNC     "/>
    <n v="101098867"/>
    <n v="65883.850000000006"/>
    <x v="75"/>
    <s v="2104E051 WAU-26 PIERATT IND CTR 201"/>
    <x v="0"/>
    <n v="1"/>
    <x v="1"/>
    <m/>
  </r>
  <r>
    <x v="0"/>
    <n v="10600501"/>
    <x v="0"/>
    <d v="2019-03-01T00:00:00"/>
    <s v="005 AUTO CCNC     "/>
    <n v="101098867"/>
    <n v="27363.45"/>
    <x v="75"/>
    <s v="2104E051 WAU-26 PIERATT IND CTR 201"/>
    <x v="1"/>
    <n v="1"/>
    <x v="1"/>
    <m/>
  </r>
  <r>
    <x v="0"/>
    <n v="10600501"/>
    <x v="0"/>
    <d v="2019-03-01T00:00:00"/>
    <s v="005 AUTO CCNC     "/>
    <n v="101101767"/>
    <n v="68.42"/>
    <x v="38"/>
    <s v="1906E082 WLK-13 CARBO-S. PRAIR. 201"/>
    <x v="17"/>
    <n v="1"/>
    <x v="1"/>
    <m/>
  </r>
  <r>
    <x v="0"/>
    <n v="10600501"/>
    <x v="0"/>
    <d v="2019-03-01T00:00:00"/>
    <s v="005 AUTO CCNC     "/>
    <n v="101101767"/>
    <n v="9461.5400000000009"/>
    <x v="38"/>
    <s v="1906E082 WLK-13 CARBO-S. PRAIR. 201"/>
    <x v="0"/>
    <n v="1"/>
    <x v="1"/>
    <m/>
  </r>
  <r>
    <x v="0"/>
    <n v="10600501"/>
    <x v="0"/>
    <d v="2019-03-01T00:00:00"/>
    <s v="005 AUTO CCNC     "/>
    <n v="101102101"/>
    <n v="208.61"/>
    <x v="39"/>
    <s v="2405E008 PHA-13 16234 SE 24 2017 CR"/>
    <x v="17"/>
    <n v="3"/>
    <x v="1"/>
    <m/>
  </r>
  <r>
    <x v="0"/>
    <n v="10600501"/>
    <x v="0"/>
    <d v="2019-03-01T00:00:00"/>
    <s v="005 AUTO CCNC     "/>
    <n v="101102101"/>
    <n v="1019.87"/>
    <x v="39"/>
    <s v="2405E008 PHA-13 16234 SE 24 2017 CR"/>
    <x v="1"/>
    <n v="3"/>
    <x v="1"/>
    <m/>
  </r>
  <r>
    <x v="0"/>
    <n v="10600501"/>
    <x v="0"/>
    <d v="2019-03-01T00:00:00"/>
    <s v="005 AUTO CCNC     "/>
    <n v="101102101"/>
    <n v="15168.91"/>
    <x v="39"/>
    <s v="2405E008 PHA-13 16234 SE 24 2017 CR"/>
    <x v="0"/>
    <n v="3"/>
    <x v="1"/>
    <m/>
  </r>
  <r>
    <x v="0"/>
    <n v="10600501"/>
    <x v="0"/>
    <d v="2019-03-01T00:00:00"/>
    <s v="005 AUTO CCNC     "/>
    <n v="101102186"/>
    <n v="6293.72"/>
    <x v="2"/>
    <s v="2505E060 BTR-21 140TH AVE N 2017 CR"/>
    <x v="1"/>
    <n v="3"/>
    <x v="1"/>
    <m/>
  </r>
  <r>
    <x v="0"/>
    <n v="10600501"/>
    <x v="0"/>
    <d v="2019-03-01T00:00:00"/>
    <s v="005 AUTO CCNC     "/>
    <n v="101102186"/>
    <n v="348.84"/>
    <x v="2"/>
    <s v="2505E060 BTR-21 140TH AVE N 2017 CR"/>
    <x v="17"/>
    <n v="3"/>
    <x v="1"/>
    <m/>
  </r>
  <r>
    <x v="0"/>
    <n v="10600501"/>
    <x v="0"/>
    <d v="2019-03-01T00:00:00"/>
    <s v="005 AUTO CCNC     "/>
    <n v="101102186"/>
    <n v="16171.35"/>
    <x v="2"/>
    <s v="2505E060 BTR-21 140TH AVE N 2017 CR"/>
    <x v="0"/>
    <n v="3"/>
    <x v="1"/>
    <m/>
  </r>
  <r>
    <x v="0"/>
    <n v="10600501"/>
    <x v="0"/>
    <d v="2019-03-01T00:00:00"/>
    <s v="005 AUTO CCNC     "/>
    <n v="101102255"/>
    <n v="234.34"/>
    <x v="55"/>
    <s v="3506E083 HAM-13 SKAGIT HW 2017 CRP"/>
    <x v="17"/>
    <n v="2"/>
    <x v="1"/>
    <m/>
  </r>
  <r>
    <x v="0"/>
    <n v="10600501"/>
    <x v="0"/>
    <d v="2019-03-01T00:00:00"/>
    <s v="005 AUTO CCNC     "/>
    <n v="101102255"/>
    <n v="7802.76"/>
    <x v="55"/>
    <s v="3506E083 HAM-13 SKAGIT HW 2017 CRP"/>
    <x v="0"/>
    <n v="2"/>
    <x v="1"/>
    <m/>
  </r>
  <r>
    <x v="0"/>
    <n v="10600501"/>
    <x v="0"/>
    <d v="2019-03-01T00:00:00"/>
    <s v="005 AUTO CCNC     "/>
    <n v="101102255"/>
    <n v="2839.75"/>
    <x v="55"/>
    <s v="3506E083 HAM-13 SKAGIT HW 2017 CRP"/>
    <x v="1"/>
    <n v="2"/>
    <x v="1"/>
    <m/>
  </r>
  <r>
    <x v="0"/>
    <n v="10600501"/>
    <x v="0"/>
    <d v="2019-03-01T00:00:00"/>
    <s v="005 AUTO CCNC     "/>
    <n v="101102267"/>
    <n v="4885.3100000000004"/>
    <x v="51"/>
    <s v="3301E009 CLV-16 SURFCREST 2017 CRP"/>
    <x v="18"/>
    <n v="3"/>
    <x v="1"/>
    <m/>
  </r>
  <r>
    <x v="0"/>
    <n v="10600501"/>
    <x v="0"/>
    <d v="2019-03-01T00:00:00"/>
    <s v="005 AUTO CCNC     "/>
    <n v="101102267"/>
    <n v="63509.14"/>
    <x v="51"/>
    <s v="3301E009 CLV-16 SURFCREST 2017 CRP"/>
    <x v="1"/>
    <n v="3"/>
    <x v="1"/>
    <m/>
  </r>
  <r>
    <x v="0"/>
    <n v="10600501"/>
    <x v="0"/>
    <d v="2019-03-01T00:00:00"/>
    <s v="005 AUTO CCNC     "/>
    <n v="101102267"/>
    <n v="79793.539999999994"/>
    <x v="51"/>
    <s v="3301E009 CLV-16 SURFCREST 2017 CRP"/>
    <x v="0"/>
    <n v="3"/>
    <x v="1"/>
    <m/>
  </r>
  <r>
    <x v="0"/>
    <n v="10600501"/>
    <x v="0"/>
    <d v="2019-03-01T00:00:00"/>
    <s v="005 AUTO CCNC     "/>
    <n v="101102267"/>
    <n v="13027.52"/>
    <x v="51"/>
    <s v="3301E009 CLV-16 SURFCREST 2017 CRP"/>
    <x v="17"/>
    <n v="3"/>
    <x v="1"/>
    <m/>
  </r>
  <r>
    <x v="0"/>
    <n v="10600501"/>
    <x v="0"/>
    <d v="2019-03-01T00:00:00"/>
    <s v="005 AUTO CCNC     "/>
    <n v="101102267"/>
    <n v="1628.44"/>
    <x v="51"/>
    <s v="3301E009 CLV-16 SURFCREST 2017 CRP"/>
    <x v="4"/>
    <n v="3"/>
    <x v="1"/>
    <m/>
  </r>
  <r>
    <x v="0"/>
    <n v="10600501"/>
    <x v="0"/>
    <d v="2019-03-01T00:00:00"/>
    <s v="005 AUTO CCNC     "/>
    <n v="101102409"/>
    <n v="425.29"/>
    <x v="65"/>
    <s v="2105E139 SHD-17 MORGAN CRP 2017"/>
    <x v="1"/>
    <n v="1"/>
    <x v="1"/>
    <m/>
  </r>
  <r>
    <x v="0"/>
    <n v="10600501"/>
    <x v="0"/>
    <d v="2019-03-01T00:00:00"/>
    <s v="005 AUTO CCNC     "/>
    <n v="101102409"/>
    <n v="100.88"/>
    <x v="65"/>
    <s v="2105E139 SHD-17 MORGAN CRP 2017"/>
    <x v="17"/>
    <n v="1"/>
    <x v="1"/>
    <m/>
  </r>
  <r>
    <x v="0"/>
    <n v="10600501"/>
    <x v="0"/>
    <d v="2019-03-01T00:00:00"/>
    <s v="005 AUTO CCNC     "/>
    <n v="101102409"/>
    <n v="24608.06"/>
    <x v="65"/>
    <s v="2105E139 SHD-17 MORGAN CRP 2017"/>
    <x v="0"/>
    <n v="1"/>
    <x v="1"/>
    <m/>
  </r>
  <r>
    <x v="0"/>
    <n v="10600501"/>
    <x v="0"/>
    <d v="2019-03-01T00:00:00"/>
    <s v="005 AUTO CCNC     "/>
    <n v="101108242"/>
    <n v="92815.75"/>
    <x v="7"/>
    <s v="2502E102 MUR-13 WING PT NORTH 2018"/>
    <x v="0"/>
    <n v="3"/>
    <x v="1"/>
    <m/>
  </r>
  <r>
    <x v="0"/>
    <n v="10600501"/>
    <x v="0"/>
    <d v="2019-03-01T00:00:00"/>
    <s v="005 AUTO CCNC     "/>
    <n v="101108242"/>
    <n v="350.15"/>
    <x v="7"/>
    <s v="2502E102 MUR-13 WING PT NORTH 2018"/>
    <x v="17"/>
    <n v="3"/>
    <x v="1"/>
    <m/>
  </r>
  <r>
    <x v="0"/>
    <n v="10600501"/>
    <x v="0"/>
    <d v="2019-03-01T00:00:00"/>
    <s v="005 AUTO CCNC     "/>
    <n v="101108242"/>
    <n v="27458.52"/>
    <x v="7"/>
    <s v="2502E102 MUR-13 WING PT NORTH 2018"/>
    <x v="1"/>
    <n v="3"/>
    <x v="1"/>
    <m/>
  </r>
  <r>
    <x v="0"/>
    <n v="10600501"/>
    <x v="0"/>
    <d v="2019-03-01T00:00:00"/>
    <s v="005 AUTO CCNC     "/>
    <n v="101108285"/>
    <n v="694.68"/>
    <x v="45"/>
    <s v="2302E034 LOL-21 ROHRICH 2018 CRP"/>
    <x v="17"/>
    <n v="2"/>
    <x v="1"/>
    <m/>
  </r>
  <r>
    <x v="0"/>
    <n v="10600501"/>
    <x v="0"/>
    <d v="2019-03-01T00:00:00"/>
    <s v="005 AUTO CCNC     "/>
    <n v="101108285"/>
    <n v="4254.84"/>
    <x v="45"/>
    <s v="2302E034 LOL-21 ROHRICH 2018 CRP"/>
    <x v="0"/>
    <n v="2"/>
    <x v="1"/>
    <m/>
  </r>
  <r>
    <x v="0"/>
    <n v="10600501"/>
    <x v="0"/>
    <d v="2019-03-01T00:00:00"/>
    <s v="005 AUTO CCNC     "/>
    <n v="101108285"/>
    <n v="3386.5"/>
    <x v="45"/>
    <s v="2302E034 LOL-21 ROHRICH 2018 CRP"/>
    <x v="1"/>
    <n v="2"/>
    <x v="1"/>
    <m/>
  </r>
  <r>
    <x v="0"/>
    <n v="10600501"/>
    <x v="0"/>
    <d v="2019-03-01T00:00:00"/>
    <s v="005 AUTO CCNC     "/>
    <n v="101108285"/>
    <n v="86.83"/>
    <x v="45"/>
    <s v="2302E034 LOL-21 ROHRICH 2018 CRP"/>
    <x v="4"/>
    <n v="2"/>
    <x v="1"/>
    <m/>
  </r>
  <r>
    <x v="0"/>
    <n v="10600501"/>
    <x v="0"/>
    <d v="2019-03-01T00:00:00"/>
    <s v="005 AUTO CCNC     "/>
    <n v="101108285"/>
    <n v="260.5"/>
    <x v="45"/>
    <s v="2302E034 LOL-21 ROHRICH 2018 CRP"/>
    <x v="18"/>
    <n v="2"/>
    <x v="1"/>
    <m/>
  </r>
  <r>
    <x v="0"/>
    <n v="10600501"/>
    <x v="0"/>
    <d v="2019-03-01T00:00:00"/>
    <s v="005 AUTO CCNC     "/>
    <n v="101108395"/>
    <n v="119207.67"/>
    <x v="78"/>
    <s v="3702E021 MCK-15 ROBINS LANE 2016 CR"/>
    <x v="0"/>
    <n v="3"/>
    <x v="1"/>
    <m/>
  </r>
  <r>
    <x v="0"/>
    <n v="10600501"/>
    <x v="0"/>
    <d v="2019-03-01T00:00:00"/>
    <s v="005 AUTO CCNC     "/>
    <n v="101108395"/>
    <n v="1129.1400000000001"/>
    <x v="78"/>
    <s v="3702E021 MCK-15 ROBINS LANE 2016 CR"/>
    <x v="17"/>
    <n v="3"/>
    <x v="1"/>
    <m/>
  </r>
  <r>
    <x v="0"/>
    <n v="10600501"/>
    <x v="0"/>
    <d v="2019-03-01T00:00:00"/>
    <s v="005 AUTO CCNC     "/>
    <n v="101108395"/>
    <n v="42035.83"/>
    <x v="78"/>
    <s v="3702E021 MCK-15 ROBINS LANE 2016 CR"/>
    <x v="1"/>
    <n v="3"/>
    <x v="1"/>
    <m/>
  </r>
  <r>
    <x v="0"/>
    <n v="10600501"/>
    <x v="0"/>
    <d v="2019-03-01T00:00:00"/>
    <s v="005 AUTO CCNC     "/>
    <n v="101108406"/>
    <n v="90407.19"/>
    <x v="37"/>
    <s v="2005E101 LTA-18 DEAN KAELIN 2018 CR"/>
    <x v="1"/>
    <n v="1"/>
    <x v="1"/>
    <m/>
  </r>
  <r>
    <x v="0"/>
    <n v="10600501"/>
    <x v="0"/>
    <d v="2019-03-01T00:00:00"/>
    <s v="005 AUTO CCNC     "/>
    <n v="101108406"/>
    <n v="13979.99"/>
    <x v="37"/>
    <s v="2005E101 LTA-18 DEAN KAELIN 2018 CR"/>
    <x v="0"/>
    <n v="1"/>
    <x v="1"/>
    <m/>
  </r>
  <r>
    <x v="0"/>
    <n v="10600501"/>
    <x v="0"/>
    <d v="2019-03-01T00:00:00"/>
    <s v="005 AUTO CCNC     "/>
    <n v="101108406"/>
    <n v="318.20999999999998"/>
    <x v="37"/>
    <s v="2005E101 LTA-18 DEAN KAELIN 2018 CR"/>
    <x v="17"/>
    <n v="1"/>
    <x v="1"/>
    <m/>
  </r>
  <r>
    <x v="0"/>
    <n v="10600501"/>
    <x v="0"/>
    <d v="2019-03-01T00:00:00"/>
    <s v="005 AUTO CCNC     "/>
    <n v="101108136"/>
    <n v="10358.219999999999"/>
    <x v="27"/>
    <s v="1702E126 LON-25 HARRIS RD 2018 CRP"/>
    <x v="1"/>
    <n v="3"/>
    <x v="1"/>
    <m/>
  </r>
  <r>
    <x v="0"/>
    <n v="10600501"/>
    <x v="0"/>
    <d v="2019-03-01T00:00:00"/>
    <s v="005 AUTO CCNC     "/>
    <n v="101108136"/>
    <n v="12712.3"/>
    <x v="27"/>
    <s v="1702E126 LON-25 HARRIS RD 2018 CRP"/>
    <x v="0"/>
    <n v="3"/>
    <x v="1"/>
    <m/>
  </r>
  <r>
    <x v="0"/>
    <n v="10600501"/>
    <x v="0"/>
    <d v="2019-03-01T00:00:00"/>
    <s v="005 AUTO CCNC     "/>
    <n v="101108136"/>
    <n v="15.52"/>
    <x v="27"/>
    <s v="1702E126 LON-25 HARRIS RD 2018 CRP"/>
    <x v="17"/>
    <n v="3"/>
    <x v="1"/>
    <m/>
  </r>
  <r>
    <x v="0"/>
    <n v="10600501"/>
    <x v="0"/>
    <d v="2019-03-01T00:00:00"/>
    <s v="005 AUTO CCNC     "/>
    <n v="101108174"/>
    <n v="244.38"/>
    <x v="19"/>
    <s v="1803W069 GRI-13 SUMMIT LAKE 2018 CR"/>
    <x v="1"/>
    <n v="1"/>
    <x v="1"/>
    <m/>
  </r>
  <r>
    <x v="0"/>
    <n v="10600501"/>
    <x v="0"/>
    <d v="2019-03-01T00:00:00"/>
    <s v="005 AUTO CCNC     "/>
    <n v="101108174"/>
    <n v="159.75"/>
    <x v="19"/>
    <s v="1803W069 GRI-13 SUMMIT LAKE 2018 CR"/>
    <x v="0"/>
    <n v="1"/>
    <x v="1"/>
    <m/>
  </r>
  <r>
    <x v="0"/>
    <n v="10600501"/>
    <x v="0"/>
    <d v="2019-03-01T00:00:00"/>
    <s v="005 AUTO CCNC     "/>
    <n v="101108412"/>
    <n v="136990.48000000001"/>
    <x v="21"/>
    <s v="2004E125 STW-15 CLARK'S CREEK 2018"/>
    <x v="0"/>
    <n v="3"/>
    <x v="1"/>
    <m/>
  </r>
  <r>
    <x v="0"/>
    <n v="10600501"/>
    <x v="0"/>
    <d v="2019-03-01T00:00:00"/>
    <s v="005 AUTO CCNC     "/>
    <n v="101108412"/>
    <n v="79035.210000000006"/>
    <x v="21"/>
    <s v="2004E125 STW-15 CLARK'S CREEK 2018"/>
    <x v="1"/>
    <n v="3"/>
    <x v="1"/>
    <m/>
  </r>
  <r>
    <x v="0"/>
    <n v="10600501"/>
    <x v="0"/>
    <d v="2019-03-01T00:00:00"/>
    <s v="005 AUTO CCNC     "/>
    <n v="101108629"/>
    <n v="663.56"/>
    <x v="33"/>
    <s v="2404E099 SME-15 7825 W MERCER WAY C"/>
    <x v="17"/>
    <n v="1"/>
    <x v="1"/>
    <m/>
  </r>
  <r>
    <x v="0"/>
    <n v="10600501"/>
    <x v="0"/>
    <d v="2019-03-01T00:00:00"/>
    <s v="005 AUTO CCNC     "/>
    <n v="101108629"/>
    <n v="32478.78"/>
    <x v="33"/>
    <s v="2404E099 SME-15 7825 W MERCER WAY C"/>
    <x v="1"/>
    <n v="1"/>
    <x v="1"/>
    <m/>
  </r>
  <r>
    <x v="0"/>
    <n v="10600501"/>
    <x v="0"/>
    <d v="2019-03-01T00:00:00"/>
    <s v="005 AUTO CCNC     "/>
    <n v="101108629"/>
    <n v="52933.47"/>
    <x v="33"/>
    <s v="2404E099 SME-15 7825 W MERCER WAY C"/>
    <x v="0"/>
    <n v="1"/>
    <x v="1"/>
    <m/>
  </r>
  <r>
    <x v="0"/>
    <n v="10600501"/>
    <x v="0"/>
    <d v="2019-03-01T00:00:00"/>
    <s v="005 AUTO CCNC     "/>
    <n v="101109764"/>
    <n v="10677.2"/>
    <x v="75"/>
    <s v="2103E054 STA-26 WOODLAND GREEN COND"/>
    <x v="1"/>
    <n v="1"/>
    <x v="1"/>
    <m/>
  </r>
  <r>
    <x v="0"/>
    <n v="10600501"/>
    <x v="0"/>
    <d v="2019-03-01T00:00:00"/>
    <s v="005 AUTO CCNC     "/>
    <n v="101109764"/>
    <n v="169.15"/>
    <x v="75"/>
    <s v="2103E054 STA-26 WOODLAND GREEN COND"/>
    <x v="17"/>
    <n v="1"/>
    <x v="1"/>
    <m/>
  </r>
  <r>
    <x v="0"/>
    <n v="10600501"/>
    <x v="0"/>
    <d v="2019-03-01T00:00:00"/>
    <s v="005 AUTO CCNC     "/>
    <n v="101109764"/>
    <n v="42350.35"/>
    <x v="75"/>
    <s v="2103E054 STA-26 WOODLAND GREEN COND"/>
    <x v="0"/>
    <n v="1"/>
    <x v="1"/>
    <m/>
  </r>
  <r>
    <x v="0"/>
    <n v="10600501"/>
    <x v="0"/>
    <d v="2019-03-01T00:00:00"/>
    <s v="005 AUTO CCNC     "/>
    <n v="101111306"/>
    <n v="11075.46"/>
    <x v="17"/>
    <s v="2204E033 DES-13 RIVER PARK APT  201"/>
    <x v="0"/>
    <n v="3"/>
    <x v="1"/>
    <m/>
  </r>
  <r>
    <x v="0"/>
    <n v="10600501"/>
    <x v="0"/>
    <d v="2019-03-01T00:00:00"/>
    <s v="005 AUTO CCNC     "/>
    <n v="101111313"/>
    <n v="37.229999999999997"/>
    <x v="51"/>
    <s v="3802E089 ROE-17 ILLINOIS SR 2019 CR"/>
    <x v="0"/>
    <n v="3"/>
    <x v="1"/>
    <m/>
  </r>
  <r>
    <x v="0"/>
    <n v="10600501"/>
    <x v="0"/>
    <d v="2019-03-01T00:00:00"/>
    <s v="005 AUTO CCNC     "/>
    <n v="101111313"/>
    <n v="29.62"/>
    <x v="51"/>
    <s v="3802E089 ROE-17 ILLINOIS SR 2019 CR"/>
    <x v="1"/>
    <n v="3"/>
    <x v="1"/>
    <m/>
  </r>
  <r>
    <x v="0"/>
    <n v="10600501"/>
    <x v="0"/>
    <d v="2019-03-01T00:00:00"/>
    <s v="005 AUTO CCNC     "/>
    <n v="101111313"/>
    <n v="2.27"/>
    <x v="51"/>
    <s v="3802E089 ROE-17 ILLINOIS SR 2019 CR"/>
    <x v="18"/>
    <n v="3"/>
    <x v="1"/>
    <m/>
  </r>
  <r>
    <x v="0"/>
    <n v="10600501"/>
    <x v="0"/>
    <d v="2019-03-01T00:00:00"/>
    <s v="005 AUTO CCNC     "/>
    <n v="101111313"/>
    <n v="6.07"/>
    <x v="51"/>
    <s v="3802E089 ROE-17 ILLINOIS SR 2019 CR"/>
    <x v="17"/>
    <n v="3"/>
    <x v="1"/>
    <m/>
  </r>
  <r>
    <x v="0"/>
    <n v="10600501"/>
    <x v="0"/>
    <d v="2019-03-01T00:00:00"/>
    <s v="005 AUTO CCNC     "/>
    <n v="101111313"/>
    <n v="0.76"/>
    <x v="51"/>
    <s v="3802E089 ROE-17 ILLINOIS SR 2019 CR"/>
    <x v="4"/>
    <n v="3"/>
    <x v="1"/>
    <m/>
  </r>
  <r>
    <x v="0"/>
    <n v="10600501"/>
    <x v="0"/>
    <d v="2019-03-01T00:00:00"/>
    <s v="005 AUTO CCNC     "/>
    <n v="101111315"/>
    <n v="142904.26999999999"/>
    <x v="78"/>
    <s v="3703E015 WOB-23 YEW ST 2019 CRP"/>
    <x v="1"/>
    <n v="3"/>
    <x v="1"/>
    <m/>
  </r>
  <r>
    <x v="0"/>
    <n v="10600501"/>
    <x v="0"/>
    <d v="2019-03-01T00:00:00"/>
    <s v="005 AUTO CCNC     "/>
    <n v="101111316"/>
    <n v="88.82"/>
    <x v="25"/>
    <s v="2006E035 OSC-23 GRADY  2019 CRP"/>
    <x v="4"/>
    <n v="2"/>
    <x v="1"/>
    <m/>
  </r>
  <r>
    <x v="0"/>
    <n v="10600501"/>
    <x v="0"/>
    <d v="2019-03-01T00:00:00"/>
    <s v="005 AUTO CCNC     "/>
    <n v="101111316"/>
    <n v="710.62"/>
    <x v="25"/>
    <s v="2006E035 OSC-23 GRADY  2019 CRP"/>
    <x v="17"/>
    <n v="2"/>
    <x v="1"/>
    <m/>
  </r>
  <r>
    <x v="0"/>
    <n v="10600501"/>
    <x v="0"/>
    <d v="2019-03-01T00:00:00"/>
    <s v="005 AUTO CCNC     "/>
    <n v="101111316"/>
    <n v="4352.33"/>
    <x v="25"/>
    <s v="2006E035 OSC-23 GRADY  2019 CRP"/>
    <x v="0"/>
    <n v="2"/>
    <x v="1"/>
    <m/>
  </r>
  <r>
    <x v="0"/>
    <n v="10600501"/>
    <x v="0"/>
    <d v="2019-03-01T00:00:00"/>
    <s v="005 AUTO CCNC     "/>
    <n v="101111316"/>
    <n v="266.47000000000003"/>
    <x v="25"/>
    <s v="2006E035 OSC-23 GRADY  2019 CRP"/>
    <x v="18"/>
    <n v="2"/>
    <x v="1"/>
    <m/>
  </r>
  <r>
    <x v="0"/>
    <n v="10600501"/>
    <x v="0"/>
    <d v="2019-03-01T00:00:00"/>
    <s v="005 AUTO CCNC     "/>
    <n v="101111316"/>
    <n v="3464.13"/>
    <x v="25"/>
    <s v="2006E035 OSC-23 GRADY  2019 CRP"/>
    <x v="1"/>
    <n v="2"/>
    <x v="1"/>
    <m/>
  </r>
  <r>
    <x v="0"/>
    <n v="10600501"/>
    <x v="0"/>
    <d v="2019-03-01T00:00:00"/>
    <s v="005 AUTO CCNC     "/>
    <n v="101111317"/>
    <n v="9388.82"/>
    <x v="55"/>
    <s v="2204E131 MVW-15 CLINIC  2019 CRP"/>
    <x v="1"/>
    <n v="2"/>
    <x v="1"/>
    <m/>
  </r>
  <r>
    <x v="0"/>
    <n v="10600501"/>
    <x v="0"/>
    <d v="2019-03-01T00:00:00"/>
    <s v="005 AUTO CCNC     "/>
    <n v="101110891"/>
    <n v="16285.44"/>
    <x v="77"/>
    <s v="2501W125 CHI-12 ALPENGLOW 2019 CRP"/>
    <x v="1"/>
    <n v="3"/>
    <x v="1"/>
    <m/>
  </r>
  <r>
    <x v="0"/>
    <n v="10600501"/>
    <x v="0"/>
    <d v="2019-03-01T00:00:00"/>
    <s v="005 AUTO CCNC     "/>
    <n v="101110891"/>
    <n v="71663.62"/>
    <x v="77"/>
    <s v="2501W125 CHI-12 ALPENGLOW 2019 CRP"/>
    <x v="0"/>
    <n v="3"/>
    <x v="1"/>
    <m/>
  </r>
  <r>
    <x v="0"/>
    <n v="10600501"/>
    <x v="0"/>
    <d v="2019-03-01T00:00:00"/>
    <s v="005 AUTO CCNC     "/>
    <n v="101110891"/>
    <n v="226.27"/>
    <x v="77"/>
    <s v="2501W125 CHI-12 ALPENGLOW 2019 CRP"/>
    <x v="17"/>
    <n v="3"/>
    <x v="1"/>
    <m/>
  </r>
  <r>
    <x v="0"/>
    <n v="10600501"/>
    <x v="0"/>
    <d v="2019-03-01T00:00:00"/>
    <s v="005 AUTO CCNC     "/>
    <n v="101110912"/>
    <n v="13700.15"/>
    <x v="76"/>
    <s v="2202E051 VAS-13 SW 236TH &amp; WAX 2019"/>
    <x v="1"/>
    <n v="2"/>
    <x v="1"/>
    <m/>
  </r>
  <r>
    <x v="0"/>
    <n v="10600501"/>
    <x v="0"/>
    <d v="2019-03-01T00:00:00"/>
    <s v="005 AUTO CCNC     "/>
    <n v="101110912"/>
    <n v="160.13999999999999"/>
    <x v="76"/>
    <s v="2202E051 VAS-13 SW 236TH &amp; WAX 2019"/>
    <x v="17"/>
    <n v="2"/>
    <x v="1"/>
    <m/>
  </r>
  <r>
    <x v="0"/>
    <n v="10600501"/>
    <x v="0"/>
    <d v="2019-03-01T00:00:00"/>
    <s v="005 AUTO CCNC     "/>
    <n v="101110915"/>
    <n v="95.33"/>
    <x v="42"/>
    <s v="1802W064 WOL-23 ABALONE PT APT  201"/>
    <x v="17"/>
    <n v="3"/>
    <x v="1"/>
    <m/>
  </r>
  <r>
    <x v="0"/>
    <n v="10600501"/>
    <x v="0"/>
    <d v="2019-03-01T00:00:00"/>
    <s v="005 AUTO CCNC     "/>
    <n v="101110915"/>
    <n v="37537.599999999999"/>
    <x v="42"/>
    <s v="1802W064 WOL-23 ABALONE PT APT  201"/>
    <x v="0"/>
    <n v="3"/>
    <x v="1"/>
    <m/>
  </r>
  <r>
    <x v="0"/>
    <n v="10600501"/>
    <x v="0"/>
    <d v="2019-03-01T00:00:00"/>
    <s v="005 AUTO CCNC     "/>
    <n v="101110915"/>
    <n v="14002.85"/>
    <x v="42"/>
    <s v="1802W064 WOL-23 ABALONE PT APT  201"/>
    <x v="1"/>
    <n v="3"/>
    <x v="1"/>
    <m/>
  </r>
  <r>
    <x v="0"/>
    <n v="10600501"/>
    <x v="0"/>
    <d v="2019-03-01T00:00:00"/>
    <s v="005 AUTO CCNC     "/>
    <n v="101111006"/>
    <n v="60830.49"/>
    <x v="41"/>
    <s v="2502E078 WIN-12 FOXCOVE LN 2019 CRP"/>
    <x v="0"/>
    <n v="3"/>
    <x v="1"/>
    <m/>
  </r>
  <r>
    <x v="0"/>
    <n v="10600501"/>
    <x v="0"/>
    <d v="2019-03-01T00:00:00"/>
    <s v="005 AUTO CCNC     "/>
    <n v="101111006"/>
    <n v="21947.85"/>
    <x v="41"/>
    <s v="2502E078 WIN-12 FOXCOVE LN 2019 CRP"/>
    <x v="1"/>
    <n v="3"/>
    <x v="1"/>
    <m/>
  </r>
  <r>
    <x v="0"/>
    <n v="10600501"/>
    <x v="0"/>
    <d v="2019-03-01T00:00:00"/>
    <s v="005 AUTO CCNC     "/>
    <n v="101111054"/>
    <n v="7007.14"/>
    <x v="76"/>
    <s v="2202E005 VAS-23 WESTSIDE HWY SW 201"/>
    <x v="17"/>
    <n v="2"/>
    <x v="1"/>
    <m/>
  </r>
  <r>
    <x v="0"/>
    <n v="10600501"/>
    <x v="0"/>
    <d v="2019-03-01T00:00:00"/>
    <s v="005 AUTO CCNC     "/>
    <n v="101111056"/>
    <n v="12992.11"/>
    <x v="37"/>
    <s v="2205E125 SEQ-13 GAGNON 2019 CRP"/>
    <x v="0"/>
    <n v="1"/>
    <x v="1"/>
    <m/>
  </r>
  <r>
    <x v="0"/>
    <n v="10600501"/>
    <x v="0"/>
    <d v="2019-03-01T00:00:00"/>
    <s v="005 AUTO CCNC     "/>
    <n v="101111056"/>
    <n v="2549.21"/>
    <x v="37"/>
    <s v="2205E125 SEQ-13 GAGNON 2019 CRP"/>
    <x v="1"/>
    <n v="1"/>
    <x v="1"/>
    <m/>
  </r>
  <r>
    <x v="0"/>
    <n v="10600501"/>
    <x v="0"/>
    <d v="2019-03-01T00:00:00"/>
    <s v="005 AUTO CCNC     "/>
    <n v="101111056"/>
    <n v="45.41"/>
    <x v="37"/>
    <s v="2205E125 SEQ-13 GAGNON 2019 CRP"/>
    <x v="17"/>
    <n v="1"/>
    <x v="1"/>
    <m/>
  </r>
  <r>
    <x v="0"/>
    <n v="10600501"/>
    <x v="0"/>
    <d v="2019-03-01T00:00:00"/>
    <s v="005 AUTO CCNC     "/>
    <n v="101111105"/>
    <n v="9705.3799999999992"/>
    <x v="42"/>
    <s v="2104E010 MVW-15 S 290TH ST 2019 CRP"/>
    <x v="1"/>
    <n v="3"/>
    <x v="1"/>
    <m/>
  </r>
  <r>
    <x v="0"/>
    <n v="10600501"/>
    <x v="0"/>
    <d v="2019-03-01T00:00:00"/>
    <s v="005 AUTO CCNC     "/>
    <n v="101111105"/>
    <n v="36704.660000000003"/>
    <x v="42"/>
    <s v="2104E010 MVW-15 S 290TH ST 2019 CRP"/>
    <x v="0"/>
    <n v="3"/>
    <x v="1"/>
    <m/>
  </r>
  <r>
    <x v="0"/>
    <n v="10100501"/>
    <x v="0"/>
    <d v="2019-03-01T00:00:00"/>
    <s v="016 AUTO UNTZ     "/>
    <n v="101111124"/>
    <n v="-0.23"/>
    <x v="57"/>
    <s v="Late Charge Unitization"/>
    <x v="17"/>
    <n v="2018"/>
    <x v="1"/>
    <m/>
  </r>
  <r>
    <x v="0"/>
    <n v="10100501"/>
    <x v="0"/>
    <d v="2019-03-01T00:00:00"/>
    <s v="016 AUTO UNTZ     "/>
    <n v="101111124"/>
    <n v="-4.0199999999999996"/>
    <x v="57"/>
    <s v="Late Charge Unitization"/>
    <x v="1"/>
    <n v="2018"/>
    <x v="1"/>
    <m/>
  </r>
  <r>
    <x v="0"/>
    <n v="10100501"/>
    <x v="0"/>
    <d v="2019-03-01T00:00:00"/>
    <s v="016 AUTO UNTZ     "/>
    <n v="101111124"/>
    <n v="-2.82"/>
    <x v="57"/>
    <s v="Late Charge Unitization"/>
    <x v="1"/>
    <n v="2018"/>
    <x v="1"/>
    <m/>
  </r>
  <r>
    <x v="0"/>
    <n v="10100501"/>
    <x v="0"/>
    <d v="2019-03-01T00:00:00"/>
    <s v="016 AUTO UNTZ     "/>
    <n v="101111124"/>
    <n v="-9.01"/>
    <x v="57"/>
    <s v="Late Charge Unitization"/>
    <x v="0"/>
    <n v="2018"/>
    <x v="1"/>
    <m/>
  </r>
  <r>
    <x v="0"/>
    <n v="10600501"/>
    <x v="0"/>
    <d v="2019-03-01T00:00:00"/>
    <s v="005 AUTO CCNC     "/>
    <n v="101111126"/>
    <n v="4589.34"/>
    <x v="33"/>
    <s v="3904E113 VWY-13 KNIGHT ROAD 2019 CR"/>
    <x v="1"/>
    <n v="1"/>
    <x v="1"/>
    <m/>
  </r>
  <r>
    <x v="0"/>
    <n v="10600501"/>
    <x v="0"/>
    <d v="2019-03-01T00:00:00"/>
    <s v="005 AUTO CCNC     "/>
    <n v="101111126"/>
    <n v="23644.04"/>
    <x v="33"/>
    <s v="3904E113 VWY-13 KNIGHT ROAD 2019 CR"/>
    <x v="0"/>
    <n v="1"/>
    <x v="1"/>
    <m/>
  </r>
  <r>
    <x v="0"/>
    <n v="10600501"/>
    <x v="0"/>
    <d v="2019-03-01T00:00:00"/>
    <s v="005 AUTO CCNC     "/>
    <n v="101111135"/>
    <n v="3358.68"/>
    <x v="27"/>
    <s v="1602E077 RAI-13 LINDSEY RD 2019 CRP"/>
    <x v="0"/>
    <n v="3"/>
    <x v="1"/>
    <m/>
  </r>
  <r>
    <x v="0"/>
    <n v="10600501"/>
    <x v="0"/>
    <d v="2019-03-01T00:00:00"/>
    <s v="005 AUTO CCNC     "/>
    <n v="101111135"/>
    <n v="243.39"/>
    <x v="27"/>
    <s v="1602E077 RAI-13 LINDSEY RD 2019 CRP"/>
    <x v="1"/>
    <n v="3"/>
    <x v="1"/>
    <m/>
  </r>
  <r>
    <x v="0"/>
    <n v="10600501"/>
    <x v="0"/>
    <d v="2019-03-01T00:00:00"/>
    <s v="005 AUTO CCNC     "/>
    <n v="101111163"/>
    <n v="6504.9"/>
    <x v="42"/>
    <s v="2004E035 CED-17 MAPLE ACRES 2019 CR"/>
    <x v="1"/>
    <n v="3"/>
    <x v="1"/>
    <m/>
  </r>
  <r>
    <x v="0"/>
    <n v="10600501"/>
    <x v="0"/>
    <d v="2019-03-01T00:00:00"/>
    <s v="005 AUTO CCNC     "/>
    <n v="101111163"/>
    <n v="111728.56"/>
    <x v="42"/>
    <s v="2004E035 CED-17 MAPLE ACRES 2019 CR"/>
    <x v="0"/>
    <n v="3"/>
    <x v="1"/>
    <m/>
  </r>
  <r>
    <x v="0"/>
    <n v="10600501"/>
    <x v="0"/>
    <d v="2019-03-01T00:00:00"/>
    <s v="005 AUTO CCNC     "/>
    <n v="101111163"/>
    <n v="367.16"/>
    <x v="42"/>
    <s v="2004E035 CED-17 MAPLE ACRES 2019 CR"/>
    <x v="17"/>
    <n v="3"/>
    <x v="1"/>
    <m/>
  </r>
  <r>
    <x v="0"/>
    <n v="10600501"/>
    <x v="0"/>
    <d v="2019-03-01T00:00:00"/>
    <s v="005 AUTO CCNC     "/>
    <n v="101111165"/>
    <n v="6221.3"/>
    <x v="51"/>
    <s v="3301E139 HLC-25 JIB ST 2 2019 CRP"/>
    <x v="17"/>
    <n v="3"/>
    <x v="1"/>
    <m/>
  </r>
  <r>
    <x v="0"/>
    <n v="10600501"/>
    <x v="0"/>
    <d v="2019-03-01T00:00:00"/>
    <s v="005 AUTO CCNC     "/>
    <n v="101111165"/>
    <n v="38105.599999999999"/>
    <x v="51"/>
    <s v="3301E139 HLC-25 JIB ST 2 2019 CRP"/>
    <x v="0"/>
    <n v="3"/>
    <x v="1"/>
    <m/>
  </r>
  <r>
    <x v="0"/>
    <n v="10600501"/>
    <x v="0"/>
    <d v="2019-03-01T00:00:00"/>
    <s v="005 AUTO CCNC     "/>
    <n v="101111165"/>
    <n v="777.67"/>
    <x v="51"/>
    <s v="3301E139 HLC-25 JIB ST 2 2019 CRP"/>
    <x v="4"/>
    <n v="3"/>
    <x v="1"/>
    <m/>
  </r>
  <r>
    <x v="0"/>
    <n v="10600501"/>
    <x v="0"/>
    <d v="2019-03-01T00:00:00"/>
    <s v="005 AUTO CCNC     "/>
    <n v="101111165"/>
    <n v="2333"/>
    <x v="51"/>
    <s v="3301E139 HLC-25 JIB ST 2 2019 CRP"/>
    <x v="18"/>
    <n v="3"/>
    <x v="1"/>
    <m/>
  </r>
  <r>
    <x v="0"/>
    <n v="10600501"/>
    <x v="0"/>
    <d v="2019-03-01T00:00:00"/>
    <s v="005 AUTO CCNC     "/>
    <n v="101111165"/>
    <n v="30328.99"/>
    <x v="51"/>
    <s v="3301E139 HLC-25 JIB ST 2 2019 CRP"/>
    <x v="1"/>
    <n v="3"/>
    <x v="1"/>
    <m/>
  </r>
  <r>
    <x v="0"/>
    <n v="10600501"/>
    <x v="0"/>
    <d v="2019-03-01T00:00:00"/>
    <s v="005 AUTO CCNC     "/>
    <n v="101111171"/>
    <n v="5754.85"/>
    <x v="23"/>
    <s v="2502E134 WIN-15 HARBORCREST 2019 CR"/>
    <x v="1"/>
    <n v="1"/>
    <x v="1"/>
    <m/>
  </r>
  <r>
    <x v="0"/>
    <n v="10600501"/>
    <x v="0"/>
    <d v="2019-03-01T00:00:00"/>
    <s v="005 AUTO CCNC     "/>
    <n v="101111171"/>
    <n v="17936.46"/>
    <x v="23"/>
    <s v="2502E134 WIN-15 HARBORCREST 2019 CR"/>
    <x v="0"/>
    <n v="1"/>
    <x v="1"/>
    <m/>
  </r>
  <r>
    <x v="0"/>
    <n v="10600501"/>
    <x v="0"/>
    <d v="2019-03-01T00:00:00"/>
    <s v="005 AUTO CCNC     "/>
    <n v="101111171"/>
    <n v="85.9"/>
    <x v="23"/>
    <s v="2502E134 WIN-15 HARBORCREST 2019 CR"/>
    <x v="17"/>
    <n v="1"/>
    <x v="1"/>
    <m/>
  </r>
  <r>
    <x v="0"/>
    <n v="10600501"/>
    <x v="0"/>
    <d v="2019-03-01T00:00:00"/>
    <s v="005 AUTO CCNC     "/>
    <n v="101111184"/>
    <n v="41769.24"/>
    <x v="16"/>
    <s v="1902E035 HOL-12 NEWGROVE AVE 2019 C"/>
    <x v="1"/>
    <n v="3"/>
    <x v="1"/>
    <m/>
  </r>
  <r>
    <x v="0"/>
    <n v="10600501"/>
    <x v="0"/>
    <d v="2019-03-01T00:00:00"/>
    <s v="005 AUTO CCNC     "/>
    <n v="101111196"/>
    <n v="1480.59"/>
    <x v="18"/>
    <s v="2206E023 LYO-15 BARNHARDT 2019 CRP"/>
    <x v="1"/>
    <n v="1"/>
    <x v="1"/>
    <m/>
  </r>
  <r>
    <x v="0"/>
    <n v="10600501"/>
    <x v="0"/>
    <d v="2019-03-01T00:00:00"/>
    <s v="005 AUTO CCNC     "/>
    <n v="101111196"/>
    <n v="7022.65"/>
    <x v="18"/>
    <s v="2206E023 LYO-15 BARNHARDT 2019 CRP"/>
    <x v="0"/>
    <n v="1"/>
    <x v="1"/>
    <m/>
  </r>
  <r>
    <x v="0"/>
    <n v="10600501"/>
    <x v="0"/>
    <d v="2019-03-01T00:00:00"/>
    <s v="005 AUTO CCNC     "/>
    <n v="101111196"/>
    <n v="60.29"/>
    <x v="18"/>
    <s v="2206E023 LYO-15 BARNHARDT 2019 CRP"/>
    <x v="17"/>
    <n v="1"/>
    <x v="1"/>
    <m/>
  </r>
  <r>
    <x v="0"/>
    <n v="10600501"/>
    <x v="0"/>
    <d v="2019-03-01T00:00:00"/>
    <s v="005 AUTO CCNC     "/>
    <n v="101111198"/>
    <n v="3974.46"/>
    <x v="42"/>
    <s v="2301E101 FNW-13 RIDGE RIM 2019 CRP"/>
    <x v="1"/>
    <n v="3"/>
    <x v="1"/>
    <m/>
  </r>
  <r>
    <x v="0"/>
    <n v="10600501"/>
    <x v="0"/>
    <d v="2019-03-01T00:00:00"/>
    <s v="005 AUTO CCNC     "/>
    <n v="101111198"/>
    <n v="14725.7"/>
    <x v="42"/>
    <s v="2301E101 FNW-13 RIDGE RIM 2019 CRP"/>
    <x v="0"/>
    <n v="3"/>
    <x v="1"/>
    <m/>
  </r>
  <r>
    <x v="0"/>
    <n v="10600501"/>
    <x v="0"/>
    <d v="2019-03-01T00:00:00"/>
    <s v="005 AUTO CCNC     "/>
    <n v="101111198"/>
    <n v="44.34"/>
    <x v="42"/>
    <s v="2301E101 FNW-13 RIDGE RIM 2019 CRP"/>
    <x v="17"/>
    <n v="3"/>
    <x v="1"/>
    <m/>
  </r>
  <r>
    <x v="0"/>
    <n v="10600501"/>
    <x v="0"/>
    <d v="2019-03-01T00:00:00"/>
    <s v="005 AUTO CCNC     "/>
    <n v="101111208"/>
    <n v="55.06"/>
    <x v="75"/>
    <s v="2104E016 MVW-13 WILDWOOD 2019 CRP"/>
    <x v="17"/>
    <n v="1"/>
    <x v="1"/>
    <m/>
  </r>
  <r>
    <x v="0"/>
    <n v="10600501"/>
    <x v="0"/>
    <d v="2019-03-01T00:00:00"/>
    <s v="005 AUTO CCNC     "/>
    <n v="101111208"/>
    <n v="1409.23"/>
    <x v="75"/>
    <s v="2104E016 MVW-13 WILDWOOD 2019 CRP"/>
    <x v="1"/>
    <n v="1"/>
    <x v="1"/>
    <m/>
  </r>
  <r>
    <x v="0"/>
    <n v="10600501"/>
    <x v="0"/>
    <d v="2019-03-01T00:00:00"/>
    <s v="005 AUTO CCNC     "/>
    <n v="101111208"/>
    <n v="4858.99"/>
    <x v="75"/>
    <s v="2104E016 MVW-13 WILDWOOD 2019 CRP"/>
    <x v="0"/>
    <n v="1"/>
    <x v="1"/>
    <m/>
  </r>
  <r>
    <x v="0"/>
    <n v="10600501"/>
    <x v="0"/>
    <d v="2019-03-01T00:00:00"/>
    <s v="005 AUTO CCNC     "/>
    <n v="101111210"/>
    <n v="4821.5600000000004"/>
    <x v="41"/>
    <s v="2205E019 PAN-16 HOMESTEAD APTS 2019"/>
    <x v="1"/>
    <n v="3"/>
    <x v="1"/>
    <m/>
  </r>
  <r>
    <x v="0"/>
    <n v="10600501"/>
    <x v="0"/>
    <d v="2019-03-01T00:00:00"/>
    <s v="005 AUTO CCNC     "/>
    <n v="101111210"/>
    <n v="126.63"/>
    <x v="41"/>
    <s v="2205E019 PAN-16 HOMESTEAD APTS 2019"/>
    <x v="17"/>
    <n v="3"/>
    <x v="1"/>
    <m/>
  </r>
  <r>
    <x v="0"/>
    <n v="10600501"/>
    <x v="0"/>
    <d v="2019-03-01T00:00:00"/>
    <s v="005 AUTO CCNC     "/>
    <n v="101111210"/>
    <n v="22069.47"/>
    <x v="41"/>
    <s v="2205E019 PAN-16 HOMESTEAD APTS 2019"/>
    <x v="0"/>
    <n v="3"/>
    <x v="1"/>
    <m/>
  </r>
  <r>
    <x v="0"/>
    <n v="10600501"/>
    <x v="0"/>
    <d v="2019-03-01T00:00:00"/>
    <s v="005 AUTO CCNC     "/>
    <n v="101111226"/>
    <n v="18441.03"/>
    <x v="17"/>
    <s v="2305E130 PAN-15 OYSTER BAY HIG  201"/>
    <x v="0"/>
    <n v="3"/>
    <x v="1"/>
    <m/>
  </r>
  <r>
    <x v="0"/>
    <n v="10600501"/>
    <x v="0"/>
    <d v="2019-03-01T00:00:00"/>
    <s v="005 AUTO CCNC     "/>
    <n v="101111226"/>
    <n v="6900.24"/>
    <x v="17"/>
    <s v="2305E130 PAN-15 OYSTER BAY HIG  201"/>
    <x v="1"/>
    <n v="3"/>
    <x v="1"/>
    <m/>
  </r>
  <r>
    <x v="0"/>
    <n v="10600501"/>
    <x v="0"/>
    <d v="2019-03-01T00:00:00"/>
    <s v="005 AUTO CCNC     "/>
    <n v="101111226"/>
    <n v="392.04"/>
    <x v="17"/>
    <s v="2305E130 PAN-15 OYSTER BAY HIG  201"/>
    <x v="17"/>
    <n v="3"/>
    <x v="1"/>
    <m/>
  </r>
  <r>
    <x v="0"/>
    <n v="10600501"/>
    <x v="0"/>
    <d v="2019-03-01T00:00:00"/>
    <s v="005 AUTO CCNC     "/>
    <n v="101111243"/>
    <n v="1657.38"/>
    <x v="42"/>
    <s v="2006E101 OSC-25 NATALIE CT 2019 CRP"/>
    <x v="1"/>
    <n v="3"/>
    <x v="1"/>
    <m/>
  </r>
  <r>
    <x v="0"/>
    <n v="10600501"/>
    <x v="0"/>
    <d v="2019-03-01T00:00:00"/>
    <s v="005 AUTO CCNC     "/>
    <n v="101111243"/>
    <n v="31864.720000000001"/>
    <x v="42"/>
    <s v="2006E101 OSC-25 NATALIE CT 2019 CRP"/>
    <x v="0"/>
    <n v="3"/>
    <x v="1"/>
    <m/>
  </r>
  <r>
    <x v="0"/>
    <n v="10600501"/>
    <x v="0"/>
    <d v="2019-03-01T00:00:00"/>
    <s v="005 AUTO CCNC     "/>
    <n v="101111247"/>
    <n v="56.97"/>
    <x v="23"/>
    <s v="3402E127 CLV-16 LITTLE ACRES RD 201"/>
    <x v="17"/>
    <n v="1"/>
    <x v="1"/>
    <m/>
  </r>
  <r>
    <x v="0"/>
    <n v="10600501"/>
    <x v="0"/>
    <d v="2019-03-01T00:00:00"/>
    <s v="005 AUTO CCNC     "/>
    <n v="101111247"/>
    <n v="4943.17"/>
    <x v="23"/>
    <s v="3402E127 CLV-16 LITTLE ACRES RD 201"/>
    <x v="0"/>
    <n v="1"/>
    <x v="1"/>
    <m/>
  </r>
  <r>
    <x v="0"/>
    <n v="10600501"/>
    <x v="0"/>
    <d v="2019-03-01T00:00:00"/>
    <s v="005 AUTO CCNC     "/>
    <n v="101111247"/>
    <n v="1596.35"/>
    <x v="23"/>
    <s v="3402E127 CLV-16 LITTLE ACRES RD 201"/>
    <x v="1"/>
    <n v="1"/>
    <x v="1"/>
    <m/>
  </r>
  <r>
    <x v="0"/>
    <n v="10600501"/>
    <x v="0"/>
    <d v="2019-03-01T00:00:00"/>
    <s v="005 AUTO CCNC     "/>
    <n v="101111248"/>
    <n v="12887.48"/>
    <x v="42"/>
    <s v="2606E029 LLT-17 GORDON REYKDALL"/>
    <x v="0"/>
    <n v="3"/>
    <x v="1"/>
    <m/>
  </r>
  <r>
    <x v="0"/>
    <n v="10600501"/>
    <x v="0"/>
    <d v="2019-03-01T00:00:00"/>
    <s v="005 AUTO CCNC     "/>
    <n v="101111248"/>
    <n v="97.54"/>
    <x v="42"/>
    <s v="2606E029 LLT-17 GORDON REYKDALL"/>
    <x v="17"/>
    <n v="3"/>
    <x v="1"/>
    <m/>
  </r>
  <r>
    <x v="0"/>
    <n v="10600501"/>
    <x v="0"/>
    <d v="2019-03-01T00:00:00"/>
    <s v="005 AUTO CCNC     "/>
    <n v="101111248"/>
    <n v="4695.38"/>
    <x v="42"/>
    <s v="2606E029 LLT-17 GORDON REYKDALL"/>
    <x v="1"/>
    <n v="3"/>
    <x v="1"/>
    <m/>
  </r>
  <r>
    <x v="0"/>
    <n v="10600501"/>
    <x v="0"/>
    <d v="2019-03-01T00:00:00"/>
    <s v="005 AUTO CCNC     "/>
    <n v="101111250"/>
    <n v="6663.86"/>
    <x v="42"/>
    <s v="2605E078 WAY-16 10514 NE 144TH ST"/>
    <x v="1"/>
    <n v="3"/>
    <x v="1"/>
    <m/>
  </r>
  <r>
    <x v="0"/>
    <n v="10600501"/>
    <x v="0"/>
    <d v="2019-03-01T00:00:00"/>
    <s v="005 AUTO CCNC     "/>
    <n v="101111250"/>
    <n v="19692.689999999999"/>
    <x v="42"/>
    <s v="2605E078 WAY-16 10514 NE 144TH ST"/>
    <x v="0"/>
    <n v="3"/>
    <x v="1"/>
    <m/>
  </r>
  <r>
    <x v="0"/>
    <n v="10600501"/>
    <x v="0"/>
    <d v="2019-03-01T00:00:00"/>
    <s v="005 AUTO CCNC     "/>
    <n v="101111258"/>
    <n v="286.16000000000003"/>
    <x v="37"/>
    <s v="2104E009 CAM-25 HILLSIDE PARK 2019"/>
    <x v="17"/>
    <n v="1"/>
    <x v="1"/>
    <m/>
  </r>
  <r>
    <x v="0"/>
    <n v="10600501"/>
    <x v="0"/>
    <d v="2019-03-01T00:00:00"/>
    <s v="005 AUTO CCNC     "/>
    <n v="101111258"/>
    <n v="19427.740000000002"/>
    <x v="37"/>
    <s v="2104E009 CAM-25 HILLSIDE PARK 2019"/>
    <x v="1"/>
    <n v="1"/>
    <x v="1"/>
    <m/>
  </r>
  <r>
    <x v="0"/>
    <n v="10600501"/>
    <x v="0"/>
    <d v="2019-03-01T00:00:00"/>
    <s v="005 AUTO CCNC     "/>
    <n v="101111268"/>
    <n v="4029.4"/>
    <x v="75"/>
    <s v="1803W092 ELD-27 CEDAR FLATS 2019 CR"/>
    <x v="0"/>
    <n v="1"/>
    <x v="1"/>
    <m/>
  </r>
  <r>
    <x v="0"/>
    <n v="10600501"/>
    <x v="0"/>
    <d v="2019-03-01T00:00:00"/>
    <s v="005 AUTO CCNC     "/>
    <n v="101111268"/>
    <n v="139.88"/>
    <x v="75"/>
    <s v="1803W092 ELD-27 CEDAR FLATS 2019 CR"/>
    <x v="1"/>
    <n v="1"/>
    <x v="1"/>
    <m/>
  </r>
  <r>
    <x v="0"/>
    <n v="10600501"/>
    <x v="0"/>
    <d v="2019-03-01T00:00:00"/>
    <s v="005 AUTO CCNC     "/>
    <n v="101111273"/>
    <n v="34542.019999999997"/>
    <x v="27"/>
    <s v="1802W091 CAP-15 STEVENS FIELD 2019"/>
    <x v="0"/>
    <n v="3"/>
    <x v="1"/>
    <m/>
  </r>
  <r>
    <x v="0"/>
    <n v="10600501"/>
    <x v="0"/>
    <d v="2019-03-01T00:00:00"/>
    <s v="005 AUTO CCNC     "/>
    <n v="101111273"/>
    <n v="1388.71"/>
    <x v="27"/>
    <s v="1802W091 CAP-15 STEVENS FIELD 2019"/>
    <x v="1"/>
    <n v="3"/>
    <x v="1"/>
    <m/>
  </r>
  <r>
    <x v="0"/>
    <n v="10600501"/>
    <x v="0"/>
    <d v="2019-03-01T00:00:00"/>
    <s v="005 AUTO CCNC     "/>
    <n v="101111276"/>
    <n v="7715.8"/>
    <x v="65"/>
    <s v="1805E035 ORT-23 186TH AVE 2019 CRP"/>
    <x v="0"/>
    <n v="1"/>
    <x v="1"/>
    <m/>
  </r>
  <r>
    <x v="0"/>
    <n v="10600501"/>
    <x v="0"/>
    <d v="2019-03-01T00:00:00"/>
    <s v="005 AUTO CCNC     "/>
    <n v="101111276"/>
    <n v="3545.55"/>
    <x v="65"/>
    <s v="1805E035 ORT-23 186TH AVE 2019 CRP"/>
    <x v="1"/>
    <n v="1"/>
    <x v="1"/>
    <m/>
  </r>
  <r>
    <x v="0"/>
    <n v="10600501"/>
    <x v="0"/>
    <d v="2019-03-01T00:00:00"/>
    <s v="005 AUTO CCNC     "/>
    <n v="101111276"/>
    <n v="94.24"/>
    <x v="65"/>
    <s v="1805E035 ORT-23 186TH AVE 2019 CRP"/>
    <x v="17"/>
    <n v="1"/>
    <x v="1"/>
    <m/>
  </r>
  <r>
    <x v="0"/>
    <n v="10600501"/>
    <x v="0"/>
    <d v="2019-03-01T00:00:00"/>
    <s v="005 AUTO CCNC     "/>
    <n v="101111277"/>
    <n v="7026.88"/>
    <x v="10"/>
    <s v="1603E070 LON-23 HARTS LK VLLY R 201"/>
    <x v="0"/>
    <n v="2"/>
    <x v="1"/>
    <m/>
  </r>
  <r>
    <x v="0"/>
    <n v="10600501"/>
    <x v="0"/>
    <d v="2019-03-01T00:00:00"/>
    <s v="005 AUTO CCNC     "/>
    <n v="101111277"/>
    <n v="1166.78"/>
    <x v="10"/>
    <s v="1603E070 LON-23 HARTS LK VLLY R 201"/>
    <x v="1"/>
    <n v="2"/>
    <x v="1"/>
    <m/>
  </r>
  <r>
    <x v="0"/>
    <n v="10600501"/>
    <x v="0"/>
    <d v="2019-03-01T00:00:00"/>
    <s v="005 AUTO CCNC     "/>
    <n v="101111282"/>
    <n v="2376.66"/>
    <x v="55"/>
    <s v="3403E113 BKB-15 FOWLER ST 2019 CRP"/>
    <x v="1"/>
    <n v="2"/>
    <x v="1"/>
    <m/>
  </r>
  <r>
    <x v="0"/>
    <n v="10600501"/>
    <x v="0"/>
    <d v="2019-03-01T00:00:00"/>
    <s v="005 AUTO CCNC     "/>
    <n v="101111282"/>
    <n v="47.83"/>
    <x v="55"/>
    <s v="3403E113 BKB-15 FOWLER ST 2019 CRP"/>
    <x v="17"/>
    <n v="2"/>
    <x v="1"/>
    <m/>
  </r>
  <r>
    <x v="0"/>
    <n v="10600501"/>
    <x v="0"/>
    <d v="2019-03-01T00:00:00"/>
    <s v="005 AUTO CCNC     "/>
    <n v="101111282"/>
    <n v="7009.18"/>
    <x v="55"/>
    <s v="3403E113 BKB-15 FOWLER ST 2019 CRP"/>
    <x v="0"/>
    <n v="2"/>
    <x v="1"/>
    <m/>
  </r>
  <r>
    <x v="0"/>
    <n v="10600501"/>
    <x v="0"/>
    <d v="2019-03-01T00:00:00"/>
    <s v="005 AUTO CCNC     "/>
    <n v="101111288"/>
    <n v="92.47"/>
    <x v="74"/>
    <s v="2107E026 BDI-15 BUCKLEY  2019 CRP"/>
    <x v="17"/>
    <n v="1"/>
    <x v="1"/>
    <m/>
  </r>
  <r>
    <x v="0"/>
    <n v="10600501"/>
    <x v="0"/>
    <d v="2019-03-01T00:00:00"/>
    <s v="005 AUTO CCNC     "/>
    <n v="101111288"/>
    <n v="2753.9"/>
    <x v="74"/>
    <s v="2107E026 BDI-15 BUCKLEY  2019 CRP"/>
    <x v="1"/>
    <n v="1"/>
    <x v="1"/>
    <m/>
  </r>
  <r>
    <x v="0"/>
    <n v="10600501"/>
    <x v="0"/>
    <d v="2019-03-01T00:00:00"/>
    <s v="005 AUTO CCNC     "/>
    <n v="101111288"/>
    <n v="6188.2"/>
    <x v="74"/>
    <s v="2107E026 BDI-15 BUCKLEY  2019 CRP"/>
    <x v="0"/>
    <n v="1"/>
    <x v="1"/>
    <m/>
  </r>
  <r>
    <x v="0"/>
    <n v="10600501"/>
    <x v="0"/>
    <d v="2019-03-01T00:00:00"/>
    <s v="005 AUTO CCNC     "/>
    <n v="101111288"/>
    <n v="2390.04"/>
    <x v="74"/>
    <s v="2107E026 BDI-15 BUCKLEY  2019 CRP"/>
    <x v="18"/>
    <n v="1"/>
    <x v="1"/>
    <m/>
  </r>
  <r>
    <x v="0"/>
    <n v="10600501"/>
    <x v="0"/>
    <d v="2019-03-01T00:00:00"/>
    <s v="005 AUTO CCNC     "/>
    <n v="101111290"/>
    <n v="2564.29"/>
    <x v="17"/>
    <s v="2205E017 PAN-15 BENSON HILL RAC 201"/>
    <x v="1"/>
    <n v="3"/>
    <x v="1"/>
    <m/>
  </r>
  <r>
    <x v="0"/>
    <n v="10600501"/>
    <x v="0"/>
    <d v="2019-03-01T00:00:00"/>
    <s v="005 AUTO CCNC     "/>
    <n v="101111290"/>
    <n v="14109.46"/>
    <x v="17"/>
    <s v="2205E017 PAN-15 BENSON HILL RAC 201"/>
    <x v="0"/>
    <n v="3"/>
    <x v="1"/>
    <m/>
  </r>
  <r>
    <x v="0"/>
    <n v="10600501"/>
    <x v="0"/>
    <d v="2019-03-01T00:00:00"/>
    <s v="005 AUTO CCNC     "/>
    <n v="101111290"/>
    <n v="58.35"/>
    <x v="17"/>
    <s v="2205E017 PAN-15 BENSON HILL RAC 201"/>
    <x v="17"/>
    <n v="3"/>
    <x v="1"/>
    <m/>
  </r>
  <r>
    <x v="0"/>
    <n v="10600501"/>
    <x v="0"/>
    <d v="2019-03-01T00:00:00"/>
    <s v="005 AUTO CCNC     "/>
    <n v="101111301"/>
    <n v="3890.84"/>
    <x v="10"/>
    <s v="2004E108 STW-16 12TH ST APTS 2019 C"/>
    <x v="0"/>
    <n v="2"/>
    <x v="1"/>
    <m/>
  </r>
  <r>
    <x v="0"/>
    <n v="10600501"/>
    <x v="0"/>
    <d v="2019-03-01T00:00:00"/>
    <s v="005 AUTO CCNC     "/>
    <n v="101111301"/>
    <n v="60.23"/>
    <x v="10"/>
    <s v="2004E108 STW-16 12TH ST APTS 2019 C"/>
    <x v="17"/>
    <n v="2"/>
    <x v="1"/>
    <m/>
  </r>
  <r>
    <x v="0"/>
    <n v="10600501"/>
    <x v="0"/>
    <d v="2019-03-01T00:00:00"/>
    <s v="005 AUTO CCNC     "/>
    <n v="101111301"/>
    <n v="871.77"/>
    <x v="10"/>
    <s v="2004E108 STW-16 12TH ST APTS 2019 C"/>
    <x v="1"/>
    <n v="2"/>
    <x v="1"/>
    <m/>
  </r>
  <r>
    <x v="0"/>
    <n v="10600501"/>
    <x v="0"/>
    <d v="2019-03-01T00:00:00"/>
    <s v="005 AUTO CCNC     "/>
    <n v="101111303"/>
    <n v="22.57"/>
    <x v="17"/>
    <s v="2204E062 DES-12 FIRESIDE ESTAT  201"/>
    <x v="1"/>
    <n v="3"/>
    <x v="1"/>
    <m/>
  </r>
  <r>
    <x v="0"/>
    <n v="10600501"/>
    <x v="0"/>
    <d v="2019-03-01T00:00:00"/>
    <s v="005 AUTO CCNC     "/>
    <n v="101111303"/>
    <n v="267.52999999999997"/>
    <x v="17"/>
    <s v="2204E062 DES-12 FIRESIDE ESTAT  201"/>
    <x v="0"/>
    <n v="3"/>
    <x v="1"/>
    <m/>
  </r>
  <r>
    <x v="0"/>
    <n v="10600501"/>
    <x v="0"/>
    <d v="2019-03-01T00:00:00"/>
    <s v="005 AUTO CCNC     "/>
    <n v="101111303"/>
    <n v="5.77"/>
    <x v="17"/>
    <s v="2204E062 DES-12 FIRESIDE ESTAT  201"/>
    <x v="17"/>
    <n v="3"/>
    <x v="1"/>
    <m/>
  </r>
  <r>
    <x v="0"/>
    <n v="10600501"/>
    <x v="0"/>
    <d v="2019-03-01T00:00:00"/>
    <s v="005 AUTO CCNC     "/>
    <n v="101111304"/>
    <n v="892.15"/>
    <x v="25"/>
    <s v="1802W096 MKI-17 ARIEL  2019 CRP"/>
    <x v="17"/>
    <n v="2"/>
    <x v="1"/>
    <m/>
  </r>
  <r>
    <x v="0"/>
    <n v="10600501"/>
    <x v="0"/>
    <d v="2019-03-01T00:00:00"/>
    <s v="005 AUTO CCNC     "/>
    <n v="101111304"/>
    <n v="5464.34"/>
    <x v="25"/>
    <s v="1802W096 MKI-17 ARIEL  2019 CRP"/>
    <x v="0"/>
    <n v="2"/>
    <x v="1"/>
    <m/>
  </r>
  <r>
    <x v="0"/>
    <n v="10600501"/>
    <x v="0"/>
    <d v="2019-03-01T00:00:00"/>
    <s v="005 AUTO CCNC     "/>
    <n v="101111304"/>
    <n v="334.56"/>
    <x v="25"/>
    <s v="1802W096 MKI-17 ARIEL  2019 CRP"/>
    <x v="18"/>
    <n v="2"/>
    <x v="1"/>
    <m/>
  </r>
  <r>
    <x v="0"/>
    <n v="10600501"/>
    <x v="0"/>
    <d v="2019-03-01T00:00:00"/>
    <s v="005 AUTO CCNC     "/>
    <n v="101111304"/>
    <n v="111.53"/>
    <x v="25"/>
    <s v="1802W096 MKI-17 ARIEL  2019 CRP"/>
    <x v="4"/>
    <n v="2"/>
    <x v="1"/>
    <m/>
  </r>
  <r>
    <x v="0"/>
    <n v="10600501"/>
    <x v="0"/>
    <d v="2019-03-01T00:00:00"/>
    <s v="005 AUTO CCNC     "/>
    <n v="101111304"/>
    <n v="4349.2"/>
    <x v="25"/>
    <s v="1802W096 MKI-17 ARIEL  2019 CRP"/>
    <x v="1"/>
    <n v="2"/>
    <x v="1"/>
    <m/>
  </r>
  <r>
    <x v="0"/>
    <n v="10600501"/>
    <x v="0"/>
    <d v="2019-03-01T00:00:00"/>
    <s v="005 AUTO CCNC     "/>
    <n v="101111306"/>
    <n v="2612.6999999999998"/>
    <x v="17"/>
    <s v="2204E033 DES-13 RIVER PARK APT  201"/>
    <x v="1"/>
    <n v="3"/>
    <x v="1"/>
    <m/>
  </r>
  <r>
    <x v="0"/>
    <n v="10600501"/>
    <x v="0"/>
    <d v="2019-03-01T00:00:00"/>
    <s v="005 AUTO CCNC     "/>
    <n v="101111345"/>
    <n v="6192.37"/>
    <x v="17"/>
    <s v="1603W016 ROC-16 MARKSMAN RD 2019 CR"/>
    <x v="1"/>
    <n v="3"/>
    <x v="1"/>
    <m/>
  </r>
  <r>
    <x v="0"/>
    <n v="10600501"/>
    <x v="0"/>
    <d v="2019-03-01T00:00:00"/>
    <s v="005 AUTO CCNC     "/>
    <n v="101111345"/>
    <n v="10828.55"/>
    <x v="17"/>
    <s v="1603W016 ROC-16 MARKSMAN RD 2019 CR"/>
    <x v="0"/>
    <n v="3"/>
    <x v="1"/>
    <m/>
  </r>
  <r>
    <x v="0"/>
    <n v="10600501"/>
    <x v="0"/>
    <d v="2019-03-01T00:00:00"/>
    <s v="005 AUTO CCNC     "/>
    <n v="101111368"/>
    <n v="1775.93"/>
    <x v="37"/>
    <s v="1702W124 AIR-22 CROCKETT ST 2019 CR"/>
    <x v="0"/>
    <n v="1"/>
    <x v="1"/>
    <m/>
  </r>
  <r>
    <x v="0"/>
    <n v="10600501"/>
    <x v="0"/>
    <d v="2019-03-01T00:00:00"/>
    <s v="005 AUTO CCNC     "/>
    <n v="101111368"/>
    <n v="262.51"/>
    <x v="37"/>
    <s v="1702W124 AIR-22 CROCKETT ST 2019 CR"/>
    <x v="1"/>
    <n v="1"/>
    <x v="1"/>
    <m/>
  </r>
  <r>
    <x v="0"/>
    <n v="10600501"/>
    <x v="0"/>
    <d v="2019-03-01T00:00:00"/>
    <s v="005 AUTO CCNC     "/>
    <n v="101111381"/>
    <n v="32273.279999999999"/>
    <x v="55"/>
    <s v="2903E070 MAX-12 COUNTRY CLUB RD 201"/>
    <x v="1"/>
    <n v="2"/>
    <x v="1"/>
    <m/>
  </r>
  <r>
    <x v="0"/>
    <n v="10600501"/>
    <x v="0"/>
    <d v="2019-03-01T00:00:00"/>
    <s v="005 AUTO CCNC     "/>
    <n v="101111381"/>
    <n v="62516.47"/>
    <x v="55"/>
    <s v="2903E070 MAX-12 COUNTRY CLUB RD 201"/>
    <x v="0"/>
    <n v="2"/>
    <x v="1"/>
    <m/>
  </r>
  <r>
    <x v="0"/>
    <n v="10600501"/>
    <x v="0"/>
    <d v="2019-03-01T00:00:00"/>
    <s v="005 AUTO CCNC     "/>
    <n v="101111381"/>
    <n v="309.52999999999997"/>
    <x v="55"/>
    <s v="2903E070 MAX-12 COUNTRY CLUB RD 201"/>
    <x v="17"/>
    <n v="2"/>
    <x v="1"/>
    <m/>
  </r>
  <r>
    <x v="0"/>
    <n v="10600501"/>
    <x v="0"/>
    <d v="2019-03-01T00:00:00"/>
    <s v="005 AUTO CCNC     "/>
    <n v="101111384"/>
    <n v="8555.14"/>
    <x v="18"/>
    <s v="2505E052 EVE-23 BOWZER SHORT PLAT"/>
    <x v="0"/>
    <n v="1"/>
    <x v="1"/>
    <m/>
  </r>
  <r>
    <x v="0"/>
    <n v="10600501"/>
    <x v="0"/>
    <d v="2019-03-01T00:00:00"/>
    <s v="005 AUTO CCNC     "/>
    <n v="101111384"/>
    <n v="1465.43"/>
    <x v="18"/>
    <s v="2505E052 EVE-23 BOWZER SHORT PLAT"/>
    <x v="1"/>
    <n v="1"/>
    <x v="1"/>
    <m/>
  </r>
  <r>
    <x v="0"/>
    <n v="10600501"/>
    <x v="0"/>
    <d v="2019-03-01T00:00:00"/>
    <s v="005 AUTO CCNC     "/>
    <n v="101111389"/>
    <n v="39594.300000000003"/>
    <x v="17"/>
    <s v="2006E026 WAB-13 186TH PL SE 2019 CR"/>
    <x v="0"/>
    <n v="3"/>
    <x v="1"/>
    <m/>
  </r>
  <r>
    <x v="0"/>
    <n v="10600501"/>
    <x v="0"/>
    <d v="2019-03-01T00:00:00"/>
    <s v="005 AUTO CCNC     "/>
    <n v="101111389"/>
    <n v="348.35"/>
    <x v="17"/>
    <s v="2006E026 WAB-13 186TH PL SE 2019 CR"/>
    <x v="17"/>
    <n v="3"/>
    <x v="1"/>
    <m/>
  </r>
  <r>
    <x v="0"/>
    <n v="10600501"/>
    <x v="0"/>
    <d v="2019-03-01T00:00:00"/>
    <s v="005 AUTO CCNC     "/>
    <n v="101111389"/>
    <n v="32582.240000000002"/>
    <x v="17"/>
    <s v="2006E026 WAB-13 186TH PL SE 2019 CR"/>
    <x v="1"/>
    <n v="3"/>
    <x v="1"/>
    <m/>
  </r>
  <r>
    <x v="0"/>
    <n v="10600501"/>
    <x v="0"/>
    <d v="2019-03-01T00:00:00"/>
    <s v="005 AUTO CCNC     "/>
    <n v="101111396"/>
    <n v="526.58000000000004"/>
    <x v="23"/>
    <s v="2103E094 STA-17 30TH AVE SW  2019 C"/>
    <x v="1"/>
    <n v="1"/>
    <x v="1"/>
    <m/>
  </r>
  <r>
    <x v="0"/>
    <n v="10600501"/>
    <x v="0"/>
    <d v="2019-03-01T00:00:00"/>
    <s v="005 AUTO CCNC     "/>
    <n v="101111396"/>
    <n v="1557.93"/>
    <x v="23"/>
    <s v="2103E094 STA-17 30TH AVE SW  2019 C"/>
    <x v="0"/>
    <n v="1"/>
    <x v="1"/>
    <m/>
  </r>
  <r>
    <x v="0"/>
    <n v="10600501"/>
    <x v="0"/>
    <d v="2019-03-01T00:00:00"/>
    <s v="005 AUTO CCNC     "/>
    <n v="101111399"/>
    <n v="224.09"/>
    <x v="76"/>
    <s v="2203E070 VAS-13 GERMAN 2019 CRP"/>
    <x v="17"/>
    <n v="2"/>
    <x v="1"/>
    <m/>
  </r>
  <r>
    <x v="0"/>
    <n v="10600501"/>
    <x v="0"/>
    <d v="2019-03-01T00:00:00"/>
    <s v="005 AUTO CCNC     "/>
    <n v="101111399"/>
    <n v="8395.5300000000007"/>
    <x v="76"/>
    <s v="2203E070 VAS-13 GERMAN 2019 CRP"/>
    <x v="0"/>
    <n v="2"/>
    <x v="1"/>
    <m/>
  </r>
  <r>
    <x v="0"/>
    <n v="10600501"/>
    <x v="0"/>
    <d v="2019-03-01T00:00:00"/>
    <s v="005 AUTO CCNC     "/>
    <n v="101111399"/>
    <n v="1760.9"/>
    <x v="76"/>
    <s v="2203E070 VAS-13 GERMAN 2019 CRP"/>
    <x v="1"/>
    <n v="2"/>
    <x v="1"/>
    <m/>
  </r>
  <r>
    <x v="0"/>
    <n v="10600501"/>
    <x v="0"/>
    <d v="2019-03-01T00:00:00"/>
    <s v="005 AUTO CCNC     "/>
    <n v="101111403"/>
    <n v="84.39"/>
    <x v="45"/>
    <s v="1801E123 PAT-16 MULLEN RD 2019 CRP"/>
    <x v="4"/>
    <n v="2"/>
    <x v="1"/>
    <m/>
  </r>
  <r>
    <x v="0"/>
    <n v="10600501"/>
    <x v="0"/>
    <d v="2019-03-01T00:00:00"/>
    <s v="005 AUTO CCNC     "/>
    <n v="101111403"/>
    <n v="4134.74"/>
    <x v="45"/>
    <s v="1801E123 PAT-16 MULLEN RD 2019 CRP"/>
    <x v="0"/>
    <n v="2"/>
    <x v="1"/>
    <m/>
  </r>
  <r>
    <x v="0"/>
    <n v="10600501"/>
    <x v="0"/>
    <d v="2019-03-01T00:00:00"/>
    <s v="005 AUTO CCNC     "/>
    <n v="101111403"/>
    <n v="253.15"/>
    <x v="45"/>
    <s v="1801E123 PAT-16 MULLEN RD 2019 CRP"/>
    <x v="18"/>
    <n v="2"/>
    <x v="1"/>
    <m/>
  </r>
  <r>
    <x v="0"/>
    <n v="10600501"/>
    <x v="0"/>
    <d v="2019-03-01T00:00:00"/>
    <s v="005 AUTO CCNC     "/>
    <n v="101111403"/>
    <n v="675.07"/>
    <x v="45"/>
    <s v="1801E123 PAT-16 MULLEN RD 2019 CRP"/>
    <x v="17"/>
    <n v="2"/>
    <x v="1"/>
    <m/>
  </r>
  <r>
    <x v="0"/>
    <n v="10600501"/>
    <x v="0"/>
    <d v="2019-03-01T00:00:00"/>
    <s v="005 AUTO CCNC     "/>
    <n v="101111403"/>
    <n v="3290.92"/>
    <x v="45"/>
    <s v="1801E123 PAT-16 MULLEN RD 2019 CRP"/>
    <x v="1"/>
    <n v="2"/>
    <x v="1"/>
    <m/>
  </r>
  <r>
    <x v="0"/>
    <n v="10600501"/>
    <x v="0"/>
    <d v="2019-03-01T00:00:00"/>
    <s v="005 AUTO CCNC     "/>
    <n v="101111430"/>
    <n v="11454.87"/>
    <x v="27"/>
    <s v="2206E067 LWS-15 HODGE 2019 CRP"/>
    <x v="0"/>
    <n v="3"/>
    <x v="1"/>
    <m/>
  </r>
  <r>
    <x v="0"/>
    <n v="10600501"/>
    <x v="0"/>
    <d v="2019-03-01T00:00:00"/>
    <s v="005 AUTO CCNC     "/>
    <n v="101111430"/>
    <n v="2007.12"/>
    <x v="27"/>
    <s v="2206E067 LWS-15 HODGE 2019 CRP"/>
    <x v="1"/>
    <n v="3"/>
    <x v="1"/>
    <m/>
  </r>
  <r>
    <x v="0"/>
    <n v="10600501"/>
    <x v="0"/>
    <d v="2019-03-01T00:00:00"/>
    <s v="005 AUTO CCNC     "/>
    <n v="101111430"/>
    <n v="39.090000000000003"/>
    <x v="27"/>
    <s v="2206E067 LWS-15 HODGE 2019 CRP"/>
    <x v="17"/>
    <n v="3"/>
    <x v="1"/>
    <m/>
  </r>
  <r>
    <x v="0"/>
    <n v="10600501"/>
    <x v="0"/>
    <d v="2019-03-01T00:00:00"/>
    <s v="005 AUTO CCNC     "/>
    <n v="101111444"/>
    <n v="11179.39"/>
    <x v="27"/>
    <s v="1901W090 LUH-14 61ST AVE 2019 CRP"/>
    <x v="0"/>
    <n v="3"/>
    <x v="1"/>
    <m/>
  </r>
  <r>
    <x v="0"/>
    <n v="10600501"/>
    <x v="0"/>
    <d v="2019-03-01T00:00:00"/>
    <s v="005 AUTO CCNC     "/>
    <n v="101111444"/>
    <n v="3253.01"/>
    <x v="27"/>
    <s v="1901W090 LUH-14 61ST AVE 2019 CRP"/>
    <x v="1"/>
    <n v="3"/>
    <x v="1"/>
    <m/>
  </r>
  <r>
    <x v="0"/>
    <n v="10600501"/>
    <x v="0"/>
    <d v="2019-03-01T00:00:00"/>
    <s v="005 AUTO CCNC     "/>
    <n v="101116043"/>
    <n v="98337.57"/>
    <x v="21"/>
    <s v="1602W037 BLU-16 TILLEY RD   CRP"/>
    <x v="1"/>
    <n v="3"/>
    <x v="1"/>
    <m/>
  </r>
  <r>
    <x v="2"/>
    <n v="10100503"/>
    <x v="0"/>
    <d v="2019-03-01T00:00:00"/>
    <s v="Common"/>
    <n v="143004080"/>
    <n v="2370.67"/>
    <x v="6"/>
    <s v="Late Charge Unitization"/>
    <x v="20"/>
    <n v="2"/>
    <x v="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F6:G14" firstHeaderRow="1" firstDataRow="1" firstDataCol="1" rowPageCount="4" colPageCount="1"/>
  <pivotFields count="13">
    <pivotField axis="axisPage" multipleItemSelectionAllowed="1" showAll="0" defaultSubtotal="0">
      <items count="5">
        <item m="1" x="4"/>
        <item m="1" x="3"/>
        <item h="1" x="0"/>
        <item x="1"/>
        <item h="1" x="2"/>
      </items>
    </pivotField>
    <pivotField numFmtId="3" showAll="0"/>
    <pivotField axis="axisPage" showAll="0" defaultSubtotal="0">
      <items count="2">
        <item x="1"/>
        <item x="0"/>
      </items>
    </pivotField>
    <pivotField numFmtId="22" showAll="0"/>
    <pivotField showAll="0" defaultSubtotal="0"/>
    <pivotField showAll="0"/>
    <pivotField dataField="1" showAll="0"/>
    <pivotField axis="axisPage" numFmtId="22" multipleItemSelectionAllowed="1" showAll="0">
      <items count="80">
        <item h="1" x="63"/>
        <item h="1" x="60"/>
        <item h="1" x="66"/>
        <item h="1" x="59"/>
        <item h="1" x="56"/>
        <item h="1" x="62"/>
        <item h="1" x="57"/>
        <item h="1" x="61"/>
        <item h="1" x="29"/>
        <item h="1" x="71"/>
        <item h="1" x="70"/>
        <item x="58"/>
        <item x="75"/>
        <item x="5"/>
        <item x="65"/>
        <item x="18"/>
        <item x="1"/>
        <item x="8"/>
        <item x="14"/>
        <item x="72"/>
        <item x="30"/>
        <item x="68"/>
        <item x="15"/>
        <item x="67"/>
        <item x="37"/>
        <item x="34"/>
        <item x="31"/>
        <item x="19"/>
        <item x="33"/>
        <item x="4"/>
        <item x="48"/>
        <item x="12"/>
        <item x="23"/>
        <item x="74"/>
        <item x="38"/>
        <item x="55"/>
        <item x="11"/>
        <item x="76"/>
        <item x="64"/>
        <item x="13"/>
        <item x="49"/>
        <item x="35"/>
        <item x="36"/>
        <item x="46"/>
        <item x="20"/>
        <item x="40"/>
        <item x="6"/>
        <item x="53"/>
        <item x="25"/>
        <item x="45"/>
        <item x="52"/>
        <item x="10"/>
        <item x="54"/>
        <item x="26"/>
        <item x="9"/>
        <item x="22"/>
        <item x="43"/>
        <item x="27"/>
        <item x="42"/>
        <item x="0"/>
        <item x="3"/>
        <item x="7"/>
        <item x="28"/>
        <item x="41"/>
        <item x="17"/>
        <item x="77"/>
        <item x="73"/>
        <item x="32"/>
        <item x="2"/>
        <item x="50"/>
        <item x="47"/>
        <item x="69"/>
        <item x="39"/>
        <item x="51"/>
        <item x="24"/>
        <item x="16"/>
        <item x="21"/>
        <item x="44"/>
        <item x="78"/>
        <item t="default"/>
      </items>
    </pivotField>
    <pivotField showAll="0"/>
    <pivotField axis="axisRow" showAll="0">
      <items count="22">
        <item x="20"/>
        <item x="19"/>
        <item x="15"/>
        <item x="11"/>
        <item x="16"/>
        <item x="18"/>
        <item x="2"/>
        <item x="17"/>
        <item x="3"/>
        <item x="1"/>
        <item x="0"/>
        <item x="6"/>
        <item x="4"/>
        <item x="5"/>
        <item x="13"/>
        <item x="12"/>
        <item x="9"/>
        <item x="7"/>
        <item x="14"/>
        <item x="8"/>
        <item x="10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showAll="0"/>
  </pivotFields>
  <rowFields count="1">
    <field x="9"/>
  </rowFields>
  <rowItems count="8"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Items count="1">
    <i/>
  </colItems>
  <pageFields count="4">
    <pageField fld="2" item="1" hier="-1"/>
    <pageField fld="11" item="0" hier="-1"/>
    <pageField fld="7" hier="-1"/>
    <pageField fld="0" hier="-1"/>
  </pageFields>
  <dataFields count="1">
    <dataField name="Sum of POSTING_AMOUNT" fld="6" baseField="0" baseItem="0" numFmtId="165"/>
  </dataFields>
  <formats count="2">
    <format dxfId="1">
      <pivotArea outline="0" collapsedLevelsAreSubtotals="1" fieldPosition="0"/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6:B16" firstHeaderRow="1" firstDataRow="1" firstDataCol="1" rowPageCount="4" colPageCount="1"/>
  <pivotFields count="13">
    <pivotField axis="axisPage" multipleItemSelectionAllowed="1" showAll="0" defaultSubtotal="0">
      <items count="5">
        <item m="1" x="4"/>
        <item m="1" x="3"/>
        <item x="0"/>
        <item h="1" x="1"/>
        <item h="1" x="2"/>
      </items>
    </pivotField>
    <pivotField numFmtId="3" showAll="0"/>
    <pivotField axis="axisPage" showAll="0" defaultSubtotal="0">
      <items count="2">
        <item x="1"/>
        <item x="0"/>
      </items>
    </pivotField>
    <pivotField numFmtId="22" showAll="0"/>
    <pivotField showAll="0" defaultSubtotal="0"/>
    <pivotField showAll="0"/>
    <pivotField dataField="1" showAll="0"/>
    <pivotField axis="axisPage" numFmtId="22" multipleItemSelectionAllowed="1" showAll="0">
      <items count="80">
        <item h="1" x="63"/>
        <item h="1" x="60"/>
        <item h="1" x="66"/>
        <item h="1" x="59"/>
        <item h="1" x="56"/>
        <item h="1" x="62"/>
        <item h="1" x="57"/>
        <item h="1" x="61"/>
        <item h="1" x="29"/>
        <item h="1" x="71"/>
        <item h="1" x="70"/>
        <item x="58"/>
        <item x="75"/>
        <item x="5"/>
        <item x="65"/>
        <item x="18"/>
        <item x="1"/>
        <item x="8"/>
        <item x="14"/>
        <item x="72"/>
        <item x="30"/>
        <item x="68"/>
        <item x="15"/>
        <item x="67"/>
        <item x="37"/>
        <item x="34"/>
        <item x="31"/>
        <item x="19"/>
        <item x="33"/>
        <item x="4"/>
        <item x="48"/>
        <item x="12"/>
        <item x="23"/>
        <item x="74"/>
        <item x="38"/>
        <item x="55"/>
        <item x="11"/>
        <item x="76"/>
        <item x="64"/>
        <item x="13"/>
        <item x="49"/>
        <item x="35"/>
        <item x="36"/>
        <item x="46"/>
        <item x="20"/>
        <item x="40"/>
        <item x="6"/>
        <item x="53"/>
        <item x="25"/>
        <item x="45"/>
        <item x="52"/>
        <item x="10"/>
        <item x="54"/>
        <item x="26"/>
        <item x="9"/>
        <item x="22"/>
        <item x="43"/>
        <item x="27"/>
        <item x="42"/>
        <item x="0"/>
        <item x="3"/>
        <item x="7"/>
        <item x="28"/>
        <item x="41"/>
        <item x="17"/>
        <item x="77"/>
        <item x="73"/>
        <item x="32"/>
        <item x="2"/>
        <item x="50"/>
        <item x="47"/>
        <item x="69"/>
        <item x="39"/>
        <item x="51"/>
        <item x="24"/>
        <item x="16"/>
        <item x="21"/>
        <item x="44"/>
        <item x="78"/>
        <item t="default"/>
      </items>
    </pivotField>
    <pivotField showAll="0"/>
    <pivotField axis="axisRow" showAll="0">
      <items count="22">
        <item x="20"/>
        <item x="19"/>
        <item x="15"/>
        <item x="11"/>
        <item x="16"/>
        <item x="18"/>
        <item x="2"/>
        <item x="17"/>
        <item x="3"/>
        <item x="1"/>
        <item x="0"/>
        <item x="6"/>
        <item x="4"/>
        <item x="5"/>
        <item x="13"/>
        <item x="12"/>
        <item x="9"/>
        <item x="7"/>
        <item x="14"/>
        <item x="8"/>
        <item x="10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showAll="0"/>
  </pivotFields>
  <rowFields count="1">
    <field x="9"/>
  </rowFields>
  <rowItems count="10">
    <i>
      <x v="2"/>
    </i>
    <i>
      <x v="4"/>
    </i>
    <i>
      <x v="6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pageFields count="4">
    <pageField fld="2" item="1" hier="-1"/>
    <pageField fld="11" item="0" hier="-1"/>
    <pageField fld="7" hier="-1"/>
    <pageField fld="0" hier="-1"/>
  </pageFields>
  <dataFields count="1">
    <dataField name="Sum of POSTING_AMOUNT" fld="6" baseField="0" baseItem="0" numFmtId="165"/>
  </dataFields>
  <formats count="2">
    <format dxfId="3">
      <pivotArea outline="0" collapsedLevelsAreSubtotals="1" fieldPosition="0"/>
    </format>
    <format dxfId="2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99"/>
  <sheetViews>
    <sheetView tabSelected="1" zoomScaleNormal="100" workbookViewId="0">
      <selection activeCell="B30" sqref="B30"/>
    </sheetView>
  </sheetViews>
  <sheetFormatPr defaultColWidth="9.140625" defaultRowHeight="12.75" x14ac:dyDescent="0.2"/>
  <cols>
    <col min="1" max="1" width="9.140625" style="151"/>
    <col min="2" max="2" width="44.28515625" style="151" bestFit="1" customWidth="1"/>
    <col min="3" max="3" width="4.5703125" style="151" bestFit="1" customWidth="1"/>
    <col min="4" max="4" width="8.42578125" style="151" bestFit="1" customWidth="1"/>
    <col min="5" max="5" width="10.5703125" style="151" bestFit="1" customWidth="1"/>
    <col min="6" max="6" width="13.5703125" style="151" bestFit="1" customWidth="1"/>
    <col min="7" max="7" width="13.7109375" style="151" bestFit="1" customWidth="1"/>
    <col min="8" max="8" width="13.5703125" style="151" bestFit="1" customWidth="1"/>
    <col min="9" max="11" width="9.140625" style="151"/>
    <col min="12" max="12" width="9.5703125" style="151" bestFit="1" customWidth="1"/>
    <col min="13" max="16384" width="9.140625" style="151"/>
  </cols>
  <sheetData>
    <row r="1" spans="1:11" ht="13.9" x14ac:dyDescent="0.3">
      <c r="A1" s="150"/>
      <c r="B1" s="150"/>
      <c r="C1" s="150"/>
      <c r="D1" s="150"/>
      <c r="E1" s="150"/>
      <c r="F1" s="137"/>
      <c r="G1" s="150"/>
      <c r="H1" s="150"/>
    </row>
    <row r="2" spans="1:11" ht="13.9" x14ac:dyDescent="0.3">
      <c r="A2" s="128"/>
      <c r="B2" s="152"/>
      <c r="C2" s="150"/>
      <c r="D2" s="150"/>
      <c r="E2" s="150"/>
      <c r="F2" s="137"/>
      <c r="G2" s="150"/>
      <c r="H2" s="150"/>
    </row>
    <row r="3" spans="1:11" ht="13.9" x14ac:dyDescent="0.3">
      <c r="A3" s="150"/>
      <c r="B3" s="150"/>
      <c r="C3" s="150"/>
      <c r="D3" s="150"/>
      <c r="E3" s="150"/>
      <c r="F3" s="149"/>
      <c r="G3" s="150"/>
      <c r="H3" s="150"/>
    </row>
    <row r="4" spans="1:11" ht="13.9" x14ac:dyDescent="0.3">
      <c r="A4" s="134" t="s">
        <v>0</v>
      </c>
      <c r="B4" s="134"/>
      <c r="C4" s="161"/>
      <c r="D4" s="135"/>
      <c r="E4" s="135"/>
      <c r="F4" s="135"/>
      <c r="G4" s="161"/>
      <c r="H4" s="161"/>
    </row>
    <row r="5" spans="1:11" ht="13.9" x14ac:dyDescent="0.3">
      <c r="A5" s="135" t="s">
        <v>353</v>
      </c>
      <c r="B5" s="135"/>
      <c r="C5" s="161"/>
      <c r="D5" s="135"/>
      <c r="E5" s="135"/>
      <c r="F5" s="135"/>
      <c r="G5" s="161"/>
      <c r="H5" s="161"/>
    </row>
    <row r="6" spans="1:11" ht="13.9" x14ac:dyDescent="0.3">
      <c r="A6" s="135" t="s">
        <v>350</v>
      </c>
      <c r="B6" s="135"/>
      <c r="C6" s="161"/>
      <c r="D6" s="135"/>
      <c r="E6" s="135"/>
      <c r="F6" s="135"/>
      <c r="G6" s="161"/>
      <c r="H6" s="161"/>
    </row>
    <row r="7" spans="1:11" ht="13.9" x14ac:dyDescent="0.3">
      <c r="A7" s="135" t="s">
        <v>351</v>
      </c>
      <c r="B7" s="135"/>
      <c r="C7" s="161"/>
      <c r="D7" s="135"/>
      <c r="E7" s="135"/>
      <c r="F7" s="135"/>
      <c r="G7" s="161"/>
      <c r="H7" s="161"/>
    </row>
    <row r="8" spans="1:11" ht="13.9" x14ac:dyDescent="0.3">
      <c r="A8" s="135"/>
      <c r="B8" s="135"/>
      <c r="C8" s="150"/>
      <c r="D8" s="135"/>
      <c r="E8" s="135"/>
      <c r="F8" s="135"/>
      <c r="G8" s="150"/>
      <c r="H8" s="150"/>
    </row>
    <row r="9" spans="1:11" ht="13.9" x14ac:dyDescent="0.3">
      <c r="A9" s="130"/>
      <c r="B9" s="144"/>
      <c r="C9" s="123"/>
      <c r="D9" s="118" t="s">
        <v>360</v>
      </c>
      <c r="E9" s="118"/>
      <c r="F9" s="118" t="s">
        <v>361</v>
      </c>
      <c r="G9" s="118"/>
      <c r="H9" s="118" t="s">
        <v>4</v>
      </c>
    </row>
    <row r="10" spans="1:11" ht="13.9" x14ac:dyDescent="0.3">
      <c r="A10" s="132" t="s">
        <v>1</v>
      </c>
      <c r="B10" s="130"/>
      <c r="C10" s="117"/>
      <c r="D10" s="118" t="s">
        <v>362</v>
      </c>
      <c r="E10" s="118" t="s">
        <v>361</v>
      </c>
      <c r="F10" s="118" t="s">
        <v>5</v>
      </c>
      <c r="G10" s="118" t="s">
        <v>4</v>
      </c>
      <c r="H10" s="118" t="s">
        <v>5</v>
      </c>
    </row>
    <row r="11" spans="1:11" ht="13.9" x14ac:dyDescent="0.3">
      <c r="A11" s="1" t="s">
        <v>2</v>
      </c>
      <c r="B11" s="2" t="s">
        <v>3</v>
      </c>
      <c r="C11" s="116" t="s">
        <v>363</v>
      </c>
      <c r="D11" s="119" t="s">
        <v>24</v>
      </c>
      <c r="E11" s="119" t="s">
        <v>25</v>
      </c>
      <c r="F11" s="119" t="s">
        <v>364</v>
      </c>
      <c r="G11" s="119" t="s">
        <v>99</v>
      </c>
      <c r="H11" s="119" t="s">
        <v>365</v>
      </c>
      <c r="I11" s="150"/>
      <c r="J11" s="150"/>
    </row>
    <row r="12" spans="1:11" ht="13.9" x14ac:dyDescent="0.3">
      <c r="A12" s="129"/>
      <c r="B12" s="129"/>
      <c r="C12" s="150"/>
      <c r="D12" s="129"/>
      <c r="E12" s="129"/>
      <c r="F12" s="129"/>
      <c r="G12" s="129"/>
      <c r="H12" s="129"/>
      <c r="I12" s="150"/>
      <c r="J12" s="150"/>
    </row>
    <row r="13" spans="1:11" ht="13.9" x14ac:dyDescent="0.3">
      <c r="A13" s="131">
        <v>1</v>
      </c>
      <c r="B13" s="136" t="s">
        <v>6</v>
      </c>
      <c r="C13" s="145"/>
      <c r="D13" s="145"/>
      <c r="E13" s="145"/>
      <c r="F13" s="145"/>
      <c r="G13" s="148"/>
      <c r="H13" s="145"/>
      <c r="I13" s="145"/>
      <c r="J13" s="150"/>
    </row>
    <row r="14" spans="1:11" ht="13.9" x14ac:dyDescent="0.3">
      <c r="A14" s="131">
        <v>2</v>
      </c>
      <c r="B14" s="140" t="s">
        <v>12624</v>
      </c>
      <c r="C14" s="145"/>
      <c r="D14" s="142">
        <v>0</v>
      </c>
      <c r="E14" s="142">
        <f>+D14</f>
        <v>0</v>
      </c>
      <c r="F14" s="142">
        <f>E14-D14</f>
        <v>0</v>
      </c>
      <c r="G14" s="142">
        <f>+'E Summary'!G13+'E Summary'!G14+'E Summary'!G16+'E Summary'!G17+'E Summary'!G18+'E Summary'!G19+'E Summary'!G20</f>
        <v>13639436.15</v>
      </c>
      <c r="H14" s="133">
        <f>G14-F14</f>
        <v>13639436.15</v>
      </c>
      <c r="I14" s="153"/>
      <c r="J14" s="150"/>
    </row>
    <row r="15" spans="1:11" ht="13.9" x14ac:dyDescent="0.3">
      <c r="A15" s="131">
        <v>3</v>
      </c>
      <c r="B15" s="140" t="s">
        <v>7</v>
      </c>
      <c r="C15" s="145"/>
      <c r="D15" s="142">
        <v>0</v>
      </c>
      <c r="E15" s="142">
        <f>+D15</f>
        <v>0</v>
      </c>
      <c r="F15" s="142">
        <f t="shared" ref="F15:H16" si="0">E15-D15</f>
        <v>0</v>
      </c>
      <c r="G15" s="142">
        <f>'E DFIT'!G78</f>
        <v>-671553.6085628313</v>
      </c>
      <c r="H15" s="133">
        <f t="shared" si="0"/>
        <v>-671553.6085628313</v>
      </c>
      <c r="I15" s="154"/>
      <c r="J15" s="150"/>
    </row>
    <row r="16" spans="1:11" ht="13.9" x14ac:dyDescent="0.3">
      <c r="A16" s="131">
        <v>4</v>
      </c>
      <c r="B16" s="138" t="s">
        <v>8</v>
      </c>
      <c r="C16" s="145"/>
      <c r="D16" s="142">
        <v>0</v>
      </c>
      <c r="E16" s="142">
        <f>+D16</f>
        <v>0</v>
      </c>
      <c r="F16" s="142">
        <f t="shared" si="0"/>
        <v>0</v>
      </c>
      <c r="G16" s="142">
        <f>'IRS E-DFIT'!J30</f>
        <v>-112579.20210952556</v>
      </c>
      <c r="H16" s="133">
        <f t="shared" si="0"/>
        <v>-112579.20210952556</v>
      </c>
      <c r="I16" s="145"/>
      <c r="J16" s="145"/>
      <c r="K16" s="150"/>
    </row>
    <row r="17" spans="1:11" ht="14.45" thickBot="1" x14ac:dyDescent="0.35">
      <c r="A17" s="131">
        <v>5</v>
      </c>
      <c r="B17" s="139" t="s">
        <v>9</v>
      </c>
      <c r="C17" s="145"/>
      <c r="D17" s="143">
        <f>SUM(D14:D16)</f>
        <v>0</v>
      </c>
      <c r="E17" s="143"/>
      <c r="F17" s="143">
        <f>+D17</f>
        <v>0</v>
      </c>
      <c r="G17" s="155">
        <f>SUM(G14:G16)</f>
        <v>12855303.339327645</v>
      </c>
      <c r="H17" s="155">
        <f>SUM(H14:H16)</f>
        <v>12855303.339327645</v>
      </c>
      <c r="I17" s="145"/>
      <c r="J17" s="145"/>
      <c r="K17" s="150"/>
    </row>
    <row r="18" spans="1:11" ht="15" thickTop="1" x14ac:dyDescent="0.3">
      <c r="A18" s="131">
        <v>6</v>
      </c>
      <c r="B18" s="127"/>
      <c r="C18" s="127"/>
      <c r="D18" s="127"/>
      <c r="E18" s="127"/>
      <c r="F18" s="127"/>
      <c r="G18" s="127"/>
      <c r="H18" s="127"/>
      <c r="I18" s="150"/>
    </row>
    <row r="19" spans="1:11" ht="14.45" x14ac:dyDescent="0.3">
      <c r="A19" s="131">
        <v>7</v>
      </c>
      <c r="B19" s="124" t="s">
        <v>354</v>
      </c>
      <c r="C19" s="124"/>
      <c r="D19" s="127"/>
      <c r="E19" s="127"/>
      <c r="F19" s="127"/>
      <c r="G19" s="127"/>
      <c r="H19" s="127"/>
      <c r="I19" s="150"/>
    </row>
    <row r="20" spans="1:11" ht="14.45" x14ac:dyDescent="0.3">
      <c r="A20" s="131">
        <v>8</v>
      </c>
      <c r="B20" s="125" t="s">
        <v>359</v>
      </c>
      <c r="C20" s="125"/>
      <c r="D20" s="114"/>
      <c r="E20" s="114"/>
      <c r="F20" s="142">
        <f>E20-D20</f>
        <v>0</v>
      </c>
      <c r="G20" s="142">
        <f>+'E Summary'!G28</f>
        <v>375013.99657122983</v>
      </c>
      <c r="H20" s="142">
        <f>G20-F20</f>
        <v>375013.99657122983</v>
      </c>
      <c r="I20" s="150"/>
    </row>
    <row r="21" spans="1:11" ht="15" thickBot="1" x14ac:dyDescent="0.35">
      <c r="A21" s="131">
        <v>9</v>
      </c>
      <c r="B21" s="125" t="s">
        <v>355</v>
      </c>
      <c r="C21" s="125"/>
      <c r="D21" s="127"/>
      <c r="E21" s="127"/>
      <c r="F21" s="113">
        <f>SUM(F20)</f>
        <v>0</v>
      </c>
      <c r="G21" s="113">
        <f>SUM(G20)</f>
        <v>375013.99657122983</v>
      </c>
      <c r="H21" s="113">
        <f>SUM(H20)</f>
        <v>375013.99657122983</v>
      </c>
    </row>
    <row r="22" spans="1:11" ht="16.149999999999999" thickTop="1" x14ac:dyDescent="0.3">
      <c r="A22" s="131">
        <v>10</v>
      </c>
      <c r="B22" s="122"/>
      <c r="C22" s="122"/>
      <c r="D22" s="127"/>
      <c r="E22" s="127"/>
      <c r="F22" s="112"/>
      <c r="G22" s="127"/>
      <c r="H22" s="112"/>
    </row>
    <row r="23" spans="1:11" ht="14.45" x14ac:dyDescent="0.3">
      <c r="A23" s="131">
        <v>11</v>
      </c>
      <c r="B23" s="121" t="s">
        <v>356</v>
      </c>
      <c r="C23" s="121"/>
      <c r="D23" s="127"/>
      <c r="E23" s="127"/>
      <c r="F23" s="115">
        <f>F21</f>
        <v>0</v>
      </c>
      <c r="G23" s="115"/>
      <c r="H23" s="115">
        <f>H21</f>
        <v>375013.99657122983</v>
      </c>
    </row>
    <row r="24" spans="1:11" ht="14.45" x14ac:dyDescent="0.3">
      <c r="A24" s="131">
        <v>12</v>
      </c>
      <c r="B24" s="121"/>
      <c r="C24" s="121"/>
      <c r="D24" s="127"/>
      <c r="E24" s="127"/>
      <c r="F24" s="115"/>
      <c r="G24" s="127"/>
      <c r="H24" s="115"/>
    </row>
    <row r="25" spans="1:11" ht="14.45" x14ac:dyDescent="0.3">
      <c r="A25" s="131">
        <v>13</v>
      </c>
      <c r="B25" s="121" t="s">
        <v>357</v>
      </c>
      <c r="C25" s="120">
        <v>0.21</v>
      </c>
      <c r="D25" s="127"/>
      <c r="E25" s="127"/>
      <c r="F25" s="111">
        <f>-F23*A25</f>
        <v>0</v>
      </c>
      <c r="G25" s="127"/>
      <c r="H25" s="111">
        <f>-H23*C25</f>
        <v>-78752.939279958257</v>
      </c>
    </row>
    <row r="26" spans="1:11" ht="15" thickBot="1" x14ac:dyDescent="0.35">
      <c r="A26" s="131">
        <v>14</v>
      </c>
      <c r="B26" s="121" t="s">
        <v>358</v>
      </c>
      <c r="C26" s="121"/>
      <c r="D26" s="127"/>
      <c r="E26" s="127"/>
      <c r="F26" s="110">
        <f>-F23-F25</f>
        <v>0</v>
      </c>
      <c r="G26" s="127"/>
      <c r="H26" s="110">
        <f>-H23-H25</f>
        <v>-296261.05729127157</v>
      </c>
    </row>
    <row r="27" spans="1:11" ht="15" thickTop="1" x14ac:dyDescent="0.3">
      <c r="A27" s="127"/>
      <c r="B27" s="127"/>
      <c r="C27" s="127"/>
      <c r="D27" s="127"/>
      <c r="E27" s="127"/>
      <c r="F27" s="127"/>
      <c r="G27" s="127"/>
      <c r="H27" s="127"/>
    </row>
    <row r="28" spans="1:11" ht="14.45" x14ac:dyDescent="0.3">
      <c r="A28" s="127"/>
      <c r="B28" s="127"/>
      <c r="C28" s="127"/>
      <c r="D28" s="127"/>
      <c r="E28" s="127"/>
      <c r="F28" s="127"/>
      <c r="G28" s="127"/>
      <c r="H28" s="127"/>
    </row>
    <row r="29" spans="1:11" ht="14.45" x14ac:dyDescent="0.3">
      <c r="A29" s="127"/>
      <c r="B29" s="127"/>
      <c r="C29" s="127"/>
      <c r="D29" s="127"/>
      <c r="E29" s="127"/>
      <c r="F29" s="127"/>
      <c r="G29" s="127"/>
      <c r="H29" s="127"/>
    </row>
    <row r="30" spans="1:11" ht="14.45" x14ac:dyDescent="0.3">
      <c r="A30" s="127"/>
      <c r="B30" s="127"/>
      <c r="C30" s="127"/>
      <c r="D30" s="127"/>
      <c r="E30" s="127"/>
      <c r="F30" s="127"/>
      <c r="G30" s="127"/>
      <c r="H30" s="127"/>
    </row>
    <row r="31" spans="1:11" ht="14.45" x14ac:dyDescent="0.3">
      <c r="A31" s="127"/>
      <c r="B31" s="127"/>
      <c r="C31" s="127"/>
      <c r="D31" s="127"/>
      <c r="E31" s="127"/>
      <c r="F31" s="127"/>
      <c r="G31" s="127"/>
      <c r="H31" s="127"/>
    </row>
    <row r="32" spans="1:11" ht="14.45" x14ac:dyDescent="0.3">
      <c r="A32" s="127"/>
      <c r="B32" s="127"/>
      <c r="C32" s="127"/>
      <c r="D32" s="127"/>
      <c r="E32" s="127"/>
      <c r="F32" s="127"/>
      <c r="G32" s="127"/>
      <c r="H32" s="127"/>
    </row>
    <row r="33" spans="1:8" ht="14.45" x14ac:dyDescent="0.3">
      <c r="A33" s="127"/>
      <c r="B33" s="127"/>
      <c r="C33" s="127"/>
      <c r="D33" s="127"/>
      <c r="E33" s="127"/>
      <c r="F33" s="127"/>
      <c r="G33" s="127"/>
      <c r="H33" s="127"/>
    </row>
    <row r="34" spans="1:8" ht="15" x14ac:dyDescent="0.25">
      <c r="A34" s="127"/>
      <c r="B34" s="127"/>
      <c r="C34" s="127"/>
      <c r="D34" s="127"/>
      <c r="E34" s="127"/>
      <c r="F34" s="127"/>
      <c r="G34" s="127"/>
      <c r="H34" s="127"/>
    </row>
    <row r="35" spans="1:8" ht="15" x14ac:dyDescent="0.25">
      <c r="A35" s="127"/>
      <c r="B35" s="127"/>
      <c r="C35" s="127"/>
      <c r="D35" s="127"/>
      <c r="E35" s="127"/>
      <c r="F35" s="127"/>
      <c r="G35" s="127"/>
      <c r="H35" s="127"/>
    </row>
    <row r="36" spans="1:8" ht="15" x14ac:dyDescent="0.25">
      <c r="A36" s="127"/>
      <c r="B36" s="127"/>
      <c r="C36" s="127"/>
      <c r="D36" s="127"/>
      <c r="E36" s="127"/>
      <c r="F36" s="127"/>
      <c r="G36" s="127"/>
      <c r="H36" s="127"/>
    </row>
    <row r="37" spans="1:8" ht="15" x14ac:dyDescent="0.25">
      <c r="A37" s="127"/>
      <c r="B37" s="127"/>
      <c r="C37" s="127"/>
      <c r="D37" s="127"/>
      <c r="E37" s="127"/>
      <c r="F37" s="127"/>
      <c r="G37" s="127"/>
      <c r="H37" s="127"/>
    </row>
    <row r="38" spans="1:8" ht="15" x14ac:dyDescent="0.25">
      <c r="A38" s="127"/>
      <c r="B38" s="127"/>
      <c r="C38" s="127"/>
      <c r="D38" s="127"/>
      <c r="E38" s="127"/>
      <c r="F38" s="127"/>
      <c r="G38" s="127"/>
      <c r="H38" s="127"/>
    </row>
    <row r="39" spans="1:8" ht="15" x14ac:dyDescent="0.25">
      <c r="A39" s="127"/>
      <c r="B39" s="127"/>
      <c r="C39" s="127"/>
      <c r="D39" s="127"/>
      <c r="E39" s="127"/>
      <c r="F39" s="127"/>
      <c r="G39" s="127"/>
      <c r="H39" s="127"/>
    </row>
    <row r="40" spans="1:8" ht="15" x14ac:dyDescent="0.25">
      <c r="A40" s="127"/>
      <c r="B40" s="127"/>
      <c r="C40" s="127"/>
      <c r="D40" s="127"/>
      <c r="E40" s="127"/>
      <c r="F40" s="127"/>
      <c r="G40" s="127"/>
      <c r="H40" s="127"/>
    </row>
    <row r="41" spans="1:8" ht="15" x14ac:dyDescent="0.25">
      <c r="A41" s="127"/>
      <c r="B41" s="127"/>
      <c r="C41" s="127"/>
      <c r="D41" s="127"/>
      <c r="E41" s="127"/>
      <c r="F41" s="127"/>
      <c r="G41" s="127"/>
      <c r="H41" s="127"/>
    </row>
    <row r="42" spans="1:8" ht="15" x14ac:dyDescent="0.25">
      <c r="A42" s="127"/>
      <c r="B42" s="127"/>
      <c r="C42" s="127"/>
      <c r="D42" s="127"/>
      <c r="E42" s="127"/>
      <c r="F42" s="127"/>
      <c r="G42" s="127"/>
      <c r="H42" s="127"/>
    </row>
    <row r="43" spans="1:8" ht="15" x14ac:dyDescent="0.25">
      <c r="A43" s="127"/>
      <c r="B43" s="127"/>
      <c r="C43" s="127"/>
      <c r="D43" s="127"/>
      <c r="E43" s="127"/>
      <c r="F43" s="127"/>
      <c r="G43" s="127"/>
      <c r="H43" s="127"/>
    </row>
    <row r="44" spans="1:8" ht="15" x14ac:dyDescent="0.25">
      <c r="A44" s="127"/>
      <c r="B44" s="127"/>
      <c r="C44" s="127"/>
      <c r="D44" s="127"/>
      <c r="E44" s="127"/>
      <c r="F44" s="127"/>
      <c r="G44" s="127"/>
      <c r="H44" s="127"/>
    </row>
    <row r="45" spans="1:8" ht="15" x14ac:dyDescent="0.25">
      <c r="A45" s="127"/>
      <c r="B45" s="127"/>
      <c r="C45" s="127"/>
      <c r="D45" s="127"/>
      <c r="E45" s="127"/>
      <c r="F45" s="127"/>
      <c r="G45" s="127"/>
      <c r="H45" s="127"/>
    </row>
    <row r="46" spans="1:8" ht="15" x14ac:dyDescent="0.25">
      <c r="A46" s="127"/>
      <c r="B46" s="127"/>
      <c r="C46" s="127"/>
      <c r="D46" s="127"/>
      <c r="E46" s="127"/>
      <c r="F46" s="127"/>
      <c r="G46" s="127"/>
      <c r="H46" s="127"/>
    </row>
    <row r="47" spans="1:8" ht="15" x14ac:dyDescent="0.25">
      <c r="A47" s="127"/>
      <c r="B47" s="127"/>
      <c r="C47" s="127"/>
      <c r="D47" s="127"/>
      <c r="E47" s="127"/>
      <c r="F47" s="127"/>
      <c r="G47" s="127"/>
      <c r="H47" s="127"/>
    </row>
    <row r="48" spans="1:8" ht="15" x14ac:dyDescent="0.25">
      <c r="A48" s="127"/>
      <c r="B48" s="127"/>
      <c r="C48" s="127"/>
      <c r="D48" s="127"/>
      <c r="E48" s="127"/>
      <c r="F48" s="127"/>
      <c r="G48" s="127"/>
      <c r="H48" s="127"/>
    </row>
    <row r="49" spans="1:8" ht="15" x14ac:dyDescent="0.25">
      <c r="A49" s="127"/>
      <c r="B49" s="127"/>
      <c r="C49" s="127"/>
      <c r="D49" s="127"/>
      <c r="E49" s="127"/>
      <c r="F49" s="127"/>
      <c r="G49" s="127"/>
      <c r="H49" s="127"/>
    </row>
    <row r="50" spans="1:8" ht="15" x14ac:dyDescent="0.25">
      <c r="A50" s="127"/>
      <c r="B50" s="127"/>
      <c r="C50" s="127"/>
      <c r="D50" s="127"/>
      <c r="E50" s="127"/>
      <c r="F50" s="127"/>
      <c r="G50" s="127"/>
      <c r="H50" s="127"/>
    </row>
    <row r="51" spans="1:8" ht="15" x14ac:dyDescent="0.25">
      <c r="A51" s="127"/>
      <c r="B51" s="127"/>
      <c r="C51" s="127"/>
      <c r="D51" s="127"/>
      <c r="E51" s="127"/>
      <c r="F51" s="127"/>
      <c r="G51" s="127"/>
      <c r="H51" s="127"/>
    </row>
    <row r="52" spans="1:8" ht="15" x14ac:dyDescent="0.25">
      <c r="A52" s="127"/>
      <c r="B52" s="127"/>
      <c r="C52" s="127"/>
      <c r="D52" s="127"/>
      <c r="E52" s="127"/>
      <c r="F52" s="127"/>
      <c r="G52" s="127"/>
      <c r="H52" s="127"/>
    </row>
    <row r="53" spans="1:8" ht="15" x14ac:dyDescent="0.25">
      <c r="A53" s="127"/>
      <c r="B53" s="127"/>
      <c r="C53" s="127"/>
      <c r="D53" s="127"/>
      <c r="E53" s="127"/>
      <c r="F53" s="127"/>
      <c r="G53" s="127"/>
      <c r="H53" s="127"/>
    </row>
    <row r="54" spans="1:8" ht="15" x14ac:dyDescent="0.25">
      <c r="A54" s="127"/>
      <c r="B54" s="127"/>
      <c r="C54" s="127"/>
      <c r="D54" s="127"/>
      <c r="E54" s="127"/>
      <c r="F54" s="127"/>
      <c r="G54" s="127"/>
      <c r="H54" s="127"/>
    </row>
    <row r="55" spans="1:8" ht="15" x14ac:dyDescent="0.25">
      <c r="A55" s="127"/>
      <c r="B55" s="127"/>
      <c r="C55" s="127"/>
      <c r="D55" s="127"/>
      <c r="E55" s="127"/>
      <c r="F55" s="127"/>
      <c r="G55" s="127"/>
      <c r="H55" s="127"/>
    </row>
    <row r="56" spans="1:8" ht="15" x14ac:dyDescent="0.25">
      <c r="A56" s="127"/>
      <c r="B56" s="127"/>
      <c r="C56" s="127"/>
      <c r="D56" s="127"/>
      <c r="E56" s="127"/>
      <c r="F56" s="127"/>
      <c r="G56" s="127"/>
      <c r="H56" s="127"/>
    </row>
    <row r="57" spans="1:8" ht="15" x14ac:dyDescent="0.25">
      <c r="A57" s="127"/>
      <c r="B57" s="127"/>
      <c r="C57" s="127"/>
      <c r="D57" s="127"/>
      <c r="E57" s="127"/>
      <c r="F57" s="127"/>
      <c r="G57" s="127"/>
      <c r="H57" s="127"/>
    </row>
    <row r="58" spans="1:8" ht="15" x14ac:dyDescent="0.25">
      <c r="A58" s="127"/>
      <c r="B58" s="127"/>
      <c r="C58" s="127"/>
      <c r="D58" s="127"/>
      <c r="E58" s="127"/>
      <c r="F58" s="127"/>
      <c r="G58" s="127"/>
      <c r="H58" s="127"/>
    </row>
    <row r="59" spans="1:8" ht="15" x14ac:dyDescent="0.25">
      <c r="A59" s="127"/>
      <c r="B59" s="127"/>
      <c r="C59" s="127"/>
      <c r="D59" s="127"/>
      <c r="E59" s="127"/>
      <c r="F59" s="127"/>
      <c r="G59" s="127"/>
      <c r="H59" s="127"/>
    </row>
    <row r="60" spans="1:8" ht="15" x14ac:dyDescent="0.25">
      <c r="A60" s="127"/>
      <c r="B60" s="127"/>
      <c r="C60" s="127"/>
      <c r="D60" s="127"/>
      <c r="E60" s="127"/>
      <c r="F60" s="127"/>
      <c r="G60" s="127"/>
      <c r="H60" s="127"/>
    </row>
    <row r="61" spans="1:8" ht="15" x14ac:dyDescent="0.25">
      <c r="A61" s="127"/>
      <c r="B61" s="127"/>
      <c r="C61" s="127"/>
      <c r="D61" s="127"/>
      <c r="E61" s="127"/>
      <c r="F61" s="127"/>
      <c r="G61" s="127"/>
      <c r="H61" s="127"/>
    </row>
    <row r="62" spans="1:8" ht="15" x14ac:dyDescent="0.25">
      <c r="A62" s="127"/>
      <c r="B62" s="127"/>
      <c r="C62" s="127"/>
      <c r="D62" s="127"/>
      <c r="E62" s="127"/>
      <c r="F62" s="127"/>
      <c r="G62" s="127"/>
      <c r="H62" s="127"/>
    </row>
    <row r="63" spans="1:8" ht="15" x14ac:dyDescent="0.25">
      <c r="A63" s="127"/>
      <c r="B63" s="127"/>
      <c r="C63" s="127"/>
      <c r="D63" s="127"/>
      <c r="E63" s="127"/>
      <c r="F63" s="127"/>
      <c r="G63" s="127"/>
      <c r="H63" s="127"/>
    </row>
    <row r="64" spans="1:8" ht="15" x14ac:dyDescent="0.25">
      <c r="A64" s="127"/>
      <c r="B64" s="127"/>
      <c r="C64" s="127"/>
      <c r="D64" s="127"/>
      <c r="E64" s="127"/>
      <c r="F64" s="127"/>
      <c r="G64" s="127"/>
      <c r="H64" s="127"/>
    </row>
    <row r="65" spans="1:8" ht="15" x14ac:dyDescent="0.25">
      <c r="A65" s="127"/>
      <c r="B65" s="127"/>
      <c r="C65" s="127"/>
      <c r="D65" s="127"/>
      <c r="E65" s="127"/>
      <c r="F65" s="127"/>
      <c r="G65" s="127"/>
      <c r="H65" s="127"/>
    </row>
    <row r="66" spans="1:8" ht="15" x14ac:dyDescent="0.25">
      <c r="A66" s="127"/>
      <c r="B66" s="127"/>
      <c r="C66" s="127"/>
      <c r="D66" s="127"/>
      <c r="E66" s="127"/>
      <c r="F66" s="127"/>
      <c r="G66" s="127"/>
      <c r="H66" s="127"/>
    </row>
    <row r="67" spans="1:8" ht="15" x14ac:dyDescent="0.25">
      <c r="A67" s="127"/>
      <c r="B67" s="127"/>
      <c r="C67" s="127"/>
      <c r="D67" s="127"/>
      <c r="E67" s="127"/>
      <c r="F67" s="127"/>
      <c r="G67" s="127"/>
      <c r="H67" s="127"/>
    </row>
    <row r="68" spans="1:8" ht="15" x14ac:dyDescent="0.25">
      <c r="A68" s="127"/>
      <c r="B68" s="127"/>
      <c r="C68" s="127"/>
      <c r="D68" s="127"/>
      <c r="E68" s="127"/>
      <c r="F68" s="127"/>
      <c r="G68" s="127"/>
      <c r="H68" s="127"/>
    </row>
    <row r="69" spans="1:8" ht="15" x14ac:dyDescent="0.25">
      <c r="A69" s="127"/>
      <c r="B69" s="127"/>
      <c r="C69" s="127"/>
      <c r="D69" s="127"/>
      <c r="E69" s="127"/>
      <c r="F69" s="127"/>
      <c r="G69" s="127"/>
      <c r="H69" s="127"/>
    </row>
    <row r="70" spans="1:8" ht="15" x14ac:dyDescent="0.25">
      <c r="A70" s="127"/>
      <c r="B70" s="127"/>
      <c r="C70" s="127"/>
      <c r="D70" s="127"/>
      <c r="E70" s="127"/>
      <c r="F70" s="127"/>
      <c r="G70" s="127"/>
      <c r="H70" s="127"/>
    </row>
    <row r="71" spans="1:8" ht="15" x14ac:dyDescent="0.25">
      <c r="A71" s="127"/>
      <c r="B71" s="127"/>
      <c r="C71" s="127"/>
      <c r="D71" s="127"/>
      <c r="E71" s="127"/>
      <c r="F71" s="127"/>
      <c r="G71" s="127"/>
      <c r="H71" s="127"/>
    </row>
    <row r="72" spans="1:8" ht="15" x14ac:dyDescent="0.25">
      <c r="A72" s="127"/>
      <c r="B72" s="127"/>
      <c r="C72" s="127"/>
      <c r="D72" s="127"/>
      <c r="E72" s="127"/>
      <c r="F72" s="127"/>
      <c r="G72" s="127"/>
      <c r="H72" s="127"/>
    </row>
    <row r="73" spans="1:8" ht="15" x14ac:dyDescent="0.25">
      <c r="A73" s="127"/>
      <c r="B73" s="127"/>
      <c r="C73" s="127"/>
      <c r="D73" s="127"/>
      <c r="E73" s="127"/>
      <c r="F73" s="127"/>
      <c r="G73" s="127"/>
      <c r="H73" s="127"/>
    </row>
    <row r="74" spans="1:8" ht="15" x14ac:dyDescent="0.25">
      <c r="A74" s="127"/>
      <c r="B74" s="127"/>
      <c r="C74" s="127"/>
      <c r="D74" s="127"/>
      <c r="E74" s="127"/>
      <c r="F74" s="127"/>
      <c r="G74" s="127"/>
      <c r="H74" s="127"/>
    </row>
    <row r="75" spans="1:8" ht="15" x14ac:dyDescent="0.25">
      <c r="A75" s="127"/>
      <c r="B75" s="127"/>
      <c r="C75" s="127"/>
      <c r="D75" s="127"/>
      <c r="E75" s="127"/>
      <c r="F75" s="127"/>
      <c r="G75" s="127"/>
      <c r="H75" s="127"/>
    </row>
    <row r="76" spans="1:8" ht="15" x14ac:dyDescent="0.25">
      <c r="A76" s="127"/>
      <c r="B76" s="127"/>
      <c r="C76" s="127"/>
      <c r="D76" s="127"/>
      <c r="E76" s="127"/>
      <c r="F76" s="127"/>
      <c r="G76" s="127"/>
      <c r="H76" s="127"/>
    </row>
    <row r="77" spans="1:8" ht="15" x14ac:dyDescent="0.25">
      <c r="A77" s="127"/>
      <c r="B77" s="127"/>
      <c r="C77" s="127"/>
      <c r="D77" s="127"/>
      <c r="E77" s="127"/>
      <c r="F77" s="127"/>
      <c r="G77" s="127"/>
      <c r="H77" s="127"/>
    </row>
    <row r="78" spans="1:8" ht="15" x14ac:dyDescent="0.25">
      <c r="A78" s="127"/>
      <c r="B78" s="127"/>
      <c r="C78" s="127"/>
      <c r="D78" s="127"/>
      <c r="E78" s="127"/>
      <c r="F78" s="127"/>
      <c r="G78" s="127"/>
      <c r="H78" s="127"/>
    </row>
    <row r="79" spans="1:8" ht="15" x14ac:dyDescent="0.25">
      <c r="A79" s="127"/>
      <c r="B79" s="127"/>
      <c r="C79" s="127"/>
      <c r="D79" s="127"/>
      <c r="E79" s="127"/>
      <c r="F79" s="127"/>
      <c r="G79" s="127"/>
      <c r="H79" s="127"/>
    </row>
    <row r="80" spans="1:8" ht="15" x14ac:dyDescent="0.25">
      <c r="A80" s="127"/>
      <c r="B80" s="127"/>
      <c r="C80" s="127"/>
      <c r="D80" s="127"/>
      <c r="E80" s="127"/>
      <c r="F80" s="127"/>
      <c r="G80" s="127"/>
      <c r="H80" s="127"/>
    </row>
    <row r="81" spans="1:8" ht="15" x14ac:dyDescent="0.25">
      <c r="A81" s="127"/>
      <c r="B81" s="127"/>
      <c r="C81" s="127"/>
      <c r="D81" s="127"/>
      <c r="E81" s="127"/>
      <c r="F81" s="127"/>
      <c r="G81" s="127"/>
      <c r="H81" s="127"/>
    </row>
    <row r="82" spans="1:8" ht="15" x14ac:dyDescent="0.25">
      <c r="A82" s="127"/>
      <c r="B82" s="127"/>
      <c r="C82" s="127"/>
      <c r="D82" s="127"/>
      <c r="E82" s="127"/>
      <c r="F82" s="127"/>
      <c r="G82" s="127"/>
      <c r="H82" s="127"/>
    </row>
    <row r="83" spans="1:8" ht="15" x14ac:dyDescent="0.25">
      <c r="A83" s="127"/>
      <c r="B83" s="127"/>
      <c r="C83" s="127"/>
      <c r="D83" s="127"/>
      <c r="E83" s="127"/>
      <c r="F83" s="127"/>
      <c r="G83" s="127"/>
      <c r="H83" s="127"/>
    </row>
    <row r="84" spans="1:8" ht="15" x14ac:dyDescent="0.25">
      <c r="A84" s="127"/>
      <c r="B84" s="127"/>
      <c r="C84" s="127"/>
      <c r="D84" s="127"/>
      <c r="E84" s="127"/>
      <c r="F84" s="127"/>
      <c r="G84" s="127"/>
      <c r="H84" s="127"/>
    </row>
    <row r="85" spans="1:8" ht="15" x14ac:dyDescent="0.25">
      <c r="A85" s="127"/>
      <c r="B85" s="127"/>
      <c r="C85" s="127"/>
      <c r="D85" s="127"/>
      <c r="E85" s="127"/>
      <c r="F85" s="127"/>
      <c r="G85" s="127"/>
      <c r="H85" s="127"/>
    </row>
    <row r="86" spans="1:8" ht="15" x14ac:dyDescent="0.25">
      <c r="A86" s="127"/>
      <c r="B86" s="127"/>
      <c r="C86" s="127"/>
      <c r="D86" s="127"/>
      <c r="E86" s="127"/>
      <c r="F86" s="127"/>
      <c r="G86" s="127"/>
      <c r="H86" s="127"/>
    </row>
    <row r="87" spans="1:8" ht="15" x14ac:dyDescent="0.25">
      <c r="A87" s="127"/>
      <c r="B87" s="127"/>
      <c r="C87" s="127"/>
      <c r="D87" s="127"/>
      <c r="E87" s="127"/>
      <c r="F87" s="127"/>
      <c r="G87" s="127"/>
      <c r="H87" s="127"/>
    </row>
    <row r="88" spans="1:8" ht="15" x14ac:dyDescent="0.25">
      <c r="A88" s="127"/>
      <c r="B88" s="127"/>
      <c r="C88" s="127"/>
      <c r="D88" s="127"/>
      <c r="E88" s="127"/>
      <c r="F88" s="127"/>
      <c r="G88" s="127"/>
      <c r="H88" s="127"/>
    </row>
    <row r="89" spans="1:8" ht="15" x14ac:dyDescent="0.25">
      <c r="A89" s="127"/>
      <c r="B89" s="127"/>
      <c r="C89" s="127"/>
      <c r="D89" s="127"/>
      <c r="E89" s="127"/>
      <c r="F89" s="127"/>
      <c r="G89" s="127"/>
      <c r="H89" s="127"/>
    </row>
    <row r="90" spans="1:8" ht="15" x14ac:dyDescent="0.25">
      <c r="A90" s="127"/>
      <c r="B90" s="127"/>
      <c r="C90" s="127"/>
      <c r="D90" s="127"/>
      <c r="E90" s="127"/>
      <c r="F90" s="127"/>
      <c r="G90" s="127"/>
      <c r="H90" s="127"/>
    </row>
    <row r="91" spans="1:8" ht="15" x14ac:dyDescent="0.25">
      <c r="A91" s="127"/>
      <c r="B91" s="127"/>
      <c r="C91" s="127"/>
      <c r="D91" s="127"/>
      <c r="E91" s="127"/>
      <c r="F91" s="127"/>
      <c r="G91" s="127"/>
      <c r="H91" s="127"/>
    </row>
    <row r="92" spans="1:8" ht="15" x14ac:dyDescent="0.25">
      <c r="A92" s="127"/>
      <c r="B92" s="127"/>
      <c r="C92" s="127"/>
      <c r="D92" s="127"/>
      <c r="E92" s="127"/>
      <c r="F92" s="127"/>
      <c r="G92" s="127"/>
      <c r="H92" s="127"/>
    </row>
    <row r="93" spans="1:8" ht="15" x14ac:dyDescent="0.25">
      <c r="A93" s="127"/>
      <c r="B93" s="127"/>
      <c r="C93" s="127"/>
      <c r="D93" s="127"/>
      <c r="E93" s="127"/>
      <c r="F93" s="127"/>
      <c r="G93" s="127"/>
      <c r="H93" s="127"/>
    </row>
    <row r="94" spans="1:8" ht="15" x14ac:dyDescent="0.25">
      <c r="A94" s="127"/>
      <c r="B94" s="127"/>
      <c r="C94" s="127"/>
      <c r="D94" s="127"/>
      <c r="E94" s="127"/>
      <c r="F94" s="127"/>
      <c r="G94" s="127"/>
      <c r="H94" s="127"/>
    </row>
    <row r="95" spans="1:8" ht="15" x14ac:dyDescent="0.25">
      <c r="A95" s="127"/>
      <c r="B95" s="127"/>
      <c r="C95" s="127"/>
      <c r="D95" s="127"/>
      <c r="E95" s="127"/>
      <c r="F95" s="127"/>
      <c r="G95" s="127"/>
      <c r="H95" s="127"/>
    </row>
    <row r="96" spans="1:8" ht="15" x14ac:dyDescent="0.25">
      <c r="A96" s="127"/>
      <c r="B96" s="127"/>
      <c r="C96" s="127"/>
      <c r="D96" s="127"/>
      <c r="E96" s="127"/>
      <c r="F96" s="127"/>
      <c r="G96" s="127"/>
      <c r="H96" s="127"/>
    </row>
    <row r="97" spans="1:8" ht="15" x14ac:dyDescent="0.25">
      <c r="A97" s="127"/>
      <c r="B97" s="127"/>
      <c r="C97" s="127"/>
      <c r="D97" s="127"/>
      <c r="E97" s="127"/>
      <c r="F97" s="127"/>
      <c r="G97" s="127"/>
      <c r="H97" s="127"/>
    </row>
    <row r="98" spans="1:8" ht="15" x14ac:dyDescent="0.25">
      <c r="A98" s="127"/>
      <c r="B98" s="127"/>
      <c r="C98" s="127"/>
      <c r="D98" s="127"/>
      <c r="E98" s="127"/>
      <c r="F98" s="127"/>
      <c r="G98" s="127"/>
      <c r="H98" s="127"/>
    </row>
    <row r="99" spans="1:8" ht="15" x14ac:dyDescent="0.25">
      <c r="A99" s="127"/>
      <c r="B99" s="127"/>
      <c r="C99" s="127"/>
      <c r="D99" s="127"/>
      <c r="E99" s="127"/>
      <c r="F99" s="127"/>
      <c r="G99" s="127"/>
      <c r="H99" s="127"/>
    </row>
    <row r="100" spans="1:8" ht="15" x14ac:dyDescent="0.25">
      <c r="A100" s="127"/>
      <c r="B100" s="127"/>
      <c r="C100" s="127"/>
      <c r="D100" s="127"/>
      <c r="E100" s="127"/>
      <c r="F100" s="127"/>
      <c r="G100" s="127"/>
      <c r="H100" s="127"/>
    </row>
    <row r="101" spans="1:8" ht="15" x14ac:dyDescent="0.25">
      <c r="A101" s="127"/>
      <c r="B101" s="127"/>
      <c r="C101" s="127"/>
      <c r="D101" s="127"/>
      <c r="E101" s="127"/>
      <c r="F101" s="127"/>
      <c r="G101" s="127"/>
      <c r="H101" s="127"/>
    </row>
    <row r="102" spans="1:8" ht="15" x14ac:dyDescent="0.25">
      <c r="A102" s="127"/>
      <c r="B102" s="127"/>
      <c r="C102" s="127"/>
      <c r="D102" s="127"/>
      <c r="E102" s="127"/>
      <c r="F102" s="127"/>
      <c r="G102" s="127"/>
      <c r="H102" s="127"/>
    </row>
    <row r="103" spans="1:8" ht="15" x14ac:dyDescent="0.25">
      <c r="A103" s="127"/>
      <c r="B103" s="127"/>
      <c r="C103" s="127"/>
      <c r="D103" s="127"/>
      <c r="E103" s="127"/>
      <c r="F103" s="127"/>
      <c r="G103" s="127"/>
      <c r="H103" s="127"/>
    </row>
    <row r="104" spans="1:8" ht="15" x14ac:dyDescent="0.25">
      <c r="A104" s="127"/>
      <c r="B104" s="127"/>
      <c r="C104" s="127"/>
      <c r="D104" s="127"/>
      <c r="E104" s="127"/>
      <c r="F104" s="127"/>
      <c r="G104" s="127"/>
      <c r="H104" s="127"/>
    </row>
    <row r="105" spans="1:8" ht="15" x14ac:dyDescent="0.25">
      <c r="A105" s="127"/>
      <c r="B105" s="127"/>
      <c r="C105" s="127"/>
      <c r="D105" s="127"/>
      <c r="E105" s="127"/>
      <c r="F105" s="127"/>
      <c r="G105" s="127"/>
      <c r="H105" s="127"/>
    </row>
    <row r="106" spans="1:8" ht="15" x14ac:dyDescent="0.25">
      <c r="A106" s="127"/>
      <c r="B106" s="127"/>
      <c r="C106" s="127"/>
      <c r="D106" s="127"/>
      <c r="E106" s="127"/>
      <c r="F106" s="127"/>
      <c r="G106" s="127"/>
      <c r="H106" s="127"/>
    </row>
    <row r="107" spans="1:8" ht="15" x14ac:dyDescent="0.25">
      <c r="A107" s="127"/>
      <c r="B107" s="127"/>
      <c r="C107" s="127"/>
      <c r="D107" s="127"/>
      <c r="E107" s="127"/>
      <c r="F107" s="127"/>
      <c r="G107" s="127"/>
      <c r="H107" s="127"/>
    </row>
    <row r="108" spans="1:8" ht="15" x14ac:dyDescent="0.25">
      <c r="A108" s="127"/>
      <c r="B108" s="127"/>
      <c r="C108" s="127"/>
      <c r="D108" s="127"/>
      <c r="E108" s="127"/>
      <c r="F108" s="127"/>
      <c r="G108" s="127"/>
      <c r="H108" s="127"/>
    </row>
    <row r="109" spans="1:8" ht="15" x14ac:dyDescent="0.25">
      <c r="A109" s="127"/>
      <c r="B109" s="127"/>
      <c r="C109" s="127"/>
      <c r="D109" s="127"/>
      <c r="E109" s="127"/>
      <c r="F109" s="127"/>
      <c r="G109" s="127"/>
      <c r="H109" s="127"/>
    </row>
    <row r="110" spans="1:8" ht="15" x14ac:dyDescent="0.25">
      <c r="A110" s="127"/>
      <c r="B110" s="127"/>
      <c r="C110" s="127"/>
      <c r="D110" s="127"/>
      <c r="E110" s="127"/>
      <c r="F110" s="127"/>
      <c r="G110" s="127"/>
      <c r="H110" s="127"/>
    </row>
    <row r="111" spans="1:8" ht="15" x14ac:dyDescent="0.25">
      <c r="A111" s="127"/>
      <c r="B111" s="127"/>
      <c r="C111" s="127"/>
      <c r="D111" s="127"/>
      <c r="E111" s="127"/>
      <c r="F111" s="127"/>
      <c r="G111" s="127"/>
      <c r="H111" s="127"/>
    </row>
    <row r="112" spans="1:8" ht="15" x14ac:dyDescent="0.25">
      <c r="A112" s="127"/>
      <c r="B112" s="127"/>
      <c r="C112" s="127"/>
      <c r="D112" s="127"/>
      <c r="E112" s="127"/>
      <c r="F112" s="127"/>
      <c r="G112" s="127"/>
      <c r="H112" s="127"/>
    </row>
    <row r="113" spans="1:8" ht="15" x14ac:dyDescent="0.25">
      <c r="A113" s="127"/>
      <c r="B113" s="127"/>
      <c r="C113" s="127"/>
      <c r="D113" s="127"/>
      <c r="E113" s="127"/>
      <c r="F113" s="127"/>
      <c r="G113" s="127"/>
      <c r="H113" s="127"/>
    </row>
    <row r="114" spans="1:8" ht="15" x14ac:dyDescent="0.25">
      <c r="A114" s="127"/>
      <c r="B114" s="127"/>
      <c r="C114" s="127"/>
      <c r="D114" s="127"/>
      <c r="E114" s="127"/>
      <c r="F114" s="127"/>
      <c r="G114" s="127"/>
      <c r="H114" s="127"/>
    </row>
    <row r="115" spans="1:8" ht="15" x14ac:dyDescent="0.25">
      <c r="A115" s="127"/>
      <c r="B115" s="127"/>
      <c r="C115" s="127"/>
      <c r="D115" s="127"/>
      <c r="E115" s="127"/>
      <c r="F115" s="127"/>
      <c r="G115" s="127"/>
      <c r="H115" s="127"/>
    </row>
    <row r="116" spans="1:8" ht="15" x14ac:dyDescent="0.25">
      <c r="A116" s="127"/>
      <c r="B116" s="127"/>
      <c r="C116" s="127"/>
      <c r="D116" s="127"/>
      <c r="E116" s="127"/>
      <c r="F116" s="127"/>
      <c r="G116" s="127"/>
      <c r="H116" s="127"/>
    </row>
    <row r="117" spans="1:8" ht="15" x14ac:dyDescent="0.25">
      <c r="A117" s="127"/>
      <c r="B117" s="127"/>
      <c r="C117" s="127"/>
      <c r="D117" s="127"/>
      <c r="E117" s="127"/>
      <c r="F117" s="127"/>
      <c r="G117" s="127"/>
      <c r="H117" s="127"/>
    </row>
    <row r="118" spans="1:8" ht="15" x14ac:dyDescent="0.25">
      <c r="A118" s="127"/>
      <c r="B118" s="127"/>
      <c r="C118" s="127"/>
      <c r="D118" s="127"/>
      <c r="E118" s="127"/>
      <c r="F118" s="127"/>
      <c r="G118" s="127"/>
      <c r="H118" s="127"/>
    </row>
    <row r="119" spans="1:8" ht="15" x14ac:dyDescent="0.25">
      <c r="A119" s="127"/>
      <c r="B119" s="127"/>
      <c r="C119" s="127"/>
      <c r="D119" s="127"/>
      <c r="E119" s="127"/>
      <c r="F119" s="127"/>
      <c r="G119" s="127"/>
      <c r="H119" s="127"/>
    </row>
    <row r="120" spans="1:8" ht="15" x14ac:dyDescent="0.25">
      <c r="A120" s="127"/>
      <c r="B120" s="127"/>
      <c r="C120" s="127"/>
      <c r="D120" s="127"/>
      <c r="E120" s="127"/>
      <c r="F120" s="127"/>
      <c r="G120" s="127"/>
      <c r="H120" s="127"/>
    </row>
    <row r="121" spans="1:8" ht="15" x14ac:dyDescent="0.25">
      <c r="A121" s="127"/>
      <c r="B121" s="127"/>
      <c r="C121" s="127"/>
      <c r="D121" s="127"/>
      <c r="E121" s="127"/>
      <c r="F121" s="127"/>
      <c r="G121" s="127"/>
      <c r="H121" s="127"/>
    </row>
    <row r="122" spans="1:8" ht="15" x14ac:dyDescent="0.25">
      <c r="A122" s="127"/>
      <c r="B122" s="127"/>
      <c r="C122" s="127"/>
      <c r="D122" s="127"/>
      <c r="E122" s="127"/>
      <c r="F122" s="127"/>
      <c r="G122" s="127"/>
      <c r="H122" s="127"/>
    </row>
    <row r="123" spans="1:8" ht="15" x14ac:dyDescent="0.25">
      <c r="A123" s="127"/>
      <c r="B123" s="127"/>
      <c r="C123" s="127"/>
      <c r="D123" s="127"/>
      <c r="E123" s="127"/>
      <c r="F123" s="127"/>
      <c r="G123" s="127"/>
      <c r="H123" s="127"/>
    </row>
    <row r="124" spans="1:8" ht="15" x14ac:dyDescent="0.25">
      <c r="A124" s="127"/>
      <c r="B124" s="127"/>
      <c r="C124" s="127"/>
      <c r="D124" s="127"/>
      <c r="E124" s="127"/>
      <c r="F124" s="127"/>
      <c r="G124" s="127"/>
      <c r="H124" s="127"/>
    </row>
    <row r="125" spans="1:8" ht="15" x14ac:dyDescent="0.25">
      <c r="A125" s="127"/>
      <c r="B125" s="127"/>
      <c r="C125" s="127"/>
      <c r="D125" s="127"/>
      <c r="E125" s="127"/>
      <c r="F125" s="127"/>
      <c r="G125" s="127"/>
      <c r="H125" s="127"/>
    </row>
    <row r="126" spans="1:8" ht="15" x14ac:dyDescent="0.25">
      <c r="A126" s="127"/>
      <c r="B126" s="127"/>
      <c r="C126" s="127"/>
      <c r="D126" s="127"/>
      <c r="E126" s="127"/>
      <c r="F126" s="127"/>
      <c r="G126" s="127"/>
      <c r="H126" s="127"/>
    </row>
    <row r="127" spans="1:8" ht="15" x14ac:dyDescent="0.25">
      <c r="A127" s="127"/>
      <c r="B127" s="127"/>
      <c r="C127" s="127"/>
      <c r="D127" s="127"/>
      <c r="E127" s="127"/>
      <c r="F127" s="127"/>
      <c r="G127" s="127"/>
      <c r="H127" s="127"/>
    </row>
    <row r="128" spans="1:8" ht="15" x14ac:dyDescent="0.25">
      <c r="A128" s="127"/>
      <c r="B128" s="127"/>
      <c r="C128" s="127"/>
      <c r="D128" s="127"/>
      <c r="E128" s="127"/>
      <c r="F128" s="127"/>
      <c r="G128" s="127"/>
      <c r="H128" s="127"/>
    </row>
    <row r="129" spans="1:8" ht="15" x14ac:dyDescent="0.25">
      <c r="A129" s="127"/>
      <c r="B129" s="127"/>
      <c r="C129" s="127"/>
      <c r="D129" s="127"/>
      <c r="E129" s="127"/>
      <c r="F129" s="127"/>
      <c r="G129" s="127"/>
      <c r="H129" s="127"/>
    </row>
    <row r="130" spans="1:8" ht="15" x14ac:dyDescent="0.25">
      <c r="A130" s="127"/>
      <c r="B130" s="127"/>
      <c r="C130" s="127"/>
      <c r="D130" s="127"/>
      <c r="E130" s="127"/>
      <c r="F130" s="127"/>
      <c r="G130" s="127"/>
      <c r="H130" s="127"/>
    </row>
    <row r="131" spans="1:8" ht="15" x14ac:dyDescent="0.25">
      <c r="A131" s="127"/>
      <c r="B131" s="127"/>
      <c r="C131" s="127"/>
      <c r="D131" s="127"/>
      <c r="E131" s="127"/>
      <c r="F131" s="127"/>
      <c r="G131" s="127"/>
      <c r="H131" s="127"/>
    </row>
    <row r="132" spans="1:8" ht="15" x14ac:dyDescent="0.25">
      <c r="A132" s="127"/>
      <c r="B132" s="127"/>
      <c r="C132" s="127"/>
      <c r="D132" s="127"/>
      <c r="E132" s="127"/>
      <c r="F132" s="127"/>
      <c r="G132" s="127"/>
      <c r="H132" s="127"/>
    </row>
    <row r="133" spans="1:8" ht="15" x14ac:dyDescent="0.25">
      <c r="A133" s="127"/>
      <c r="B133" s="127"/>
      <c r="C133" s="127"/>
      <c r="D133" s="127"/>
      <c r="E133" s="127"/>
      <c r="F133" s="127"/>
      <c r="G133" s="127"/>
      <c r="H133" s="127"/>
    </row>
    <row r="134" spans="1:8" ht="15" x14ac:dyDescent="0.25">
      <c r="A134" s="127"/>
      <c r="B134" s="127"/>
      <c r="C134" s="127"/>
      <c r="D134" s="127"/>
      <c r="E134" s="127"/>
      <c r="F134" s="127"/>
      <c r="G134" s="127"/>
      <c r="H134" s="127"/>
    </row>
    <row r="135" spans="1:8" ht="15" x14ac:dyDescent="0.25">
      <c r="A135" s="127"/>
      <c r="B135" s="127"/>
      <c r="C135" s="127"/>
      <c r="D135" s="127"/>
      <c r="E135" s="127"/>
      <c r="F135" s="127"/>
      <c r="G135" s="127"/>
      <c r="H135" s="127"/>
    </row>
    <row r="136" spans="1:8" ht="15" x14ac:dyDescent="0.25">
      <c r="A136" s="127"/>
      <c r="B136" s="127"/>
      <c r="C136" s="127"/>
      <c r="D136" s="127"/>
      <c r="E136" s="127"/>
      <c r="F136" s="127"/>
      <c r="G136" s="127"/>
      <c r="H136" s="127"/>
    </row>
    <row r="137" spans="1:8" ht="15" x14ac:dyDescent="0.25">
      <c r="A137" s="127"/>
      <c r="B137" s="127"/>
      <c r="C137" s="127"/>
      <c r="D137" s="127"/>
      <c r="E137" s="127"/>
      <c r="F137" s="127"/>
      <c r="G137" s="127"/>
      <c r="H137" s="127"/>
    </row>
    <row r="138" spans="1:8" ht="15" x14ac:dyDescent="0.25">
      <c r="A138" s="127"/>
      <c r="B138" s="127"/>
      <c r="C138" s="127"/>
      <c r="D138" s="127"/>
      <c r="E138" s="127"/>
      <c r="F138" s="127"/>
      <c r="G138" s="127"/>
      <c r="H138" s="127"/>
    </row>
    <row r="139" spans="1:8" ht="15" x14ac:dyDescent="0.25">
      <c r="A139" s="127"/>
      <c r="B139" s="127"/>
      <c r="C139" s="127"/>
      <c r="D139" s="127"/>
      <c r="E139" s="127"/>
      <c r="F139" s="127"/>
      <c r="G139" s="127"/>
      <c r="H139" s="127"/>
    </row>
    <row r="140" spans="1:8" ht="15" x14ac:dyDescent="0.25">
      <c r="A140" s="127"/>
      <c r="B140" s="127"/>
      <c r="C140" s="127"/>
      <c r="D140" s="127"/>
      <c r="E140" s="127"/>
      <c r="F140" s="127"/>
      <c r="G140" s="127"/>
      <c r="H140" s="127"/>
    </row>
    <row r="141" spans="1:8" ht="15" x14ac:dyDescent="0.25">
      <c r="A141" s="127"/>
      <c r="B141" s="127"/>
      <c r="C141" s="127"/>
      <c r="D141" s="127"/>
      <c r="E141" s="127"/>
      <c r="F141" s="127"/>
      <c r="G141" s="127"/>
      <c r="H141" s="127"/>
    </row>
    <row r="142" spans="1:8" ht="15" x14ac:dyDescent="0.25">
      <c r="A142" s="127"/>
      <c r="B142" s="127"/>
      <c r="C142" s="127"/>
      <c r="D142" s="127"/>
      <c r="E142" s="127"/>
      <c r="F142" s="127"/>
      <c r="G142" s="127"/>
      <c r="H142" s="127"/>
    </row>
    <row r="143" spans="1:8" ht="15" x14ac:dyDescent="0.25">
      <c r="A143" s="127"/>
      <c r="B143" s="127"/>
      <c r="C143" s="127"/>
      <c r="D143" s="127"/>
      <c r="E143" s="127"/>
      <c r="F143" s="127"/>
      <c r="G143" s="127"/>
      <c r="H143" s="127"/>
    </row>
    <row r="144" spans="1:8" ht="15" x14ac:dyDescent="0.25">
      <c r="A144" s="127"/>
      <c r="B144" s="127"/>
      <c r="C144" s="127"/>
      <c r="D144" s="127"/>
      <c r="E144" s="127"/>
      <c r="F144" s="127"/>
      <c r="G144" s="127"/>
      <c r="H144" s="127"/>
    </row>
    <row r="145" spans="1:8" ht="15" x14ac:dyDescent="0.25">
      <c r="A145" s="127"/>
      <c r="B145" s="127"/>
      <c r="C145" s="127"/>
      <c r="D145" s="127"/>
      <c r="E145" s="127"/>
      <c r="F145" s="127"/>
      <c r="G145" s="127"/>
      <c r="H145" s="127"/>
    </row>
    <row r="146" spans="1:8" ht="15" x14ac:dyDescent="0.25">
      <c r="A146" s="127"/>
      <c r="B146" s="127"/>
      <c r="C146" s="127"/>
      <c r="D146" s="127"/>
      <c r="E146" s="127"/>
      <c r="F146" s="127"/>
      <c r="G146" s="127"/>
      <c r="H146" s="127"/>
    </row>
    <row r="147" spans="1:8" ht="15" x14ac:dyDescent="0.25">
      <c r="A147" s="127"/>
      <c r="B147" s="127"/>
      <c r="C147" s="127"/>
      <c r="D147" s="127"/>
      <c r="E147" s="127"/>
      <c r="F147" s="127"/>
      <c r="G147" s="127"/>
      <c r="H147" s="127"/>
    </row>
    <row r="148" spans="1:8" ht="15" x14ac:dyDescent="0.25">
      <c r="A148" s="127"/>
      <c r="B148" s="127"/>
      <c r="C148" s="127"/>
      <c r="D148" s="127"/>
      <c r="E148" s="127"/>
      <c r="F148" s="127"/>
      <c r="G148" s="127"/>
      <c r="H148" s="127"/>
    </row>
    <row r="149" spans="1:8" ht="15" x14ac:dyDescent="0.25">
      <c r="A149" s="127"/>
      <c r="B149" s="127"/>
      <c r="C149" s="127"/>
      <c r="D149" s="127"/>
      <c r="E149" s="127"/>
      <c r="F149" s="127"/>
      <c r="G149" s="127"/>
      <c r="H149" s="127"/>
    </row>
    <row r="150" spans="1:8" ht="15" x14ac:dyDescent="0.25">
      <c r="A150" s="127"/>
      <c r="B150" s="127"/>
      <c r="C150" s="127"/>
      <c r="D150" s="127"/>
      <c r="E150" s="127"/>
      <c r="F150" s="127"/>
      <c r="G150" s="127"/>
      <c r="H150" s="127"/>
    </row>
    <row r="151" spans="1:8" ht="15" x14ac:dyDescent="0.25">
      <c r="A151" s="127"/>
      <c r="B151" s="127"/>
      <c r="C151" s="127"/>
      <c r="D151" s="127"/>
      <c r="E151" s="127"/>
      <c r="F151" s="127"/>
      <c r="G151" s="127"/>
      <c r="H151" s="127"/>
    </row>
    <row r="152" spans="1:8" ht="15" x14ac:dyDescent="0.25">
      <c r="A152" s="127"/>
      <c r="B152" s="127"/>
      <c r="C152" s="127"/>
      <c r="D152" s="127"/>
      <c r="E152" s="127"/>
      <c r="F152" s="127"/>
      <c r="G152" s="127"/>
      <c r="H152" s="127"/>
    </row>
    <row r="153" spans="1:8" ht="15" x14ac:dyDescent="0.25">
      <c r="A153" s="127"/>
      <c r="B153" s="127"/>
      <c r="C153" s="127"/>
      <c r="D153" s="127"/>
      <c r="E153" s="127"/>
      <c r="F153" s="127"/>
      <c r="G153" s="127"/>
      <c r="H153" s="127"/>
    </row>
    <row r="154" spans="1:8" ht="15" x14ac:dyDescent="0.25">
      <c r="A154" s="127"/>
      <c r="B154" s="127"/>
      <c r="C154" s="127"/>
      <c r="D154" s="127"/>
      <c r="E154" s="127"/>
      <c r="F154" s="127"/>
      <c r="G154" s="127"/>
      <c r="H154" s="127"/>
    </row>
    <row r="155" spans="1:8" ht="15" x14ac:dyDescent="0.25">
      <c r="A155" s="127"/>
      <c r="B155" s="127"/>
      <c r="C155" s="127"/>
      <c r="D155" s="127"/>
      <c r="E155" s="127"/>
      <c r="F155" s="127"/>
      <c r="G155" s="127"/>
      <c r="H155" s="127"/>
    </row>
    <row r="156" spans="1:8" ht="15" x14ac:dyDescent="0.25">
      <c r="A156" s="127"/>
      <c r="B156" s="127"/>
      <c r="C156" s="127"/>
      <c r="D156" s="127"/>
      <c r="E156" s="127"/>
      <c r="F156" s="127"/>
      <c r="G156" s="127"/>
      <c r="H156" s="127"/>
    </row>
    <row r="157" spans="1:8" ht="15" x14ac:dyDescent="0.25">
      <c r="A157" s="127"/>
      <c r="B157" s="127"/>
      <c r="C157" s="127"/>
      <c r="D157" s="127"/>
      <c r="E157" s="127"/>
      <c r="F157" s="127"/>
      <c r="G157" s="127"/>
      <c r="H157" s="127"/>
    </row>
    <row r="158" spans="1:8" ht="15" x14ac:dyDescent="0.25">
      <c r="A158" s="127"/>
      <c r="B158" s="127"/>
      <c r="C158" s="127"/>
      <c r="D158" s="127"/>
      <c r="E158" s="127"/>
      <c r="F158" s="127"/>
      <c r="G158" s="127"/>
      <c r="H158" s="127"/>
    </row>
    <row r="159" spans="1:8" ht="15" x14ac:dyDescent="0.25">
      <c r="A159" s="127"/>
      <c r="B159" s="127"/>
      <c r="C159" s="127"/>
      <c r="D159" s="127"/>
      <c r="E159" s="127"/>
      <c r="F159" s="127"/>
      <c r="G159" s="127"/>
      <c r="H159" s="127"/>
    </row>
    <row r="160" spans="1:8" ht="15" x14ac:dyDescent="0.25">
      <c r="A160" s="127"/>
      <c r="B160" s="127"/>
      <c r="C160" s="127"/>
      <c r="D160" s="127"/>
      <c r="E160" s="127"/>
      <c r="F160" s="127"/>
      <c r="G160" s="127"/>
      <c r="H160" s="127"/>
    </row>
    <row r="161" spans="1:8" ht="15" x14ac:dyDescent="0.25">
      <c r="A161" s="127"/>
      <c r="B161" s="127"/>
      <c r="C161" s="127"/>
      <c r="D161" s="127"/>
      <c r="E161" s="127"/>
      <c r="F161" s="127"/>
      <c r="G161" s="127"/>
      <c r="H161" s="127"/>
    </row>
    <row r="162" spans="1:8" ht="15" x14ac:dyDescent="0.25">
      <c r="A162" s="127"/>
      <c r="B162" s="127"/>
      <c r="C162" s="127"/>
      <c r="D162" s="127"/>
      <c r="E162" s="127"/>
      <c r="F162" s="127"/>
      <c r="G162" s="127"/>
      <c r="H162" s="127"/>
    </row>
    <row r="163" spans="1:8" ht="15" x14ac:dyDescent="0.25">
      <c r="A163" s="127"/>
      <c r="B163" s="127"/>
      <c r="C163" s="127"/>
      <c r="D163" s="127"/>
      <c r="E163" s="127"/>
      <c r="F163" s="127"/>
      <c r="G163" s="127"/>
      <c r="H163" s="127"/>
    </row>
    <row r="164" spans="1:8" ht="15" x14ac:dyDescent="0.25">
      <c r="A164" s="127"/>
      <c r="B164" s="127"/>
      <c r="C164" s="127"/>
      <c r="D164" s="127"/>
      <c r="E164" s="127"/>
      <c r="F164" s="127"/>
      <c r="G164" s="127"/>
      <c r="H164" s="127"/>
    </row>
    <row r="165" spans="1:8" ht="15" x14ac:dyDescent="0.25">
      <c r="A165" s="127"/>
      <c r="B165" s="127"/>
      <c r="C165" s="127"/>
      <c r="D165" s="127"/>
      <c r="E165" s="127"/>
      <c r="F165" s="127"/>
      <c r="G165" s="127"/>
      <c r="H165" s="127"/>
    </row>
    <row r="166" spans="1:8" ht="15" x14ac:dyDescent="0.25">
      <c r="A166" s="127"/>
      <c r="B166" s="127"/>
      <c r="C166" s="127"/>
      <c r="D166" s="127"/>
      <c r="E166" s="127"/>
      <c r="F166" s="127"/>
      <c r="G166" s="127"/>
      <c r="H166" s="127"/>
    </row>
    <row r="167" spans="1:8" ht="15" x14ac:dyDescent="0.25">
      <c r="A167" s="127"/>
      <c r="B167" s="127"/>
      <c r="C167" s="127"/>
      <c r="D167" s="127"/>
      <c r="E167" s="127"/>
      <c r="F167" s="127"/>
      <c r="G167" s="127"/>
      <c r="H167" s="127"/>
    </row>
    <row r="168" spans="1:8" ht="15" x14ac:dyDescent="0.25">
      <c r="A168" s="127"/>
      <c r="B168" s="127"/>
      <c r="C168" s="127"/>
      <c r="D168" s="127"/>
      <c r="E168" s="127"/>
      <c r="F168" s="127"/>
      <c r="G168" s="127"/>
      <c r="H168" s="127"/>
    </row>
    <row r="169" spans="1:8" ht="15" x14ac:dyDescent="0.25">
      <c r="A169" s="127"/>
      <c r="B169" s="127"/>
      <c r="C169" s="127"/>
      <c r="D169" s="127"/>
      <c r="E169" s="127"/>
      <c r="F169" s="127"/>
      <c r="G169" s="127"/>
      <c r="H169" s="127"/>
    </row>
    <row r="170" spans="1:8" ht="15" x14ac:dyDescent="0.25">
      <c r="A170" s="127"/>
      <c r="B170" s="127"/>
      <c r="C170" s="127"/>
      <c r="D170" s="127"/>
      <c r="E170" s="127"/>
      <c r="F170" s="127"/>
      <c r="G170" s="127"/>
      <c r="H170" s="127"/>
    </row>
    <row r="171" spans="1:8" ht="15" x14ac:dyDescent="0.25">
      <c r="A171" s="127"/>
      <c r="B171" s="127"/>
      <c r="C171" s="127"/>
      <c r="D171" s="127"/>
      <c r="E171" s="127"/>
      <c r="F171" s="127"/>
      <c r="G171" s="127"/>
      <c r="H171" s="127"/>
    </row>
    <row r="172" spans="1:8" ht="15" x14ac:dyDescent="0.25">
      <c r="A172" s="127"/>
      <c r="B172" s="127"/>
      <c r="C172" s="127"/>
      <c r="D172" s="127"/>
      <c r="E172" s="127"/>
      <c r="F172" s="127"/>
      <c r="G172" s="127"/>
      <c r="H172" s="127"/>
    </row>
    <row r="173" spans="1:8" ht="15" x14ac:dyDescent="0.25">
      <c r="A173" s="127"/>
      <c r="B173" s="127"/>
      <c r="C173" s="127"/>
      <c r="D173" s="127"/>
      <c r="E173" s="127"/>
      <c r="F173" s="127"/>
      <c r="G173" s="127"/>
      <c r="H173" s="127"/>
    </row>
    <row r="174" spans="1:8" ht="15" x14ac:dyDescent="0.25">
      <c r="A174" s="127"/>
      <c r="B174" s="127"/>
      <c r="C174" s="127"/>
      <c r="D174" s="127"/>
      <c r="E174" s="127"/>
      <c r="F174" s="127"/>
      <c r="G174" s="127"/>
      <c r="H174" s="127"/>
    </row>
    <row r="175" spans="1:8" ht="15" x14ac:dyDescent="0.25">
      <c r="A175" s="127"/>
      <c r="B175" s="127"/>
      <c r="C175" s="127"/>
      <c r="D175" s="127"/>
      <c r="E175" s="127"/>
      <c r="F175" s="127"/>
      <c r="G175" s="127"/>
      <c r="H175" s="127"/>
    </row>
    <row r="176" spans="1:8" ht="15" x14ac:dyDescent="0.25">
      <c r="A176" s="127"/>
      <c r="B176" s="127"/>
      <c r="C176" s="127"/>
      <c r="D176" s="127"/>
      <c r="E176" s="127"/>
      <c r="F176" s="127"/>
      <c r="G176" s="127"/>
      <c r="H176" s="127"/>
    </row>
    <row r="177" spans="1:8" ht="15" x14ac:dyDescent="0.25">
      <c r="A177" s="127"/>
      <c r="B177" s="127"/>
      <c r="C177" s="127"/>
      <c r="D177" s="127"/>
      <c r="E177" s="127"/>
      <c r="F177" s="127"/>
      <c r="G177" s="127"/>
      <c r="H177" s="127"/>
    </row>
    <row r="178" spans="1:8" ht="15" x14ac:dyDescent="0.25">
      <c r="A178" s="127"/>
      <c r="B178" s="127"/>
      <c r="C178" s="127"/>
      <c r="D178" s="127"/>
      <c r="E178" s="127"/>
      <c r="F178" s="127"/>
      <c r="G178" s="127"/>
      <c r="H178" s="127"/>
    </row>
    <row r="179" spans="1:8" ht="15" x14ac:dyDescent="0.25">
      <c r="A179" s="127"/>
      <c r="B179" s="127"/>
      <c r="C179" s="127"/>
      <c r="D179" s="127"/>
      <c r="E179" s="127"/>
      <c r="F179" s="127"/>
      <c r="G179" s="127"/>
      <c r="H179" s="127"/>
    </row>
    <row r="180" spans="1:8" ht="15" x14ac:dyDescent="0.25">
      <c r="A180" s="127"/>
      <c r="B180" s="127"/>
      <c r="C180" s="127"/>
      <c r="D180" s="127"/>
      <c r="E180" s="127"/>
      <c r="F180" s="127"/>
      <c r="G180" s="127"/>
      <c r="H180" s="127"/>
    </row>
    <row r="181" spans="1:8" ht="15" x14ac:dyDescent="0.25">
      <c r="A181" s="127"/>
      <c r="B181" s="127"/>
      <c r="C181" s="127"/>
      <c r="D181" s="127"/>
      <c r="E181" s="127"/>
      <c r="F181" s="127"/>
      <c r="G181" s="127"/>
      <c r="H181" s="127"/>
    </row>
    <row r="182" spans="1:8" ht="15" x14ac:dyDescent="0.25">
      <c r="A182" s="127"/>
      <c r="B182" s="127"/>
      <c r="C182" s="127"/>
      <c r="D182" s="127"/>
      <c r="E182" s="127"/>
      <c r="F182" s="127"/>
      <c r="G182" s="127"/>
      <c r="H182" s="127"/>
    </row>
    <row r="183" spans="1:8" ht="15" x14ac:dyDescent="0.25">
      <c r="A183" s="127"/>
      <c r="B183" s="127"/>
      <c r="C183" s="127"/>
      <c r="D183" s="127"/>
      <c r="E183" s="127"/>
      <c r="F183" s="127"/>
      <c r="G183" s="127"/>
      <c r="H183" s="127"/>
    </row>
    <row r="184" spans="1:8" ht="15" x14ac:dyDescent="0.25">
      <c r="A184" s="127"/>
      <c r="B184" s="127"/>
      <c r="C184" s="127"/>
      <c r="D184" s="127"/>
      <c r="E184" s="127"/>
      <c r="F184" s="127"/>
      <c r="G184" s="127"/>
      <c r="H184" s="127"/>
    </row>
    <row r="185" spans="1:8" ht="15" x14ac:dyDescent="0.25">
      <c r="A185" s="127"/>
      <c r="B185" s="127"/>
      <c r="C185" s="127"/>
      <c r="D185" s="127"/>
      <c r="E185" s="127"/>
      <c r="F185" s="127"/>
      <c r="G185" s="127"/>
      <c r="H185" s="127"/>
    </row>
    <row r="186" spans="1:8" ht="15" x14ac:dyDescent="0.25">
      <c r="A186" s="127"/>
      <c r="B186" s="127"/>
      <c r="C186" s="127"/>
      <c r="D186" s="127"/>
      <c r="E186" s="127"/>
      <c r="F186" s="127"/>
      <c r="G186" s="127"/>
      <c r="H186" s="127"/>
    </row>
    <row r="187" spans="1:8" ht="15" x14ac:dyDescent="0.25">
      <c r="A187" s="127"/>
      <c r="B187" s="127"/>
      <c r="C187" s="127"/>
      <c r="D187" s="127"/>
      <c r="E187" s="127"/>
      <c r="F187" s="127"/>
      <c r="G187" s="127"/>
      <c r="H187" s="127"/>
    </row>
    <row r="188" spans="1:8" ht="15" x14ac:dyDescent="0.25">
      <c r="A188" s="127"/>
      <c r="B188" s="127"/>
      <c r="C188" s="127"/>
      <c r="D188" s="127"/>
      <c r="E188" s="127"/>
      <c r="F188" s="127"/>
      <c r="G188" s="127"/>
      <c r="H188" s="127"/>
    </row>
    <row r="189" spans="1:8" ht="15" x14ac:dyDescent="0.25">
      <c r="A189" s="127"/>
      <c r="B189" s="127"/>
      <c r="C189" s="127"/>
      <c r="D189" s="127"/>
      <c r="E189" s="127"/>
      <c r="F189" s="127"/>
      <c r="G189" s="127"/>
      <c r="H189" s="127"/>
    </row>
    <row r="190" spans="1:8" ht="15" x14ac:dyDescent="0.25">
      <c r="A190" s="127"/>
      <c r="B190" s="127"/>
      <c r="C190" s="127"/>
      <c r="D190" s="127"/>
      <c r="E190" s="127"/>
      <c r="F190" s="127"/>
      <c r="G190" s="127"/>
      <c r="H190" s="127"/>
    </row>
    <row r="191" spans="1:8" ht="15" x14ac:dyDescent="0.25">
      <c r="A191" s="127"/>
      <c r="B191" s="127"/>
      <c r="C191" s="127"/>
      <c r="D191" s="127"/>
      <c r="E191" s="127"/>
      <c r="F191" s="127"/>
      <c r="G191" s="127"/>
      <c r="H191" s="127"/>
    </row>
    <row r="192" spans="1:8" ht="15" x14ac:dyDescent="0.25">
      <c r="A192" s="127"/>
      <c r="B192" s="127"/>
      <c r="C192" s="127"/>
      <c r="D192" s="127"/>
      <c r="E192" s="127"/>
      <c r="F192" s="127"/>
      <c r="G192" s="127"/>
      <c r="H192" s="127"/>
    </row>
    <row r="193" spans="1:8" ht="15" x14ac:dyDescent="0.25">
      <c r="A193" s="127"/>
      <c r="B193" s="127"/>
      <c r="C193" s="127"/>
      <c r="D193" s="127"/>
      <c r="E193" s="127"/>
      <c r="F193" s="127"/>
      <c r="G193" s="127"/>
      <c r="H193" s="127"/>
    </row>
    <row r="194" spans="1:8" ht="15" x14ac:dyDescent="0.25">
      <c r="A194" s="127"/>
      <c r="B194" s="127"/>
      <c r="C194" s="127"/>
      <c r="D194" s="127"/>
      <c r="E194" s="127"/>
      <c r="F194" s="127"/>
      <c r="G194" s="127"/>
      <c r="H194" s="127"/>
    </row>
    <row r="195" spans="1:8" ht="15" x14ac:dyDescent="0.25">
      <c r="A195" s="127"/>
      <c r="B195" s="127"/>
      <c r="C195" s="127"/>
      <c r="D195" s="127"/>
      <c r="E195" s="127"/>
      <c r="F195" s="127"/>
      <c r="G195" s="127"/>
      <c r="H195" s="127"/>
    </row>
    <row r="196" spans="1:8" ht="15" x14ac:dyDescent="0.25">
      <c r="A196" s="127"/>
      <c r="B196" s="127"/>
      <c r="C196" s="127"/>
      <c r="D196" s="127"/>
      <c r="E196" s="127"/>
      <c r="F196" s="127"/>
      <c r="G196" s="127"/>
      <c r="H196" s="127"/>
    </row>
    <row r="197" spans="1:8" ht="15" x14ac:dyDescent="0.25">
      <c r="A197" s="127"/>
      <c r="B197" s="127"/>
      <c r="C197" s="127"/>
      <c r="D197" s="127"/>
      <c r="E197" s="127"/>
      <c r="F197" s="127"/>
      <c r="G197" s="127"/>
      <c r="H197" s="127"/>
    </row>
    <row r="198" spans="1:8" ht="15" x14ac:dyDescent="0.25">
      <c r="A198" s="127"/>
      <c r="B198" s="127"/>
      <c r="C198" s="127"/>
      <c r="D198" s="127"/>
      <c r="E198" s="127"/>
      <c r="F198" s="127"/>
      <c r="G198" s="127"/>
      <c r="H198" s="127"/>
    </row>
    <row r="199" spans="1:8" ht="15" x14ac:dyDescent="0.25">
      <c r="A199" s="127"/>
      <c r="B199" s="127"/>
      <c r="C199" s="127"/>
      <c r="D199" s="127"/>
      <c r="E199" s="127"/>
      <c r="F199" s="127"/>
      <c r="G199" s="127"/>
      <c r="H199" s="127"/>
    </row>
  </sheetData>
  <pageMargins left="0.2" right="0.2" top="0.75" bottom="0.75" header="0.3" footer="0.3"/>
  <pageSetup scale="86" orientation="portrait" r:id="rId1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15"/>
  <sheetViews>
    <sheetView zoomScale="70" zoomScaleNormal="70" workbookViewId="0">
      <pane ySplit="1" topLeftCell="A3176" activePane="bottomLeft" state="frozen"/>
      <selection activeCell="B33" sqref="B33"/>
      <selection pane="bottomLeft" activeCell="H3139" sqref="H3139"/>
    </sheetView>
  </sheetViews>
  <sheetFormatPr defaultColWidth="8.85546875" defaultRowHeight="15" x14ac:dyDescent="0.25"/>
  <cols>
    <col min="1" max="1" width="20.140625" style="160" bestFit="1" customWidth="1"/>
    <col min="2" max="2" width="15.85546875" style="210" bestFit="1" customWidth="1"/>
    <col min="3" max="3" width="13.140625" style="160" bestFit="1" customWidth="1"/>
    <col min="4" max="4" width="19.5703125" style="160" bestFit="1" customWidth="1"/>
    <col min="5" max="5" width="17.28515625" style="160" bestFit="1" customWidth="1"/>
    <col min="6" max="6" width="22.7109375" style="160" bestFit="1" customWidth="1"/>
    <col min="7" max="7" width="18.28515625" style="160" bestFit="1" customWidth="1"/>
    <col min="8" max="8" width="16.7109375" style="160" bestFit="1" customWidth="1"/>
    <col min="9" max="9" width="41" style="160" bestFit="1" customWidth="1"/>
    <col min="10" max="10" width="34" style="160" bestFit="1" customWidth="1"/>
    <col min="11" max="11" width="8.85546875" style="160"/>
    <col min="12" max="12" width="10" style="160" bestFit="1" customWidth="1"/>
    <col min="13" max="13" width="8.85546875" style="211"/>
    <col min="14" max="16384" width="8.85546875" style="160"/>
  </cols>
  <sheetData>
    <row r="1" spans="1:13" ht="14.45" x14ac:dyDescent="0.3">
      <c r="A1" s="160" t="s">
        <v>12615</v>
      </c>
      <c r="B1" s="210" t="s">
        <v>367</v>
      </c>
      <c r="C1" s="160" t="s">
        <v>12622</v>
      </c>
      <c r="D1" s="160" t="s">
        <v>368</v>
      </c>
      <c r="E1" s="160" t="s">
        <v>12623</v>
      </c>
      <c r="F1" s="160" t="s">
        <v>369</v>
      </c>
      <c r="G1" s="160" t="s">
        <v>370</v>
      </c>
      <c r="H1" s="160" t="s">
        <v>371</v>
      </c>
      <c r="I1" s="160" t="s">
        <v>3</v>
      </c>
      <c r="J1" s="160" t="s">
        <v>372</v>
      </c>
      <c r="K1" s="160" t="s">
        <v>33</v>
      </c>
      <c r="L1" s="160" t="s">
        <v>12597</v>
      </c>
      <c r="M1" s="211" t="s">
        <v>12598</v>
      </c>
    </row>
    <row r="2" spans="1:13" ht="14.45" x14ac:dyDescent="0.3">
      <c r="A2" s="212" t="s">
        <v>102</v>
      </c>
      <c r="B2" s="213">
        <v>10600501</v>
      </c>
      <c r="C2" s="212" t="s">
        <v>12614</v>
      </c>
      <c r="D2" s="214">
        <v>43525</v>
      </c>
      <c r="E2" s="160" t="s">
        <v>373</v>
      </c>
      <c r="F2" s="160">
        <v>101097319</v>
      </c>
      <c r="G2" s="215">
        <v>92972.38</v>
      </c>
      <c r="H2" s="214">
        <v>43530</v>
      </c>
      <c r="I2" s="160" t="s">
        <v>549</v>
      </c>
      <c r="J2" s="160" t="s">
        <v>376</v>
      </c>
      <c r="K2" s="160">
        <f t="shared" ref="K2:K65" si="0">MONTH(H2)</f>
        <v>3</v>
      </c>
      <c r="L2" s="160" t="s">
        <v>101</v>
      </c>
      <c r="M2" s="211">
        <f>VLOOKUP(J2,'Depr Rates'!A:G,7,FALSE)</f>
        <v>3.9300000000000002E-2</v>
      </c>
    </row>
    <row r="3" spans="1:13" ht="14.45" x14ac:dyDescent="0.3">
      <c r="A3" s="212" t="s">
        <v>102</v>
      </c>
      <c r="B3" s="213">
        <v>10600501</v>
      </c>
      <c r="C3" s="212" t="s">
        <v>12614</v>
      </c>
      <c r="D3" s="214">
        <v>43525</v>
      </c>
      <c r="E3" s="160" t="s">
        <v>373</v>
      </c>
      <c r="F3" s="160">
        <v>101097319</v>
      </c>
      <c r="G3" s="215">
        <v>176514.77</v>
      </c>
      <c r="H3" s="214">
        <v>43530</v>
      </c>
      <c r="I3" s="160" t="s">
        <v>549</v>
      </c>
      <c r="J3" s="160" t="s">
        <v>377</v>
      </c>
      <c r="K3" s="160">
        <f t="shared" si="0"/>
        <v>3</v>
      </c>
      <c r="L3" s="160" t="s">
        <v>101</v>
      </c>
      <c r="M3" s="211">
        <f>VLOOKUP(J3,'Depr Rates'!A:G,7,FALSE)</f>
        <v>1.77E-2</v>
      </c>
    </row>
    <row r="4" spans="1:13" ht="14.45" x14ac:dyDescent="0.3">
      <c r="A4" s="212" t="s">
        <v>102</v>
      </c>
      <c r="B4" s="213">
        <v>10600501</v>
      </c>
      <c r="C4" s="212" t="s">
        <v>12614</v>
      </c>
      <c r="D4" s="214">
        <v>43525</v>
      </c>
      <c r="E4" s="160" t="s">
        <v>373</v>
      </c>
      <c r="F4" s="160">
        <v>101097319</v>
      </c>
      <c r="G4" s="215">
        <v>3383.46</v>
      </c>
      <c r="H4" s="214">
        <v>43530</v>
      </c>
      <c r="I4" s="160" t="s">
        <v>549</v>
      </c>
      <c r="J4" s="160" t="s">
        <v>9054</v>
      </c>
      <c r="K4" s="160">
        <f t="shared" si="0"/>
        <v>3</v>
      </c>
      <c r="L4" s="160" t="s">
        <v>101</v>
      </c>
      <c r="M4" s="211">
        <f>VLOOKUP(J4,'Depr Rates'!A:G,7,FALSE)</f>
        <v>3.1399999999999997E-2</v>
      </c>
    </row>
    <row r="5" spans="1:13" ht="14.45" x14ac:dyDescent="0.3">
      <c r="A5" s="212" t="s">
        <v>102</v>
      </c>
      <c r="B5" s="213">
        <v>10600501</v>
      </c>
      <c r="C5" s="212" t="s">
        <v>12614</v>
      </c>
      <c r="D5" s="214">
        <v>43525</v>
      </c>
      <c r="E5" s="160" t="s">
        <v>373</v>
      </c>
      <c r="F5" s="160">
        <v>101097319</v>
      </c>
      <c r="G5" s="160">
        <v>665.98</v>
      </c>
      <c r="H5" s="214">
        <v>43530</v>
      </c>
      <c r="I5" s="160" t="s">
        <v>549</v>
      </c>
      <c r="J5" s="160" t="s">
        <v>9132</v>
      </c>
      <c r="K5" s="160">
        <f t="shared" si="0"/>
        <v>3</v>
      </c>
      <c r="L5" s="160" t="s">
        <v>101</v>
      </c>
      <c r="M5" s="211">
        <f>VLOOKUP(J5,'Depr Rates'!A:G,7,FALSE)</f>
        <v>3.7400000000000003E-2</v>
      </c>
    </row>
    <row r="6" spans="1:13" ht="14.45" x14ac:dyDescent="0.3">
      <c r="A6" s="212" t="s">
        <v>102</v>
      </c>
      <c r="B6" s="213">
        <v>10600501</v>
      </c>
      <c r="C6" s="212" t="s">
        <v>12614</v>
      </c>
      <c r="D6" s="214">
        <v>43525</v>
      </c>
      <c r="E6" s="160" t="s">
        <v>373</v>
      </c>
      <c r="F6" s="160">
        <v>101097319</v>
      </c>
      <c r="G6" s="160">
        <v>-123.83</v>
      </c>
      <c r="H6" s="214">
        <v>43530</v>
      </c>
      <c r="I6" s="160" t="s">
        <v>549</v>
      </c>
      <c r="J6" s="160" t="s">
        <v>9132</v>
      </c>
      <c r="K6" s="160">
        <f t="shared" si="0"/>
        <v>3</v>
      </c>
      <c r="L6" s="160" t="s">
        <v>101</v>
      </c>
      <c r="M6" s="211">
        <f>VLOOKUP(J6,'Depr Rates'!A:G,7,FALSE)</f>
        <v>3.7400000000000003E-2</v>
      </c>
    </row>
    <row r="7" spans="1:13" ht="14.45" x14ac:dyDescent="0.3">
      <c r="A7" s="212" t="s">
        <v>102</v>
      </c>
      <c r="B7" s="213">
        <v>10600501</v>
      </c>
      <c r="C7" s="212" t="s">
        <v>12614</v>
      </c>
      <c r="D7" s="214">
        <v>43525</v>
      </c>
      <c r="E7" s="160" t="s">
        <v>373</v>
      </c>
      <c r="F7" s="160">
        <v>101097319</v>
      </c>
      <c r="G7" s="215">
        <v>-17288.240000000002</v>
      </c>
      <c r="H7" s="214">
        <v>43530</v>
      </c>
      <c r="I7" s="160" t="s">
        <v>549</v>
      </c>
      <c r="J7" s="160" t="s">
        <v>376</v>
      </c>
      <c r="K7" s="160">
        <f t="shared" si="0"/>
        <v>3</v>
      </c>
      <c r="L7" s="160" t="s">
        <v>101</v>
      </c>
      <c r="M7" s="211">
        <f>VLOOKUP(J7,'Depr Rates'!A:G,7,FALSE)</f>
        <v>3.9300000000000002E-2</v>
      </c>
    </row>
    <row r="8" spans="1:13" ht="14.45" x14ac:dyDescent="0.3">
      <c r="A8" s="212" t="s">
        <v>102</v>
      </c>
      <c r="B8" s="213">
        <v>10600501</v>
      </c>
      <c r="C8" s="212" t="s">
        <v>12614</v>
      </c>
      <c r="D8" s="214">
        <v>43525</v>
      </c>
      <c r="E8" s="160" t="s">
        <v>373</v>
      </c>
      <c r="F8" s="160">
        <v>101097319</v>
      </c>
      <c r="G8" s="215">
        <v>-32823.01</v>
      </c>
      <c r="H8" s="214">
        <v>43530</v>
      </c>
      <c r="I8" s="160" t="s">
        <v>549</v>
      </c>
      <c r="J8" s="160" t="s">
        <v>377</v>
      </c>
      <c r="K8" s="160">
        <f t="shared" si="0"/>
        <v>3</v>
      </c>
      <c r="L8" s="160" t="s">
        <v>101</v>
      </c>
      <c r="M8" s="211">
        <f>VLOOKUP(J8,'Depr Rates'!A:G,7,FALSE)</f>
        <v>1.77E-2</v>
      </c>
    </row>
    <row r="9" spans="1:13" ht="14.45" x14ac:dyDescent="0.3">
      <c r="A9" s="212" t="s">
        <v>102</v>
      </c>
      <c r="B9" s="213">
        <v>10600501</v>
      </c>
      <c r="C9" s="212" t="s">
        <v>12614</v>
      </c>
      <c r="D9" s="214">
        <v>43525</v>
      </c>
      <c r="E9" s="160" t="s">
        <v>373</v>
      </c>
      <c r="F9" s="160">
        <v>101097319</v>
      </c>
      <c r="G9" s="160">
        <v>-629.16</v>
      </c>
      <c r="H9" s="214">
        <v>43530</v>
      </c>
      <c r="I9" s="160" t="s">
        <v>549</v>
      </c>
      <c r="J9" s="160" t="s">
        <v>9054</v>
      </c>
      <c r="K9" s="160">
        <f t="shared" si="0"/>
        <v>3</v>
      </c>
      <c r="L9" s="160" t="s">
        <v>101</v>
      </c>
      <c r="M9" s="211">
        <f>VLOOKUP(J9,'Depr Rates'!A:G,7,FALSE)</f>
        <v>3.1399999999999997E-2</v>
      </c>
    </row>
    <row r="10" spans="1:13" ht="14.45" x14ac:dyDescent="0.3">
      <c r="A10" s="212" t="s">
        <v>102</v>
      </c>
      <c r="B10" s="213">
        <v>10600501</v>
      </c>
      <c r="C10" s="212" t="s">
        <v>12614</v>
      </c>
      <c r="D10" s="214">
        <v>43525</v>
      </c>
      <c r="E10" s="160" t="s">
        <v>373</v>
      </c>
      <c r="F10" s="160">
        <v>101097319</v>
      </c>
      <c r="G10" s="160">
        <v>117.33</v>
      </c>
      <c r="H10" s="214">
        <v>43530</v>
      </c>
      <c r="I10" s="160" t="s">
        <v>549</v>
      </c>
      <c r="J10" s="160" t="s">
        <v>9132</v>
      </c>
      <c r="K10" s="160">
        <f t="shared" si="0"/>
        <v>3</v>
      </c>
      <c r="L10" s="160" t="s">
        <v>101</v>
      </c>
      <c r="M10" s="211">
        <f>VLOOKUP(J10,'Depr Rates'!A:G,7,FALSE)</f>
        <v>3.7400000000000003E-2</v>
      </c>
    </row>
    <row r="11" spans="1:13" ht="14.45" x14ac:dyDescent="0.3">
      <c r="A11" s="212" t="s">
        <v>102</v>
      </c>
      <c r="B11" s="213">
        <v>10600501</v>
      </c>
      <c r="C11" s="212" t="s">
        <v>12614</v>
      </c>
      <c r="D11" s="214">
        <v>43525</v>
      </c>
      <c r="E11" s="160" t="s">
        <v>373</v>
      </c>
      <c r="F11" s="160">
        <v>101097319</v>
      </c>
      <c r="G11" s="215">
        <v>16378.21</v>
      </c>
      <c r="H11" s="214">
        <v>43530</v>
      </c>
      <c r="I11" s="160" t="s">
        <v>549</v>
      </c>
      <c r="J11" s="160" t="s">
        <v>376</v>
      </c>
      <c r="K11" s="160">
        <f t="shared" si="0"/>
        <v>3</v>
      </c>
      <c r="L11" s="160" t="s">
        <v>101</v>
      </c>
      <c r="M11" s="211">
        <f>VLOOKUP(J11,'Depr Rates'!A:G,7,FALSE)</f>
        <v>3.9300000000000002E-2</v>
      </c>
    </row>
    <row r="12" spans="1:13" ht="14.45" x14ac:dyDescent="0.3">
      <c r="A12" s="212" t="s">
        <v>102</v>
      </c>
      <c r="B12" s="213">
        <v>10600501</v>
      </c>
      <c r="C12" s="212" t="s">
        <v>12614</v>
      </c>
      <c r="D12" s="214">
        <v>43525</v>
      </c>
      <c r="E12" s="160" t="s">
        <v>373</v>
      </c>
      <c r="F12" s="160">
        <v>101097319</v>
      </c>
      <c r="G12" s="215">
        <v>31095.200000000001</v>
      </c>
      <c r="H12" s="214">
        <v>43530</v>
      </c>
      <c r="I12" s="160" t="s">
        <v>549</v>
      </c>
      <c r="J12" s="160" t="s">
        <v>377</v>
      </c>
      <c r="K12" s="160">
        <f t="shared" si="0"/>
        <v>3</v>
      </c>
      <c r="L12" s="160" t="s">
        <v>101</v>
      </c>
      <c r="M12" s="211">
        <f>VLOOKUP(J12,'Depr Rates'!A:G,7,FALSE)</f>
        <v>1.77E-2</v>
      </c>
    </row>
    <row r="13" spans="1:13" ht="14.45" x14ac:dyDescent="0.3">
      <c r="A13" s="212" t="s">
        <v>102</v>
      </c>
      <c r="B13" s="213">
        <v>10600501</v>
      </c>
      <c r="C13" s="212" t="s">
        <v>12614</v>
      </c>
      <c r="D13" s="214">
        <v>43525</v>
      </c>
      <c r="E13" s="160" t="s">
        <v>373</v>
      </c>
      <c r="F13" s="160">
        <v>101097319</v>
      </c>
      <c r="G13" s="160">
        <v>596.04</v>
      </c>
      <c r="H13" s="214">
        <v>43530</v>
      </c>
      <c r="I13" s="160" t="s">
        <v>549</v>
      </c>
      <c r="J13" s="160" t="s">
        <v>9054</v>
      </c>
      <c r="K13" s="160">
        <f t="shared" si="0"/>
        <v>3</v>
      </c>
      <c r="L13" s="160" t="s">
        <v>101</v>
      </c>
      <c r="M13" s="211">
        <f>VLOOKUP(J13,'Depr Rates'!A:G,7,FALSE)</f>
        <v>3.1399999999999997E-2</v>
      </c>
    </row>
    <row r="14" spans="1:13" ht="14.45" x14ac:dyDescent="0.3">
      <c r="A14" s="212" t="s">
        <v>102</v>
      </c>
      <c r="B14" s="213">
        <v>10600501</v>
      </c>
      <c r="C14" s="212" t="s">
        <v>12614</v>
      </c>
      <c r="D14" s="214">
        <v>43466</v>
      </c>
      <c r="E14" s="160" t="s">
        <v>373</v>
      </c>
      <c r="F14" s="160">
        <v>101097586</v>
      </c>
      <c r="G14" s="215">
        <v>1294454.18</v>
      </c>
      <c r="H14" s="214">
        <v>43473</v>
      </c>
      <c r="I14" s="160" t="s">
        <v>391</v>
      </c>
      <c r="J14" s="160" t="s">
        <v>377</v>
      </c>
      <c r="K14" s="160">
        <f t="shared" si="0"/>
        <v>1</v>
      </c>
      <c r="L14" s="160" t="s">
        <v>101</v>
      </c>
      <c r="M14" s="211">
        <f>VLOOKUP(J14,'Depr Rates'!A:G,7,FALSE)</f>
        <v>1.77E-2</v>
      </c>
    </row>
    <row r="15" spans="1:13" ht="14.45" x14ac:dyDescent="0.3">
      <c r="A15" s="212" t="s">
        <v>102</v>
      </c>
      <c r="B15" s="213">
        <v>10600501</v>
      </c>
      <c r="C15" s="212" t="s">
        <v>12614</v>
      </c>
      <c r="D15" s="214">
        <v>43466</v>
      </c>
      <c r="E15" s="160" t="s">
        <v>373</v>
      </c>
      <c r="F15" s="160">
        <v>101097586</v>
      </c>
      <c r="G15" s="215">
        <v>1015503.25</v>
      </c>
      <c r="H15" s="214">
        <v>43473</v>
      </c>
      <c r="I15" s="160" t="s">
        <v>391</v>
      </c>
      <c r="J15" s="160" t="s">
        <v>376</v>
      </c>
      <c r="K15" s="160">
        <f t="shared" si="0"/>
        <v>1</v>
      </c>
      <c r="L15" s="160" t="s">
        <v>101</v>
      </c>
      <c r="M15" s="211">
        <f>VLOOKUP(J15,'Depr Rates'!A:G,7,FALSE)</f>
        <v>3.9300000000000002E-2</v>
      </c>
    </row>
    <row r="16" spans="1:13" ht="14.45" x14ac:dyDescent="0.3">
      <c r="A16" s="212" t="s">
        <v>102</v>
      </c>
      <c r="B16" s="213">
        <v>10600501</v>
      </c>
      <c r="C16" s="212" t="s">
        <v>12614</v>
      </c>
      <c r="D16" s="214">
        <v>43466</v>
      </c>
      <c r="E16" s="160" t="s">
        <v>373</v>
      </c>
      <c r="F16" s="160">
        <v>101097586</v>
      </c>
      <c r="G16" s="215">
        <v>5867.64</v>
      </c>
      <c r="H16" s="214">
        <v>43473</v>
      </c>
      <c r="I16" s="160" t="s">
        <v>391</v>
      </c>
      <c r="J16" s="160" t="s">
        <v>9132</v>
      </c>
      <c r="K16" s="160">
        <f t="shared" si="0"/>
        <v>1</v>
      </c>
      <c r="L16" s="160" t="s">
        <v>101</v>
      </c>
      <c r="M16" s="211">
        <f>VLOOKUP(J16,'Depr Rates'!A:G,7,FALSE)</f>
        <v>3.7400000000000003E-2</v>
      </c>
    </row>
    <row r="17" spans="1:13" ht="14.45" x14ac:dyDescent="0.3">
      <c r="A17" s="212" t="s">
        <v>102</v>
      </c>
      <c r="B17" s="213">
        <v>10600501</v>
      </c>
      <c r="C17" s="212" t="s">
        <v>12614</v>
      </c>
      <c r="D17" s="214">
        <v>43466</v>
      </c>
      <c r="E17" s="160" t="s">
        <v>373</v>
      </c>
      <c r="F17" s="160">
        <v>101097586</v>
      </c>
      <c r="G17" s="215">
        <v>-185212.17</v>
      </c>
      <c r="H17" s="214">
        <v>43473</v>
      </c>
      <c r="I17" s="160" t="s">
        <v>391</v>
      </c>
      <c r="J17" s="160" t="s">
        <v>376</v>
      </c>
      <c r="K17" s="160">
        <f t="shared" si="0"/>
        <v>1</v>
      </c>
      <c r="L17" s="160" t="s">
        <v>101</v>
      </c>
      <c r="M17" s="211">
        <f>VLOOKUP(J17,'Depr Rates'!A:G,7,FALSE)</f>
        <v>3.9300000000000002E-2</v>
      </c>
    </row>
    <row r="18" spans="1:13" ht="14.45" x14ac:dyDescent="0.3">
      <c r="A18" s="212" t="s">
        <v>102</v>
      </c>
      <c r="B18" s="213">
        <v>10600501</v>
      </c>
      <c r="C18" s="212" t="s">
        <v>12614</v>
      </c>
      <c r="D18" s="214">
        <v>43466</v>
      </c>
      <c r="E18" s="160" t="s">
        <v>373</v>
      </c>
      <c r="F18" s="160">
        <v>101097586</v>
      </c>
      <c r="G18" s="215">
        <v>-1070.17</v>
      </c>
      <c r="H18" s="214">
        <v>43473</v>
      </c>
      <c r="I18" s="160" t="s">
        <v>391</v>
      </c>
      <c r="J18" s="160" t="s">
        <v>9132</v>
      </c>
      <c r="K18" s="160">
        <f t="shared" si="0"/>
        <v>1</v>
      </c>
      <c r="L18" s="160" t="s">
        <v>101</v>
      </c>
      <c r="M18" s="211">
        <f>VLOOKUP(J18,'Depr Rates'!A:G,7,FALSE)</f>
        <v>3.7400000000000003E-2</v>
      </c>
    </row>
    <row r="19" spans="1:13" ht="14.45" x14ac:dyDescent="0.3">
      <c r="A19" s="212" t="s">
        <v>102</v>
      </c>
      <c r="B19" s="213">
        <v>10600501</v>
      </c>
      <c r="C19" s="212" t="s">
        <v>12614</v>
      </c>
      <c r="D19" s="214">
        <v>43466</v>
      </c>
      <c r="E19" s="160" t="s">
        <v>373</v>
      </c>
      <c r="F19" s="160">
        <v>101097586</v>
      </c>
      <c r="G19" s="215">
        <v>-236088.52</v>
      </c>
      <c r="H19" s="214">
        <v>43473</v>
      </c>
      <c r="I19" s="160" t="s">
        <v>391</v>
      </c>
      <c r="J19" s="160" t="s">
        <v>377</v>
      </c>
      <c r="K19" s="160">
        <f t="shared" si="0"/>
        <v>1</v>
      </c>
      <c r="L19" s="160" t="s">
        <v>101</v>
      </c>
      <c r="M19" s="211">
        <f>VLOOKUP(J19,'Depr Rates'!A:G,7,FALSE)</f>
        <v>1.77E-2</v>
      </c>
    </row>
    <row r="20" spans="1:13" ht="14.45" x14ac:dyDescent="0.3">
      <c r="A20" s="212" t="s">
        <v>102</v>
      </c>
      <c r="B20" s="213">
        <v>10600501</v>
      </c>
      <c r="C20" s="212" t="s">
        <v>12614</v>
      </c>
      <c r="D20" s="214">
        <v>43466</v>
      </c>
      <c r="E20" s="160" t="s">
        <v>373</v>
      </c>
      <c r="F20" s="160">
        <v>101097586</v>
      </c>
      <c r="G20" s="215">
        <v>167161.88</v>
      </c>
      <c r="H20" s="214">
        <v>43473</v>
      </c>
      <c r="I20" s="160" t="s">
        <v>391</v>
      </c>
      <c r="J20" s="160" t="s">
        <v>376</v>
      </c>
      <c r="K20" s="160">
        <f t="shared" si="0"/>
        <v>1</v>
      </c>
      <c r="L20" s="160" t="s">
        <v>101</v>
      </c>
      <c r="M20" s="211">
        <f>VLOOKUP(J20,'Depr Rates'!A:G,7,FALSE)</f>
        <v>3.9300000000000002E-2</v>
      </c>
    </row>
    <row r="21" spans="1:13" ht="14.45" x14ac:dyDescent="0.3">
      <c r="A21" s="212" t="s">
        <v>102</v>
      </c>
      <c r="B21" s="213">
        <v>10600501</v>
      </c>
      <c r="C21" s="212" t="s">
        <v>12614</v>
      </c>
      <c r="D21" s="214">
        <v>43466</v>
      </c>
      <c r="E21" s="160" t="s">
        <v>373</v>
      </c>
      <c r="F21" s="160">
        <v>101097586</v>
      </c>
      <c r="G21" s="160">
        <v>965.87</v>
      </c>
      <c r="H21" s="214">
        <v>43473</v>
      </c>
      <c r="I21" s="160" t="s">
        <v>391</v>
      </c>
      <c r="J21" s="160" t="s">
        <v>9132</v>
      </c>
      <c r="K21" s="160">
        <f t="shared" si="0"/>
        <v>1</v>
      </c>
      <c r="L21" s="160" t="s">
        <v>101</v>
      </c>
      <c r="M21" s="211">
        <f>VLOOKUP(J21,'Depr Rates'!A:G,7,FALSE)</f>
        <v>3.7400000000000003E-2</v>
      </c>
    </row>
    <row r="22" spans="1:13" ht="14.45" x14ac:dyDescent="0.3">
      <c r="A22" s="212" t="s">
        <v>102</v>
      </c>
      <c r="B22" s="213">
        <v>10600501</v>
      </c>
      <c r="C22" s="212" t="s">
        <v>12614</v>
      </c>
      <c r="D22" s="214">
        <v>43466</v>
      </c>
      <c r="E22" s="160" t="s">
        <v>373</v>
      </c>
      <c r="F22" s="160">
        <v>101097586</v>
      </c>
      <c r="G22" s="215">
        <v>213079.94</v>
      </c>
      <c r="H22" s="214">
        <v>43473</v>
      </c>
      <c r="I22" s="160" t="s">
        <v>391</v>
      </c>
      <c r="J22" s="160" t="s">
        <v>377</v>
      </c>
      <c r="K22" s="160">
        <f t="shared" si="0"/>
        <v>1</v>
      </c>
      <c r="L22" s="160" t="s">
        <v>101</v>
      </c>
      <c r="M22" s="211">
        <f>VLOOKUP(J22,'Depr Rates'!A:G,7,FALSE)</f>
        <v>1.77E-2</v>
      </c>
    </row>
    <row r="23" spans="1:13" ht="14.45" x14ac:dyDescent="0.3">
      <c r="A23" s="212" t="s">
        <v>102</v>
      </c>
      <c r="B23" s="213">
        <v>10600501</v>
      </c>
      <c r="C23" s="212" t="s">
        <v>12614</v>
      </c>
      <c r="D23" s="214">
        <v>43497</v>
      </c>
      <c r="E23" s="160" t="s">
        <v>373</v>
      </c>
      <c r="F23" s="160">
        <v>101097586</v>
      </c>
      <c r="G23" s="215">
        <v>-4390.37</v>
      </c>
      <c r="H23" s="214">
        <v>43473</v>
      </c>
      <c r="I23" s="160" t="s">
        <v>391</v>
      </c>
      <c r="J23" s="160" t="s">
        <v>377</v>
      </c>
      <c r="K23" s="160">
        <f t="shared" si="0"/>
        <v>1</v>
      </c>
      <c r="L23" s="160" t="s">
        <v>101</v>
      </c>
      <c r="M23" s="211">
        <f>VLOOKUP(J23,'Depr Rates'!A:G,7,FALSE)</f>
        <v>1.77E-2</v>
      </c>
    </row>
    <row r="24" spans="1:13" ht="14.45" x14ac:dyDescent="0.3">
      <c r="A24" s="212" t="s">
        <v>102</v>
      </c>
      <c r="B24" s="213">
        <v>10600501</v>
      </c>
      <c r="C24" s="212" t="s">
        <v>12614</v>
      </c>
      <c r="D24" s="214">
        <v>43497</v>
      </c>
      <c r="E24" s="160" t="s">
        <v>373</v>
      </c>
      <c r="F24" s="160">
        <v>101097586</v>
      </c>
      <c r="G24" s="160">
        <v>-19.899999999999999</v>
      </c>
      <c r="H24" s="214">
        <v>43473</v>
      </c>
      <c r="I24" s="160" t="s">
        <v>391</v>
      </c>
      <c r="J24" s="160" t="s">
        <v>9132</v>
      </c>
      <c r="K24" s="160">
        <f t="shared" si="0"/>
        <v>1</v>
      </c>
      <c r="L24" s="160" t="s">
        <v>101</v>
      </c>
      <c r="M24" s="211">
        <f>VLOOKUP(J24,'Depr Rates'!A:G,7,FALSE)</f>
        <v>3.7400000000000003E-2</v>
      </c>
    </row>
    <row r="25" spans="1:13" ht="14.45" x14ac:dyDescent="0.3">
      <c r="A25" s="212" t="s">
        <v>102</v>
      </c>
      <c r="B25" s="213">
        <v>10600501</v>
      </c>
      <c r="C25" s="212" t="s">
        <v>12614</v>
      </c>
      <c r="D25" s="214">
        <v>43497</v>
      </c>
      <c r="E25" s="160" t="s">
        <v>373</v>
      </c>
      <c r="F25" s="160">
        <v>101097586</v>
      </c>
      <c r="G25" s="215">
        <v>-3444.26</v>
      </c>
      <c r="H25" s="214">
        <v>43473</v>
      </c>
      <c r="I25" s="160" t="s">
        <v>391</v>
      </c>
      <c r="J25" s="160" t="s">
        <v>376</v>
      </c>
      <c r="K25" s="160">
        <f t="shared" si="0"/>
        <v>1</v>
      </c>
      <c r="L25" s="160" t="s">
        <v>101</v>
      </c>
      <c r="M25" s="211">
        <f>VLOOKUP(J25,'Depr Rates'!A:G,7,FALSE)</f>
        <v>3.9300000000000002E-2</v>
      </c>
    </row>
    <row r="26" spans="1:13" ht="14.45" x14ac:dyDescent="0.3">
      <c r="A26" s="212" t="s">
        <v>102</v>
      </c>
      <c r="B26" s="213">
        <v>10600501</v>
      </c>
      <c r="C26" s="212" t="s">
        <v>12614</v>
      </c>
      <c r="D26" s="214">
        <v>43497</v>
      </c>
      <c r="E26" s="160" t="s">
        <v>373</v>
      </c>
      <c r="F26" s="160">
        <v>101097586</v>
      </c>
      <c r="G26" s="160">
        <v>-726.23</v>
      </c>
      <c r="H26" s="214">
        <v>43473</v>
      </c>
      <c r="I26" s="160" t="s">
        <v>391</v>
      </c>
      <c r="J26" s="160" t="s">
        <v>377</v>
      </c>
      <c r="K26" s="160">
        <f t="shared" si="0"/>
        <v>1</v>
      </c>
      <c r="L26" s="160" t="s">
        <v>101</v>
      </c>
      <c r="M26" s="211">
        <f>VLOOKUP(J26,'Depr Rates'!A:G,7,FALSE)</f>
        <v>1.77E-2</v>
      </c>
    </row>
    <row r="27" spans="1:13" ht="14.45" x14ac:dyDescent="0.3">
      <c r="A27" s="212" t="s">
        <v>102</v>
      </c>
      <c r="B27" s="213">
        <v>10600501</v>
      </c>
      <c r="C27" s="212" t="s">
        <v>12614</v>
      </c>
      <c r="D27" s="214">
        <v>43497</v>
      </c>
      <c r="E27" s="160" t="s">
        <v>373</v>
      </c>
      <c r="F27" s="160">
        <v>101097586</v>
      </c>
      <c r="G27" s="160">
        <v>-3.29</v>
      </c>
      <c r="H27" s="214">
        <v>43473</v>
      </c>
      <c r="I27" s="160" t="s">
        <v>391</v>
      </c>
      <c r="J27" s="160" t="s">
        <v>9132</v>
      </c>
      <c r="K27" s="160">
        <f t="shared" si="0"/>
        <v>1</v>
      </c>
      <c r="L27" s="160" t="s">
        <v>101</v>
      </c>
      <c r="M27" s="211">
        <f>VLOOKUP(J27,'Depr Rates'!A:G,7,FALSE)</f>
        <v>3.7400000000000003E-2</v>
      </c>
    </row>
    <row r="28" spans="1:13" ht="14.45" x14ac:dyDescent="0.3">
      <c r="A28" s="212" t="s">
        <v>102</v>
      </c>
      <c r="B28" s="213">
        <v>10600501</v>
      </c>
      <c r="C28" s="212" t="s">
        <v>12614</v>
      </c>
      <c r="D28" s="214">
        <v>43497</v>
      </c>
      <c r="E28" s="160" t="s">
        <v>373</v>
      </c>
      <c r="F28" s="160">
        <v>101097586</v>
      </c>
      <c r="G28" s="160">
        <v>-569.74</v>
      </c>
      <c r="H28" s="214">
        <v>43473</v>
      </c>
      <c r="I28" s="160" t="s">
        <v>391</v>
      </c>
      <c r="J28" s="160" t="s">
        <v>376</v>
      </c>
      <c r="K28" s="160">
        <f t="shared" si="0"/>
        <v>1</v>
      </c>
      <c r="L28" s="160" t="s">
        <v>101</v>
      </c>
      <c r="M28" s="211">
        <f>VLOOKUP(J28,'Depr Rates'!A:G,7,FALSE)</f>
        <v>3.9300000000000002E-2</v>
      </c>
    </row>
    <row r="29" spans="1:13" ht="14.45" x14ac:dyDescent="0.3">
      <c r="A29" s="212" t="s">
        <v>102</v>
      </c>
      <c r="B29" s="213">
        <v>10600501</v>
      </c>
      <c r="C29" s="212" t="s">
        <v>12614</v>
      </c>
      <c r="D29" s="214">
        <v>43525</v>
      </c>
      <c r="E29" s="160" t="s">
        <v>373</v>
      </c>
      <c r="F29" s="160">
        <v>101097586</v>
      </c>
      <c r="G29" s="215">
        <v>-417948.34</v>
      </c>
      <c r="H29" s="214">
        <v>43473</v>
      </c>
      <c r="I29" s="160" t="s">
        <v>391</v>
      </c>
      <c r="J29" s="160" t="s">
        <v>377</v>
      </c>
      <c r="K29" s="160">
        <f t="shared" si="0"/>
        <v>1</v>
      </c>
      <c r="L29" s="160" t="s">
        <v>101</v>
      </c>
      <c r="M29" s="211">
        <f>VLOOKUP(J29,'Depr Rates'!A:G,7,FALSE)</f>
        <v>1.77E-2</v>
      </c>
    </row>
    <row r="30" spans="1:13" ht="14.45" x14ac:dyDescent="0.3">
      <c r="A30" s="212" t="s">
        <v>102</v>
      </c>
      <c r="B30" s="213">
        <v>10600501</v>
      </c>
      <c r="C30" s="212" t="s">
        <v>12614</v>
      </c>
      <c r="D30" s="214">
        <v>43525</v>
      </c>
      <c r="E30" s="160" t="s">
        <v>373</v>
      </c>
      <c r="F30" s="160">
        <v>101097586</v>
      </c>
      <c r="G30" s="215">
        <v>-1894.52</v>
      </c>
      <c r="H30" s="214">
        <v>43473</v>
      </c>
      <c r="I30" s="160" t="s">
        <v>391</v>
      </c>
      <c r="J30" s="160" t="s">
        <v>9132</v>
      </c>
      <c r="K30" s="160">
        <f t="shared" si="0"/>
        <v>1</v>
      </c>
      <c r="L30" s="160" t="s">
        <v>101</v>
      </c>
      <c r="M30" s="211">
        <f>VLOOKUP(J30,'Depr Rates'!A:G,7,FALSE)</f>
        <v>3.7400000000000003E-2</v>
      </c>
    </row>
    <row r="31" spans="1:13" ht="14.45" x14ac:dyDescent="0.3">
      <c r="A31" s="212" t="s">
        <v>102</v>
      </c>
      <c r="B31" s="213">
        <v>10600501</v>
      </c>
      <c r="C31" s="212" t="s">
        <v>12614</v>
      </c>
      <c r="D31" s="214">
        <v>43525</v>
      </c>
      <c r="E31" s="160" t="s">
        <v>373</v>
      </c>
      <c r="F31" s="160">
        <v>101097586</v>
      </c>
      <c r="G31" s="215">
        <v>-327881.75</v>
      </c>
      <c r="H31" s="214">
        <v>43473</v>
      </c>
      <c r="I31" s="160" t="s">
        <v>391</v>
      </c>
      <c r="J31" s="160" t="s">
        <v>376</v>
      </c>
      <c r="K31" s="160">
        <f t="shared" si="0"/>
        <v>1</v>
      </c>
      <c r="L31" s="160" t="s">
        <v>101</v>
      </c>
      <c r="M31" s="211">
        <f>VLOOKUP(J31,'Depr Rates'!A:G,7,FALSE)</f>
        <v>3.9300000000000002E-2</v>
      </c>
    </row>
    <row r="32" spans="1:13" ht="14.45" x14ac:dyDescent="0.3">
      <c r="A32" s="212" t="s">
        <v>102</v>
      </c>
      <c r="B32" s="213">
        <v>10600501</v>
      </c>
      <c r="C32" s="212" t="s">
        <v>12614</v>
      </c>
      <c r="D32" s="214">
        <v>43525</v>
      </c>
      <c r="E32" s="160" t="s">
        <v>373</v>
      </c>
      <c r="F32" s="160">
        <v>101097586</v>
      </c>
      <c r="G32" s="160">
        <v>117.77</v>
      </c>
      <c r="H32" s="214">
        <v>43473</v>
      </c>
      <c r="I32" s="160" t="s">
        <v>391</v>
      </c>
      <c r="J32" s="160" t="s">
        <v>377</v>
      </c>
      <c r="K32" s="160">
        <f t="shared" si="0"/>
        <v>1</v>
      </c>
      <c r="L32" s="160" t="s">
        <v>101</v>
      </c>
      <c r="M32" s="211">
        <f>VLOOKUP(J32,'Depr Rates'!A:G,7,FALSE)</f>
        <v>1.77E-2</v>
      </c>
    </row>
    <row r="33" spans="1:13" ht="14.45" x14ac:dyDescent="0.3">
      <c r="A33" s="212" t="s">
        <v>102</v>
      </c>
      <c r="B33" s="213">
        <v>10600501</v>
      </c>
      <c r="C33" s="212" t="s">
        <v>12614</v>
      </c>
      <c r="D33" s="214">
        <v>43525</v>
      </c>
      <c r="E33" s="160" t="s">
        <v>373</v>
      </c>
      <c r="F33" s="160">
        <v>101097586</v>
      </c>
      <c r="G33" s="160">
        <v>0.53</v>
      </c>
      <c r="H33" s="214">
        <v>43473</v>
      </c>
      <c r="I33" s="160" t="s">
        <v>391</v>
      </c>
      <c r="J33" s="160" t="s">
        <v>9132</v>
      </c>
      <c r="K33" s="160">
        <f t="shared" si="0"/>
        <v>1</v>
      </c>
      <c r="L33" s="160" t="s">
        <v>101</v>
      </c>
      <c r="M33" s="211">
        <f>VLOOKUP(J33,'Depr Rates'!A:G,7,FALSE)</f>
        <v>3.7400000000000003E-2</v>
      </c>
    </row>
    <row r="34" spans="1:13" ht="14.45" x14ac:dyDescent="0.3">
      <c r="A34" s="212" t="s">
        <v>102</v>
      </c>
      <c r="B34" s="213">
        <v>10600501</v>
      </c>
      <c r="C34" s="212" t="s">
        <v>12614</v>
      </c>
      <c r="D34" s="214">
        <v>43525</v>
      </c>
      <c r="E34" s="160" t="s">
        <v>373</v>
      </c>
      <c r="F34" s="160">
        <v>101097586</v>
      </c>
      <c r="G34" s="160">
        <v>92.38</v>
      </c>
      <c r="H34" s="214">
        <v>43473</v>
      </c>
      <c r="I34" s="160" t="s">
        <v>391</v>
      </c>
      <c r="J34" s="160" t="s">
        <v>376</v>
      </c>
      <c r="K34" s="160">
        <f t="shared" si="0"/>
        <v>1</v>
      </c>
      <c r="L34" s="160" t="s">
        <v>101</v>
      </c>
      <c r="M34" s="211">
        <f>VLOOKUP(J34,'Depr Rates'!A:G,7,FALSE)</f>
        <v>3.9300000000000002E-2</v>
      </c>
    </row>
    <row r="35" spans="1:13" ht="14.45" x14ac:dyDescent="0.3">
      <c r="A35" s="212" t="s">
        <v>102</v>
      </c>
      <c r="B35" s="213">
        <v>10600501</v>
      </c>
      <c r="C35" s="212" t="s">
        <v>12614</v>
      </c>
      <c r="D35" s="214">
        <v>43525</v>
      </c>
      <c r="E35" s="160" t="s">
        <v>373</v>
      </c>
      <c r="F35" s="160">
        <v>101097586</v>
      </c>
      <c r="G35" s="160">
        <v>209.55</v>
      </c>
      <c r="H35" s="214">
        <v>43473</v>
      </c>
      <c r="I35" s="160" t="s">
        <v>391</v>
      </c>
      <c r="J35" s="160" t="s">
        <v>377</v>
      </c>
      <c r="K35" s="160">
        <f t="shared" si="0"/>
        <v>1</v>
      </c>
      <c r="L35" s="160" t="s">
        <v>101</v>
      </c>
      <c r="M35" s="211">
        <f>VLOOKUP(J35,'Depr Rates'!A:G,7,FALSE)</f>
        <v>1.77E-2</v>
      </c>
    </row>
    <row r="36" spans="1:13" ht="14.45" x14ac:dyDescent="0.3">
      <c r="A36" s="212" t="s">
        <v>102</v>
      </c>
      <c r="B36" s="213">
        <v>10600501</v>
      </c>
      <c r="C36" s="212" t="s">
        <v>12614</v>
      </c>
      <c r="D36" s="214">
        <v>43525</v>
      </c>
      <c r="E36" s="160" t="s">
        <v>373</v>
      </c>
      <c r="F36" s="160">
        <v>101097586</v>
      </c>
      <c r="G36" s="160">
        <v>0.94</v>
      </c>
      <c r="H36" s="214">
        <v>43473</v>
      </c>
      <c r="I36" s="160" t="s">
        <v>391</v>
      </c>
      <c r="J36" s="160" t="s">
        <v>9132</v>
      </c>
      <c r="K36" s="160">
        <f t="shared" si="0"/>
        <v>1</v>
      </c>
      <c r="L36" s="160" t="s">
        <v>101</v>
      </c>
      <c r="M36" s="211">
        <f>VLOOKUP(J36,'Depr Rates'!A:G,7,FALSE)</f>
        <v>3.7400000000000003E-2</v>
      </c>
    </row>
    <row r="37" spans="1:13" ht="14.45" x14ac:dyDescent="0.3">
      <c r="A37" s="212" t="s">
        <v>102</v>
      </c>
      <c r="B37" s="213">
        <v>10600501</v>
      </c>
      <c r="C37" s="212" t="s">
        <v>12614</v>
      </c>
      <c r="D37" s="214">
        <v>43525</v>
      </c>
      <c r="E37" s="160" t="s">
        <v>373</v>
      </c>
      <c r="F37" s="160">
        <v>101097586</v>
      </c>
      <c r="G37" s="160">
        <v>164.39</v>
      </c>
      <c r="H37" s="214">
        <v>43473</v>
      </c>
      <c r="I37" s="160" t="s">
        <v>391</v>
      </c>
      <c r="J37" s="160" t="s">
        <v>376</v>
      </c>
      <c r="K37" s="160">
        <f t="shared" si="0"/>
        <v>1</v>
      </c>
      <c r="L37" s="160" t="s">
        <v>101</v>
      </c>
      <c r="M37" s="211">
        <f>VLOOKUP(J37,'Depr Rates'!A:G,7,FALSE)</f>
        <v>3.9300000000000002E-2</v>
      </c>
    </row>
    <row r="38" spans="1:13" ht="14.45" x14ac:dyDescent="0.3">
      <c r="A38" s="212" t="s">
        <v>102</v>
      </c>
      <c r="B38" s="213">
        <v>10600501</v>
      </c>
      <c r="C38" s="212" t="s">
        <v>12614</v>
      </c>
      <c r="D38" s="214">
        <v>43525</v>
      </c>
      <c r="E38" s="160" t="s">
        <v>373</v>
      </c>
      <c r="F38" s="160">
        <v>101100859</v>
      </c>
      <c r="G38" s="215">
        <v>61978.93</v>
      </c>
      <c r="H38" s="214">
        <v>43544</v>
      </c>
      <c r="I38" s="160" t="s">
        <v>575</v>
      </c>
      <c r="J38" s="160" t="s">
        <v>9054</v>
      </c>
      <c r="K38" s="160">
        <f t="shared" si="0"/>
        <v>3</v>
      </c>
      <c r="L38" s="160" t="s">
        <v>101</v>
      </c>
      <c r="M38" s="211">
        <f>VLOOKUP(J38,'Depr Rates'!A:G,7,FALSE)</f>
        <v>3.1399999999999997E-2</v>
      </c>
    </row>
    <row r="39" spans="1:13" ht="14.45" x14ac:dyDescent="0.3">
      <c r="A39" s="212" t="s">
        <v>102</v>
      </c>
      <c r="B39" s="213">
        <v>10600501</v>
      </c>
      <c r="C39" s="212" t="s">
        <v>12614</v>
      </c>
      <c r="D39" s="214">
        <v>43525</v>
      </c>
      <c r="E39" s="160" t="s">
        <v>373</v>
      </c>
      <c r="F39" s="160">
        <v>101100859</v>
      </c>
      <c r="G39" s="215">
        <v>23391.15</v>
      </c>
      <c r="H39" s="214">
        <v>43544</v>
      </c>
      <c r="I39" s="160" t="s">
        <v>575</v>
      </c>
      <c r="J39" s="160" t="s">
        <v>377</v>
      </c>
      <c r="K39" s="160">
        <f t="shared" si="0"/>
        <v>3</v>
      </c>
      <c r="L39" s="160" t="s">
        <v>101</v>
      </c>
      <c r="M39" s="211">
        <f>VLOOKUP(J39,'Depr Rates'!A:G,7,FALSE)</f>
        <v>1.77E-2</v>
      </c>
    </row>
    <row r="40" spans="1:13" ht="14.45" x14ac:dyDescent="0.3">
      <c r="A40" s="212" t="s">
        <v>102</v>
      </c>
      <c r="B40" s="213">
        <v>10600501</v>
      </c>
      <c r="C40" s="212" t="s">
        <v>12614</v>
      </c>
      <c r="D40" s="214">
        <v>43525</v>
      </c>
      <c r="E40" s="160" t="s">
        <v>373</v>
      </c>
      <c r="F40" s="160">
        <v>101100859</v>
      </c>
      <c r="G40" s="215">
        <v>44689.86</v>
      </c>
      <c r="H40" s="214">
        <v>43544</v>
      </c>
      <c r="I40" s="160" t="s">
        <v>575</v>
      </c>
      <c r="J40" s="160" t="s">
        <v>9054</v>
      </c>
      <c r="K40" s="160">
        <f t="shared" si="0"/>
        <v>3</v>
      </c>
      <c r="L40" s="160" t="s">
        <v>101</v>
      </c>
      <c r="M40" s="211">
        <f>VLOOKUP(J40,'Depr Rates'!A:G,7,FALSE)</f>
        <v>3.1399999999999997E-2</v>
      </c>
    </row>
    <row r="41" spans="1:13" ht="14.45" x14ac:dyDescent="0.3">
      <c r="A41" s="212" t="s">
        <v>102</v>
      </c>
      <c r="B41" s="213">
        <v>10600501</v>
      </c>
      <c r="C41" s="212" t="s">
        <v>12614</v>
      </c>
      <c r="D41" s="214">
        <v>43525</v>
      </c>
      <c r="E41" s="160" t="s">
        <v>373</v>
      </c>
      <c r="F41" s="160">
        <v>101100859</v>
      </c>
      <c r="G41" s="215">
        <v>16866.18</v>
      </c>
      <c r="H41" s="214">
        <v>43544</v>
      </c>
      <c r="I41" s="160" t="s">
        <v>575</v>
      </c>
      <c r="J41" s="160" t="s">
        <v>377</v>
      </c>
      <c r="K41" s="160">
        <f t="shared" si="0"/>
        <v>3</v>
      </c>
      <c r="L41" s="160" t="s">
        <v>101</v>
      </c>
      <c r="M41" s="211">
        <f>VLOOKUP(J41,'Depr Rates'!A:G,7,FALSE)</f>
        <v>1.77E-2</v>
      </c>
    </row>
    <row r="42" spans="1:13" ht="14.45" x14ac:dyDescent="0.3">
      <c r="A42" s="212" t="s">
        <v>102</v>
      </c>
      <c r="B42" s="213">
        <v>10600501</v>
      </c>
      <c r="C42" s="212" t="s">
        <v>12614</v>
      </c>
      <c r="D42" s="214">
        <v>43525</v>
      </c>
      <c r="E42" s="160" t="s">
        <v>373</v>
      </c>
      <c r="F42" s="160">
        <v>101101450</v>
      </c>
      <c r="G42" s="215">
        <v>-2551.2199999999998</v>
      </c>
      <c r="H42" s="214">
        <v>43531</v>
      </c>
      <c r="I42" s="160" t="s">
        <v>532</v>
      </c>
      <c r="J42" s="160" t="s">
        <v>9132</v>
      </c>
      <c r="K42" s="160">
        <f t="shared" si="0"/>
        <v>3</v>
      </c>
      <c r="L42" s="160" t="s">
        <v>101</v>
      </c>
      <c r="M42" s="211">
        <f>VLOOKUP(J42,'Depr Rates'!A:G,7,FALSE)</f>
        <v>3.7400000000000003E-2</v>
      </c>
    </row>
    <row r="43" spans="1:13" ht="14.45" x14ac:dyDescent="0.3">
      <c r="A43" s="212" t="s">
        <v>102</v>
      </c>
      <c r="B43" s="213">
        <v>10600501</v>
      </c>
      <c r="C43" s="212" t="s">
        <v>12614</v>
      </c>
      <c r="D43" s="214">
        <v>43525</v>
      </c>
      <c r="E43" s="160" t="s">
        <v>373</v>
      </c>
      <c r="F43" s="160">
        <v>101101450</v>
      </c>
      <c r="G43" s="215">
        <v>-62152.09</v>
      </c>
      <c r="H43" s="214">
        <v>43531</v>
      </c>
      <c r="I43" s="160" t="s">
        <v>532</v>
      </c>
      <c r="J43" s="160" t="s">
        <v>377</v>
      </c>
      <c r="K43" s="160">
        <f t="shared" si="0"/>
        <v>3</v>
      </c>
      <c r="L43" s="160" t="s">
        <v>101</v>
      </c>
      <c r="M43" s="211">
        <f>VLOOKUP(J43,'Depr Rates'!A:G,7,FALSE)</f>
        <v>1.77E-2</v>
      </c>
    </row>
    <row r="44" spans="1:13" ht="14.45" x14ac:dyDescent="0.3">
      <c r="A44" s="212" t="s">
        <v>102</v>
      </c>
      <c r="B44" s="213">
        <v>10600501</v>
      </c>
      <c r="C44" s="212" t="s">
        <v>12614</v>
      </c>
      <c r="D44" s="214">
        <v>43525</v>
      </c>
      <c r="E44" s="160" t="s">
        <v>373</v>
      </c>
      <c r="F44" s="160">
        <v>101101450</v>
      </c>
      <c r="G44" s="215">
        <v>-1872.15</v>
      </c>
      <c r="H44" s="214">
        <v>43531</v>
      </c>
      <c r="I44" s="160" t="s">
        <v>532</v>
      </c>
      <c r="J44" s="160" t="s">
        <v>376</v>
      </c>
      <c r="K44" s="160">
        <f t="shared" si="0"/>
        <v>3</v>
      </c>
      <c r="L44" s="160" t="s">
        <v>101</v>
      </c>
      <c r="M44" s="211">
        <f>VLOOKUP(J44,'Depr Rates'!A:G,7,FALSE)</f>
        <v>3.9300000000000002E-2</v>
      </c>
    </row>
    <row r="45" spans="1:13" ht="14.45" x14ac:dyDescent="0.3">
      <c r="A45" s="212" t="s">
        <v>102</v>
      </c>
      <c r="B45" s="213">
        <v>10600501</v>
      </c>
      <c r="C45" s="212" t="s">
        <v>12614</v>
      </c>
      <c r="D45" s="214">
        <v>43525</v>
      </c>
      <c r="E45" s="160" t="s">
        <v>373</v>
      </c>
      <c r="F45" s="160">
        <v>101101450</v>
      </c>
      <c r="G45" s="215">
        <v>-1702.63</v>
      </c>
      <c r="H45" s="214">
        <v>43531</v>
      </c>
      <c r="I45" s="160" t="s">
        <v>532</v>
      </c>
      <c r="J45" s="160" t="s">
        <v>9054</v>
      </c>
      <c r="K45" s="160">
        <f t="shared" si="0"/>
        <v>3</v>
      </c>
      <c r="L45" s="160" t="s">
        <v>101</v>
      </c>
      <c r="M45" s="211">
        <f>VLOOKUP(J45,'Depr Rates'!A:G,7,FALSE)</f>
        <v>3.1399999999999997E-2</v>
      </c>
    </row>
    <row r="46" spans="1:13" ht="14.45" x14ac:dyDescent="0.3">
      <c r="A46" s="212" t="s">
        <v>102</v>
      </c>
      <c r="B46" s="213">
        <v>10600501</v>
      </c>
      <c r="C46" s="212" t="s">
        <v>12614</v>
      </c>
      <c r="D46" s="214">
        <v>43525</v>
      </c>
      <c r="E46" s="160" t="s">
        <v>373</v>
      </c>
      <c r="F46" s="160">
        <v>101101450</v>
      </c>
      <c r="G46" s="215">
        <v>-1777.45</v>
      </c>
      <c r="H46" s="214">
        <v>43531</v>
      </c>
      <c r="I46" s="160" t="s">
        <v>532</v>
      </c>
      <c r="J46" s="160" t="s">
        <v>9054</v>
      </c>
      <c r="K46" s="160">
        <f t="shared" si="0"/>
        <v>3</v>
      </c>
      <c r="L46" s="160" t="s">
        <v>101</v>
      </c>
      <c r="M46" s="211">
        <f>VLOOKUP(J46,'Depr Rates'!A:G,7,FALSE)</f>
        <v>3.1399999999999997E-2</v>
      </c>
    </row>
    <row r="47" spans="1:13" ht="14.45" x14ac:dyDescent="0.3">
      <c r="A47" s="212" t="s">
        <v>102</v>
      </c>
      <c r="B47" s="213">
        <v>10600501</v>
      </c>
      <c r="C47" s="212" t="s">
        <v>12614</v>
      </c>
      <c r="D47" s="214">
        <v>43525</v>
      </c>
      <c r="E47" s="160" t="s">
        <v>373</v>
      </c>
      <c r="F47" s="160">
        <v>101101450</v>
      </c>
      <c r="G47" s="215">
        <v>-2663.32</v>
      </c>
      <c r="H47" s="214">
        <v>43531</v>
      </c>
      <c r="I47" s="160" t="s">
        <v>532</v>
      </c>
      <c r="J47" s="160" t="s">
        <v>9132</v>
      </c>
      <c r="K47" s="160">
        <f t="shared" si="0"/>
        <v>3</v>
      </c>
      <c r="L47" s="160" t="s">
        <v>101</v>
      </c>
      <c r="M47" s="211">
        <f>VLOOKUP(J47,'Depr Rates'!A:G,7,FALSE)</f>
        <v>3.7400000000000003E-2</v>
      </c>
    </row>
    <row r="48" spans="1:13" ht="14.45" x14ac:dyDescent="0.3">
      <c r="A48" s="212" t="s">
        <v>102</v>
      </c>
      <c r="B48" s="213">
        <v>10600501</v>
      </c>
      <c r="C48" s="212" t="s">
        <v>12614</v>
      </c>
      <c r="D48" s="214">
        <v>43525</v>
      </c>
      <c r="E48" s="160" t="s">
        <v>373</v>
      </c>
      <c r="F48" s="160">
        <v>101101450</v>
      </c>
      <c r="G48" s="215">
        <v>-64883.14</v>
      </c>
      <c r="H48" s="214">
        <v>43531</v>
      </c>
      <c r="I48" s="160" t="s">
        <v>532</v>
      </c>
      <c r="J48" s="160" t="s">
        <v>377</v>
      </c>
      <c r="K48" s="160">
        <f t="shared" si="0"/>
        <v>3</v>
      </c>
      <c r="L48" s="160" t="s">
        <v>101</v>
      </c>
      <c r="M48" s="211">
        <f>VLOOKUP(J48,'Depr Rates'!A:G,7,FALSE)</f>
        <v>1.77E-2</v>
      </c>
    </row>
    <row r="49" spans="1:13" ht="14.45" x14ac:dyDescent="0.3">
      <c r="A49" s="212" t="s">
        <v>102</v>
      </c>
      <c r="B49" s="213">
        <v>10600501</v>
      </c>
      <c r="C49" s="212" t="s">
        <v>12614</v>
      </c>
      <c r="D49" s="214">
        <v>43525</v>
      </c>
      <c r="E49" s="160" t="s">
        <v>373</v>
      </c>
      <c r="F49" s="160">
        <v>101101450</v>
      </c>
      <c r="G49" s="215">
        <v>-1954.41</v>
      </c>
      <c r="H49" s="214">
        <v>43531</v>
      </c>
      <c r="I49" s="160" t="s">
        <v>532</v>
      </c>
      <c r="J49" s="160" t="s">
        <v>376</v>
      </c>
      <c r="K49" s="160">
        <f t="shared" si="0"/>
        <v>3</v>
      </c>
      <c r="L49" s="160" t="s">
        <v>101</v>
      </c>
      <c r="M49" s="211">
        <f>VLOOKUP(J49,'Depr Rates'!A:G,7,FALSE)</f>
        <v>3.9300000000000002E-2</v>
      </c>
    </row>
    <row r="50" spans="1:13" ht="14.45" x14ac:dyDescent="0.3">
      <c r="A50" s="212" t="s">
        <v>102</v>
      </c>
      <c r="B50" s="213">
        <v>10600501</v>
      </c>
      <c r="C50" s="212" t="s">
        <v>12614</v>
      </c>
      <c r="D50" s="214">
        <v>43525</v>
      </c>
      <c r="E50" s="160" t="s">
        <v>373</v>
      </c>
      <c r="F50" s="160">
        <v>101101450</v>
      </c>
      <c r="G50" s="215">
        <v>1481.37</v>
      </c>
      <c r="H50" s="214">
        <v>43531</v>
      </c>
      <c r="I50" s="160" t="s">
        <v>532</v>
      </c>
      <c r="J50" s="160" t="s">
        <v>9054</v>
      </c>
      <c r="K50" s="160">
        <f t="shared" si="0"/>
        <v>3</v>
      </c>
      <c r="L50" s="160" t="s">
        <v>101</v>
      </c>
      <c r="M50" s="211">
        <f>VLOOKUP(J50,'Depr Rates'!A:G,7,FALSE)</f>
        <v>3.1399999999999997E-2</v>
      </c>
    </row>
    <row r="51" spans="1:13" ht="14.45" x14ac:dyDescent="0.3">
      <c r="A51" s="212" t="s">
        <v>102</v>
      </c>
      <c r="B51" s="213">
        <v>10600501</v>
      </c>
      <c r="C51" s="212" t="s">
        <v>12614</v>
      </c>
      <c r="D51" s="214">
        <v>43525</v>
      </c>
      <c r="E51" s="160" t="s">
        <v>373</v>
      </c>
      <c r="F51" s="160">
        <v>101101450</v>
      </c>
      <c r="G51" s="215">
        <v>2219.69</v>
      </c>
      <c r="H51" s="214">
        <v>43531</v>
      </c>
      <c r="I51" s="160" t="s">
        <v>532</v>
      </c>
      <c r="J51" s="160" t="s">
        <v>9132</v>
      </c>
      <c r="K51" s="160">
        <f t="shared" si="0"/>
        <v>3</v>
      </c>
      <c r="L51" s="160" t="s">
        <v>101</v>
      </c>
      <c r="M51" s="211">
        <f>VLOOKUP(J51,'Depr Rates'!A:G,7,FALSE)</f>
        <v>3.7400000000000003E-2</v>
      </c>
    </row>
    <row r="52" spans="1:13" ht="14.45" x14ac:dyDescent="0.3">
      <c r="A52" s="212" t="s">
        <v>102</v>
      </c>
      <c r="B52" s="213">
        <v>10600501</v>
      </c>
      <c r="C52" s="212" t="s">
        <v>12614</v>
      </c>
      <c r="D52" s="214">
        <v>43525</v>
      </c>
      <c r="E52" s="160" t="s">
        <v>373</v>
      </c>
      <c r="F52" s="160">
        <v>101101450</v>
      </c>
      <c r="G52" s="215">
        <v>54075.39</v>
      </c>
      <c r="H52" s="214">
        <v>43531</v>
      </c>
      <c r="I52" s="160" t="s">
        <v>532</v>
      </c>
      <c r="J52" s="160" t="s">
        <v>377</v>
      </c>
      <c r="K52" s="160">
        <f t="shared" si="0"/>
        <v>3</v>
      </c>
      <c r="L52" s="160" t="s">
        <v>101</v>
      </c>
      <c r="M52" s="211">
        <f>VLOOKUP(J52,'Depr Rates'!A:G,7,FALSE)</f>
        <v>1.77E-2</v>
      </c>
    </row>
    <row r="53" spans="1:13" ht="14.45" x14ac:dyDescent="0.3">
      <c r="A53" s="212" t="s">
        <v>102</v>
      </c>
      <c r="B53" s="213">
        <v>10600501</v>
      </c>
      <c r="C53" s="212" t="s">
        <v>12614</v>
      </c>
      <c r="D53" s="214">
        <v>43525</v>
      </c>
      <c r="E53" s="160" t="s">
        <v>373</v>
      </c>
      <c r="F53" s="160">
        <v>101101450</v>
      </c>
      <c r="G53" s="215">
        <v>1628.85</v>
      </c>
      <c r="H53" s="214">
        <v>43531</v>
      </c>
      <c r="I53" s="160" t="s">
        <v>532</v>
      </c>
      <c r="J53" s="160" t="s">
        <v>376</v>
      </c>
      <c r="K53" s="160">
        <f t="shared" si="0"/>
        <v>3</v>
      </c>
      <c r="L53" s="160" t="s">
        <v>101</v>
      </c>
      <c r="M53" s="211">
        <f>VLOOKUP(J53,'Depr Rates'!A:G,7,FALSE)</f>
        <v>3.9300000000000002E-2</v>
      </c>
    </row>
    <row r="54" spans="1:13" ht="14.45" x14ac:dyDescent="0.3">
      <c r="A54" s="212" t="s">
        <v>102</v>
      </c>
      <c r="B54" s="213">
        <v>10600501</v>
      </c>
      <c r="C54" s="212" t="s">
        <v>12614</v>
      </c>
      <c r="D54" s="214">
        <v>43466</v>
      </c>
      <c r="E54" s="160" t="s">
        <v>373</v>
      </c>
      <c r="F54" s="160">
        <v>101102283</v>
      </c>
      <c r="G54" s="215">
        <v>47202.09</v>
      </c>
      <c r="H54" s="214">
        <v>43490</v>
      </c>
      <c r="I54" s="160" t="s">
        <v>420</v>
      </c>
      <c r="J54" s="160" t="s">
        <v>9054</v>
      </c>
      <c r="K54" s="160">
        <f t="shared" si="0"/>
        <v>1</v>
      </c>
      <c r="L54" s="160" t="s">
        <v>101</v>
      </c>
      <c r="M54" s="211">
        <f>VLOOKUP(J54,'Depr Rates'!A:G,7,FALSE)</f>
        <v>3.1399999999999997E-2</v>
      </c>
    </row>
    <row r="55" spans="1:13" ht="14.45" x14ac:dyDescent="0.3">
      <c r="A55" s="212" t="s">
        <v>102</v>
      </c>
      <c r="B55" s="213">
        <v>10600501</v>
      </c>
      <c r="C55" s="212" t="s">
        <v>12614</v>
      </c>
      <c r="D55" s="214">
        <v>43466</v>
      </c>
      <c r="E55" s="160" t="s">
        <v>373</v>
      </c>
      <c r="F55" s="160">
        <v>101102283</v>
      </c>
      <c r="G55" s="215">
        <v>93084.08</v>
      </c>
      <c r="H55" s="214">
        <v>43490</v>
      </c>
      <c r="I55" s="160" t="s">
        <v>420</v>
      </c>
      <c r="J55" s="160" t="s">
        <v>377</v>
      </c>
      <c r="K55" s="160">
        <f t="shared" si="0"/>
        <v>1</v>
      </c>
      <c r="L55" s="160" t="s">
        <v>101</v>
      </c>
      <c r="M55" s="211">
        <f>VLOOKUP(J55,'Depr Rates'!A:G,7,FALSE)</f>
        <v>1.77E-2</v>
      </c>
    </row>
    <row r="56" spans="1:13" ht="14.45" x14ac:dyDescent="0.3">
      <c r="A56" s="212" t="s">
        <v>102</v>
      </c>
      <c r="B56" s="213">
        <v>10600501</v>
      </c>
      <c r="C56" s="212" t="s">
        <v>12614</v>
      </c>
      <c r="D56" s="214">
        <v>43466</v>
      </c>
      <c r="E56" s="160" t="s">
        <v>373</v>
      </c>
      <c r="F56" s="160">
        <v>101102283</v>
      </c>
      <c r="G56" s="215">
        <v>186400.48</v>
      </c>
      <c r="H56" s="214">
        <v>43490</v>
      </c>
      <c r="I56" s="160" t="s">
        <v>420</v>
      </c>
      <c r="J56" s="160" t="s">
        <v>9132</v>
      </c>
      <c r="K56" s="160">
        <f t="shared" si="0"/>
        <v>1</v>
      </c>
      <c r="L56" s="160" t="s">
        <v>101</v>
      </c>
      <c r="M56" s="211">
        <f>VLOOKUP(J56,'Depr Rates'!A:G,7,FALSE)</f>
        <v>3.7400000000000003E-2</v>
      </c>
    </row>
    <row r="57" spans="1:13" ht="14.45" x14ac:dyDescent="0.3">
      <c r="A57" s="212" t="s">
        <v>102</v>
      </c>
      <c r="B57" s="213">
        <v>10600501</v>
      </c>
      <c r="C57" s="212" t="s">
        <v>12614</v>
      </c>
      <c r="D57" s="214">
        <v>43466</v>
      </c>
      <c r="E57" s="160" t="s">
        <v>373</v>
      </c>
      <c r="F57" s="160">
        <v>101102283</v>
      </c>
      <c r="G57" s="215">
        <v>153978.23999999999</v>
      </c>
      <c r="H57" s="214">
        <v>43490</v>
      </c>
      <c r="I57" s="160" t="s">
        <v>420</v>
      </c>
      <c r="J57" s="160" t="s">
        <v>376</v>
      </c>
      <c r="K57" s="160">
        <f t="shared" si="0"/>
        <v>1</v>
      </c>
      <c r="L57" s="160" t="s">
        <v>101</v>
      </c>
      <c r="M57" s="211">
        <f>VLOOKUP(J57,'Depr Rates'!A:G,7,FALSE)</f>
        <v>3.9300000000000002E-2</v>
      </c>
    </row>
    <row r="58" spans="1:13" ht="14.45" x14ac:dyDescent="0.3">
      <c r="A58" s="212" t="s">
        <v>102</v>
      </c>
      <c r="B58" s="213">
        <v>10600501</v>
      </c>
      <c r="C58" s="212" t="s">
        <v>12614</v>
      </c>
      <c r="D58" s="214">
        <v>43466</v>
      </c>
      <c r="E58" s="160" t="s">
        <v>373</v>
      </c>
      <c r="F58" s="160">
        <v>101102283</v>
      </c>
      <c r="G58" s="215">
        <v>-13834.01</v>
      </c>
      <c r="H58" s="214">
        <v>43490</v>
      </c>
      <c r="I58" s="160" t="s">
        <v>420</v>
      </c>
      <c r="J58" s="160" t="s">
        <v>9132</v>
      </c>
      <c r="K58" s="160">
        <f t="shared" si="0"/>
        <v>1</v>
      </c>
      <c r="L58" s="160" t="s">
        <v>101</v>
      </c>
      <c r="M58" s="211">
        <f>VLOOKUP(J58,'Depr Rates'!A:G,7,FALSE)</f>
        <v>3.7400000000000003E-2</v>
      </c>
    </row>
    <row r="59" spans="1:13" ht="14.45" x14ac:dyDescent="0.3">
      <c r="A59" s="212" t="s">
        <v>102</v>
      </c>
      <c r="B59" s="213">
        <v>10600501</v>
      </c>
      <c r="C59" s="212" t="s">
        <v>12614</v>
      </c>
      <c r="D59" s="214">
        <v>43466</v>
      </c>
      <c r="E59" s="160" t="s">
        <v>373</v>
      </c>
      <c r="F59" s="160">
        <v>101102283</v>
      </c>
      <c r="G59" s="215">
        <v>-11427.73</v>
      </c>
      <c r="H59" s="214">
        <v>43490</v>
      </c>
      <c r="I59" s="160" t="s">
        <v>420</v>
      </c>
      <c r="J59" s="160" t="s">
        <v>376</v>
      </c>
      <c r="K59" s="160">
        <f t="shared" si="0"/>
        <v>1</v>
      </c>
      <c r="L59" s="160" t="s">
        <v>101</v>
      </c>
      <c r="M59" s="211">
        <f>VLOOKUP(J59,'Depr Rates'!A:G,7,FALSE)</f>
        <v>3.9300000000000002E-2</v>
      </c>
    </row>
    <row r="60" spans="1:13" ht="14.45" x14ac:dyDescent="0.3">
      <c r="A60" s="212" t="s">
        <v>102</v>
      </c>
      <c r="B60" s="213">
        <v>10600501</v>
      </c>
      <c r="C60" s="212" t="s">
        <v>12614</v>
      </c>
      <c r="D60" s="214">
        <v>43466</v>
      </c>
      <c r="E60" s="160" t="s">
        <v>373</v>
      </c>
      <c r="F60" s="160">
        <v>101102283</v>
      </c>
      <c r="G60" s="215">
        <v>-3503.17</v>
      </c>
      <c r="H60" s="214">
        <v>43490</v>
      </c>
      <c r="I60" s="160" t="s">
        <v>420</v>
      </c>
      <c r="J60" s="160" t="s">
        <v>9054</v>
      </c>
      <c r="K60" s="160">
        <f t="shared" si="0"/>
        <v>1</v>
      </c>
      <c r="L60" s="160" t="s">
        <v>101</v>
      </c>
      <c r="M60" s="211">
        <f>VLOOKUP(J60,'Depr Rates'!A:G,7,FALSE)</f>
        <v>3.1399999999999997E-2</v>
      </c>
    </row>
    <row r="61" spans="1:13" ht="14.45" x14ac:dyDescent="0.3">
      <c r="A61" s="212" t="s">
        <v>102</v>
      </c>
      <c r="B61" s="213">
        <v>10600501</v>
      </c>
      <c r="C61" s="212" t="s">
        <v>12614</v>
      </c>
      <c r="D61" s="214">
        <v>43466</v>
      </c>
      <c r="E61" s="160" t="s">
        <v>373</v>
      </c>
      <c r="F61" s="160">
        <v>101102283</v>
      </c>
      <c r="G61" s="215">
        <v>-6908.37</v>
      </c>
      <c r="H61" s="214">
        <v>43490</v>
      </c>
      <c r="I61" s="160" t="s">
        <v>420</v>
      </c>
      <c r="J61" s="160" t="s">
        <v>377</v>
      </c>
      <c r="K61" s="160">
        <f t="shared" si="0"/>
        <v>1</v>
      </c>
      <c r="L61" s="160" t="s">
        <v>101</v>
      </c>
      <c r="M61" s="211">
        <f>VLOOKUP(J61,'Depr Rates'!A:G,7,FALSE)</f>
        <v>1.77E-2</v>
      </c>
    </row>
    <row r="62" spans="1:13" ht="14.45" x14ac:dyDescent="0.3">
      <c r="A62" s="212" t="s">
        <v>102</v>
      </c>
      <c r="B62" s="213">
        <v>10600501</v>
      </c>
      <c r="C62" s="212" t="s">
        <v>12614</v>
      </c>
      <c r="D62" s="214">
        <v>43497</v>
      </c>
      <c r="E62" s="160" t="s">
        <v>373</v>
      </c>
      <c r="F62" s="160">
        <v>101102283</v>
      </c>
      <c r="G62" s="160">
        <v>-508.34</v>
      </c>
      <c r="H62" s="214">
        <v>43490</v>
      </c>
      <c r="I62" s="160" t="s">
        <v>420</v>
      </c>
      <c r="J62" s="160" t="s">
        <v>9054</v>
      </c>
      <c r="K62" s="160">
        <f t="shared" si="0"/>
        <v>1</v>
      </c>
      <c r="L62" s="160" t="s">
        <v>101</v>
      </c>
      <c r="M62" s="211">
        <f>VLOOKUP(J62,'Depr Rates'!A:G,7,FALSE)</f>
        <v>3.1399999999999997E-2</v>
      </c>
    </row>
    <row r="63" spans="1:13" ht="14.45" x14ac:dyDescent="0.3">
      <c r="A63" s="212" t="s">
        <v>102</v>
      </c>
      <c r="B63" s="213">
        <v>10600501</v>
      </c>
      <c r="C63" s="212" t="s">
        <v>12614</v>
      </c>
      <c r="D63" s="214">
        <v>43497</v>
      </c>
      <c r="E63" s="160" t="s">
        <v>373</v>
      </c>
      <c r="F63" s="160">
        <v>101102283</v>
      </c>
      <c r="G63" s="215">
        <v>-1658.24</v>
      </c>
      <c r="H63" s="214">
        <v>43490</v>
      </c>
      <c r="I63" s="160" t="s">
        <v>420</v>
      </c>
      <c r="J63" s="160" t="s">
        <v>376</v>
      </c>
      <c r="K63" s="160">
        <f t="shared" si="0"/>
        <v>1</v>
      </c>
      <c r="L63" s="160" t="s">
        <v>101</v>
      </c>
      <c r="M63" s="211">
        <f>VLOOKUP(J63,'Depr Rates'!A:G,7,FALSE)</f>
        <v>3.9300000000000002E-2</v>
      </c>
    </row>
    <row r="64" spans="1:13" ht="14.45" x14ac:dyDescent="0.3">
      <c r="A64" s="212" t="s">
        <v>102</v>
      </c>
      <c r="B64" s="213">
        <v>10600501</v>
      </c>
      <c r="C64" s="212" t="s">
        <v>12614</v>
      </c>
      <c r="D64" s="214">
        <v>43497</v>
      </c>
      <c r="E64" s="160" t="s">
        <v>373</v>
      </c>
      <c r="F64" s="160">
        <v>101102283</v>
      </c>
      <c r="G64" s="215">
        <v>-1002.45</v>
      </c>
      <c r="H64" s="214">
        <v>43490</v>
      </c>
      <c r="I64" s="160" t="s">
        <v>420</v>
      </c>
      <c r="J64" s="160" t="s">
        <v>377</v>
      </c>
      <c r="K64" s="160">
        <f t="shared" si="0"/>
        <v>1</v>
      </c>
      <c r="L64" s="160" t="s">
        <v>101</v>
      </c>
      <c r="M64" s="211">
        <f>VLOOKUP(J64,'Depr Rates'!A:G,7,FALSE)</f>
        <v>1.77E-2</v>
      </c>
    </row>
    <row r="65" spans="1:13" ht="14.45" x14ac:dyDescent="0.3">
      <c r="A65" s="212" t="s">
        <v>102</v>
      </c>
      <c r="B65" s="213">
        <v>10600501</v>
      </c>
      <c r="C65" s="212" t="s">
        <v>12614</v>
      </c>
      <c r="D65" s="214">
        <v>43497</v>
      </c>
      <c r="E65" s="160" t="s">
        <v>373</v>
      </c>
      <c r="F65" s="160">
        <v>101102283</v>
      </c>
      <c r="G65" s="215">
        <v>-2007.41</v>
      </c>
      <c r="H65" s="214">
        <v>43490</v>
      </c>
      <c r="I65" s="160" t="s">
        <v>420</v>
      </c>
      <c r="J65" s="160" t="s">
        <v>9132</v>
      </c>
      <c r="K65" s="160">
        <f t="shared" si="0"/>
        <v>1</v>
      </c>
      <c r="L65" s="160" t="s">
        <v>101</v>
      </c>
      <c r="M65" s="211">
        <f>VLOOKUP(J65,'Depr Rates'!A:G,7,FALSE)</f>
        <v>3.7400000000000003E-2</v>
      </c>
    </row>
    <row r="66" spans="1:13" ht="14.45" x14ac:dyDescent="0.3">
      <c r="A66" s="212" t="s">
        <v>102</v>
      </c>
      <c r="B66" s="213">
        <v>10600501</v>
      </c>
      <c r="C66" s="212" t="s">
        <v>12614</v>
      </c>
      <c r="D66" s="214">
        <v>43497</v>
      </c>
      <c r="E66" s="160" t="s">
        <v>373</v>
      </c>
      <c r="F66" s="160">
        <v>101102283</v>
      </c>
      <c r="G66" s="160">
        <v>4.5</v>
      </c>
      <c r="H66" s="214">
        <v>43490</v>
      </c>
      <c r="I66" s="160" t="s">
        <v>420</v>
      </c>
      <c r="J66" s="160" t="s">
        <v>9054</v>
      </c>
      <c r="K66" s="160">
        <f t="shared" ref="K66:K129" si="1">MONTH(H66)</f>
        <v>1</v>
      </c>
      <c r="L66" s="160" t="s">
        <v>101</v>
      </c>
      <c r="M66" s="211">
        <f>VLOOKUP(J66,'Depr Rates'!A:G,7,FALSE)</f>
        <v>3.1399999999999997E-2</v>
      </c>
    </row>
    <row r="67" spans="1:13" ht="14.45" x14ac:dyDescent="0.3">
      <c r="A67" s="212" t="s">
        <v>102</v>
      </c>
      <c r="B67" s="213">
        <v>10600501</v>
      </c>
      <c r="C67" s="212" t="s">
        <v>12614</v>
      </c>
      <c r="D67" s="214">
        <v>43497</v>
      </c>
      <c r="E67" s="160" t="s">
        <v>373</v>
      </c>
      <c r="F67" s="160">
        <v>101102283</v>
      </c>
      <c r="G67" s="160">
        <v>14.67</v>
      </c>
      <c r="H67" s="214">
        <v>43490</v>
      </c>
      <c r="I67" s="160" t="s">
        <v>420</v>
      </c>
      <c r="J67" s="160" t="s">
        <v>376</v>
      </c>
      <c r="K67" s="160">
        <f t="shared" si="1"/>
        <v>1</v>
      </c>
      <c r="L67" s="160" t="s">
        <v>101</v>
      </c>
      <c r="M67" s="211">
        <f>VLOOKUP(J67,'Depr Rates'!A:G,7,FALSE)</f>
        <v>3.9300000000000002E-2</v>
      </c>
    </row>
    <row r="68" spans="1:13" ht="14.45" x14ac:dyDescent="0.3">
      <c r="A68" s="212" t="s">
        <v>102</v>
      </c>
      <c r="B68" s="213">
        <v>10600501</v>
      </c>
      <c r="C68" s="212" t="s">
        <v>12614</v>
      </c>
      <c r="D68" s="214">
        <v>43497</v>
      </c>
      <c r="E68" s="160" t="s">
        <v>373</v>
      </c>
      <c r="F68" s="160">
        <v>101102283</v>
      </c>
      <c r="G68" s="160">
        <v>8.8699999999999992</v>
      </c>
      <c r="H68" s="214">
        <v>43490</v>
      </c>
      <c r="I68" s="160" t="s">
        <v>420</v>
      </c>
      <c r="J68" s="160" t="s">
        <v>377</v>
      </c>
      <c r="K68" s="160">
        <f t="shared" si="1"/>
        <v>1</v>
      </c>
      <c r="L68" s="160" t="s">
        <v>101</v>
      </c>
      <c r="M68" s="211">
        <f>VLOOKUP(J68,'Depr Rates'!A:G,7,FALSE)</f>
        <v>1.77E-2</v>
      </c>
    </row>
    <row r="69" spans="1:13" ht="14.45" x14ac:dyDescent="0.3">
      <c r="A69" s="212" t="s">
        <v>102</v>
      </c>
      <c r="B69" s="213">
        <v>10600501</v>
      </c>
      <c r="C69" s="212" t="s">
        <v>12614</v>
      </c>
      <c r="D69" s="214">
        <v>43497</v>
      </c>
      <c r="E69" s="160" t="s">
        <v>373</v>
      </c>
      <c r="F69" s="160">
        <v>101102283</v>
      </c>
      <c r="G69" s="160">
        <v>17.760000000000002</v>
      </c>
      <c r="H69" s="214">
        <v>43490</v>
      </c>
      <c r="I69" s="160" t="s">
        <v>420</v>
      </c>
      <c r="J69" s="160" t="s">
        <v>9132</v>
      </c>
      <c r="K69" s="160">
        <f t="shared" si="1"/>
        <v>1</v>
      </c>
      <c r="L69" s="160" t="s">
        <v>101</v>
      </c>
      <c r="M69" s="211">
        <f>VLOOKUP(J69,'Depr Rates'!A:G,7,FALSE)</f>
        <v>3.7400000000000003E-2</v>
      </c>
    </row>
    <row r="70" spans="1:13" ht="14.45" x14ac:dyDescent="0.3">
      <c r="A70" s="212" t="s">
        <v>102</v>
      </c>
      <c r="B70" s="213">
        <v>10600501</v>
      </c>
      <c r="C70" s="212" t="s">
        <v>12614</v>
      </c>
      <c r="D70" s="214">
        <v>43497</v>
      </c>
      <c r="E70" s="160" t="s">
        <v>373</v>
      </c>
      <c r="F70" s="160">
        <v>101102283</v>
      </c>
      <c r="G70" s="160">
        <v>-134.71</v>
      </c>
      <c r="H70" s="214">
        <v>43490</v>
      </c>
      <c r="I70" s="160" t="s">
        <v>420</v>
      </c>
      <c r="J70" s="160" t="s">
        <v>9054</v>
      </c>
      <c r="K70" s="160">
        <f t="shared" si="1"/>
        <v>1</v>
      </c>
      <c r="L70" s="160" t="s">
        <v>101</v>
      </c>
      <c r="M70" s="211">
        <f>VLOOKUP(J70,'Depr Rates'!A:G,7,FALSE)</f>
        <v>3.1399999999999997E-2</v>
      </c>
    </row>
    <row r="71" spans="1:13" ht="14.45" x14ac:dyDescent="0.3">
      <c r="A71" s="212" t="s">
        <v>102</v>
      </c>
      <c r="B71" s="213">
        <v>10600501</v>
      </c>
      <c r="C71" s="212" t="s">
        <v>12614</v>
      </c>
      <c r="D71" s="214">
        <v>43497</v>
      </c>
      <c r="E71" s="160" t="s">
        <v>373</v>
      </c>
      <c r="F71" s="160">
        <v>101102283</v>
      </c>
      <c r="G71" s="160">
        <v>-439.43</v>
      </c>
      <c r="H71" s="214">
        <v>43490</v>
      </c>
      <c r="I71" s="160" t="s">
        <v>420</v>
      </c>
      <c r="J71" s="160" t="s">
        <v>376</v>
      </c>
      <c r="K71" s="160">
        <f t="shared" si="1"/>
        <v>1</v>
      </c>
      <c r="L71" s="160" t="s">
        <v>101</v>
      </c>
      <c r="M71" s="211">
        <f>VLOOKUP(J71,'Depr Rates'!A:G,7,FALSE)</f>
        <v>3.9300000000000002E-2</v>
      </c>
    </row>
    <row r="72" spans="1:13" ht="14.45" x14ac:dyDescent="0.3">
      <c r="A72" s="212" t="s">
        <v>102</v>
      </c>
      <c r="B72" s="213">
        <v>10600501</v>
      </c>
      <c r="C72" s="212" t="s">
        <v>12614</v>
      </c>
      <c r="D72" s="214">
        <v>43497</v>
      </c>
      <c r="E72" s="160" t="s">
        <v>373</v>
      </c>
      <c r="F72" s="160">
        <v>101102283</v>
      </c>
      <c r="G72" s="160">
        <v>-265.64</v>
      </c>
      <c r="H72" s="214">
        <v>43490</v>
      </c>
      <c r="I72" s="160" t="s">
        <v>420</v>
      </c>
      <c r="J72" s="160" t="s">
        <v>377</v>
      </c>
      <c r="K72" s="160">
        <f t="shared" si="1"/>
        <v>1</v>
      </c>
      <c r="L72" s="160" t="s">
        <v>101</v>
      </c>
      <c r="M72" s="211">
        <f>VLOOKUP(J72,'Depr Rates'!A:G,7,FALSE)</f>
        <v>1.77E-2</v>
      </c>
    </row>
    <row r="73" spans="1:13" ht="14.45" x14ac:dyDescent="0.3">
      <c r="A73" s="212" t="s">
        <v>102</v>
      </c>
      <c r="B73" s="213">
        <v>10600501</v>
      </c>
      <c r="C73" s="212" t="s">
        <v>12614</v>
      </c>
      <c r="D73" s="214">
        <v>43497</v>
      </c>
      <c r="E73" s="160" t="s">
        <v>373</v>
      </c>
      <c r="F73" s="160">
        <v>101102283</v>
      </c>
      <c r="G73" s="160">
        <v>-531.97</v>
      </c>
      <c r="H73" s="214">
        <v>43490</v>
      </c>
      <c r="I73" s="160" t="s">
        <v>420</v>
      </c>
      <c r="J73" s="160" t="s">
        <v>9132</v>
      </c>
      <c r="K73" s="160">
        <f t="shared" si="1"/>
        <v>1</v>
      </c>
      <c r="L73" s="160" t="s">
        <v>101</v>
      </c>
      <c r="M73" s="211">
        <f>VLOOKUP(J73,'Depr Rates'!A:G,7,FALSE)</f>
        <v>3.7400000000000003E-2</v>
      </c>
    </row>
    <row r="74" spans="1:13" ht="14.45" x14ac:dyDescent="0.3">
      <c r="A74" s="212" t="s">
        <v>102</v>
      </c>
      <c r="B74" s="213">
        <v>10600501</v>
      </c>
      <c r="C74" s="212" t="s">
        <v>12614</v>
      </c>
      <c r="D74" s="214">
        <v>43525</v>
      </c>
      <c r="E74" s="160" t="s">
        <v>373</v>
      </c>
      <c r="F74" s="160">
        <v>101102283</v>
      </c>
      <c r="G74" s="215">
        <v>-7449.78</v>
      </c>
      <c r="H74" s="214">
        <v>43490</v>
      </c>
      <c r="I74" s="160" t="s">
        <v>420</v>
      </c>
      <c r="J74" s="160" t="s">
        <v>9054</v>
      </c>
      <c r="K74" s="160">
        <f t="shared" si="1"/>
        <v>1</v>
      </c>
      <c r="L74" s="160" t="s">
        <v>101</v>
      </c>
      <c r="M74" s="211">
        <f>VLOOKUP(J74,'Depr Rates'!A:G,7,FALSE)</f>
        <v>3.1399999999999997E-2</v>
      </c>
    </row>
    <row r="75" spans="1:13" ht="14.45" x14ac:dyDescent="0.3">
      <c r="A75" s="212" t="s">
        <v>102</v>
      </c>
      <c r="B75" s="213">
        <v>10600501</v>
      </c>
      <c r="C75" s="212" t="s">
        <v>12614</v>
      </c>
      <c r="D75" s="214">
        <v>43525</v>
      </c>
      <c r="E75" s="160" t="s">
        <v>373</v>
      </c>
      <c r="F75" s="160">
        <v>101102283</v>
      </c>
      <c r="G75" s="215">
        <v>-24301.96</v>
      </c>
      <c r="H75" s="214">
        <v>43490</v>
      </c>
      <c r="I75" s="160" t="s">
        <v>420</v>
      </c>
      <c r="J75" s="160" t="s">
        <v>376</v>
      </c>
      <c r="K75" s="160">
        <f t="shared" si="1"/>
        <v>1</v>
      </c>
      <c r="L75" s="160" t="s">
        <v>101</v>
      </c>
      <c r="M75" s="211">
        <f>VLOOKUP(J75,'Depr Rates'!A:G,7,FALSE)</f>
        <v>3.9300000000000002E-2</v>
      </c>
    </row>
    <row r="76" spans="1:13" ht="14.45" x14ac:dyDescent="0.3">
      <c r="A76" s="212" t="s">
        <v>102</v>
      </c>
      <c r="B76" s="213">
        <v>10600501</v>
      </c>
      <c r="C76" s="212" t="s">
        <v>12614</v>
      </c>
      <c r="D76" s="214">
        <v>43525</v>
      </c>
      <c r="E76" s="160" t="s">
        <v>373</v>
      </c>
      <c r="F76" s="160">
        <v>101102283</v>
      </c>
      <c r="G76" s="215">
        <v>-29419.07</v>
      </c>
      <c r="H76" s="214">
        <v>43490</v>
      </c>
      <c r="I76" s="160" t="s">
        <v>420</v>
      </c>
      <c r="J76" s="160" t="s">
        <v>9132</v>
      </c>
      <c r="K76" s="160">
        <f t="shared" si="1"/>
        <v>1</v>
      </c>
      <c r="L76" s="160" t="s">
        <v>101</v>
      </c>
      <c r="M76" s="211">
        <f>VLOOKUP(J76,'Depr Rates'!A:G,7,FALSE)</f>
        <v>3.7400000000000003E-2</v>
      </c>
    </row>
    <row r="77" spans="1:13" ht="14.45" x14ac:dyDescent="0.3">
      <c r="A77" s="212" t="s">
        <v>102</v>
      </c>
      <c r="B77" s="213">
        <v>10600501</v>
      </c>
      <c r="C77" s="212" t="s">
        <v>12614</v>
      </c>
      <c r="D77" s="214">
        <v>43525</v>
      </c>
      <c r="E77" s="160" t="s">
        <v>373</v>
      </c>
      <c r="F77" s="160">
        <v>101102283</v>
      </c>
      <c r="G77" s="215">
        <v>-14691.21</v>
      </c>
      <c r="H77" s="214">
        <v>43490</v>
      </c>
      <c r="I77" s="160" t="s">
        <v>420</v>
      </c>
      <c r="J77" s="160" t="s">
        <v>377</v>
      </c>
      <c r="K77" s="160">
        <f t="shared" si="1"/>
        <v>1</v>
      </c>
      <c r="L77" s="160" t="s">
        <v>101</v>
      </c>
      <c r="M77" s="211">
        <f>VLOOKUP(J77,'Depr Rates'!A:G,7,FALSE)</f>
        <v>1.77E-2</v>
      </c>
    </row>
    <row r="78" spans="1:13" ht="14.45" x14ac:dyDescent="0.3">
      <c r="A78" s="212" t="s">
        <v>102</v>
      </c>
      <c r="B78" s="213">
        <v>10600501</v>
      </c>
      <c r="C78" s="212" t="s">
        <v>12614</v>
      </c>
      <c r="D78" s="214">
        <v>43525</v>
      </c>
      <c r="E78" s="160" t="s">
        <v>373</v>
      </c>
      <c r="F78" s="160">
        <v>101102283</v>
      </c>
      <c r="G78" s="215">
        <v>24301.96</v>
      </c>
      <c r="H78" s="214">
        <v>43490</v>
      </c>
      <c r="I78" s="160" t="s">
        <v>420</v>
      </c>
      <c r="J78" s="160" t="s">
        <v>376</v>
      </c>
      <c r="K78" s="160">
        <f t="shared" si="1"/>
        <v>1</v>
      </c>
      <c r="L78" s="160" t="s">
        <v>101</v>
      </c>
      <c r="M78" s="211">
        <f>VLOOKUP(J78,'Depr Rates'!A:G,7,FALSE)</f>
        <v>3.9300000000000002E-2</v>
      </c>
    </row>
    <row r="79" spans="1:13" ht="14.45" x14ac:dyDescent="0.3">
      <c r="A79" s="212" t="s">
        <v>102</v>
      </c>
      <c r="B79" s="213">
        <v>10600501</v>
      </c>
      <c r="C79" s="212" t="s">
        <v>12614</v>
      </c>
      <c r="D79" s="214">
        <v>43525</v>
      </c>
      <c r="E79" s="160" t="s">
        <v>373</v>
      </c>
      <c r="F79" s="160">
        <v>101102283</v>
      </c>
      <c r="G79" s="215">
        <v>29419.07</v>
      </c>
      <c r="H79" s="214">
        <v>43490</v>
      </c>
      <c r="I79" s="160" t="s">
        <v>420</v>
      </c>
      <c r="J79" s="160" t="s">
        <v>9132</v>
      </c>
      <c r="K79" s="160">
        <f t="shared" si="1"/>
        <v>1</v>
      </c>
      <c r="L79" s="160" t="s">
        <v>101</v>
      </c>
      <c r="M79" s="211">
        <f>VLOOKUP(J79,'Depr Rates'!A:G,7,FALSE)</f>
        <v>3.7400000000000003E-2</v>
      </c>
    </row>
    <row r="80" spans="1:13" ht="14.45" x14ac:dyDescent="0.3">
      <c r="A80" s="212" t="s">
        <v>102</v>
      </c>
      <c r="B80" s="213">
        <v>10600501</v>
      </c>
      <c r="C80" s="212" t="s">
        <v>12614</v>
      </c>
      <c r="D80" s="214">
        <v>43525</v>
      </c>
      <c r="E80" s="160" t="s">
        <v>373</v>
      </c>
      <c r="F80" s="160">
        <v>101102283</v>
      </c>
      <c r="G80" s="215">
        <v>14691.21</v>
      </c>
      <c r="H80" s="214">
        <v>43490</v>
      </c>
      <c r="I80" s="160" t="s">
        <v>420</v>
      </c>
      <c r="J80" s="160" t="s">
        <v>377</v>
      </c>
      <c r="K80" s="160">
        <f t="shared" si="1"/>
        <v>1</v>
      </c>
      <c r="L80" s="160" t="s">
        <v>101</v>
      </c>
      <c r="M80" s="211">
        <f>VLOOKUP(J80,'Depr Rates'!A:G,7,FALSE)</f>
        <v>1.77E-2</v>
      </c>
    </row>
    <row r="81" spans="1:13" ht="14.45" x14ac:dyDescent="0.3">
      <c r="A81" s="212" t="s">
        <v>102</v>
      </c>
      <c r="B81" s="213">
        <v>10600501</v>
      </c>
      <c r="C81" s="212" t="s">
        <v>12614</v>
      </c>
      <c r="D81" s="214">
        <v>43525</v>
      </c>
      <c r="E81" s="160" t="s">
        <v>373</v>
      </c>
      <c r="F81" s="160">
        <v>101102283</v>
      </c>
      <c r="G81" s="215">
        <v>7449.78</v>
      </c>
      <c r="H81" s="214">
        <v>43490</v>
      </c>
      <c r="I81" s="160" t="s">
        <v>420</v>
      </c>
      <c r="J81" s="160" t="s">
        <v>9054</v>
      </c>
      <c r="K81" s="160">
        <f t="shared" si="1"/>
        <v>1</v>
      </c>
      <c r="L81" s="160" t="s">
        <v>101</v>
      </c>
      <c r="M81" s="211">
        <f>VLOOKUP(J81,'Depr Rates'!A:G,7,FALSE)</f>
        <v>3.1399999999999997E-2</v>
      </c>
    </row>
    <row r="82" spans="1:13" ht="14.45" x14ac:dyDescent="0.3">
      <c r="A82" s="212" t="s">
        <v>102</v>
      </c>
      <c r="B82" s="213">
        <v>10600501</v>
      </c>
      <c r="C82" s="212" t="s">
        <v>12614</v>
      </c>
      <c r="D82" s="214">
        <v>43466</v>
      </c>
      <c r="E82" s="160" t="s">
        <v>373</v>
      </c>
      <c r="F82" s="160">
        <v>101104133</v>
      </c>
      <c r="G82" s="215">
        <v>59977.43</v>
      </c>
      <c r="H82" s="214">
        <v>43468</v>
      </c>
      <c r="I82" s="160" t="s">
        <v>392</v>
      </c>
      <c r="J82" s="160" t="s">
        <v>377</v>
      </c>
      <c r="K82" s="160">
        <f t="shared" si="1"/>
        <v>1</v>
      </c>
      <c r="L82" s="160" t="s">
        <v>101</v>
      </c>
      <c r="M82" s="211">
        <f>VLOOKUP(J82,'Depr Rates'!A:G,7,FALSE)</f>
        <v>1.77E-2</v>
      </c>
    </row>
    <row r="83" spans="1:13" ht="14.45" x14ac:dyDescent="0.3">
      <c r="A83" s="212" t="s">
        <v>102</v>
      </c>
      <c r="B83" s="213">
        <v>10600501</v>
      </c>
      <c r="C83" s="212" t="s">
        <v>12614</v>
      </c>
      <c r="D83" s="214">
        <v>43466</v>
      </c>
      <c r="E83" s="160" t="s">
        <v>373</v>
      </c>
      <c r="F83" s="160">
        <v>101104133</v>
      </c>
      <c r="G83" s="215">
        <v>-25976.42</v>
      </c>
      <c r="H83" s="214">
        <v>43468</v>
      </c>
      <c r="I83" s="160" t="s">
        <v>392</v>
      </c>
      <c r="J83" s="160" t="s">
        <v>377</v>
      </c>
      <c r="K83" s="160">
        <f t="shared" si="1"/>
        <v>1</v>
      </c>
      <c r="L83" s="160" t="s">
        <v>101</v>
      </c>
      <c r="M83" s="211">
        <f>VLOOKUP(J83,'Depr Rates'!A:G,7,FALSE)</f>
        <v>1.77E-2</v>
      </c>
    </row>
    <row r="84" spans="1:13" ht="14.45" x14ac:dyDescent="0.3">
      <c r="A84" s="212" t="s">
        <v>102</v>
      </c>
      <c r="B84" s="213">
        <v>10600501</v>
      </c>
      <c r="C84" s="212" t="s">
        <v>12614</v>
      </c>
      <c r="D84" s="214">
        <v>43466</v>
      </c>
      <c r="E84" s="160" t="s">
        <v>373</v>
      </c>
      <c r="F84" s="160">
        <v>101104133</v>
      </c>
      <c r="G84" s="215">
        <v>26905.87</v>
      </c>
      <c r="H84" s="214">
        <v>43468</v>
      </c>
      <c r="I84" s="160" t="s">
        <v>392</v>
      </c>
      <c r="J84" s="160" t="s">
        <v>377</v>
      </c>
      <c r="K84" s="160">
        <f t="shared" si="1"/>
        <v>1</v>
      </c>
      <c r="L84" s="160" t="s">
        <v>101</v>
      </c>
      <c r="M84" s="211">
        <f>VLOOKUP(J84,'Depr Rates'!A:G,7,FALSE)</f>
        <v>1.77E-2</v>
      </c>
    </row>
    <row r="85" spans="1:13" ht="14.45" x14ac:dyDescent="0.3">
      <c r="A85" s="212" t="s">
        <v>102</v>
      </c>
      <c r="B85" s="213">
        <v>10600501</v>
      </c>
      <c r="C85" s="212" t="s">
        <v>12614</v>
      </c>
      <c r="D85" s="214">
        <v>43497</v>
      </c>
      <c r="E85" s="160" t="s">
        <v>373</v>
      </c>
      <c r="F85" s="160">
        <v>101104133</v>
      </c>
      <c r="G85" s="160">
        <v>224.28</v>
      </c>
      <c r="H85" s="214">
        <v>43468</v>
      </c>
      <c r="I85" s="160" t="s">
        <v>392</v>
      </c>
      <c r="J85" s="160" t="s">
        <v>377</v>
      </c>
      <c r="K85" s="160">
        <f t="shared" si="1"/>
        <v>1</v>
      </c>
      <c r="L85" s="160" t="s">
        <v>101</v>
      </c>
      <c r="M85" s="211">
        <f>VLOOKUP(J85,'Depr Rates'!A:G,7,FALSE)</f>
        <v>1.77E-2</v>
      </c>
    </row>
    <row r="86" spans="1:13" ht="14.45" x14ac:dyDescent="0.3">
      <c r="A86" s="212" t="s">
        <v>102</v>
      </c>
      <c r="B86" s="213">
        <v>10600501</v>
      </c>
      <c r="C86" s="212" t="s">
        <v>12614</v>
      </c>
      <c r="D86" s="214">
        <v>43497</v>
      </c>
      <c r="E86" s="160" t="s">
        <v>373</v>
      </c>
      <c r="F86" s="160">
        <v>101104133</v>
      </c>
      <c r="G86" s="160">
        <v>122.59</v>
      </c>
      <c r="H86" s="214">
        <v>43468</v>
      </c>
      <c r="I86" s="160" t="s">
        <v>392</v>
      </c>
      <c r="J86" s="160" t="s">
        <v>377</v>
      </c>
      <c r="K86" s="160">
        <f t="shared" si="1"/>
        <v>1</v>
      </c>
      <c r="L86" s="160" t="s">
        <v>101</v>
      </c>
      <c r="M86" s="211">
        <f>VLOOKUP(J86,'Depr Rates'!A:G,7,FALSE)</f>
        <v>1.77E-2</v>
      </c>
    </row>
    <row r="87" spans="1:13" ht="14.45" x14ac:dyDescent="0.3">
      <c r="A87" s="212" t="s">
        <v>102</v>
      </c>
      <c r="B87" s="213">
        <v>10600501</v>
      </c>
      <c r="C87" s="212" t="s">
        <v>12614</v>
      </c>
      <c r="D87" s="214">
        <v>43497</v>
      </c>
      <c r="E87" s="160" t="s">
        <v>373</v>
      </c>
      <c r="F87" s="160">
        <v>101104477</v>
      </c>
      <c r="G87" s="215">
        <v>8430.4599999999991</v>
      </c>
      <c r="H87" s="214">
        <v>43515</v>
      </c>
      <c r="I87" s="160" t="s">
        <v>490</v>
      </c>
      <c r="J87" s="160" t="s">
        <v>9132</v>
      </c>
      <c r="K87" s="160">
        <f t="shared" si="1"/>
        <v>2</v>
      </c>
      <c r="L87" s="160" t="s">
        <v>101</v>
      </c>
      <c r="M87" s="211">
        <f>VLOOKUP(J87,'Depr Rates'!A:G,7,FALSE)</f>
        <v>3.7400000000000003E-2</v>
      </c>
    </row>
    <row r="88" spans="1:13" ht="14.45" x14ac:dyDescent="0.3">
      <c r="A88" s="212" t="s">
        <v>102</v>
      </c>
      <c r="B88" s="213">
        <v>10600501</v>
      </c>
      <c r="C88" s="212" t="s">
        <v>12614</v>
      </c>
      <c r="D88" s="214">
        <v>43497</v>
      </c>
      <c r="E88" s="160" t="s">
        <v>373</v>
      </c>
      <c r="F88" s="160">
        <v>101104477</v>
      </c>
      <c r="G88" s="215">
        <v>1297</v>
      </c>
      <c r="H88" s="214">
        <v>43515</v>
      </c>
      <c r="I88" s="160" t="s">
        <v>490</v>
      </c>
      <c r="J88" s="160" t="s">
        <v>447</v>
      </c>
      <c r="K88" s="160">
        <f t="shared" si="1"/>
        <v>2</v>
      </c>
      <c r="L88" s="160" t="s">
        <v>101</v>
      </c>
      <c r="M88" s="211">
        <f>VLOOKUP(J88,'Depr Rates'!A:G,7,FALSE)</f>
        <v>3.15E-2</v>
      </c>
    </row>
    <row r="89" spans="1:13" ht="14.45" x14ac:dyDescent="0.3">
      <c r="A89" s="212" t="s">
        <v>102</v>
      </c>
      <c r="B89" s="213">
        <v>10600501</v>
      </c>
      <c r="C89" s="212" t="s">
        <v>12614</v>
      </c>
      <c r="D89" s="214">
        <v>43497</v>
      </c>
      <c r="E89" s="160" t="s">
        <v>373</v>
      </c>
      <c r="F89" s="160">
        <v>101104477</v>
      </c>
      <c r="G89" s="215">
        <v>22697.42</v>
      </c>
      <c r="H89" s="214">
        <v>43515</v>
      </c>
      <c r="I89" s="160" t="s">
        <v>490</v>
      </c>
      <c r="J89" s="160" t="s">
        <v>376</v>
      </c>
      <c r="K89" s="160">
        <f t="shared" si="1"/>
        <v>2</v>
      </c>
      <c r="L89" s="160" t="s">
        <v>101</v>
      </c>
      <c r="M89" s="211">
        <f>VLOOKUP(J89,'Depr Rates'!A:G,7,FALSE)</f>
        <v>3.9300000000000002E-2</v>
      </c>
    </row>
    <row r="90" spans="1:13" ht="14.45" x14ac:dyDescent="0.3">
      <c r="A90" s="212" t="s">
        <v>102</v>
      </c>
      <c r="B90" s="213">
        <v>10600501</v>
      </c>
      <c r="C90" s="212" t="s">
        <v>12614</v>
      </c>
      <c r="D90" s="214">
        <v>43497</v>
      </c>
      <c r="E90" s="160" t="s">
        <v>373</v>
      </c>
      <c r="F90" s="160">
        <v>101104477</v>
      </c>
      <c r="G90" s="215">
        <v>11024.46</v>
      </c>
      <c r="H90" s="214">
        <v>43515</v>
      </c>
      <c r="I90" s="160" t="s">
        <v>490</v>
      </c>
      <c r="J90" s="160" t="s">
        <v>9054</v>
      </c>
      <c r="K90" s="160">
        <f t="shared" si="1"/>
        <v>2</v>
      </c>
      <c r="L90" s="160" t="s">
        <v>101</v>
      </c>
      <c r="M90" s="211">
        <f>VLOOKUP(J90,'Depr Rates'!A:G,7,FALSE)</f>
        <v>3.1399999999999997E-2</v>
      </c>
    </row>
    <row r="91" spans="1:13" ht="14.45" x14ac:dyDescent="0.3">
      <c r="A91" s="212" t="s">
        <v>102</v>
      </c>
      <c r="B91" s="213">
        <v>10600501</v>
      </c>
      <c r="C91" s="212" t="s">
        <v>12614</v>
      </c>
      <c r="D91" s="214">
        <v>43497</v>
      </c>
      <c r="E91" s="160" t="s">
        <v>373</v>
      </c>
      <c r="F91" s="160">
        <v>101104477</v>
      </c>
      <c r="G91" s="215">
        <v>21400.43</v>
      </c>
      <c r="H91" s="214">
        <v>43515</v>
      </c>
      <c r="I91" s="160" t="s">
        <v>490</v>
      </c>
      <c r="J91" s="160" t="s">
        <v>377</v>
      </c>
      <c r="K91" s="160">
        <f t="shared" si="1"/>
        <v>2</v>
      </c>
      <c r="L91" s="160" t="s">
        <v>101</v>
      </c>
      <c r="M91" s="211">
        <f>VLOOKUP(J91,'Depr Rates'!A:G,7,FALSE)</f>
        <v>1.77E-2</v>
      </c>
    </row>
    <row r="92" spans="1:13" ht="14.45" x14ac:dyDescent="0.3">
      <c r="A92" s="212" t="s">
        <v>102</v>
      </c>
      <c r="B92" s="213">
        <v>10600501</v>
      </c>
      <c r="C92" s="212" t="s">
        <v>12614</v>
      </c>
      <c r="D92" s="214">
        <v>43497</v>
      </c>
      <c r="E92" s="160" t="s">
        <v>373</v>
      </c>
      <c r="F92" s="160">
        <v>101104477</v>
      </c>
      <c r="G92" s="160">
        <v>587.67999999999995</v>
      </c>
      <c r="H92" s="214">
        <v>43515</v>
      </c>
      <c r="I92" s="160" t="s">
        <v>490</v>
      </c>
      <c r="J92" s="160" t="s">
        <v>9132</v>
      </c>
      <c r="K92" s="160">
        <f t="shared" si="1"/>
        <v>2</v>
      </c>
      <c r="L92" s="160" t="s">
        <v>101</v>
      </c>
      <c r="M92" s="211">
        <f>VLOOKUP(J92,'Depr Rates'!A:G,7,FALSE)</f>
        <v>3.7400000000000003E-2</v>
      </c>
    </row>
    <row r="93" spans="1:13" ht="14.45" x14ac:dyDescent="0.3">
      <c r="A93" s="212" t="s">
        <v>102</v>
      </c>
      <c r="B93" s="213">
        <v>10600501</v>
      </c>
      <c r="C93" s="212" t="s">
        <v>12614</v>
      </c>
      <c r="D93" s="214">
        <v>43497</v>
      </c>
      <c r="E93" s="160" t="s">
        <v>373</v>
      </c>
      <c r="F93" s="160">
        <v>101104477</v>
      </c>
      <c r="G93" s="160">
        <v>768.5</v>
      </c>
      <c r="H93" s="214">
        <v>43515</v>
      </c>
      <c r="I93" s="160" t="s">
        <v>490</v>
      </c>
      <c r="J93" s="160" t="s">
        <v>9054</v>
      </c>
      <c r="K93" s="160">
        <f t="shared" si="1"/>
        <v>2</v>
      </c>
      <c r="L93" s="160" t="s">
        <v>101</v>
      </c>
      <c r="M93" s="211">
        <f>VLOOKUP(J93,'Depr Rates'!A:G,7,FALSE)</f>
        <v>3.1399999999999997E-2</v>
      </c>
    </row>
    <row r="94" spans="1:13" ht="14.45" x14ac:dyDescent="0.3">
      <c r="A94" s="212" t="s">
        <v>102</v>
      </c>
      <c r="B94" s="213">
        <v>10600501</v>
      </c>
      <c r="C94" s="212" t="s">
        <v>12614</v>
      </c>
      <c r="D94" s="214">
        <v>43497</v>
      </c>
      <c r="E94" s="160" t="s">
        <v>373</v>
      </c>
      <c r="F94" s="160">
        <v>101104477</v>
      </c>
      <c r="G94" s="215">
        <v>1582.23</v>
      </c>
      <c r="H94" s="214">
        <v>43515</v>
      </c>
      <c r="I94" s="160" t="s">
        <v>490</v>
      </c>
      <c r="J94" s="160" t="s">
        <v>376</v>
      </c>
      <c r="K94" s="160">
        <f t="shared" si="1"/>
        <v>2</v>
      </c>
      <c r="L94" s="160" t="s">
        <v>101</v>
      </c>
      <c r="M94" s="211">
        <f>VLOOKUP(J94,'Depr Rates'!A:G,7,FALSE)</f>
        <v>3.9300000000000002E-2</v>
      </c>
    </row>
    <row r="95" spans="1:13" ht="14.45" x14ac:dyDescent="0.3">
      <c r="A95" s="212" t="s">
        <v>102</v>
      </c>
      <c r="B95" s="213">
        <v>10600501</v>
      </c>
      <c r="C95" s="212" t="s">
        <v>12614</v>
      </c>
      <c r="D95" s="214">
        <v>43497</v>
      </c>
      <c r="E95" s="160" t="s">
        <v>373</v>
      </c>
      <c r="F95" s="160">
        <v>101104477</v>
      </c>
      <c r="G95" s="160">
        <v>90.41</v>
      </c>
      <c r="H95" s="214">
        <v>43515</v>
      </c>
      <c r="I95" s="160" t="s">
        <v>490</v>
      </c>
      <c r="J95" s="160" t="s">
        <v>447</v>
      </c>
      <c r="K95" s="160">
        <f t="shared" si="1"/>
        <v>2</v>
      </c>
      <c r="L95" s="160" t="s">
        <v>101</v>
      </c>
      <c r="M95" s="211">
        <f>VLOOKUP(J95,'Depr Rates'!A:G,7,FALSE)</f>
        <v>3.15E-2</v>
      </c>
    </row>
    <row r="96" spans="1:13" ht="14.45" x14ac:dyDescent="0.3">
      <c r="A96" s="212" t="s">
        <v>102</v>
      </c>
      <c r="B96" s="213">
        <v>10600501</v>
      </c>
      <c r="C96" s="212" t="s">
        <v>12614</v>
      </c>
      <c r="D96" s="214">
        <v>43497</v>
      </c>
      <c r="E96" s="160" t="s">
        <v>373</v>
      </c>
      <c r="F96" s="160">
        <v>101104477</v>
      </c>
      <c r="G96" s="215">
        <v>1491.81</v>
      </c>
      <c r="H96" s="214">
        <v>43515</v>
      </c>
      <c r="I96" s="160" t="s">
        <v>490</v>
      </c>
      <c r="J96" s="160" t="s">
        <v>377</v>
      </c>
      <c r="K96" s="160">
        <f t="shared" si="1"/>
        <v>2</v>
      </c>
      <c r="L96" s="160" t="s">
        <v>101</v>
      </c>
      <c r="M96" s="211">
        <f>VLOOKUP(J96,'Depr Rates'!A:G,7,FALSE)</f>
        <v>1.77E-2</v>
      </c>
    </row>
    <row r="97" spans="1:13" ht="14.45" x14ac:dyDescent="0.3">
      <c r="A97" s="212" t="s">
        <v>102</v>
      </c>
      <c r="B97" s="213">
        <v>10600501</v>
      </c>
      <c r="C97" s="212" t="s">
        <v>12614</v>
      </c>
      <c r="D97" s="214">
        <v>43525</v>
      </c>
      <c r="E97" s="160" t="s">
        <v>373</v>
      </c>
      <c r="F97" s="160">
        <v>101104477</v>
      </c>
      <c r="G97" s="160">
        <v>1.05</v>
      </c>
      <c r="H97" s="214">
        <v>43515</v>
      </c>
      <c r="I97" s="160" t="s">
        <v>490</v>
      </c>
      <c r="J97" s="160" t="s">
        <v>447</v>
      </c>
      <c r="K97" s="160">
        <f t="shared" si="1"/>
        <v>2</v>
      </c>
      <c r="L97" s="160" t="s">
        <v>101</v>
      </c>
      <c r="M97" s="211">
        <f>VLOOKUP(J97,'Depr Rates'!A:G,7,FALSE)</f>
        <v>3.15E-2</v>
      </c>
    </row>
    <row r="98" spans="1:13" ht="14.45" x14ac:dyDescent="0.3">
      <c r="A98" s="212" t="s">
        <v>102</v>
      </c>
      <c r="B98" s="213">
        <v>10600501</v>
      </c>
      <c r="C98" s="212" t="s">
        <v>12614</v>
      </c>
      <c r="D98" s="214">
        <v>43525</v>
      </c>
      <c r="E98" s="160" t="s">
        <v>373</v>
      </c>
      <c r="F98" s="160">
        <v>101104477</v>
      </c>
      <c r="G98" s="160">
        <v>18.440000000000001</v>
      </c>
      <c r="H98" s="214">
        <v>43515</v>
      </c>
      <c r="I98" s="160" t="s">
        <v>490</v>
      </c>
      <c r="J98" s="160" t="s">
        <v>376</v>
      </c>
      <c r="K98" s="160">
        <f t="shared" si="1"/>
        <v>2</v>
      </c>
      <c r="L98" s="160" t="s">
        <v>101</v>
      </c>
      <c r="M98" s="211">
        <f>VLOOKUP(J98,'Depr Rates'!A:G,7,FALSE)</f>
        <v>3.9300000000000002E-2</v>
      </c>
    </row>
    <row r="99" spans="1:13" ht="14.45" x14ac:dyDescent="0.3">
      <c r="A99" s="212" t="s">
        <v>102</v>
      </c>
      <c r="B99" s="213">
        <v>10600501</v>
      </c>
      <c r="C99" s="212" t="s">
        <v>12614</v>
      </c>
      <c r="D99" s="214">
        <v>43525</v>
      </c>
      <c r="E99" s="160" t="s">
        <v>373</v>
      </c>
      <c r="F99" s="160">
        <v>101104477</v>
      </c>
      <c r="G99" s="160">
        <v>17.38</v>
      </c>
      <c r="H99" s="214">
        <v>43515</v>
      </c>
      <c r="I99" s="160" t="s">
        <v>490</v>
      </c>
      <c r="J99" s="160" t="s">
        <v>377</v>
      </c>
      <c r="K99" s="160">
        <f t="shared" si="1"/>
        <v>2</v>
      </c>
      <c r="L99" s="160" t="s">
        <v>101</v>
      </c>
      <c r="M99" s="211">
        <f>VLOOKUP(J99,'Depr Rates'!A:G,7,FALSE)</f>
        <v>1.77E-2</v>
      </c>
    </row>
    <row r="100" spans="1:13" ht="14.45" x14ac:dyDescent="0.3">
      <c r="A100" s="212" t="s">
        <v>102</v>
      </c>
      <c r="B100" s="213">
        <v>10600501</v>
      </c>
      <c r="C100" s="212" t="s">
        <v>12614</v>
      </c>
      <c r="D100" s="214">
        <v>43525</v>
      </c>
      <c r="E100" s="160" t="s">
        <v>373</v>
      </c>
      <c r="F100" s="160">
        <v>101104477</v>
      </c>
      <c r="G100" s="160">
        <v>8.9499999999999993</v>
      </c>
      <c r="H100" s="214">
        <v>43515</v>
      </c>
      <c r="I100" s="160" t="s">
        <v>490</v>
      </c>
      <c r="J100" s="160" t="s">
        <v>9054</v>
      </c>
      <c r="K100" s="160">
        <f t="shared" si="1"/>
        <v>2</v>
      </c>
      <c r="L100" s="160" t="s">
        <v>101</v>
      </c>
      <c r="M100" s="211">
        <f>VLOOKUP(J100,'Depr Rates'!A:G,7,FALSE)</f>
        <v>3.1399999999999997E-2</v>
      </c>
    </row>
    <row r="101" spans="1:13" ht="14.45" x14ac:dyDescent="0.3">
      <c r="A101" s="212" t="s">
        <v>102</v>
      </c>
      <c r="B101" s="213">
        <v>10600501</v>
      </c>
      <c r="C101" s="212" t="s">
        <v>12614</v>
      </c>
      <c r="D101" s="214">
        <v>43525</v>
      </c>
      <c r="E101" s="160" t="s">
        <v>373</v>
      </c>
      <c r="F101" s="160">
        <v>101104477</v>
      </c>
      <c r="G101" s="160">
        <v>6.85</v>
      </c>
      <c r="H101" s="214">
        <v>43515</v>
      </c>
      <c r="I101" s="160" t="s">
        <v>490</v>
      </c>
      <c r="J101" s="160" t="s">
        <v>9132</v>
      </c>
      <c r="K101" s="160">
        <f t="shared" si="1"/>
        <v>2</v>
      </c>
      <c r="L101" s="160" t="s">
        <v>101</v>
      </c>
      <c r="M101" s="211">
        <f>VLOOKUP(J101,'Depr Rates'!A:G,7,FALSE)</f>
        <v>3.7400000000000003E-2</v>
      </c>
    </row>
    <row r="102" spans="1:13" ht="14.45" x14ac:dyDescent="0.3">
      <c r="A102" s="212" t="s">
        <v>102</v>
      </c>
      <c r="B102" s="213">
        <v>10600501</v>
      </c>
      <c r="C102" s="212" t="s">
        <v>12614</v>
      </c>
      <c r="D102" s="214">
        <v>43525</v>
      </c>
      <c r="E102" s="160" t="s">
        <v>373</v>
      </c>
      <c r="F102" s="160">
        <v>101104477</v>
      </c>
      <c r="G102" s="160">
        <v>-964.38</v>
      </c>
      <c r="H102" s="214">
        <v>43515</v>
      </c>
      <c r="I102" s="160" t="s">
        <v>490</v>
      </c>
      <c r="J102" s="160" t="s">
        <v>9132</v>
      </c>
      <c r="K102" s="160">
        <f t="shared" si="1"/>
        <v>2</v>
      </c>
      <c r="L102" s="160" t="s">
        <v>101</v>
      </c>
      <c r="M102" s="211">
        <f>VLOOKUP(J102,'Depr Rates'!A:G,7,FALSE)</f>
        <v>3.7400000000000003E-2</v>
      </c>
    </row>
    <row r="103" spans="1:13" ht="14.45" x14ac:dyDescent="0.3">
      <c r="A103" s="212" t="s">
        <v>102</v>
      </c>
      <c r="B103" s="213">
        <v>10600501</v>
      </c>
      <c r="C103" s="212" t="s">
        <v>12614</v>
      </c>
      <c r="D103" s="214">
        <v>43525</v>
      </c>
      <c r="E103" s="160" t="s">
        <v>373</v>
      </c>
      <c r="F103" s="160">
        <v>101104477</v>
      </c>
      <c r="G103" s="160">
        <v>-148.36000000000001</v>
      </c>
      <c r="H103" s="214">
        <v>43515</v>
      </c>
      <c r="I103" s="160" t="s">
        <v>490</v>
      </c>
      <c r="J103" s="160" t="s">
        <v>447</v>
      </c>
      <c r="K103" s="160">
        <f t="shared" si="1"/>
        <v>2</v>
      </c>
      <c r="L103" s="160" t="s">
        <v>101</v>
      </c>
      <c r="M103" s="211">
        <f>VLOOKUP(J103,'Depr Rates'!A:G,7,FALSE)</f>
        <v>3.15E-2</v>
      </c>
    </row>
    <row r="104" spans="1:13" ht="14.45" x14ac:dyDescent="0.3">
      <c r="A104" s="212" t="s">
        <v>102</v>
      </c>
      <c r="B104" s="213">
        <v>10600501</v>
      </c>
      <c r="C104" s="212" t="s">
        <v>12614</v>
      </c>
      <c r="D104" s="214">
        <v>43525</v>
      </c>
      <c r="E104" s="160" t="s">
        <v>373</v>
      </c>
      <c r="F104" s="160">
        <v>101104477</v>
      </c>
      <c r="G104" s="215">
        <v>-2596.42</v>
      </c>
      <c r="H104" s="214">
        <v>43515</v>
      </c>
      <c r="I104" s="160" t="s">
        <v>490</v>
      </c>
      <c r="J104" s="160" t="s">
        <v>376</v>
      </c>
      <c r="K104" s="160">
        <f t="shared" si="1"/>
        <v>2</v>
      </c>
      <c r="L104" s="160" t="s">
        <v>101</v>
      </c>
      <c r="M104" s="211">
        <f>VLOOKUP(J104,'Depr Rates'!A:G,7,FALSE)</f>
        <v>3.9300000000000002E-2</v>
      </c>
    </row>
    <row r="105" spans="1:13" ht="14.45" x14ac:dyDescent="0.3">
      <c r="A105" s="212" t="s">
        <v>102</v>
      </c>
      <c r="B105" s="213">
        <v>10600501</v>
      </c>
      <c r="C105" s="212" t="s">
        <v>12614</v>
      </c>
      <c r="D105" s="214">
        <v>43525</v>
      </c>
      <c r="E105" s="160" t="s">
        <v>373</v>
      </c>
      <c r="F105" s="160">
        <v>101104477</v>
      </c>
      <c r="G105" s="215">
        <v>-2448.04</v>
      </c>
      <c r="H105" s="214">
        <v>43515</v>
      </c>
      <c r="I105" s="160" t="s">
        <v>490</v>
      </c>
      <c r="J105" s="160" t="s">
        <v>377</v>
      </c>
      <c r="K105" s="160">
        <f t="shared" si="1"/>
        <v>2</v>
      </c>
      <c r="L105" s="160" t="s">
        <v>101</v>
      </c>
      <c r="M105" s="211">
        <f>VLOOKUP(J105,'Depr Rates'!A:G,7,FALSE)</f>
        <v>1.77E-2</v>
      </c>
    </row>
    <row r="106" spans="1:13" ht="14.45" x14ac:dyDescent="0.3">
      <c r="A106" s="212" t="s">
        <v>102</v>
      </c>
      <c r="B106" s="213">
        <v>10600501</v>
      </c>
      <c r="C106" s="212" t="s">
        <v>12614</v>
      </c>
      <c r="D106" s="214">
        <v>43525</v>
      </c>
      <c r="E106" s="160" t="s">
        <v>373</v>
      </c>
      <c r="F106" s="160">
        <v>101104477</v>
      </c>
      <c r="G106" s="215">
        <v>-1261.1099999999999</v>
      </c>
      <c r="H106" s="214">
        <v>43515</v>
      </c>
      <c r="I106" s="160" t="s">
        <v>490</v>
      </c>
      <c r="J106" s="160" t="s">
        <v>9054</v>
      </c>
      <c r="K106" s="160">
        <f t="shared" si="1"/>
        <v>2</v>
      </c>
      <c r="L106" s="160" t="s">
        <v>101</v>
      </c>
      <c r="M106" s="211">
        <f>VLOOKUP(J106,'Depr Rates'!A:G,7,FALSE)</f>
        <v>3.1399999999999997E-2</v>
      </c>
    </row>
    <row r="107" spans="1:13" ht="14.45" x14ac:dyDescent="0.3">
      <c r="A107" s="212" t="s">
        <v>102</v>
      </c>
      <c r="B107" s="213">
        <v>10600501</v>
      </c>
      <c r="C107" s="212" t="s">
        <v>12614</v>
      </c>
      <c r="D107" s="214">
        <v>43525</v>
      </c>
      <c r="E107" s="160" t="s">
        <v>373</v>
      </c>
      <c r="F107" s="160">
        <v>101104477</v>
      </c>
      <c r="G107" s="215">
        <v>1011.41</v>
      </c>
      <c r="H107" s="214">
        <v>43515</v>
      </c>
      <c r="I107" s="160" t="s">
        <v>490</v>
      </c>
      <c r="J107" s="160" t="s">
        <v>9132</v>
      </c>
      <c r="K107" s="160">
        <f t="shared" si="1"/>
        <v>2</v>
      </c>
      <c r="L107" s="160" t="s">
        <v>101</v>
      </c>
      <c r="M107" s="211">
        <f>VLOOKUP(J107,'Depr Rates'!A:G,7,FALSE)</f>
        <v>3.7400000000000003E-2</v>
      </c>
    </row>
    <row r="108" spans="1:13" ht="14.45" x14ac:dyDescent="0.3">
      <c r="A108" s="212" t="s">
        <v>102</v>
      </c>
      <c r="B108" s="213">
        <v>10600501</v>
      </c>
      <c r="C108" s="212" t="s">
        <v>12614</v>
      </c>
      <c r="D108" s="214">
        <v>43525</v>
      </c>
      <c r="E108" s="160" t="s">
        <v>373</v>
      </c>
      <c r="F108" s="160">
        <v>101104477</v>
      </c>
      <c r="G108" s="160">
        <v>155.61000000000001</v>
      </c>
      <c r="H108" s="214">
        <v>43515</v>
      </c>
      <c r="I108" s="160" t="s">
        <v>490</v>
      </c>
      <c r="J108" s="160" t="s">
        <v>447</v>
      </c>
      <c r="K108" s="160">
        <f t="shared" si="1"/>
        <v>2</v>
      </c>
      <c r="L108" s="160" t="s">
        <v>101</v>
      </c>
      <c r="M108" s="211">
        <f>VLOOKUP(J108,'Depr Rates'!A:G,7,FALSE)</f>
        <v>3.15E-2</v>
      </c>
    </row>
    <row r="109" spans="1:13" ht="14.45" x14ac:dyDescent="0.3">
      <c r="A109" s="212" t="s">
        <v>102</v>
      </c>
      <c r="B109" s="213">
        <v>10600501</v>
      </c>
      <c r="C109" s="212" t="s">
        <v>12614</v>
      </c>
      <c r="D109" s="214">
        <v>43525</v>
      </c>
      <c r="E109" s="160" t="s">
        <v>373</v>
      </c>
      <c r="F109" s="160">
        <v>101104477</v>
      </c>
      <c r="G109" s="215">
        <v>2723.06</v>
      </c>
      <c r="H109" s="214">
        <v>43515</v>
      </c>
      <c r="I109" s="160" t="s">
        <v>490</v>
      </c>
      <c r="J109" s="160" t="s">
        <v>376</v>
      </c>
      <c r="K109" s="160">
        <f t="shared" si="1"/>
        <v>2</v>
      </c>
      <c r="L109" s="160" t="s">
        <v>101</v>
      </c>
      <c r="M109" s="211">
        <f>VLOOKUP(J109,'Depr Rates'!A:G,7,FALSE)</f>
        <v>3.9300000000000002E-2</v>
      </c>
    </row>
    <row r="110" spans="1:13" ht="14.45" x14ac:dyDescent="0.3">
      <c r="A110" s="212" t="s">
        <v>102</v>
      </c>
      <c r="B110" s="213">
        <v>10600501</v>
      </c>
      <c r="C110" s="212" t="s">
        <v>12614</v>
      </c>
      <c r="D110" s="214">
        <v>43525</v>
      </c>
      <c r="E110" s="160" t="s">
        <v>373</v>
      </c>
      <c r="F110" s="160">
        <v>101104477</v>
      </c>
      <c r="G110" s="215">
        <v>2567.4699999999998</v>
      </c>
      <c r="H110" s="214">
        <v>43515</v>
      </c>
      <c r="I110" s="160" t="s">
        <v>490</v>
      </c>
      <c r="J110" s="160" t="s">
        <v>377</v>
      </c>
      <c r="K110" s="160">
        <f t="shared" si="1"/>
        <v>2</v>
      </c>
      <c r="L110" s="160" t="s">
        <v>101</v>
      </c>
      <c r="M110" s="211">
        <f>VLOOKUP(J110,'Depr Rates'!A:G,7,FALSE)</f>
        <v>1.77E-2</v>
      </c>
    </row>
    <row r="111" spans="1:13" ht="14.45" x14ac:dyDescent="0.3">
      <c r="A111" s="212" t="s">
        <v>102</v>
      </c>
      <c r="B111" s="213">
        <v>10600501</v>
      </c>
      <c r="C111" s="212" t="s">
        <v>12614</v>
      </c>
      <c r="D111" s="214">
        <v>43525</v>
      </c>
      <c r="E111" s="160" t="s">
        <v>373</v>
      </c>
      <c r="F111" s="160">
        <v>101104477</v>
      </c>
      <c r="G111" s="215">
        <v>1322.63</v>
      </c>
      <c r="H111" s="214">
        <v>43515</v>
      </c>
      <c r="I111" s="160" t="s">
        <v>490</v>
      </c>
      <c r="J111" s="160" t="s">
        <v>9054</v>
      </c>
      <c r="K111" s="160">
        <f t="shared" si="1"/>
        <v>2</v>
      </c>
      <c r="L111" s="160" t="s">
        <v>101</v>
      </c>
      <c r="M111" s="211">
        <f>VLOOKUP(J111,'Depr Rates'!A:G,7,FALSE)</f>
        <v>3.1399999999999997E-2</v>
      </c>
    </row>
    <row r="112" spans="1:13" ht="14.45" x14ac:dyDescent="0.3">
      <c r="A112" s="212" t="s">
        <v>102</v>
      </c>
      <c r="B112" s="213">
        <v>10600501</v>
      </c>
      <c r="C112" s="212" t="s">
        <v>12614</v>
      </c>
      <c r="D112" s="214">
        <v>43525</v>
      </c>
      <c r="E112" s="160" t="s">
        <v>373</v>
      </c>
      <c r="F112" s="160">
        <v>101105219</v>
      </c>
      <c r="G112" s="215">
        <v>42324.93</v>
      </c>
      <c r="H112" s="214">
        <v>43532</v>
      </c>
      <c r="I112" s="160" t="s">
        <v>550</v>
      </c>
      <c r="J112" s="160" t="s">
        <v>377</v>
      </c>
      <c r="K112" s="160">
        <f t="shared" si="1"/>
        <v>3</v>
      </c>
      <c r="L112" s="160" t="s">
        <v>101</v>
      </c>
      <c r="M112" s="211">
        <f>VLOOKUP(J112,'Depr Rates'!A:G,7,FALSE)</f>
        <v>1.77E-2</v>
      </c>
    </row>
    <row r="113" spans="1:13" ht="14.45" x14ac:dyDescent="0.3">
      <c r="A113" s="212" t="s">
        <v>102</v>
      </c>
      <c r="B113" s="213">
        <v>10600501</v>
      </c>
      <c r="C113" s="212" t="s">
        <v>12614</v>
      </c>
      <c r="D113" s="214">
        <v>43525</v>
      </c>
      <c r="E113" s="160" t="s">
        <v>373</v>
      </c>
      <c r="F113" s="160">
        <v>101105219</v>
      </c>
      <c r="G113" s="215">
        <v>212822.07</v>
      </c>
      <c r="H113" s="214">
        <v>43532</v>
      </c>
      <c r="I113" s="160" t="s">
        <v>550</v>
      </c>
      <c r="J113" s="160" t="s">
        <v>376</v>
      </c>
      <c r="K113" s="160">
        <f t="shared" si="1"/>
        <v>3</v>
      </c>
      <c r="L113" s="160" t="s">
        <v>101</v>
      </c>
      <c r="M113" s="211">
        <f>VLOOKUP(J113,'Depr Rates'!A:G,7,FALSE)</f>
        <v>3.9300000000000002E-2</v>
      </c>
    </row>
    <row r="114" spans="1:13" ht="14.45" x14ac:dyDescent="0.3">
      <c r="A114" s="212" t="s">
        <v>102</v>
      </c>
      <c r="B114" s="213">
        <v>10600501</v>
      </c>
      <c r="C114" s="212" t="s">
        <v>12614</v>
      </c>
      <c r="D114" s="214">
        <v>43525</v>
      </c>
      <c r="E114" s="160" t="s">
        <v>373</v>
      </c>
      <c r="F114" s="160">
        <v>101105219</v>
      </c>
      <c r="G114" s="215">
        <v>-100800.68</v>
      </c>
      <c r="H114" s="214">
        <v>43532</v>
      </c>
      <c r="I114" s="160" t="s">
        <v>550</v>
      </c>
      <c r="J114" s="160" t="s">
        <v>376</v>
      </c>
      <c r="K114" s="160">
        <f t="shared" si="1"/>
        <v>3</v>
      </c>
      <c r="L114" s="160" t="s">
        <v>101</v>
      </c>
      <c r="M114" s="211">
        <f>VLOOKUP(J114,'Depr Rates'!A:G,7,FALSE)</f>
        <v>3.9300000000000002E-2</v>
      </c>
    </row>
    <row r="115" spans="1:13" ht="14.45" x14ac:dyDescent="0.3">
      <c r="A115" s="212" t="s">
        <v>102</v>
      </c>
      <c r="B115" s="213">
        <v>10600501</v>
      </c>
      <c r="C115" s="212" t="s">
        <v>12614</v>
      </c>
      <c r="D115" s="214">
        <v>43525</v>
      </c>
      <c r="E115" s="160" t="s">
        <v>373</v>
      </c>
      <c r="F115" s="160">
        <v>101105219</v>
      </c>
      <c r="G115" s="215">
        <v>-20046.71</v>
      </c>
      <c r="H115" s="214">
        <v>43532</v>
      </c>
      <c r="I115" s="160" t="s">
        <v>550</v>
      </c>
      <c r="J115" s="160" t="s">
        <v>377</v>
      </c>
      <c r="K115" s="160">
        <f t="shared" si="1"/>
        <v>3</v>
      </c>
      <c r="L115" s="160" t="s">
        <v>101</v>
      </c>
      <c r="M115" s="211">
        <f>VLOOKUP(J115,'Depr Rates'!A:G,7,FALSE)</f>
        <v>1.77E-2</v>
      </c>
    </row>
    <row r="116" spans="1:13" ht="14.45" x14ac:dyDescent="0.3">
      <c r="A116" s="212" t="s">
        <v>102</v>
      </c>
      <c r="B116" s="213">
        <v>10600501</v>
      </c>
      <c r="C116" s="212" t="s">
        <v>12614</v>
      </c>
      <c r="D116" s="214">
        <v>43525</v>
      </c>
      <c r="E116" s="160" t="s">
        <v>373</v>
      </c>
      <c r="F116" s="160">
        <v>101105219</v>
      </c>
      <c r="G116" s="215">
        <v>-17560.400000000001</v>
      </c>
      <c r="H116" s="214">
        <v>43532</v>
      </c>
      <c r="I116" s="160" t="s">
        <v>550</v>
      </c>
      <c r="J116" s="160" t="s">
        <v>376</v>
      </c>
      <c r="K116" s="160">
        <f t="shared" si="1"/>
        <v>3</v>
      </c>
      <c r="L116" s="160" t="s">
        <v>101</v>
      </c>
      <c r="M116" s="211">
        <f>VLOOKUP(J116,'Depr Rates'!A:G,7,FALSE)</f>
        <v>3.9300000000000002E-2</v>
      </c>
    </row>
    <row r="117" spans="1:13" ht="14.45" x14ac:dyDescent="0.3">
      <c r="A117" s="212" t="s">
        <v>102</v>
      </c>
      <c r="B117" s="213">
        <v>10600501</v>
      </c>
      <c r="C117" s="212" t="s">
        <v>12614</v>
      </c>
      <c r="D117" s="214">
        <v>43525</v>
      </c>
      <c r="E117" s="160" t="s">
        <v>373</v>
      </c>
      <c r="F117" s="160">
        <v>101105219</v>
      </c>
      <c r="G117" s="215">
        <v>-3492.32</v>
      </c>
      <c r="H117" s="214">
        <v>43532</v>
      </c>
      <c r="I117" s="160" t="s">
        <v>550</v>
      </c>
      <c r="J117" s="160" t="s">
        <v>377</v>
      </c>
      <c r="K117" s="160">
        <f t="shared" si="1"/>
        <v>3</v>
      </c>
      <c r="L117" s="160" t="s">
        <v>101</v>
      </c>
      <c r="M117" s="211">
        <f>VLOOKUP(J117,'Depr Rates'!A:G,7,FALSE)</f>
        <v>1.77E-2</v>
      </c>
    </row>
    <row r="118" spans="1:13" ht="14.45" x14ac:dyDescent="0.3">
      <c r="A118" s="212" t="s">
        <v>102</v>
      </c>
      <c r="B118" s="213">
        <v>10600501</v>
      </c>
      <c r="C118" s="212" t="s">
        <v>12614</v>
      </c>
      <c r="D118" s="214">
        <v>43466</v>
      </c>
      <c r="E118" s="160" t="s">
        <v>373</v>
      </c>
      <c r="F118" s="160">
        <v>101105587</v>
      </c>
      <c r="G118" s="215">
        <v>22816.560000000001</v>
      </c>
      <c r="H118" s="214">
        <v>43474</v>
      </c>
      <c r="I118" s="160" t="s">
        <v>398</v>
      </c>
      <c r="J118" s="160" t="s">
        <v>377</v>
      </c>
      <c r="K118" s="160">
        <f t="shared" si="1"/>
        <v>1</v>
      </c>
      <c r="L118" s="160" t="s">
        <v>101</v>
      </c>
      <c r="M118" s="211">
        <f>VLOOKUP(J118,'Depr Rates'!A:G,7,FALSE)</f>
        <v>1.77E-2</v>
      </c>
    </row>
    <row r="119" spans="1:13" ht="14.45" x14ac:dyDescent="0.3">
      <c r="A119" s="212" t="s">
        <v>102</v>
      </c>
      <c r="B119" s="213">
        <v>10600501</v>
      </c>
      <c r="C119" s="212" t="s">
        <v>12614</v>
      </c>
      <c r="D119" s="214">
        <v>43466</v>
      </c>
      <c r="E119" s="160" t="s">
        <v>373</v>
      </c>
      <c r="F119" s="160">
        <v>101105587</v>
      </c>
      <c r="G119" s="215">
        <v>-8439.58</v>
      </c>
      <c r="H119" s="214">
        <v>43474</v>
      </c>
      <c r="I119" s="160" t="s">
        <v>398</v>
      </c>
      <c r="J119" s="160" t="s">
        <v>377</v>
      </c>
      <c r="K119" s="160">
        <f t="shared" si="1"/>
        <v>1</v>
      </c>
      <c r="L119" s="160" t="s">
        <v>101</v>
      </c>
      <c r="M119" s="211">
        <f>VLOOKUP(J119,'Depr Rates'!A:G,7,FALSE)</f>
        <v>1.77E-2</v>
      </c>
    </row>
    <row r="120" spans="1:13" ht="14.45" x14ac:dyDescent="0.3">
      <c r="A120" s="212" t="s">
        <v>102</v>
      </c>
      <c r="B120" s="213">
        <v>10600501</v>
      </c>
      <c r="C120" s="212" t="s">
        <v>12614</v>
      </c>
      <c r="D120" s="214">
        <v>43466</v>
      </c>
      <c r="E120" s="160" t="s">
        <v>373</v>
      </c>
      <c r="F120" s="160">
        <v>101105587</v>
      </c>
      <c r="G120" s="215">
        <v>3893.53</v>
      </c>
      <c r="H120" s="214">
        <v>43474</v>
      </c>
      <c r="I120" s="160" t="s">
        <v>398</v>
      </c>
      <c r="J120" s="160" t="s">
        <v>377</v>
      </c>
      <c r="K120" s="160">
        <f t="shared" si="1"/>
        <v>1</v>
      </c>
      <c r="L120" s="160" t="s">
        <v>101</v>
      </c>
      <c r="M120" s="211">
        <f>VLOOKUP(J120,'Depr Rates'!A:G,7,FALSE)</f>
        <v>1.77E-2</v>
      </c>
    </row>
    <row r="121" spans="1:13" ht="14.45" x14ac:dyDescent="0.3">
      <c r="A121" s="212" t="s">
        <v>102</v>
      </c>
      <c r="B121" s="213">
        <v>10600501</v>
      </c>
      <c r="C121" s="212" t="s">
        <v>12614</v>
      </c>
      <c r="D121" s="214">
        <v>43497</v>
      </c>
      <c r="E121" s="160" t="s">
        <v>373</v>
      </c>
      <c r="F121" s="160">
        <v>101105587</v>
      </c>
      <c r="G121" s="215">
        <v>-4847.4399999999996</v>
      </c>
      <c r="H121" s="214">
        <v>43474</v>
      </c>
      <c r="I121" s="160" t="s">
        <v>398</v>
      </c>
      <c r="J121" s="160" t="s">
        <v>377</v>
      </c>
      <c r="K121" s="160">
        <f t="shared" si="1"/>
        <v>1</v>
      </c>
      <c r="L121" s="160" t="s">
        <v>101</v>
      </c>
      <c r="M121" s="211">
        <f>VLOOKUP(J121,'Depr Rates'!A:G,7,FALSE)</f>
        <v>1.77E-2</v>
      </c>
    </row>
    <row r="122" spans="1:13" ht="14.45" x14ac:dyDescent="0.3">
      <c r="A122" s="212" t="s">
        <v>102</v>
      </c>
      <c r="B122" s="213">
        <v>10600501</v>
      </c>
      <c r="C122" s="212" t="s">
        <v>12614</v>
      </c>
      <c r="D122" s="214">
        <v>43497</v>
      </c>
      <c r="E122" s="160" t="s">
        <v>373</v>
      </c>
      <c r="F122" s="160">
        <v>101105587</v>
      </c>
      <c r="G122" s="215">
        <v>4849.76</v>
      </c>
      <c r="H122" s="214">
        <v>43474</v>
      </c>
      <c r="I122" s="160" t="s">
        <v>398</v>
      </c>
      <c r="J122" s="160" t="s">
        <v>377</v>
      </c>
      <c r="K122" s="160">
        <f t="shared" si="1"/>
        <v>1</v>
      </c>
      <c r="L122" s="160" t="s">
        <v>101</v>
      </c>
      <c r="M122" s="211">
        <f>VLOOKUP(J122,'Depr Rates'!A:G,7,FALSE)</f>
        <v>1.77E-2</v>
      </c>
    </row>
    <row r="123" spans="1:13" ht="14.45" x14ac:dyDescent="0.3">
      <c r="A123" s="212" t="s">
        <v>102</v>
      </c>
      <c r="B123" s="213">
        <v>10600501</v>
      </c>
      <c r="C123" s="212" t="s">
        <v>12614</v>
      </c>
      <c r="D123" s="214">
        <v>43525</v>
      </c>
      <c r="E123" s="160" t="s">
        <v>373</v>
      </c>
      <c r="F123" s="160">
        <v>101105587</v>
      </c>
      <c r="G123" s="215">
        <v>4830.46</v>
      </c>
      <c r="H123" s="214">
        <v>43474</v>
      </c>
      <c r="I123" s="160" t="s">
        <v>398</v>
      </c>
      <c r="J123" s="160" t="s">
        <v>377</v>
      </c>
      <c r="K123" s="160">
        <f t="shared" si="1"/>
        <v>1</v>
      </c>
      <c r="L123" s="160" t="s">
        <v>101</v>
      </c>
      <c r="M123" s="211">
        <f>VLOOKUP(J123,'Depr Rates'!A:G,7,FALSE)</f>
        <v>1.77E-2</v>
      </c>
    </row>
    <row r="124" spans="1:13" ht="14.45" x14ac:dyDescent="0.3">
      <c r="A124" s="212" t="s">
        <v>102</v>
      </c>
      <c r="B124" s="213">
        <v>10600501</v>
      </c>
      <c r="C124" s="212" t="s">
        <v>12614</v>
      </c>
      <c r="D124" s="214">
        <v>43525</v>
      </c>
      <c r="E124" s="160" t="s">
        <v>373</v>
      </c>
      <c r="F124" s="160">
        <v>101105587</v>
      </c>
      <c r="G124" s="215">
        <v>-4849.26</v>
      </c>
      <c r="H124" s="214">
        <v>43474</v>
      </c>
      <c r="I124" s="160" t="s">
        <v>398</v>
      </c>
      <c r="J124" s="160" t="s">
        <v>377</v>
      </c>
      <c r="K124" s="160">
        <f t="shared" si="1"/>
        <v>1</v>
      </c>
      <c r="L124" s="160" t="s">
        <v>101</v>
      </c>
      <c r="M124" s="211">
        <f>VLOOKUP(J124,'Depr Rates'!A:G,7,FALSE)</f>
        <v>1.77E-2</v>
      </c>
    </row>
    <row r="125" spans="1:13" ht="14.45" x14ac:dyDescent="0.3">
      <c r="A125" s="212" t="s">
        <v>102</v>
      </c>
      <c r="B125" s="213">
        <v>10600501</v>
      </c>
      <c r="C125" s="212" t="s">
        <v>12614</v>
      </c>
      <c r="D125" s="214">
        <v>43525</v>
      </c>
      <c r="E125" s="160" t="s">
        <v>373</v>
      </c>
      <c r="F125" s="160">
        <v>101105587</v>
      </c>
      <c r="G125" s="160">
        <v>6.2</v>
      </c>
      <c r="H125" s="214">
        <v>43474</v>
      </c>
      <c r="I125" s="160" t="s">
        <v>398</v>
      </c>
      <c r="J125" s="160" t="s">
        <v>377</v>
      </c>
      <c r="K125" s="160">
        <f t="shared" si="1"/>
        <v>1</v>
      </c>
      <c r="L125" s="160" t="s">
        <v>101</v>
      </c>
      <c r="M125" s="211">
        <f>VLOOKUP(J125,'Depr Rates'!A:G,7,FALSE)</f>
        <v>1.77E-2</v>
      </c>
    </row>
    <row r="126" spans="1:13" ht="14.45" x14ac:dyDescent="0.3">
      <c r="A126" s="212" t="s">
        <v>102</v>
      </c>
      <c r="B126" s="213">
        <v>10600501</v>
      </c>
      <c r="C126" s="212" t="s">
        <v>12614</v>
      </c>
      <c r="D126" s="214">
        <v>43466</v>
      </c>
      <c r="E126" s="160" t="s">
        <v>373</v>
      </c>
      <c r="F126" s="160">
        <v>101105889</v>
      </c>
      <c r="G126" s="215">
        <v>18405.14</v>
      </c>
      <c r="H126" s="214">
        <v>43474</v>
      </c>
      <c r="I126" s="160" t="s">
        <v>394</v>
      </c>
      <c r="J126" s="160" t="s">
        <v>376</v>
      </c>
      <c r="K126" s="160">
        <f t="shared" si="1"/>
        <v>1</v>
      </c>
      <c r="L126" s="160" t="s">
        <v>101</v>
      </c>
      <c r="M126" s="211">
        <f>VLOOKUP(J126,'Depr Rates'!A:G,7,FALSE)</f>
        <v>3.9300000000000002E-2</v>
      </c>
    </row>
    <row r="127" spans="1:13" ht="14.45" x14ac:dyDescent="0.3">
      <c r="A127" s="212" t="s">
        <v>102</v>
      </c>
      <c r="B127" s="213">
        <v>10600501</v>
      </c>
      <c r="C127" s="212" t="s">
        <v>12614</v>
      </c>
      <c r="D127" s="214">
        <v>43466</v>
      </c>
      <c r="E127" s="160" t="s">
        <v>373</v>
      </c>
      <c r="F127" s="160">
        <v>101105889</v>
      </c>
      <c r="G127" s="215">
        <v>1642.41</v>
      </c>
      <c r="H127" s="214">
        <v>43474</v>
      </c>
      <c r="I127" s="160" t="s">
        <v>394</v>
      </c>
      <c r="J127" s="160" t="s">
        <v>377</v>
      </c>
      <c r="K127" s="160">
        <f t="shared" si="1"/>
        <v>1</v>
      </c>
      <c r="L127" s="160" t="s">
        <v>101</v>
      </c>
      <c r="M127" s="211">
        <f>VLOOKUP(J127,'Depr Rates'!A:G,7,FALSE)</f>
        <v>1.77E-2</v>
      </c>
    </row>
    <row r="128" spans="1:13" ht="14.45" x14ac:dyDescent="0.3">
      <c r="A128" s="212" t="s">
        <v>102</v>
      </c>
      <c r="B128" s="213">
        <v>10600501</v>
      </c>
      <c r="C128" s="212" t="s">
        <v>12614</v>
      </c>
      <c r="D128" s="214">
        <v>43466</v>
      </c>
      <c r="E128" s="160" t="s">
        <v>373</v>
      </c>
      <c r="F128" s="160">
        <v>101105889</v>
      </c>
      <c r="G128" s="215">
        <v>373998.59</v>
      </c>
      <c r="H128" s="214">
        <v>43474</v>
      </c>
      <c r="I128" s="160" t="s">
        <v>394</v>
      </c>
      <c r="J128" s="160" t="s">
        <v>9132</v>
      </c>
      <c r="K128" s="160">
        <f t="shared" si="1"/>
        <v>1</v>
      </c>
      <c r="L128" s="160" t="s">
        <v>101</v>
      </c>
      <c r="M128" s="211">
        <f>VLOOKUP(J128,'Depr Rates'!A:G,7,FALSE)</f>
        <v>3.7400000000000003E-2</v>
      </c>
    </row>
    <row r="129" spans="1:13" ht="14.45" x14ac:dyDescent="0.3">
      <c r="A129" s="212" t="s">
        <v>102</v>
      </c>
      <c r="B129" s="213">
        <v>10600501</v>
      </c>
      <c r="C129" s="212" t="s">
        <v>12614</v>
      </c>
      <c r="D129" s="214">
        <v>43466</v>
      </c>
      <c r="E129" s="160" t="s">
        <v>373</v>
      </c>
      <c r="F129" s="160">
        <v>101105889</v>
      </c>
      <c r="G129" s="215">
        <v>278484.09000000003</v>
      </c>
      <c r="H129" s="214">
        <v>43474</v>
      </c>
      <c r="I129" s="160" t="s">
        <v>394</v>
      </c>
      <c r="J129" s="160" t="s">
        <v>9054</v>
      </c>
      <c r="K129" s="160">
        <f t="shared" si="1"/>
        <v>1</v>
      </c>
      <c r="L129" s="160" t="s">
        <v>101</v>
      </c>
      <c r="M129" s="211">
        <f>VLOOKUP(J129,'Depr Rates'!A:G,7,FALSE)</f>
        <v>3.1399999999999997E-2</v>
      </c>
    </row>
    <row r="130" spans="1:13" ht="14.45" x14ac:dyDescent="0.3">
      <c r="A130" s="212" t="s">
        <v>102</v>
      </c>
      <c r="B130" s="213">
        <v>10600501</v>
      </c>
      <c r="C130" s="212" t="s">
        <v>12614</v>
      </c>
      <c r="D130" s="214">
        <v>43466</v>
      </c>
      <c r="E130" s="160" t="s">
        <v>373</v>
      </c>
      <c r="F130" s="160">
        <v>101105889</v>
      </c>
      <c r="G130" s="160">
        <v>-311.99</v>
      </c>
      <c r="H130" s="214">
        <v>43474</v>
      </c>
      <c r="I130" s="160" t="s">
        <v>394</v>
      </c>
      <c r="J130" s="160" t="s">
        <v>377</v>
      </c>
      <c r="K130" s="160">
        <f t="shared" ref="K130:K193" si="2">MONTH(H130)</f>
        <v>1</v>
      </c>
      <c r="L130" s="160" t="s">
        <v>101</v>
      </c>
      <c r="M130" s="211">
        <f>VLOOKUP(J130,'Depr Rates'!A:G,7,FALSE)</f>
        <v>1.77E-2</v>
      </c>
    </row>
    <row r="131" spans="1:13" ht="14.45" x14ac:dyDescent="0.3">
      <c r="A131" s="212" t="s">
        <v>102</v>
      </c>
      <c r="B131" s="213">
        <v>10600501</v>
      </c>
      <c r="C131" s="212" t="s">
        <v>12614</v>
      </c>
      <c r="D131" s="214">
        <v>43466</v>
      </c>
      <c r="E131" s="160" t="s">
        <v>373</v>
      </c>
      <c r="F131" s="160">
        <v>101105889</v>
      </c>
      <c r="G131" s="215">
        <v>-3496.23</v>
      </c>
      <c r="H131" s="214">
        <v>43474</v>
      </c>
      <c r="I131" s="160" t="s">
        <v>394</v>
      </c>
      <c r="J131" s="160" t="s">
        <v>376</v>
      </c>
      <c r="K131" s="160">
        <f t="shared" si="2"/>
        <v>1</v>
      </c>
      <c r="L131" s="160" t="s">
        <v>101</v>
      </c>
      <c r="M131" s="211">
        <f>VLOOKUP(J131,'Depr Rates'!A:G,7,FALSE)</f>
        <v>3.9300000000000002E-2</v>
      </c>
    </row>
    <row r="132" spans="1:13" ht="14.45" x14ac:dyDescent="0.3">
      <c r="A132" s="212" t="s">
        <v>102</v>
      </c>
      <c r="B132" s="213">
        <v>10600501</v>
      </c>
      <c r="C132" s="212" t="s">
        <v>12614</v>
      </c>
      <c r="D132" s="214">
        <v>43466</v>
      </c>
      <c r="E132" s="160" t="s">
        <v>373</v>
      </c>
      <c r="F132" s="160">
        <v>101105889</v>
      </c>
      <c r="G132" s="215">
        <v>-52900.639999999999</v>
      </c>
      <c r="H132" s="214">
        <v>43474</v>
      </c>
      <c r="I132" s="160" t="s">
        <v>394</v>
      </c>
      <c r="J132" s="160" t="s">
        <v>9054</v>
      </c>
      <c r="K132" s="160">
        <f t="shared" si="2"/>
        <v>1</v>
      </c>
      <c r="L132" s="160" t="s">
        <v>101</v>
      </c>
      <c r="M132" s="211">
        <f>VLOOKUP(J132,'Depr Rates'!A:G,7,FALSE)</f>
        <v>3.1399999999999997E-2</v>
      </c>
    </row>
    <row r="133" spans="1:13" ht="14.45" x14ac:dyDescent="0.3">
      <c r="A133" s="212" t="s">
        <v>102</v>
      </c>
      <c r="B133" s="213">
        <v>10600501</v>
      </c>
      <c r="C133" s="212" t="s">
        <v>12614</v>
      </c>
      <c r="D133" s="214">
        <v>43466</v>
      </c>
      <c r="E133" s="160" t="s">
        <v>373</v>
      </c>
      <c r="F133" s="160">
        <v>101105889</v>
      </c>
      <c r="G133" s="215">
        <v>-71044.5</v>
      </c>
      <c r="H133" s="214">
        <v>43474</v>
      </c>
      <c r="I133" s="160" t="s">
        <v>394</v>
      </c>
      <c r="J133" s="160" t="s">
        <v>9132</v>
      </c>
      <c r="K133" s="160">
        <f t="shared" si="2"/>
        <v>1</v>
      </c>
      <c r="L133" s="160" t="s">
        <v>101</v>
      </c>
      <c r="M133" s="211">
        <f>VLOOKUP(J133,'Depr Rates'!A:G,7,FALSE)</f>
        <v>3.7400000000000003E-2</v>
      </c>
    </row>
    <row r="134" spans="1:13" ht="14.45" x14ac:dyDescent="0.3">
      <c r="A134" s="212" t="s">
        <v>102</v>
      </c>
      <c r="B134" s="213">
        <v>10600501</v>
      </c>
      <c r="C134" s="212" t="s">
        <v>12614</v>
      </c>
      <c r="D134" s="214">
        <v>43466</v>
      </c>
      <c r="E134" s="160" t="s">
        <v>373</v>
      </c>
      <c r="F134" s="160">
        <v>101105889</v>
      </c>
      <c r="G134" s="160">
        <v>135.94</v>
      </c>
      <c r="H134" s="214">
        <v>43474</v>
      </c>
      <c r="I134" s="160" t="s">
        <v>394</v>
      </c>
      <c r="J134" s="160" t="s">
        <v>377</v>
      </c>
      <c r="K134" s="160">
        <f t="shared" si="2"/>
        <v>1</v>
      </c>
      <c r="L134" s="160" t="s">
        <v>101</v>
      </c>
      <c r="M134" s="211">
        <f>VLOOKUP(J134,'Depr Rates'!A:G,7,FALSE)</f>
        <v>1.77E-2</v>
      </c>
    </row>
    <row r="135" spans="1:13" ht="14.45" x14ac:dyDescent="0.3">
      <c r="A135" s="212" t="s">
        <v>102</v>
      </c>
      <c r="B135" s="213">
        <v>10600501</v>
      </c>
      <c r="C135" s="212" t="s">
        <v>12614</v>
      </c>
      <c r="D135" s="214">
        <v>43466</v>
      </c>
      <c r="E135" s="160" t="s">
        <v>373</v>
      </c>
      <c r="F135" s="160">
        <v>101105889</v>
      </c>
      <c r="G135" s="215">
        <v>1523.35</v>
      </c>
      <c r="H135" s="214">
        <v>43474</v>
      </c>
      <c r="I135" s="160" t="s">
        <v>394</v>
      </c>
      <c r="J135" s="160" t="s">
        <v>376</v>
      </c>
      <c r="K135" s="160">
        <f t="shared" si="2"/>
        <v>1</v>
      </c>
      <c r="L135" s="160" t="s">
        <v>101</v>
      </c>
      <c r="M135" s="211">
        <f>VLOOKUP(J135,'Depr Rates'!A:G,7,FALSE)</f>
        <v>3.9300000000000002E-2</v>
      </c>
    </row>
    <row r="136" spans="1:13" ht="14.45" x14ac:dyDescent="0.3">
      <c r="A136" s="212" t="s">
        <v>102</v>
      </c>
      <c r="B136" s="213">
        <v>10600501</v>
      </c>
      <c r="C136" s="212" t="s">
        <v>12614</v>
      </c>
      <c r="D136" s="214">
        <v>43466</v>
      </c>
      <c r="E136" s="160" t="s">
        <v>373</v>
      </c>
      <c r="F136" s="160">
        <v>101105889</v>
      </c>
      <c r="G136" s="215">
        <v>23049.53</v>
      </c>
      <c r="H136" s="214">
        <v>43474</v>
      </c>
      <c r="I136" s="160" t="s">
        <v>394</v>
      </c>
      <c r="J136" s="160" t="s">
        <v>9054</v>
      </c>
      <c r="K136" s="160">
        <f t="shared" si="2"/>
        <v>1</v>
      </c>
      <c r="L136" s="160" t="s">
        <v>101</v>
      </c>
      <c r="M136" s="211">
        <f>VLOOKUP(J136,'Depr Rates'!A:G,7,FALSE)</f>
        <v>3.1399999999999997E-2</v>
      </c>
    </row>
    <row r="137" spans="1:13" ht="14.45" x14ac:dyDescent="0.3">
      <c r="A137" s="212" t="s">
        <v>102</v>
      </c>
      <c r="B137" s="213">
        <v>10600501</v>
      </c>
      <c r="C137" s="212" t="s">
        <v>12614</v>
      </c>
      <c r="D137" s="214">
        <v>43466</v>
      </c>
      <c r="E137" s="160" t="s">
        <v>373</v>
      </c>
      <c r="F137" s="160">
        <v>101105889</v>
      </c>
      <c r="G137" s="215">
        <v>30955.06</v>
      </c>
      <c r="H137" s="214">
        <v>43474</v>
      </c>
      <c r="I137" s="160" t="s">
        <v>394</v>
      </c>
      <c r="J137" s="160" t="s">
        <v>9132</v>
      </c>
      <c r="K137" s="160">
        <f t="shared" si="2"/>
        <v>1</v>
      </c>
      <c r="L137" s="160" t="s">
        <v>101</v>
      </c>
      <c r="M137" s="211">
        <f>VLOOKUP(J137,'Depr Rates'!A:G,7,FALSE)</f>
        <v>3.7400000000000003E-2</v>
      </c>
    </row>
    <row r="138" spans="1:13" ht="14.45" x14ac:dyDescent="0.3">
      <c r="A138" s="212" t="s">
        <v>102</v>
      </c>
      <c r="B138" s="213">
        <v>10600501</v>
      </c>
      <c r="C138" s="212" t="s">
        <v>12614</v>
      </c>
      <c r="D138" s="214">
        <v>43466</v>
      </c>
      <c r="E138" s="160" t="s">
        <v>373</v>
      </c>
      <c r="F138" s="160">
        <v>101105889</v>
      </c>
      <c r="G138" s="160">
        <v>28.17</v>
      </c>
      <c r="H138" s="214">
        <v>43474</v>
      </c>
      <c r="I138" s="160" t="s">
        <v>394</v>
      </c>
      <c r="J138" s="160" t="s">
        <v>377</v>
      </c>
      <c r="K138" s="160">
        <f t="shared" si="2"/>
        <v>1</v>
      </c>
      <c r="L138" s="160" t="s">
        <v>101</v>
      </c>
      <c r="M138" s="211">
        <f>VLOOKUP(J138,'Depr Rates'!A:G,7,FALSE)</f>
        <v>1.77E-2</v>
      </c>
    </row>
    <row r="139" spans="1:13" ht="14.45" x14ac:dyDescent="0.3">
      <c r="A139" s="212" t="s">
        <v>102</v>
      </c>
      <c r="B139" s="213">
        <v>10600501</v>
      </c>
      <c r="C139" s="212" t="s">
        <v>12614</v>
      </c>
      <c r="D139" s="214">
        <v>43466</v>
      </c>
      <c r="E139" s="160" t="s">
        <v>373</v>
      </c>
      <c r="F139" s="160">
        <v>101105889</v>
      </c>
      <c r="G139" s="160">
        <v>315.7</v>
      </c>
      <c r="H139" s="214">
        <v>43474</v>
      </c>
      <c r="I139" s="160" t="s">
        <v>394</v>
      </c>
      <c r="J139" s="160" t="s">
        <v>376</v>
      </c>
      <c r="K139" s="160">
        <f t="shared" si="2"/>
        <v>1</v>
      </c>
      <c r="L139" s="160" t="s">
        <v>101</v>
      </c>
      <c r="M139" s="211">
        <f>VLOOKUP(J139,'Depr Rates'!A:G,7,FALSE)</f>
        <v>3.9300000000000002E-2</v>
      </c>
    </row>
    <row r="140" spans="1:13" ht="14.45" x14ac:dyDescent="0.3">
      <c r="A140" s="212" t="s">
        <v>102</v>
      </c>
      <c r="B140" s="213">
        <v>10600501</v>
      </c>
      <c r="C140" s="212" t="s">
        <v>12614</v>
      </c>
      <c r="D140" s="214">
        <v>43466</v>
      </c>
      <c r="E140" s="160" t="s">
        <v>373</v>
      </c>
      <c r="F140" s="160">
        <v>101105889</v>
      </c>
      <c r="G140" s="215">
        <v>4776.8100000000004</v>
      </c>
      <c r="H140" s="214">
        <v>43474</v>
      </c>
      <c r="I140" s="160" t="s">
        <v>394</v>
      </c>
      <c r="J140" s="160" t="s">
        <v>9054</v>
      </c>
      <c r="K140" s="160">
        <f t="shared" si="2"/>
        <v>1</v>
      </c>
      <c r="L140" s="160" t="s">
        <v>101</v>
      </c>
      <c r="M140" s="211">
        <f>VLOOKUP(J140,'Depr Rates'!A:G,7,FALSE)</f>
        <v>3.1399999999999997E-2</v>
      </c>
    </row>
    <row r="141" spans="1:13" ht="14.45" x14ac:dyDescent="0.3">
      <c r="A141" s="212" t="s">
        <v>102</v>
      </c>
      <c r="B141" s="213">
        <v>10600501</v>
      </c>
      <c r="C141" s="212" t="s">
        <v>12614</v>
      </c>
      <c r="D141" s="214">
        <v>43466</v>
      </c>
      <c r="E141" s="160" t="s">
        <v>373</v>
      </c>
      <c r="F141" s="160">
        <v>101105889</v>
      </c>
      <c r="G141" s="215">
        <v>6415.16</v>
      </c>
      <c r="H141" s="214">
        <v>43474</v>
      </c>
      <c r="I141" s="160" t="s">
        <v>394</v>
      </c>
      <c r="J141" s="160" t="s">
        <v>9132</v>
      </c>
      <c r="K141" s="160">
        <f t="shared" si="2"/>
        <v>1</v>
      </c>
      <c r="L141" s="160" t="s">
        <v>101</v>
      </c>
      <c r="M141" s="211">
        <f>VLOOKUP(J141,'Depr Rates'!A:G,7,FALSE)</f>
        <v>3.7400000000000003E-2</v>
      </c>
    </row>
    <row r="142" spans="1:13" ht="14.45" x14ac:dyDescent="0.3">
      <c r="A142" s="212" t="s">
        <v>102</v>
      </c>
      <c r="B142" s="213">
        <v>10600501</v>
      </c>
      <c r="C142" s="212" t="s">
        <v>12614</v>
      </c>
      <c r="D142" s="214">
        <v>43466</v>
      </c>
      <c r="E142" s="160" t="s">
        <v>373</v>
      </c>
      <c r="F142" s="160">
        <v>101105889</v>
      </c>
      <c r="G142" s="160">
        <v>169.15</v>
      </c>
      <c r="H142" s="214">
        <v>43474</v>
      </c>
      <c r="I142" s="160" t="s">
        <v>394</v>
      </c>
      <c r="J142" s="160" t="s">
        <v>377</v>
      </c>
      <c r="K142" s="160">
        <f t="shared" si="2"/>
        <v>1</v>
      </c>
      <c r="L142" s="160" t="s">
        <v>101</v>
      </c>
      <c r="M142" s="211">
        <f>VLOOKUP(J142,'Depr Rates'!A:G,7,FALSE)</f>
        <v>1.77E-2</v>
      </c>
    </row>
    <row r="143" spans="1:13" ht="14.45" x14ac:dyDescent="0.3">
      <c r="A143" s="212" t="s">
        <v>102</v>
      </c>
      <c r="B143" s="213">
        <v>10600501</v>
      </c>
      <c r="C143" s="212" t="s">
        <v>12614</v>
      </c>
      <c r="D143" s="214">
        <v>43466</v>
      </c>
      <c r="E143" s="160" t="s">
        <v>373</v>
      </c>
      <c r="F143" s="160">
        <v>101105889</v>
      </c>
      <c r="G143" s="215">
        <v>1895.54</v>
      </c>
      <c r="H143" s="214">
        <v>43474</v>
      </c>
      <c r="I143" s="160" t="s">
        <v>394</v>
      </c>
      <c r="J143" s="160" t="s">
        <v>376</v>
      </c>
      <c r="K143" s="160">
        <f t="shared" si="2"/>
        <v>1</v>
      </c>
      <c r="L143" s="160" t="s">
        <v>101</v>
      </c>
      <c r="M143" s="211">
        <f>VLOOKUP(J143,'Depr Rates'!A:G,7,FALSE)</f>
        <v>3.9300000000000002E-2</v>
      </c>
    </row>
    <row r="144" spans="1:13" ht="14.45" x14ac:dyDescent="0.3">
      <c r="A144" s="212" t="s">
        <v>102</v>
      </c>
      <c r="B144" s="213">
        <v>10600501</v>
      </c>
      <c r="C144" s="212" t="s">
        <v>12614</v>
      </c>
      <c r="D144" s="214">
        <v>43466</v>
      </c>
      <c r="E144" s="160" t="s">
        <v>373</v>
      </c>
      <c r="F144" s="160">
        <v>101105889</v>
      </c>
      <c r="G144" s="215">
        <v>28680.87</v>
      </c>
      <c r="H144" s="214">
        <v>43474</v>
      </c>
      <c r="I144" s="160" t="s">
        <v>394</v>
      </c>
      <c r="J144" s="160" t="s">
        <v>9054</v>
      </c>
      <c r="K144" s="160">
        <f t="shared" si="2"/>
        <v>1</v>
      </c>
      <c r="L144" s="160" t="s">
        <v>101</v>
      </c>
      <c r="M144" s="211">
        <f>VLOOKUP(J144,'Depr Rates'!A:G,7,FALSE)</f>
        <v>3.1399999999999997E-2</v>
      </c>
    </row>
    <row r="145" spans="1:13" ht="14.45" x14ac:dyDescent="0.3">
      <c r="A145" s="212" t="s">
        <v>102</v>
      </c>
      <c r="B145" s="213">
        <v>10600501</v>
      </c>
      <c r="C145" s="212" t="s">
        <v>12614</v>
      </c>
      <c r="D145" s="214">
        <v>43466</v>
      </c>
      <c r="E145" s="160" t="s">
        <v>373</v>
      </c>
      <c r="F145" s="160">
        <v>101105889</v>
      </c>
      <c r="G145" s="215">
        <v>38517.86</v>
      </c>
      <c r="H145" s="214">
        <v>43474</v>
      </c>
      <c r="I145" s="160" t="s">
        <v>394</v>
      </c>
      <c r="J145" s="160" t="s">
        <v>9132</v>
      </c>
      <c r="K145" s="160">
        <f t="shared" si="2"/>
        <v>1</v>
      </c>
      <c r="L145" s="160" t="s">
        <v>101</v>
      </c>
      <c r="M145" s="211">
        <f>VLOOKUP(J145,'Depr Rates'!A:G,7,FALSE)</f>
        <v>3.7400000000000003E-2</v>
      </c>
    </row>
    <row r="146" spans="1:13" ht="14.45" x14ac:dyDescent="0.3">
      <c r="A146" s="212" t="s">
        <v>102</v>
      </c>
      <c r="B146" s="213">
        <v>10600501</v>
      </c>
      <c r="C146" s="212" t="s">
        <v>12614</v>
      </c>
      <c r="D146" s="214">
        <v>43497</v>
      </c>
      <c r="E146" s="160" t="s">
        <v>373</v>
      </c>
      <c r="F146" s="160">
        <v>101105889</v>
      </c>
      <c r="G146" s="215">
        <v>-1814.79</v>
      </c>
      <c r="H146" s="214">
        <v>43474</v>
      </c>
      <c r="I146" s="160" t="s">
        <v>394</v>
      </c>
      <c r="J146" s="160" t="s">
        <v>376</v>
      </c>
      <c r="K146" s="160">
        <f t="shared" si="2"/>
        <v>1</v>
      </c>
      <c r="L146" s="160" t="s">
        <v>101</v>
      </c>
      <c r="M146" s="211">
        <f>VLOOKUP(J146,'Depr Rates'!A:G,7,FALSE)</f>
        <v>3.9300000000000002E-2</v>
      </c>
    </row>
    <row r="147" spans="1:13" ht="14.45" x14ac:dyDescent="0.3">
      <c r="A147" s="212" t="s">
        <v>102</v>
      </c>
      <c r="B147" s="213">
        <v>10600501</v>
      </c>
      <c r="C147" s="212" t="s">
        <v>12614</v>
      </c>
      <c r="D147" s="214">
        <v>43497</v>
      </c>
      <c r="E147" s="160" t="s">
        <v>373</v>
      </c>
      <c r="F147" s="160">
        <v>101105889</v>
      </c>
      <c r="G147" s="160">
        <v>-161.94999999999999</v>
      </c>
      <c r="H147" s="214">
        <v>43474</v>
      </c>
      <c r="I147" s="160" t="s">
        <v>394</v>
      </c>
      <c r="J147" s="160" t="s">
        <v>377</v>
      </c>
      <c r="K147" s="160">
        <f t="shared" si="2"/>
        <v>1</v>
      </c>
      <c r="L147" s="160" t="s">
        <v>101</v>
      </c>
      <c r="M147" s="211">
        <f>VLOOKUP(J147,'Depr Rates'!A:G,7,FALSE)</f>
        <v>1.77E-2</v>
      </c>
    </row>
    <row r="148" spans="1:13" ht="14.45" x14ac:dyDescent="0.3">
      <c r="A148" s="212" t="s">
        <v>102</v>
      </c>
      <c r="B148" s="213">
        <v>10600501</v>
      </c>
      <c r="C148" s="212" t="s">
        <v>12614</v>
      </c>
      <c r="D148" s="214">
        <v>43497</v>
      </c>
      <c r="E148" s="160" t="s">
        <v>373</v>
      </c>
      <c r="F148" s="160">
        <v>101105889</v>
      </c>
      <c r="G148" s="215">
        <v>-36877.120000000003</v>
      </c>
      <c r="H148" s="214">
        <v>43474</v>
      </c>
      <c r="I148" s="160" t="s">
        <v>394</v>
      </c>
      <c r="J148" s="160" t="s">
        <v>9132</v>
      </c>
      <c r="K148" s="160">
        <f t="shared" si="2"/>
        <v>1</v>
      </c>
      <c r="L148" s="160" t="s">
        <v>101</v>
      </c>
      <c r="M148" s="211">
        <f>VLOOKUP(J148,'Depr Rates'!A:G,7,FALSE)</f>
        <v>3.7400000000000003E-2</v>
      </c>
    </row>
    <row r="149" spans="1:13" ht="14.45" x14ac:dyDescent="0.3">
      <c r="A149" s="212" t="s">
        <v>102</v>
      </c>
      <c r="B149" s="213">
        <v>10600501</v>
      </c>
      <c r="C149" s="212" t="s">
        <v>12614</v>
      </c>
      <c r="D149" s="214">
        <v>43497</v>
      </c>
      <c r="E149" s="160" t="s">
        <v>373</v>
      </c>
      <c r="F149" s="160">
        <v>101105889</v>
      </c>
      <c r="G149" s="215">
        <v>-27459.17</v>
      </c>
      <c r="H149" s="214">
        <v>43474</v>
      </c>
      <c r="I149" s="160" t="s">
        <v>394</v>
      </c>
      <c r="J149" s="160" t="s">
        <v>9054</v>
      </c>
      <c r="K149" s="160">
        <f t="shared" si="2"/>
        <v>1</v>
      </c>
      <c r="L149" s="160" t="s">
        <v>101</v>
      </c>
      <c r="M149" s="211">
        <f>VLOOKUP(J149,'Depr Rates'!A:G,7,FALSE)</f>
        <v>3.1399999999999997E-2</v>
      </c>
    </row>
    <row r="150" spans="1:13" ht="14.45" x14ac:dyDescent="0.3">
      <c r="A150" s="212" t="s">
        <v>102</v>
      </c>
      <c r="B150" s="213">
        <v>10600501</v>
      </c>
      <c r="C150" s="212" t="s">
        <v>12614</v>
      </c>
      <c r="D150" s="214">
        <v>43497</v>
      </c>
      <c r="E150" s="160" t="s">
        <v>373</v>
      </c>
      <c r="F150" s="160">
        <v>101105889</v>
      </c>
      <c r="G150" s="215">
        <v>1815.66</v>
      </c>
      <c r="H150" s="214">
        <v>43474</v>
      </c>
      <c r="I150" s="160" t="s">
        <v>394</v>
      </c>
      <c r="J150" s="160" t="s">
        <v>376</v>
      </c>
      <c r="K150" s="160">
        <f t="shared" si="2"/>
        <v>1</v>
      </c>
      <c r="L150" s="160" t="s">
        <v>101</v>
      </c>
      <c r="M150" s="211">
        <f>VLOOKUP(J150,'Depr Rates'!A:G,7,FALSE)</f>
        <v>3.9300000000000002E-2</v>
      </c>
    </row>
    <row r="151" spans="1:13" ht="14.45" x14ac:dyDescent="0.3">
      <c r="A151" s="212" t="s">
        <v>102</v>
      </c>
      <c r="B151" s="213">
        <v>10600501</v>
      </c>
      <c r="C151" s="212" t="s">
        <v>12614</v>
      </c>
      <c r="D151" s="214">
        <v>43497</v>
      </c>
      <c r="E151" s="160" t="s">
        <v>373</v>
      </c>
      <c r="F151" s="160">
        <v>101105889</v>
      </c>
      <c r="G151" s="160">
        <v>162.03</v>
      </c>
      <c r="H151" s="214">
        <v>43474</v>
      </c>
      <c r="I151" s="160" t="s">
        <v>394</v>
      </c>
      <c r="J151" s="160" t="s">
        <v>377</v>
      </c>
      <c r="K151" s="160">
        <f t="shared" si="2"/>
        <v>1</v>
      </c>
      <c r="L151" s="160" t="s">
        <v>101</v>
      </c>
      <c r="M151" s="211">
        <f>VLOOKUP(J151,'Depr Rates'!A:G,7,FALSE)</f>
        <v>1.77E-2</v>
      </c>
    </row>
    <row r="152" spans="1:13" ht="14.45" x14ac:dyDescent="0.3">
      <c r="A152" s="212" t="s">
        <v>102</v>
      </c>
      <c r="B152" s="213">
        <v>10600501</v>
      </c>
      <c r="C152" s="212" t="s">
        <v>12614</v>
      </c>
      <c r="D152" s="214">
        <v>43497</v>
      </c>
      <c r="E152" s="160" t="s">
        <v>373</v>
      </c>
      <c r="F152" s="160">
        <v>101105889</v>
      </c>
      <c r="G152" s="215">
        <v>36894.800000000003</v>
      </c>
      <c r="H152" s="214">
        <v>43474</v>
      </c>
      <c r="I152" s="160" t="s">
        <v>394</v>
      </c>
      <c r="J152" s="160" t="s">
        <v>9132</v>
      </c>
      <c r="K152" s="160">
        <f t="shared" si="2"/>
        <v>1</v>
      </c>
      <c r="L152" s="160" t="s">
        <v>101</v>
      </c>
      <c r="M152" s="211">
        <f>VLOOKUP(J152,'Depr Rates'!A:G,7,FALSE)</f>
        <v>3.7400000000000003E-2</v>
      </c>
    </row>
    <row r="153" spans="1:13" ht="14.45" x14ac:dyDescent="0.3">
      <c r="A153" s="212" t="s">
        <v>102</v>
      </c>
      <c r="B153" s="213">
        <v>10600501</v>
      </c>
      <c r="C153" s="212" t="s">
        <v>12614</v>
      </c>
      <c r="D153" s="214">
        <v>43497</v>
      </c>
      <c r="E153" s="160" t="s">
        <v>373</v>
      </c>
      <c r="F153" s="160">
        <v>101105889</v>
      </c>
      <c r="G153" s="215">
        <v>27472.32</v>
      </c>
      <c r="H153" s="214">
        <v>43474</v>
      </c>
      <c r="I153" s="160" t="s">
        <v>394</v>
      </c>
      <c r="J153" s="160" t="s">
        <v>9054</v>
      </c>
      <c r="K153" s="160">
        <f t="shared" si="2"/>
        <v>1</v>
      </c>
      <c r="L153" s="160" t="s">
        <v>101</v>
      </c>
      <c r="M153" s="211">
        <f>VLOOKUP(J153,'Depr Rates'!A:G,7,FALSE)</f>
        <v>3.1399999999999997E-2</v>
      </c>
    </row>
    <row r="154" spans="1:13" ht="14.45" x14ac:dyDescent="0.3">
      <c r="A154" s="212" t="s">
        <v>102</v>
      </c>
      <c r="B154" s="213">
        <v>10600501</v>
      </c>
      <c r="C154" s="212" t="s">
        <v>12614</v>
      </c>
      <c r="D154" s="214">
        <v>43525</v>
      </c>
      <c r="E154" s="160" t="s">
        <v>373</v>
      </c>
      <c r="F154" s="160">
        <v>101105889</v>
      </c>
      <c r="G154" s="215">
        <v>-27114.62</v>
      </c>
      <c r="H154" s="214">
        <v>43474</v>
      </c>
      <c r="I154" s="160" t="s">
        <v>394</v>
      </c>
      <c r="J154" s="160" t="s">
        <v>9054</v>
      </c>
      <c r="K154" s="160">
        <f t="shared" si="2"/>
        <v>1</v>
      </c>
      <c r="L154" s="160" t="s">
        <v>101</v>
      </c>
      <c r="M154" s="211">
        <f>VLOOKUP(J154,'Depr Rates'!A:G,7,FALSE)</f>
        <v>3.1399999999999997E-2</v>
      </c>
    </row>
    <row r="155" spans="1:13" ht="14.45" x14ac:dyDescent="0.3">
      <c r="A155" s="212" t="s">
        <v>102</v>
      </c>
      <c r="B155" s="213">
        <v>10600501</v>
      </c>
      <c r="C155" s="212" t="s">
        <v>12614</v>
      </c>
      <c r="D155" s="214">
        <v>43525</v>
      </c>
      <c r="E155" s="160" t="s">
        <v>373</v>
      </c>
      <c r="F155" s="160">
        <v>101105889</v>
      </c>
      <c r="G155" s="160">
        <v>-159.91999999999999</v>
      </c>
      <c r="H155" s="214">
        <v>43474</v>
      </c>
      <c r="I155" s="160" t="s">
        <v>394</v>
      </c>
      <c r="J155" s="160" t="s">
        <v>377</v>
      </c>
      <c r="K155" s="160">
        <f t="shared" si="2"/>
        <v>1</v>
      </c>
      <c r="L155" s="160" t="s">
        <v>101</v>
      </c>
      <c r="M155" s="211">
        <f>VLOOKUP(J155,'Depr Rates'!A:G,7,FALSE)</f>
        <v>1.77E-2</v>
      </c>
    </row>
    <row r="156" spans="1:13" ht="14.45" x14ac:dyDescent="0.3">
      <c r="A156" s="212" t="s">
        <v>102</v>
      </c>
      <c r="B156" s="213">
        <v>10600501</v>
      </c>
      <c r="C156" s="212" t="s">
        <v>12614</v>
      </c>
      <c r="D156" s="214">
        <v>43525</v>
      </c>
      <c r="E156" s="160" t="s">
        <v>373</v>
      </c>
      <c r="F156" s="160">
        <v>101105889</v>
      </c>
      <c r="G156" s="215">
        <v>-1792.02</v>
      </c>
      <c r="H156" s="214">
        <v>43474</v>
      </c>
      <c r="I156" s="160" t="s">
        <v>394</v>
      </c>
      <c r="J156" s="160" t="s">
        <v>376</v>
      </c>
      <c r="K156" s="160">
        <f t="shared" si="2"/>
        <v>1</v>
      </c>
      <c r="L156" s="160" t="s">
        <v>101</v>
      </c>
      <c r="M156" s="211">
        <f>VLOOKUP(J156,'Depr Rates'!A:G,7,FALSE)</f>
        <v>3.9300000000000002E-2</v>
      </c>
    </row>
    <row r="157" spans="1:13" ht="14.45" x14ac:dyDescent="0.3">
      <c r="A157" s="212" t="s">
        <v>102</v>
      </c>
      <c r="B157" s="213">
        <v>10600501</v>
      </c>
      <c r="C157" s="212" t="s">
        <v>12614</v>
      </c>
      <c r="D157" s="214">
        <v>43525</v>
      </c>
      <c r="E157" s="160" t="s">
        <v>373</v>
      </c>
      <c r="F157" s="160">
        <v>101105889</v>
      </c>
      <c r="G157" s="215">
        <v>-36414.410000000003</v>
      </c>
      <c r="H157" s="214">
        <v>43474</v>
      </c>
      <c r="I157" s="160" t="s">
        <v>394</v>
      </c>
      <c r="J157" s="160" t="s">
        <v>9132</v>
      </c>
      <c r="K157" s="160">
        <f t="shared" si="2"/>
        <v>1</v>
      </c>
      <c r="L157" s="160" t="s">
        <v>101</v>
      </c>
      <c r="M157" s="211">
        <f>VLOOKUP(J157,'Depr Rates'!A:G,7,FALSE)</f>
        <v>3.7400000000000003E-2</v>
      </c>
    </row>
    <row r="158" spans="1:13" ht="14.45" x14ac:dyDescent="0.3">
      <c r="A158" s="212" t="s">
        <v>102</v>
      </c>
      <c r="B158" s="213">
        <v>10600501</v>
      </c>
      <c r="C158" s="212" t="s">
        <v>12614</v>
      </c>
      <c r="D158" s="214">
        <v>43525</v>
      </c>
      <c r="E158" s="160" t="s">
        <v>373</v>
      </c>
      <c r="F158" s="160">
        <v>101105889</v>
      </c>
      <c r="G158" s="215">
        <v>38041.89</v>
      </c>
      <c r="H158" s="214">
        <v>43474</v>
      </c>
      <c r="I158" s="160" t="s">
        <v>394</v>
      </c>
      <c r="J158" s="160" t="s">
        <v>9054</v>
      </c>
      <c r="K158" s="160">
        <f t="shared" si="2"/>
        <v>1</v>
      </c>
      <c r="L158" s="160" t="s">
        <v>101</v>
      </c>
      <c r="M158" s="211">
        <f>VLOOKUP(J158,'Depr Rates'!A:G,7,FALSE)</f>
        <v>3.1399999999999997E-2</v>
      </c>
    </row>
    <row r="159" spans="1:13" ht="14.45" x14ac:dyDescent="0.3">
      <c r="A159" s="212" t="s">
        <v>102</v>
      </c>
      <c r="B159" s="213">
        <v>10600501</v>
      </c>
      <c r="C159" s="212" t="s">
        <v>12614</v>
      </c>
      <c r="D159" s="214">
        <v>43525</v>
      </c>
      <c r="E159" s="160" t="s">
        <v>373</v>
      </c>
      <c r="F159" s="160">
        <v>101105889</v>
      </c>
      <c r="G159" s="160">
        <v>224.36</v>
      </c>
      <c r="H159" s="214">
        <v>43474</v>
      </c>
      <c r="I159" s="160" t="s">
        <v>394</v>
      </c>
      <c r="J159" s="160" t="s">
        <v>377</v>
      </c>
      <c r="K159" s="160">
        <f t="shared" si="2"/>
        <v>1</v>
      </c>
      <c r="L159" s="160" t="s">
        <v>101</v>
      </c>
      <c r="M159" s="211">
        <f>VLOOKUP(J159,'Depr Rates'!A:G,7,FALSE)</f>
        <v>1.77E-2</v>
      </c>
    </row>
    <row r="160" spans="1:13" ht="14.45" x14ac:dyDescent="0.3">
      <c r="A160" s="212" t="s">
        <v>102</v>
      </c>
      <c r="B160" s="213">
        <v>10600501</v>
      </c>
      <c r="C160" s="212" t="s">
        <v>12614</v>
      </c>
      <c r="D160" s="214">
        <v>43525</v>
      </c>
      <c r="E160" s="160" t="s">
        <v>373</v>
      </c>
      <c r="F160" s="160">
        <v>101105889</v>
      </c>
      <c r="G160" s="215">
        <v>2514.2199999999998</v>
      </c>
      <c r="H160" s="214">
        <v>43474</v>
      </c>
      <c r="I160" s="160" t="s">
        <v>394</v>
      </c>
      <c r="J160" s="160" t="s">
        <v>376</v>
      </c>
      <c r="K160" s="160">
        <f t="shared" si="2"/>
        <v>1</v>
      </c>
      <c r="L160" s="160" t="s">
        <v>101</v>
      </c>
      <c r="M160" s="211">
        <f>VLOOKUP(J160,'Depr Rates'!A:G,7,FALSE)</f>
        <v>3.9300000000000002E-2</v>
      </c>
    </row>
    <row r="161" spans="1:13" ht="14.45" x14ac:dyDescent="0.3">
      <c r="A161" s="212" t="s">
        <v>102</v>
      </c>
      <c r="B161" s="213">
        <v>10600501</v>
      </c>
      <c r="C161" s="212" t="s">
        <v>12614</v>
      </c>
      <c r="D161" s="214">
        <v>43525</v>
      </c>
      <c r="E161" s="160" t="s">
        <v>373</v>
      </c>
      <c r="F161" s="160">
        <v>101105889</v>
      </c>
      <c r="G161" s="215">
        <v>51089.46</v>
      </c>
      <c r="H161" s="214">
        <v>43474</v>
      </c>
      <c r="I161" s="160" t="s">
        <v>394</v>
      </c>
      <c r="J161" s="160" t="s">
        <v>9132</v>
      </c>
      <c r="K161" s="160">
        <f t="shared" si="2"/>
        <v>1</v>
      </c>
      <c r="L161" s="160" t="s">
        <v>101</v>
      </c>
      <c r="M161" s="211">
        <f>VLOOKUP(J161,'Depr Rates'!A:G,7,FALSE)</f>
        <v>3.7400000000000003E-2</v>
      </c>
    </row>
    <row r="162" spans="1:13" ht="14.45" x14ac:dyDescent="0.3">
      <c r="A162" s="212" t="s">
        <v>102</v>
      </c>
      <c r="B162" s="213">
        <v>10600501</v>
      </c>
      <c r="C162" s="212" t="s">
        <v>12614</v>
      </c>
      <c r="D162" s="214">
        <v>43497</v>
      </c>
      <c r="E162" s="160" t="s">
        <v>373</v>
      </c>
      <c r="F162" s="160">
        <v>101105990</v>
      </c>
      <c r="G162" s="160">
        <v>69.459999999999994</v>
      </c>
      <c r="H162" s="214">
        <v>43524</v>
      </c>
      <c r="I162" s="160" t="s">
        <v>545</v>
      </c>
      <c r="J162" s="160" t="s">
        <v>377</v>
      </c>
      <c r="K162" s="160">
        <f t="shared" si="2"/>
        <v>2</v>
      </c>
      <c r="L162" s="160" t="s">
        <v>101</v>
      </c>
      <c r="M162" s="211">
        <f>VLOOKUP(J162,'Depr Rates'!A:G,7,FALSE)</f>
        <v>1.77E-2</v>
      </c>
    </row>
    <row r="163" spans="1:13" ht="14.45" x14ac:dyDescent="0.3">
      <c r="A163" s="212" t="s">
        <v>102</v>
      </c>
      <c r="B163" s="213">
        <v>10600501</v>
      </c>
      <c r="C163" s="212" t="s">
        <v>12614</v>
      </c>
      <c r="D163" s="214">
        <v>43497</v>
      </c>
      <c r="E163" s="160" t="s">
        <v>373</v>
      </c>
      <c r="F163" s="160">
        <v>101105990</v>
      </c>
      <c r="G163" s="215">
        <v>1948.64</v>
      </c>
      <c r="H163" s="214">
        <v>43524</v>
      </c>
      <c r="I163" s="160" t="s">
        <v>545</v>
      </c>
      <c r="J163" s="160" t="s">
        <v>376</v>
      </c>
      <c r="K163" s="160">
        <f t="shared" si="2"/>
        <v>2</v>
      </c>
      <c r="L163" s="160" t="s">
        <v>101</v>
      </c>
      <c r="M163" s="211">
        <f>VLOOKUP(J163,'Depr Rates'!A:G,7,FALSE)</f>
        <v>3.9300000000000002E-2</v>
      </c>
    </row>
    <row r="164" spans="1:13" ht="14.45" x14ac:dyDescent="0.3">
      <c r="A164" s="212" t="s">
        <v>102</v>
      </c>
      <c r="B164" s="213">
        <v>10600501</v>
      </c>
      <c r="C164" s="212" t="s">
        <v>12614</v>
      </c>
      <c r="D164" s="214">
        <v>43525</v>
      </c>
      <c r="E164" s="160" t="s">
        <v>373</v>
      </c>
      <c r="F164" s="160">
        <v>101105990</v>
      </c>
      <c r="G164" s="160">
        <v>-265.02999999999997</v>
      </c>
      <c r="H164" s="214">
        <v>43524</v>
      </c>
      <c r="I164" s="160" t="s">
        <v>545</v>
      </c>
      <c r="J164" s="160" t="s">
        <v>377</v>
      </c>
      <c r="K164" s="160">
        <f t="shared" si="2"/>
        <v>2</v>
      </c>
      <c r="L164" s="160" t="s">
        <v>101</v>
      </c>
      <c r="M164" s="211">
        <f>VLOOKUP(J164,'Depr Rates'!A:G,7,FALSE)</f>
        <v>1.77E-2</v>
      </c>
    </row>
    <row r="165" spans="1:13" ht="14.45" x14ac:dyDescent="0.3">
      <c r="A165" s="212" t="s">
        <v>102</v>
      </c>
      <c r="B165" s="213">
        <v>10600501</v>
      </c>
      <c r="C165" s="212" t="s">
        <v>12614</v>
      </c>
      <c r="D165" s="214">
        <v>43525</v>
      </c>
      <c r="E165" s="160" t="s">
        <v>373</v>
      </c>
      <c r="F165" s="160">
        <v>101105990</v>
      </c>
      <c r="G165" s="215">
        <v>-7435.24</v>
      </c>
      <c r="H165" s="214">
        <v>43524</v>
      </c>
      <c r="I165" s="160" t="s">
        <v>545</v>
      </c>
      <c r="J165" s="160" t="s">
        <v>376</v>
      </c>
      <c r="K165" s="160">
        <f t="shared" si="2"/>
        <v>2</v>
      </c>
      <c r="L165" s="160" t="s">
        <v>101</v>
      </c>
      <c r="M165" s="211">
        <f>VLOOKUP(J165,'Depr Rates'!A:G,7,FALSE)</f>
        <v>3.9300000000000002E-2</v>
      </c>
    </row>
    <row r="166" spans="1:13" ht="14.45" x14ac:dyDescent="0.3">
      <c r="A166" s="212" t="s">
        <v>102</v>
      </c>
      <c r="B166" s="213">
        <v>10600501</v>
      </c>
      <c r="C166" s="212" t="s">
        <v>12614</v>
      </c>
      <c r="D166" s="214">
        <v>43525</v>
      </c>
      <c r="E166" s="160" t="s">
        <v>373</v>
      </c>
      <c r="F166" s="160">
        <v>101105990</v>
      </c>
      <c r="G166" s="160">
        <v>265.10000000000002</v>
      </c>
      <c r="H166" s="214">
        <v>43524</v>
      </c>
      <c r="I166" s="160" t="s">
        <v>545</v>
      </c>
      <c r="J166" s="160" t="s">
        <v>377</v>
      </c>
      <c r="K166" s="160">
        <f t="shared" si="2"/>
        <v>2</v>
      </c>
      <c r="L166" s="160" t="s">
        <v>101</v>
      </c>
      <c r="M166" s="211">
        <f>VLOOKUP(J166,'Depr Rates'!A:G,7,FALSE)</f>
        <v>1.77E-2</v>
      </c>
    </row>
    <row r="167" spans="1:13" ht="14.45" x14ac:dyDescent="0.3">
      <c r="A167" s="212" t="s">
        <v>102</v>
      </c>
      <c r="B167" s="213">
        <v>10600501</v>
      </c>
      <c r="C167" s="212" t="s">
        <v>12614</v>
      </c>
      <c r="D167" s="214">
        <v>43525</v>
      </c>
      <c r="E167" s="160" t="s">
        <v>373</v>
      </c>
      <c r="F167" s="160">
        <v>101105990</v>
      </c>
      <c r="G167" s="215">
        <v>7437.39</v>
      </c>
      <c r="H167" s="214">
        <v>43524</v>
      </c>
      <c r="I167" s="160" t="s">
        <v>545</v>
      </c>
      <c r="J167" s="160" t="s">
        <v>376</v>
      </c>
      <c r="K167" s="160">
        <f t="shared" si="2"/>
        <v>2</v>
      </c>
      <c r="L167" s="160" t="s">
        <v>101</v>
      </c>
      <c r="M167" s="211">
        <f>VLOOKUP(J167,'Depr Rates'!A:G,7,FALSE)</f>
        <v>3.9300000000000002E-2</v>
      </c>
    </row>
    <row r="168" spans="1:13" ht="14.45" x14ac:dyDescent="0.3">
      <c r="A168" s="212" t="s">
        <v>102</v>
      </c>
      <c r="B168" s="213">
        <v>10600501</v>
      </c>
      <c r="C168" s="212" t="s">
        <v>12614</v>
      </c>
      <c r="D168" s="214">
        <v>43525</v>
      </c>
      <c r="E168" s="160" t="s">
        <v>373</v>
      </c>
      <c r="F168" s="160">
        <v>101106257</v>
      </c>
      <c r="G168" s="215">
        <v>10324.6</v>
      </c>
      <c r="H168" s="214">
        <v>43530</v>
      </c>
      <c r="I168" s="160" t="s">
        <v>145</v>
      </c>
      <c r="J168" s="160" t="s">
        <v>377</v>
      </c>
      <c r="K168" s="160">
        <f t="shared" si="2"/>
        <v>3</v>
      </c>
      <c r="L168" s="160" t="s">
        <v>101</v>
      </c>
      <c r="M168" s="211">
        <f>VLOOKUP(J168,'Depr Rates'!A:G,7,FALSE)</f>
        <v>1.77E-2</v>
      </c>
    </row>
    <row r="169" spans="1:13" ht="14.45" x14ac:dyDescent="0.3">
      <c r="A169" s="212" t="s">
        <v>102</v>
      </c>
      <c r="B169" s="213">
        <v>10600501</v>
      </c>
      <c r="C169" s="212" t="s">
        <v>12614</v>
      </c>
      <c r="D169" s="214">
        <v>43525</v>
      </c>
      <c r="E169" s="160" t="s">
        <v>373</v>
      </c>
      <c r="F169" s="160">
        <v>101106257</v>
      </c>
      <c r="G169" s="160">
        <v>96.55</v>
      </c>
      <c r="H169" s="214">
        <v>43530</v>
      </c>
      <c r="I169" s="160" t="s">
        <v>145</v>
      </c>
      <c r="J169" s="160" t="s">
        <v>9132</v>
      </c>
      <c r="K169" s="160">
        <f t="shared" si="2"/>
        <v>3</v>
      </c>
      <c r="L169" s="160" t="s">
        <v>101</v>
      </c>
      <c r="M169" s="211">
        <f>VLOOKUP(J169,'Depr Rates'!A:G,7,FALSE)</f>
        <v>3.7400000000000003E-2</v>
      </c>
    </row>
    <row r="170" spans="1:13" ht="14.45" x14ac:dyDescent="0.3">
      <c r="A170" s="212" t="s">
        <v>102</v>
      </c>
      <c r="B170" s="213">
        <v>10600501</v>
      </c>
      <c r="C170" s="212" t="s">
        <v>12614</v>
      </c>
      <c r="D170" s="214">
        <v>43525</v>
      </c>
      <c r="E170" s="160" t="s">
        <v>373</v>
      </c>
      <c r="F170" s="160">
        <v>101106257</v>
      </c>
      <c r="G170" s="215">
        <v>10256.1</v>
      </c>
      <c r="H170" s="214">
        <v>43530</v>
      </c>
      <c r="I170" s="160" t="s">
        <v>145</v>
      </c>
      <c r="J170" s="160" t="s">
        <v>376</v>
      </c>
      <c r="K170" s="160">
        <f t="shared" si="2"/>
        <v>3</v>
      </c>
      <c r="L170" s="160" t="s">
        <v>101</v>
      </c>
      <c r="M170" s="211">
        <f>VLOOKUP(J170,'Depr Rates'!A:G,7,FALSE)</f>
        <v>3.9300000000000002E-2</v>
      </c>
    </row>
    <row r="171" spans="1:13" ht="14.45" x14ac:dyDescent="0.3">
      <c r="A171" s="212" t="s">
        <v>102</v>
      </c>
      <c r="B171" s="213">
        <v>10600501</v>
      </c>
      <c r="C171" s="212" t="s">
        <v>12614</v>
      </c>
      <c r="D171" s="214">
        <v>43525</v>
      </c>
      <c r="E171" s="160" t="s">
        <v>373</v>
      </c>
      <c r="F171" s="160">
        <v>101106257</v>
      </c>
      <c r="G171" s="215">
        <v>1442.74</v>
      </c>
      <c r="H171" s="214">
        <v>43530</v>
      </c>
      <c r="I171" s="160" t="s">
        <v>145</v>
      </c>
      <c r="J171" s="160" t="s">
        <v>9054</v>
      </c>
      <c r="K171" s="160">
        <f t="shared" si="2"/>
        <v>3</v>
      </c>
      <c r="L171" s="160" t="s">
        <v>101</v>
      </c>
      <c r="M171" s="211">
        <f>VLOOKUP(J171,'Depr Rates'!A:G,7,FALSE)</f>
        <v>3.1399999999999997E-2</v>
      </c>
    </row>
    <row r="172" spans="1:13" ht="14.45" x14ac:dyDescent="0.3">
      <c r="A172" s="212" t="s">
        <v>102</v>
      </c>
      <c r="B172" s="213">
        <v>10600501</v>
      </c>
      <c r="C172" s="212" t="s">
        <v>12614</v>
      </c>
      <c r="D172" s="214">
        <v>43525</v>
      </c>
      <c r="E172" s="160" t="s">
        <v>373</v>
      </c>
      <c r="F172" s="160">
        <v>101106257</v>
      </c>
      <c r="G172" s="215">
        <v>-20882.53</v>
      </c>
      <c r="H172" s="214">
        <v>43530</v>
      </c>
      <c r="I172" s="160" t="s">
        <v>145</v>
      </c>
      <c r="J172" s="160" t="s">
        <v>377</v>
      </c>
      <c r="K172" s="160">
        <f t="shared" si="2"/>
        <v>3</v>
      </c>
      <c r="L172" s="160" t="s">
        <v>101</v>
      </c>
      <c r="M172" s="211">
        <f>VLOOKUP(J172,'Depr Rates'!A:G,7,FALSE)</f>
        <v>1.77E-2</v>
      </c>
    </row>
    <row r="173" spans="1:13" ht="14.45" x14ac:dyDescent="0.3">
      <c r="A173" s="212" t="s">
        <v>102</v>
      </c>
      <c r="B173" s="213">
        <v>10600501</v>
      </c>
      <c r="C173" s="212" t="s">
        <v>12614</v>
      </c>
      <c r="D173" s="214">
        <v>43525</v>
      </c>
      <c r="E173" s="160" t="s">
        <v>373</v>
      </c>
      <c r="F173" s="160">
        <v>101106257</v>
      </c>
      <c r="G173" s="215">
        <v>-20743.97</v>
      </c>
      <c r="H173" s="214">
        <v>43530</v>
      </c>
      <c r="I173" s="160" t="s">
        <v>145</v>
      </c>
      <c r="J173" s="160" t="s">
        <v>376</v>
      </c>
      <c r="K173" s="160">
        <f t="shared" si="2"/>
        <v>3</v>
      </c>
      <c r="L173" s="160" t="s">
        <v>101</v>
      </c>
      <c r="M173" s="211">
        <f>VLOOKUP(J173,'Depr Rates'!A:G,7,FALSE)</f>
        <v>3.9300000000000002E-2</v>
      </c>
    </row>
    <row r="174" spans="1:13" ht="14.45" x14ac:dyDescent="0.3">
      <c r="A174" s="212" t="s">
        <v>102</v>
      </c>
      <c r="B174" s="213">
        <v>10600501</v>
      </c>
      <c r="C174" s="212" t="s">
        <v>12614</v>
      </c>
      <c r="D174" s="214">
        <v>43525</v>
      </c>
      <c r="E174" s="160" t="s">
        <v>373</v>
      </c>
      <c r="F174" s="160">
        <v>101106257</v>
      </c>
      <c r="G174" s="215">
        <v>-2918.08</v>
      </c>
      <c r="H174" s="214">
        <v>43530</v>
      </c>
      <c r="I174" s="160" t="s">
        <v>145</v>
      </c>
      <c r="J174" s="160" t="s">
        <v>9054</v>
      </c>
      <c r="K174" s="160">
        <f t="shared" si="2"/>
        <v>3</v>
      </c>
      <c r="L174" s="160" t="s">
        <v>101</v>
      </c>
      <c r="M174" s="211">
        <f>VLOOKUP(J174,'Depr Rates'!A:G,7,FALSE)</f>
        <v>3.1399999999999997E-2</v>
      </c>
    </row>
    <row r="175" spans="1:13" ht="14.45" x14ac:dyDescent="0.3">
      <c r="A175" s="212" t="s">
        <v>102</v>
      </c>
      <c r="B175" s="213">
        <v>10600501</v>
      </c>
      <c r="C175" s="212" t="s">
        <v>12614</v>
      </c>
      <c r="D175" s="214">
        <v>43525</v>
      </c>
      <c r="E175" s="160" t="s">
        <v>373</v>
      </c>
      <c r="F175" s="160">
        <v>101106257</v>
      </c>
      <c r="G175" s="160">
        <v>-195.28</v>
      </c>
      <c r="H175" s="214">
        <v>43530</v>
      </c>
      <c r="I175" s="160" t="s">
        <v>145</v>
      </c>
      <c r="J175" s="160" t="s">
        <v>9132</v>
      </c>
      <c r="K175" s="160">
        <f t="shared" si="2"/>
        <v>3</v>
      </c>
      <c r="L175" s="160" t="s">
        <v>101</v>
      </c>
      <c r="M175" s="211">
        <f>VLOOKUP(J175,'Depr Rates'!A:G,7,FALSE)</f>
        <v>3.7400000000000003E-2</v>
      </c>
    </row>
    <row r="176" spans="1:13" ht="14.45" x14ac:dyDescent="0.3">
      <c r="A176" s="212" t="s">
        <v>102</v>
      </c>
      <c r="B176" s="213">
        <v>10600501</v>
      </c>
      <c r="C176" s="212" t="s">
        <v>12614</v>
      </c>
      <c r="D176" s="214">
        <v>43525</v>
      </c>
      <c r="E176" s="160" t="s">
        <v>373</v>
      </c>
      <c r="F176" s="160">
        <v>101106257</v>
      </c>
      <c r="G176" s="215">
        <v>21240.639999999999</v>
      </c>
      <c r="H176" s="214">
        <v>43530</v>
      </c>
      <c r="I176" s="160" t="s">
        <v>145</v>
      </c>
      <c r="J176" s="160" t="s">
        <v>377</v>
      </c>
      <c r="K176" s="160">
        <f t="shared" si="2"/>
        <v>3</v>
      </c>
      <c r="L176" s="160" t="s">
        <v>101</v>
      </c>
      <c r="M176" s="211">
        <f>VLOOKUP(J176,'Depr Rates'!A:G,7,FALSE)</f>
        <v>1.77E-2</v>
      </c>
    </row>
    <row r="177" spans="1:13" ht="14.45" x14ac:dyDescent="0.3">
      <c r="A177" s="212" t="s">
        <v>102</v>
      </c>
      <c r="B177" s="213">
        <v>10600501</v>
      </c>
      <c r="C177" s="212" t="s">
        <v>12614</v>
      </c>
      <c r="D177" s="214">
        <v>43525</v>
      </c>
      <c r="E177" s="160" t="s">
        <v>373</v>
      </c>
      <c r="F177" s="160">
        <v>101106257</v>
      </c>
      <c r="G177" s="215">
        <v>21099.71</v>
      </c>
      <c r="H177" s="214">
        <v>43530</v>
      </c>
      <c r="I177" s="160" t="s">
        <v>145</v>
      </c>
      <c r="J177" s="160" t="s">
        <v>376</v>
      </c>
      <c r="K177" s="160">
        <f t="shared" si="2"/>
        <v>3</v>
      </c>
      <c r="L177" s="160" t="s">
        <v>101</v>
      </c>
      <c r="M177" s="211">
        <f>VLOOKUP(J177,'Depr Rates'!A:G,7,FALSE)</f>
        <v>3.9300000000000002E-2</v>
      </c>
    </row>
    <row r="178" spans="1:13" ht="14.45" x14ac:dyDescent="0.3">
      <c r="A178" s="212" t="s">
        <v>102</v>
      </c>
      <c r="B178" s="213">
        <v>10600501</v>
      </c>
      <c r="C178" s="212" t="s">
        <v>12614</v>
      </c>
      <c r="D178" s="214">
        <v>43525</v>
      </c>
      <c r="E178" s="160" t="s">
        <v>373</v>
      </c>
      <c r="F178" s="160">
        <v>101106257</v>
      </c>
      <c r="G178" s="215">
        <v>2968.12</v>
      </c>
      <c r="H178" s="214">
        <v>43530</v>
      </c>
      <c r="I178" s="160" t="s">
        <v>145</v>
      </c>
      <c r="J178" s="160" t="s">
        <v>9054</v>
      </c>
      <c r="K178" s="160">
        <f t="shared" si="2"/>
        <v>3</v>
      </c>
      <c r="L178" s="160" t="s">
        <v>101</v>
      </c>
      <c r="M178" s="211">
        <f>VLOOKUP(J178,'Depr Rates'!A:G,7,FALSE)</f>
        <v>3.1399999999999997E-2</v>
      </c>
    </row>
    <row r="179" spans="1:13" ht="14.45" x14ac:dyDescent="0.3">
      <c r="A179" s="212" t="s">
        <v>102</v>
      </c>
      <c r="B179" s="213">
        <v>10600501</v>
      </c>
      <c r="C179" s="212" t="s">
        <v>12614</v>
      </c>
      <c r="D179" s="214">
        <v>43525</v>
      </c>
      <c r="E179" s="160" t="s">
        <v>373</v>
      </c>
      <c r="F179" s="160">
        <v>101106257</v>
      </c>
      <c r="G179" s="160">
        <v>198.63</v>
      </c>
      <c r="H179" s="214">
        <v>43530</v>
      </c>
      <c r="I179" s="160" t="s">
        <v>145</v>
      </c>
      <c r="J179" s="160" t="s">
        <v>9132</v>
      </c>
      <c r="K179" s="160">
        <f t="shared" si="2"/>
        <v>3</v>
      </c>
      <c r="L179" s="160" t="s">
        <v>101</v>
      </c>
      <c r="M179" s="211">
        <f>VLOOKUP(J179,'Depr Rates'!A:G,7,FALSE)</f>
        <v>3.7400000000000003E-2</v>
      </c>
    </row>
    <row r="180" spans="1:13" ht="14.45" x14ac:dyDescent="0.3">
      <c r="A180" s="212" t="s">
        <v>102</v>
      </c>
      <c r="B180" s="213">
        <v>10600501</v>
      </c>
      <c r="C180" s="212" t="s">
        <v>12614</v>
      </c>
      <c r="D180" s="214">
        <v>43497</v>
      </c>
      <c r="E180" s="160" t="s">
        <v>373</v>
      </c>
      <c r="F180" s="160">
        <v>101106321</v>
      </c>
      <c r="G180" s="215">
        <v>12279.66</v>
      </c>
      <c r="H180" s="214">
        <v>43521</v>
      </c>
      <c r="I180" s="160" t="s">
        <v>146</v>
      </c>
      <c r="J180" s="160" t="s">
        <v>9132</v>
      </c>
      <c r="K180" s="160">
        <f t="shared" si="2"/>
        <v>2</v>
      </c>
      <c r="L180" s="160" t="s">
        <v>101</v>
      </c>
      <c r="M180" s="211">
        <f>VLOOKUP(J180,'Depr Rates'!A:G,7,FALSE)</f>
        <v>3.7400000000000003E-2</v>
      </c>
    </row>
    <row r="181" spans="1:13" ht="14.45" x14ac:dyDescent="0.3">
      <c r="A181" s="212" t="s">
        <v>102</v>
      </c>
      <c r="B181" s="213">
        <v>10600501</v>
      </c>
      <c r="C181" s="212" t="s">
        <v>12614</v>
      </c>
      <c r="D181" s="214">
        <v>43497</v>
      </c>
      <c r="E181" s="160" t="s">
        <v>373</v>
      </c>
      <c r="F181" s="160">
        <v>101106321</v>
      </c>
      <c r="G181" s="215">
        <v>2989.44</v>
      </c>
      <c r="H181" s="214">
        <v>43521</v>
      </c>
      <c r="I181" s="160" t="s">
        <v>146</v>
      </c>
      <c r="J181" s="160" t="s">
        <v>377</v>
      </c>
      <c r="K181" s="160">
        <f t="shared" si="2"/>
        <v>2</v>
      </c>
      <c r="L181" s="160" t="s">
        <v>101</v>
      </c>
      <c r="M181" s="211">
        <f>VLOOKUP(J181,'Depr Rates'!A:G,7,FALSE)</f>
        <v>1.77E-2</v>
      </c>
    </row>
    <row r="182" spans="1:13" ht="14.45" x14ac:dyDescent="0.3">
      <c r="A182" s="212" t="s">
        <v>102</v>
      </c>
      <c r="B182" s="213">
        <v>10600501</v>
      </c>
      <c r="C182" s="212" t="s">
        <v>12614</v>
      </c>
      <c r="D182" s="214">
        <v>43497</v>
      </c>
      <c r="E182" s="160" t="s">
        <v>373</v>
      </c>
      <c r="F182" s="160">
        <v>101106321</v>
      </c>
      <c r="G182" s="215">
        <v>73815.320000000007</v>
      </c>
      <c r="H182" s="214">
        <v>43521</v>
      </c>
      <c r="I182" s="160" t="s">
        <v>146</v>
      </c>
      <c r="J182" s="160" t="s">
        <v>9054</v>
      </c>
      <c r="K182" s="160">
        <f t="shared" si="2"/>
        <v>2</v>
      </c>
      <c r="L182" s="160" t="s">
        <v>101</v>
      </c>
      <c r="M182" s="211">
        <f>VLOOKUP(J182,'Depr Rates'!A:G,7,FALSE)</f>
        <v>3.1399999999999997E-2</v>
      </c>
    </row>
    <row r="183" spans="1:13" ht="14.45" x14ac:dyDescent="0.3">
      <c r="A183" s="212" t="s">
        <v>102</v>
      </c>
      <c r="B183" s="213">
        <v>10600501</v>
      </c>
      <c r="C183" s="212" t="s">
        <v>12614</v>
      </c>
      <c r="D183" s="214">
        <v>43497</v>
      </c>
      <c r="E183" s="160" t="s">
        <v>373</v>
      </c>
      <c r="F183" s="160">
        <v>101106321</v>
      </c>
      <c r="G183" s="160">
        <v>400.44</v>
      </c>
      <c r="H183" s="214">
        <v>43521</v>
      </c>
      <c r="I183" s="160" t="s">
        <v>146</v>
      </c>
      <c r="J183" s="160" t="s">
        <v>9132</v>
      </c>
      <c r="K183" s="160">
        <f t="shared" si="2"/>
        <v>2</v>
      </c>
      <c r="L183" s="160" t="s">
        <v>101</v>
      </c>
      <c r="M183" s="211">
        <f>VLOOKUP(J183,'Depr Rates'!A:G,7,FALSE)</f>
        <v>3.7400000000000003E-2</v>
      </c>
    </row>
    <row r="184" spans="1:13" ht="14.45" x14ac:dyDescent="0.3">
      <c r="A184" s="212" t="s">
        <v>102</v>
      </c>
      <c r="B184" s="213">
        <v>10600501</v>
      </c>
      <c r="C184" s="212" t="s">
        <v>12614</v>
      </c>
      <c r="D184" s="214">
        <v>43497</v>
      </c>
      <c r="E184" s="160" t="s">
        <v>373</v>
      </c>
      <c r="F184" s="160">
        <v>101106321</v>
      </c>
      <c r="G184" s="160">
        <v>97.49</v>
      </c>
      <c r="H184" s="214">
        <v>43521</v>
      </c>
      <c r="I184" s="160" t="s">
        <v>146</v>
      </c>
      <c r="J184" s="160" t="s">
        <v>377</v>
      </c>
      <c r="K184" s="160">
        <f t="shared" si="2"/>
        <v>2</v>
      </c>
      <c r="L184" s="160" t="s">
        <v>101</v>
      </c>
      <c r="M184" s="211">
        <f>VLOOKUP(J184,'Depr Rates'!A:G,7,FALSE)</f>
        <v>1.77E-2</v>
      </c>
    </row>
    <row r="185" spans="1:13" ht="14.45" x14ac:dyDescent="0.3">
      <c r="A185" s="212" t="s">
        <v>102</v>
      </c>
      <c r="B185" s="213">
        <v>10600501</v>
      </c>
      <c r="C185" s="212" t="s">
        <v>12614</v>
      </c>
      <c r="D185" s="214">
        <v>43497</v>
      </c>
      <c r="E185" s="160" t="s">
        <v>373</v>
      </c>
      <c r="F185" s="160">
        <v>101106321</v>
      </c>
      <c r="G185" s="215">
        <v>2407.02</v>
      </c>
      <c r="H185" s="214">
        <v>43521</v>
      </c>
      <c r="I185" s="160" t="s">
        <v>146</v>
      </c>
      <c r="J185" s="160" t="s">
        <v>9054</v>
      </c>
      <c r="K185" s="160">
        <f t="shared" si="2"/>
        <v>2</v>
      </c>
      <c r="L185" s="160" t="s">
        <v>101</v>
      </c>
      <c r="M185" s="211">
        <f>VLOOKUP(J185,'Depr Rates'!A:G,7,FALSE)</f>
        <v>3.1399999999999997E-2</v>
      </c>
    </row>
    <row r="186" spans="1:13" ht="14.45" x14ac:dyDescent="0.3">
      <c r="A186" s="212" t="s">
        <v>102</v>
      </c>
      <c r="B186" s="213">
        <v>10600501</v>
      </c>
      <c r="C186" s="212" t="s">
        <v>12614</v>
      </c>
      <c r="D186" s="214">
        <v>43525</v>
      </c>
      <c r="E186" s="160" t="s">
        <v>373</v>
      </c>
      <c r="F186" s="160">
        <v>101106321</v>
      </c>
      <c r="G186" s="160">
        <v>-414.14</v>
      </c>
      <c r="H186" s="214">
        <v>43521</v>
      </c>
      <c r="I186" s="160" t="s">
        <v>146</v>
      </c>
      <c r="J186" s="160" t="s">
        <v>9132</v>
      </c>
      <c r="K186" s="160">
        <f t="shared" si="2"/>
        <v>2</v>
      </c>
      <c r="L186" s="160" t="s">
        <v>101</v>
      </c>
      <c r="M186" s="211">
        <f>VLOOKUP(J186,'Depr Rates'!A:G,7,FALSE)</f>
        <v>3.7400000000000003E-2</v>
      </c>
    </row>
    <row r="187" spans="1:13" ht="14.45" x14ac:dyDescent="0.3">
      <c r="A187" s="212" t="s">
        <v>102</v>
      </c>
      <c r="B187" s="213">
        <v>10600501</v>
      </c>
      <c r="C187" s="212" t="s">
        <v>12614</v>
      </c>
      <c r="D187" s="214">
        <v>43525</v>
      </c>
      <c r="E187" s="160" t="s">
        <v>373</v>
      </c>
      <c r="F187" s="160">
        <v>101106321</v>
      </c>
      <c r="G187" s="215">
        <v>-2489.4499999999998</v>
      </c>
      <c r="H187" s="214">
        <v>43521</v>
      </c>
      <c r="I187" s="160" t="s">
        <v>146</v>
      </c>
      <c r="J187" s="160" t="s">
        <v>9054</v>
      </c>
      <c r="K187" s="160">
        <f t="shared" si="2"/>
        <v>2</v>
      </c>
      <c r="L187" s="160" t="s">
        <v>101</v>
      </c>
      <c r="M187" s="211">
        <f>VLOOKUP(J187,'Depr Rates'!A:G,7,FALSE)</f>
        <v>3.1399999999999997E-2</v>
      </c>
    </row>
    <row r="188" spans="1:13" ht="14.45" x14ac:dyDescent="0.3">
      <c r="A188" s="212" t="s">
        <v>102</v>
      </c>
      <c r="B188" s="213">
        <v>10600501</v>
      </c>
      <c r="C188" s="212" t="s">
        <v>12614</v>
      </c>
      <c r="D188" s="214">
        <v>43525</v>
      </c>
      <c r="E188" s="160" t="s">
        <v>373</v>
      </c>
      <c r="F188" s="160">
        <v>101106321</v>
      </c>
      <c r="G188" s="160">
        <v>-100.82</v>
      </c>
      <c r="H188" s="214">
        <v>43521</v>
      </c>
      <c r="I188" s="160" t="s">
        <v>146</v>
      </c>
      <c r="J188" s="160" t="s">
        <v>377</v>
      </c>
      <c r="K188" s="160">
        <f t="shared" si="2"/>
        <v>2</v>
      </c>
      <c r="L188" s="160" t="s">
        <v>101</v>
      </c>
      <c r="M188" s="211">
        <f>VLOOKUP(J188,'Depr Rates'!A:G,7,FALSE)</f>
        <v>1.77E-2</v>
      </c>
    </row>
    <row r="189" spans="1:13" ht="14.45" x14ac:dyDescent="0.3">
      <c r="A189" s="212" t="s">
        <v>102</v>
      </c>
      <c r="B189" s="213">
        <v>10600501</v>
      </c>
      <c r="C189" s="212" t="s">
        <v>12614</v>
      </c>
      <c r="D189" s="214">
        <v>43525</v>
      </c>
      <c r="E189" s="160" t="s">
        <v>373</v>
      </c>
      <c r="F189" s="160">
        <v>101106321</v>
      </c>
      <c r="G189" s="160">
        <v>375.38</v>
      </c>
      <c r="H189" s="214">
        <v>43521</v>
      </c>
      <c r="I189" s="160" t="s">
        <v>146</v>
      </c>
      <c r="J189" s="160" t="s">
        <v>9132</v>
      </c>
      <c r="K189" s="160">
        <f t="shared" si="2"/>
        <v>2</v>
      </c>
      <c r="L189" s="160" t="s">
        <v>101</v>
      </c>
      <c r="M189" s="211">
        <f>VLOOKUP(J189,'Depr Rates'!A:G,7,FALSE)</f>
        <v>3.7400000000000003E-2</v>
      </c>
    </row>
    <row r="190" spans="1:13" ht="14.45" x14ac:dyDescent="0.3">
      <c r="A190" s="212" t="s">
        <v>102</v>
      </c>
      <c r="B190" s="213">
        <v>10600501</v>
      </c>
      <c r="C190" s="212" t="s">
        <v>12614</v>
      </c>
      <c r="D190" s="214">
        <v>43525</v>
      </c>
      <c r="E190" s="160" t="s">
        <v>373</v>
      </c>
      <c r="F190" s="160">
        <v>101106321</v>
      </c>
      <c r="G190" s="215">
        <v>2256.5100000000002</v>
      </c>
      <c r="H190" s="214">
        <v>43521</v>
      </c>
      <c r="I190" s="160" t="s">
        <v>146</v>
      </c>
      <c r="J190" s="160" t="s">
        <v>9054</v>
      </c>
      <c r="K190" s="160">
        <f t="shared" si="2"/>
        <v>2</v>
      </c>
      <c r="L190" s="160" t="s">
        <v>101</v>
      </c>
      <c r="M190" s="211">
        <f>VLOOKUP(J190,'Depr Rates'!A:G,7,FALSE)</f>
        <v>3.1399999999999997E-2</v>
      </c>
    </row>
    <row r="191" spans="1:13" ht="14.45" x14ac:dyDescent="0.3">
      <c r="A191" s="212" t="s">
        <v>102</v>
      </c>
      <c r="B191" s="213">
        <v>10600501</v>
      </c>
      <c r="C191" s="212" t="s">
        <v>12614</v>
      </c>
      <c r="D191" s="214">
        <v>43525</v>
      </c>
      <c r="E191" s="160" t="s">
        <v>373</v>
      </c>
      <c r="F191" s="160">
        <v>101106321</v>
      </c>
      <c r="G191" s="160">
        <v>91.38</v>
      </c>
      <c r="H191" s="214">
        <v>43521</v>
      </c>
      <c r="I191" s="160" t="s">
        <v>146</v>
      </c>
      <c r="J191" s="160" t="s">
        <v>377</v>
      </c>
      <c r="K191" s="160">
        <f t="shared" si="2"/>
        <v>2</v>
      </c>
      <c r="L191" s="160" t="s">
        <v>101</v>
      </c>
      <c r="M191" s="211">
        <f>VLOOKUP(J191,'Depr Rates'!A:G,7,FALSE)</f>
        <v>1.77E-2</v>
      </c>
    </row>
    <row r="192" spans="1:13" ht="14.45" x14ac:dyDescent="0.3">
      <c r="A192" s="212" t="s">
        <v>102</v>
      </c>
      <c r="B192" s="213">
        <v>10600501</v>
      </c>
      <c r="C192" s="212" t="s">
        <v>12614</v>
      </c>
      <c r="D192" s="214">
        <v>43497</v>
      </c>
      <c r="E192" s="160" t="s">
        <v>373</v>
      </c>
      <c r="F192" s="160">
        <v>101106595</v>
      </c>
      <c r="G192" s="215">
        <v>22967.84</v>
      </c>
      <c r="H192" s="214">
        <v>43500</v>
      </c>
      <c r="I192" s="160" t="s">
        <v>491</v>
      </c>
      <c r="J192" s="160" t="s">
        <v>376</v>
      </c>
      <c r="K192" s="160">
        <f t="shared" si="2"/>
        <v>2</v>
      </c>
      <c r="L192" s="160" t="s">
        <v>101</v>
      </c>
      <c r="M192" s="211">
        <f>VLOOKUP(J192,'Depr Rates'!A:G,7,FALSE)</f>
        <v>3.9300000000000002E-2</v>
      </c>
    </row>
    <row r="193" spans="1:13" ht="14.45" x14ac:dyDescent="0.3">
      <c r="A193" s="212" t="s">
        <v>102</v>
      </c>
      <c r="B193" s="213">
        <v>10600501</v>
      </c>
      <c r="C193" s="212" t="s">
        <v>12614</v>
      </c>
      <c r="D193" s="214">
        <v>43497</v>
      </c>
      <c r="E193" s="160" t="s">
        <v>373</v>
      </c>
      <c r="F193" s="160">
        <v>101106595</v>
      </c>
      <c r="G193" s="160">
        <v>660.99</v>
      </c>
      <c r="H193" s="214">
        <v>43500</v>
      </c>
      <c r="I193" s="160" t="s">
        <v>491</v>
      </c>
      <c r="J193" s="160" t="s">
        <v>9132</v>
      </c>
      <c r="K193" s="160">
        <f t="shared" si="2"/>
        <v>2</v>
      </c>
      <c r="L193" s="160" t="s">
        <v>101</v>
      </c>
      <c r="M193" s="211">
        <f>VLOOKUP(J193,'Depr Rates'!A:G,7,FALSE)</f>
        <v>3.7400000000000003E-2</v>
      </c>
    </row>
    <row r="194" spans="1:13" ht="14.45" x14ac:dyDescent="0.3">
      <c r="A194" s="212" t="s">
        <v>102</v>
      </c>
      <c r="B194" s="213">
        <v>10600501</v>
      </c>
      <c r="C194" s="212" t="s">
        <v>12614</v>
      </c>
      <c r="D194" s="214">
        <v>43497</v>
      </c>
      <c r="E194" s="160" t="s">
        <v>373</v>
      </c>
      <c r="F194" s="160">
        <v>101106595</v>
      </c>
      <c r="G194" s="215">
        <v>50598.25</v>
      </c>
      <c r="H194" s="214">
        <v>43500</v>
      </c>
      <c r="I194" s="160" t="s">
        <v>491</v>
      </c>
      <c r="J194" s="160" t="s">
        <v>377</v>
      </c>
      <c r="K194" s="160">
        <f t="shared" ref="K194:K257" si="3">MONTH(H194)</f>
        <v>2</v>
      </c>
      <c r="L194" s="160" t="s">
        <v>101</v>
      </c>
      <c r="M194" s="211">
        <f>VLOOKUP(J194,'Depr Rates'!A:G,7,FALSE)</f>
        <v>1.77E-2</v>
      </c>
    </row>
    <row r="195" spans="1:13" ht="14.45" x14ac:dyDescent="0.3">
      <c r="A195" s="212" t="s">
        <v>102</v>
      </c>
      <c r="B195" s="213">
        <v>10600501</v>
      </c>
      <c r="C195" s="212" t="s">
        <v>12614</v>
      </c>
      <c r="D195" s="214">
        <v>43497</v>
      </c>
      <c r="E195" s="160" t="s">
        <v>373</v>
      </c>
      <c r="F195" s="160">
        <v>101106595</v>
      </c>
      <c r="G195" s="215">
        <v>8948.2999999999993</v>
      </c>
      <c r="H195" s="214">
        <v>43500</v>
      </c>
      <c r="I195" s="160" t="s">
        <v>491</v>
      </c>
      <c r="J195" s="160" t="s">
        <v>376</v>
      </c>
      <c r="K195" s="160">
        <f t="shared" si="3"/>
        <v>2</v>
      </c>
      <c r="L195" s="160" t="s">
        <v>101</v>
      </c>
      <c r="M195" s="211">
        <f>VLOOKUP(J195,'Depr Rates'!A:G,7,FALSE)</f>
        <v>3.9300000000000002E-2</v>
      </c>
    </row>
    <row r="196" spans="1:13" ht="14.45" x14ac:dyDescent="0.3">
      <c r="A196" s="212" t="s">
        <v>102</v>
      </c>
      <c r="B196" s="213">
        <v>10600501</v>
      </c>
      <c r="C196" s="212" t="s">
        <v>12614</v>
      </c>
      <c r="D196" s="214">
        <v>43497</v>
      </c>
      <c r="E196" s="160" t="s">
        <v>373</v>
      </c>
      <c r="F196" s="160">
        <v>101106595</v>
      </c>
      <c r="G196" s="160">
        <v>257.52</v>
      </c>
      <c r="H196" s="214">
        <v>43500</v>
      </c>
      <c r="I196" s="160" t="s">
        <v>491</v>
      </c>
      <c r="J196" s="160" t="s">
        <v>9132</v>
      </c>
      <c r="K196" s="160">
        <f t="shared" si="3"/>
        <v>2</v>
      </c>
      <c r="L196" s="160" t="s">
        <v>101</v>
      </c>
      <c r="M196" s="211">
        <f>VLOOKUP(J196,'Depr Rates'!A:G,7,FALSE)</f>
        <v>3.7400000000000003E-2</v>
      </c>
    </row>
    <row r="197" spans="1:13" ht="14.45" x14ac:dyDescent="0.3">
      <c r="A197" s="212" t="s">
        <v>102</v>
      </c>
      <c r="B197" s="213">
        <v>10600501</v>
      </c>
      <c r="C197" s="212" t="s">
        <v>12614</v>
      </c>
      <c r="D197" s="214">
        <v>43497</v>
      </c>
      <c r="E197" s="160" t="s">
        <v>373</v>
      </c>
      <c r="F197" s="160">
        <v>101106595</v>
      </c>
      <c r="G197" s="215">
        <v>19713.150000000001</v>
      </c>
      <c r="H197" s="214">
        <v>43500</v>
      </c>
      <c r="I197" s="160" t="s">
        <v>491</v>
      </c>
      <c r="J197" s="160" t="s">
        <v>377</v>
      </c>
      <c r="K197" s="160">
        <f t="shared" si="3"/>
        <v>2</v>
      </c>
      <c r="L197" s="160" t="s">
        <v>101</v>
      </c>
      <c r="M197" s="211">
        <f>VLOOKUP(J197,'Depr Rates'!A:G,7,FALSE)</f>
        <v>1.77E-2</v>
      </c>
    </row>
    <row r="198" spans="1:13" ht="14.45" x14ac:dyDescent="0.3">
      <c r="A198" s="212" t="s">
        <v>102</v>
      </c>
      <c r="B198" s="213">
        <v>10600501</v>
      </c>
      <c r="C198" s="212" t="s">
        <v>12614</v>
      </c>
      <c r="D198" s="214">
        <v>43525</v>
      </c>
      <c r="E198" s="160" t="s">
        <v>373</v>
      </c>
      <c r="F198" s="160">
        <v>101106595</v>
      </c>
      <c r="G198" s="160">
        <v>255.6</v>
      </c>
      <c r="H198" s="214">
        <v>43500</v>
      </c>
      <c r="I198" s="160" t="s">
        <v>491</v>
      </c>
      <c r="J198" s="160" t="s">
        <v>9132</v>
      </c>
      <c r="K198" s="160">
        <f t="shared" si="3"/>
        <v>2</v>
      </c>
      <c r="L198" s="160" t="s">
        <v>101</v>
      </c>
      <c r="M198" s="211">
        <f>VLOOKUP(J198,'Depr Rates'!A:G,7,FALSE)</f>
        <v>3.7400000000000003E-2</v>
      </c>
    </row>
    <row r="199" spans="1:13" ht="14.45" x14ac:dyDescent="0.3">
      <c r="A199" s="212" t="s">
        <v>102</v>
      </c>
      <c r="B199" s="213">
        <v>10600501</v>
      </c>
      <c r="C199" s="212" t="s">
        <v>12614</v>
      </c>
      <c r="D199" s="214">
        <v>43525</v>
      </c>
      <c r="E199" s="160" t="s">
        <v>373</v>
      </c>
      <c r="F199" s="160">
        <v>101106595</v>
      </c>
      <c r="G199" s="215">
        <v>19566.060000000001</v>
      </c>
      <c r="H199" s="214">
        <v>43500</v>
      </c>
      <c r="I199" s="160" t="s">
        <v>491</v>
      </c>
      <c r="J199" s="160" t="s">
        <v>377</v>
      </c>
      <c r="K199" s="160">
        <f t="shared" si="3"/>
        <v>2</v>
      </c>
      <c r="L199" s="160" t="s">
        <v>101</v>
      </c>
      <c r="M199" s="211">
        <f>VLOOKUP(J199,'Depr Rates'!A:G,7,FALSE)</f>
        <v>1.77E-2</v>
      </c>
    </row>
    <row r="200" spans="1:13" ht="14.45" x14ac:dyDescent="0.3">
      <c r="A200" s="212" t="s">
        <v>102</v>
      </c>
      <c r="B200" s="213">
        <v>10600501</v>
      </c>
      <c r="C200" s="212" t="s">
        <v>12614</v>
      </c>
      <c r="D200" s="214">
        <v>43525</v>
      </c>
      <c r="E200" s="160" t="s">
        <v>373</v>
      </c>
      <c r="F200" s="160">
        <v>101106595</v>
      </c>
      <c r="G200" s="215">
        <v>8881.5400000000009</v>
      </c>
      <c r="H200" s="214">
        <v>43500</v>
      </c>
      <c r="I200" s="160" t="s">
        <v>491</v>
      </c>
      <c r="J200" s="160" t="s">
        <v>376</v>
      </c>
      <c r="K200" s="160">
        <f t="shared" si="3"/>
        <v>2</v>
      </c>
      <c r="L200" s="160" t="s">
        <v>101</v>
      </c>
      <c r="M200" s="211">
        <f>VLOOKUP(J200,'Depr Rates'!A:G,7,FALSE)</f>
        <v>3.9300000000000002E-2</v>
      </c>
    </row>
    <row r="201" spans="1:13" ht="14.45" x14ac:dyDescent="0.3">
      <c r="A201" s="212" t="s">
        <v>102</v>
      </c>
      <c r="B201" s="213">
        <v>10600501</v>
      </c>
      <c r="C201" s="212" t="s">
        <v>12614</v>
      </c>
      <c r="D201" s="214">
        <v>43525</v>
      </c>
      <c r="E201" s="160" t="s">
        <v>373</v>
      </c>
      <c r="F201" s="160">
        <v>101106595</v>
      </c>
      <c r="G201" s="160">
        <v>-260.83</v>
      </c>
      <c r="H201" s="214">
        <v>43500</v>
      </c>
      <c r="I201" s="160" t="s">
        <v>491</v>
      </c>
      <c r="J201" s="160" t="s">
        <v>9132</v>
      </c>
      <c r="K201" s="160">
        <f t="shared" si="3"/>
        <v>2</v>
      </c>
      <c r="L201" s="160" t="s">
        <v>101</v>
      </c>
      <c r="M201" s="211">
        <f>VLOOKUP(J201,'Depr Rates'!A:G,7,FALSE)</f>
        <v>3.7400000000000003E-2</v>
      </c>
    </row>
    <row r="202" spans="1:13" ht="14.45" x14ac:dyDescent="0.3">
      <c r="A202" s="212" t="s">
        <v>102</v>
      </c>
      <c r="B202" s="213">
        <v>10600501</v>
      </c>
      <c r="C202" s="212" t="s">
        <v>12614</v>
      </c>
      <c r="D202" s="214">
        <v>43525</v>
      </c>
      <c r="E202" s="160" t="s">
        <v>373</v>
      </c>
      <c r="F202" s="160">
        <v>101106595</v>
      </c>
      <c r="G202" s="215">
        <v>-19966.080000000002</v>
      </c>
      <c r="H202" s="214">
        <v>43500</v>
      </c>
      <c r="I202" s="160" t="s">
        <v>491</v>
      </c>
      <c r="J202" s="160" t="s">
        <v>377</v>
      </c>
      <c r="K202" s="160">
        <f t="shared" si="3"/>
        <v>2</v>
      </c>
      <c r="L202" s="160" t="s">
        <v>101</v>
      </c>
      <c r="M202" s="211">
        <f>VLOOKUP(J202,'Depr Rates'!A:G,7,FALSE)</f>
        <v>1.77E-2</v>
      </c>
    </row>
    <row r="203" spans="1:13" ht="14.45" x14ac:dyDescent="0.3">
      <c r="A203" s="212" t="s">
        <v>102</v>
      </c>
      <c r="B203" s="213">
        <v>10600501</v>
      </c>
      <c r="C203" s="212" t="s">
        <v>12614</v>
      </c>
      <c r="D203" s="214">
        <v>43525</v>
      </c>
      <c r="E203" s="160" t="s">
        <v>373</v>
      </c>
      <c r="F203" s="160">
        <v>101106595</v>
      </c>
      <c r="G203" s="215">
        <v>-9063.1200000000008</v>
      </c>
      <c r="H203" s="214">
        <v>43500</v>
      </c>
      <c r="I203" s="160" t="s">
        <v>491</v>
      </c>
      <c r="J203" s="160" t="s">
        <v>376</v>
      </c>
      <c r="K203" s="160">
        <f t="shared" si="3"/>
        <v>2</v>
      </c>
      <c r="L203" s="160" t="s">
        <v>101</v>
      </c>
      <c r="M203" s="211">
        <f>VLOOKUP(J203,'Depr Rates'!A:G,7,FALSE)</f>
        <v>3.9300000000000002E-2</v>
      </c>
    </row>
    <row r="204" spans="1:13" ht="14.45" x14ac:dyDescent="0.3">
      <c r="A204" s="212" t="s">
        <v>102</v>
      </c>
      <c r="B204" s="213">
        <v>10600501</v>
      </c>
      <c r="C204" s="212" t="s">
        <v>12614</v>
      </c>
      <c r="D204" s="214">
        <v>43525</v>
      </c>
      <c r="E204" s="160" t="s">
        <v>373</v>
      </c>
      <c r="F204" s="160">
        <v>101106595</v>
      </c>
      <c r="G204" s="160">
        <v>-0.75</v>
      </c>
      <c r="H204" s="214">
        <v>43500</v>
      </c>
      <c r="I204" s="160" t="s">
        <v>491</v>
      </c>
      <c r="J204" s="160" t="s">
        <v>9132</v>
      </c>
      <c r="K204" s="160">
        <f t="shared" si="3"/>
        <v>2</v>
      </c>
      <c r="L204" s="160" t="s">
        <v>101</v>
      </c>
      <c r="M204" s="211">
        <f>VLOOKUP(J204,'Depr Rates'!A:G,7,FALSE)</f>
        <v>3.7400000000000003E-2</v>
      </c>
    </row>
    <row r="205" spans="1:13" ht="14.45" x14ac:dyDescent="0.3">
      <c r="A205" s="212" t="s">
        <v>102</v>
      </c>
      <c r="B205" s="213">
        <v>10600501</v>
      </c>
      <c r="C205" s="212" t="s">
        <v>12614</v>
      </c>
      <c r="D205" s="214">
        <v>43525</v>
      </c>
      <c r="E205" s="160" t="s">
        <v>373</v>
      </c>
      <c r="F205" s="160">
        <v>101106595</v>
      </c>
      <c r="G205" s="160">
        <v>-57.03</v>
      </c>
      <c r="H205" s="214">
        <v>43500</v>
      </c>
      <c r="I205" s="160" t="s">
        <v>491</v>
      </c>
      <c r="J205" s="160" t="s">
        <v>377</v>
      </c>
      <c r="K205" s="160">
        <f t="shared" si="3"/>
        <v>2</v>
      </c>
      <c r="L205" s="160" t="s">
        <v>101</v>
      </c>
      <c r="M205" s="211">
        <f>VLOOKUP(J205,'Depr Rates'!A:G,7,FALSE)</f>
        <v>1.77E-2</v>
      </c>
    </row>
    <row r="206" spans="1:13" ht="14.45" x14ac:dyDescent="0.3">
      <c r="A206" s="212" t="s">
        <v>102</v>
      </c>
      <c r="B206" s="213">
        <v>10600501</v>
      </c>
      <c r="C206" s="212" t="s">
        <v>12614</v>
      </c>
      <c r="D206" s="214">
        <v>43525</v>
      </c>
      <c r="E206" s="160" t="s">
        <v>373</v>
      </c>
      <c r="F206" s="160">
        <v>101106595</v>
      </c>
      <c r="G206" s="160">
        <v>-25.89</v>
      </c>
      <c r="H206" s="214">
        <v>43500</v>
      </c>
      <c r="I206" s="160" t="s">
        <v>491</v>
      </c>
      <c r="J206" s="160" t="s">
        <v>376</v>
      </c>
      <c r="K206" s="160">
        <f t="shared" si="3"/>
        <v>2</v>
      </c>
      <c r="L206" s="160" t="s">
        <v>101</v>
      </c>
      <c r="M206" s="211">
        <f>VLOOKUP(J206,'Depr Rates'!A:G,7,FALSE)</f>
        <v>3.9300000000000002E-2</v>
      </c>
    </row>
    <row r="207" spans="1:13" ht="14.45" x14ac:dyDescent="0.3">
      <c r="A207" s="212" t="s">
        <v>102</v>
      </c>
      <c r="B207" s="213">
        <v>10600501</v>
      </c>
      <c r="C207" s="212" t="s">
        <v>12614</v>
      </c>
      <c r="D207" s="214">
        <v>43466</v>
      </c>
      <c r="E207" s="160" t="s">
        <v>373</v>
      </c>
      <c r="F207" s="160">
        <v>101106747</v>
      </c>
      <c r="G207" s="215">
        <v>-6050.13</v>
      </c>
      <c r="H207" s="214">
        <v>43493</v>
      </c>
      <c r="I207" s="160" t="s">
        <v>465</v>
      </c>
      <c r="J207" s="160" t="s">
        <v>9054</v>
      </c>
      <c r="K207" s="160">
        <f t="shared" si="3"/>
        <v>1</v>
      </c>
      <c r="L207" s="160" t="s">
        <v>101</v>
      </c>
      <c r="M207" s="211">
        <f>VLOOKUP(J207,'Depr Rates'!A:G,7,FALSE)</f>
        <v>3.1399999999999997E-2</v>
      </c>
    </row>
    <row r="208" spans="1:13" ht="14.45" x14ac:dyDescent="0.3">
      <c r="A208" s="212" t="s">
        <v>102</v>
      </c>
      <c r="B208" s="213">
        <v>10600501</v>
      </c>
      <c r="C208" s="212" t="s">
        <v>12614</v>
      </c>
      <c r="D208" s="214">
        <v>43466</v>
      </c>
      <c r="E208" s="160" t="s">
        <v>373</v>
      </c>
      <c r="F208" s="160">
        <v>101106747</v>
      </c>
      <c r="G208" s="215">
        <v>-3338.01</v>
      </c>
      <c r="H208" s="214">
        <v>43493</v>
      </c>
      <c r="I208" s="160" t="s">
        <v>465</v>
      </c>
      <c r="J208" s="160" t="s">
        <v>376</v>
      </c>
      <c r="K208" s="160">
        <f t="shared" si="3"/>
        <v>1</v>
      </c>
      <c r="L208" s="160" t="s">
        <v>101</v>
      </c>
      <c r="M208" s="211">
        <f>VLOOKUP(J208,'Depr Rates'!A:G,7,FALSE)</f>
        <v>3.9300000000000002E-2</v>
      </c>
    </row>
    <row r="209" spans="1:13" ht="14.45" x14ac:dyDescent="0.3">
      <c r="A209" s="212" t="s">
        <v>102</v>
      </c>
      <c r="B209" s="213">
        <v>10600501</v>
      </c>
      <c r="C209" s="212" t="s">
        <v>12614</v>
      </c>
      <c r="D209" s="214">
        <v>43466</v>
      </c>
      <c r="E209" s="160" t="s">
        <v>373</v>
      </c>
      <c r="F209" s="160">
        <v>101106747</v>
      </c>
      <c r="G209" s="160">
        <v>-673.67</v>
      </c>
      <c r="H209" s="214">
        <v>43493</v>
      </c>
      <c r="I209" s="160" t="s">
        <v>465</v>
      </c>
      <c r="J209" s="160" t="s">
        <v>377</v>
      </c>
      <c r="K209" s="160">
        <f t="shared" si="3"/>
        <v>1</v>
      </c>
      <c r="L209" s="160" t="s">
        <v>101</v>
      </c>
      <c r="M209" s="211">
        <f>VLOOKUP(J209,'Depr Rates'!A:G,7,FALSE)</f>
        <v>1.77E-2</v>
      </c>
    </row>
    <row r="210" spans="1:13" ht="14.45" x14ac:dyDescent="0.3">
      <c r="A210" s="212" t="s">
        <v>102</v>
      </c>
      <c r="B210" s="213">
        <v>10600501</v>
      </c>
      <c r="C210" s="212" t="s">
        <v>12614</v>
      </c>
      <c r="D210" s="214">
        <v>43466</v>
      </c>
      <c r="E210" s="160" t="s">
        <v>373</v>
      </c>
      <c r="F210" s="160">
        <v>101106747</v>
      </c>
      <c r="G210" s="160">
        <v>-112.03</v>
      </c>
      <c r="H210" s="214">
        <v>43493</v>
      </c>
      <c r="I210" s="160" t="s">
        <v>465</v>
      </c>
      <c r="J210" s="160" t="s">
        <v>9132</v>
      </c>
      <c r="K210" s="160">
        <f t="shared" si="3"/>
        <v>1</v>
      </c>
      <c r="L210" s="160" t="s">
        <v>101</v>
      </c>
      <c r="M210" s="211">
        <f>VLOOKUP(J210,'Depr Rates'!A:G,7,FALSE)</f>
        <v>3.7400000000000003E-2</v>
      </c>
    </row>
    <row r="211" spans="1:13" ht="14.45" x14ac:dyDescent="0.3">
      <c r="A211" s="212" t="s">
        <v>102</v>
      </c>
      <c r="B211" s="213">
        <v>10600501</v>
      </c>
      <c r="C211" s="212" t="s">
        <v>12614</v>
      </c>
      <c r="D211" s="214">
        <v>43466</v>
      </c>
      <c r="E211" s="160" t="s">
        <v>373</v>
      </c>
      <c r="F211" s="160">
        <v>101106747</v>
      </c>
      <c r="G211" s="215">
        <v>1130.29</v>
      </c>
      <c r="H211" s="214">
        <v>43493</v>
      </c>
      <c r="I211" s="160" t="s">
        <v>465</v>
      </c>
      <c r="J211" s="160" t="s">
        <v>377</v>
      </c>
      <c r="K211" s="160">
        <f t="shared" si="3"/>
        <v>1</v>
      </c>
      <c r="L211" s="160" t="s">
        <v>101</v>
      </c>
      <c r="M211" s="211">
        <f>VLOOKUP(J211,'Depr Rates'!A:G,7,FALSE)</f>
        <v>1.77E-2</v>
      </c>
    </row>
    <row r="212" spans="1:13" ht="14.45" x14ac:dyDescent="0.3">
      <c r="A212" s="212" t="s">
        <v>102</v>
      </c>
      <c r="B212" s="213">
        <v>10600501</v>
      </c>
      <c r="C212" s="212" t="s">
        <v>12614</v>
      </c>
      <c r="D212" s="214">
        <v>43466</v>
      </c>
      <c r="E212" s="160" t="s">
        <v>373</v>
      </c>
      <c r="F212" s="160">
        <v>101106747</v>
      </c>
      <c r="G212" s="215">
        <v>10150.93</v>
      </c>
      <c r="H212" s="214">
        <v>43493</v>
      </c>
      <c r="I212" s="160" t="s">
        <v>465</v>
      </c>
      <c r="J212" s="160" t="s">
        <v>9054</v>
      </c>
      <c r="K212" s="160">
        <f t="shared" si="3"/>
        <v>1</v>
      </c>
      <c r="L212" s="160" t="s">
        <v>101</v>
      </c>
      <c r="M212" s="211">
        <f>VLOOKUP(J212,'Depr Rates'!A:G,7,FALSE)</f>
        <v>3.1399999999999997E-2</v>
      </c>
    </row>
    <row r="213" spans="1:13" ht="14.45" x14ac:dyDescent="0.3">
      <c r="A213" s="212" t="s">
        <v>102</v>
      </c>
      <c r="B213" s="213">
        <v>10600501</v>
      </c>
      <c r="C213" s="212" t="s">
        <v>12614</v>
      </c>
      <c r="D213" s="214">
        <v>43466</v>
      </c>
      <c r="E213" s="160" t="s">
        <v>373</v>
      </c>
      <c r="F213" s="160">
        <v>101106747</v>
      </c>
      <c r="G213" s="215">
        <v>5600.54</v>
      </c>
      <c r="H213" s="214">
        <v>43493</v>
      </c>
      <c r="I213" s="160" t="s">
        <v>465</v>
      </c>
      <c r="J213" s="160" t="s">
        <v>376</v>
      </c>
      <c r="K213" s="160">
        <f t="shared" si="3"/>
        <v>1</v>
      </c>
      <c r="L213" s="160" t="s">
        <v>101</v>
      </c>
      <c r="M213" s="211">
        <f>VLOOKUP(J213,'Depr Rates'!A:G,7,FALSE)</f>
        <v>3.9300000000000002E-2</v>
      </c>
    </row>
    <row r="214" spans="1:13" ht="14.45" x14ac:dyDescent="0.3">
      <c r="A214" s="212" t="s">
        <v>102</v>
      </c>
      <c r="B214" s="213">
        <v>10600501</v>
      </c>
      <c r="C214" s="212" t="s">
        <v>12614</v>
      </c>
      <c r="D214" s="214">
        <v>43466</v>
      </c>
      <c r="E214" s="160" t="s">
        <v>373</v>
      </c>
      <c r="F214" s="160">
        <v>101106747</v>
      </c>
      <c r="G214" s="160">
        <v>187.97</v>
      </c>
      <c r="H214" s="214">
        <v>43493</v>
      </c>
      <c r="I214" s="160" t="s">
        <v>465</v>
      </c>
      <c r="J214" s="160" t="s">
        <v>9132</v>
      </c>
      <c r="K214" s="160">
        <f t="shared" si="3"/>
        <v>1</v>
      </c>
      <c r="L214" s="160" t="s">
        <v>101</v>
      </c>
      <c r="M214" s="211">
        <f>VLOOKUP(J214,'Depr Rates'!A:G,7,FALSE)</f>
        <v>3.7400000000000003E-2</v>
      </c>
    </row>
    <row r="215" spans="1:13" ht="14.45" x14ac:dyDescent="0.3">
      <c r="A215" s="212" t="s">
        <v>102</v>
      </c>
      <c r="B215" s="213">
        <v>10600501</v>
      </c>
      <c r="C215" s="212" t="s">
        <v>12614</v>
      </c>
      <c r="D215" s="214">
        <v>43497</v>
      </c>
      <c r="E215" s="160" t="s">
        <v>373</v>
      </c>
      <c r="F215" s="160">
        <v>101106747</v>
      </c>
      <c r="G215" s="215">
        <v>-6021.94</v>
      </c>
      <c r="H215" s="214">
        <v>43493</v>
      </c>
      <c r="I215" s="160" t="s">
        <v>465</v>
      </c>
      <c r="J215" s="160" t="s">
        <v>376</v>
      </c>
      <c r="K215" s="160">
        <f t="shared" si="3"/>
        <v>1</v>
      </c>
      <c r="L215" s="160" t="s">
        <v>101</v>
      </c>
      <c r="M215" s="211">
        <f>VLOOKUP(J215,'Depr Rates'!A:G,7,FALSE)</f>
        <v>3.9300000000000002E-2</v>
      </c>
    </row>
    <row r="216" spans="1:13" ht="14.45" x14ac:dyDescent="0.3">
      <c r="A216" s="212" t="s">
        <v>102</v>
      </c>
      <c r="B216" s="213">
        <v>10600501</v>
      </c>
      <c r="C216" s="212" t="s">
        <v>12614</v>
      </c>
      <c r="D216" s="214">
        <v>43497</v>
      </c>
      <c r="E216" s="160" t="s">
        <v>373</v>
      </c>
      <c r="F216" s="160">
        <v>101106747</v>
      </c>
      <c r="G216" s="215">
        <v>-10914.67</v>
      </c>
      <c r="H216" s="214">
        <v>43493</v>
      </c>
      <c r="I216" s="160" t="s">
        <v>465</v>
      </c>
      <c r="J216" s="160" t="s">
        <v>9054</v>
      </c>
      <c r="K216" s="160">
        <f t="shared" si="3"/>
        <v>1</v>
      </c>
      <c r="L216" s="160" t="s">
        <v>101</v>
      </c>
      <c r="M216" s="211">
        <f>VLOOKUP(J216,'Depr Rates'!A:G,7,FALSE)</f>
        <v>3.1399999999999997E-2</v>
      </c>
    </row>
    <row r="217" spans="1:13" ht="14.45" x14ac:dyDescent="0.3">
      <c r="A217" s="212" t="s">
        <v>102</v>
      </c>
      <c r="B217" s="213">
        <v>10600501</v>
      </c>
      <c r="C217" s="212" t="s">
        <v>12614</v>
      </c>
      <c r="D217" s="214">
        <v>43497</v>
      </c>
      <c r="E217" s="160" t="s">
        <v>373</v>
      </c>
      <c r="F217" s="160">
        <v>101106747</v>
      </c>
      <c r="G217" s="160">
        <v>-202.12</v>
      </c>
      <c r="H217" s="214">
        <v>43493</v>
      </c>
      <c r="I217" s="160" t="s">
        <v>465</v>
      </c>
      <c r="J217" s="160" t="s">
        <v>9132</v>
      </c>
      <c r="K217" s="160">
        <f t="shared" si="3"/>
        <v>1</v>
      </c>
      <c r="L217" s="160" t="s">
        <v>101</v>
      </c>
      <c r="M217" s="211">
        <f>VLOOKUP(J217,'Depr Rates'!A:G,7,FALSE)</f>
        <v>3.7400000000000003E-2</v>
      </c>
    </row>
    <row r="218" spans="1:13" ht="14.45" x14ac:dyDescent="0.3">
      <c r="A218" s="212" t="s">
        <v>102</v>
      </c>
      <c r="B218" s="213">
        <v>10600501</v>
      </c>
      <c r="C218" s="212" t="s">
        <v>12614</v>
      </c>
      <c r="D218" s="214">
        <v>43497</v>
      </c>
      <c r="E218" s="160" t="s">
        <v>373</v>
      </c>
      <c r="F218" s="160">
        <v>101106747</v>
      </c>
      <c r="G218" s="215">
        <v>-1215.3399999999999</v>
      </c>
      <c r="H218" s="214">
        <v>43493</v>
      </c>
      <c r="I218" s="160" t="s">
        <v>465</v>
      </c>
      <c r="J218" s="160" t="s">
        <v>377</v>
      </c>
      <c r="K218" s="160">
        <f t="shared" si="3"/>
        <v>1</v>
      </c>
      <c r="L218" s="160" t="s">
        <v>101</v>
      </c>
      <c r="M218" s="211">
        <f>VLOOKUP(J218,'Depr Rates'!A:G,7,FALSE)</f>
        <v>1.77E-2</v>
      </c>
    </row>
    <row r="219" spans="1:13" ht="14.45" x14ac:dyDescent="0.3">
      <c r="A219" s="212" t="s">
        <v>102</v>
      </c>
      <c r="B219" s="213">
        <v>10600501</v>
      </c>
      <c r="C219" s="212" t="s">
        <v>12614</v>
      </c>
      <c r="D219" s="214">
        <v>43497</v>
      </c>
      <c r="E219" s="160" t="s">
        <v>373</v>
      </c>
      <c r="F219" s="160">
        <v>101106747</v>
      </c>
      <c r="G219" s="215">
        <v>6024.82</v>
      </c>
      <c r="H219" s="214">
        <v>43493</v>
      </c>
      <c r="I219" s="160" t="s">
        <v>465</v>
      </c>
      <c r="J219" s="160" t="s">
        <v>376</v>
      </c>
      <c r="K219" s="160">
        <f t="shared" si="3"/>
        <v>1</v>
      </c>
      <c r="L219" s="160" t="s">
        <v>101</v>
      </c>
      <c r="M219" s="211">
        <f>VLOOKUP(J219,'Depr Rates'!A:G,7,FALSE)</f>
        <v>3.9300000000000002E-2</v>
      </c>
    </row>
    <row r="220" spans="1:13" ht="14.45" x14ac:dyDescent="0.3">
      <c r="A220" s="212" t="s">
        <v>102</v>
      </c>
      <c r="B220" s="213">
        <v>10600501</v>
      </c>
      <c r="C220" s="212" t="s">
        <v>12614</v>
      </c>
      <c r="D220" s="214">
        <v>43497</v>
      </c>
      <c r="E220" s="160" t="s">
        <v>373</v>
      </c>
      <c r="F220" s="160">
        <v>101106747</v>
      </c>
      <c r="G220" s="215">
        <v>10919.89</v>
      </c>
      <c r="H220" s="214">
        <v>43493</v>
      </c>
      <c r="I220" s="160" t="s">
        <v>465</v>
      </c>
      <c r="J220" s="160" t="s">
        <v>9054</v>
      </c>
      <c r="K220" s="160">
        <f t="shared" si="3"/>
        <v>1</v>
      </c>
      <c r="L220" s="160" t="s">
        <v>101</v>
      </c>
      <c r="M220" s="211">
        <f>VLOOKUP(J220,'Depr Rates'!A:G,7,FALSE)</f>
        <v>3.1399999999999997E-2</v>
      </c>
    </row>
    <row r="221" spans="1:13" ht="14.45" x14ac:dyDescent="0.3">
      <c r="A221" s="212" t="s">
        <v>102</v>
      </c>
      <c r="B221" s="213">
        <v>10600501</v>
      </c>
      <c r="C221" s="212" t="s">
        <v>12614</v>
      </c>
      <c r="D221" s="214">
        <v>43497</v>
      </c>
      <c r="E221" s="160" t="s">
        <v>373</v>
      </c>
      <c r="F221" s="160">
        <v>101106747</v>
      </c>
      <c r="G221" s="160">
        <v>202.22</v>
      </c>
      <c r="H221" s="214">
        <v>43493</v>
      </c>
      <c r="I221" s="160" t="s">
        <v>465</v>
      </c>
      <c r="J221" s="160" t="s">
        <v>9132</v>
      </c>
      <c r="K221" s="160">
        <f t="shared" si="3"/>
        <v>1</v>
      </c>
      <c r="L221" s="160" t="s">
        <v>101</v>
      </c>
      <c r="M221" s="211">
        <f>VLOOKUP(J221,'Depr Rates'!A:G,7,FALSE)</f>
        <v>3.7400000000000003E-2</v>
      </c>
    </row>
    <row r="222" spans="1:13" ht="14.45" x14ac:dyDescent="0.3">
      <c r="A222" s="212" t="s">
        <v>102</v>
      </c>
      <c r="B222" s="213">
        <v>10600501</v>
      </c>
      <c r="C222" s="212" t="s">
        <v>12614</v>
      </c>
      <c r="D222" s="214">
        <v>43497</v>
      </c>
      <c r="E222" s="160" t="s">
        <v>373</v>
      </c>
      <c r="F222" s="160">
        <v>101106747</v>
      </c>
      <c r="G222" s="215">
        <v>1215.93</v>
      </c>
      <c r="H222" s="214">
        <v>43493</v>
      </c>
      <c r="I222" s="160" t="s">
        <v>465</v>
      </c>
      <c r="J222" s="160" t="s">
        <v>377</v>
      </c>
      <c r="K222" s="160">
        <f t="shared" si="3"/>
        <v>1</v>
      </c>
      <c r="L222" s="160" t="s">
        <v>101</v>
      </c>
      <c r="M222" s="211">
        <f>VLOOKUP(J222,'Depr Rates'!A:G,7,FALSE)</f>
        <v>1.77E-2</v>
      </c>
    </row>
    <row r="223" spans="1:13" ht="14.45" x14ac:dyDescent="0.3">
      <c r="A223" s="212" t="s">
        <v>102</v>
      </c>
      <c r="B223" s="213">
        <v>10600501</v>
      </c>
      <c r="C223" s="212" t="s">
        <v>12614</v>
      </c>
      <c r="D223" s="214">
        <v>43525</v>
      </c>
      <c r="E223" s="160" t="s">
        <v>373</v>
      </c>
      <c r="F223" s="160">
        <v>101106747</v>
      </c>
      <c r="G223" s="215">
        <v>6072.62</v>
      </c>
      <c r="H223" s="214">
        <v>43493</v>
      </c>
      <c r="I223" s="160" t="s">
        <v>465</v>
      </c>
      <c r="J223" s="160" t="s">
        <v>376</v>
      </c>
      <c r="K223" s="160">
        <f t="shared" si="3"/>
        <v>1</v>
      </c>
      <c r="L223" s="160" t="s">
        <v>101</v>
      </c>
      <c r="M223" s="211">
        <f>VLOOKUP(J223,'Depr Rates'!A:G,7,FALSE)</f>
        <v>3.9300000000000002E-2</v>
      </c>
    </row>
    <row r="224" spans="1:13" ht="14.45" x14ac:dyDescent="0.3">
      <c r="A224" s="212" t="s">
        <v>102</v>
      </c>
      <c r="B224" s="213">
        <v>10600501</v>
      </c>
      <c r="C224" s="212" t="s">
        <v>12614</v>
      </c>
      <c r="D224" s="214">
        <v>43525</v>
      </c>
      <c r="E224" s="160" t="s">
        <v>373</v>
      </c>
      <c r="F224" s="160">
        <v>101106747</v>
      </c>
      <c r="G224" s="215">
        <v>11006.52</v>
      </c>
      <c r="H224" s="214">
        <v>43493</v>
      </c>
      <c r="I224" s="160" t="s">
        <v>465</v>
      </c>
      <c r="J224" s="160" t="s">
        <v>9054</v>
      </c>
      <c r="K224" s="160">
        <f t="shared" si="3"/>
        <v>1</v>
      </c>
      <c r="L224" s="160" t="s">
        <v>101</v>
      </c>
      <c r="M224" s="211">
        <f>VLOOKUP(J224,'Depr Rates'!A:G,7,FALSE)</f>
        <v>3.1399999999999997E-2</v>
      </c>
    </row>
    <row r="225" spans="1:13" ht="14.45" x14ac:dyDescent="0.3">
      <c r="A225" s="212" t="s">
        <v>102</v>
      </c>
      <c r="B225" s="213">
        <v>10600501</v>
      </c>
      <c r="C225" s="212" t="s">
        <v>12614</v>
      </c>
      <c r="D225" s="214">
        <v>43525</v>
      </c>
      <c r="E225" s="160" t="s">
        <v>373</v>
      </c>
      <c r="F225" s="160">
        <v>101106747</v>
      </c>
      <c r="G225" s="160">
        <v>203.83</v>
      </c>
      <c r="H225" s="214">
        <v>43493</v>
      </c>
      <c r="I225" s="160" t="s">
        <v>465</v>
      </c>
      <c r="J225" s="160" t="s">
        <v>9132</v>
      </c>
      <c r="K225" s="160">
        <f t="shared" si="3"/>
        <v>1</v>
      </c>
      <c r="L225" s="160" t="s">
        <v>101</v>
      </c>
      <c r="M225" s="211">
        <f>VLOOKUP(J225,'Depr Rates'!A:G,7,FALSE)</f>
        <v>3.7400000000000003E-2</v>
      </c>
    </row>
    <row r="226" spans="1:13" ht="14.45" x14ac:dyDescent="0.3">
      <c r="A226" s="212" t="s">
        <v>102</v>
      </c>
      <c r="B226" s="213">
        <v>10600501</v>
      </c>
      <c r="C226" s="212" t="s">
        <v>12614</v>
      </c>
      <c r="D226" s="214">
        <v>43525</v>
      </c>
      <c r="E226" s="160" t="s">
        <v>373</v>
      </c>
      <c r="F226" s="160">
        <v>101106747</v>
      </c>
      <c r="G226" s="215">
        <v>1225.5899999999999</v>
      </c>
      <c r="H226" s="214">
        <v>43493</v>
      </c>
      <c r="I226" s="160" t="s">
        <v>465</v>
      </c>
      <c r="J226" s="160" t="s">
        <v>377</v>
      </c>
      <c r="K226" s="160">
        <f t="shared" si="3"/>
        <v>1</v>
      </c>
      <c r="L226" s="160" t="s">
        <v>101</v>
      </c>
      <c r="M226" s="211">
        <f>VLOOKUP(J226,'Depr Rates'!A:G,7,FALSE)</f>
        <v>1.77E-2</v>
      </c>
    </row>
    <row r="227" spans="1:13" ht="14.45" x14ac:dyDescent="0.3">
      <c r="A227" s="212" t="s">
        <v>102</v>
      </c>
      <c r="B227" s="213">
        <v>10600501</v>
      </c>
      <c r="C227" s="212" t="s">
        <v>12614</v>
      </c>
      <c r="D227" s="214">
        <v>43525</v>
      </c>
      <c r="E227" s="160" t="s">
        <v>373</v>
      </c>
      <c r="F227" s="160">
        <v>101106747</v>
      </c>
      <c r="G227" s="215">
        <v>-6024.2</v>
      </c>
      <c r="H227" s="214">
        <v>43493</v>
      </c>
      <c r="I227" s="160" t="s">
        <v>465</v>
      </c>
      <c r="J227" s="160" t="s">
        <v>376</v>
      </c>
      <c r="K227" s="160">
        <f t="shared" si="3"/>
        <v>1</v>
      </c>
      <c r="L227" s="160" t="s">
        <v>101</v>
      </c>
      <c r="M227" s="211">
        <f>VLOOKUP(J227,'Depr Rates'!A:G,7,FALSE)</f>
        <v>3.9300000000000002E-2</v>
      </c>
    </row>
    <row r="228" spans="1:13" ht="14.45" x14ac:dyDescent="0.3">
      <c r="A228" s="212" t="s">
        <v>102</v>
      </c>
      <c r="B228" s="213">
        <v>10600501</v>
      </c>
      <c r="C228" s="212" t="s">
        <v>12614</v>
      </c>
      <c r="D228" s="214">
        <v>43525</v>
      </c>
      <c r="E228" s="160" t="s">
        <v>373</v>
      </c>
      <c r="F228" s="160">
        <v>101106747</v>
      </c>
      <c r="G228" s="215">
        <v>-10918.74</v>
      </c>
      <c r="H228" s="214">
        <v>43493</v>
      </c>
      <c r="I228" s="160" t="s">
        <v>465</v>
      </c>
      <c r="J228" s="160" t="s">
        <v>9054</v>
      </c>
      <c r="K228" s="160">
        <f t="shared" si="3"/>
        <v>1</v>
      </c>
      <c r="L228" s="160" t="s">
        <v>101</v>
      </c>
      <c r="M228" s="211">
        <f>VLOOKUP(J228,'Depr Rates'!A:G,7,FALSE)</f>
        <v>3.1399999999999997E-2</v>
      </c>
    </row>
    <row r="229" spans="1:13" ht="14.45" x14ac:dyDescent="0.3">
      <c r="A229" s="212" t="s">
        <v>102</v>
      </c>
      <c r="B229" s="213">
        <v>10600501</v>
      </c>
      <c r="C229" s="212" t="s">
        <v>12614</v>
      </c>
      <c r="D229" s="214">
        <v>43525</v>
      </c>
      <c r="E229" s="160" t="s">
        <v>373</v>
      </c>
      <c r="F229" s="160">
        <v>101106747</v>
      </c>
      <c r="G229" s="160">
        <v>-202.21</v>
      </c>
      <c r="H229" s="214">
        <v>43493</v>
      </c>
      <c r="I229" s="160" t="s">
        <v>465</v>
      </c>
      <c r="J229" s="160" t="s">
        <v>9132</v>
      </c>
      <c r="K229" s="160">
        <f t="shared" si="3"/>
        <v>1</v>
      </c>
      <c r="L229" s="160" t="s">
        <v>101</v>
      </c>
      <c r="M229" s="211">
        <f>VLOOKUP(J229,'Depr Rates'!A:G,7,FALSE)</f>
        <v>3.7400000000000003E-2</v>
      </c>
    </row>
    <row r="230" spans="1:13" ht="14.45" x14ac:dyDescent="0.3">
      <c r="A230" s="212" t="s">
        <v>102</v>
      </c>
      <c r="B230" s="213">
        <v>10600501</v>
      </c>
      <c r="C230" s="212" t="s">
        <v>12614</v>
      </c>
      <c r="D230" s="214">
        <v>43525</v>
      </c>
      <c r="E230" s="160" t="s">
        <v>373</v>
      </c>
      <c r="F230" s="160">
        <v>101106747</v>
      </c>
      <c r="G230" s="215">
        <v>-1215.82</v>
      </c>
      <c r="H230" s="214">
        <v>43493</v>
      </c>
      <c r="I230" s="160" t="s">
        <v>465</v>
      </c>
      <c r="J230" s="160" t="s">
        <v>377</v>
      </c>
      <c r="K230" s="160">
        <f t="shared" si="3"/>
        <v>1</v>
      </c>
      <c r="L230" s="160" t="s">
        <v>101</v>
      </c>
      <c r="M230" s="211">
        <f>VLOOKUP(J230,'Depr Rates'!A:G,7,FALSE)</f>
        <v>1.77E-2</v>
      </c>
    </row>
    <row r="231" spans="1:13" ht="14.45" x14ac:dyDescent="0.3">
      <c r="A231" s="212" t="s">
        <v>102</v>
      </c>
      <c r="B231" s="213">
        <v>10600501</v>
      </c>
      <c r="C231" s="212" t="s">
        <v>12614</v>
      </c>
      <c r="D231" s="214">
        <v>43525</v>
      </c>
      <c r="E231" s="160" t="s">
        <v>373</v>
      </c>
      <c r="F231" s="160">
        <v>101106747</v>
      </c>
      <c r="G231" s="160">
        <v>26.06</v>
      </c>
      <c r="H231" s="214">
        <v>43493</v>
      </c>
      <c r="I231" s="160" t="s">
        <v>465</v>
      </c>
      <c r="J231" s="160" t="s">
        <v>376</v>
      </c>
      <c r="K231" s="160">
        <f t="shared" si="3"/>
        <v>1</v>
      </c>
      <c r="L231" s="160" t="s">
        <v>101</v>
      </c>
      <c r="M231" s="211">
        <f>VLOOKUP(J231,'Depr Rates'!A:G,7,FALSE)</f>
        <v>3.9300000000000002E-2</v>
      </c>
    </row>
    <row r="232" spans="1:13" ht="14.45" x14ac:dyDescent="0.3">
      <c r="A232" s="212" t="s">
        <v>102</v>
      </c>
      <c r="B232" s="213">
        <v>10600501</v>
      </c>
      <c r="C232" s="212" t="s">
        <v>12614</v>
      </c>
      <c r="D232" s="214">
        <v>43525</v>
      </c>
      <c r="E232" s="160" t="s">
        <v>373</v>
      </c>
      <c r="F232" s="160">
        <v>101106747</v>
      </c>
      <c r="G232" s="160">
        <v>47.24</v>
      </c>
      <c r="H232" s="214">
        <v>43493</v>
      </c>
      <c r="I232" s="160" t="s">
        <v>465</v>
      </c>
      <c r="J232" s="160" t="s">
        <v>9054</v>
      </c>
      <c r="K232" s="160">
        <f t="shared" si="3"/>
        <v>1</v>
      </c>
      <c r="L232" s="160" t="s">
        <v>101</v>
      </c>
      <c r="M232" s="211">
        <f>VLOOKUP(J232,'Depr Rates'!A:G,7,FALSE)</f>
        <v>3.1399999999999997E-2</v>
      </c>
    </row>
    <row r="233" spans="1:13" ht="14.45" x14ac:dyDescent="0.3">
      <c r="A233" s="212" t="s">
        <v>102</v>
      </c>
      <c r="B233" s="213">
        <v>10600501</v>
      </c>
      <c r="C233" s="212" t="s">
        <v>12614</v>
      </c>
      <c r="D233" s="214">
        <v>43525</v>
      </c>
      <c r="E233" s="160" t="s">
        <v>373</v>
      </c>
      <c r="F233" s="160">
        <v>101106747</v>
      </c>
      <c r="G233" s="160">
        <v>0.87</v>
      </c>
      <c r="H233" s="214">
        <v>43493</v>
      </c>
      <c r="I233" s="160" t="s">
        <v>465</v>
      </c>
      <c r="J233" s="160" t="s">
        <v>9132</v>
      </c>
      <c r="K233" s="160">
        <f t="shared" si="3"/>
        <v>1</v>
      </c>
      <c r="L233" s="160" t="s">
        <v>101</v>
      </c>
      <c r="M233" s="211">
        <f>VLOOKUP(J233,'Depr Rates'!A:G,7,FALSE)</f>
        <v>3.7400000000000003E-2</v>
      </c>
    </row>
    <row r="234" spans="1:13" ht="14.45" x14ac:dyDescent="0.3">
      <c r="A234" s="212" t="s">
        <v>102</v>
      </c>
      <c r="B234" s="213">
        <v>10600501</v>
      </c>
      <c r="C234" s="212" t="s">
        <v>12614</v>
      </c>
      <c r="D234" s="214">
        <v>43525</v>
      </c>
      <c r="E234" s="160" t="s">
        <v>373</v>
      </c>
      <c r="F234" s="160">
        <v>101106747</v>
      </c>
      <c r="G234" s="160">
        <v>5.26</v>
      </c>
      <c r="H234" s="214">
        <v>43493</v>
      </c>
      <c r="I234" s="160" t="s">
        <v>465</v>
      </c>
      <c r="J234" s="160" t="s">
        <v>377</v>
      </c>
      <c r="K234" s="160">
        <f t="shared" si="3"/>
        <v>1</v>
      </c>
      <c r="L234" s="160" t="s">
        <v>101</v>
      </c>
      <c r="M234" s="211">
        <f>VLOOKUP(J234,'Depr Rates'!A:G,7,FALSE)</f>
        <v>1.77E-2</v>
      </c>
    </row>
    <row r="235" spans="1:13" ht="14.45" x14ac:dyDescent="0.3">
      <c r="A235" s="212" t="s">
        <v>102</v>
      </c>
      <c r="B235" s="213">
        <v>10600501</v>
      </c>
      <c r="C235" s="212" t="s">
        <v>12614</v>
      </c>
      <c r="D235" s="214">
        <v>43497</v>
      </c>
      <c r="E235" s="160" t="s">
        <v>373</v>
      </c>
      <c r="F235" s="160">
        <v>101107227</v>
      </c>
      <c r="G235" s="215">
        <v>7542.07</v>
      </c>
      <c r="H235" s="214">
        <v>43503</v>
      </c>
      <c r="I235" s="160" t="s">
        <v>489</v>
      </c>
      <c r="J235" s="160" t="s">
        <v>9054</v>
      </c>
      <c r="K235" s="160">
        <f t="shared" si="3"/>
        <v>2</v>
      </c>
      <c r="L235" s="160" t="s">
        <v>101</v>
      </c>
      <c r="M235" s="211">
        <f>VLOOKUP(J235,'Depr Rates'!A:G,7,FALSE)</f>
        <v>3.1399999999999997E-2</v>
      </c>
    </row>
    <row r="236" spans="1:13" ht="14.45" x14ac:dyDescent="0.3">
      <c r="A236" s="212" t="s">
        <v>102</v>
      </c>
      <c r="B236" s="213">
        <v>10600501</v>
      </c>
      <c r="C236" s="212" t="s">
        <v>12614</v>
      </c>
      <c r="D236" s="214">
        <v>43497</v>
      </c>
      <c r="E236" s="160" t="s">
        <v>373</v>
      </c>
      <c r="F236" s="160">
        <v>101107227</v>
      </c>
      <c r="G236" s="215">
        <v>3927.96</v>
      </c>
      <c r="H236" s="214">
        <v>43503</v>
      </c>
      <c r="I236" s="160" t="s">
        <v>489</v>
      </c>
      <c r="J236" s="160" t="s">
        <v>9054</v>
      </c>
      <c r="K236" s="160">
        <f t="shared" si="3"/>
        <v>2</v>
      </c>
      <c r="L236" s="160" t="s">
        <v>101</v>
      </c>
      <c r="M236" s="211">
        <f>VLOOKUP(J236,'Depr Rates'!A:G,7,FALSE)</f>
        <v>3.1399999999999997E-2</v>
      </c>
    </row>
    <row r="237" spans="1:13" ht="14.45" x14ac:dyDescent="0.3">
      <c r="A237" s="212" t="s">
        <v>102</v>
      </c>
      <c r="B237" s="213">
        <v>10600501</v>
      </c>
      <c r="C237" s="212" t="s">
        <v>12614</v>
      </c>
      <c r="D237" s="214">
        <v>43525</v>
      </c>
      <c r="E237" s="160" t="s">
        <v>373</v>
      </c>
      <c r="F237" s="160">
        <v>101107227</v>
      </c>
      <c r="G237" s="160">
        <v>33.75</v>
      </c>
      <c r="H237" s="214">
        <v>43503</v>
      </c>
      <c r="I237" s="160" t="s">
        <v>489</v>
      </c>
      <c r="J237" s="160" t="s">
        <v>9054</v>
      </c>
      <c r="K237" s="160">
        <f t="shared" si="3"/>
        <v>2</v>
      </c>
      <c r="L237" s="160" t="s">
        <v>101</v>
      </c>
      <c r="M237" s="211">
        <f>VLOOKUP(J237,'Depr Rates'!A:G,7,FALSE)</f>
        <v>3.1399999999999997E-2</v>
      </c>
    </row>
    <row r="238" spans="1:13" ht="14.45" x14ac:dyDescent="0.3">
      <c r="A238" s="212" t="s">
        <v>102</v>
      </c>
      <c r="B238" s="213">
        <v>10600501</v>
      </c>
      <c r="C238" s="212" t="s">
        <v>12614</v>
      </c>
      <c r="D238" s="214">
        <v>43525</v>
      </c>
      <c r="E238" s="160" t="s">
        <v>373</v>
      </c>
      <c r="F238" s="160">
        <v>101107227</v>
      </c>
      <c r="G238" s="160">
        <v>18.16</v>
      </c>
      <c r="H238" s="214">
        <v>43503</v>
      </c>
      <c r="I238" s="160" t="s">
        <v>489</v>
      </c>
      <c r="J238" s="160" t="s">
        <v>9054</v>
      </c>
      <c r="K238" s="160">
        <f t="shared" si="3"/>
        <v>2</v>
      </c>
      <c r="L238" s="160" t="s">
        <v>101</v>
      </c>
      <c r="M238" s="211">
        <f>VLOOKUP(J238,'Depr Rates'!A:G,7,FALSE)</f>
        <v>3.1399999999999997E-2</v>
      </c>
    </row>
    <row r="239" spans="1:13" ht="14.45" x14ac:dyDescent="0.3">
      <c r="A239" s="212" t="s">
        <v>102</v>
      </c>
      <c r="B239" s="213">
        <v>10600501</v>
      </c>
      <c r="C239" s="212" t="s">
        <v>12614</v>
      </c>
      <c r="D239" s="214">
        <v>43466</v>
      </c>
      <c r="E239" s="160" t="s">
        <v>373</v>
      </c>
      <c r="F239" s="160">
        <v>101107228</v>
      </c>
      <c r="G239" s="215">
        <v>1975.84</v>
      </c>
      <c r="H239" s="214">
        <v>43475</v>
      </c>
      <c r="I239" s="160" t="s">
        <v>396</v>
      </c>
      <c r="J239" s="160" t="s">
        <v>9054</v>
      </c>
      <c r="K239" s="160">
        <f t="shared" si="3"/>
        <v>1</v>
      </c>
      <c r="L239" s="160" t="s">
        <v>101</v>
      </c>
      <c r="M239" s="211">
        <f>VLOOKUP(J239,'Depr Rates'!A:G,7,FALSE)</f>
        <v>3.1399999999999997E-2</v>
      </c>
    </row>
    <row r="240" spans="1:13" ht="14.45" x14ac:dyDescent="0.3">
      <c r="A240" s="212" t="s">
        <v>102</v>
      </c>
      <c r="B240" s="213">
        <v>10600501</v>
      </c>
      <c r="C240" s="212" t="s">
        <v>12614</v>
      </c>
      <c r="D240" s="214">
        <v>43466</v>
      </c>
      <c r="E240" s="160" t="s">
        <v>373</v>
      </c>
      <c r="F240" s="160">
        <v>101107228</v>
      </c>
      <c r="G240" s="160">
        <v>52.99</v>
      </c>
      <c r="H240" s="214">
        <v>43475</v>
      </c>
      <c r="I240" s="160" t="s">
        <v>396</v>
      </c>
      <c r="J240" s="160" t="s">
        <v>9132</v>
      </c>
      <c r="K240" s="160">
        <f t="shared" si="3"/>
        <v>1</v>
      </c>
      <c r="L240" s="160" t="s">
        <v>101</v>
      </c>
      <c r="M240" s="211">
        <f>VLOOKUP(J240,'Depr Rates'!A:G,7,FALSE)</f>
        <v>3.7400000000000003E-2</v>
      </c>
    </row>
    <row r="241" spans="1:13" ht="14.45" x14ac:dyDescent="0.3">
      <c r="A241" s="212" t="s">
        <v>102</v>
      </c>
      <c r="B241" s="213">
        <v>10600501</v>
      </c>
      <c r="C241" s="212" t="s">
        <v>12614</v>
      </c>
      <c r="D241" s="214">
        <v>43466</v>
      </c>
      <c r="E241" s="160" t="s">
        <v>373</v>
      </c>
      <c r="F241" s="160">
        <v>101107228</v>
      </c>
      <c r="G241" s="215">
        <v>2115.52</v>
      </c>
      <c r="H241" s="214">
        <v>43475</v>
      </c>
      <c r="I241" s="160" t="s">
        <v>396</v>
      </c>
      <c r="J241" s="160" t="s">
        <v>9054</v>
      </c>
      <c r="K241" s="160">
        <f t="shared" si="3"/>
        <v>1</v>
      </c>
      <c r="L241" s="160" t="s">
        <v>101</v>
      </c>
      <c r="M241" s="211">
        <f>VLOOKUP(J241,'Depr Rates'!A:G,7,FALSE)</f>
        <v>3.1399999999999997E-2</v>
      </c>
    </row>
    <row r="242" spans="1:13" ht="14.45" x14ac:dyDescent="0.3">
      <c r="A242" s="212" t="s">
        <v>102</v>
      </c>
      <c r="B242" s="213">
        <v>10600501</v>
      </c>
      <c r="C242" s="212" t="s">
        <v>12614</v>
      </c>
      <c r="D242" s="214">
        <v>43466</v>
      </c>
      <c r="E242" s="160" t="s">
        <v>373</v>
      </c>
      <c r="F242" s="160">
        <v>101107228</v>
      </c>
      <c r="G242" s="160">
        <v>56.73</v>
      </c>
      <c r="H242" s="214">
        <v>43475</v>
      </c>
      <c r="I242" s="160" t="s">
        <v>396</v>
      </c>
      <c r="J242" s="160" t="s">
        <v>9132</v>
      </c>
      <c r="K242" s="160">
        <f t="shared" si="3"/>
        <v>1</v>
      </c>
      <c r="L242" s="160" t="s">
        <v>101</v>
      </c>
      <c r="M242" s="211">
        <f>VLOOKUP(J242,'Depr Rates'!A:G,7,FALSE)</f>
        <v>3.7400000000000003E-2</v>
      </c>
    </row>
    <row r="243" spans="1:13" ht="14.45" x14ac:dyDescent="0.3">
      <c r="A243" s="212" t="s">
        <v>102</v>
      </c>
      <c r="B243" s="213">
        <v>10600501</v>
      </c>
      <c r="C243" s="212" t="s">
        <v>12614</v>
      </c>
      <c r="D243" s="214">
        <v>43497</v>
      </c>
      <c r="E243" s="160" t="s">
        <v>373</v>
      </c>
      <c r="F243" s="160">
        <v>101107228</v>
      </c>
      <c r="G243" s="160">
        <v>0.37</v>
      </c>
      <c r="H243" s="214">
        <v>43475</v>
      </c>
      <c r="I243" s="160" t="s">
        <v>396</v>
      </c>
      <c r="J243" s="160" t="s">
        <v>9132</v>
      </c>
      <c r="K243" s="160">
        <f t="shared" si="3"/>
        <v>1</v>
      </c>
      <c r="L243" s="160" t="s">
        <v>101</v>
      </c>
      <c r="M243" s="211">
        <f>VLOOKUP(J243,'Depr Rates'!A:G,7,FALSE)</f>
        <v>3.7400000000000003E-2</v>
      </c>
    </row>
    <row r="244" spans="1:13" ht="14.45" x14ac:dyDescent="0.3">
      <c r="A244" s="212" t="s">
        <v>102</v>
      </c>
      <c r="B244" s="213">
        <v>10600501</v>
      </c>
      <c r="C244" s="212" t="s">
        <v>12614</v>
      </c>
      <c r="D244" s="214">
        <v>43497</v>
      </c>
      <c r="E244" s="160" t="s">
        <v>373</v>
      </c>
      <c r="F244" s="160">
        <v>101107228</v>
      </c>
      <c r="G244" s="160">
        <v>13.96</v>
      </c>
      <c r="H244" s="214">
        <v>43475</v>
      </c>
      <c r="I244" s="160" t="s">
        <v>396</v>
      </c>
      <c r="J244" s="160" t="s">
        <v>9054</v>
      </c>
      <c r="K244" s="160">
        <f t="shared" si="3"/>
        <v>1</v>
      </c>
      <c r="L244" s="160" t="s">
        <v>101</v>
      </c>
      <c r="M244" s="211">
        <f>VLOOKUP(J244,'Depr Rates'!A:G,7,FALSE)</f>
        <v>3.1399999999999997E-2</v>
      </c>
    </row>
    <row r="245" spans="1:13" ht="14.45" x14ac:dyDescent="0.3">
      <c r="A245" s="212" t="s">
        <v>102</v>
      </c>
      <c r="B245" s="213">
        <v>10600501</v>
      </c>
      <c r="C245" s="212" t="s">
        <v>12614</v>
      </c>
      <c r="D245" s="214">
        <v>43497</v>
      </c>
      <c r="E245" s="160" t="s">
        <v>373</v>
      </c>
      <c r="F245" s="160">
        <v>101107228</v>
      </c>
      <c r="G245" s="160">
        <v>0.2</v>
      </c>
      <c r="H245" s="214">
        <v>43475</v>
      </c>
      <c r="I245" s="160" t="s">
        <v>396</v>
      </c>
      <c r="J245" s="160" t="s">
        <v>9132</v>
      </c>
      <c r="K245" s="160">
        <f t="shared" si="3"/>
        <v>1</v>
      </c>
      <c r="L245" s="160" t="s">
        <v>101</v>
      </c>
      <c r="M245" s="211">
        <f>VLOOKUP(J245,'Depr Rates'!A:G,7,FALSE)</f>
        <v>3.7400000000000003E-2</v>
      </c>
    </row>
    <row r="246" spans="1:13" ht="14.45" x14ac:dyDescent="0.3">
      <c r="A246" s="212" t="s">
        <v>102</v>
      </c>
      <c r="B246" s="213">
        <v>10600501</v>
      </c>
      <c r="C246" s="212" t="s">
        <v>12614</v>
      </c>
      <c r="D246" s="214">
        <v>43497</v>
      </c>
      <c r="E246" s="160" t="s">
        <v>373</v>
      </c>
      <c r="F246" s="160">
        <v>101107228</v>
      </c>
      <c r="G246" s="160">
        <v>7.63</v>
      </c>
      <c r="H246" s="214">
        <v>43475</v>
      </c>
      <c r="I246" s="160" t="s">
        <v>396</v>
      </c>
      <c r="J246" s="160" t="s">
        <v>9054</v>
      </c>
      <c r="K246" s="160">
        <f t="shared" si="3"/>
        <v>1</v>
      </c>
      <c r="L246" s="160" t="s">
        <v>101</v>
      </c>
      <c r="M246" s="211">
        <f>VLOOKUP(J246,'Depr Rates'!A:G,7,FALSE)</f>
        <v>3.1399999999999997E-2</v>
      </c>
    </row>
    <row r="247" spans="1:13" ht="14.45" x14ac:dyDescent="0.3">
      <c r="A247" s="212" t="s">
        <v>102</v>
      </c>
      <c r="B247" s="213">
        <v>10600501</v>
      </c>
      <c r="C247" s="212" t="s">
        <v>12614</v>
      </c>
      <c r="D247" s="214">
        <v>43466</v>
      </c>
      <c r="E247" s="160" t="s">
        <v>373</v>
      </c>
      <c r="F247" s="160">
        <v>101107356</v>
      </c>
      <c r="G247" s="215">
        <v>5102.12</v>
      </c>
      <c r="H247" s="214">
        <v>43475</v>
      </c>
      <c r="I247" s="160" t="s">
        <v>397</v>
      </c>
      <c r="J247" s="160" t="s">
        <v>377</v>
      </c>
      <c r="K247" s="160">
        <f t="shared" si="3"/>
        <v>1</v>
      </c>
      <c r="L247" s="160" t="s">
        <v>101</v>
      </c>
      <c r="M247" s="211">
        <f>VLOOKUP(J247,'Depr Rates'!A:G,7,FALSE)</f>
        <v>1.77E-2</v>
      </c>
    </row>
    <row r="248" spans="1:13" ht="14.45" x14ac:dyDescent="0.3">
      <c r="A248" s="212" t="s">
        <v>102</v>
      </c>
      <c r="B248" s="213">
        <v>10600501</v>
      </c>
      <c r="C248" s="212" t="s">
        <v>12614</v>
      </c>
      <c r="D248" s="214">
        <v>43466</v>
      </c>
      <c r="E248" s="160" t="s">
        <v>373</v>
      </c>
      <c r="F248" s="160">
        <v>101107356</v>
      </c>
      <c r="G248" s="160">
        <v>248.34</v>
      </c>
      <c r="H248" s="214">
        <v>43475</v>
      </c>
      <c r="I248" s="160" t="s">
        <v>397</v>
      </c>
      <c r="J248" s="160" t="s">
        <v>9132</v>
      </c>
      <c r="K248" s="160">
        <f t="shared" si="3"/>
        <v>1</v>
      </c>
      <c r="L248" s="160" t="s">
        <v>101</v>
      </c>
      <c r="M248" s="211">
        <f>VLOOKUP(J248,'Depr Rates'!A:G,7,FALSE)</f>
        <v>3.7400000000000003E-2</v>
      </c>
    </row>
    <row r="249" spans="1:13" ht="14.45" x14ac:dyDescent="0.3">
      <c r="A249" s="212" t="s">
        <v>102</v>
      </c>
      <c r="B249" s="213">
        <v>10600501</v>
      </c>
      <c r="C249" s="212" t="s">
        <v>12614</v>
      </c>
      <c r="D249" s="214">
        <v>43466</v>
      </c>
      <c r="E249" s="160" t="s">
        <v>373</v>
      </c>
      <c r="F249" s="160">
        <v>101107356</v>
      </c>
      <c r="G249" s="215">
        <v>4867.41</v>
      </c>
      <c r="H249" s="214">
        <v>43475</v>
      </c>
      <c r="I249" s="160" t="s">
        <v>397</v>
      </c>
      <c r="J249" s="160" t="s">
        <v>376</v>
      </c>
      <c r="K249" s="160">
        <f t="shared" si="3"/>
        <v>1</v>
      </c>
      <c r="L249" s="160" t="s">
        <v>101</v>
      </c>
      <c r="M249" s="211">
        <f>VLOOKUP(J249,'Depr Rates'!A:G,7,FALSE)</f>
        <v>3.9300000000000002E-2</v>
      </c>
    </row>
    <row r="250" spans="1:13" ht="14.45" x14ac:dyDescent="0.3">
      <c r="A250" s="212" t="s">
        <v>102</v>
      </c>
      <c r="B250" s="213">
        <v>10600501</v>
      </c>
      <c r="C250" s="212" t="s">
        <v>12614</v>
      </c>
      <c r="D250" s="214">
        <v>43466</v>
      </c>
      <c r="E250" s="160" t="s">
        <v>373</v>
      </c>
      <c r="F250" s="160">
        <v>101107356</v>
      </c>
      <c r="G250" s="160">
        <v>-353.04</v>
      </c>
      <c r="H250" s="214">
        <v>43475</v>
      </c>
      <c r="I250" s="160" t="s">
        <v>397</v>
      </c>
      <c r="J250" s="160" t="s">
        <v>9132</v>
      </c>
      <c r="K250" s="160">
        <f t="shared" si="3"/>
        <v>1</v>
      </c>
      <c r="L250" s="160" t="s">
        <v>101</v>
      </c>
      <c r="M250" s="211">
        <f>VLOOKUP(J250,'Depr Rates'!A:G,7,FALSE)</f>
        <v>3.7400000000000003E-2</v>
      </c>
    </row>
    <row r="251" spans="1:13" ht="14.45" x14ac:dyDescent="0.3">
      <c r="A251" s="212" t="s">
        <v>102</v>
      </c>
      <c r="B251" s="213">
        <v>10600501</v>
      </c>
      <c r="C251" s="212" t="s">
        <v>12614</v>
      </c>
      <c r="D251" s="214">
        <v>43466</v>
      </c>
      <c r="E251" s="160" t="s">
        <v>373</v>
      </c>
      <c r="F251" s="160">
        <v>101107356</v>
      </c>
      <c r="G251" s="215">
        <v>-7253.14</v>
      </c>
      <c r="H251" s="214">
        <v>43475</v>
      </c>
      <c r="I251" s="160" t="s">
        <v>397</v>
      </c>
      <c r="J251" s="160" t="s">
        <v>377</v>
      </c>
      <c r="K251" s="160">
        <f t="shared" si="3"/>
        <v>1</v>
      </c>
      <c r="L251" s="160" t="s">
        <v>101</v>
      </c>
      <c r="M251" s="211">
        <f>VLOOKUP(J251,'Depr Rates'!A:G,7,FALSE)</f>
        <v>1.77E-2</v>
      </c>
    </row>
    <row r="252" spans="1:13" ht="14.45" x14ac:dyDescent="0.3">
      <c r="A252" s="212" t="s">
        <v>102</v>
      </c>
      <c r="B252" s="213">
        <v>10600501</v>
      </c>
      <c r="C252" s="212" t="s">
        <v>12614</v>
      </c>
      <c r="D252" s="214">
        <v>43466</v>
      </c>
      <c r="E252" s="160" t="s">
        <v>373</v>
      </c>
      <c r="F252" s="160">
        <v>101107356</v>
      </c>
      <c r="G252" s="215">
        <v>-6919.48</v>
      </c>
      <c r="H252" s="214">
        <v>43475</v>
      </c>
      <c r="I252" s="160" t="s">
        <v>397</v>
      </c>
      <c r="J252" s="160" t="s">
        <v>376</v>
      </c>
      <c r="K252" s="160">
        <f t="shared" si="3"/>
        <v>1</v>
      </c>
      <c r="L252" s="160" t="s">
        <v>101</v>
      </c>
      <c r="M252" s="211">
        <f>VLOOKUP(J252,'Depr Rates'!A:G,7,FALSE)</f>
        <v>3.9300000000000002E-2</v>
      </c>
    </row>
    <row r="253" spans="1:13" ht="14.45" x14ac:dyDescent="0.3">
      <c r="A253" s="212" t="s">
        <v>102</v>
      </c>
      <c r="B253" s="213">
        <v>10600501</v>
      </c>
      <c r="C253" s="212" t="s">
        <v>12614</v>
      </c>
      <c r="D253" s="214">
        <v>43466</v>
      </c>
      <c r="E253" s="160" t="s">
        <v>373</v>
      </c>
      <c r="F253" s="160">
        <v>101107356</v>
      </c>
      <c r="G253" s="160">
        <v>263.60000000000002</v>
      </c>
      <c r="H253" s="214">
        <v>43475</v>
      </c>
      <c r="I253" s="160" t="s">
        <v>397</v>
      </c>
      <c r="J253" s="160" t="s">
        <v>9132</v>
      </c>
      <c r="K253" s="160">
        <f t="shared" si="3"/>
        <v>1</v>
      </c>
      <c r="L253" s="160" t="s">
        <v>101</v>
      </c>
      <c r="M253" s="211">
        <f>VLOOKUP(J253,'Depr Rates'!A:G,7,FALSE)</f>
        <v>3.7400000000000003E-2</v>
      </c>
    </row>
    <row r="254" spans="1:13" ht="14.45" x14ac:dyDescent="0.3">
      <c r="A254" s="212" t="s">
        <v>102</v>
      </c>
      <c r="B254" s="213">
        <v>10600501</v>
      </c>
      <c r="C254" s="212" t="s">
        <v>12614</v>
      </c>
      <c r="D254" s="214">
        <v>43466</v>
      </c>
      <c r="E254" s="160" t="s">
        <v>373</v>
      </c>
      <c r="F254" s="160">
        <v>101107356</v>
      </c>
      <c r="G254" s="215">
        <v>5415.4</v>
      </c>
      <c r="H254" s="214">
        <v>43475</v>
      </c>
      <c r="I254" s="160" t="s">
        <v>397</v>
      </c>
      <c r="J254" s="160" t="s">
        <v>377</v>
      </c>
      <c r="K254" s="160">
        <f t="shared" si="3"/>
        <v>1</v>
      </c>
      <c r="L254" s="160" t="s">
        <v>101</v>
      </c>
      <c r="M254" s="211">
        <f>VLOOKUP(J254,'Depr Rates'!A:G,7,FALSE)</f>
        <v>1.77E-2</v>
      </c>
    </row>
    <row r="255" spans="1:13" ht="14.45" x14ac:dyDescent="0.3">
      <c r="A255" s="212" t="s">
        <v>102</v>
      </c>
      <c r="B255" s="213">
        <v>10600501</v>
      </c>
      <c r="C255" s="212" t="s">
        <v>12614</v>
      </c>
      <c r="D255" s="214">
        <v>43466</v>
      </c>
      <c r="E255" s="160" t="s">
        <v>373</v>
      </c>
      <c r="F255" s="160">
        <v>101107356</v>
      </c>
      <c r="G255" s="215">
        <v>5166.29</v>
      </c>
      <c r="H255" s="214">
        <v>43475</v>
      </c>
      <c r="I255" s="160" t="s">
        <v>397</v>
      </c>
      <c r="J255" s="160" t="s">
        <v>376</v>
      </c>
      <c r="K255" s="160">
        <f t="shared" si="3"/>
        <v>1</v>
      </c>
      <c r="L255" s="160" t="s">
        <v>101</v>
      </c>
      <c r="M255" s="211">
        <f>VLOOKUP(J255,'Depr Rates'!A:G,7,FALSE)</f>
        <v>3.9300000000000002E-2</v>
      </c>
    </row>
    <row r="256" spans="1:13" ht="14.45" x14ac:dyDescent="0.3">
      <c r="A256" s="212" t="s">
        <v>102</v>
      </c>
      <c r="B256" s="213">
        <v>10600501</v>
      </c>
      <c r="C256" s="212" t="s">
        <v>12614</v>
      </c>
      <c r="D256" s="214">
        <v>43497</v>
      </c>
      <c r="E256" s="160" t="s">
        <v>373</v>
      </c>
      <c r="F256" s="160">
        <v>101107356</v>
      </c>
      <c r="G256" s="160">
        <v>-3.83</v>
      </c>
      <c r="H256" s="214">
        <v>43475</v>
      </c>
      <c r="I256" s="160" t="s">
        <v>397</v>
      </c>
      <c r="J256" s="160" t="s">
        <v>9132</v>
      </c>
      <c r="K256" s="160">
        <f t="shared" si="3"/>
        <v>1</v>
      </c>
      <c r="L256" s="160" t="s">
        <v>101</v>
      </c>
      <c r="M256" s="211">
        <f>VLOOKUP(J256,'Depr Rates'!A:G,7,FALSE)</f>
        <v>3.7400000000000003E-2</v>
      </c>
    </row>
    <row r="257" spans="1:13" ht="14.45" x14ac:dyDescent="0.3">
      <c r="A257" s="212" t="s">
        <v>102</v>
      </c>
      <c r="B257" s="213">
        <v>10600501</v>
      </c>
      <c r="C257" s="212" t="s">
        <v>12614</v>
      </c>
      <c r="D257" s="214">
        <v>43497</v>
      </c>
      <c r="E257" s="160" t="s">
        <v>373</v>
      </c>
      <c r="F257" s="160">
        <v>101107356</v>
      </c>
      <c r="G257" s="160">
        <v>-75.11</v>
      </c>
      <c r="H257" s="214">
        <v>43475</v>
      </c>
      <c r="I257" s="160" t="s">
        <v>397</v>
      </c>
      <c r="J257" s="160" t="s">
        <v>376</v>
      </c>
      <c r="K257" s="160">
        <f t="shared" si="3"/>
        <v>1</v>
      </c>
      <c r="L257" s="160" t="s">
        <v>101</v>
      </c>
      <c r="M257" s="211">
        <f>VLOOKUP(J257,'Depr Rates'!A:G,7,FALSE)</f>
        <v>3.9300000000000002E-2</v>
      </c>
    </row>
    <row r="258" spans="1:13" ht="14.45" x14ac:dyDescent="0.3">
      <c r="A258" s="212" t="s">
        <v>102</v>
      </c>
      <c r="B258" s="213">
        <v>10600501</v>
      </c>
      <c r="C258" s="212" t="s">
        <v>12614</v>
      </c>
      <c r="D258" s="214">
        <v>43497</v>
      </c>
      <c r="E258" s="160" t="s">
        <v>373</v>
      </c>
      <c r="F258" s="160">
        <v>101107356</v>
      </c>
      <c r="G258" s="160">
        <v>-78.73</v>
      </c>
      <c r="H258" s="214">
        <v>43475</v>
      </c>
      <c r="I258" s="160" t="s">
        <v>397</v>
      </c>
      <c r="J258" s="160" t="s">
        <v>377</v>
      </c>
      <c r="K258" s="160">
        <f t="shared" ref="K258:K321" si="4">MONTH(H258)</f>
        <v>1</v>
      </c>
      <c r="L258" s="160" t="s">
        <v>101</v>
      </c>
      <c r="M258" s="211">
        <f>VLOOKUP(J258,'Depr Rates'!A:G,7,FALSE)</f>
        <v>1.77E-2</v>
      </c>
    </row>
    <row r="259" spans="1:13" ht="14.45" x14ac:dyDescent="0.3">
      <c r="A259" s="212" t="s">
        <v>102</v>
      </c>
      <c r="B259" s="213">
        <v>10600501</v>
      </c>
      <c r="C259" s="212" t="s">
        <v>12614</v>
      </c>
      <c r="D259" s="214">
        <v>43497</v>
      </c>
      <c r="E259" s="160" t="s">
        <v>373</v>
      </c>
      <c r="F259" s="160">
        <v>101107356</v>
      </c>
      <c r="G259" s="160">
        <v>-0.42</v>
      </c>
      <c r="H259" s="214">
        <v>43475</v>
      </c>
      <c r="I259" s="160" t="s">
        <v>397</v>
      </c>
      <c r="J259" s="160" t="s">
        <v>9132</v>
      </c>
      <c r="K259" s="160">
        <f t="shared" si="4"/>
        <v>1</v>
      </c>
      <c r="L259" s="160" t="s">
        <v>101</v>
      </c>
      <c r="M259" s="211">
        <f>VLOOKUP(J259,'Depr Rates'!A:G,7,FALSE)</f>
        <v>3.7400000000000003E-2</v>
      </c>
    </row>
    <row r="260" spans="1:13" ht="14.45" x14ac:dyDescent="0.3">
      <c r="A260" s="212" t="s">
        <v>102</v>
      </c>
      <c r="B260" s="213">
        <v>10600501</v>
      </c>
      <c r="C260" s="212" t="s">
        <v>12614</v>
      </c>
      <c r="D260" s="214">
        <v>43497</v>
      </c>
      <c r="E260" s="160" t="s">
        <v>373</v>
      </c>
      <c r="F260" s="160">
        <v>101107356</v>
      </c>
      <c r="G260" s="160">
        <v>-8.1999999999999993</v>
      </c>
      <c r="H260" s="214">
        <v>43475</v>
      </c>
      <c r="I260" s="160" t="s">
        <v>397</v>
      </c>
      <c r="J260" s="160" t="s">
        <v>376</v>
      </c>
      <c r="K260" s="160">
        <f t="shared" si="4"/>
        <v>1</v>
      </c>
      <c r="L260" s="160" t="s">
        <v>101</v>
      </c>
      <c r="M260" s="211">
        <f>VLOOKUP(J260,'Depr Rates'!A:G,7,FALSE)</f>
        <v>3.9300000000000002E-2</v>
      </c>
    </row>
    <row r="261" spans="1:13" ht="14.45" x14ac:dyDescent="0.3">
      <c r="A261" s="212" t="s">
        <v>102</v>
      </c>
      <c r="B261" s="213">
        <v>10600501</v>
      </c>
      <c r="C261" s="212" t="s">
        <v>12614</v>
      </c>
      <c r="D261" s="214">
        <v>43497</v>
      </c>
      <c r="E261" s="160" t="s">
        <v>373</v>
      </c>
      <c r="F261" s="160">
        <v>101107356</v>
      </c>
      <c r="G261" s="160">
        <v>-8.6</v>
      </c>
      <c r="H261" s="214">
        <v>43475</v>
      </c>
      <c r="I261" s="160" t="s">
        <v>397</v>
      </c>
      <c r="J261" s="160" t="s">
        <v>377</v>
      </c>
      <c r="K261" s="160">
        <f t="shared" si="4"/>
        <v>1</v>
      </c>
      <c r="L261" s="160" t="s">
        <v>101</v>
      </c>
      <c r="M261" s="211">
        <f>VLOOKUP(J261,'Depr Rates'!A:G,7,FALSE)</f>
        <v>1.77E-2</v>
      </c>
    </row>
    <row r="262" spans="1:13" ht="14.45" x14ac:dyDescent="0.3">
      <c r="A262" s="212" t="s">
        <v>102</v>
      </c>
      <c r="B262" s="213">
        <v>10600501</v>
      </c>
      <c r="C262" s="212" t="s">
        <v>12614</v>
      </c>
      <c r="D262" s="214">
        <v>43466</v>
      </c>
      <c r="E262" s="160" t="s">
        <v>373</v>
      </c>
      <c r="F262" s="160">
        <v>101107482</v>
      </c>
      <c r="G262" s="215">
        <v>6685.41</v>
      </c>
      <c r="H262" s="214">
        <v>43481</v>
      </c>
      <c r="I262" s="160" t="s">
        <v>152</v>
      </c>
      <c r="J262" s="160" t="s">
        <v>9132</v>
      </c>
      <c r="K262" s="160">
        <f t="shared" si="4"/>
        <v>1</v>
      </c>
      <c r="L262" s="160" t="s">
        <v>101</v>
      </c>
      <c r="M262" s="211">
        <f>VLOOKUP(J262,'Depr Rates'!A:G,7,FALSE)</f>
        <v>3.7400000000000003E-2</v>
      </c>
    </row>
    <row r="263" spans="1:13" ht="14.45" x14ac:dyDescent="0.3">
      <c r="A263" s="212" t="s">
        <v>102</v>
      </c>
      <c r="B263" s="213">
        <v>10600501</v>
      </c>
      <c r="C263" s="212" t="s">
        <v>12614</v>
      </c>
      <c r="D263" s="214">
        <v>43466</v>
      </c>
      <c r="E263" s="160" t="s">
        <v>373</v>
      </c>
      <c r="F263" s="160">
        <v>101107482</v>
      </c>
      <c r="G263" s="215">
        <v>131334.9</v>
      </c>
      <c r="H263" s="214">
        <v>43481</v>
      </c>
      <c r="I263" s="160" t="s">
        <v>152</v>
      </c>
      <c r="J263" s="160" t="s">
        <v>376</v>
      </c>
      <c r="K263" s="160">
        <f t="shared" si="4"/>
        <v>1</v>
      </c>
      <c r="L263" s="160" t="s">
        <v>101</v>
      </c>
      <c r="M263" s="211">
        <f>VLOOKUP(J263,'Depr Rates'!A:G,7,FALSE)</f>
        <v>3.9300000000000002E-2</v>
      </c>
    </row>
    <row r="264" spans="1:13" ht="14.45" x14ac:dyDescent="0.3">
      <c r="A264" s="212" t="s">
        <v>102</v>
      </c>
      <c r="B264" s="213">
        <v>10600501</v>
      </c>
      <c r="C264" s="212" t="s">
        <v>12614</v>
      </c>
      <c r="D264" s="214">
        <v>43466</v>
      </c>
      <c r="E264" s="160" t="s">
        <v>373</v>
      </c>
      <c r="F264" s="160">
        <v>101107482</v>
      </c>
      <c r="G264" s="215">
        <v>173698.31</v>
      </c>
      <c r="H264" s="214">
        <v>43481</v>
      </c>
      <c r="I264" s="160" t="s">
        <v>152</v>
      </c>
      <c r="J264" s="160" t="s">
        <v>377</v>
      </c>
      <c r="K264" s="160">
        <f t="shared" si="4"/>
        <v>1</v>
      </c>
      <c r="L264" s="160" t="s">
        <v>101</v>
      </c>
      <c r="M264" s="211">
        <f>VLOOKUP(J264,'Depr Rates'!A:G,7,FALSE)</f>
        <v>1.77E-2</v>
      </c>
    </row>
    <row r="265" spans="1:13" ht="14.45" x14ac:dyDescent="0.3">
      <c r="A265" s="212" t="s">
        <v>102</v>
      </c>
      <c r="B265" s="213">
        <v>10600501</v>
      </c>
      <c r="C265" s="212" t="s">
        <v>12614</v>
      </c>
      <c r="D265" s="214">
        <v>43466</v>
      </c>
      <c r="E265" s="160" t="s">
        <v>373</v>
      </c>
      <c r="F265" s="160">
        <v>101107482</v>
      </c>
      <c r="G265" s="215">
        <v>3320.09</v>
      </c>
      <c r="H265" s="214">
        <v>43481</v>
      </c>
      <c r="I265" s="160" t="s">
        <v>152</v>
      </c>
      <c r="J265" s="160" t="s">
        <v>9132</v>
      </c>
      <c r="K265" s="160">
        <f t="shared" si="4"/>
        <v>1</v>
      </c>
      <c r="L265" s="160" t="s">
        <v>101</v>
      </c>
      <c r="M265" s="211">
        <f>VLOOKUP(J265,'Depr Rates'!A:G,7,FALSE)</f>
        <v>3.7400000000000003E-2</v>
      </c>
    </row>
    <row r="266" spans="1:13" ht="14.45" x14ac:dyDescent="0.3">
      <c r="A266" s="212" t="s">
        <v>102</v>
      </c>
      <c r="B266" s="213">
        <v>10600501</v>
      </c>
      <c r="C266" s="212" t="s">
        <v>12614</v>
      </c>
      <c r="D266" s="214">
        <v>43466</v>
      </c>
      <c r="E266" s="160" t="s">
        <v>373</v>
      </c>
      <c r="F266" s="160">
        <v>101107482</v>
      </c>
      <c r="G266" s="215">
        <v>65223.16</v>
      </c>
      <c r="H266" s="214">
        <v>43481</v>
      </c>
      <c r="I266" s="160" t="s">
        <v>152</v>
      </c>
      <c r="J266" s="160" t="s">
        <v>376</v>
      </c>
      <c r="K266" s="160">
        <f t="shared" si="4"/>
        <v>1</v>
      </c>
      <c r="L266" s="160" t="s">
        <v>101</v>
      </c>
      <c r="M266" s="211">
        <f>VLOOKUP(J266,'Depr Rates'!A:G,7,FALSE)</f>
        <v>3.9300000000000002E-2</v>
      </c>
    </row>
    <row r="267" spans="1:13" ht="14.45" x14ac:dyDescent="0.3">
      <c r="A267" s="212" t="s">
        <v>102</v>
      </c>
      <c r="B267" s="213">
        <v>10600501</v>
      </c>
      <c r="C267" s="212" t="s">
        <v>12614</v>
      </c>
      <c r="D267" s="214">
        <v>43466</v>
      </c>
      <c r="E267" s="160" t="s">
        <v>373</v>
      </c>
      <c r="F267" s="160">
        <v>101107482</v>
      </c>
      <c r="G267" s="215">
        <v>86261.56</v>
      </c>
      <c r="H267" s="214">
        <v>43481</v>
      </c>
      <c r="I267" s="160" t="s">
        <v>152</v>
      </c>
      <c r="J267" s="160" t="s">
        <v>377</v>
      </c>
      <c r="K267" s="160">
        <f t="shared" si="4"/>
        <v>1</v>
      </c>
      <c r="L267" s="160" t="s">
        <v>101</v>
      </c>
      <c r="M267" s="211">
        <f>VLOOKUP(J267,'Depr Rates'!A:G,7,FALSE)</f>
        <v>1.77E-2</v>
      </c>
    </row>
    <row r="268" spans="1:13" ht="14.45" x14ac:dyDescent="0.3">
      <c r="A268" s="212" t="s">
        <v>102</v>
      </c>
      <c r="B268" s="213">
        <v>10600501</v>
      </c>
      <c r="C268" s="212" t="s">
        <v>12614</v>
      </c>
      <c r="D268" s="214">
        <v>43497</v>
      </c>
      <c r="E268" s="160" t="s">
        <v>373</v>
      </c>
      <c r="F268" s="160">
        <v>101107482</v>
      </c>
      <c r="G268" s="215">
        <v>-3500.59</v>
      </c>
      <c r="H268" s="214">
        <v>43481</v>
      </c>
      <c r="I268" s="160" t="s">
        <v>152</v>
      </c>
      <c r="J268" s="160" t="s">
        <v>9132</v>
      </c>
      <c r="K268" s="160">
        <f t="shared" si="4"/>
        <v>1</v>
      </c>
      <c r="L268" s="160" t="s">
        <v>101</v>
      </c>
      <c r="M268" s="211">
        <f>VLOOKUP(J268,'Depr Rates'!A:G,7,FALSE)</f>
        <v>3.7400000000000003E-2</v>
      </c>
    </row>
    <row r="269" spans="1:13" ht="14.45" x14ac:dyDescent="0.3">
      <c r="A269" s="212" t="s">
        <v>102</v>
      </c>
      <c r="B269" s="213">
        <v>10600501</v>
      </c>
      <c r="C269" s="212" t="s">
        <v>12614</v>
      </c>
      <c r="D269" s="214">
        <v>43497</v>
      </c>
      <c r="E269" s="160" t="s">
        <v>373</v>
      </c>
      <c r="F269" s="160">
        <v>101107482</v>
      </c>
      <c r="G269" s="215">
        <v>-68769.070000000007</v>
      </c>
      <c r="H269" s="214">
        <v>43481</v>
      </c>
      <c r="I269" s="160" t="s">
        <v>152</v>
      </c>
      <c r="J269" s="160" t="s">
        <v>376</v>
      </c>
      <c r="K269" s="160">
        <f t="shared" si="4"/>
        <v>1</v>
      </c>
      <c r="L269" s="160" t="s">
        <v>101</v>
      </c>
      <c r="M269" s="211">
        <f>VLOOKUP(J269,'Depr Rates'!A:G,7,FALSE)</f>
        <v>3.9300000000000002E-2</v>
      </c>
    </row>
    <row r="270" spans="1:13" ht="14.45" x14ac:dyDescent="0.3">
      <c r="A270" s="212" t="s">
        <v>102</v>
      </c>
      <c r="B270" s="213">
        <v>10600501</v>
      </c>
      <c r="C270" s="212" t="s">
        <v>12614</v>
      </c>
      <c r="D270" s="214">
        <v>43497</v>
      </c>
      <c r="E270" s="160" t="s">
        <v>373</v>
      </c>
      <c r="F270" s="160">
        <v>101107482</v>
      </c>
      <c r="G270" s="215">
        <v>-90951.23</v>
      </c>
      <c r="H270" s="214">
        <v>43481</v>
      </c>
      <c r="I270" s="160" t="s">
        <v>152</v>
      </c>
      <c r="J270" s="160" t="s">
        <v>377</v>
      </c>
      <c r="K270" s="160">
        <f t="shared" si="4"/>
        <v>1</v>
      </c>
      <c r="L270" s="160" t="s">
        <v>101</v>
      </c>
      <c r="M270" s="211">
        <f>VLOOKUP(J270,'Depr Rates'!A:G,7,FALSE)</f>
        <v>1.77E-2</v>
      </c>
    </row>
    <row r="271" spans="1:13" ht="14.45" x14ac:dyDescent="0.3">
      <c r="A271" s="212" t="s">
        <v>102</v>
      </c>
      <c r="B271" s="213">
        <v>10600501</v>
      </c>
      <c r="C271" s="212" t="s">
        <v>12614</v>
      </c>
      <c r="D271" s="214">
        <v>43497</v>
      </c>
      <c r="E271" s="160" t="s">
        <v>373</v>
      </c>
      <c r="F271" s="160">
        <v>101107482</v>
      </c>
      <c r="G271" s="215">
        <v>3530.05</v>
      </c>
      <c r="H271" s="214">
        <v>43481</v>
      </c>
      <c r="I271" s="160" t="s">
        <v>152</v>
      </c>
      <c r="J271" s="160" t="s">
        <v>9132</v>
      </c>
      <c r="K271" s="160">
        <f t="shared" si="4"/>
        <v>1</v>
      </c>
      <c r="L271" s="160" t="s">
        <v>101</v>
      </c>
      <c r="M271" s="211">
        <f>VLOOKUP(J271,'Depr Rates'!A:G,7,FALSE)</f>
        <v>3.7400000000000003E-2</v>
      </c>
    </row>
    <row r="272" spans="1:13" ht="14.45" x14ac:dyDescent="0.3">
      <c r="A272" s="212" t="s">
        <v>102</v>
      </c>
      <c r="B272" s="213">
        <v>10600501</v>
      </c>
      <c r="C272" s="212" t="s">
        <v>12614</v>
      </c>
      <c r="D272" s="214">
        <v>43497</v>
      </c>
      <c r="E272" s="160" t="s">
        <v>373</v>
      </c>
      <c r="F272" s="160">
        <v>101107482</v>
      </c>
      <c r="G272" s="215">
        <v>69347.850000000006</v>
      </c>
      <c r="H272" s="214">
        <v>43481</v>
      </c>
      <c r="I272" s="160" t="s">
        <v>152</v>
      </c>
      <c r="J272" s="160" t="s">
        <v>376</v>
      </c>
      <c r="K272" s="160">
        <f t="shared" si="4"/>
        <v>1</v>
      </c>
      <c r="L272" s="160" t="s">
        <v>101</v>
      </c>
      <c r="M272" s="211">
        <f>VLOOKUP(J272,'Depr Rates'!A:G,7,FALSE)</f>
        <v>3.9300000000000002E-2</v>
      </c>
    </row>
    <row r="273" spans="1:13" ht="14.45" x14ac:dyDescent="0.3">
      <c r="A273" s="212" t="s">
        <v>102</v>
      </c>
      <c r="B273" s="213">
        <v>10600501</v>
      </c>
      <c r="C273" s="212" t="s">
        <v>12614</v>
      </c>
      <c r="D273" s="214">
        <v>43497</v>
      </c>
      <c r="E273" s="160" t="s">
        <v>373</v>
      </c>
      <c r="F273" s="160">
        <v>101107482</v>
      </c>
      <c r="G273" s="215">
        <v>91716.71</v>
      </c>
      <c r="H273" s="214">
        <v>43481</v>
      </c>
      <c r="I273" s="160" t="s">
        <v>152</v>
      </c>
      <c r="J273" s="160" t="s">
        <v>377</v>
      </c>
      <c r="K273" s="160">
        <f t="shared" si="4"/>
        <v>1</v>
      </c>
      <c r="L273" s="160" t="s">
        <v>101</v>
      </c>
      <c r="M273" s="211">
        <f>VLOOKUP(J273,'Depr Rates'!A:G,7,FALSE)</f>
        <v>1.77E-2</v>
      </c>
    </row>
    <row r="274" spans="1:13" ht="14.45" x14ac:dyDescent="0.3">
      <c r="A274" s="212" t="s">
        <v>102</v>
      </c>
      <c r="B274" s="213">
        <v>10600501</v>
      </c>
      <c r="C274" s="212" t="s">
        <v>12614</v>
      </c>
      <c r="D274" s="214">
        <v>43497</v>
      </c>
      <c r="E274" s="160" t="s">
        <v>373</v>
      </c>
      <c r="F274" s="160">
        <v>101107482</v>
      </c>
      <c r="G274" s="160">
        <v>16.100000000000001</v>
      </c>
      <c r="H274" s="214">
        <v>43481</v>
      </c>
      <c r="I274" s="160" t="s">
        <v>152</v>
      </c>
      <c r="J274" s="160" t="s">
        <v>9132</v>
      </c>
      <c r="K274" s="160">
        <f t="shared" si="4"/>
        <v>1</v>
      </c>
      <c r="L274" s="160" t="s">
        <v>101</v>
      </c>
      <c r="M274" s="211">
        <f>VLOOKUP(J274,'Depr Rates'!A:G,7,FALSE)</f>
        <v>3.7400000000000003E-2</v>
      </c>
    </row>
    <row r="275" spans="1:13" ht="14.45" x14ac:dyDescent="0.3">
      <c r="A275" s="212" t="s">
        <v>102</v>
      </c>
      <c r="B275" s="213">
        <v>10600501</v>
      </c>
      <c r="C275" s="212" t="s">
        <v>12614</v>
      </c>
      <c r="D275" s="214">
        <v>43497</v>
      </c>
      <c r="E275" s="160" t="s">
        <v>373</v>
      </c>
      <c r="F275" s="160">
        <v>101107482</v>
      </c>
      <c r="G275" s="160">
        <v>316.33</v>
      </c>
      <c r="H275" s="214">
        <v>43481</v>
      </c>
      <c r="I275" s="160" t="s">
        <v>152</v>
      </c>
      <c r="J275" s="160" t="s">
        <v>376</v>
      </c>
      <c r="K275" s="160">
        <f t="shared" si="4"/>
        <v>1</v>
      </c>
      <c r="L275" s="160" t="s">
        <v>101</v>
      </c>
      <c r="M275" s="211">
        <f>VLOOKUP(J275,'Depr Rates'!A:G,7,FALSE)</f>
        <v>3.9300000000000002E-2</v>
      </c>
    </row>
    <row r="276" spans="1:13" ht="14.45" x14ac:dyDescent="0.3">
      <c r="A276" s="212" t="s">
        <v>102</v>
      </c>
      <c r="B276" s="213">
        <v>10600501</v>
      </c>
      <c r="C276" s="212" t="s">
        <v>12614</v>
      </c>
      <c r="D276" s="214">
        <v>43497</v>
      </c>
      <c r="E276" s="160" t="s">
        <v>373</v>
      </c>
      <c r="F276" s="160">
        <v>101107482</v>
      </c>
      <c r="G276" s="160">
        <v>418.37</v>
      </c>
      <c r="H276" s="214">
        <v>43481</v>
      </c>
      <c r="I276" s="160" t="s">
        <v>152</v>
      </c>
      <c r="J276" s="160" t="s">
        <v>377</v>
      </c>
      <c r="K276" s="160">
        <f t="shared" si="4"/>
        <v>1</v>
      </c>
      <c r="L276" s="160" t="s">
        <v>101</v>
      </c>
      <c r="M276" s="211">
        <f>VLOOKUP(J276,'Depr Rates'!A:G,7,FALSE)</f>
        <v>1.77E-2</v>
      </c>
    </row>
    <row r="277" spans="1:13" ht="14.45" x14ac:dyDescent="0.3">
      <c r="A277" s="212" t="s">
        <v>102</v>
      </c>
      <c r="B277" s="213">
        <v>10600501</v>
      </c>
      <c r="C277" s="212" t="s">
        <v>12614</v>
      </c>
      <c r="D277" s="214">
        <v>43525</v>
      </c>
      <c r="E277" s="160" t="s">
        <v>373</v>
      </c>
      <c r="F277" s="160">
        <v>101107514</v>
      </c>
      <c r="G277" s="215">
        <v>6199.28</v>
      </c>
      <c r="H277" s="214">
        <v>43552</v>
      </c>
      <c r="I277" s="160" t="s">
        <v>613</v>
      </c>
      <c r="J277" s="160" t="s">
        <v>9054</v>
      </c>
      <c r="K277" s="160">
        <f t="shared" si="4"/>
        <v>3</v>
      </c>
      <c r="L277" s="160" t="s">
        <v>101</v>
      </c>
      <c r="M277" s="211">
        <f>VLOOKUP(J277,'Depr Rates'!A:G,7,FALSE)</f>
        <v>3.1399999999999997E-2</v>
      </c>
    </row>
    <row r="278" spans="1:13" ht="14.45" x14ac:dyDescent="0.3">
      <c r="A278" s="212" t="s">
        <v>102</v>
      </c>
      <c r="B278" s="213">
        <v>10600501</v>
      </c>
      <c r="C278" s="212" t="s">
        <v>12614</v>
      </c>
      <c r="D278" s="214">
        <v>43525</v>
      </c>
      <c r="E278" s="160" t="s">
        <v>373</v>
      </c>
      <c r="F278" s="160">
        <v>101107514</v>
      </c>
      <c r="G278" s="160">
        <v>508.19</v>
      </c>
      <c r="H278" s="214">
        <v>43552</v>
      </c>
      <c r="I278" s="160" t="s">
        <v>613</v>
      </c>
      <c r="J278" s="160" t="s">
        <v>9132</v>
      </c>
      <c r="K278" s="160">
        <f t="shared" si="4"/>
        <v>3</v>
      </c>
      <c r="L278" s="160" t="s">
        <v>101</v>
      </c>
      <c r="M278" s="211">
        <f>VLOOKUP(J278,'Depr Rates'!A:G,7,FALSE)</f>
        <v>3.7400000000000003E-2</v>
      </c>
    </row>
    <row r="279" spans="1:13" ht="14.45" x14ac:dyDescent="0.3">
      <c r="A279" s="212" t="s">
        <v>102</v>
      </c>
      <c r="B279" s="213">
        <v>10600501</v>
      </c>
      <c r="C279" s="212" t="s">
        <v>12614</v>
      </c>
      <c r="D279" s="214">
        <v>43525</v>
      </c>
      <c r="E279" s="160" t="s">
        <v>373</v>
      </c>
      <c r="F279" s="160">
        <v>101107807</v>
      </c>
      <c r="G279" s="160">
        <v>279.18</v>
      </c>
      <c r="H279" s="214">
        <v>43532</v>
      </c>
      <c r="I279" s="160" t="s">
        <v>551</v>
      </c>
      <c r="J279" s="160" t="s">
        <v>9054</v>
      </c>
      <c r="K279" s="160">
        <f t="shared" si="4"/>
        <v>3</v>
      </c>
      <c r="L279" s="160" t="s">
        <v>101</v>
      </c>
      <c r="M279" s="211">
        <f>VLOOKUP(J279,'Depr Rates'!A:G,7,FALSE)</f>
        <v>3.1399999999999997E-2</v>
      </c>
    </row>
    <row r="280" spans="1:13" ht="14.45" x14ac:dyDescent="0.3">
      <c r="A280" s="212" t="s">
        <v>102</v>
      </c>
      <c r="B280" s="213">
        <v>10600501</v>
      </c>
      <c r="C280" s="212" t="s">
        <v>12614</v>
      </c>
      <c r="D280" s="214">
        <v>43525</v>
      </c>
      <c r="E280" s="160" t="s">
        <v>373</v>
      </c>
      <c r="F280" s="160">
        <v>101107807</v>
      </c>
      <c r="G280" s="160">
        <v>737.97</v>
      </c>
      <c r="H280" s="214">
        <v>43532</v>
      </c>
      <c r="I280" s="160" t="s">
        <v>551</v>
      </c>
      <c r="J280" s="160" t="s">
        <v>376</v>
      </c>
      <c r="K280" s="160">
        <f t="shared" si="4"/>
        <v>3</v>
      </c>
      <c r="L280" s="160" t="s">
        <v>101</v>
      </c>
      <c r="M280" s="211">
        <f>VLOOKUP(J280,'Depr Rates'!A:G,7,FALSE)</f>
        <v>3.9300000000000002E-2</v>
      </c>
    </row>
    <row r="281" spans="1:13" ht="14.45" x14ac:dyDescent="0.3">
      <c r="A281" s="212" t="s">
        <v>102</v>
      </c>
      <c r="B281" s="213">
        <v>10600501</v>
      </c>
      <c r="C281" s="212" t="s">
        <v>12614</v>
      </c>
      <c r="D281" s="214">
        <v>43525</v>
      </c>
      <c r="E281" s="160" t="s">
        <v>373</v>
      </c>
      <c r="F281" s="160">
        <v>101107807</v>
      </c>
      <c r="G281" s="160">
        <v>117.12</v>
      </c>
      <c r="H281" s="214">
        <v>43532</v>
      </c>
      <c r="I281" s="160" t="s">
        <v>551</v>
      </c>
      <c r="J281" s="160" t="s">
        <v>377</v>
      </c>
      <c r="K281" s="160">
        <f t="shared" si="4"/>
        <v>3</v>
      </c>
      <c r="L281" s="160" t="s">
        <v>101</v>
      </c>
      <c r="M281" s="211">
        <f>VLOOKUP(J281,'Depr Rates'!A:G,7,FALSE)</f>
        <v>1.77E-2</v>
      </c>
    </row>
    <row r="282" spans="1:13" ht="14.45" x14ac:dyDescent="0.3">
      <c r="A282" s="212" t="s">
        <v>102</v>
      </c>
      <c r="B282" s="213">
        <v>10600501</v>
      </c>
      <c r="C282" s="212" t="s">
        <v>12614</v>
      </c>
      <c r="D282" s="214">
        <v>43525</v>
      </c>
      <c r="E282" s="160" t="s">
        <v>373</v>
      </c>
      <c r="F282" s="160">
        <v>101107807</v>
      </c>
      <c r="G282" s="215">
        <v>-3202.09</v>
      </c>
      <c r="H282" s="214">
        <v>43532</v>
      </c>
      <c r="I282" s="160" t="s">
        <v>551</v>
      </c>
      <c r="J282" s="160" t="s">
        <v>9054</v>
      </c>
      <c r="K282" s="160">
        <f t="shared" si="4"/>
        <v>3</v>
      </c>
      <c r="L282" s="160" t="s">
        <v>101</v>
      </c>
      <c r="M282" s="211">
        <f>VLOOKUP(J282,'Depr Rates'!A:G,7,FALSE)</f>
        <v>3.1399999999999997E-2</v>
      </c>
    </row>
    <row r="283" spans="1:13" ht="14.45" x14ac:dyDescent="0.3">
      <c r="A283" s="212" t="s">
        <v>102</v>
      </c>
      <c r="B283" s="213">
        <v>10600501</v>
      </c>
      <c r="C283" s="212" t="s">
        <v>12614</v>
      </c>
      <c r="D283" s="214">
        <v>43525</v>
      </c>
      <c r="E283" s="160" t="s">
        <v>373</v>
      </c>
      <c r="F283" s="160">
        <v>101107807</v>
      </c>
      <c r="G283" s="215">
        <v>-1343.32</v>
      </c>
      <c r="H283" s="214">
        <v>43532</v>
      </c>
      <c r="I283" s="160" t="s">
        <v>551</v>
      </c>
      <c r="J283" s="160" t="s">
        <v>377</v>
      </c>
      <c r="K283" s="160">
        <f t="shared" si="4"/>
        <v>3</v>
      </c>
      <c r="L283" s="160" t="s">
        <v>101</v>
      </c>
      <c r="M283" s="211">
        <f>VLOOKUP(J283,'Depr Rates'!A:G,7,FALSE)</f>
        <v>1.77E-2</v>
      </c>
    </row>
    <row r="284" spans="1:13" ht="14.45" x14ac:dyDescent="0.3">
      <c r="A284" s="212" t="s">
        <v>102</v>
      </c>
      <c r="B284" s="213">
        <v>10600501</v>
      </c>
      <c r="C284" s="212" t="s">
        <v>12614</v>
      </c>
      <c r="D284" s="214">
        <v>43525</v>
      </c>
      <c r="E284" s="160" t="s">
        <v>373</v>
      </c>
      <c r="F284" s="160">
        <v>101107807</v>
      </c>
      <c r="G284" s="215">
        <v>-8464.25</v>
      </c>
      <c r="H284" s="214">
        <v>43532</v>
      </c>
      <c r="I284" s="160" t="s">
        <v>551</v>
      </c>
      <c r="J284" s="160" t="s">
        <v>376</v>
      </c>
      <c r="K284" s="160">
        <f t="shared" si="4"/>
        <v>3</v>
      </c>
      <c r="L284" s="160" t="s">
        <v>101</v>
      </c>
      <c r="M284" s="211">
        <f>VLOOKUP(J284,'Depr Rates'!A:G,7,FALSE)</f>
        <v>3.9300000000000002E-2</v>
      </c>
    </row>
    <row r="285" spans="1:13" ht="14.45" x14ac:dyDescent="0.3">
      <c r="A285" s="212" t="s">
        <v>102</v>
      </c>
      <c r="B285" s="213">
        <v>10600501</v>
      </c>
      <c r="C285" s="212" t="s">
        <v>12614</v>
      </c>
      <c r="D285" s="214">
        <v>43525</v>
      </c>
      <c r="E285" s="160" t="s">
        <v>373</v>
      </c>
      <c r="F285" s="160">
        <v>101107807</v>
      </c>
      <c r="G285" s="215">
        <v>2391.81</v>
      </c>
      <c r="H285" s="214">
        <v>43532</v>
      </c>
      <c r="I285" s="160" t="s">
        <v>551</v>
      </c>
      <c r="J285" s="160" t="s">
        <v>9054</v>
      </c>
      <c r="K285" s="160">
        <f t="shared" si="4"/>
        <v>3</v>
      </c>
      <c r="L285" s="160" t="s">
        <v>101</v>
      </c>
      <c r="M285" s="211">
        <f>VLOOKUP(J285,'Depr Rates'!A:G,7,FALSE)</f>
        <v>3.1399999999999997E-2</v>
      </c>
    </row>
    <row r="286" spans="1:13" ht="14.45" x14ac:dyDescent="0.3">
      <c r="A286" s="212" t="s">
        <v>102</v>
      </c>
      <c r="B286" s="213">
        <v>10600501</v>
      </c>
      <c r="C286" s="212" t="s">
        <v>12614</v>
      </c>
      <c r="D286" s="214">
        <v>43525</v>
      </c>
      <c r="E286" s="160" t="s">
        <v>373</v>
      </c>
      <c r="F286" s="160">
        <v>101107807</v>
      </c>
      <c r="G286" s="215">
        <v>1003.4</v>
      </c>
      <c r="H286" s="214">
        <v>43532</v>
      </c>
      <c r="I286" s="160" t="s">
        <v>551</v>
      </c>
      <c r="J286" s="160" t="s">
        <v>377</v>
      </c>
      <c r="K286" s="160">
        <f t="shared" si="4"/>
        <v>3</v>
      </c>
      <c r="L286" s="160" t="s">
        <v>101</v>
      </c>
      <c r="M286" s="211">
        <f>VLOOKUP(J286,'Depr Rates'!A:G,7,FALSE)</f>
        <v>1.77E-2</v>
      </c>
    </row>
    <row r="287" spans="1:13" ht="14.45" x14ac:dyDescent="0.3">
      <c r="A287" s="212" t="s">
        <v>102</v>
      </c>
      <c r="B287" s="213">
        <v>10600501</v>
      </c>
      <c r="C287" s="212" t="s">
        <v>12614</v>
      </c>
      <c r="D287" s="214">
        <v>43525</v>
      </c>
      <c r="E287" s="160" t="s">
        <v>373</v>
      </c>
      <c r="F287" s="160">
        <v>101107807</v>
      </c>
      <c r="G287" s="215">
        <v>6322.42</v>
      </c>
      <c r="H287" s="214">
        <v>43532</v>
      </c>
      <c r="I287" s="160" t="s">
        <v>551</v>
      </c>
      <c r="J287" s="160" t="s">
        <v>376</v>
      </c>
      <c r="K287" s="160">
        <f t="shared" si="4"/>
        <v>3</v>
      </c>
      <c r="L287" s="160" t="s">
        <v>101</v>
      </c>
      <c r="M287" s="211">
        <f>VLOOKUP(J287,'Depr Rates'!A:G,7,FALSE)</f>
        <v>3.9300000000000002E-2</v>
      </c>
    </row>
    <row r="288" spans="1:13" ht="14.45" x14ac:dyDescent="0.3">
      <c r="A288" s="212" t="s">
        <v>102</v>
      </c>
      <c r="B288" s="213">
        <v>10600501</v>
      </c>
      <c r="C288" s="212" t="s">
        <v>12614</v>
      </c>
      <c r="D288" s="214">
        <v>43525</v>
      </c>
      <c r="E288" s="160" t="s">
        <v>373</v>
      </c>
      <c r="F288" s="160">
        <v>101108435</v>
      </c>
      <c r="G288" s="215">
        <v>25751.41</v>
      </c>
      <c r="H288" s="214">
        <v>43538</v>
      </c>
      <c r="I288" s="160" t="s">
        <v>579</v>
      </c>
      <c r="J288" s="160" t="s">
        <v>9132</v>
      </c>
      <c r="K288" s="160">
        <f t="shared" si="4"/>
        <v>3</v>
      </c>
      <c r="L288" s="160" t="s">
        <v>101</v>
      </c>
      <c r="M288" s="211">
        <f>VLOOKUP(J288,'Depr Rates'!A:G,7,FALSE)</f>
        <v>3.7400000000000003E-2</v>
      </c>
    </row>
    <row r="289" spans="1:13" ht="14.45" x14ac:dyDescent="0.3">
      <c r="A289" s="212" t="s">
        <v>102</v>
      </c>
      <c r="B289" s="213">
        <v>10600501</v>
      </c>
      <c r="C289" s="212" t="s">
        <v>12614</v>
      </c>
      <c r="D289" s="214">
        <v>43525</v>
      </c>
      <c r="E289" s="160" t="s">
        <v>373</v>
      </c>
      <c r="F289" s="160">
        <v>101108435</v>
      </c>
      <c r="G289" s="215">
        <v>7469.84</v>
      </c>
      <c r="H289" s="214">
        <v>43538</v>
      </c>
      <c r="I289" s="160" t="s">
        <v>579</v>
      </c>
      <c r="J289" s="160" t="s">
        <v>9132</v>
      </c>
      <c r="K289" s="160">
        <f t="shared" si="4"/>
        <v>3</v>
      </c>
      <c r="L289" s="160" t="s">
        <v>101</v>
      </c>
      <c r="M289" s="211">
        <f>VLOOKUP(J289,'Depr Rates'!A:G,7,FALSE)</f>
        <v>3.7400000000000003E-2</v>
      </c>
    </row>
    <row r="290" spans="1:13" ht="14.45" x14ac:dyDescent="0.3">
      <c r="A290" s="212" t="s">
        <v>102</v>
      </c>
      <c r="B290" s="213">
        <v>10600501</v>
      </c>
      <c r="C290" s="212" t="s">
        <v>12614</v>
      </c>
      <c r="D290" s="214">
        <v>43466</v>
      </c>
      <c r="E290" s="160" t="s">
        <v>373</v>
      </c>
      <c r="F290" s="160">
        <v>101108869</v>
      </c>
      <c r="G290" s="215">
        <v>3191.01</v>
      </c>
      <c r="H290" s="214">
        <v>43472</v>
      </c>
      <c r="I290" s="160" t="s">
        <v>395</v>
      </c>
      <c r="J290" s="160" t="s">
        <v>9054</v>
      </c>
      <c r="K290" s="160">
        <f t="shared" si="4"/>
        <v>1</v>
      </c>
      <c r="L290" s="160" t="s">
        <v>101</v>
      </c>
      <c r="M290" s="211">
        <f>VLOOKUP(J290,'Depr Rates'!A:G,7,FALSE)</f>
        <v>3.1399999999999997E-2</v>
      </c>
    </row>
    <row r="291" spans="1:13" ht="14.45" x14ac:dyDescent="0.3">
      <c r="A291" s="212" t="s">
        <v>102</v>
      </c>
      <c r="B291" s="213">
        <v>10600501</v>
      </c>
      <c r="C291" s="212" t="s">
        <v>12614</v>
      </c>
      <c r="D291" s="214">
        <v>43466</v>
      </c>
      <c r="E291" s="160" t="s">
        <v>373</v>
      </c>
      <c r="F291" s="160">
        <v>101108869</v>
      </c>
      <c r="G291" s="215">
        <v>41924.39</v>
      </c>
      <c r="H291" s="214">
        <v>43472</v>
      </c>
      <c r="I291" s="160" t="s">
        <v>395</v>
      </c>
      <c r="J291" s="160" t="s">
        <v>377</v>
      </c>
      <c r="K291" s="160">
        <f t="shared" si="4"/>
        <v>1</v>
      </c>
      <c r="L291" s="160" t="s">
        <v>101</v>
      </c>
      <c r="M291" s="211">
        <f>VLOOKUP(J291,'Depr Rates'!A:G,7,FALSE)</f>
        <v>1.77E-2</v>
      </c>
    </row>
    <row r="292" spans="1:13" ht="14.45" x14ac:dyDescent="0.3">
      <c r="A292" s="212" t="s">
        <v>102</v>
      </c>
      <c r="B292" s="213">
        <v>10600501</v>
      </c>
      <c r="C292" s="212" t="s">
        <v>12614</v>
      </c>
      <c r="D292" s="214">
        <v>43466</v>
      </c>
      <c r="E292" s="160" t="s">
        <v>373</v>
      </c>
      <c r="F292" s="160">
        <v>101108869</v>
      </c>
      <c r="G292" s="215">
        <v>14999.93</v>
      </c>
      <c r="H292" s="214">
        <v>43472</v>
      </c>
      <c r="I292" s="160" t="s">
        <v>395</v>
      </c>
      <c r="J292" s="160" t="s">
        <v>376</v>
      </c>
      <c r="K292" s="160">
        <f t="shared" si="4"/>
        <v>1</v>
      </c>
      <c r="L292" s="160" t="s">
        <v>101</v>
      </c>
      <c r="M292" s="211">
        <f>VLOOKUP(J292,'Depr Rates'!A:G,7,FALSE)</f>
        <v>3.9300000000000002E-2</v>
      </c>
    </row>
    <row r="293" spans="1:13" ht="14.45" x14ac:dyDescent="0.3">
      <c r="A293" s="212" t="s">
        <v>102</v>
      </c>
      <c r="B293" s="213">
        <v>10600501</v>
      </c>
      <c r="C293" s="212" t="s">
        <v>12614</v>
      </c>
      <c r="D293" s="214">
        <v>43466</v>
      </c>
      <c r="E293" s="160" t="s">
        <v>373</v>
      </c>
      <c r="F293" s="160">
        <v>101108869</v>
      </c>
      <c r="G293" s="160">
        <v>488.23</v>
      </c>
      <c r="H293" s="214">
        <v>43472</v>
      </c>
      <c r="I293" s="160" t="s">
        <v>395</v>
      </c>
      <c r="J293" s="160" t="s">
        <v>9132</v>
      </c>
      <c r="K293" s="160">
        <f t="shared" si="4"/>
        <v>1</v>
      </c>
      <c r="L293" s="160" t="s">
        <v>101</v>
      </c>
      <c r="M293" s="211">
        <f>VLOOKUP(J293,'Depr Rates'!A:G,7,FALSE)</f>
        <v>3.7400000000000003E-2</v>
      </c>
    </row>
    <row r="294" spans="1:13" ht="14.45" x14ac:dyDescent="0.3">
      <c r="A294" s="212" t="s">
        <v>102</v>
      </c>
      <c r="B294" s="213">
        <v>10600501</v>
      </c>
      <c r="C294" s="212" t="s">
        <v>12614</v>
      </c>
      <c r="D294" s="214">
        <v>43466</v>
      </c>
      <c r="E294" s="160" t="s">
        <v>373</v>
      </c>
      <c r="F294" s="160">
        <v>101108869</v>
      </c>
      <c r="G294" s="215">
        <v>-51600.35</v>
      </c>
      <c r="H294" s="214">
        <v>43472</v>
      </c>
      <c r="I294" s="160" t="s">
        <v>395</v>
      </c>
      <c r="J294" s="160" t="s">
        <v>377</v>
      </c>
      <c r="K294" s="160">
        <f t="shared" si="4"/>
        <v>1</v>
      </c>
      <c r="L294" s="160" t="s">
        <v>101</v>
      </c>
      <c r="M294" s="211">
        <f>VLOOKUP(J294,'Depr Rates'!A:G,7,FALSE)</f>
        <v>1.77E-2</v>
      </c>
    </row>
    <row r="295" spans="1:13" ht="14.45" x14ac:dyDescent="0.3">
      <c r="A295" s="212" t="s">
        <v>102</v>
      </c>
      <c r="B295" s="213">
        <v>10600501</v>
      </c>
      <c r="C295" s="212" t="s">
        <v>12614</v>
      </c>
      <c r="D295" s="214">
        <v>43466</v>
      </c>
      <c r="E295" s="160" t="s">
        <v>373</v>
      </c>
      <c r="F295" s="160">
        <v>101108869</v>
      </c>
      <c r="G295" s="160">
        <v>-600.91</v>
      </c>
      <c r="H295" s="214">
        <v>43472</v>
      </c>
      <c r="I295" s="160" t="s">
        <v>395</v>
      </c>
      <c r="J295" s="160" t="s">
        <v>9132</v>
      </c>
      <c r="K295" s="160">
        <f t="shared" si="4"/>
        <v>1</v>
      </c>
      <c r="L295" s="160" t="s">
        <v>101</v>
      </c>
      <c r="M295" s="211">
        <f>VLOOKUP(J295,'Depr Rates'!A:G,7,FALSE)</f>
        <v>3.7400000000000003E-2</v>
      </c>
    </row>
    <row r="296" spans="1:13" ht="14.45" x14ac:dyDescent="0.3">
      <c r="A296" s="212" t="s">
        <v>102</v>
      </c>
      <c r="B296" s="213">
        <v>10600501</v>
      </c>
      <c r="C296" s="212" t="s">
        <v>12614</v>
      </c>
      <c r="D296" s="214">
        <v>43466</v>
      </c>
      <c r="E296" s="160" t="s">
        <v>373</v>
      </c>
      <c r="F296" s="160">
        <v>101108869</v>
      </c>
      <c r="G296" s="215">
        <v>-18461.849999999999</v>
      </c>
      <c r="H296" s="214">
        <v>43472</v>
      </c>
      <c r="I296" s="160" t="s">
        <v>395</v>
      </c>
      <c r="J296" s="160" t="s">
        <v>376</v>
      </c>
      <c r="K296" s="160">
        <f t="shared" si="4"/>
        <v>1</v>
      </c>
      <c r="L296" s="160" t="s">
        <v>101</v>
      </c>
      <c r="M296" s="211">
        <f>VLOOKUP(J296,'Depr Rates'!A:G,7,FALSE)</f>
        <v>3.9300000000000002E-2</v>
      </c>
    </row>
    <row r="297" spans="1:13" ht="14.45" x14ac:dyDescent="0.3">
      <c r="A297" s="212" t="s">
        <v>102</v>
      </c>
      <c r="B297" s="213">
        <v>10600501</v>
      </c>
      <c r="C297" s="212" t="s">
        <v>12614</v>
      </c>
      <c r="D297" s="214">
        <v>43466</v>
      </c>
      <c r="E297" s="160" t="s">
        <v>373</v>
      </c>
      <c r="F297" s="160">
        <v>101108869</v>
      </c>
      <c r="G297" s="215">
        <v>-3927.48</v>
      </c>
      <c r="H297" s="214">
        <v>43472</v>
      </c>
      <c r="I297" s="160" t="s">
        <v>395</v>
      </c>
      <c r="J297" s="160" t="s">
        <v>9054</v>
      </c>
      <c r="K297" s="160">
        <f t="shared" si="4"/>
        <v>1</v>
      </c>
      <c r="L297" s="160" t="s">
        <v>101</v>
      </c>
      <c r="M297" s="211">
        <f>VLOOKUP(J297,'Depr Rates'!A:G,7,FALSE)</f>
        <v>3.1399999999999997E-2</v>
      </c>
    </row>
    <row r="298" spans="1:13" ht="14.45" x14ac:dyDescent="0.3">
      <c r="A298" s="212" t="s">
        <v>102</v>
      </c>
      <c r="B298" s="213">
        <v>10600501</v>
      </c>
      <c r="C298" s="212" t="s">
        <v>12614</v>
      </c>
      <c r="D298" s="214">
        <v>43466</v>
      </c>
      <c r="E298" s="160" t="s">
        <v>373</v>
      </c>
      <c r="F298" s="160">
        <v>101108869</v>
      </c>
      <c r="G298" s="215">
        <v>40355.269999999997</v>
      </c>
      <c r="H298" s="214">
        <v>43472</v>
      </c>
      <c r="I298" s="160" t="s">
        <v>395</v>
      </c>
      <c r="J298" s="160" t="s">
        <v>377</v>
      </c>
      <c r="K298" s="160">
        <f t="shared" si="4"/>
        <v>1</v>
      </c>
      <c r="L298" s="160" t="s">
        <v>101</v>
      </c>
      <c r="M298" s="211">
        <f>VLOOKUP(J298,'Depr Rates'!A:G,7,FALSE)</f>
        <v>1.77E-2</v>
      </c>
    </row>
    <row r="299" spans="1:13" ht="14.45" x14ac:dyDescent="0.3">
      <c r="A299" s="212" t="s">
        <v>102</v>
      </c>
      <c r="B299" s="213">
        <v>10600501</v>
      </c>
      <c r="C299" s="212" t="s">
        <v>12614</v>
      </c>
      <c r="D299" s="214">
        <v>43466</v>
      </c>
      <c r="E299" s="160" t="s">
        <v>373</v>
      </c>
      <c r="F299" s="160">
        <v>101108869</v>
      </c>
      <c r="G299" s="160">
        <v>469.95</v>
      </c>
      <c r="H299" s="214">
        <v>43472</v>
      </c>
      <c r="I299" s="160" t="s">
        <v>395</v>
      </c>
      <c r="J299" s="160" t="s">
        <v>9132</v>
      </c>
      <c r="K299" s="160">
        <f t="shared" si="4"/>
        <v>1</v>
      </c>
      <c r="L299" s="160" t="s">
        <v>101</v>
      </c>
      <c r="M299" s="211">
        <f>VLOOKUP(J299,'Depr Rates'!A:G,7,FALSE)</f>
        <v>3.7400000000000003E-2</v>
      </c>
    </row>
    <row r="300" spans="1:13" ht="14.45" x14ac:dyDescent="0.3">
      <c r="A300" s="212" t="s">
        <v>102</v>
      </c>
      <c r="B300" s="213">
        <v>10600501</v>
      </c>
      <c r="C300" s="212" t="s">
        <v>12614</v>
      </c>
      <c r="D300" s="214">
        <v>43466</v>
      </c>
      <c r="E300" s="160" t="s">
        <v>373</v>
      </c>
      <c r="F300" s="160">
        <v>101108869</v>
      </c>
      <c r="G300" s="215">
        <v>14438.54</v>
      </c>
      <c r="H300" s="214">
        <v>43472</v>
      </c>
      <c r="I300" s="160" t="s">
        <v>395</v>
      </c>
      <c r="J300" s="160" t="s">
        <v>376</v>
      </c>
      <c r="K300" s="160">
        <f t="shared" si="4"/>
        <v>1</v>
      </c>
      <c r="L300" s="160" t="s">
        <v>101</v>
      </c>
      <c r="M300" s="211">
        <f>VLOOKUP(J300,'Depr Rates'!A:G,7,FALSE)</f>
        <v>3.9300000000000002E-2</v>
      </c>
    </row>
    <row r="301" spans="1:13" ht="14.45" x14ac:dyDescent="0.3">
      <c r="A301" s="212" t="s">
        <v>102</v>
      </c>
      <c r="B301" s="213">
        <v>10600501</v>
      </c>
      <c r="C301" s="212" t="s">
        <v>12614</v>
      </c>
      <c r="D301" s="214">
        <v>43466</v>
      </c>
      <c r="E301" s="160" t="s">
        <v>373</v>
      </c>
      <c r="F301" s="160">
        <v>101108869</v>
      </c>
      <c r="G301" s="215">
        <v>3071.58</v>
      </c>
      <c r="H301" s="214">
        <v>43472</v>
      </c>
      <c r="I301" s="160" t="s">
        <v>395</v>
      </c>
      <c r="J301" s="160" t="s">
        <v>9054</v>
      </c>
      <c r="K301" s="160">
        <f t="shared" si="4"/>
        <v>1</v>
      </c>
      <c r="L301" s="160" t="s">
        <v>101</v>
      </c>
      <c r="M301" s="211">
        <f>VLOOKUP(J301,'Depr Rates'!A:G,7,FALSE)</f>
        <v>3.1399999999999997E-2</v>
      </c>
    </row>
    <row r="302" spans="1:13" ht="14.45" x14ac:dyDescent="0.3">
      <c r="A302" s="212" t="s">
        <v>102</v>
      </c>
      <c r="B302" s="213">
        <v>10600501</v>
      </c>
      <c r="C302" s="212" t="s">
        <v>12614</v>
      </c>
      <c r="D302" s="214">
        <v>43497</v>
      </c>
      <c r="E302" s="160" t="s">
        <v>373</v>
      </c>
      <c r="F302" s="160">
        <v>101108869</v>
      </c>
      <c r="G302" s="160">
        <v>-14.39</v>
      </c>
      <c r="H302" s="214">
        <v>43472</v>
      </c>
      <c r="I302" s="160" t="s">
        <v>395</v>
      </c>
      <c r="J302" s="160" t="s">
        <v>9054</v>
      </c>
      <c r="K302" s="160">
        <f t="shared" si="4"/>
        <v>1</v>
      </c>
      <c r="L302" s="160" t="s">
        <v>101</v>
      </c>
      <c r="M302" s="211">
        <f>VLOOKUP(J302,'Depr Rates'!A:G,7,FALSE)</f>
        <v>3.1399999999999997E-2</v>
      </c>
    </row>
    <row r="303" spans="1:13" ht="14.45" x14ac:dyDescent="0.3">
      <c r="A303" s="212" t="s">
        <v>102</v>
      </c>
      <c r="B303" s="213">
        <v>10600501</v>
      </c>
      <c r="C303" s="212" t="s">
        <v>12614</v>
      </c>
      <c r="D303" s="214">
        <v>43497</v>
      </c>
      <c r="E303" s="160" t="s">
        <v>373</v>
      </c>
      <c r="F303" s="160">
        <v>101108869</v>
      </c>
      <c r="G303" s="160">
        <v>-67.64</v>
      </c>
      <c r="H303" s="214">
        <v>43472</v>
      </c>
      <c r="I303" s="160" t="s">
        <v>395</v>
      </c>
      <c r="J303" s="160" t="s">
        <v>376</v>
      </c>
      <c r="K303" s="160">
        <f t="shared" si="4"/>
        <v>1</v>
      </c>
      <c r="L303" s="160" t="s">
        <v>101</v>
      </c>
      <c r="M303" s="211">
        <f>VLOOKUP(J303,'Depr Rates'!A:G,7,FALSE)</f>
        <v>3.9300000000000002E-2</v>
      </c>
    </row>
    <row r="304" spans="1:13" ht="14.45" x14ac:dyDescent="0.3">
      <c r="A304" s="212" t="s">
        <v>102</v>
      </c>
      <c r="B304" s="213">
        <v>10600501</v>
      </c>
      <c r="C304" s="212" t="s">
        <v>12614</v>
      </c>
      <c r="D304" s="214">
        <v>43497</v>
      </c>
      <c r="E304" s="160" t="s">
        <v>373</v>
      </c>
      <c r="F304" s="160">
        <v>101108869</v>
      </c>
      <c r="G304" s="160">
        <v>-2.2000000000000002</v>
      </c>
      <c r="H304" s="214">
        <v>43472</v>
      </c>
      <c r="I304" s="160" t="s">
        <v>395</v>
      </c>
      <c r="J304" s="160" t="s">
        <v>9132</v>
      </c>
      <c r="K304" s="160">
        <f t="shared" si="4"/>
        <v>1</v>
      </c>
      <c r="L304" s="160" t="s">
        <v>101</v>
      </c>
      <c r="M304" s="211">
        <f>VLOOKUP(J304,'Depr Rates'!A:G,7,FALSE)</f>
        <v>3.7400000000000003E-2</v>
      </c>
    </row>
    <row r="305" spans="1:13" ht="14.45" x14ac:dyDescent="0.3">
      <c r="A305" s="212" t="s">
        <v>102</v>
      </c>
      <c r="B305" s="213">
        <v>10600501</v>
      </c>
      <c r="C305" s="212" t="s">
        <v>12614</v>
      </c>
      <c r="D305" s="214">
        <v>43497</v>
      </c>
      <c r="E305" s="160" t="s">
        <v>373</v>
      </c>
      <c r="F305" s="160">
        <v>101108869</v>
      </c>
      <c r="G305" s="160">
        <v>-189.07</v>
      </c>
      <c r="H305" s="214">
        <v>43472</v>
      </c>
      <c r="I305" s="160" t="s">
        <v>395</v>
      </c>
      <c r="J305" s="160" t="s">
        <v>377</v>
      </c>
      <c r="K305" s="160">
        <f t="shared" si="4"/>
        <v>1</v>
      </c>
      <c r="L305" s="160" t="s">
        <v>101</v>
      </c>
      <c r="M305" s="211">
        <f>VLOOKUP(J305,'Depr Rates'!A:G,7,FALSE)</f>
        <v>1.77E-2</v>
      </c>
    </row>
    <row r="306" spans="1:13" ht="14.45" x14ac:dyDescent="0.3">
      <c r="A306" s="212" t="s">
        <v>102</v>
      </c>
      <c r="B306" s="213">
        <v>10600501</v>
      </c>
      <c r="C306" s="212" t="s">
        <v>12614</v>
      </c>
      <c r="D306" s="214">
        <v>43497</v>
      </c>
      <c r="E306" s="160" t="s">
        <v>373</v>
      </c>
      <c r="F306" s="160">
        <v>101108869</v>
      </c>
      <c r="G306" s="160">
        <v>3.41</v>
      </c>
      <c r="H306" s="214">
        <v>43472</v>
      </c>
      <c r="I306" s="160" t="s">
        <v>395</v>
      </c>
      <c r="J306" s="160" t="s">
        <v>9054</v>
      </c>
      <c r="K306" s="160">
        <f t="shared" si="4"/>
        <v>1</v>
      </c>
      <c r="L306" s="160" t="s">
        <v>101</v>
      </c>
      <c r="M306" s="211">
        <f>VLOOKUP(J306,'Depr Rates'!A:G,7,FALSE)</f>
        <v>3.1399999999999997E-2</v>
      </c>
    </row>
    <row r="307" spans="1:13" ht="14.45" x14ac:dyDescent="0.3">
      <c r="A307" s="212" t="s">
        <v>102</v>
      </c>
      <c r="B307" s="213">
        <v>10600501</v>
      </c>
      <c r="C307" s="212" t="s">
        <v>12614</v>
      </c>
      <c r="D307" s="214">
        <v>43497</v>
      </c>
      <c r="E307" s="160" t="s">
        <v>373</v>
      </c>
      <c r="F307" s="160">
        <v>101108869</v>
      </c>
      <c r="G307" s="160">
        <v>16.02</v>
      </c>
      <c r="H307" s="214">
        <v>43472</v>
      </c>
      <c r="I307" s="160" t="s">
        <v>395</v>
      </c>
      <c r="J307" s="160" t="s">
        <v>376</v>
      </c>
      <c r="K307" s="160">
        <f t="shared" si="4"/>
        <v>1</v>
      </c>
      <c r="L307" s="160" t="s">
        <v>101</v>
      </c>
      <c r="M307" s="211">
        <f>VLOOKUP(J307,'Depr Rates'!A:G,7,FALSE)</f>
        <v>3.9300000000000002E-2</v>
      </c>
    </row>
    <row r="308" spans="1:13" ht="14.45" x14ac:dyDescent="0.3">
      <c r="A308" s="212" t="s">
        <v>102</v>
      </c>
      <c r="B308" s="213">
        <v>10600501</v>
      </c>
      <c r="C308" s="212" t="s">
        <v>12614</v>
      </c>
      <c r="D308" s="214">
        <v>43497</v>
      </c>
      <c r="E308" s="160" t="s">
        <v>373</v>
      </c>
      <c r="F308" s="160">
        <v>101108869</v>
      </c>
      <c r="G308" s="160">
        <v>0.52</v>
      </c>
      <c r="H308" s="214">
        <v>43472</v>
      </c>
      <c r="I308" s="160" t="s">
        <v>395</v>
      </c>
      <c r="J308" s="160" t="s">
        <v>9132</v>
      </c>
      <c r="K308" s="160">
        <f t="shared" si="4"/>
        <v>1</v>
      </c>
      <c r="L308" s="160" t="s">
        <v>101</v>
      </c>
      <c r="M308" s="211">
        <f>VLOOKUP(J308,'Depr Rates'!A:G,7,FALSE)</f>
        <v>3.7400000000000003E-2</v>
      </c>
    </row>
    <row r="309" spans="1:13" ht="14.45" x14ac:dyDescent="0.3">
      <c r="A309" s="212" t="s">
        <v>102</v>
      </c>
      <c r="B309" s="213">
        <v>10600501</v>
      </c>
      <c r="C309" s="212" t="s">
        <v>12614</v>
      </c>
      <c r="D309" s="214">
        <v>43497</v>
      </c>
      <c r="E309" s="160" t="s">
        <v>373</v>
      </c>
      <c r="F309" s="160">
        <v>101108869</v>
      </c>
      <c r="G309" s="160">
        <v>44.76</v>
      </c>
      <c r="H309" s="214">
        <v>43472</v>
      </c>
      <c r="I309" s="160" t="s">
        <v>395</v>
      </c>
      <c r="J309" s="160" t="s">
        <v>377</v>
      </c>
      <c r="K309" s="160">
        <f t="shared" si="4"/>
        <v>1</v>
      </c>
      <c r="L309" s="160" t="s">
        <v>101</v>
      </c>
      <c r="M309" s="211">
        <f>VLOOKUP(J309,'Depr Rates'!A:G,7,FALSE)</f>
        <v>1.77E-2</v>
      </c>
    </row>
    <row r="310" spans="1:13" ht="14.45" x14ac:dyDescent="0.3">
      <c r="A310" s="212" t="s">
        <v>102</v>
      </c>
      <c r="B310" s="213">
        <v>10600501</v>
      </c>
      <c r="C310" s="212" t="s">
        <v>12614</v>
      </c>
      <c r="D310" s="214">
        <v>43466</v>
      </c>
      <c r="E310" s="160" t="s">
        <v>373</v>
      </c>
      <c r="F310" s="160">
        <v>101109164</v>
      </c>
      <c r="G310" s="215">
        <v>-2173.04</v>
      </c>
      <c r="H310" s="214">
        <v>43487</v>
      </c>
      <c r="I310" s="160" t="s">
        <v>439</v>
      </c>
      <c r="J310" s="160" t="s">
        <v>9132</v>
      </c>
      <c r="K310" s="160">
        <f t="shared" si="4"/>
        <v>1</v>
      </c>
      <c r="L310" s="160" t="s">
        <v>101</v>
      </c>
      <c r="M310" s="211">
        <f>VLOOKUP(J310,'Depr Rates'!A:G,7,FALSE)</f>
        <v>3.7400000000000003E-2</v>
      </c>
    </row>
    <row r="311" spans="1:13" ht="14.45" x14ac:dyDescent="0.3">
      <c r="A311" s="212" t="s">
        <v>102</v>
      </c>
      <c r="B311" s="213">
        <v>10600501</v>
      </c>
      <c r="C311" s="212" t="s">
        <v>12614</v>
      </c>
      <c r="D311" s="214">
        <v>43466</v>
      </c>
      <c r="E311" s="160" t="s">
        <v>373</v>
      </c>
      <c r="F311" s="160">
        <v>101109164</v>
      </c>
      <c r="G311" s="215">
        <v>-20692.63</v>
      </c>
      <c r="H311" s="214">
        <v>43487</v>
      </c>
      <c r="I311" s="160" t="s">
        <v>439</v>
      </c>
      <c r="J311" s="160" t="s">
        <v>376</v>
      </c>
      <c r="K311" s="160">
        <f t="shared" si="4"/>
        <v>1</v>
      </c>
      <c r="L311" s="160" t="s">
        <v>101</v>
      </c>
      <c r="M311" s="211">
        <f>VLOOKUP(J311,'Depr Rates'!A:G,7,FALSE)</f>
        <v>3.9300000000000002E-2</v>
      </c>
    </row>
    <row r="312" spans="1:13" ht="14.45" x14ac:dyDescent="0.3">
      <c r="A312" s="212" t="s">
        <v>102</v>
      </c>
      <c r="B312" s="213">
        <v>10600501</v>
      </c>
      <c r="C312" s="212" t="s">
        <v>12614</v>
      </c>
      <c r="D312" s="214">
        <v>43466</v>
      </c>
      <c r="E312" s="160" t="s">
        <v>373</v>
      </c>
      <c r="F312" s="160">
        <v>101109164</v>
      </c>
      <c r="G312" s="215">
        <v>-24987.05</v>
      </c>
      <c r="H312" s="214">
        <v>43487</v>
      </c>
      <c r="I312" s="160" t="s">
        <v>439</v>
      </c>
      <c r="J312" s="160" t="s">
        <v>377</v>
      </c>
      <c r="K312" s="160">
        <f t="shared" si="4"/>
        <v>1</v>
      </c>
      <c r="L312" s="160" t="s">
        <v>101</v>
      </c>
      <c r="M312" s="211">
        <f>VLOOKUP(J312,'Depr Rates'!A:G,7,FALSE)</f>
        <v>1.77E-2</v>
      </c>
    </row>
    <row r="313" spans="1:13" ht="14.45" x14ac:dyDescent="0.3">
      <c r="A313" s="212" t="s">
        <v>102</v>
      </c>
      <c r="B313" s="213">
        <v>10600501</v>
      </c>
      <c r="C313" s="212" t="s">
        <v>12614</v>
      </c>
      <c r="D313" s="214">
        <v>43466</v>
      </c>
      <c r="E313" s="160" t="s">
        <v>373</v>
      </c>
      <c r="F313" s="160">
        <v>101109164</v>
      </c>
      <c r="G313" s="215">
        <v>2021.53</v>
      </c>
      <c r="H313" s="214">
        <v>43487</v>
      </c>
      <c r="I313" s="160" t="s">
        <v>439</v>
      </c>
      <c r="J313" s="160" t="s">
        <v>9132</v>
      </c>
      <c r="K313" s="160">
        <f t="shared" si="4"/>
        <v>1</v>
      </c>
      <c r="L313" s="160" t="s">
        <v>101</v>
      </c>
      <c r="M313" s="211">
        <f>VLOOKUP(J313,'Depr Rates'!A:G,7,FALSE)</f>
        <v>3.7400000000000003E-2</v>
      </c>
    </row>
    <row r="314" spans="1:13" ht="14.45" x14ac:dyDescent="0.3">
      <c r="A314" s="212" t="s">
        <v>102</v>
      </c>
      <c r="B314" s="213">
        <v>10600501</v>
      </c>
      <c r="C314" s="212" t="s">
        <v>12614</v>
      </c>
      <c r="D314" s="214">
        <v>43466</v>
      </c>
      <c r="E314" s="160" t="s">
        <v>373</v>
      </c>
      <c r="F314" s="160">
        <v>101109164</v>
      </c>
      <c r="G314" s="215">
        <v>19249.900000000001</v>
      </c>
      <c r="H314" s="214">
        <v>43487</v>
      </c>
      <c r="I314" s="160" t="s">
        <v>439</v>
      </c>
      <c r="J314" s="160" t="s">
        <v>376</v>
      </c>
      <c r="K314" s="160">
        <f t="shared" si="4"/>
        <v>1</v>
      </c>
      <c r="L314" s="160" t="s">
        <v>101</v>
      </c>
      <c r="M314" s="211">
        <f>VLOOKUP(J314,'Depr Rates'!A:G,7,FALSE)</f>
        <v>3.9300000000000002E-2</v>
      </c>
    </row>
    <row r="315" spans="1:13" ht="14.45" x14ac:dyDescent="0.3">
      <c r="A315" s="212" t="s">
        <v>102</v>
      </c>
      <c r="B315" s="213">
        <v>10600501</v>
      </c>
      <c r="C315" s="212" t="s">
        <v>12614</v>
      </c>
      <c r="D315" s="214">
        <v>43466</v>
      </c>
      <c r="E315" s="160" t="s">
        <v>373</v>
      </c>
      <c r="F315" s="160">
        <v>101109164</v>
      </c>
      <c r="G315" s="215">
        <v>23244.89</v>
      </c>
      <c r="H315" s="214">
        <v>43487</v>
      </c>
      <c r="I315" s="160" t="s">
        <v>439</v>
      </c>
      <c r="J315" s="160" t="s">
        <v>377</v>
      </c>
      <c r="K315" s="160">
        <f t="shared" si="4"/>
        <v>1</v>
      </c>
      <c r="L315" s="160" t="s">
        <v>101</v>
      </c>
      <c r="M315" s="211">
        <f>VLOOKUP(J315,'Depr Rates'!A:G,7,FALSE)</f>
        <v>1.77E-2</v>
      </c>
    </row>
    <row r="316" spans="1:13" ht="14.45" x14ac:dyDescent="0.3">
      <c r="A316" s="212" t="s">
        <v>102</v>
      </c>
      <c r="B316" s="213">
        <v>10600501</v>
      </c>
      <c r="C316" s="212" t="s">
        <v>12614</v>
      </c>
      <c r="D316" s="214">
        <v>43497</v>
      </c>
      <c r="E316" s="160" t="s">
        <v>373</v>
      </c>
      <c r="F316" s="160">
        <v>101109164</v>
      </c>
      <c r="G316" s="215">
        <v>-24491.360000000001</v>
      </c>
      <c r="H316" s="214">
        <v>43487</v>
      </c>
      <c r="I316" s="160" t="s">
        <v>439</v>
      </c>
      <c r="J316" s="160" t="s">
        <v>377</v>
      </c>
      <c r="K316" s="160">
        <f t="shared" si="4"/>
        <v>1</v>
      </c>
      <c r="L316" s="160" t="s">
        <v>101</v>
      </c>
      <c r="M316" s="211">
        <f>VLOOKUP(J316,'Depr Rates'!A:G,7,FALSE)</f>
        <v>1.77E-2</v>
      </c>
    </row>
    <row r="317" spans="1:13" ht="14.45" x14ac:dyDescent="0.3">
      <c r="A317" s="212" t="s">
        <v>102</v>
      </c>
      <c r="B317" s="213">
        <v>10600501</v>
      </c>
      <c r="C317" s="212" t="s">
        <v>12614</v>
      </c>
      <c r="D317" s="214">
        <v>43497</v>
      </c>
      <c r="E317" s="160" t="s">
        <v>373</v>
      </c>
      <c r="F317" s="160">
        <v>101109164</v>
      </c>
      <c r="G317" s="215">
        <v>-20281.96</v>
      </c>
      <c r="H317" s="214">
        <v>43487</v>
      </c>
      <c r="I317" s="160" t="s">
        <v>439</v>
      </c>
      <c r="J317" s="160" t="s">
        <v>376</v>
      </c>
      <c r="K317" s="160">
        <f t="shared" si="4"/>
        <v>1</v>
      </c>
      <c r="L317" s="160" t="s">
        <v>101</v>
      </c>
      <c r="M317" s="211">
        <f>VLOOKUP(J317,'Depr Rates'!A:G,7,FALSE)</f>
        <v>3.9300000000000002E-2</v>
      </c>
    </row>
    <row r="318" spans="1:13" ht="14.45" x14ac:dyDescent="0.3">
      <c r="A318" s="212" t="s">
        <v>102</v>
      </c>
      <c r="B318" s="213">
        <v>10600501</v>
      </c>
      <c r="C318" s="212" t="s">
        <v>12614</v>
      </c>
      <c r="D318" s="214">
        <v>43497</v>
      </c>
      <c r="E318" s="160" t="s">
        <v>373</v>
      </c>
      <c r="F318" s="160">
        <v>101109164</v>
      </c>
      <c r="G318" s="215">
        <v>-2129.9299999999998</v>
      </c>
      <c r="H318" s="214">
        <v>43487</v>
      </c>
      <c r="I318" s="160" t="s">
        <v>439</v>
      </c>
      <c r="J318" s="160" t="s">
        <v>9132</v>
      </c>
      <c r="K318" s="160">
        <f t="shared" si="4"/>
        <v>1</v>
      </c>
      <c r="L318" s="160" t="s">
        <v>101</v>
      </c>
      <c r="M318" s="211">
        <f>VLOOKUP(J318,'Depr Rates'!A:G,7,FALSE)</f>
        <v>3.7400000000000003E-2</v>
      </c>
    </row>
    <row r="319" spans="1:13" ht="14.45" x14ac:dyDescent="0.3">
      <c r="A319" s="212" t="s">
        <v>102</v>
      </c>
      <c r="B319" s="213">
        <v>10600501</v>
      </c>
      <c r="C319" s="212" t="s">
        <v>12614</v>
      </c>
      <c r="D319" s="214">
        <v>43497</v>
      </c>
      <c r="E319" s="160" t="s">
        <v>373</v>
      </c>
      <c r="F319" s="160">
        <v>101109164</v>
      </c>
      <c r="G319" s="215">
        <v>24503.1</v>
      </c>
      <c r="H319" s="214">
        <v>43487</v>
      </c>
      <c r="I319" s="160" t="s">
        <v>439</v>
      </c>
      <c r="J319" s="160" t="s">
        <v>377</v>
      </c>
      <c r="K319" s="160">
        <f t="shared" si="4"/>
        <v>1</v>
      </c>
      <c r="L319" s="160" t="s">
        <v>101</v>
      </c>
      <c r="M319" s="211">
        <f>VLOOKUP(J319,'Depr Rates'!A:G,7,FALSE)</f>
        <v>1.77E-2</v>
      </c>
    </row>
    <row r="320" spans="1:13" ht="14.45" x14ac:dyDescent="0.3">
      <c r="A320" s="212" t="s">
        <v>102</v>
      </c>
      <c r="B320" s="213">
        <v>10600501</v>
      </c>
      <c r="C320" s="212" t="s">
        <v>12614</v>
      </c>
      <c r="D320" s="214">
        <v>43497</v>
      </c>
      <c r="E320" s="160" t="s">
        <v>373</v>
      </c>
      <c r="F320" s="160">
        <v>101109164</v>
      </c>
      <c r="G320" s="215">
        <v>20291.68</v>
      </c>
      <c r="H320" s="214">
        <v>43487</v>
      </c>
      <c r="I320" s="160" t="s">
        <v>439</v>
      </c>
      <c r="J320" s="160" t="s">
        <v>376</v>
      </c>
      <c r="K320" s="160">
        <f t="shared" si="4"/>
        <v>1</v>
      </c>
      <c r="L320" s="160" t="s">
        <v>101</v>
      </c>
      <c r="M320" s="211">
        <f>VLOOKUP(J320,'Depr Rates'!A:G,7,FALSE)</f>
        <v>3.9300000000000002E-2</v>
      </c>
    </row>
    <row r="321" spans="1:13" ht="14.45" x14ac:dyDescent="0.3">
      <c r="A321" s="212" t="s">
        <v>102</v>
      </c>
      <c r="B321" s="213">
        <v>10600501</v>
      </c>
      <c r="C321" s="212" t="s">
        <v>12614</v>
      </c>
      <c r="D321" s="214">
        <v>43497</v>
      </c>
      <c r="E321" s="160" t="s">
        <v>373</v>
      </c>
      <c r="F321" s="160">
        <v>101109164</v>
      </c>
      <c r="G321" s="215">
        <v>2130.9499999999998</v>
      </c>
      <c r="H321" s="214">
        <v>43487</v>
      </c>
      <c r="I321" s="160" t="s">
        <v>439</v>
      </c>
      <c r="J321" s="160" t="s">
        <v>9132</v>
      </c>
      <c r="K321" s="160">
        <f t="shared" si="4"/>
        <v>1</v>
      </c>
      <c r="L321" s="160" t="s">
        <v>101</v>
      </c>
      <c r="M321" s="211">
        <f>VLOOKUP(J321,'Depr Rates'!A:G,7,FALSE)</f>
        <v>3.7400000000000003E-2</v>
      </c>
    </row>
    <row r="322" spans="1:13" ht="14.45" x14ac:dyDescent="0.3">
      <c r="A322" s="212" t="s">
        <v>102</v>
      </c>
      <c r="B322" s="213">
        <v>10600501</v>
      </c>
      <c r="C322" s="212" t="s">
        <v>12614</v>
      </c>
      <c r="D322" s="214">
        <v>43525</v>
      </c>
      <c r="E322" s="160" t="s">
        <v>373</v>
      </c>
      <c r="F322" s="160">
        <v>101109164</v>
      </c>
      <c r="G322" s="215">
        <v>2147.87</v>
      </c>
      <c r="H322" s="214">
        <v>43487</v>
      </c>
      <c r="I322" s="160" t="s">
        <v>439</v>
      </c>
      <c r="J322" s="160" t="s">
        <v>9132</v>
      </c>
      <c r="K322" s="160">
        <f t="shared" ref="K322:K385" si="5">MONTH(H322)</f>
        <v>1</v>
      </c>
      <c r="L322" s="160" t="s">
        <v>101</v>
      </c>
      <c r="M322" s="211">
        <f>VLOOKUP(J322,'Depr Rates'!A:G,7,FALSE)</f>
        <v>3.7400000000000003E-2</v>
      </c>
    </row>
    <row r="323" spans="1:13" ht="14.45" x14ac:dyDescent="0.3">
      <c r="A323" s="212" t="s">
        <v>102</v>
      </c>
      <c r="B323" s="213">
        <v>10600501</v>
      </c>
      <c r="C323" s="212" t="s">
        <v>12614</v>
      </c>
      <c r="D323" s="214">
        <v>43525</v>
      </c>
      <c r="E323" s="160" t="s">
        <v>373</v>
      </c>
      <c r="F323" s="160">
        <v>101109164</v>
      </c>
      <c r="G323" s="215">
        <v>20452.669999999998</v>
      </c>
      <c r="H323" s="214">
        <v>43487</v>
      </c>
      <c r="I323" s="160" t="s">
        <v>439</v>
      </c>
      <c r="J323" s="160" t="s">
        <v>376</v>
      </c>
      <c r="K323" s="160">
        <f t="shared" si="5"/>
        <v>1</v>
      </c>
      <c r="L323" s="160" t="s">
        <v>101</v>
      </c>
      <c r="M323" s="211">
        <f>VLOOKUP(J323,'Depr Rates'!A:G,7,FALSE)</f>
        <v>3.9300000000000002E-2</v>
      </c>
    </row>
    <row r="324" spans="1:13" ht="14.45" x14ac:dyDescent="0.3">
      <c r="A324" s="212" t="s">
        <v>102</v>
      </c>
      <c r="B324" s="213">
        <v>10600501</v>
      </c>
      <c r="C324" s="212" t="s">
        <v>12614</v>
      </c>
      <c r="D324" s="214">
        <v>43525</v>
      </c>
      <c r="E324" s="160" t="s">
        <v>373</v>
      </c>
      <c r="F324" s="160">
        <v>101109164</v>
      </c>
      <c r="G324" s="215">
        <v>24697.46</v>
      </c>
      <c r="H324" s="214">
        <v>43487</v>
      </c>
      <c r="I324" s="160" t="s">
        <v>439</v>
      </c>
      <c r="J324" s="160" t="s">
        <v>377</v>
      </c>
      <c r="K324" s="160">
        <f t="shared" si="5"/>
        <v>1</v>
      </c>
      <c r="L324" s="160" t="s">
        <v>101</v>
      </c>
      <c r="M324" s="211">
        <f>VLOOKUP(J324,'Depr Rates'!A:G,7,FALSE)</f>
        <v>1.77E-2</v>
      </c>
    </row>
    <row r="325" spans="1:13" ht="14.45" x14ac:dyDescent="0.3">
      <c r="A325" s="212" t="s">
        <v>102</v>
      </c>
      <c r="B325" s="213">
        <v>10600501</v>
      </c>
      <c r="C325" s="212" t="s">
        <v>12614</v>
      </c>
      <c r="D325" s="214">
        <v>43525</v>
      </c>
      <c r="E325" s="160" t="s">
        <v>373</v>
      </c>
      <c r="F325" s="160">
        <v>101109164</v>
      </c>
      <c r="G325" s="215">
        <v>-2130.7399999999998</v>
      </c>
      <c r="H325" s="214">
        <v>43487</v>
      </c>
      <c r="I325" s="160" t="s">
        <v>439</v>
      </c>
      <c r="J325" s="160" t="s">
        <v>9132</v>
      </c>
      <c r="K325" s="160">
        <f t="shared" si="5"/>
        <v>1</v>
      </c>
      <c r="L325" s="160" t="s">
        <v>101</v>
      </c>
      <c r="M325" s="211">
        <f>VLOOKUP(J325,'Depr Rates'!A:G,7,FALSE)</f>
        <v>3.7400000000000003E-2</v>
      </c>
    </row>
    <row r="326" spans="1:13" ht="14.45" x14ac:dyDescent="0.3">
      <c r="A326" s="212" t="s">
        <v>102</v>
      </c>
      <c r="B326" s="213">
        <v>10600501</v>
      </c>
      <c r="C326" s="212" t="s">
        <v>12614</v>
      </c>
      <c r="D326" s="214">
        <v>43525</v>
      </c>
      <c r="E326" s="160" t="s">
        <v>373</v>
      </c>
      <c r="F326" s="160">
        <v>101109164</v>
      </c>
      <c r="G326" s="215">
        <v>-20289.599999999999</v>
      </c>
      <c r="H326" s="214">
        <v>43487</v>
      </c>
      <c r="I326" s="160" t="s">
        <v>439</v>
      </c>
      <c r="J326" s="160" t="s">
        <v>376</v>
      </c>
      <c r="K326" s="160">
        <f t="shared" si="5"/>
        <v>1</v>
      </c>
      <c r="L326" s="160" t="s">
        <v>101</v>
      </c>
      <c r="M326" s="211">
        <f>VLOOKUP(J326,'Depr Rates'!A:G,7,FALSE)</f>
        <v>3.9300000000000002E-2</v>
      </c>
    </row>
    <row r="327" spans="1:13" ht="14.45" x14ac:dyDescent="0.3">
      <c r="A327" s="212" t="s">
        <v>102</v>
      </c>
      <c r="B327" s="213">
        <v>10600501</v>
      </c>
      <c r="C327" s="212" t="s">
        <v>12614</v>
      </c>
      <c r="D327" s="214">
        <v>43525</v>
      </c>
      <c r="E327" s="160" t="s">
        <v>373</v>
      </c>
      <c r="F327" s="160">
        <v>101109164</v>
      </c>
      <c r="G327" s="215">
        <v>-24500.55</v>
      </c>
      <c r="H327" s="214">
        <v>43487</v>
      </c>
      <c r="I327" s="160" t="s">
        <v>439</v>
      </c>
      <c r="J327" s="160" t="s">
        <v>377</v>
      </c>
      <c r="K327" s="160">
        <f t="shared" si="5"/>
        <v>1</v>
      </c>
      <c r="L327" s="160" t="s">
        <v>101</v>
      </c>
      <c r="M327" s="211">
        <f>VLOOKUP(J327,'Depr Rates'!A:G,7,FALSE)</f>
        <v>1.77E-2</v>
      </c>
    </row>
    <row r="328" spans="1:13" ht="14.45" x14ac:dyDescent="0.3">
      <c r="A328" s="212" t="s">
        <v>102</v>
      </c>
      <c r="B328" s="213">
        <v>10600501</v>
      </c>
      <c r="C328" s="212" t="s">
        <v>12614</v>
      </c>
      <c r="D328" s="214">
        <v>43525</v>
      </c>
      <c r="E328" s="160" t="s">
        <v>373</v>
      </c>
      <c r="F328" s="160">
        <v>101109164</v>
      </c>
      <c r="G328" s="160">
        <v>9.2200000000000006</v>
      </c>
      <c r="H328" s="214">
        <v>43487</v>
      </c>
      <c r="I328" s="160" t="s">
        <v>439</v>
      </c>
      <c r="J328" s="160" t="s">
        <v>9132</v>
      </c>
      <c r="K328" s="160">
        <f t="shared" si="5"/>
        <v>1</v>
      </c>
      <c r="L328" s="160" t="s">
        <v>101</v>
      </c>
      <c r="M328" s="211">
        <f>VLOOKUP(J328,'Depr Rates'!A:G,7,FALSE)</f>
        <v>3.7400000000000003E-2</v>
      </c>
    </row>
    <row r="329" spans="1:13" ht="14.45" x14ac:dyDescent="0.3">
      <c r="A329" s="212" t="s">
        <v>102</v>
      </c>
      <c r="B329" s="213">
        <v>10600501</v>
      </c>
      <c r="C329" s="212" t="s">
        <v>12614</v>
      </c>
      <c r="D329" s="214">
        <v>43525</v>
      </c>
      <c r="E329" s="160" t="s">
        <v>373</v>
      </c>
      <c r="F329" s="160">
        <v>101109164</v>
      </c>
      <c r="G329" s="160">
        <v>87.77</v>
      </c>
      <c r="H329" s="214">
        <v>43487</v>
      </c>
      <c r="I329" s="160" t="s">
        <v>439</v>
      </c>
      <c r="J329" s="160" t="s">
        <v>376</v>
      </c>
      <c r="K329" s="160">
        <f t="shared" si="5"/>
        <v>1</v>
      </c>
      <c r="L329" s="160" t="s">
        <v>101</v>
      </c>
      <c r="M329" s="211">
        <f>VLOOKUP(J329,'Depr Rates'!A:G,7,FALSE)</f>
        <v>3.9300000000000002E-2</v>
      </c>
    </row>
    <row r="330" spans="1:13" ht="14.45" x14ac:dyDescent="0.3">
      <c r="A330" s="212" t="s">
        <v>102</v>
      </c>
      <c r="B330" s="213">
        <v>10600501</v>
      </c>
      <c r="C330" s="212" t="s">
        <v>12614</v>
      </c>
      <c r="D330" s="214">
        <v>43525</v>
      </c>
      <c r="E330" s="160" t="s">
        <v>373</v>
      </c>
      <c r="F330" s="160">
        <v>101109164</v>
      </c>
      <c r="G330" s="160">
        <v>105.97</v>
      </c>
      <c r="H330" s="214">
        <v>43487</v>
      </c>
      <c r="I330" s="160" t="s">
        <v>439</v>
      </c>
      <c r="J330" s="160" t="s">
        <v>377</v>
      </c>
      <c r="K330" s="160">
        <f t="shared" si="5"/>
        <v>1</v>
      </c>
      <c r="L330" s="160" t="s">
        <v>101</v>
      </c>
      <c r="M330" s="211">
        <f>VLOOKUP(J330,'Depr Rates'!A:G,7,FALSE)</f>
        <v>1.77E-2</v>
      </c>
    </row>
    <row r="331" spans="1:13" ht="14.45" x14ac:dyDescent="0.3">
      <c r="A331" s="212" t="s">
        <v>102</v>
      </c>
      <c r="B331" s="213">
        <v>10600501</v>
      </c>
      <c r="C331" s="212" t="s">
        <v>12614</v>
      </c>
      <c r="D331" s="214">
        <v>43497</v>
      </c>
      <c r="E331" s="160" t="s">
        <v>373</v>
      </c>
      <c r="F331" s="160">
        <v>101109165</v>
      </c>
      <c r="G331" s="215">
        <v>2867.41</v>
      </c>
      <c r="H331" s="214">
        <v>43512</v>
      </c>
      <c r="I331" s="160" t="s">
        <v>493</v>
      </c>
      <c r="J331" s="160" t="s">
        <v>377</v>
      </c>
      <c r="K331" s="160">
        <f t="shared" si="5"/>
        <v>2</v>
      </c>
      <c r="L331" s="160" t="s">
        <v>101</v>
      </c>
      <c r="M331" s="211">
        <f>VLOOKUP(J331,'Depr Rates'!A:G,7,FALSE)</f>
        <v>1.77E-2</v>
      </c>
    </row>
    <row r="332" spans="1:13" ht="14.45" x14ac:dyDescent="0.3">
      <c r="A332" s="212" t="s">
        <v>102</v>
      </c>
      <c r="B332" s="213">
        <v>10600501</v>
      </c>
      <c r="C332" s="212" t="s">
        <v>12614</v>
      </c>
      <c r="D332" s="214">
        <v>43497</v>
      </c>
      <c r="E332" s="160" t="s">
        <v>373</v>
      </c>
      <c r="F332" s="160">
        <v>101109165</v>
      </c>
      <c r="G332" s="215">
        <v>1129.5899999999999</v>
      </c>
      <c r="H332" s="214">
        <v>43512</v>
      </c>
      <c r="I332" s="160" t="s">
        <v>493</v>
      </c>
      <c r="J332" s="160" t="s">
        <v>9132</v>
      </c>
      <c r="K332" s="160">
        <f t="shared" si="5"/>
        <v>2</v>
      </c>
      <c r="L332" s="160" t="s">
        <v>101</v>
      </c>
      <c r="M332" s="211">
        <f>VLOOKUP(J332,'Depr Rates'!A:G,7,FALSE)</f>
        <v>3.7400000000000003E-2</v>
      </c>
    </row>
    <row r="333" spans="1:13" ht="14.45" x14ac:dyDescent="0.3">
      <c r="A333" s="212" t="s">
        <v>102</v>
      </c>
      <c r="B333" s="213">
        <v>10600501</v>
      </c>
      <c r="C333" s="212" t="s">
        <v>12614</v>
      </c>
      <c r="D333" s="214">
        <v>43497</v>
      </c>
      <c r="E333" s="160" t="s">
        <v>373</v>
      </c>
      <c r="F333" s="160">
        <v>101109165</v>
      </c>
      <c r="G333" s="215">
        <v>1477.15</v>
      </c>
      <c r="H333" s="214">
        <v>43512</v>
      </c>
      <c r="I333" s="160" t="s">
        <v>493</v>
      </c>
      <c r="J333" s="160" t="s">
        <v>9054</v>
      </c>
      <c r="K333" s="160">
        <f t="shared" si="5"/>
        <v>2</v>
      </c>
      <c r="L333" s="160" t="s">
        <v>101</v>
      </c>
      <c r="M333" s="211">
        <f>VLOOKUP(J333,'Depr Rates'!A:G,7,FALSE)</f>
        <v>3.1399999999999997E-2</v>
      </c>
    </row>
    <row r="334" spans="1:13" ht="14.45" x14ac:dyDescent="0.3">
      <c r="A334" s="212" t="s">
        <v>102</v>
      </c>
      <c r="B334" s="213">
        <v>10600501</v>
      </c>
      <c r="C334" s="212" t="s">
        <v>12614</v>
      </c>
      <c r="D334" s="214">
        <v>43497</v>
      </c>
      <c r="E334" s="160" t="s">
        <v>373</v>
      </c>
      <c r="F334" s="160">
        <v>101109165</v>
      </c>
      <c r="G334" s="160">
        <v>173.78</v>
      </c>
      <c r="H334" s="214">
        <v>43512</v>
      </c>
      <c r="I334" s="160" t="s">
        <v>493</v>
      </c>
      <c r="J334" s="160" t="s">
        <v>447</v>
      </c>
      <c r="K334" s="160">
        <f t="shared" si="5"/>
        <v>2</v>
      </c>
      <c r="L334" s="160" t="s">
        <v>101</v>
      </c>
      <c r="M334" s="211">
        <f>VLOOKUP(J334,'Depr Rates'!A:G,7,FALSE)</f>
        <v>3.15E-2</v>
      </c>
    </row>
    <row r="335" spans="1:13" ht="14.45" x14ac:dyDescent="0.3">
      <c r="A335" s="212" t="s">
        <v>102</v>
      </c>
      <c r="B335" s="213">
        <v>10600501</v>
      </c>
      <c r="C335" s="212" t="s">
        <v>12614</v>
      </c>
      <c r="D335" s="214">
        <v>43497</v>
      </c>
      <c r="E335" s="160" t="s">
        <v>373</v>
      </c>
      <c r="F335" s="160">
        <v>101109165</v>
      </c>
      <c r="G335" s="215">
        <v>3041.16</v>
      </c>
      <c r="H335" s="214">
        <v>43512</v>
      </c>
      <c r="I335" s="160" t="s">
        <v>493</v>
      </c>
      <c r="J335" s="160" t="s">
        <v>376</v>
      </c>
      <c r="K335" s="160">
        <f t="shared" si="5"/>
        <v>2</v>
      </c>
      <c r="L335" s="160" t="s">
        <v>101</v>
      </c>
      <c r="M335" s="211">
        <f>VLOOKUP(J335,'Depr Rates'!A:G,7,FALSE)</f>
        <v>3.9300000000000002E-2</v>
      </c>
    </row>
    <row r="336" spans="1:13" ht="14.45" x14ac:dyDescent="0.3">
      <c r="A336" s="212" t="s">
        <v>102</v>
      </c>
      <c r="B336" s="213">
        <v>10600501</v>
      </c>
      <c r="C336" s="212" t="s">
        <v>12614</v>
      </c>
      <c r="D336" s="214">
        <v>43497</v>
      </c>
      <c r="E336" s="160" t="s">
        <v>373</v>
      </c>
      <c r="F336" s="160">
        <v>101109165</v>
      </c>
      <c r="G336" s="215">
        <v>1634.56</v>
      </c>
      <c r="H336" s="214">
        <v>43512</v>
      </c>
      <c r="I336" s="160" t="s">
        <v>493</v>
      </c>
      <c r="J336" s="160" t="s">
        <v>9054</v>
      </c>
      <c r="K336" s="160">
        <f t="shared" si="5"/>
        <v>2</v>
      </c>
      <c r="L336" s="160" t="s">
        <v>101</v>
      </c>
      <c r="M336" s="211">
        <f>VLOOKUP(J336,'Depr Rates'!A:G,7,FALSE)</f>
        <v>3.1399999999999997E-2</v>
      </c>
    </row>
    <row r="337" spans="1:13" ht="14.45" x14ac:dyDescent="0.3">
      <c r="A337" s="212" t="s">
        <v>102</v>
      </c>
      <c r="B337" s="213">
        <v>10600501</v>
      </c>
      <c r="C337" s="212" t="s">
        <v>12614</v>
      </c>
      <c r="D337" s="214">
        <v>43497</v>
      </c>
      <c r="E337" s="160" t="s">
        <v>373</v>
      </c>
      <c r="F337" s="160">
        <v>101109165</v>
      </c>
      <c r="G337" s="215">
        <v>1249.97</v>
      </c>
      <c r="H337" s="214">
        <v>43512</v>
      </c>
      <c r="I337" s="160" t="s">
        <v>493</v>
      </c>
      <c r="J337" s="160" t="s">
        <v>9132</v>
      </c>
      <c r="K337" s="160">
        <f t="shared" si="5"/>
        <v>2</v>
      </c>
      <c r="L337" s="160" t="s">
        <v>101</v>
      </c>
      <c r="M337" s="211">
        <f>VLOOKUP(J337,'Depr Rates'!A:G,7,FALSE)</f>
        <v>3.7400000000000003E-2</v>
      </c>
    </row>
    <row r="338" spans="1:13" ht="14.45" x14ac:dyDescent="0.3">
      <c r="A338" s="212" t="s">
        <v>102</v>
      </c>
      <c r="B338" s="213">
        <v>10600501</v>
      </c>
      <c r="C338" s="212" t="s">
        <v>12614</v>
      </c>
      <c r="D338" s="214">
        <v>43497</v>
      </c>
      <c r="E338" s="160" t="s">
        <v>373</v>
      </c>
      <c r="F338" s="160">
        <v>101109165</v>
      </c>
      <c r="G338" s="160">
        <v>192.29</v>
      </c>
      <c r="H338" s="214">
        <v>43512</v>
      </c>
      <c r="I338" s="160" t="s">
        <v>493</v>
      </c>
      <c r="J338" s="160" t="s">
        <v>447</v>
      </c>
      <c r="K338" s="160">
        <f t="shared" si="5"/>
        <v>2</v>
      </c>
      <c r="L338" s="160" t="s">
        <v>101</v>
      </c>
      <c r="M338" s="211">
        <f>VLOOKUP(J338,'Depr Rates'!A:G,7,FALSE)</f>
        <v>3.15E-2</v>
      </c>
    </row>
    <row r="339" spans="1:13" ht="14.45" x14ac:dyDescent="0.3">
      <c r="A339" s="212" t="s">
        <v>102</v>
      </c>
      <c r="B339" s="213">
        <v>10600501</v>
      </c>
      <c r="C339" s="212" t="s">
        <v>12614</v>
      </c>
      <c r="D339" s="214">
        <v>43497</v>
      </c>
      <c r="E339" s="160" t="s">
        <v>373</v>
      </c>
      <c r="F339" s="160">
        <v>101109165</v>
      </c>
      <c r="G339" s="215">
        <v>3172.97</v>
      </c>
      <c r="H339" s="214">
        <v>43512</v>
      </c>
      <c r="I339" s="160" t="s">
        <v>493</v>
      </c>
      <c r="J339" s="160" t="s">
        <v>377</v>
      </c>
      <c r="K339" s="160">
        <f t="shared" si="5"/>
        <v>2</v>
      </c>
      <c r="L339" s="160" t="s">
        <v>101</v>
      </c>
      <c r="M339" s="211">
        <f>VLOOKUP(J339,'Depr Rates'!A:G,7,FALSE)</f>
        <v>1.77E-2</v>
      </c>
    </row>
    <row r="340" spans="1:13" ht="14.45" x14ac:dyDescent="0.3">
      <c r="A340" s="212" t="s">
        <v>102</v>
      </c>
      <c r="B340" s="213">
        <v>10600501</v>
      </c>
      <c r="C340" s="212" t="s">
        <v>12614</v>
      </c>
      <c r="D340" s="214">
        <v>43497</v>
      </c>
      <c r="E340" s="160" t="s">
        <v>373</v>
      </c>
      <c r="F340" s="160">
        <v>101109165</v>
      </c>
      <c r="G340" s="215">
        <v>3365.26</v>
      </c>
      <c r="H340" s="214">
        <v>43512</v>
      </c>
      <c r="I340" s="160" t="s">
        <v>493</v>
      </c>
      <c r="J340" s="160" t="s">
        <v>376</v>
      </c>
      <c r="K340" s="160">
        <f t="shared" si="5"/>
        <v>2</v>
      </c>
      <c r="L340" s="160" t="s">
        <v>101</v>
      </c>
      <c r="M340" s="211">
        <f>VLOOKUP(J340,'Depr Rates'!A:G,7,FALSE)</f>
        <v>3.9300000000000002E-2</v>
      </c>
    </row>
    <row r="341" spans="1:13" ht="14.45" x14ac:dyDescent="0.3">
      <c r="A341" s="212" t="s">
        <v>102</v>
      </c>
      <c r="B341" s="213">
        <v>10600501</v>
      </c>
      <c r="C341" s="212" t="s">
        <v>12614</v>
      </c>
      <c r="D341" s="214">
        <v>43525</v>
      </c>
      <c r="E341" s="160" t="s">
        <v>373</v>
      </c>
      <c r="F341" s="160">
        <v>101109165</v>
      </c>
      <c r="G341" s="160">
        <v>17.690000000000001</v>
      </c>
      <c r="H341" s="214">
        <v>43512</v>
      </c>
      <c r="I341" s="160" t="s">
        <v>493</v>
      </c>
      <c r="J341" s="160" t="s">
        <v>377</v>
      </c>
      <c r="K341" s="160">
        <f t="shared" si="5"/>
        <v>2</v>
      </c>
      <c r="L341" s="160" t="s">
        <v>101</v>
      </c>
      <c r="M341" s="211">
        <f>VLOOKUP(J341,'Depr Rates'!A:G,7,FALSE)</f>
        <v>1.77E-2</v>
      </c>
    </row>
    <row r="342" spans="1:13" ht="14.45" x14ac:dyDescent="0.3">
      <c r="A342" s="212" t="s">
        <v>102</v>
      </c>
      <c r="B342" s="213">
        <v>10600501</v>
      </c>
      <c r="C342" s="212" t="s">
        <v>12614</v>
      </c>
      <c r="D342" s="214">
        <v>43525</v>
      </c>
      <c r="E342" s="160" t="s">
        <v>373</v>
      </c>
      <c r="F342" s="160">
        <v>101109165</v>
      </c>
      <c r="G342" s="160">
        <v>6.97</v>
      </c>
      <c r="H342" s="214">
        <v>43512</v>
      </c>
      <c r="I342" s="160" t="s">
        <v>493</v>
      </c>
      <c r="J342" s="160" t="s">
        <v>9132</v>
      </c>
      <c r="K342" s="160">
        <f t="shared" si="5"/>
        <v>2</v>
      </c>
      <c r="L342" s="160" t="s">
        <v>101</v>
      </c>
      <c r="M342" s="211">
        <f>VLOOKUP(J342,'Depr Rates'!A:G,7,FALSE)</f>
        <v>3.7400000000000003E-2</v>
      </c>
    </row>
    <row r="343" spans="1:13" ht="14.45" x14ac:dyDescent="0.3">
      <c r="A343" s="212" t="s">
        <v>102</v>
      </c>
      <c r="B343" s="213">
        <v>10600501</v>
      </c>
      <c r="C343" s="212" t="s">
        <v>12614</v>
      </c>
      <c r="D343" s="214">
        <v>43525</v>
      </c>
      <c r="E343" s="160" t="s">
        <v>373</v>
      </c>
      <c r="F343" s="160">
        <v>101109165</v>
      </c>
      <c r="G343" s="160">
        <v>1.07</v>
      </c>
      <c r="H343" s="214">
        <v>43512</v>
      </c>
      <c r="I343" s="160" t="s">
        <v>493</v>
      </c>
      <c r="J343" s="160" t="s">
        <v>447</v>
      </c>
      <c r="K343" s="160">
        <f t="shared" si="5"/>
        <v>2</v>
      </c>
      <c r="L343" s="160" t="s">
        <v>101</v>
      </c>
      <c r="M343" s="211">
        <f>VLOOKUP(J343,'Depr Rates'!A:G,7,FALSE)</f>
        <v>3.15E-2</v>
      </c>
    </row>
    <row r="344" spans="1:13" ht="14.45" x14ac:dyDescent="0.3">
      <c r="A344" s="212" t="s">
        <v>102</v>
      </c>
      <c r="B344" s="213">
        <v>10600501</v>
      </c>
      <c r="C344" s="212" t="s">
        <v>12614</v>
      </c>
      <c r="D344" s="214">
        <v>43525</v>
      </c>
      <c r="E344" s="160" t="s">
        <v>373</v>
      </c>
      <c r="F344" s="160">
        <v>101109165</v>
      </c>
      <c r="G344" s="160">
        <v>18.77</v>
      </c>
      <c r="H344" s="214">
        <v>43512</v>
      </c>
      <c r="I344" s="160" t="s">
        <v>493</v>
      </c>
      <c r="J344" s="160" t="s">
        <v>376</v>
      </c>
      <c r="K344" s="160">
        <f t="shared" si="5"/>
        <v>2</v>
      </c>
      <c r="L344" s="160" t="s">
        <v>101</v>
      </c>
      <c r="M344" s="211">
        <f>VLOOKUP(J344,'Depr Rates'!A:G,7,FALSE)</f>
        <v>3.9300000000000002E-2</v>
      </c>
    </row>
    <row r="345" spans="1:13" ht="14.45" x14ac:dyDescent="0.3">
      <c r="A345" s="212" t="s">
        <v>102</v>
      </c>
      <c r="B345" s="213">
        <v>10600501</v>
      </c>
      <c r="C345" s="212" t="s">
        <v>12614</v>
      </c>
      <c r="D345" s="214">
        <v>43525</v>
      </c>
      <c r="E345" s="160" t="s">
        <v>373</v>
      </c>
      <c r="F345" s="160">
        <v>101109165</v>
      </c>
      <c r="G345" s="160">
        <v>9.11</v>
      </c>
      <c r="H345" s="214">
        <v>43512</v>
      </c>
      <c r="I345" s="160" t="s">
        <v>493</v>
      </c>
      <c r="J345" s="160" t="s">
        <v>9054</v>
      </c>
      <c r="K345" s="160">
        <f t="shared" si="5"/>
        <v>2</v>
      </c>
      <c r="L345" s="160" t="s">
        <v>101</v>
      </c>
      <c r="M345" s="211">
        <f>VLOOKUP(J345,'Depr Rates'!A:G,7,FALSE)</f>
        <v>3.1399999999999997E-2</v>
      </c>
    </row>
    <row r="346" spans="1:13" ht="14.45" x14ac:dyDescent="0.3">
      <c r="A346" s="212" t="s">
        <v>102</v>
      </c>
      <c r="B346" s="213">
        <v>10600501</v>
      </c>
      <c r="C346" s="212" t="s">
        <v>12614</v>
      </c>
      <c r="D346" s="214">
        <v>43525</v>
      </c>
      <c r="E346" s="160" t="s">
        <v>373</v>
      </c>
      <c r="F346" s="160">
        <v>101109165</v>
      </c>
      <c r="G346" s="160">
        <v>10.16</v>
      </c>
      <c r="H346" s="214">
        <v>43512</v>
      </c>
      <c r="I346" s="160" t="s">
        <v>493</v>
      </c>
      <c r="J346" s="160" t="s">
        <v>377</v>
      </c>
      <c r="K346" s="160">
        <f t="shared" si="5"/>
        <v>2</v>
      </c>
      <c r="L346" s="160" t="s">
        <v>101</v>
      </c>
      <c r="M346" s="211">
        <f>VLOOKUP(J346,'Depr Rates'!A:G,7,FALSE)</f>
        <v>1.77E-2</v>
      </c>
    </row>
    <row r="347" spans="1:13" ht="14.45" x14ac:dyDescent="0.3">
      <c r="A347" s="212" t="s">
        <v>102</v>
      </c>
      <c r="B347" s="213">
        <v>10600501</v>
      </c>
      <c r="C347" s="212" t="s">
        <v>12614</v>
      </c>
      <c r="D347" s="214">
        <v>43525</v>
      </c>
      <c r="E347" s="160" t="s">
        <v>373</v>
      </c>
      <c r="F347" s="160">
        <v>101109165</v>
      </c>
      <c r="G347" s="160">
        <v>4.01</v>
      </c>
      <c r="H347" s="214">
        <v>43512</v>
      </c>
      <c r="I347" s="160" t="s">
        <v>493</v>
      </c>
      <c r="J347" s="160" t="s">
        <v>9132</v>
      </c>
      <c r="K347" s="160">
        <f t="shared" si="5"/>
        <v>2</v>
      </c>
      <c r="L347" s="160" t="s">
        <v>101</v>
      </c>
      <c r="M347" s="211">
        <f>VLOOKUP(J347,'Depr Rates'!A:G,7,FALSE)</f>
        <v>3.7400000000000003E-2</v>
      </c>
    </row>
    <row r="348" spans="1:13" ht="14.45" x14ac:dyDescent="0.3">
      <c r="A348" s="212" t="s">
        <v>102</v>
      </c>
      <c r="B348" s="213">
        <v>10600501</v>
      </c>
      <c r="C348" s="212" t="s">
        <v>12614</v>
      </c>
      <c r="D348" s="214">
        <v>43525</v>
      </c>
      <c r="E348" s="160" t="s">
        <v>373</v>
      </c>
      <c r="F348" s="160">
        <v>101109165</v>
      </c>
      <c r="G348" s="160">
        <v>0.61</v>
      </c>
      <c r="H348" s="214">
        <v>43512</v>
      </c>
      <c r="I348" s="160" t="s">
        <v>493</v>
      </c>
      <c r="J348" s="160" t="s">
        <v>447</v>
      </c>
      <c r="K348" s="160">
        <f t="shared" si="5"/>
        <v>2</v>
      </c>
      <c r="L348" s="160" t="s">
        <v>101</v>
      </c>
      <c r="M348" s="211">
        <f>VLOOKUP(J348,'Depr Rates'!A:G,7,FALSE)</f>
        <v>3.15E-2</v>
      </c>
    </row>
    <row r="349" spans="1:13" ht="14.45" x14ac:dyDescent="0.3">
      <c r="A349" s="212" t="s">
        <v>102</v>
      </c>
      <c r="B349" s="213">
        <v>10600501</v>
      </c>
      <c r="C349" s="212" t="s">
        <v>12614</v>
      </c>
      <c r="D349" s="214">
        <v>43525</v>
      </c>
      <c r="E349" s="160" t="s">
        <v>373</v>
      </c>
      <c r="F349" s="160">
        <v>101109165</v>
      </c>
      <c r="G349" s="160">
        <v>10.78</v>
      </c>
      <c r="H349" s="214">
        <v>43512</v>
      </c>
      <c r="I349" s="160" t="s">
        <v>493</v>
      </c>
      <c r="J349" s="160" t="s">
        <v>376</v>
      </c>
      <c r="K349" s="160">
        <f t="shared" si="5"/>
        <v>2</v>
      </c>
      <c r="L349" s="160" t="s">
        <v>101</v>
      </c>
      <c r="M349" s="211">
        <f>VLOOKUP(J349,'Depr Rates'!A:G,7,FALSE)</f>
        <v>3.9300000000000002E-2</v>
      </c>
    </row>
    <row r="350" spans="1:13" ht="14.45" x14ac:dyDescent="0.3">
      <c r="A350" s="212" t="s">
        <v>102</v>
      </c>
      <c r="B350" s="213">
        <v>10600501</v>
      </c>
      <c r="C350" s="212" t="s">
        <v>12614</v>
      </c>
      <c r="D350" s="214">
        <v>43525</v>
      </c>
      <c r="E350" s="160" t="s">
        <v>373</v>
      </c>
      <c r="F350" s="160">
        <v>101109165</v>
      </c>
      <c r="G350" s="160">
        <v>5.24</v>
      </c>
      <c r="H350" s="214">
        <v>43512</v>
      </c>
      <c r="I350" s="160" t="s">
        <v>493</v>
      </c>
      <c r="J350" s="160" t="s">
        <v>9054</v>
      </c>
      <c r="K350" s="160">
        <f t="shared" si="5"/>
        <v>2</v>
      </c>
      <c r="L350" s="160" t="s">
        <v>101</v>
      </c>
      <c r="M350" s="211">
        <f>VLOOKUP(J350,'Depr Rates'!A:G,7,FALSE)</f>
        <v>3.1399999999999997E-2</v>
      </c>
    </row>
    <row r="351" spans="1:13" ht="14.45" x14ac:dyDescent="0.3">
      <c r="A351" s="212" t="s">
        <v>102</v>
      </c>
      <c r="B351" s="213">
        <v>10600501</v>
      </c>
      <c r="C351" s="212" t="s">
        <v>12614</v>
      </c>
      <c r="D351" s="214">
        <v>43525</v>
      </c>
      <c r="E351" s="160" t="s">
        <v>373</v>
      </c>
      <c r="F351" s="160">
        <v>101109288</v>
      </c>
      <c r="G351" s="215">
        <v>1653.17</v>
      </c>
      <c r="H351" s="214">
        <v>43553</v>
      </c>
      <c r="I351" s="160" t="s">
        <v>156</v>
      </c>
      <c r="J351" s="160" t="s">
        <v>377</v>
      </c>
      <c r="K351" s="160">
        <f t="shared" si="5"/>
        <v>3</v>
      </c>
      <c r="L351" s="160" t="s">
        <v>101</v>
      </c>
      <c r="M351" s="211">
        <f>VLOOKUP(J351,'Depr Rates'!A:G,7,FALSE)</f>
        <v>1.77E-2</v>
      </c>
    </row>
    <row r="352" spans="1:13" ht="14.45" x14ac:dyDescent="0.3">
      <c r="A352" s="212" t="s">
        <v>102</v>
      </c>
      <c r="B352" s="213">
        <v>10600501</v>
      </c>
      <c r="C352" s="212" t="s">
        <v>12614</v>
      </c>
      <c r="D352" s="214">
        <v>43525</v>
      </c>
      <c r="E352" s="160" t="s">
        <v>373</v>
      </c>
      <c r="F352" s="160">
        <v>101109288</v>
      </c>
      <c r="G352" s="160">
        <v>73.98</v>
      </c>
      <c r="H352" s="214">
        <v>43553</v>
      </c>
      <c r="I352" s="160" t="s">
        <v>156</v>
      </c>
      <c r="J352" s="160" t="s">
        <v>9054</v>
      </c>
      <c r="K352" s="160">
        <f t="shared" si="5"/>
        <v>3</v>
      </c>
      <c r="L352" s="160" t="s">
        <v>101</v>
      </c>
      <c r="M352" s="211">
        <f>VLOOKUP(J352,'Depr Rates'!A:G,7,FALSE)</f>
        <v>3.1399999999999997E-2</v>
      </c>
    </row>
    <row r="353" spans="1:13" ht="14.45" x14ac:dyDescent="0.3">
      <c r="A353" s="212" t="s">
        <v>102</v>
      </c>
      <c r="B353" s="213">
        <v>10600501</v>
      </c>
      <c r="C353" s="212" t="s">
        <v>12614</v>
      </c>
      <c r="D353" s="214">
        <v>43525</v>
      </c>
      <c r="E353" s="160" t="s">
        <v>373</v>
      </c>
      <c r="F353" s="160">
        <v>101109288</v>
      </c>
      <c r="G353" s="160">
        <v>31.15</v>
      </c>
      <c r="H353" s="214">
        <v>43553</v>
      </c>
      <c r="I353" s="160" t="s">
        <v>156</v>
      </c>
      <c r="J353" s="160" t="s">
        <v>9132</v>
      </c>
      <c r="K353" s="160">
        <f t="shared" si="5"/>
        <v>3</v>
      </c>
      <c r="L353" s="160" t="s">
        <v>101</v>
      </c>
      <c r="M353" s="211">
        <f>VLOOKUP(J353,'Depr Rates'!A:G,7,FALSE)</f>
        <v>3.7400000000000003E-2</v>
      </c>
    </row>
    <row r="354" spans="1:13" ht="14.45" x14ac:dyDescent="0.3">
      <c r="A354" s="212" t="s">
        <v>102</v>
      </c>
      <c r="B354" s="213">
        <v>10600501</v>
      </c>
      <c r="C354" s="212" t="s">
        <v>12614</v>
      </c>
      <c r="D354" s="214">
        <v>43525</v>
      </c>
      <c r="E354" s="160" t="s">
        <v>373</v>
      </c>
      <c r="F354" s="160">
        <v>101109288</v>
      </c>
      <c r="G354" s="160">
        <v>933.57</v>
      </c>
      <c r="H354" s="214">
        <v>43553</v>
      </c>
      <c r="I354" s="160" t="s">
        <v>156</v>
      </c>
      <c r="J354" s="160" t="s">
        <v>376</v>
      </c>
      <c r="K354" s="160">
        <f t="shared" si="5"/>
        <v>3</v>
      </c>
      <c r="L354" s="160" t="s">
        <v>101</v>
      </c>
      <c r="M354" s="211">
        <f>VLOOKUP(J354,'Depr Rates'!A:G,7,FALSE)</f>
        <v>3.9300000000000002E-2</v>
      </c>
    </row>
    <row r="355" spans="1:13" ht="14.45" x14ac:dyDescent="0.3">
      <c r="A355" s="212" t="s">
        <v>102</v>
      </c>
      <c r="B355" s="213">
        <v>10600501</v>
      </c>
      <c r="C355" s="212" t="s">
        <v>12614</v>
      </c>
      <c r="D355" s="214">
        <v>43525</v>
      </c>
      <c r="E355" s="160" t="s">
        <v>373</v>
      </c>
      <c r="F355" s="160">
        <v>101109385</v>
      </c>
      <c r="G355" s="215">
        <v>1006.6</v>
      </c>
      <c r="H355" s="214">
        <v>43530</v>
      </c>
      <c r="I355" s="160" t="s">
        <v>157</v>
      </c>
      <c r="J355" s="160" t="s">
        <v>9132</v>
      </c>
      <c r="K355" s="160">
        <f t="shared" si="5"/>
        <v>3</v>
      </c>
      <c r="L355" s="160" t="s">
        <v>101</v>
      </c>
      <c r="M355" s="211">
        <f>VLOOKUP(J355,'Depr Rates'!A:G,7,FALSE)</f>
        <v>3.7400000000000003E-2</v>
      </c>
    </row>
    <row r="356" spans="1:13" ht="14.45" x14ac:dyDescent="0.3">
      <c r="A356" s="212" t="s">
        <v>102</v>
      </c>
      <c r="B356" s="213">
        <v>10600501</v>
      </c>
      <c r="C356" s="212" t="s">
        <v>12614</v>
      </c>
      <c r="D356" s="214">
        <v>43525</v>
      </c>
      <c r="E356" s="160" t="s">
        <v>373</v>
      </c>
      <c r="F356" s="160">
        <v>101109385</v>
      </c>
      <c r="G356" s="215">
        <v>70642.84</v>
      </c>
      <c r="H356" s="214">
        <v>43530</v>
      </c>
      <c r="I356" s="160" t="s">
        <v>157</v>
      </c>
      <c r="J356" s="160" t="s">
        <v>376</v>
      </c>
      <c r="K356" s="160">
        <f t="shared" si="5"/>
        <v>3</v>
      </c>
      <c r="L356" s="160" t="s">
        <v>101</v>
      </c>
      <c r="M356" s="211">
        <f>VLOOKUP(J356,'Depr Rates'!A:G,7,FALSE)</f>
        <v>3.9300000000000002E-2</v>
      </c>
    </row>
    <row r="357" spans="1:13" ht="14.45" x14ac:dyDescent="0.3">
      <c r="A357" s="212" t="s">
        <v>102</v>
      </c>
      <c r="B357" s="213">
        <v>10600501</v>
      </c>
      <c r="C357" s="212" t="s">
        <v>12614</v>
      </c>
      <c r="D357" s="214">
        <v>43525</v>
      </c>
      <c r="E357" s="160" t="s">
        <v>373</v>
      </c>
      <c r="F357" s="160">
        <v>101109385</v>
      </c>
      <c r="G357" s="215">
        <v>20259.52</v>
      </c>
      <c r="H357" s="214">
        <v>43530</v>
      </c>
      <c r="I357" s="160" t="s">
        <v>157</v>
      </c>
      <c r="J357" s="160" t="s">
        <v>9054</v>
      </c>
      <c r="K357" s="160">
        <f t="shared" si="5"/>
        <v>3</v>
      </c>
      <c r="L357" s="160" t="s">
        <v>101</v>
      </c>
      <c r="M357" s="211">
        <f>VLOOKUP(J357,'Depr Rates'!A:G,7,FALSE)</f>
        <v>3.1399999999999997E-2</v>
      </c>
    </row>
    <row r="358" spans="1:13" ht="14.45" x14ac:dyDescent="0.3">
      <c r="A358" s="212" t="s">
        <v>102</v>
      </c>
      <c r="B358" s="213">
        <v>10600501</v>
      </c>
      <c r="C358" s="212" t="s">
        <v>12614</v>
      </c>
      <c r="D358" s="214">
        <v>43525</v>
      </c>
      <c r="E358" s="160" t="s">
        <v>373</v>
      </c>
      <c r="F358" s="160">
        <v>101109385</v>
      </c>
      <c r="G358" s="215">
        <v>123031.84</v>
      </c>
      <c r="H358" s="214">
        <v>43530</v>
      </c>
      <c r="I358" s="160" t="s">
        <v>157</v>
      </c>
      <c r="J358" s="160" t="s">
        <v>377</v>
      </c>
      <c r="K358" s="160">
        <f t="shared" si="5"/>
        <v>3</v>
      </c>
      <c r="L358" s="160" t="s">
        <v>101</v>
      </c>
      <c r="M358" s="211">
        <f>VLOOKUP(J358,'Depr Rates'!A:G,7,FALSE)</f>
        <v>1.77E-2</v>
      </c>
    </row>
    <row r="359" spans="1:13" ht="14.45" x14ac:dyDescent="0.3">
      <c r="A359" s="212" t="s">
        <v>102</v>
      </c>
      <c r="B359" s="213">
        <v>10600501</v>
      </c>
      <c r="C359" s="212" t="s">
        <v>12614</v>
      </c>
      <c r="D359" s="214">
        <v>43525</v>
      </c>
      <c r="E359" s="160" t="s">
        <v>373</v>
      </c>
      <c r="F359" s="160">
        <v>101109385</v>
      </c>
      <c r="G359" s="215">
        <v>-52427.58</v>
      </c>
      <c r="H359" s="214">
        <v>43530</v>
      </c>
      <c r="I359" s="160" t="s">
        <v>157</v>
      </c>
      <c r="J359" s="160" t="s">
        <v>377</v>
      </c>
      <c r="K359" s="160">
        <f t="shared" si="5"/>
        <v>3</v>
      </c>
      <c r="L359" s="160" t="s">
        <v>101</v>
      </c>
      <c r="M359" s="211">
        <f>VLOOKUP(J359,'Depr Rates'!A:G,7,FALSE)</f>
        <v>1.77E-2</v>
      </c>
    </row>
    <row r="360" spans="1:13" ht="14.45" x14ac:dyDescent="0.3">
      <c r="A360" s="212" t="s">
        <v>102</v>
      </c>
      <c r="B360" s="213">
        <v>10600501</v>
      </c>
      <c r="C360" s="212" t="s">
        <v>12614</v>
      </c>
      <c r="D360" s="214">
        <v>43525</v>
      </c>
      <c r="E360" s="160" t="s">
        <v>373</v>
      </c>
      <c r="F360" s="160">
        <v>101109385</v>
      </c>
      <c r="G360" s="160">
        <v>-428.94</v>
      </c>
      <c r="H360" s="214">
        <v>43530</v>
      </c>
      <c r="I360" s="160" t="s">
        <v>157</v>
      </c>
      <c r="J360" s="160" t="s">
        <v>9132</v>
      </c>
      <c r="K360" s="160">
        <f t="shared" si="5"/>
        <v>3</v>
      </c>
      <c r="L360" s="160" t="s">
        <v>101</v>
      </c>
      <c r="M360" s="211">
        <f>VLOOKUP(J360,'Depr Rates'!A:G,7,FALSE)</f>
        <v>3.7400000000000003E-2</v>
      </c>
    </row>
    <row r="361" spans="1:13" ht="14.45" x14ac:dyDescent="0.3">
      <c r="A361" s="212" t="s">
        <v>102</v>
      </c>
      <c r="B361" s="213">
        <v>10600501</v>
      </c>
      <c r="C361" s="212" t="s">
        <v>12614</v>
      </c>
      <c r="D361" s="214">
        <v>43525</v>
      </c>
      <c r="E361" s="160" t="s">
        <v>373</v>
      </c>
      <c r="F361" s="160">
        <v>101109385</v>
      </c>
      <c r="G361" s="215">
        <v>-30103.05</v>
      </c>
      <c r="H361" s="214">
        <v>43530</v>
      </c>
      <c r="I361" s="160" t="s">
        <v>157</v>
      </c>
      <c r="J361" s="160" t="s">
        <v>376</v>
      </c>
      <c r="K361" s="160">
        <f t="shared" si="5"/>
        <v>3</v>
      </c>
      <c r="L361" s="160" t="s">
        <v>101</v>
      </c>
      <c r="M361" s="211">
        <f>VLOOKUP(J361,'Depr Rates'!A:G,7,FALSE)</f>
        <v>3.9300000000000002E-2</v>
      </c>
    </row>
    <row r="362" spans="1:13" ht="14.45" x14ac:dyDescent="0.3">
      <c r="A362" s="212" t="s">
        <v>102</v>
      </c>
      <c r="B362" s="213">
        <v>10600501</v>
      </c>
      <c r="C362" s="212" t="s">
        <v>12614</v>
      </c>
      <c r="D362" s="214">
        <v>43525</v>
      </c>
      <c r="E362" s="160" t="s">
        <v>373</v>
      </c>
      <c r="F362" s="160">
        <v>101109385</v>
      </c>
      <c r="G362" s="215">
        <v>-8633.19</v>
      </c>
      <c r="H362" s="214">
        <v>43530</v>
      </c>
      <c r="I362" s="160" t="s">
        <v>157</v>
      </c>
      <c r="J362" s="160" t="s">
        <v>9054</v>
      </c>
      <c r="K362" s="160">
        <f t="shared" si="5"/>
        <v>3</v>
      </c>
      <c r="L362" s="160" t="s">
        <v>101</v>
      </c>
      <c r="M362" s="211">
        <f>VLOOKUP(J362,'Depr Rates'!A:G,7,FALSE)</f>
        <v>3.1399999999999997E-2</v>
      </c>
    </row>
    <row r="363" spans="1:13" ht="14.45" x14ac:dyDescent="0.3">
      <c r="A363" s="212" t="s">
        <v>102</v>
      </c>
      <c r="B363" s="213">
        <v>10600501</v>
      </c>
      <c r="C363" s="212" t="s">
        <v>12614</v>
      </c>
      <c r="D363" s="214">
        <v>43525</v>
      </c>
      <c r="E363" s="160" t="s">
        <v>373</v>
      </c>
      <c r="F363" s="160">
        <v>101109385</v>
      </c>
      <c r="G363" s="215">
        <v>69238.55</v>
      </c>
      <c r="H363" s="214">
        <v>43530</v>
      </c>
      <c r="I363" s="160" t="s">
        <v>157</v>
      </c>
      <c r="J363" s="160" t="s">
        <v>377</v>
      </c>
      <c r="K363" s="160">
        <f t="shared" si="5"/>
        <v>3</v>
      </c>
      <c r="L363" s="160" t="s">
        <v>101</v>
      </c>
      <c r="M363" s="211">
        <f>VLOOKUP(J363,'Depr Rates'!A:G,7,FALSE)</f>
        <v>1.77E-2</v>
      </c>
    </row>
    <row r="364" spans="1:13" ht="14.45" x14ac:dyDescent="0.3">
      <c r="A364" s="212" t="s">
        <v>102</v>
      </c>
      <c r="B364" s="213">
        <v>10600501</v>
      </c>
      <c r="C364" s="212" t="s">
        <v>12614</v>
      </c>
      <c r="D364" s="214">
        <v>43525</v>
      </c>
      <c r="E364" s="160" t="s">
        <v>373</v>
      </c>
      <c r="F364" s="160">
        <v>101109385</v>
      </c>
      <c r="G364" s="160">
        <v>566.49</v>
      </c>
      <c r="H364" s="214">
        <v>43530</v>
      </c>
      <c r="I364" s="160" t="s">
        <v>157</v>
      </c>
      <c r="J364" s="160" t="s">
        <v>9132</v>
      </c>
      <c r="K364" s="160">
        <f t="shared" si="5"/>
        <v>3</v>
      </c>
      <c r="L364" s="160" t="s">
        <v>101</v>
      </c>
      <c r="M364" s="211">
        <f>VLOOKUP(J364,'Depr Rates'!A:G,7,FALSE)</f>
        <v>3.7400000000000003E-2</v>
      </c>
    </row>
    <row r="365" spans="1:13" ht="14.45" x14ac:dyDescent="0.3">
      <c r="A365" s="212" t="s">
        <v>102</v>
      </c>
      <c r="B365" s="213">
        <v>10600501</v>
      </c>
      <c r="C365" s="212" t="s">
        <v>12614</v>
      </c>
      <c r="D365" s="214">
        <v>43525</v>
      </c>
      <c r="E365" s="160" t="s">
        <v>373</v>
      </c>
      <c r="F365" s="160">
        <v>101109385</v>
      </c>
      <c r="G365" s="215">
        <v>39755.629999999997</v>
      </c>
      <c r="H365" s="214">
        <v>43530</v>
      </c>
      <c r="I365" s="160" t="s">
        <v>157</v>
      </c>
      <c r="J365" s="160" t="s">
        <v>376</v>
      </c>
      <c r="K365" s="160">
        <f t="shared" si="5"/>
        <v>3</v>
      </c>
      <c r="L365" s="160" t="s">
        <v>101</v>
      </c>
      <c r="M365" s="211">
        <f>VLOOKUP(J365,'Depr Rates'!A:G,7,FALSE)</f>
        <v>3.9300000000000002E-2</v>
      </c>
    </row>
    <row r="366" spans="1:13" ht="14.45" x14ac:dyDescent="0.3">
      <c r="A366" s="212" t="s">
        <v>102</v>
      </c>
      <c r="B366" s="213">
        <v>10600501</v>
      </c>
      <c r="C366" s="212" t="s">
        <v>12614</v>
      </c>
      <c r="D366" s="214">
        <v>43525</v>
      </c>
      <c r="E366" s="160" t="s">
        <v>373</v>
      </c>
      <c r="F366" s="160">
        <v>101109385</v>
      </c>
      <c r="G366" s="215">
        <v>11401.44</v>
      </c>
      <c r="H366" s="214">
        <v>43530</v>
      </c>
      <c r="I366" s="160" t="s">
        <v>157</v>
      </c>
      <c r="J366" s="160" t="s">
        <v>9054</v>
      </c>
      <c r="K366" s="160">
        <f t="shared" si="5"/>
        <v>3</v>
      </c>
      <c r="L366" s="160" t="s">
        <v>101</v>
      </c>
      <c r="M366" s="211">
        <f>VLOOKUP(J366,'Depr Rates'!A:G,7,FALSE)</f>
        <v>3.1399999999999997E-2</v>
      </c>
    </row>
    <row r="367" spans="1:13" ht="14.45" x14ac:dyDescent="0.3">
      <c r="A367" s="212" t="s">
        <v>102</v>
      </c>
      <c r="B367" s="213">
        <v>10600501</v>
      </c>
      <c r="C367" s="212" t="s">
        <v>12614</v>
      </c>
      <c r="D367" s="214">
        <v>43466</v>
      </c>
      <c r="E367" s="160" t="s">
        <v>373</v>
      </c>
      <c r="F367" s="160">
        <v>101109390</v>
      </c>
      <c r="G367" s="160">
        <v>745.55</v>
      </c>
      <c r="H367" s="214">
        <v>43490</v>
      </c>
      <c r="I367" s="160" t="s">
        <v>420</v>
      </c>
      <c r="J367" s="160" t="s">
        <v>376</v>
      </c>
      <c r="K367" s="160">
        <f t="shared" si="5"/>
        <v>1</v>
      </c>
      <c r="L367" s="160" t="s">
        <v>101</v>
      </c>
      <c r="M367" s="211">
        <f>VLOOKUP(J367,'Depr Rates'!A:G,7,FALSE)</f>
        <v>3.9300000000000002E-2</v>
      </c>
    </row>
    <row r="368" spans="1:13" ht="14.45" x14ac:dyDescent="0.3">
      <c r="A368" s="212" t="s">
        <v>102</v>
      </c>
      <c r="B368" s="213">
        <v>10600501</v>
      </c>
      <c r="C368" s="212" t="s">
        <v>12614</v>
      </c>
      <c r="D368" s="214">
        <v>43466</v>
      </c>
      <c r="E368" s="160" t="s">
        <v>373</v>
      </c>
      <c r="F368" s="160">
        <v>101109390</v>
      </c>
      <c r="G368" s="215">
        <v>72043.92</v>
      </c>
      <c r="H368" s="214">
        <v>43490</v>
      </c>
      <c r="I368" s="160" t="s">
        <v>420</v>
      </c>
      <c r="J368" s="160" t="s">
        <v>9054</v>
      </c>
      <c r="K368" s="160">
        <f t="shared" si="5"/>
        <v>1</v>
      </c>
      <c r="L368" s="160" t="s">
        <v>101</v>
      </c>
      <c r="M368" s="211">
        <f>VLOOKUP(J368,'Depr Rates'!A:G,7,FALSE)</f>
        <v>3.1399999999999997E-2</v>
      </c>
    </row>
    <row r="369" spans="1:13" ht="14.45" x14ac:dyDescent="0.3">
      <c r="A369" s="212" t="s">
        <v>102</v>
      </c>
      <c r="B369" s="213">
        <v>10600501</v>
      </c>
      <c r="C369" s="212" t="s">
        <v>12614</v>
      </c>
      <c r="D369" s="214">
        <v>43466</v>
      </c>
      <c r="E369" s="160" t="s">
        <v>373</v>
      </c>
      <c r="F369" s="160">
        <v>101109390</v>
      </c>
      <c r="G369" s="215">
        <v>99267.98</v>
      </c>
      <c r="H369" s="214">
        <v>43490</v>
      </c>
      <c r="I369" s="160" t="s">
        <v>420</v>
      </c>
      <c r="J369" s="160" t="s">
        <v>9132</v>
      </c>
      <c r="K369" s="160">
        <f t="shared" si="5"/>
        <v>1</v>
      </c>
      <c r="L369" s="160" t="s">
        <v>101</v>
      </c>
      <c r="M369" s="211">
        <f>VLOOKUP(J369,'Depr Rates'!A:G,7,FALSE)</f>
        <v>3.7400000000000003E-2</v>
      </c>
    </row>
    <row r="370" spans="1:13" ht="14.45" x14ac:dyDescent="0.3">
      <c r="A370" s="212" t="s">
        <v>102</v>
      </c>
      <c r="B370" s="213">
        <v>10600501</v>
      </c>
      <c r="C370" s="212" t="s">
        <v>12614</v>
      </c>
      <c r="D370" s="214">
        <v>43466</v>
      </c>
      <c r="E370" s="160" t="s">
        <v>373</v>
      </c>
      <c r="F370" s="160">
        <v>101109390</v>
      </c>
      <c r="G370" s="160">
        <v>282.20999999999998</v>
      </c>
      <c r="H370" s="214">
        <v>43490</v>
      </c>
      <c r="I370" s="160" t="s">
        <v>420</v>
      </c>
      <c r="J370" s="160" t="s">
        <v>377</v>
      </c>
      <c r="K370" s="160">
        <f t="shared" si="5"/>
        <v>1</v>
      </c>
      <c r="L370" s="160" t="s">
        <v>101</v>
      </c>
      <c r="M370" s="211">
        <f>VLOOKUP(J370,'Depr Rates'!A:G,7,FALSE)</f>
        <v>1.77E-2</v>
      </c>
    </row>
    <row r="371" spans="1:13" ht="14.45" x14ac:dyDescent="0.3">
      <c r="A371" s="212" t="s">
        <v>102</v>
      </c>
      <c r="B371" s="213">
        <v>10600501</v>
      </c>
      <c r="C371" s="212" t="s">
        <v>12614</v>
      </c>
      <c r="D371" s="214">
        <v>43466</v>
      </c>
      <c r="E371" s="160" t="s">
        <v>373</v>
      </c>
      <c r="F371" s="160">
        <v>101109390</v>
      </c>
      <c r="G371" s="160">
        <v>305.54000000000002</v>
      </c>
      <c r="H371" s="214">
        <v>43490</v>
      </c>
      <c r="I371" s="160" t="s">
        <v>420</v>
      </c>
      <c r="J371" s="160" t="s">
        <v>377</v>
      </c>
      <c r="K371" s="160">
        <f t="shared" si="5"/>
        <v>1</v>
      </c>
      <c r="L371" s="160" t="s">
        <v>101</v>
      </c>
      <c r="M371" s="211">
        <f>VLOOKUP(J371,'Depr Rates'!A:G,7,FALSE)</f>
        <v>1.77E-2</v>
      </c>
    </row>
    <row r="372" spans="1:13" ht="14.45" x14ac:dyDescent="0.3">
      <c r="A372" s="212" t="s">
        <v>102</v>
      </c>
      <c r="B372" s="213">
        <v>10600501</v>
      </c>
      <c r="C372" s="212" t="s">
        <v>12614</v>
      </c>
      <c r="D372" s="214">
        <v>43466</v>
      </c>
      <c r="E372" s="160" t="s">
        <v>373</v>
      </c>
      <c r="F372" s="160">
        <v>101109390</v>
      </c>
      <c r="G372" s="215">
        <v>77998.42</v>
      </c>
      <c r="H372" s="214">
        <v>43490</v>
      </c>
      <c r="I372" s="160" t="s">
        <v>420</v>
      </c>
      <c r="J372" s="160" t="s">
        <v>9054</v>
      </c>
      <c r="K372" s="160">
        <f t="shared" si="5"/>
        <v>1</v>
      </c>
      <c r="L372" s="160" t="s">
        <v>101</v>
      </c>
      <c r="M372" s="211">
        <f>VLOOKUP(J372,'Depr Rates'!A:G,7,FALSE)</f>
        <v>3.1399999999999997E-2</v>
      </c>
    </row>
    <row r="373" spans="1:13" ht="14.45" x14ac:dyDescent="0.3">
      <c r="A373" s="212" t="s">
        <v>102</v>
      </c>
      <c r="B373" s="213">
        <v>10600501</v>
      </c>
      <c r="C373" s="212" t="s">
        <v>12614</v>
      </c>
      <c r="D373" s="214">
        <v>43466</v>
      </c>
      <c r="E373" s="160" t="s">
        <v>373</v>
      </c>
      <c r="F373" s="160">
        <v>101109390</v>
      </c>
      <c r="G373" s="215">
        <v>107472.59</v>
      </c>
      <c r="H373" s="214">
        <v>43490</v>
      </c>
      <c r="I373" s="160" t="s">
        <v>420</v>
      </c>
      <c r="J373" s="160" t="s">
        <v>9132</v>
      </c>
      <c r="K373" s="160">
        <f t="shared" si="5"/>
        <v>1</v>
      </c>
      <c r="L373" s="160" t="s">
        <v>101</v>
      </c>
      <c r="M373" s="211">
        <f>VLOOKUP(J373,'Depr Rates'!A:G,7,FALSE)</f>
        <v>3.7400000000000003E-2</v>
      </c>
    </row>
    <row r="374" spans="1:13" ht="14.45" x14ac:dyDescent="0.3">
      <c r="A374" s="212" t="s">
        <v>102</v>
      </c>
      <c r="B374" s="213">
        <v>10600501</v>
      </c>
      <c r="C374" s="212" t="s">
        <v>12614</v>
      </c>
      <c r="D374" s="214">
        <v>43466</v>
      </c>
      <c r="E374" s="160" t="s">
        <v>373</v>
      </c>
      <c r="F374" s="160">
        <v>101109390</v>
      </c>
      <c r="G374" s="160">
        <v>807.16</v>
      </c>
      <c r="H374" s="214">
        <v>43490</v>
      </c>
      <c r="I374" s="160" t="s">
        <v>420</v>
      </c>
      <c r="J374" s="160" t="s">
        <v>376</v>
      </c>
      <c r="K374" s="160">
        <f t="shared" si="5"/>
        <v>1</v>
      </c>
      <c r="L374" s="160" t="s">
        <v>101</v>
      </c>
      <c r="M374" s="211">
        <f>VLOOKUP(J374,'Depr Rates'!A:G,7,FALSE)</f>
        <v>3.9300000000000002E-2</v>
      </c>
    </row>
    <row r="375" spans="1:13" ht="14.45" x14ac:dyDescent="0.3">
      <c r="A375" s="212" t="s">
        <v>102</v>
      </c>
      <c r="B375" s="213">
        <v>10600501</v>
      </c>
      <c r="C375" s="212" t="s">
        <v>12614</v>
      </c>
      <c r="D375" s="214">
        <v>43497</v>
      </c>
      <c r="E375" s="160" t="s">
        <v>373</v>
      </c>
      <c r="F375" s="160">
        <v>101109390</v>
      </c>
      <c r="G375" s="160">
        <v>5.39</v>
      </c>
      <c r="H375" s="214">
        <v>43490</v>
      </c>
      <c r="I375" s="160" t="s">
        <v>420</v>
      </c>
      <c r="J375" s="160" t="s">
        <v>377</v>
      </c>
      <c r="K375" s="160">
        <f t="shared" si="5"/>
        <v>1</v>
      </c>
      <c r="L375" s="160" t="s">
        <v>101</v>
      </c>
      <c r="M375" s="211">
        <f>VLOOKUP(J375,'Depr Rates'!A:G,7,FALSE)</f>
        <v>1.77E-2</v>
      </c>
    </row>
    <row r="376" spans="1:13" ht="14.45" x14ac:dyDescent="0.3">
      <c r="A376" s="212" t="s">
        <v>102</v>
      </c>
      <c r="B376" s="213">
        <v>10600501</v>
      </c>
      <c r="C376" s="212" t="s">
        <v>12614</v>
      </c>
      <c r="D376" s="214">
        <v>43497</v>
      </c>
      <c r="E376" s="160" t="s">
        <v>373</v>
      </c>
      <c r="F376" s="160">
        <v>101109390</v>
      </c>
      <c r="G376" s="160">
        <v>14.24</v>
      </c>
      <c r="H376" s="214">
        <v>43490</v>
      </c>
      <c r="I376" s="160" t="s">
        <v>420</v>
      </c>
      <c r="J376" s="160" t="s">
        <v>376</v>
      </c>
      <c r="K376" s="160">
        <f t="shared" si="5"/>
        <v>1</v>
      </c>
      <c r="L376" s="160" t="s">
        <v>101</v>
      </c>
      <c r="M376" s="211">
        <f>VLOOKUP(J376,'Depr Rates'!A:G,7,FALSE)</f>
        <v>3.9300000000000002E-2</v>
      </c>
    </row>
    <row r="377" spans="1:13" ht="14.45" x14ac:dyDescent="0.3">
      <c r="A377" s="212" t="s">
        <v>102</v>
      </c>
      <c r="B377" s="213">
        <v>10600501</v>
      </c>
      <c r="C377" s="212" t="s">
        <v>12614</v>
      </c>
      <c r="D377" s="214">
        <v>43497</v>
      </c>
      <c r="E377" s="160" t="s">
        <v>373</v>
      </c>
      <c r="F377" s="160">
        <v>101109390</v>
      </c>
      <c r="G377" s="215">
        <v>1375.55</v>
      </c>
      <c r="H377" s="214">
        <v>43490</v>
      </c>
      <c r="I377" s="160" t="s">
        <v>420</v>
      </c>
      <c r="J377" s="160" t="s">
        <v>9054</v>
      </c>
      <c r="K377" s="160">
        <f t="shared" si="5"/>
        <v>1</v>
      </c>
      <c r="L377" s="160" t="s">
        <v>101</v>
      </c>
      <c r="M377" s="211">
        <f>VLOOKUP(J377,'Depr Rates'!A:G,7,FALSE)</f>
        <v>3.1399999999999997E-2</v>
      </c>
    </row>
    <row r="378" spans="1:13" ht="14.45" x14ac:dyDescent="0.3">
      <c r="A378" s="212" t="s">
        <v>102</v>
      </c>
      <c r="B378" s="213">
        <v>10600501</v>
      </c>
      <c r="C378" s="212" t="s">
        <v>12614</v>
      </c>
      <c r="D378" s="214">
        <v>43497</v>
      </c>
      <c r="E378" s="160" t="s">
        <v>373</v>
      </c>
      <c r="F378" s="160">
        <v>101109390</v>
      </c>
      <c r="G378" s="215">
        <v>1895.34</v>
      </c>
      <c r="H378" s="214">
        <v>43490</v>
      </c>
      <c r="I378" s="160" t="s">
        <v>420</v>
      </c>
      <c r="J378" s="160" t="s">
        <v>9132</v>
      </c>
      <c r="K378" s="160">
        <f t="shared" si="5"/>
        <v>1</v>
      </c>
      <c r="L378" s="160" t="s">
        <v>101</v>
      </c>
      <c r="M378" s="211">
        <f>VLOOKUP(J378,'Depr Rates'!A:G,7,FALSE)</f>
        <v>3.7400000000000003E-2</v>
      </c>
    </row>
    <row r="379" spans="1:13" ht="14.45" x14ac:dyDescent="0.3">
      <c r="A379" s="212" t="s">
        <v>102</v>
      </c>
      <c r="B379" s="213">
        <v>10600501</v>
      </c>
      <c r="C379" s="212" t="s">
        <v>12614</v>
      </c>
      <c r="D379" s="214">
        <v>43497</v>
      </c>
      <c r="E379" s="160" t="s">
        <v>373</v>
      </c>
      <c r="F379" s="160">
        <v>101109390</v>
      </c>
      <c r="G379" s="160">
        <v>7.0000000000000007E-2</v>
      </c>
      <c r="H379" s="214">
        <v>43490</v>
      </c>
      <c r="I379" s="160" t="s">
        <v>420</v>
      </c>
      <c r="J379" s="160" t="s">
        <v>377</v>
      </c>
      <c r="K379" s="160">
        <f t="shared" si="5"/>
        <v>1</v>
      </c>
      <c r="L379" s="160" t="s">
        <v>101</v>
      </c>
      <c r="M379" s="211">
        <f>VLOOKUP(J379,'Depr Rates'!A:G,7,FALSE)</f>
        <v>1.77E-2</v>
      </c>
    </row>
    <row r="380" spans="1:13" ht="14.45" x14ac:dyDescent="0.3">
      <c r="A380" s="212" t="s">
        <v>102</v>
      </c>
      <c r="B380" s="213">
        <v>10600501</v>
      </c>
      <c r="C380" s="212" t="s">
        <v>12614</v>
      </c>
      <c r="D380" s="214">
        <v>43497</v>
      </c>
      <c r="E380" s="160" t="s">
        <v>373</v>
      </c>
      <c r="F380" s="160">
        <v>101109390</v>
      </c>
      <c r="G380" s="160">
        <v>0.17</v>
      </c>
      <c r="H380" s="214">
        <v>43490</v>
      </c>
      <c r="I380" s="160" t="s">
        <v>420</v>
      </c>
      <c r="J380" s="160" t="s">
        <v>376</v>
      </c>
      <c r="K380" s="160">
        <f t="shared" si="5"/>
        <v>1</v>
      </c>
      <c r="L380" s="160" t="s">
        <v>101</v>
      </c>
      <c r="M380" s="211">
        <f>VLOOKUP(J380,'Depr Rates'!A:G,7,FALSE)</f>
        <v>3.9300000000000002E-2</v>
      </c>
    </row>
    <row r="381" spans="1:13" ht="14.45" x14ac:dyDescent="0.3">
      <c r="A381" s="212" t="s">
        <v>102</v>
      </c>
      <c r="B381" s="213">
        <v>10600501</v>
      </c>
      <c r="C381" s="212" t="s">
        <v>12614</v>
      </c>
      <c r="D381" s="214">
        <v>43497</v>
      </c>
      <c r="E381" s="160" t="s">
        <v>373</v>
      </c>
      <c r="F381" s="160">
        <v>101109390</v>
      </c>
      <c r="G381" s="160">
        <v>16.86</v>
      </c>
      <c r="H381" s="214">
        <v>43490</v>
      </c>
      <c r="I381" s="160" t="s">
        <v>420</v>
      </c>
      <c r="J381" s="160" t="s">
        <v>9054</v>
      </c>
      <c r="K381" s="160">
        <f t="shared" si="5"/>
        <v>1</v>
      </c>
      <c r="L381" s="160" t="s">
        <v>101</v>
      </c>
      <c r="M381" s="211">
        <f>VLOOKUP(J381,'Depr Rates'!A:G,7,FALSE)</f>
        <v>3.1399999999999997E-2</v>
      </c>
    </row>
    <row r="382" spans="1:13" ht="14.45" x14ac:dyDescent="0.3">
      <c r="A382" s="212" t="s">
        <v>102</v>
      </c>
      <c r="B382" s="213">
        <v>10600501</v>
      </c>
      <c r="C382" s="212" t="s">
        <v>12614</v>
      </c>
      <c r="D382" s="214">
        <v>43497</v>
      </c>
      <c r="E382" s="160" t="s">
        <v>373</v>
      </c>
      <c r="F382" s="160">
        <v>101109390</v>
      </c>
      <c r="G382" s="160">
        <v>23.24</v>
      </c>
      <c r="H382" s="214">
        <v>43490</v>
      </c>
      <c r="I382" s="160" t="s">
        <v>420</v>
      </c>
      <c r="J382" s="160" t="s">
        <v>9132</v>
      </c>
      <c r="K382" s="160">
        <f t="shared" si="5"/>
        <v>1</v>
      </c>
      <c r="L382" s="160" t="s">
        <v>101</v>
      </c>
      <c r="M382" s="211">
        <f>VLOOKUP(J382,'Depr Rates'!A:G,7,FALSE)</f>
        <v>3.7400000000000003E-2</v>
      </c>
    </row>
    <row r="383" spans="1:13" ht="14.45" x14ac:dyDescent="0.3">
      <c r="A383" s="212" t="s">
        <v>102</v>
      </c>
      <c r="B383" s="213">
        <v>10600501</v>
      </c>
      <c r="C383" s="212" t="s">
        <v>12614</v>
      </c>
      <c r="D383" s="214">
        <v>43497</v>
      </c>
      <c r="E383" s="160" t="s">
        <v>373</v>
      </c>
      <c r="F383" s="160">
        <v>101109390</v>
      </c>
      <c r="G383" s="160">
        <v>2.57</v>
      </c>
      <c r="H383" s="214">
        <v>43490</v>
      </c>
      <c r="I383" s="160" t="s">
        <v>420</v>
      </c>
      <c r="J383" s="160" t="s">
        <v>377</v>
      </c>
      <c r="K383" s="160">
        <f t="shared" si="5"/>
        <v>1</v>
      </c>
      <c r="L383" s="160" t="s">
        <v>101</v>
      </c>
      <c r="M383" s="211">
        <f>VLOOKUP(J383,'Depr Rates'!A:G,7,FALSE)</f>
        <v>1.77E-2</v>
      </c>
    </row>
    <row r="384" spans="1:13" ht="14.45" x14ac:dyDescent="0.3">
      <c r="A384" s="212" t="s">
        <v>102</v>
      </c>
      <c r="B384" s="213">
        <v>10600501</v>
      </c>
      <c r="C384" s="212" t="s">
        <v>12614</v>
      </c>
      <c r="D384" s="214">
        <v>43497</v>
      </c>
      <c r="E384" s="160" t="s">
        <v>373</v>
      </c>
      <c r="F384" s="160">
        <v>101109390</v>
      </c>
      <c r="G384" s="160">
        <v>6.79</v>
      </c>
      <c r="H384" s="214">
        <v>43490</v>
      </c>
      <c r="I384" s="160" t="s">
        <v>420</v>
      </c>
      <c r="J384" s="160" t="s">
        <v>376</v>
      </c>
      <c r="K384" s="160">
        <f t="shared" si="5"/>
        <v>1</v>
      </c>
      <c r="L384" s="160" t="s">
        <v>101</v>
      </c>
      <c r="M384" s="211">
        <f>VLOOKUP(J384,'Depr Rates'!A:G,7,FALSE)</f>
        <v>3.9300000000000002E-2</v>
      </c>
    </row>
    <row r="385" spans="1:13" ht="14.45" x14ac:dyDescent="0.3">
      <c r="A385" s="212" t="s">
        <v>102</v>
      </c>
      <c r="B385" s="213">
        <v>10600501</v>
      </c>
      <c r="C385" s="212" t="s">
        <v>12614</v>
      </c>
      <c r="D385" s="214">
        <v>43497</v>
      </c>
      <c r="E385" s="160" t="s">
        <v>373</v>
      </c>
      <c r="F385" s="160">
        <v>101109390</v>
      </c>
      <c r="G385" s="160">
        <v>655.74</v>
      </c>
      <c r="H385" s="214">
        <v>43490</v>
      </c>
      <c r="I385" s="160" t="s">
        <v>420</v>
      </c>
      <c r="J385" s="160" t="s">
        <v>9054</v>
      </c>
      <c r="K385" s="160">
        <f t="shared" si="5"/>
        <v>1</v>
      </c>
      <c r="L385" s="160" t="s">
        <v>101</v>
      </c>
      <c r="M385" s="211">
        <f>VLOOKUP(J385,'Depr Rates'!A:G,7,FALSE)</f>
        <v>3.1399999999999997E-2</v>
      </c>
    </row>
    <row r="386" spans="1:13" ht="14.45" x14ac:dyDescent="0.3">
      <c r="A386" s="212" t="s">
        <v>102</v>
      </c>
      <c r="B386" s="213">
        <v>10600501</v>
      </c>
      <c r="C386" s="212" t="s">
        <v>12614</v>
      </c>
      <c r="D386" s="214">
        <v>43497</v>
      </c>
      <c r="E386" s="160" t="s">
        <v>373</v>
      </c>
      <c r="F386" s="160">
        <v>101109390</v>
      </c>
      <c r="G386" s="160">
        <v>903.53</v>
      </c>
      <c r="H386" s="214">
        <v>43490</v>
      </c>
      <c r="I386" s="160" t="s">
        <v>420</v>
      </c>
      <c r="J386" s="160" t="s">
        <v>9132</v>
      </c>
      <c r="K386" s="160">
        <f t="shared" ref="K386:K449" si="6">MONTH(H386)</f>
        <v>1</v>
      </c>
      <c r="L386" s="160" t="s">
        <v>101</v>
      </c>
      <c r="M386" s="211">
        <f>VLOOKUP(J386,'Depr Rates'!A:G,7,FALSE)</f>
        <v>3.7400000000000003E-2</v>
      </c>
    </row>
    <row r="387" spans="1:13" ht="14.45" x14ac:dyDescent="0.3">
      <c r="A387" s="212" t="s">
        <v>102</v>
      </c>
      <c r="B387" s="213">
        <v>10600501</v>
      </c>
      <c r="C387" s="212" t="s">
        <v>12614</v>
      </c>
      <c r="D387" s="214">
        <v>43525</v>
      </c>
      <c r="E387" s="160" t="s">
        <v>373</v>
      </c>
      <c r="F387" s="160">
        <v>101109390</v>
      </c>
      <c r="G387" s="215">
        <v>-38486.660000000003</v>
      </c>
      <c r="H387" s="214">
        <v>43490</v>
      </c>
      <c r="I387" s="160" t="s">
        <v>420</v>
      </c>
      <c r="J387" s="160" t="s">
        <v>9132</v>
      </c>
      <c r="K387" s="160">
        <f t="shared" si="6"/>
        <v>1</v>
      </c>
      <c r="L387" s="160" t="s">
        <v>101</v>
      </c>
      <c r="M387" s="211">
        <f>VLOOKUP(J387,'Depr Rates'!A:G,7,FALSE)</f>
        <v>3.7400000000000003E-2</v>
      </c>
    </row>
    <row r="388" spans="1:13" ht="14.45" x14ac:dyDescent="0.3">
      <c r="A388" s="212" t="s">
        <v>102</v>
      </c>
      <c r="B388" s="213">
        <v>10600501</v>
      </c>
      <c r="C388" s="212" t="s">
        <v>12614</v>
      </c>
      <c r="D388" s="214">
        <v>43525</v>
      </c>
      <c r="E388" s="160" t="s">
        <v>373</v>
      </c>
      <c r="F388" s="160">
        <v>101109390</v>
      </c>
      <c r="G388" s="160">
        <v>-289.05</v>
      </c>
      <c r="H388" s="214">
        <v>43490</v>
      </c>
      <c r="I388" s="160" t="s">
        <v>420</v>
      </c>
      <c r="J388" s="160" t="s">
        <v>376</v>
      </c>
      <c r="K388" s="160">
        <f t="shared" si="6"/>
        <v>1</v>
      </c>
      <c r="L388" s="160" t="s">
        <v>101</v>
      </c>
      <c r="M388" s="211">
        <f>VLOOKUP(J388,'Depr Rates'!A:G,7,FALSE)</f>
        <v>3.9300000000000002E-2</v>
      </c>
    </row>
    <row r="389" spans="1:13" ht="14.45" x14ac:dyDescent="0.3">
      <c r="A389" s="212" t="s">
        <v>102</v>
      </c>
      <c r="B389" s="213">
        <v>10600501</v>
      </c>
      <c r="C389" s="212" t="s">
        <v>12614</v>
      </c>
      <c r="D389" s="214">
        <v>43525</v>
      </c>
      <c r="E389" s="160" t="s">
        <v>373</v>
      </c>
      <c r="F389" s="160">
        <v>101109390</v>
      </c>
      <c r="G389" s="215">
        <v>-27931.759999999998</v>
      </c>
      <c r="H389" s="214">
        <v>43490</v>
      </c>
      <c r="I389" s="160" t="s">
        <v>420</v>
      </c>
      <c r="J389" s="160" t="s">
        <v>9054</v>
      </c>
      <c r="K389" s="160">
        <f t="shared" si="6"/>
        <v>1</v>
      </c>
      <c r="L389" s="160" t="s">
        <v>101</v>
      </c>
      <c r="M389" s="211">
        <f>VLOOKUP(J389,'Depr Rates'!A:G,7,FALSE)</f>
        <v>3.1399999999999997E-2</v>
      </c>
    </row>
    <row r="390" spans="1:13" ht="14.45" x14ac:dyDescent="0.3">
      <c r="A390" s="212" t="s">
        <v>102</v>
      </c>
      <c r="B390" s="213">
        <v>10600501</v>
      </c>
      <c r="C390" s="212" t="s">
        <v>12614</v>
      </c>
      <c r="D390" s="214">
        <v>43525</v>
      </c>
      <c r="E390" s="160" t="s">
        <v>373</v>
      </c>
      <c r="F390" s="160">
        <v>101109390</v>
      </c>
      <c r="G390" s="160">
        <v>-109.42</v>
      </c>
      <c r="H390" s="214">
        <v>43490</v>
      </c>
      <c r="I390" s="160" t="s">
        <v>420</v>
      </c>
      <c r="J390" s="160" t="s">
        <v>377</v>
      </c>
      <c r="K390" s="160">
        <f t="shared" si="6"/>
        <v>1</v>
      </c>
      <c r="L390" s="160" t="s">
        <v>101</v>
      </c>
      <c r="M390" s="211">
        <f>VLOOKUP(J390,'Depr Rates'!A:G,7,FALSE)</f>
        <v>1.77E-2</v>
      </c>
    </row>
    <row r="391" spans="1:13" ht="14.45" x14ac:dyDescent="0.3">
      <c r="A391" s="212" t="s">
        <v>102</v>
      </c>
      <c r="B391" s="213">
        <v>10600501</v>
      </c>
      <c r="C391" s="212" t="s">
        <v>12614</v>
      </c>
      <c r="D391" s="214">
        <v>43525</v>
      </c>
      <c r="E391" s="160" t="s">
        <v>373</v>
      </c>
      <c r="F391" s="160">
        <v>101109390</v>
      </c>
      <c r="G391" s="215">
        <v>38586.400000000001</v>
      </c>
      <c r="H391" s="214">
        <v>43490</v>
      </c>
      <c r="I391" s="160" t="s">
        <v>420</v>
      </c>
      <c r="J391" s="160" t="s">
        <v>9132</v>
      </c>
      <c r="K391" s="160">
        <f t="shared" si="6"/>
        <v>1</v>
      </c>
      <c r="L391" s="160" t="s">
        <v>101</v>
      </c>
      <c r="M391" s="211">
        <f>VLOOKUP(J391,'Depr Rates'!A:G,7,FALSE)</f>
        <v>3.7400000000000003E-2</v>
      </c>
    </row>
    <row r="392" spans="1:13" ht="14.45" x14ac:dyDescent="0.3">
      <c r="A392" s="212" t="s">
        <v>102</v>
      </c>
      <c r="B392" s="213">
        <v>10600501</v>
      </c>
      <c r="C392" s="212" t="s">
        <v>12614</v>
      </c>
      <c r="D392" s="214">
        <v>43525</v>
      </c>
      <c r="E392" s="160" t="s">
        <v>373</v>
      </c>
      <c r="F392" s="160">
        <v>101109390</v>
      </c>
      <c r="G392" s="160">
        <v>289.8</v>
      </c>
      <c r="H392" s="214">
        <v>43490</v>
      </c>
      <c r="I392" s="160" t="s">
        <v>420</v>
      </c>
      <c r="J392" s="160" t="s">
        <v>376</v>
      </c>
      <c r="K392" s="160">
        <f t="shared" si="6"/>
        <v>1</v>
      </c>
      <c r="L392" s="160" t="s">
        <v>101</v>
      </c>
      <c r="M392" s="211">
        <f>VLOOKUP(J392,'Depr Rates'!A:G,7,FALSE)</f>
        <v>3.9300000000000002E-2</v>
      </c>
    </row>
    <row r="393" spans="1:13" ht="14.45" x14ac:dyDescent="0.3">
      <c r="A393" s="212" t="s">
        <v>102</v>
      </c>
      <c r="B393" s="213">
        <v>10600501</v>
      </c>
      <c r="C393" s="212" t="s">
        <v>12614</v>
      </c>
      <c r="D393" s="214">
        <v>43525</v>
      </c>
      <c r="E393" s="160" t="s">
        <v>373</v>
      </c>
      <c r="F393" s="160">
        <v>101109390</v>
      </c>
      <c r="G393" s="215">
        <v>28004.14</v>
      </c>
      <c r="H393" s="214">
        <v>43490</v>
      </c>
      <c r="I393" s="160" t="s">
        <v>420</v>
      </c>
      <c r="J393" s="160" t="s">
        <v>9054</v>
      </c>
      <c r="K393" s="160">
        <f t="shared" si="6"/>
        <v>1</v>
      </c>
      <c r="L393" s="160" t="s">
        <v>101</v>
      </c>
      <c r="M393" s="211">
        <f>VLOOKUP(J393,'Depr Rates'!A:G,7,FALSE)</f>
        <v>3.1399999999999997E-2</v>
      </c>
    </row>
    <row r="394" spans="1:13" ht="14.45" x14ac:dyDescent="0.3">
      <c r="A394" s="212" t="s">
        <v>102</v>
      </c>
      <c r="B394" s="213">
        <v>10600501</v>
      </c>
      <c r="C394" s="212" t="s">
        <v>12614</v>
      </c>
      <c r="D394" s="214">
        <v>43525</v>
      </c>
      <c r="E394" s="160" t="s">
        <v>373</v>
      </c>
      <c r="F394" s="160">
        <v>101109390</v>
      </c>
      <c r="G394" s="160">
        <v>109.7</v>
      </c>
      <c r="H394" s="214">
        <v>43490</v>
      </c>
      <c r="I394" s="160" t="s">
        <v>420</v>
      </c>
      <c r="J394" s="160" t="s">
        <v>377</v>
      </c>
      <c r="K394" s="160">
        <f t="shared" si="6"/>
        <v>1</v>
      </c>
      <c r="L394" s="160" t="s">
        <v>101</v>
      </c>
      <c r="M394" s="211">
        <f>VLOOKUP(J394,'Depr Rates'!A:G,7,FALSE)</f>
        <v>1.77E-2</v>
      </c>
    </row>
    <row r="395" spans="1:13" ht="14.45" x14ac:dyDescent="0.3">
      <c r="A395" s="212" t="s">
        <v>102</v>
      </c>
      <c r="B395" s="213">
        <v>10600501</v>
      </c>
      <c r="C395" s="212" t="s">
        <v>12614</v>
      </c>
      <c r="D395" s="214">
        <v>43525</v>
      </c>
      <c r="E395" s="160" t="s">
        <v>373</v>
      </c>
      <c r="F395" s="160">
        <v>101109390</v>
      </c>
      <c r="G395" s="160">
        <v>101.42</v>
      </c>
      <c r="H395" s="214">
        <v>43490</v>
      </c>
      <c r="I395" s="160" t="s">
        <v>420</v>
      </c>
      <c r="J395" s="160" t="s">
        <v>9132</v>
      </c>
      <c r="K395" s="160">
        <f t="shared" si="6"/>
        <v>1</v>
      </c>
      <c r="L395" s="160" t="s">
        <v>101</v>
      </c>
      <c r="M395" s="211">
        <f>VLOOKUP(J395,'Depr Rates'!A:G,7,FALSE)</f>
        <v>3.7400000000000003E-2</v>
      </c>
    </row>
    <row r="396" spans="1:13" ht="14.45" x14ac:dyDescent="0.3">
      <c r="A396" s="212" t="s">
        <v>102</v>
      </c>
      <c r="B396" s="213">
        <v>10600501</v>
      </c>
      <c r="C396" s="212" t="s">
        <v>12614</v>
      </c>
      <c r="D396" s="214">
        <v>43525</v>
      </c>
      <c r="E396" s="160" t="s">
        <v>373</v>
      </c>
      <c r="F396" s="160">
        <v>101109390</v>
      </c>
      <c r="G396" s="160">
        <v>0.76</v>
      </c>
      <c r="H396" s="214">
        <v>43490</v>
      </c>
      <c r="I396" s="160" t="s">
        <v>420</v>
      </c>
      <c r="J396" s="160" t="s">
        <v>376</v>
      </c>
      <c r="K396" s="160">
        <f t="shared" si="6"/>
        <v>1</v>
      </c>
      <c r="L396" s="160" t="s">
        <v>101</v>
      </c>
      <c r="M396" s="211">
        <f>VLOOKUP(J396,'Depr Rates'!A:G,7,FALSE)</f>
        <v>3.9300000000000002E-2</v>
      </c>
    </row>
    <row r="397" spans="1:13" ht="14.45" x14ac:dyDescent="0.3">
      <c r="A397" s="212" t="s">
        <v>102</v>
      </c>
      <c r="B397" s="213">
        <v>10600501</v>
      </c>
      <c r="C397" s="212" t="s">
        <v>12614</v>
      </c>
      <c r="D397" s="214">
        <v>43525</v>
      </c>
      <c r="E397" s="160" t="s">
        <v>373</v>
      </c>
      <c r="F397" s="160">
        <v>101109390</v>
      </c>
      <c r="G397" s="160">
        <v>73.59</v>
      </c>
      <c r="H397" s="214">
        <v>43490</v>
      </c>
      <c r="I397" s="160" t="s">
        <v>420</v>
      </c>
      <c r="J397" s="160" t="s">
        <v>9054</v>
      </c>
      <c r="K397" s="160">
        <f t="shared" si="6"/>
        <v>1</v>
      </c>
      <c r="L397" s="160" t="s">
        <v>101</v>
      </c>
      <c r="M397" s="211">
        <f>VLOOKUP(J397,'Depr Rates'!A:G,7,FALSE)</f>
        <v>3.1399999999999997E-2</v>
      </c>
    </row>
    <row r="398" spans="1:13" ht="14.45" x14ac:dyDescent="0.3">
      <c r="A398" s="212" t="s">
        <v>102</v>
      </c>
      <c r="B398" s="213">
        <v>10600501</v>
      </c>
      <c r="C398" s="212" t="s">
        <v>12614</v>
      </c>
      <c r="D398" s="214">
        <v>43525</v>
      </c>
      <c r="E398" s="160" t="s">
        <v>373</v>
      </c>
      <c r="F398" s="160">
        <v>101109390</v>
      </c>
      <c r="G398" s="160">
        <v>0.28000000000000003</v>
      </c>
      <c r="H398" s="214">
        <v>43490</v>
      </c>
      <c r="I398" s="160" t="s">
        <v>420</v>
      </c>
      <c r="J398" s="160" t="s">
        <v>377</v>
      </c>
      <c r="K398" s="160">
        <f t="shared" si="6"/>
        <v>1</v>
      </c>
      <c r="L398" s="160" t="s">
        <v>101</v>
      </c>
      <c r="M398" s="211">
        <f>VLOOKUP(J398,'Depr Rates'!A:G,7,FALSE)</f>
        <v>1.77E-2</v>
      </c>
    </row>
    <row r="399" spans="1:13" ht="14.45" x14ac:dyDescent="0.3">
      <c r="A399" s="212" t="s">
        <v>102</v>
      </c>
      <c r="B399" s="213">
        <v>10600501</v>
      </c>
      <c r="C399" s="212" t="s">
        <v>12614</v>
      </c>
      <c r="D399" s="214">
        <v>43525</v>
      </c>
      <c r="E399" s="160" t="s">
        <v>373</v>
      </c>
      <c r="F399" s="160">
        <v>101109654</v>
      </c>
      <c r="G399" s="215">
        <v>39922.46</v>
      </c>
      <c r="H399" s="214">
        <v>43525</v>
      </c>
      <c r="I399" s="160" t="s">
        <v>554</v>
      </c>
      <c r="J399" s="160" t="s">
        <v>9132</v>
      </c>
      <c r="K399" s="160">
        <f t="shared" si="6"/>
        <v>3</v>
      </c>
      <c r="L399" s="160" t="s">
        <v>101</v>
      </c>
      <c r="M399" s="211">
        <f>VLOOKUP(J399,'Depr Rates'!A:G,7,FALSE)</f>
        <v>3.7400000000000003E-2</v>
      </c>
    </row>
    <row r="400" spans="1:13" ht="14.45" x14ac:dyDescent="0.3">
      <c r="A400" s="212" t="s">
        <v>102</v>
      </c>
      <c r="B400" s="213">
        <v>10600501</v>
      </c>
      <c r="C400" s="212" t="s">
        <v>12614</v>
      </c>
      <c r="D400" s="214">
        <v>43525</v>
      </c>
      <c r="E400" s="160" t="s">
        <v>373</v>
      </c>
      <c r="F400" s="160">
        <v>101109654</v>
      </c>
      <c r="G400" s="215">
        <v>63750.61</v>
      </c>
      <c r="H400" s="214">
        <v>43525</v>
      </c>
      <c r="I400" s="160" t="s">
        <v>554</v>
      </c>
      <c r="J400" s="160" t="s">
        <v>9054</v>
      </c>
      <c r="K400" s="160">
        <f t="shared" si="6"/>
        <v>3</v>
      </c>
      <c r="L400" s="160" t="s">
        <v>101</v>
      </c>
      <c r="M400" s="211">
        <f>VLOOKUP(J400,'Depr Rates'!A:G,7,FALSE)</f>
        <v>3.1399999999999997E-2</v>
      </c>
    </row>
    <row r="401" spans="1:13" ht="14.45" x14ac:dyDescent="0.3">
      <c r="A401" s="212" t="s">
        <v>102</v>
      </c>
      <c r="B401" s="213">
        <v>10600501</v>
      </c>
      <c r="C401" s="212" t="s">
        <v>12614</v>
      </c>
      <c r="D401" s="214">
        <v>43525</v>
      </c>
      <c r="E401" s="160" t="s">
        <v>373</v>
      </c>
      <c r="F401" s="160">
        <v>101109654</v>
      </c>
      <c r="G401" s="215">
        <v>-19938.740000000002</v>
      </c>
      <c r="H401" s="214">
        <v>43525</v>
      </c>
      <c r="I401" s="160" t="s">
        <v>554</v>
      </c>
      <c r="J401" s="160" t="s">
        <v>9132</v>
      </c>
      <c r="K401" s="160">
        <f t="shared" si="6"/>
        <v>3</v>
      </c>
      <c r="L401" s="160" t="s">
        <v>101</v>
      </c>
      <c r="M401" s="211">
        <f>VLOOKUP(J401,'Depr Rates'!A:G,7,FALSE)</f>
        <v>3.7400000000000003E-2</v>
      </c>
    </row>
    <row r="402" spans="1:13" ht="14.45" x14ac:dyDescent="0.3">
      <c r="A402" s="212" t="s">
        <v>102</v>
      </c>
      <c r="B402" s="213">
        <v>10600501</v>
      </c>
      <c r="C402" s="212" t="s">
        <v>12614</v>
      </c>
      <c r="D402" s="214">
        <v>43525</v>
      </c>
      <c r="E402" s="160" t="s">
        <v>373</v>
      </c>
      <c r="F402" s="160">
        <v>101109654</v>
      </c>
      <c r="G402" s="215">
        <v>-31839.38</v>
      </c>
      <c r="H402" s="214">
        <v>43525</v>
      </c>
      <c r="I402" s="160" t="s">
        <v>554</v>
      </c>
      <c r="J402" s="160" t="s">
        <v>9054</v>
      </c>
      <c r="K402" s="160">
        <f t="shared" si="6"/>
        <v>3</v>
      </c>
      <c r="L402" s="160" t="s">
        <v>101</v>
      </c>
      <c r="M402" s="211">
        <f>VLOOKUP(J402,'Depr Rates'!A:G,7,FALSE)</f>
        <v>3.1399999999999997E-2</v>
      </c>
    </row>
    <row r="403" spans="1:13" ht="14.45" x14ac:dyDescent="0.3">
      <c r="A403" s="212" t="s">
        <v>102</v>
      </c>
      <c r="B403" s="213">
        <v>10600501</v>
      </c>
      <c r="C403" s="212" t="s">
        <v>12614</v>
      </c>
      <c r="D403" s="214">
        <v>43525</v>
      </c>
      <c r="E403" s="160" t="s">
        <v>373</v>
      </c>
      <c r="F403" s="160">
        <v>101109654</v>
      </c>
      <c r="G403" s="215">
        <v>15695.89</v>
      </c>
      <c r="H403" s="214">
        <v>43525</v>
      </c>
      <c r="I403" s="160" t="s">
        <v>554</v>
      </c>
      <c r="J403" s="160" t="s">
        <v>9132</v>
      </c>
      <c r="K403" s="160">
        <f t="shared" si="6"/>
        <v>3</v>
      </c>
      <c r="L403" s="160" t="s">
        <v>101</v>
      </c>
      <c r="M403" s="211">
        <f>VLOOKUP(J403,'Depr Rates'!A:G,7,FALSE)</f>
        <v>3.7400000000000003E-2</v>
      </c>
    </row>
    <row r="404" spans="1:13" ht="14.45" x14ac:dyDescent="0.3">
      <c r="A404" s="212" t="s">
        <v>102</v>
      </c>
      <c r="B404" s="213">
        <v>10600501</v>
      </c>
      <c r="C404" s="212" t="s">
        <v>12614</v>
      </c>
      <c r="D404" s="214">
        <v>43525</v>
      </c>
      <c r="E404" s="160" t="s">
        <v>373</v>
      </c>
      <c r="F404" s="160">
        <v>101109654</v>
      </c>
      <c r="G404" s="215">
        <v>25064.14</v>
      </c>
      <c r="H404" s="214">
        <v>43525</v>
      </c>
      <c r="I404" s="160" t="s">
        <v>554</v>
      </c>
      <c r="J404" s="160" t="s">
        <v>9054</v>
      </c>
      <c r="K404" s="160">
        <f t="shared" si="6"/>
        <v>3</v>
      </c>
      <c r="L404" s="160" t="s">
        <v>101</v>
      </c>
      <c r="M404" s="211">
        <f>VLOOKUP(J404,'Depr Rates'!A:G,7,FALSE)</f>
        <v>3.1399999999999997E-2</v>
      </c>
    </row>
    <row r="405" spans="1:13" ht="14.45" x14ac:dyDescent="0.3">
      <c r="A405" s="212" t="s">
        <v>102</v>
      </c>
      <c r="B405" s="213">
        <v>10600501</v>
      </c>
      <c r="C405" s="212" t="s">
        <v>12614</v>
      </c>
      <c r="D405" s="214">
        <v>43466</v>
      </c>
      <c r="E405" s="160" t="s">
        <v>373</v>
      </c>
      <c r="F405" s="160">
        <v>101109840</v>
      </c>
      <c r="G405" s="215">
        <v>1685.7</v>
      </c>
      <c r="H405" s="214">
        <v>43494</v>
      </c>
      <c r="I405" s="160" t="s">
        <v>461</v>
      </c>
      <c r="J405" s="160" t="s">
        <v>9132</v>
      </c>
      <c r="K405" s="160">
        <f t="shared" si="6"/>
        <v>1</v>
      </c>
      <c r="L405" s="160" t="s">
        <v>101</v>
      </c>
      <c r="M405" s="211">
        <f>VLOOKUP(J405,'Depr Rates'!A:G,7,FALSE)</f>
        <v>3.7400000000000003E-2</v>
      </c>
    </row>
    <row r="406" spans="1:13" ht="14.45" x14ac:dyDescent="0.3">
      <c r="A406" s="212" t="s">
        <v>102</v>
      </c>
      <c r="B406" s="213">
        <v>10600501</v>
      </c>
      <c r="C406" s="212" t="s">
        <v>12614</v>
      </c>
      <c r="D406" s="214">
        <v>43466</v>
      </c>
      <c r="E406" s="160" t="s">
        <v>373</v>
      </c>
      <c r="F406" s="160">
        <v>101109840</v>
      </c>
      <c r="G406" s="215">
        <v>127598.6</v>
      </c>
      <c r="H406" s="214">
        <v>43494</v>
      </c>
      <c r="I406" s="160" t="s">
        <v>461</v>
      </c>
      <c r="J406" s="160" t="s">
        <v>377</v>
      </c>
      <c r="K406" s="160">
        <f t="shared" si="6"/>
        <v>1</v>
      </c>
      <c r="L406" s="160" t="s">
        <v>101</v>
      </c>
      <c r="M406" s="211">
        <f>VLOOKUP(J406,'Depr Rates'!A:G,7,FALSE)</f>
        <v>1.77E-2</v>
      </c>
    </row>
    <row r="407" spans="1:13" ht="14.45" x14ac:dyDescent="0.3">
      <c r="A407" s="212" t="s">
        <v>102</v>
      </c>
      <c r="B407" s="213">
        <v>10600501</v>
      </c>
      <c r="C407" s="212" t="s">
        <v>12614</v>
      </c>
      <c r="D407" s="214">
        <v>43466</v>
      </c>
      <c r="E407" s="160" t="s">
        <v>373</v>
      </c>
      <c r="F407" s="160">
        <v>101109840</v>
      </c>
      <c r="G407" s="215">
        <v>20598.560000000001</v>
      </c>
      <c r="H407" s="214">
        <v>43494</v>
      </c>
      <c r="I407" s="160" t="s">
        <v>461</v>
      </c>
      <c r="J407" s="160" t="s">
        <v>462</v>
      </c>
      <c r="K407" s="160">
        <f t="shared" si="6"/>
        <v>1</v>
      </c>
      <c r="L407" s="160" t="s">
        <v>101</v>
      </c>
      <c r="M407" s="211">
        <f>VLOOKUP(J407,'Depr Rates'!A:G,7,FALSE)</f>
        <v>4.7500000000000001E-2</v>
      </c>
    </row>
    <row r="408" spans="1:13" ht="14.45" x14ac:dyDescent="0.3">
      <c r="A408" s="212" t="s">
        <v>102</v>
      </c>
      <c r="B408" s="213">
        <v>10600501</v>
      </c>
      <c r="C408" s="212" t="s">
        <v>12614</v>
      </c>
      <c r="D408" s="214">
        <v>43466</v>
      </c>
      <c r="E408" s="160" t="s">
        <v>373</v>
      </c>
      <c r="F408" s="160">
        <v>101109840</v>
      </c>
      <c r="G408" s="160">
        <v>40.32</v>
      </c>
      <c r="H408" s="214">
        <v>43494</v>
      </c>
      <c r="I408" s="160" t="s">
        <v>461</v>
      </c>
      <c r="J408" s="160" t="s">
        <v>462</v>
      </c>
      <c r="K408" s="160">
        <f t="shared" si="6"/>
        <v>1</v>
      </c>
      <c r="L408" s="160" t="s">
        <v>101</v>
      </c>
      <c r="M408" s="211">
        <f>VLOOKUP(J408,'Depr Rates'!A:G,7,FALSE)</f>
        <v>4.7500000000000001E-2</v>
      </c>
    </row>
    <row r="409" spans="1:13" ht="14.45" x14ac:dyDescent="0.3">
      <c r="A409" s="212" t="s">
        <v>102</v>
      </c>
      <c r="B409" s="213">
        <v>10600501</v>
      </c>
      <c r="C409" s="212" t="s">
        <v>12614</v>
      </c>
      <c r="D409" s="214">
        <v>43466</v>
      </c>
      <c r="E409" s="160" t="s">
        <v>373</v>
      </c>
      <c r="F409" s="160">
        <v>101109840</v>
      </c>
      <c r="G409" s="160">
        <v>249.76</v>
      </c>
      <c r="H409" s="214">
        <v>43494</v>
      </c>
      <c r="I409" s="160" t="s">
        <v>461</v>
      </c>
      <c r="J409" s="160" t="s">
        <v>377</v>
      </c>
      <c r="K409" s="160">
        <f t="shared" si="6"/>
        <v>1</v>
      </c>
      <c r="L409" s="160" t="s">
        <v>101</v>
      </c>
      <c r="M409" s="211">
        <f>VLOOKUP(J409,'Depr Rates'!A:G,7,FALSE)</f>
        <v>1.77E-2</v>
      </c>
    </row>
    <row r="410" spans="1:13" ht="14.45" x14ac:dyDescent="0.3">
      <c r="A410" s="212" t="s">
        <v>102</v>
      </c>
      <c r="B410" s="213">
        <v>10600501</v>
      </c>
      <c r="C410" s="212" t="s">
        <v>12614</v>
      </c>
      <c r="D410" s="214">
        <v>43466</v>
      </c>
      <c r="E410" s="160" t="s">
        <v>373</v>
      </c>
      <c r="F410" s="160">
        <v>101109840</v>
      </c>
      <c r="G410" s="160">
        <v>3.3</v>
      </c>
      <c r="H410" s="214">
        <v>43494</v>
      </c>
      <c r="I410" s="160" t="s">
        <v>461</v>
      </c>
      <c r="J410" s="160" t="s">
        <v>9132</v>
      </c>
      <c r="K410" s="160">
        <f t="shared" si="6"/>
        <v>1</v>
      </c>
      <c r="L410" s="160" t="s">
        <v>101</v>
      </c>
      <c r="M410" s="211">
        <f>VLOOKUP(J410,'Depr Rates'!A:G,7,FALSE)</f>
        <v>3.7400000000000003E-2</v>
      </c>
    </row>
    <row r="411" spans="1:13" ht="14.45" x14ac:dyDescent="0.3">
      <c r="A411" s="212" t="s">
        <v>102</v>
      </c>
      <c r="B411" s="213">
        <v>10600501</v>
      </c>
      <c r="C411" s="212" t="s">
        <v>12614</v>
      </c>
      <c r="D411" s="214">
        <v>43466</v>
      </c>
      <c r="E411" s="160" t="s">
        <v>373</v>
      </c>
      <c r="F411" s="160">
        <v>101110289</v>
      </c>
      <c r="G411" s="160">
        <v>734.3</v>
      </c>
      <c r="H411" s="214">
        <v>43490</v>
      </c>
      <c r="I411" s="160" t="s">
        <v>463</v>
      </c>
      <c r="J411" s="160" t="s">
        <v>376</v>
      </c>
      <c r="K411" s="160">
        <f t="shared" si="6"/>
        <v>1</v>
      </c>
      <c r="L411" s="160" t="s">
        <v>101</v>
      </c>
      <c r="M411" s="211">
        <f>VLOOKUP(J411,'Depr Rates'!A:G,7,FALSE)</f>
        <v>3.9300000000000002E-2</v>
      </c>
    </row>
    <row r="412" spans="1:13" ht="14.45" x14ac:dyDescent="0.3">
      <c r="A412" s="212" t="s">
        <v>102</v>
      </c>
      <c r="B412" s="213">
        <v>10600501</v>
      </c>
      <c r="C412" s="212" t="s">
        <v>12614</v>
      </c>
      <c r="D412" s="214">
        <v>43466</v>
      </c>
      <c r="E412" s="160" t="s">
        <v>373</v>
      </c>
      <c r="F412" s="160">
        <v>101110289</v>
      </c>
      <c r="G412" s="160">
        <v>51.48</v>
      </c>
      <c r="H412" s="214">
        <v>43490</v>
      </c>
      <c r="I412" s="160" t="s">
        <v>463</v>
      </c>
      <c r="J412" s="160" t="s">
        <v>377</v>
      </c>
      <c r="K412" s="160">
        <f t="shared" si="6"/>
        <v>1</v>
      </c>
      <c r="L412" s="160" t="s">
        <v>101</v>
      </c>
      <c r="M412" s="211">
        <f>VLOOKUP(J412,'Depr Rates'!A:G,7,FALSE)</f>
        <v>1.77E-2</v>
      </c>
    </row>
    <row r="413" spans="1:13" ht="14.45" x14ac:dyDescent="0.3">
      <c r="A413" s="212" t="s">
        <v>102</v>
      </c>
      <c r="B413" s="213">
        <v>10600501</v>
      </c>
      <c r="C413" s="212" t="s">
        <v>12614</v>
      </c>
      <c r="D413" s="214">
        <v>43466</v>
      </c>
      <c r="E413" s="160" t="s">
        <v>373</v>
      </c>
      <c r="F413" s="160">
        <v>101110289</v>
      </c>
      <c r="G413" s="160">
        <v>122.29</v>
      </c>
      <c r="H413" s="214">
        <v>43490</v>
      </c>
      <c r="I413" s="160" t="s">
        <v>463</v>
      </c>
      <c r="J413" s="160" t="s">
        <v>377</v>
      </c>
      <c r="K413" s="160">
        <f t="shared" si="6"/>
        <v>1</v>
      </c>
      <c r="L413" s="160" t="s">
        <v>101</v>
      </c>
      <c r="M413" s="211">
        <f>VLOOKUP(J413,'Depr Rates'!A:G,7,FALSE)</f>
        <v>1.77E-2</v>
      </c>
    </row>
    <row r="414" spans="1:13" ht="14.45" x14ac:dyDescent="0.3">
      <c r="A414" s="212" t="s">
        <v>102</v>
      </c>
      <c r="B414" s="213">
        <v>10600501</v>
      </c>
      <c r="C414" s="212" t="s">
        <v>12614</v>
      </c>
      <c r="D414" s="214">
        <v>43466</v>
      </c>
      <c r="E414" s="160" t="s">
        <v>373</v>
      </c>
      <c r="F414" s="160">
        <v>101110289</v>
      </c>
      <c r="G414" s="215">
        <v>1744.23</v>
      </c>
      <c r="H414" s="214">
        <v>43490</v>
      </c>
      <c r="I414" s="160" t="s">
        <v>463</v>
      </c>
      <c r="J414" s="160" t="s">
        <v>376</v>
      </c>
      <c r="K414" s="160">
        <f t="shared" si="6"/>
        <v>1</v>
      </c>
      <c r="L414" s="160" t="s">
        <v>101</v>
      </c>
      <c r="M414" s="211">
        <f>VLOOKUP(J414,'Depr Rates'!A:G,7,FALSE)</f>
        <v>3.9300000000000002E-2</v>
      </c>
    </row>
    <row r="415" spans="1:13" ht="14.45" x14ac:dyDescent="0.3">
      <c r="A415" s="212" t="s">
        <v>102</v>
      </c>
      <c r="B415" s="213">
        <v>10600501</v>
      </c>
      <c r="C415" s="212" t="s">
        <v>12614</v>
      </c>
      <c r="D415" s="214">
        <v>43497</v>
      </c>
      <c r="E415" s="160" t="s">
        <v>373</v>
      </c>
      <c r="F415" s="160">
        <v>101110289</v>
      </c>
      <c r="G415" s="160">
        <v>-92.5</v>
      </c>
      <c r="H415" s="214">
        <v>43490</v>
      </c>
      <c r="I415" s="160" t="s">
        <v>463</v>
      </c>
      <c r="J415" s="160" t="s">
        <v>377</v>
      </c>
      <c r="K415" s="160">
        <f t="shared" si="6"/>
        <v>1</v>
      </c>
      <c r="L415" s="160" t="s">
        <v>101</v>
      </c>
      <c r="M415" s="211">
        <f>VLOOKUP(J415,'Depr Rates'!A:G,7,FALSE)</f>
        <v>1.77E-2</v>
      </c>
    </row>
    <row r="416" spans="1:13" ht="14.45" x14ac:dyDescent="0.3">
      <c r="A416" s="212" t="s">
        <v>102</v>
      </c>
      <c r="B416" s="213">
        <v>10600501</v>
      </c>
      <c r="C416" s="212" t="s">
        <v>12614</v>
      </c>
      <c r="D416" s="214">
        <v>43497</v>
      </c>
      <c r="E416" s="160" t="s">
        <v>373</v>
      </c>
      <c r="F416" s="160">
        <v>101110289</v>
      </c>
      <c r="G416" s="215">
        <v>-1319.28</v>
      </c>
      <c r="H416" s="214">
        <v>43490</v>
      </c>
      <c r="I416" s="160" t="s">
        <v>463</v>
      </c>
      <c r="J416" s="160" t="s">
        <v>376</v>
      </c>
      <c r="K416" s="160">
        <f t="shared" si="6"/>
        <v>1</v>
      </c>
      <c r="L416" s="160" t="s">
        <v>101</v>
      </c>
      <c r="M416" s="211">
        <f>VLOOKUP(J416,'Depr Rates'!A:G,7,FALSE)</f>
        <v>3.9300000000000002E-2</v>
      </c>
    </row>
    <row r="417" spans="1:13" ht="14.45" x14ac:dyDescent="0.3">
      <c r="A417" s="212" t="s">
        <v>102</v>
      </c>
      <c r="B417" s="213">
        <v>10600501</v>
      </c>
      <c r="C417" s="212" t="s">
        <v>12614</v>
      </c>
      <c r="D417" s="214">
        <v>43497</v>
      </c>
      <c r="E417" s="160" t="s">
        <v>373</v>
      </c>
      <c r="F417" s="160">
        <v>101110289</v>
      </c>
      <c r="G417" s="160">
        <v>96.25</v>
      </c>
      <c r="H417" s="214">
        <v>43490</v>
      </c>
      <c r="I417" s="160" t="s">
        <v>463</v>
      </c>
      <c r="J417" s="160" t="s">
        <v>377</v>
      </c>
      <c r="K417" s="160">
        <f t="shared" si="6"/>
        <v>1</v>
      </c>
      <c r="L417" s="160" t="s">
        <v>101</v>
      </c>
      <c r="M417" s="211">
        <f>VLOOKUP(J417,'Depr Rates'!A:G,7,FALSE)</f>
        <v>1.77E-2</v>
      </c>
    </row>
    <row r="418" spans="1:13" ht="14.45" x14ac:dyDescent="0.3">
      <c r="A418" s="212" t="s">
        <v>102</v>
      </c>
      <c r="B418" s="213">
        <v>10600501</v>
      </c>
      <c r="C418" s="212" t="s">
        <v>12614</v>
      </c>
      <c r="D418" s="214">
        <v>43497</v>
      </c>
      <c r="E418" s="160" t="s">
        <v>373</v>
      </c>
      <c r="F418" s="160">
        <v>101110289</v>
      </c>
      <c r="G418" s="215">
        <v>1373.1</v>
      </c>
      <c r="H418" s="214">
        <v>43490</v>
      </c>
      <c r="I418" s="160" t="s">
        <v>463</v>
      </c>
      <c r="J418" s="160" t="s">
        <v>376</v>
      </c>
      <c r="K418" s="160">
        <f t="shared" si="6"/>
        <v>1</v>
      </c>
      <c r="L418" s="160" t="s">
        <v>101</v>
      </c>
      <c r="M418" s="211">
        <f>VLOOKUP(J418,'Depr Rates'!A:G,7,FALSE)</f>
        <v>3.9300000000000002E-2</v>
      </c>
    </row>
    <row r="419" spans="1:13" ht="14.45" x14ac:dyDescent="0.3">
      <c r="A419" s="212" t="s">
        <v>102</v>
      </c>
      <c r="B419" s="213">
        <v>10600501</v>
      </c>
      <c r="C419" s="212" t="s">
        <v>12614</v>
      </c>
      <c r="D419" s="214">
        <v>43525</v>
      </c>
      <c r="E419" s="160" t="s">
        <v>373</v>
      </c>
      <c r="F419" s="160">
        <v>101110289</v>
      </c>
      <c r="G419" s="215">
        <v>1364.87</v>
      </c>
      <c r="H419" s="214">
        <v>43490</v>
      </c>
      <c r="I419" s="160" t="s">
        <v>463</v>
      </c>
      <c r="J419" s="160" t="s">
        <v>376</v>
      </c>
      <c r="K419" s="160">
        <f t="shared" si="6"/>
        <v>1</v>
      </c>
      <c r="L419" s="160" t="s">
        <v>101</v>
      </c>
      <c r="M419" s="211">
        <f>VLOOKUP(J419,'Depr Rates'!A:G,7,FALSE)</f>
        <v>3.9300000000000002E-2</v>
      </c>
    </row>
    <row r="420" spans="1:13" ht="14.45" x14ac:dyDescent="0.3">
      <c r="A420" s="212" t="s">
        <v>102</v>
      </c>
      <c r="B420" s="213">
        <v>10600501</v>
      </c>
      <c r="C420" s="212" t="s">
        <v>12614</v>
      </c>
      <c r="D420" s="214">
        <v>43525</v>
      </c>
      <c r="E420" s="160" t="s">
        <v>373</v>
      </c>
      <c r="F420" s="160">
        <v>101110289</v>
      </c>
      <c r="G420" s="160">
        <v>95.68</v>
      </c>
      <c r="H420" s="214">
        <v>43490</v>
      </c>
      <c r="I420" s="160" t="s">
        <v>463</v>
      </c>
      <c r="J420" s="160" t="s">
        <v>377</v>
      </c>
      <c r="K420" s="160">
        <f t="shared" si="6"/>
        <v>1</v>
      </c>
      <c r="L420" s="160" t="s">
        <v>101</v>
      </c>
      <c r="M420" s="211">
        <f>VLOOKUP(J420,'Depr Rates'!A:G,7,FALSE)</f>
        <v>1.77E-2</v>
      </c>
    </row>
    <row r="421" spans="1:13" ht="14.45" x14ac:dyDescent="0.3">
      <c r="A421" s="212" t="s">
        <v>102</v>
      </c>
      <c r="B421" s="213">
        <v>10600501</v>
      </c>
      <c r="C421" s="212" t="s">
        <v>12614</v>
      </c>
      <c r="D421" s="214">
        <v>43525</v>
      </c>
      <c r="E421" s="160" t="s">
        <v>373</v>
      </c>
      <c r="F421" s="160">
        <v>101110289</v>
      </c>
      <c r="G421" s="215">
        <v>-1367.66</v>
      </c>
      <c r="H421" s="214">
        <v>43490</v>
      </c>
      <c r="I421" s="160" t="s">
        <v>463</v>
      </c>
      <c r="J421" s="160" t="s">
        <v>376</v>
      </c>
      <c r="K421" s="160">
        <f t="shared" si="6"/>
        <v>1</v>
      </c>
      <c r="L421" s="160" t="s">
        <v>101</v>
      </c>
      <c r="M421" s="211">
        <f>VLOOKUP(J421,'Depr Rates'!A:G,7,FALSE)</f>
        <v>3.9300000000000002E-2</v>
      </c>
    </row>
    <row r="422" spans="1:13" ht="14.45" x14ac:dyDescent="0.3">
      <c r="A422" s="212" t="s">
        <v>102</v>
      </c>
      <c r="B422" s="213">
        <v>10600501</v>
      </c>
      <c r="C422" s="212" t="s">
        <v>12614</v>
      </c>
      <c r="D422" s="214">
        <v>43525</v>
      </c>
      <c r="E422" s="160" t="s">
        <v>373</v>
      </c>
      <c r="F422" s="160">
        <v>101110289</v>
      </c>
      <c r="G422" s="160">
        <v>-95.87</v>
      </c>
      <c r="H422" s="214">
        <v>43490</v>
      </c>
      <c r="I422" s="160" t="s">
        <v>463</v>
      </c>
      <c r="J422" s="160" t="s">
        <v>377</v>
      </c>
      <c r="K422" s="160">
        <f t="shared" si="6"/>
        <v>1</v>
      </c>
      <c r="L422" s="160" t="s">
        <v>101</v>
      </c>
      <c r="M422" s="211">
        <f>VLOOKUP(J422,'Depr Rates'!A:G,7,FALSE)</f>
        <v>1.77E-2</v>
      </c>
    </row>
    <row r="423" spans="1:13" ht="14.45" x14ac:dyDescent="0.3">
      <c r="A423" s="212" t="s">
        <v>102</v>
      </c>
      <c r="B423" s="213">
        <v>10600501</v>
      </c>
      <c r="C423" s="212" t="s">
        <v>12614</v>
      </c>
      <c r="D423" s="214">
        <v>43525</v>
      </c>
      <c r="E423" s="160" t="s">
        <v>373</v>
      </c>
      <c r="F423" s="160">
        <v>101110289</v>
      </c>
      <c r="G423" s="160">
        <v>2.39</v>
      </c>
      <c r="H423" s="214">
        <v>43490</v>
      </c>
      <c r="I423" s="160" t="s">
        <v>463</v>
      </c>
      <c r="J423" s="160" t="s">
        <v>376</v>
      </c>
      <c r="K423" s="160">
        <f t="shared" si="6"/>
        <v>1</v>
      </c>
      <c r="L423" s="160" t="s">
        <v>101</v>
      </c>
      <c r="M423" s="211">
        <f>VLOOKUP(J423,'Depr Rates'!A:G,7,FALSE)</f>
        <v>3.9300000000000002E-2</v>
      </c>
    </row>
    <row r="424" spans="1:13" ht="14.45" x14ac:dyDescent="0.3">
      <c r="A424" s="212" t="s">
        <v>102</v>
      </c>
      <c r="B424" s="213">
        <v>10600501</v>
      </c>
      <c r="C424" s="212" t="s">
        <v>12614</v>
      </c>
      <c r="D424" s="214">
        <v>43525</v>
      </c>
      <c r="E424" s="160" t="s">
        <v>373</v>
      </c>
      <c r="F424" s="160">
        <v>101110289</v>
      </c>
      <c r="G424" s="160">
        <v>0.17</v>
      </c>
      <c r="H424" s="214">
        <v>43490</v>
      </c>
      <c r="I424" s="160" t="s">
        <v>463</v>
      </c>
      <c r="J424" s="160" t="s">
        <v>377</v>
      </c>
      <c r="K424" s="160">
        <f t="shared" si="6"/>
        <v>1</v>
      </c>
      <c r="L424" s="160" t="s">
        <v>101</v>
      </c>
      <c r="M424" s="211">
        <f>VLOOKUP(J424,'Depr Rates'!A:G,7,FALSE)</f>
        <v>1.77E-2</v>
      </c>
    </row>
    <row r="425" spans="1:13" ht="14.45" x14ac:dyDescent="0.3">
      <c r="A425" s="212" t="s">
        <v>102</v>
      </c>
      <c r="B425" s="213">
        <v>10600501</v>
      </c>
      <c r="C425" s="212" t="s">
        <v>12614</v>
      </c>
      <c r="D425" s="214">
        <v>43525</v>
      </c>
      <c r="E425" s="160" t="s">
        <v>373</v>
      </c>
      <c r="F425" s="160">
        <v>101110321</v>
      </c>
      <c r="G425" s="215">
        <v>29391.48</v>
      </c>
      <c r="H425" s="214">
        <v>43551</v>
      </c>
      <c r="I425" s="160" t="s">
        <v>615</v>
      </c>
      <c r="J425" s="160" t="s">
        <v>9054</v>
      </c>
      <c r="K425" s="160">
        <f t="shared" si="6"/>
        <v>3</v>
      </c>
      <c r="L425" s="160" t="s">
        <v>101</v>
      </c>
      <c r="M425" s="211">
        <f>VLOOKUP(J425,'Depr Rates'!A:G,7,FALSE)</f>
        <v>3.1399999999999997E-2</v>
      </c>
    </row>
    <row r="426" spans="1:13" ht="14.45" x14ac:dyDescent="0.3">
      <c r="A426" s="212" t="s">
        <v>102</v>
      </c>
      <c r="B426" s="213">
        <v>10600501</v>
      </c>
      <c r="C426" s="212" t="s">
        <v>12614</v>
      </c>
      <c r="D426" s="214">
        <v>43497</v>
      </c>
      <c r="E426" s="160" t="s">
        <v>373</v>
      </c>
      <c r="F426" s="160">
        <v>101110512</v>
      </c>
      <c r="G426" s="215">
        <v>2991.04</v>
      </c>
      <c r="H426" s="214">
        <v>43517</v>
      </c>
      <c r="I426" s="160" t="s">
        <v>494</v>
      </c>
      <c r="J426" s="160" t="s">
        <v>9054</v>
      </c>
      <c r="K426" s="160">
        <f t="shared" si="6"/>
        <v>2</v>
      </c>
      <c r="L426" s="160" t="s">
        <v>101</v>
      </c>
      <c r="M426" s="211">
        <f>VLOOKUP(J426,'Depr Rates'!A:G,7,FALSE)</f>
        <v>3.1399999999999997E-2</v>
      </c>
    </row>
    <row r="427" spans="1:13" ht="14.45" x14ac:dyDescent="0.3">
      <c r="A427" s="212" t="s">
        <v>102</v>
      </c>
      <c r="B427" s="213">
        <v>10600501</v>
      </c>
      <c r="C427" s="212" t="s">
        <v>12614</v>
      </c>
      <c r="D427" s="214">
        <v>43497</v>
      </c>
      <c r="E427" s="160" t="s">
        <v>373</v>
      </c>
      <c r="F427" s="160">
        <v>101110512</v>
      </c>
      <c r="G427" s="215">
        <v>5806.15</v>
      </c>
      <c r="H427" s="214">
        <v>43517</v>
      </c>
      <c r="I427" s="160" t="s">
        <v>494</v>
      </c>
      <c r="J427" s="160" t="s">
        <v>377</v>
      </c>
      <c r="K427" s="160">
        <f t="shared" si="6"/>
        <v>2</v>
      </c>
      <c r="L427" s="160" t="s">
        <v>101</v>
      </c>
      <c r="M427" s="211">
        <f>VLOOKUP(J427,'Depr Rates'!A:G,7,FALSE)</f>
        <v>1.77E-2</v>
      </c>
    </row>
    <row r="428" spans="1:13" ht="14.45" x14ac:dyDescent="0.3">
      <c r="A428" s="212" t="s">
        <v>102</v>
      </c>
      <c r="B428" s="213">
        <v>10600501</v>
      </c>
      <c r="C428" s="212" t="s">
        <v>12614</v>
      </c>
      <c r="D428" s="214">
        <v>43497</v>
      </c>
      <c r="E428" s="160" t="s">
        <v>373</v>
      </c>
      <c r="F428" s="160">
        <v>101110512</v>
      </c>
      <c r="G428" s="215">
        <v>2287.27</v>
      </c>
      <c r="H428" s="214">
        <v>43517</v>
      </c>
      <c r="I428" s="160" t="s">
        <v>494</v>
      </c>
      <c r="J428" s="160" t="s">
        <v>9132</v>
      </c>
      <c r="K428" s="160">
        <f t="shared" si="6"/>
        <v>2</v>
      </c>
      <c r="L428" s="160" t="s">
        <v>101</v>
      </c>
      <c r="M428" s="211">
        <f>VLOOKUP(J428,'Depr Rates'!A:G,7,FALSE)</f>
        <v>3.7400000000000003E-2</v>
      </c>
    </row>
    <row r="429" spans="1:13" ht="14.45" x14ac:dyDescent="0.3">
      <c r="A429" s="212" t="s">
        <v>102</v>
      </c>
      <c r="B429" s="213">
        <v>10600501</v>
      </c>
      <c r="C429" s="212" t="s">
        <v>12614</v>
      </c>
      <c r="D429" s="214">
        <v>43497</v>
      </c>
      <c r="E429" s="160" t="s">
        <v>373</v>
      </c>
      <c r="F429" s="160">
        <v>101110512</v>
      </c>
      <c r="G429" s="160">
        <v>351.9</v>
      </c>
      <c r="H429" s="214">
        <v>43517</v>
      </c>
      <c r="I429" s="160" t="s">
        <v>494</v>
      </c>
      <c r="J429" s="160" t="s">
        <v>447</v>
      </c>
      <c r="K429" s="160">
        <f t="shared" si="6"/>
        <v>2</v>
      </c>
      <c r="L429" s="160" t="s">
        <v>101</v>
      </c>
      <c r="M429" s="211">
        <f>VLOOKUP(J429,'Depr Rates'!A:G,7,FALSE)</f>
        <v>3.15E-2</v>
      </c>
    </row>
    <row r="430" spans="1:13" ht="14.45" x14ac:dyDescent="0.3">
      <c r="A430" s="212" t="s">
        <v>102</v>
      </c>
      <c r="B430" s="213">
        <v>10600501</v>
      </c>
      <c r="C430" s="212" t="s">
        <v>12614</v>
      </c>
      <c r="D430" s="214">
        <v>43497</v>
      </c>
      <c r="E430" s="160" t="s">
        <v>373</v>
      </c>
      <c r="F430" s="160">
        <v>101110512</v>
      </c>
      <c r="G430" s="215">
        <v>6158.01</v>
      </c>
      <c r="H430" s="214">
        <v>43517</v>
      </c>
      <c r="I430" s="160" t="s">
        <v>494</v>
      </c>
      <c r="J430" s="160" t="s">
        <v>376</v>
      </c>
      <c r="K430" s="160">
        <f t="shared" si="6"/>
        <v>2</v>
      </c>
      <c r="L430" s="160" t="s">
        <v>101</v>
      </c>
      <c r="M430" s="211">
        <f>VLOOKUP(J430,'Depr Rates'!A:G,7,FALSE)</f>
        <v>3.9300000000000002E-2</v>
      </c>
    </row>
    <row r="431" spans="1:13" ht="14.45" x14ac:dyDescent="0.3">
      <c r="A431" s="212" t="s">
        <v>102</v>
      </c>
      <c r="B431" s="213">
        <v>10600501</v>
      </c>
      <c r="C431" s="212" t="s">
        <v>12614</v>
      </c>
      <c r="D431" s="214">
        <v>43497</v>
      </c>
      <c r="E431" s="160" t="s">
        <v>373</v>
      </c>
      <c r="F431" s="160">
        <v>101110512</v>
      </c>
      <c r="G431" s="215">
        <v>2534.06</v>
      </c>
      <c r="H431" s="214">
        <v>43517</v>
      </c>
      <c r="I431" s="160" t="s">
        <v>494</v>
      </c>
      <c r="J431" s="160" t="s">
        <v>9054</v>
      </c>
      <c r="K431" s="160">
        <f t="shared" si="6"/>
        <v>2</v>
      </c>
      <c r="L431" s="160" t="s">
        <v>101</v>
      </c>
      <c r="M431" s="211">
        <f>VLOOKUP(J431,'Depr Rates'!A:G,7,FALSE)</f>
        <v>3.1399999999999997E-2</v>
      </c>
    </row>
    <row r="432" spans="1:13" ht="14.45" x14ac:dyDescent="0.3">
      <c r="A432" s="212" t="s">
        <v>102</v>
      </c>
      <c r="B432" s="213">
        <v>10600501</v>
      </c>
      <c r="C432" s="212" t="s">
        <v>12614</v>
      </c>
      <c r="D432" s="214">
        <v>43497</v>
      </c>
      <c r="E432" s="160" t="s">
        <v>373</v>
      </c>
      <c r="F432" s="160">
        <v>101110512</v>
      </c>
      <c r="G432" s="160">
        <v>298.13</v>
      </c>
      <c r="H432" s="214">
        <v>43517</v>
      </c>
      <c r="I432" s="160" t="s">
        <v>494</v>
      </c>
      <c r="J432" s="160" t="s">
        <v>447</v>
      </c>
      <c r="K432" s="160">
        <f t="shared" si="6"/>
        <v>2</v>
      </c>
      <c r="L432" s="160" t="s">
        <v>101</v>
      </c>
      <c r="M432" s="211">
        <f>VLOOKUP(J432,'Depr Rates'!A:G,7,FALSE)</f>
        <v>3.15E-2</v>
      </c>
    </row>
    <row r="433" spans="1:13" ht="14.45" x14ac:dyDescent="0.3">
      <c r="A433" s="212" t="s">
        <v>102</v>
      </c>
      <c r="B433" s="213">
        <v>10600501</v>
      </c>
      <c r="C433" s="212" t="s">
        <v>12614</v>
      </c>
      <c r="D433" s="214">
        <v>43497</v>
      </c>
      <c r="E433" s="160" t="s">
        <v>373</v>
      </c>
      <c r="F433" s="160">
        <v>101110512</v>
      </c>
      <c r="G433" s="215">
        <v>4919.08</v>
      </c>
      <c r="H433" s="214">
        <v>43517</v>
      </c>
      <c r="I433" s="160" t="s">
        <v>494</v>
      </c>
      <c r="J433" s="160" t="s">
        <v>377</v>
      </c>
      <c r="K433" s="160">
        <f t="shared" si="6"/>
        <v>2</v>
      </c>
      <c r="L433" s="160" t="s">
        <v>101</v>
      </c>
      <c r="M433" s="211">
        <f>VLOOKUP(J433,'Depr Rates'!A:G,7,FALSE)</f>
        <v>1.77E-2</v>
      </c>
    </row>
    <row r="434" spans="1:13" ht="14.45" x14ac:dyDescent="0.3">
      <c r="A434" s="212" t="s">
        <v>102</v>
      </c>
      <c r="B434" s="213">
        <v>10600501</v>
      </c>
      <c r="C434" s="212" t="s">
        <v>12614</v>
      </c>
      <c r="D434" s="214">
        <v>43497</v>
      </c>
      <c r="E434" s="160" t="s">
        <v>373</v>
      </c>
      <c r="F434" s="160">
        <v>101110512</v>
      </c>
      <c r="G434" s="215">
        <v>1937.82</v>
      </c>
      <c r="H434" s="214">
        <v>43517</v>
      </c>
      <c r="I434" s="160" t="s">
        <v>494</v>
      </c>
      <c r="J434" s="160" t="s">
        <v>9132</v>
      </c>
      <c r="K434" s="160">
        <f t="shared" si="6"/>
        <v>2</v>
      </c>
      <c r="L434" s="160" t="s">
        <v>101</v>
      </c>
      <c r="M434" s="211">
        <f>VLOOKUP(J434,'Depr Rates'!A:G,7,FALSE)</f>
        <v>3.7400000000000003E-2</v>
      </c>
    </row>
    <row r="435" spans="1:13" ht="14.45" x14ac:dyDescent="0.3">
      <c r="A435" s="212" t="s">
        <v>102</v>
      </c>
      <c r="B435" s="213">
        <v>10600501</v>
      </c>
      <c r="C435" s="212" t="s">
        <v>12614</v>
      </c>
      <c r="D435" s="214">
        <v>43497</v>
      </c>
      <c r="E435" s="160" t="s">
        <v>373</v>
      </c>
      <c r="F435" s="160">
        <v>101110512</v>
      </c>
      <c r="G435" s="215">
        <v>5217.21</v>
      </c>
      <c r="H435" s="214">
        <v>43517</v>
      </c>
      <c r="I435" s="160" t="s">
        <v>494</v>
      </c>
      <c r="J435" s="160" t="s">
        <v>376</v>
      </c>
      <c r="K435" s="160">
        <f t="shared" si="6"/>
        <v>2</v>
      </c>
      <c r="L435" s="160" t="s">
        <v>101</v>
      </c>
      <c r="M435" s="211">
        <f>VLOOKUP(J435,'Depr Rates'!A:G,7,FALSE)</f>
        <v>3.9300000000000002E-2</v>
      </c>
    </row>
    <row r="436" spans="1:13" ht="14.45" x14ac:dyDescent="0.3">
      <c r="A436" s="212" t="s">
        <v>102</v>
      </c>
      <c r="B436" s="213">
        <v>10600501</v>
      </c>
      <c r="C436" s="212" t="s">
        <v>12614</v>
      </c>
      <c r="D436" s="214">
        <v>43525</v>
      </c>
      <c r="E436" s="160" t="s">
        <v>373</v>
      </c>
      <c r="F436" s="160">
        <v>101110512</v>
      </c>
      <c r="G436" s="160">
        <v>19.760000000000002</v>
      </c>
      <c r="H436" s="214">
        <v>43517</v>
      </c>
      <c r="I436" s="160" t="s">
        <v>494</v>
      </c>
      <c r="J436" s="160" t="s">
        <v>9054</v>
      </c>
      <c r="K436" s="160">
        <f t="shared" si="6"/>
        <v>2</v>
      </c>
      <c r="L436" s="160" t="s">
        <v>101</v>
      </c>
      <c r="M436" s="211">
        <f>VLOOKUP(J436,'Depr Rates'!A:G,7,FALSE)</f>
        <v>3.1399999999999997E-2</v>
      </c>
    </row>
    <row r="437" spans="1:13" ht="14.45" x14ac:dyDescent="0.3">
      <c r="A437" s="212" t="s">
        <v>102</v>
      </c>
      <c r="B437" s="213">
        <v>10600501</v>
      </c>
      <c r="C437" s="212" t="s">
        <v>12614</v>
      </c>
      <c r="D437" s="214">
        <v>43525</v>
      </c>
      <c r="E437" s="160" t="s">
        <v>373</v>
      </c>
      <c r="F437" s="160">
        <v>101110512</v>
      </c>
      <c r="G437" s="160">
        <v>40.68</v>
      </c>
      <c r="H437" s="214">
        <v>43517</v>
      </c>
      <c r="I437" s="160" t="s">
        <v>494</v>
      </c>
      <c r="J437" s="160" t="s">
        <v>376</v>
      </c>
      <c r="K437" s="160">
        <f t="shared" si="6"/>
        <v>2</v>
      </c>
      <c r="L437" s="160" t="s">
        <v>101</v>
      </c>
      <c r="M437" s="211">
        <f>VLOOKUP(J437,'Depr Rates'!A:G,7,FALSE)</f>
        <v>3.9300000000000002E-2</v>
      </c>
    </row>
    <row r="438" spans="1:13" ht="14.45" x14ac:dyDescent="0.3">
      <c r="A438" s="212" t="s">
        <v>102</v>
      </c>
      <c r="B438" s="213">
        <v>10600501</v>
      </c>
      <c r="C438" s="212" t="s">
        <v>12614</v>
      </c>
      <c r="D438" s="214">
        <v>43525</v>
      </c>
      <c r="E438" s="160" t="s">
        <v>373</v>
      </c>
      <c r="F438" s="160">
        <v>101110512</v>
      </c>
      <c r="G438" s="160">
        <v>38.36</v>
      </c>
      <c r="H438" s="214">
        <v>43517</v>
      </c>
      <c r="I438" s="160" t="s">
        <v>494</v>
      </c>
      <c r="J438" s="160" t="s">
        <v>377</v>
      </c>
      <c r="K438" s="160">
        <f t="shared" si="6"/>
        <v>2</v>
      </c>
      <c r="L438" s="160" t="s">
        <v>101</v>
      </c>
      <c r="M438" s="211">
        <f>VLOOKUP(J438,'Depr Rates'!A:G,7,FALSE)</f>
        <v>1.77E-2</v>
      </c>
    </row>
    <row r="439" spans="1:13" ht="14.45" x14ac:dyDescent="0.3">
      <c r="A439" s="212" t="s">
        <v>102</v>
      </c>
      <c r="B439" s="213">
        <v>10600501</v>
      </c>
      <c r="C439" s="212" t="s">
        <v>12614</v>
      </c>
      <c r="D439" s="214">
        <v>43525</v>
      </c>
      <c r="E439" s="160" t="s">
        <v>373</v>
      </c>
      <c r="F439" s="160">
        <v>101110512</v>
      </c>
      <c r="G439" s="160">
        <v>2.3199999999999998</v>
      </c>
      <c r="H439" s="214">
        <v>43517</v>
      </c>
      <c r="I439" s="160" t="s">
        <v>494</v>
      </c>
      <c r="J439" s="160" t="s">
        <v>447</v>
      </c>
      <c r="K439" s="160">
        <f t="shared" si="6"/>
        <v>2</v>
      </c>
      <c r="L439" s="160" t="s">
        <v>101</v>
      </c>
      <c r="M439" s="211">
        <f>VLOOKUP(J439,'Depr Rates'!A:G,7,FALSE)</f>
        <v>3.15E-2</v>
      </c>
    </row>
    <row r="440" spans="1:13" ht="14.45" x14ac:dyDescent="0.3">
      <c r="A440" s="212" t="s">
        <v>102</v>
      </c>
      <c r="B440" s="213">
        <v>10600501</v>
      </c>
      <c r="C440" s="212" t="s">
        <v>12614</v>
      </c>
      <c r="D440" s="214">
        <v>43525</v>
      </c>
      <c r="E440" s="160" t="s">
        <v>373</v>
      </c>
      <c r="F440" s="160">
        <v>101110512</v>
      </c>
      <c r="G440" s="160">
        <v>15.11</v>
      </c>
      <c r="H440" s="214">
        <v>43517</v>
      </c>
      <c r="I440" s="160" t="s">
        <v>494</v>
      </c>
      <c r="J440" s="160" t="s">
        <v>9132</v>
      </c>
      <c r="K440" s="160">
        <f t="shared" si="6"/>
        <v>2</v>
      </c>
      <c r="L440" s="160" t="s">
        <v>101</v>
      </c>
      <c r="M440" s="211">
        <f>VLOOKUP(J440,'Depr Rates'!A:G,7,FALSE)</f>
        <v>3.7400000000000003E-2</v>
      </c>
    </row>
    <row r="441" spans="1:13" ht="14.45" x14ac:dyDescent="0.3">
      <c r="A441" s="212" t="s">
        <v>102</v>
      </c>
      <c r="B441" s="213">
        <v>10600501</v>
      </c>
      <c r="C441" s="212" t="s">
        <v>12614</v>
      </c>
      <c r="D441" s="214">
        <v>43525</v>
      </c>
      <c r="E441" s="160" t="s">
        <v>373</v>
      </c>
      <c r="F441" s="160">
        <v>101110512</v>
      </c>
      <c r="G441" s="215">
        <v>-2582.2800000000002</v>
      </c>
      <c r="H441" s="214">
        <v>43517</v>
      </c>
      <c r="I441" s="160" t="s">
        <v>494</v>
      </c>
      <c r="J441" s="160" t="s">
        <v>9054</v>
      </c>
      <c r="K441" s="160">
        <f t="shared" si="6"/>
        <v>2</v>
      </c>
      <c r="L441" s="160" t="s">
        <v>101</v>
      </c>
      <c r="M441" s="211">
        <f>VLOOKUP(J441,'Depr Rates'!A:G,7,FALSE)</f>
        <v>3.1399999999999997E-2</v>
      </c>
    </row>
    <row r="442" spans="1:13" ht="14.45" x14ac:dyDescent="0.3">
      <c r="A442" s="212" t="s">
        <v>102</v>
      </c>
      <c r="B442" s="213">
        <v>10600501</v>
      </c>
      <c r="C442" s="212" t="s">
        <v>12614</v>
      </c>
      <c r="D442" s="214">
        <v>43525</v>
      </c>
      <c r="E442" s="160" t="s">
        <v>373</v>
      </c>
      <c r="F442" s="160">
        <v>101110512</v>
      </c>
      <c r="G442" s="215">
        <v>-5316.46</v>
      </c>
      <c r="H442" s="214">
        <v>43517</v>
      </c>
      <c r="I442" s="160" t="s">
        <v>494</v>
      </c>
      <c r="J442" s="160" t="s">
        <v>376</v>
      </c>
      <c r="K442" s="160">
        <f t="shared" si="6"/>
        <v>2</v>
      </c>
      <c r="L442" s="160" t="s">
        <v>101</v>
      </c>
      <c r="M442" s="211">
        <f>VLOOKUP(J442,'Depr Rates'!A:G,7,FALSE)</f>
        <v>3.9300000000000002E-2</v>
      </c>
    </row>
    <row r="443" spans="1:13" ht="14.45" x14ac:dyDescent="0.3">
      <c r="A443" s="212" t="s">
        <v>102</v>
      </c>
      <c r="B443" s="213">
        <v>10600501</v>
      </c>
      <c r="C443" s="212" t="s">
        <v>12614</v>
      </c>
      <c r="D443" s="214">
        <v>43525</v>
      </c>
      <c r="E443" s="160" t="s">
        <v>373</v>
      </c>
      <c r="F443" s="160">
        <v>101110512</v>
      </c>
      <c r="G443" s="215">
        <v>-5012.68</v>
      </c>
      <c r="H443" s="214">
        <v>43517</v>
      </c>
      <c r="I443" s="160" t="s">
        <v>494</v>
      </c>
      <c r="J443" s="160" t="s">
        <v>377</v>
      </c>
      <c r="K443" s="160">
        <f t="shared" si="6"/>
        <v>2</v>
      </c>
      <c r="L443" s="160" t="s">
        <v>101</v>
      </c>
      <c r="M443" s="211">
        <f>VLOOKUP(J443,'Depr Rates'!A:G,7,FALSE)</f>
        <v>1.77E-2</v>
      </c>
    </row>
    <row r="444" spans="1:13" ht="14.45" x14ac:dyDescent="0.3">
      <c r="A444" s="212" t="s">
        <v>102</v>
      </c>
      <c r="B444" s="213">
        <v>10600501</v>
      </c>
      <c r="C444" s="212" t="s">
        <v>12614</v>
      </c>
      <c r="D444" s="214">
        <v>43525</v>
      </c>
      <c r="E444" s="160" t="s">
        <v>373</v>
      </c>
      <c r="F444" s="160">
        <v>101110512</v>
      </c>
      <c r="G444" s="160">
        <v>-303.81</v>
      </c>
      <c r="H444" s="214">
        <v>43517</v>
      </c>
      <c r="I444" s="160" t="s">
        <v>494</v>
      </c>
      <c r="J444" s="160" t="s">
        <v>447</v>
      </c>
      <c r="K444" s="160">
        <f t="shared" si="6"/>
        <v>2</v>
      </c>
      <c r="L444" s="160" t="s">
        <v>101</v>
      </c>
      <c r="M444" s="211">
        <f>VLOOKUP(J444,'Depr Rates'!A:G,7,FALSE)</f>
        <v>3.15E-2</v>
      </c>
    </row>
    <row r="445" spans="1:13" ht="14.45" x14ac:dyDescent="0.3">
      <c r="A445" s="212" t="s">
        <v>102</v>
      </c>
      <c r="B445" s="213">
        <v>10600501</v>
      </c>
      <c r="C445" s="212" t="s">
        <v>12614</v>
      </c>
      <c r="D445" s="214">
        <v>43525</v>
      </c>
      <c r="E445" s="160" t="s">
        <v>373</v>
      </c>
      <c r="F445" s="160">
        <v>101110512</v>
      </c>
      <c r="G445" s="215">
        <v>-1974.69</v>
      </c>
      <c r="H445" s="214">
        <v>43517</v>
      </c>
      <c r="I445" s="160" t="s">
        <v>494</v>
      </c>
      <c r="J445" s="160" t="s">
        <v>9132</v>
      </c>
      <c r="K445" s="160">
        <f t="shared" si="6"/>
        <v>2</v>
      </c>
      <c r="L445" s="160" t="s">
        <v>101</v>
      </c>
      <c r="M445" s="211">
        <f>VLOOKUP(J445,'Depr Rates'!A:G,7,FALSE)</f>
        <v>3.7400000000000003E-2</v>
      </c>
    </row>
    <row r="446" spans="1:13" ht="14.45" x14ac:dyDescent="0.3">
      <c r="A446" s="212" t="s">
        <v>102</v>
      </c>
      <c r="B446" s="213">
        <v>10600501</v>
      </c>
      <c r="C446" s="212" t="s">
        <v>12614</v>
      </c>
      <c r="D446" s="214">
        <v>43525</v>
      </c>
      <c r="E446" s="160" t="s">
        <v>373</v>
      </c>
      <c r="F446" s="160">
        <v>101110512</v>
      </c>
      <c r="G446" s="215">
        <v>2614.9299999999998</v>
      </c>
      <c r="H446" s="214">
        <v>43517</v>
      </c>
      <c r="I446" s="160" t="s">
        <v>494</v>
      </c>
      <c r="J446" s="160" t="s">
        <v>9054</v>
      </c>
      <c r="K446" s="160">
        <f t="shared" si="6"/>
        <v>2</v>
      </c>
      <c r="L446" s="160" t="s">
        <v>101</v>
      </c>
      <c r="M446" s="211">
        <f>VLOOKUP(J446,'Depr Rates'!A:G,7,FALSE)</f>
        <v>3.1399999999999997E-2</v>
      </c>
    </row>
    <row r="447" spans="1:13" ht="14.45" x14ac:dyDescent="0.3">
      <c r="A447" s="212" t="s">
        <v>102</v>
      </c>
      <c r="B447" s="213">
        <v>10600501</v>
      </c>
      <c r="C447" s="212" t="s">
        <v>12614</v>
      </c>
      <c r="D447" s="214">
        <v>43525</v>
      </c>
      <c r="E447" s="160" t="s">
        <v>373</v>
      </c>
      <c r="F447" s="160">
        <v>101110512</v>
      </c>
      <c r="G447" s="215">
        <v>5383.69</v>
      </c>
      <c r="H447" s="214">
        <v>43517</v>
      </c>
      <c r="I447" s="160" t="s">
        <v>494</v>
      </c>
      <c r="J447" s="160" t="s">
        <v>376</v>
      </c>
      <c r="K447" s="160">
        <f t="shared" si="6"/>
        <v>2</v>
      </c>
      <c r="L447" s="160" t="s">
        <v>101</v>
      </c>
      <c r="M447" s="211">
        <f>VLOOKUP(J447,'Depr Rates'!A:G,7,FALSE)</f>
        <v>3.9300000000000002E-2</v>
      </c>
    </row>
    <row r="448" spans="1:13" ht="14.45" x14ac:dyDescent="0.3">
      <c r="A448" s="212" t="s">
        <v>102</v>
      </c>
      <c r="B448" s="213">
        <v>10600501</v>
      </c>
      <c r="C448" s="212" t="s">
        <v>12614</v>
      </c>
      <c r="D448" s="214">
        <v>43525</v>
      </c>
      <c r="E448" s="160" t="s">
        <v>373</v>
      </c>
      <c r="F448" s="160">
        <v>101110512</v>
      </c>
      <c r="G448" s="215">
        <v>5076.0600000000004</v>
      </c>
      <c r="H448" s="214">
        <v>43517</v>
      </c>
      <c r="I448" s="160" t="s">
        <v>494</v>
      </c>
      <c r="J448" s="160" t="s">
        <v>377</v>
      </c>
      <c r="K448" s="160">
        <f t="shared" si="6"/>
        <v>2</v>
      </c>
      <c r="L448" s="160" t="s">
        <v>101</v>
      </c>
      <c r="M448" s="211">
        <f>VLOOKUP(J448,'Depr Rates'!A:G,7,FALSE)</f>
        <v>1.77E-2</v>
      </c>
    </row>
    <row r="449" spans="1:13" ht="14.45" x14ac:dyDescent="0.3">
      <c r="A449" s="212" t="s">
        <v>102</v>
      </c>
      <c r="B449" s="213">
        <v>10600501</v>
      </c>
      <c r="C449" s="212" t="s">
        <v>12614</v>
      </c>
      <c r="D449" s="214">
        <v>43525</v>
      </c>
      <c r="E449" s="160" t="s">
        <v>373</v>
      </c>
      <c r="F449" s="160">
        <v>101110512</v>
      </c>
      <c r="G449" s="160">
        <v>307.64999999999998</v>
      </c>
      <c r="H449" s="214">
        <v>43517</v>
      </c>
      <c r="I449" s="160" t="s">
        <v>494</v>
      </c>
      <c r="J449" s="160" t="s">
        <v>447</v>
      </c>
      <c r="K449" s="160">
        <f t="shared" si="6"/>
        <v>2</v>
      </c>
      <c r="L449" s="160" t="s">
        <v>101</v>
      </c>
      <c r="M449" s="211">
        <f>VLOOKUP(J449,'Depr Rates'!A:G,7,FALSE)</f>
        <v>3.15E-2</v>
      </c>
    </row>
    <row r="450" spans="1:13" ht="14.45" x14ac:dyDescent="0.3">
      <c r="A450" s="212" t="s">
        <v>102</v>
      </c>
      <c r="B450" s="213">
        <v>10600501</v>
      </c>
      <c r="C450" s="212" t="s">
        <v>12614</v>
      </c>
      <c r="D450" s="214">
        <v>43525</v>
      </c>
      <c r="E450" s="160" t="s">
        <v>373</v>
      </c>
      <c r="F450" s="160">
        <v>101110512</v>
      </c>
      <c r="G450" s="215">
        <v>1999.65</v>
      </c>
      <c r="H450" s="214">
        <v>43517</v>
      </c>
      <c r="I450" s="160" t="s">
        <v>494</v>
      </c>
      <c r="J450" s="160" t="s">
        <v>9132</v>
      </c>
      <c r="K450" s="160">
        <f t="shared" ref="K450:K505" si="7">MONTH(H450)</f>
        <v>2</v>
      </c>
      <c r="L450" s="160" t="s">
        <v>101</v>
      </c>
      <c r="M450" s="211">
        <f>VLOOKUP(J450,'Depr Rates'!A:G,7,FALSE)</f>
        <v>3.7400000000000003E-2</v>
      </c>
    </row>
    <row r="451" spans="1:13" ht="14.45" x14ac:dyDescent="0.3">
      <c r="A451" s="212" t="s">
        <v>102</v>
      </c>
      <c r="B451" s="213">
        <v>10600501</v>
      </c>
      <c r="C451" s="212" t="s">
        <v>12614</v>
      </c>
      <c r="D451" s="214">
        <v>43466</v>
      </c>
      <c r="E451" s="160" t="s">
        <v>373</v>
      </c>
      <c r="F451" s="160">
        <v>101110617</v>
      </c>
      <c r="G451" s="160">
        <v>165.05</v>
      </c>
      <c r="H451" s="214">
        <v>43494</v>
      </c>
      <c r="I451" s="160" t="s">
        <v>164</v>
      </c>
      <c r="J451" s="160" t="s">
        <v>9132</v>
      </c>
      <c r="K451" s="160">
        <f t="shared" si="7"/>
        <v>1</v>
      </c>
      <c r="L451" s="160" t="s">
        <v>101</v>
      </c>
      <c r="M451" s="211">
        <f>VLOOKUP(J451,'Depr Rates'!A:G,7,FALSE)</f>
        <v>3.7400000000000003E-2</v>
      </c>
    </row>
    <row r="452" spans="1:13" ht="14.45" x14ac:dyDescent="0.3">
      <c r="A452" s="212" t="s">
        <v>102</v>
      </c>
      <c r="B452" s="213">
        <v>10600501</v>
      </c>
      <c r="C452" s="212" t="s">
        <v>12614</v>
      </c>
      <c r="D452" s="214">
        <v>43466</v>
      </c>
      <c r="E452" s="160" t="s">
        <v>373</v>
      </c>
      <c r="F452" s="160">
        <v>101110617</v>
      </c>
      <c r="G452" s="215">
        <v>23933.74</v>
      </c>
      <c r="H452" s="214">
        <v>43494</v>
      </c>
      <c r="I452" s="160" t="s">
        <v>164</v>
      </c>
      <c r="J452" s="160" t="s">
        <v>377</v>
      </c>
      <c r="K452" s="160">
        <f t="shared" si="7"/>
        <v>1</v>
      </c>
      <c r="L452" s="160" t="s">
        <v>101</v>
      </c>
      <c r="M452" s="211">
        <f>VLOOKUP(J452,'Depr Rates'!A:G,7,FALSE)</f>
        <v>1.77E-2</v>
      </c>
    </row>
    <row r="453" spans="1:13" ht="14.45" x14ac:dyDescent="0.3">
      <c r="A453" s="212" t="s">
        <v>102</v>
      </c>
      <c r="B453" s="213">
        <v>10600501</v>
      </c>
      <c r="C453" s="212" t="s">
        <v>12614</v>
      </c>
      <c r="D453" s="214">
        <v>43466</v>
      </c>
      <c r="E453" s="160" t="s">
        <v>373</v>
      </c>
      <c r="F453" s="160">
        <v>101110617</v>
      </c>
      <c r="G453" s="215">
        <v>18125.63</v>
      </c>
      <c r="H453" s="214">
        <v>43494</v>
      </c>
      <c r="I453" s="160" t="s">
        <v>164</v>
      </c>
      <c r="J453" s="160" t="s">
        <v>376</v>
      </c>
      <c r="K453" s="160">
        <f t="shared" si="7"/>
        <v>1</v>
      </c>
      <c r="L453" s="160" t="s">
        <v>101</v>
      </c>
      <c r="M453" s="211">
        <f>VLOOKUP(J453,'Depr Rates'!A:G,7,FALSE)</f>
        <v>3.9300000000000002E-2</v>
      </c>
    </row>
    <row r="454" spans="1:13" ht="14.45" x14ac:dyDescent="0.3">
      <c r="A454" s="212" t="s">
        <v>102</v>
      </c>
      <c r="B454" s="213">
        <v>10600501</v>
      </c>
      <c r="C454" s="212" t="s">
        <v>12614</v>
      </c>
      <c r="D454" s="214">
        <v>43466</v>
      </c>
      <c r="E454" s="160" t="s">
        <v>373</v>
      </c>
      <c r="F454" s="160">
        <v>101110617</v>
      </c>
      <c r="G454" s="215">
        <v>18864.91</v>
      </c>
      <c r="H454" s="214">
        <v>43494</v>
      </c>
      <c r="I454" s="160" t="s">
        <v>164</v>
      </c>
      <c r="J454" s="160" t="s">
        <v>376</v>
      </c>
      <c r="K454" s="160">
        <f t="shared" si="7"/>
        <v>1</v>
      </c>
      <c r="L454" s="160" t="s">
        <v>101</v>
      </c>
      <c r="M454" s="211">
        <f>VLOOKUP(J454,'Depr Rates'!A:G,7,FALSE)</f>
        <v>3.9300000000000002E-2</v>
      </c>
    </row>
    <row r="455" spans="1:13" ht="14.45" x14ac:dyDescent="0.3">
      <c r="A455" s="212" t="s">
        <v>102</v>
      </c>
      <c r="B455" s="213">
        <v>10600501</v>
      </c>
      <c r="C455" s="212" t="s">
        <v>12614</v>
      </c>
      <c r="D455" s="214">
        <v>43466</v>
      </c>
      <c r="E455" s="160" t="s">
        <v>373</v>
      </c>
      <c r="F455" s="160">
        <v>101110617</v>
      </c>
      <c r="G455" s="160">
        <v>171.79</v>
      </c>
      <c r="H455" s="214">
        <v>43494</v>
      </c>
      <c r="I455" s="160" t="s">
        <v>164</v>
      </c>
      <c r="J455" s="160" t="s">
        <v>9132</v>
      </c>
      <c r="K455" s="160">
        <f t="shared" si="7"/>
        <v>1</v>
      </c>
      <c r="L455" s="160" t="s">
        <v>101</v>
      </c>
      <c r="M455" s="211">
        <f>VLOOKUP(J455,'Depr Rates'!A:G,7,FALSE)</f>
        <v>3.7400000000000003E-2</v>
      </c>
    </row>
    <row r="456" spans="1:13" ht="14.45" x14ac:dyDescent="0.3">
      <c r="A456" s="212" t="s">
        <v>102</v>
      </c>
      <c r="B456" s="213">
        <v>10600501</v>
      </c>
      <c r="C456" s="212" t="s">
        <v>12614</v>
      </c>
      <c r="D456" s="214">
        <v>43466</v>
      </c>
      <c r="E456" s="160" t="s">
        <v>373</v>
      </c>
      <c r="F456" s="160">
        <v>101110617</v>
      </c>
      <c r="G456" s="215">
        <v>24909.91</v>
      </c>
      <c r="H456" s="214">
        <v>43494</v>
      </c>
      <c r="I456" s="160" t="s">
        <v>164</v>
      </c>
      <c r="J456" s="160" t="s">
        <v>377</v>
      </c>
      <c r="K456" s="160">
        <f t="shared" si="7"/>
        <v>1</v>
      </c>
      <c r="L456" s="160" t="s">
        <v>101</v>
      </c>
      <c r="M456" s="211">
        <f>VLOOKUP(J456,'Depr Rates'!A:G,7,FALSE)</f>
        <v>1.77E-2</v>
      </c>
    </row>
    <row r="457" spans="1:13" ht="14.45" x14ac:dyDescent="0.3">
      <c r="A457" s="212" t="s">
        <v>102</v>
      </c>
      <c r="B457" s="213">
        <v>10600501</v>
      </c>
      <c r="C457" s="212" t="s">
        <v>12614</v>
      </c>
      <c r="D457" s="214">
        <v>43497</v>
      </c>
      <c r="E457" s="160" t="s">
        <v>373</v>
      </c>
      <c r="F457" s="160">
        <v>101110617</v>
      </c>
      <c r="G457" s="160">
        <v>-182.97</v>
      </c>
      <c r="H457" s="214">
        <v>43494</v>
      </c>
      <c r="I457" s="160" t="s">
        <v>164</v>
      </c>
      <c r="J457" s="160" t="s">
        <v>9132</v>
      </c>
      <c r="K457" s="160">
        <f t="shared" si="7"/>
        <v>1</v>
      </c>
      <c r="L457" s="160" t="s">
        <v>101</v>
      </c>
      <c r="M457" s="211">
        <f>VLOOKUP(J457,'Depr Rates'!A:G,7,FALSE)</f>
        <v>3.7400000000000003E-2</v>
      </c>
    </row>
    <row r="458" spans="1:13" ht="14.45" x14ac:dyDescent="0.3">
      <c r="A458" s="212" t="s">
        <v>102</v>
      </c>
      <c r="B458" s="213">
        <v>10600501</v>
      </c>
      <c r="C458" s="212" t="s">
        <v>12614</v>
      </c>
      <c r="D458" s="214">
        <v>43497</v>
      </c>
      <c r="E458" s="160" t="s">
        <v>373</v>
      </c>
      <c r="F458" s="160">
        <v>101110617</v>
      </c>
      <c r="G458" s="215">
        <v>-20093.25</v>
      </c>
      <c r="H458" s="214">
        <v>43494</v>
      </c>
      <c r="I458" s="160" t="s">
        <v>164</v>
      </c>
      <c r="J458" s="160" t="s">
        <v>376</v>
      </c>
      <c r="K458" s="160">
        <f t="shared" si="7"/>
        <v>1</v>
      </c>
      <c r="L458" s="160" t="s">
        <v>101</v>
      </c>
      <c r="M458" s="211">
        <f>VLOOKUP(J458,'Depr Rates'!A:G,7,FALSE)</f>
        <v>3.9300000000000002E-2</v>
      </c>
    </row>
    <row r="459" spans="1:13" ht="14.45" x14ac:dyDescent="0.3">
      <c r="A459" s="212" t="s">
        <v>102</v>
      </c>
      <c r="B459" s="213">
        <v>10600501</v>
      </c>
      <c r="C459" s="212" t="s">
        <v>12614</v>
      </c>
      <c r="D459" s="214">
        <v>43497</v>
      </c>
      <c r="E459" s="160" t="s">
        <v>373</v>
      </c>
      <c r="F459" s="160">
        <v>101110617</v>
      </c>
      <c r="G459" s="215">
        <v>-26531.85</v>
      </c>
      <c r="H459" s="214">
        <v>43494</v>
      </c>
      <c r="I459" s="160" t="s">
        <v>164</v>
      </c>
      <c r="J459" s="160" t="s">
        <v>377</v>
      </c>
      <c r="K459" s="160">
        <f t="shared" si="7"/>
        <v>1</v>
      </c>
      <c r="L459" s="160" t="s">
        <v>101</v>
      </c>
      <c r="M459" s="211">
        <f>VLOOKUP(J459,'Depr Rates'!A:G,7,FALSE)</f>
        <v>1.77E-2</v>
      </c>
    </row>
    <row r="460" spans="1:13" ht="14.45" x14ac:dyDescent="0.3">
      <c r="A460" s="212" t="s">
        <v>102</v>
      </c>
      <c r="B460" s="213">
        <v>10600501</v>
      </c>
      <c r="C460" s="212" t="s">
        <v>12614</v>
      </c>
      <c r="D460" s="214">
        <v>43497</v>
      </c>
      <c r="E460" s="160" t="s">
        <v>373</v>
      </c>
      <c r="F460" s="160">
        <v>101110617</v>
      </c>
      <c r="G460" s="160">
        <v>173.2</v>
      </c>
      <c r="H460" s="214">
        <v>43494</v>
      </c>
      <c r="I460" s="160" t="s">
        <v>164</v>
      </c>
      <c r="J460" s="160" t="s">
        <v>9132</v>
      </c>
      <c r="K460" s="160">
        <f t="shared" si="7"/>
        <v>1</v>
      </c>
      <c r="L460" s="160" t="s">
        <v>101</v>
      </c>
      <c r="M460" s="211">
        <f>VLOOKUP(J460,'Depr Rates'!A:G,7,FALSE)</f>
        <v>3.7400000000000003E-2</v>
      </c>
    </row>
    <row r="461" spans="1:13" ht="14.45" x14ac:dyDescent="0.3">
      <c r="A461" s="212" t="s">
        <v>102</v>
      </c>
      <c r="B461" s="213">
        <v>10600501</v>
      </c>
      <c r="C461" s="212" t="s">
        <v>12614</v>
      </c>
      <c r="D461" s="214">
        <v>43497</v>
      </c>
      <c r="E461" s="160" t="s">
        <v>373</v>
      </c>
      <c r="F461" s="160">
        <v>101110617</v>
      </c>
      <c r="G461" s="215">
        <v>19020.43</v>
      </c>
      <c r="H461" s="214">
        <v>43494</v>
      </c>
      <c r="I461" s="160" t="s">
        <v>164</v>
      </c>
      <c r="J461" s="160" t="s">
        <v>376</v>
      </c>
      <c r="K461" s="160">
        <f t="shared" si="7"/>
        <v>1</v>
      </c>
      <c r="L461" s="160" t="s">
        <v>101</v>
      </c>
      <c r="M461" s="211">
        <f>VLOOKUP(J461,'Depr Rates'!A:G,7,FALSE)</f>
        <v>3.9300000000000002E-2</v>
      </c>
    </row>
    <row r="462" spans="1:13" ht="14.45" x14ac:dyDescent="0.3">
      <c r="A462" s="212" t="s">
        <v>102</v>
      </c>
      <c r="B462" s="213">
        <v>10600501</v>
      </c>
      <c r="C462" s="212" t="s">
        <v>12614</v>
      </c>
      <c r="D462" s="214">
        <v>43497</v>
      </c>
      <c r="E462" s="160" t="s">
        <v>373</v>
      </c>
      <c r="F462" s="160">
        <v>101110617</v>
      </c>
      <c r="G462" s="215">
        <v>25115.26</v>
      </c>
      <c r="H462" s="214">
        <v>43494</v>
      </c>
      <c r="I462" s="160" t="s">
        <v>164</v>
      </c>
      <c r="J462" s="160" t="s">
        <v>377</v>
      </c>
      <c r="K462" s="160">
        <f t="shared" si="7"/>
        <v>1</v>
      </c>
      <c r="L462" s="160" t="s">
        <v>101</v>
      </c>
      <c r="M462" s="211">
        <f>VLOOKUP(J462,'Depr Rates'!A:G,7,FALSE)</f>
        <v>1.77E-2</v>
      </c>
    </row>
    <row r="463" spans="1:13" ht="14.45" x14ac:dyDescent="0.3">
      <c r="A463" s="212" t="s">
        <v>102</v>
      </c>
      <c r="B463" s="213">
        <v>10600501</v>
      </c>
      <c r="C463" s="212" t="s">
        <v>12614</v>
      </c>
      <c r="D463" s="214">
        <v>43525</v>
      </c>
      <c r="E463" s="160" t="s">
        <v>373</v>
      </c>
      <c r="F463" s="160">
        <v>101110617</v>
      </c>
      <c r="G463" s="215">
        <v>26107.200000000001</v>
      </c>
      <c r="H463" s="214">
        <v>43494</v>
      </c>
      <c r="I463" s="160" t="s">
        <v>164</v>
      </c>
      <c r="J463" s="160" t="s">
        <v>377</v>
      </c>
      <c r="K463" s="160">
        <f t="shared" si="7"/>
        <v>1</v>
      </c>
      <c r="L463" s="160" t="s">
        <v>101</v>
      </c>
      <c r="M463" s="211">
        <f>VLOOKUP(J463,'Depr Rates'!A:G,7,FALSE)</f>
        <v>1.77E-2</v>
      </c>
    </row>
    <row r="464" spans="1:13" ht="14.45" x14ac:dyDescent="0.3">
      <c r="A464" s="212" t="s">
        <v>102</v>
      </c>
      <c r="B464" s="213">
        <v>10600501</v>
      </c>
      <c r="C464" s="212" t="s">
        <v>12614</v>
      </c>
      <c r="D464" s="214">
        <v>43525</v>
      </c>
      <c r="E464" s="160" t="s">
        <v>373</v>
      </c>
      <c r="F464" s="160">
        <v>101110617</v>
      </c>
      <c r="G464" s="160">
        <v>180.04</v>
      </c>
      <c r="H464" s="214">
        <v>43494</v>
      </c>
      <c r="I464" s="160" t="s">
        <v>164</v>
      </c>
      <c r="J464" s="160" t="s">
        <v>9132</v>
      </c>
      <c r="K464" s="160">
        <f t="shared" si="7"/>
        <v>1</v>
      </c>
      <c r="L464" s="160" t="s">
        <v>101</v>
      </c>
      <c r="M464" s="211">
        <f>VLOOKUP(J464,'Depr Rates'!A:G,7,FALSE)</f>
        <v>3.7400000000000003E-2</v>
      </c>
    </row>
    <row r="465" spans="1:13" ht="14.45" x14ac:dyDescent="0.3">
      <c r="A465" s="212" t="s">
        <v>102</v>
      </c>
      <c r="B465" s="213">
        <v>10600501</v>
      </c>
      <c r="C465" s="212" t="s">
        <v>12614</v>
      </c>
      <c r="D465" s="214">
        <v>43525</v>
      </c>
      <c r="E465" s="160" t="s">
        <v>373</v>
      </c>
      <c r="F465" s="160">
        <v>101110617</v>
      </c>
      <c r="G465" s="215">
        <v>19771.650000000001</v>
      </c>
      <c r="H465" s="214">
        <v>43494</v>
      </c>
      <c r="I465" s="160" t="s">
        <v>164</v>
      </c>
      <c r="J465" s="160" t="s">
        <v>376</v>
      </c>
      <c r="K465" s="160">
        <f t="shared" si="7"/>
        <v>1</v>
      </c>
      <c r="L465" s="160" t="s">
        <v>101</v>
      </c>
      <c r="M465" s="211">
        <f>VLOOKUP(J465,'Depr Rates'!A:G,7,FALSE)</f>
        <v>3.9300000000000002E-2</v>
      </c>
    </row>
    <row r="466" spans="1:13" ht="14.45" x14ac:dyDescent="0.3">
      <c r="A466" s="212" t="s">
        <v>102</v>
      </c>
      <c r="B466" s="213">
        <v>10600501</v>
      </c>
      <c r="C466" s="212" t="s">
        <v>12614</v>
      </c>
      <c r="D466" s="214">
        <v>43525</v>
      </c>
      <c r="E466" s="160" t="s">
        <v>373</v>
      </c>
      <c r="F466" s="160">
        <v>101110617</v>
      </c>
      <c r="G466" s="215">
        <v>-25419.93</v>
      </c>
      <c r="H466" s="214">
        <v>43494</v>
      </c>
      <c r="I466" s="160" t="s">
        <v>164</v>
      </c>
      <c r="J466" s="160" t="s">
        <v>377</v>
      </c>
      <c r="K466" s="160">
        <f t="shared" si="7"/>
        <v>1</v>
      </c>
      <c r="L466" s="160" t="s">
        <v>101</v>
      </c>
      <c r="M466" s="211">
        <f>VLOOKUP(J466,'Depr Rates'!A:G,7,FALSE)</f>
        <v>1.77E-2</v>
      </c>
    </row>
    <row r="467" spans="1:13" ht="14.45" x14ac:dyDescent="0.3">
      <c r="A467" s="212" t="s">
        <v>102</v>
      </c>
      <c r="B467" s="213">
        <v>10600501</v>
      </c>
      <c r="C467" s="212" t="s">
        <v>12614</v>
      </c>
      <c r="D467" s="214">
        <v>43525</v>
      </c>
      <c r="E467" s="160" t="s">
        <v>373</v>
      </c>
      <c r="F467" s="160">
        <v>101110617</v>
      </c>
      <c r="G467" s="160">
        <v>-175.3</v>
      </c>
      <c r="H467" s="214">
        <v>43494</v>
      </c>
      <c r="I467" s="160" t="s">
        <v>164</v>
      </c>
      <c r="J467" s="160" t="s">
        <v>9132</v>
      </c>
      <c r="K467" s="160">
        <f t="shared" si="7"/>
        <v>1</v>
      </c>
      <c r="L467" s="160" t="s">
        <v>101</v>
      </c>
      <c r="M467" s="211">
        <f>VLOOKUP(J467,'Depr Rates'!A:G,7,FALSE)</f>
        <v>3.7400000000000003E-2</v>
      </c>
    </row>
    <row r="468" spans="1:13" ht="14.45" x14ac:dyDescent="0.3">
      <c r="A468" s="212" t="s">
        <v>102</v>
      </c>
      <c r="B468" s="213">
        <v>10600501</v>
      </c>
      <c r="C468" s="212" t="s">
        <v>12614</v>
      </c>
      <c r="D468" s="214">
        <v>43525</v>
      </c>
      <c r="E468" s="160" t="s">
        <v>373</v>
      </c>
      <c r="F468" s="160">
        <v>101110617</v>
      </c>
      <c r="G468" s="215">
        <v>-19251.16</v>
      </c>
      <c r="H468" s="214">
        <v>43494</v>
      </c>
      <c r="I468" s="160" t="s">
        <v>164</v>
      </c>
      <c r="J468" s="160" t="s">
        <v>376</v>
      </c>
      <c r="K468" s="160">
        <f t="shared" si="7"/>
        <v>1</v>
      </c>
      <c r="L468" s="160" t="s">
        <v>101</v>
      </c>
      <c r="M468" s="211">
        <f>VLOOKUP(J468,'Depr Rates'!A:G,7,FALSE)</f>
        <v>3.9300000000000002E-2</v>
      </c>
    </row>
    <row r="469" spans="1:13" ht="14.45" x14ac:dyDescent="0.3">
      <c r="A469" s="212" t="s">
        <v>102</v>
      </c>
      <c r="B469" s="213">
        <v>10600501</v>
      </c>
      <c r="C469" s="212" t="s">
        <v>12614</v>
      </c>
      <c r="D469" s="214">
        <v>43525</v>
      </c>
      <c r="E469" s="160" t="s">
        <v>373</v>
      </c>
      <c r="F469" s="160">
        <v>101110617</v>
      </c>
      <c r="G469" s="160">
        <v>233.53</v>
      </c>
      <c r="H469" s="214">
        <v>43494</v>
      </c>
      <c r="I469" s="160" t="s">
        <v>164</v>
      </c>
      <c r="J469" s="160" t="s">
        <v>377</v>
      </c>
      <c r="K469" s="160">
        <f t="shared" si="7"/>
        <v>1</v>
      </c>
      <c r="L469" s="160" t="s">
        <v>101</v>
      </c>
      <c r="M469" s="211">
        <f>VLOOKUP(J469,'Depr Rates'!A:G,7,FALSE)</f>
        <v>1.77E-2</v>
      </c>
    </row>
    <row r="470" spans="1:13" ht="14.45" x14ac:dyDescent="0.3">
      <c r="A470" s="212" t="s">
        <v>102</v>
      </c>
      <c r="B470" s="213">
        <v>10600501</v>
      </c>
      <c r="C470" s="212" t="s">
        <v>12614</v>
      </c>
      <c r="D470" s="214">
        <v>43525</v>
      </c>
      <c r="E470" s="160" t="s">
        <v>373</v>
      </c>
      <c r="F470" s="160">
        <v>101110617</v>
      </c>
      <c r="G470" s="160">
        <v>1.61</v>
      </c>
      <c r="H470" s="214">
        <v>43494</v>
      </c>
      <c r="I470" s="160" t="s">
        <v>164</v>
      </c>
      <c r="J470" s="160" t="s">
        <v>9132</v>
      </c>
      <c r="K470" s="160">
        <f t="shared" si="7"/>
        <v>1</v>
      </c>
      <c r="L470" s="160" t="s">
        <v>101</v>
      </c>
      <c r="M470" s="211">
        <f>VLOOKUP(J470,'Depr Rates'!A:G,7,FALSE)</f>
        <v>3.7400000000000003E-2</v>
      </c>
    </row>
    <row r="471" spans="1:13" ht="14.45" x14ac:dyDescent="0.3">
      <c r="A471" s="212" t="s">
        <v>102</v>
      </c>
      <c r="B471" s="213">
        <v>10600501</v>
      </c>
      <c r="C471" s="212" t="s">
        <v>12614</v>
      </c>
      <c r="D471" s="214">
        <v>43525</v>
      </c>
      <c r="E471" s="160" t="s">
        <v>373</v>
      </c>
      <c r="F471" s="160">
        <v>101110617</v>
      </c>
      <c r="G471" s="160">
        <v>176.85</v>
      </c>
      <c r="H471" s="214">
        <v>43494</v>
      </c>
      <c r="I471" s="160" t="s">
        <v>164</v>
      </c>
      <c r="J471" s="160" t="s">
        <v>376</v>
      </c>
      <c r="K471" s="160">
        <f t="shared" si="7"/>
        <v>1</v>
      </c>
      <c r="L471" s="160" t="s">
        <v>101</v>
      </c>
      <c r="M471" s="211">
        <f>VLOOKUP(J471,'Depr Rates'!A:G,7,FALSE)</f>
        <v>3.9300000000000002E-2</v>
      </c>
    </row>
    <row r="472" spans="1:13" ht="14.45" x14ac:dyDescent="0.3">
      <c r="A472" s="212" t="s">
        <v>102</v>
      </c>
      <c r="B472" s="213">
        <v>10600501</v>
      </c>
      <c r="C472" s="212" t="s">
        <v>12614</v>
      </c>
      <c r="D472" s="214">
        <v>43466</v>
      </c>
      <c r="E472" s="160" t="s">
        <v>373</v>
      </c>
      <c r="F472" s="160">
        <v>101110674</v>
      </c>
      <c r="G472" s="215">
        <v>1129.77</v>
      </c>
      <c r="H472" s="214">
        <v>43494</v>
      </c>
      <c r="I472" s="160" t="s">
        <v>464</v>
      </c>
      <c r="J472" s="160" t="s">
        <v>9132</v>
      </c>
      <c r="K472" s="160">
        <f t="shared" si="7"/>
        <v>1</v>
      </c>
      <c r="L472" s="160" t="s">
        <v>101</v>
      </c>
      <c r="M472" s="211">
        <f>VLOOKUP(J472,'Depr Rates'!A:G,7,FALSE)</f>
        <v>3.7400000000000003E-2</v>
      </c>
    </row>
    <row r="473" spans="1:13" ht="14.45" x14ac:dyDescent="0.3">
      <c r="A473" s="212" t="s">
        <v>102</v>
      </c>
      <c r="B473" s="213">
        <v>10600501</v>
      </c>
      <c r="C473" s="212" t="s">
        <v>12614</v>
      </c>
      <c r="D473" s="214">
        <v>43466</v>
      </c>
      <c r="E473" s="160" t="s">
        <v>373</v>
      </c>
      <c r="F473" s="160">
        <v>101110674</v>
      </c>
      <c r="G473" s="215">
        <v>12068.7</v>
      </c>
      <c r="H473" s="214">
        <v>43494</v>
      </c>
      <c r="I473" s="160" t="s">
        <v>464</v>
      </c>
      <c r="J473" s="160" t="s">
        <v>9054</v>
      </c>
      <c r="K473" s="160">
        <f t="shared" si="7"/>
        <v>1</v>
      </c>
      <c r="L473" s="160" t="s">
        <v>101</v>
      </c>
      <c r="M473" s="211">
        <f>VLOOKUP(J473,'Depr Rates'!A:G,7,FALSE)</f>
        <v>3.1399999999999997E-2</v>
      </c>
    </row>
    <row r="474" spans="1:13" ht="14.45" x14ac:dyDescent="0.3">
      <c r="A474" s="212" t="s">
        <v>102</v>
      </c>
      <c r="B474" s="213">
        <v>10600501</v>
      </c>
      <c r="C474" s="212" t="s">
        <v>12614</v>
      </c>
      <c r="D474" s="214">
        <v>43466</v>
      </c>
      <c r="E474" s="160" t="s">
        <v>373</v>
      </c>
      <c r="F474" s="160">
        <v>101110674</v>
      </c>
      <c r="G474" s="160">
        <v>344.57</v>
      </c>
      <c r="H474" s="214">
        <v>43494</v>
      </c>
      <c r="I474" s="160" t="s">
        <v>464</v>
      </c>
      <c r="J474" s="160" t="s">
        <v>9132</v>
      </c>
      <c r="K474" s="160">
        <f t="shared" si="7"/>
        <v>1</v>
      </c>
      <c r="L474" s="160" t="s">
        <v>101</v>
      </c>
      <c r="M474" s="211">
        <f>VLOOKUP(J474,'Depr Rates'!A:G,7,FALSE)</f>
        <v>3.7400000000000003E-2</v>
      </c>
    </row>
    <row r="475" spans="1:13" ht="14.45" x14ac:dyDescent="0.3">
      <c r="A475" s="212" t="s">
        <v>102</v>
      </c>
      <c r="B475" s="213">
        <v>10600501</v>
      </c>
      <c r="C475" s="212" t="s">
        <v>12614</v>
      </c>
      <c r="D475" s="214">
        <v>43466</v>
      </c>
      <c r="E475" s="160" t="s">
        <v>373</v>
      </c>
      <c r="F475" s="160">
        <v>101110674</v>
      </c>
      <c r="G475" s="215">
        <v>3680.81</v>
      </c>
      <c r="H475" s="214">
        <v>43494</v>
      </c>
      <c r="I475" s="160" t="s">
        <v>464</v>
      </c>
      <c r="J475" s="160" t="s">
        <v>9054</v>
      </c>
      <c r="K475" s="160">
        <f t="shared" si="7"/>
        <v>1</v>
      </c>
      <c r="L475" s="160" t="s">
        <v>101</v>
      </c>
      <c r="M475" s="211">
        <f>VLOOKUP(J475,'Depr Rates'!A:G,7,FALSE)</f>
        <v>3.1399999999999997E-2</v>
      </c>
    </row>
    <row r="476" spans="1:13" ht="14.45" x14ac:dyDescent="0.3">
      <c r="A476" s="212" t="s">
        <v>102</v>
      </c>
      <c r="B476" s="213">
        <v>10600501</v>
      </c>
      <c r="C476" s="212" t="s">
        <v>12614</v>
      </c>
      <c r="D476" s="214">
        <v>43497</v>
      </c>
      <c r="E476" s="160" t="s">
        <v>373</v>
      </c>
      <c r="F476" s="160">
        <v>101110674</v>
      </c>
      <c r="G476" s="215">
        <v>-4699.13</v>
      </c>
      <c r="H476" s="214">
        <v>43494</v>
      </c>
      <c r="I476" s="160" t="s">
        <v>464</v>
      </c>
      <c r="J476" s="160" t="s">
        <v>9054</v>
      </c>
      <c r="K476" s="160">
        <f t="shared" si="7"/>
        <v>1</v>
      </c>
      <c r="L476" s="160" t="s">
        <v>101</v>
      </c>
      <c r="M476" s="211">
        <f>VLOOKUP(J476,'Depr Rates'!A:G,7,FALSE)</f>
        <v>3.1399999999999997E-2</v>
      </c>
    </row>
    <row r="477" spans="1:13" ht="14.45" x14ac:dyDescent="0.3">
      <c r="A477" s="212" t="s">
        <v>102</v>
      </c>
      <c r="B477" s="213">
        <v>10600501</v>
      </c>
      <c r="C477" s="212" t="s">
        <v>12614</v>
      </c>
      <c r="D477" s="214">
        <v>43497</v>
      </c>
      <c r="E477" s="160" t="s">
        <v>373</v>
      </c>
      <c r="F477" s="160">
        <v>101110674</v>
      </c>
      <c r="G477" s="160">
        <v>-439.89</v>
      </c>
      <c r="H477" s="214">
        <v>43494</v>
      </c>
      <c r="I477" s="160" t="s">
        <v>464</v>
      </c>
      <c r="J477" s="160" t="s">
        <v>9132</v>
      </c>
      <c r="K477" s="160">
        <f t="shared" si="7"/>
        <v>1</v>
      </c>
      <c r="L477" s="160" t="s">
        <v>101</v>
      </c>
      <c r="M477" s="211">
        <f>VLOOKUP(J477,'Depr Rates'!A:G,7,FALSE)</f>
        <v>3.7400000000000003E-2</v>
      </c>
    </row>
    <row r="478" spans="1:13" ht="14.45" x14ac:dyDescent="0.3">
      <c r="A478" s="212" t="s">
        <v>102</v>
      </c>
      <c r="B478" s="213">
        <v>10600501</v>
      </c>
      <c r="C478" s="212" t="s">
        <v>12614</v>
      </c>
      <c r="D478" s="214">
        <v>43497</v>
      </c>
      <c r="E478" s="160" t="s">
        <v>373</v>
      </c>
      <c r="F478" s="160">
        <v>101110674</v>
      </c>
      <c r="G478" s="215">
        <v>4701.38</v>
      </c>
      <c r="H478" s="214">
        <v>43494</v>
      </c>
      <c r="I478" s="160" t="s">
        <v>464</v>
      </c>
      <c r="J478" s="160" t="s">
        <v>9054</v>
      </c>
      <c r="K478" s="160">
        <f t="shared" si="7"/>
        <v>1</v>
      </c>
      <c r="L478" s="160" t="s">
        <v>101</v>
      </c>
      <c r="M478" s="211">
        <f>VLOOKUP(J478,'Depr Rates'!A:G,7,FALSE)</f>
        <v>3.1399999999999997E-2</v>
      </c>
    </row>
    <row r="479" spans="1:13" ht="14.45" x14ac:dyDescent="0.3">
      <c r="A479" s="212" t="s">
        <v>102</v>
      </c>
      <c r="B479" s="213">
        <v>10600501</v>
      </c>
      <c r="C479" s="212" t="s">
        <v>12614</v>
      </c>
      <c r="D479" s="214">
        <v>43497</v>
      </c>
      <c r="E479" s="160" t="s">
        <v>373</v>
      </c>
      <c r="F479" s="160">
        <v>101110674</v>
      </c>
      <c r="G479" s="160">
        <v>440.11</v>
      </c>
      <c r="H479" s="214">
        <v>43494</v>
      </c>
      <c r="I479" s="160" t="s">
        <v>464</v>
      </c>
      <c r="J479" s="160" t="s">
        <v>9132</v>
      </c>
      <c r="K479" s="160">
        <f t="shared" si="7"/>
        <v>1</v>
      </c>
      <c r="L479" s="160" t="s">
        <v>101</v>
      </c>
      <c r="M479" s="211">
        <f>VLOOKUP(J479,'Depr Rates'!A:G,7,FALSE)</f>
        <v>3.7400000000000003E-2</v>
      </c>
    </row>
    <row r="480" spans="1:13" ht="14.45" x14ac:dyDescent="0.3">
      <c r="A480" s="212" t="s">
        <v>102</v>
      </c>
      <c r="B480" s="213">
        <v>10600501</v>
      </c>
      <c r="C480" s="212" t="s">
        <v>12614</v>
      </c>
      <c r="D480" s="214">
        <v>43525</v>
      </c>
      <c r="E480" s="160" t="s">
        <v>373</v>
      </c>
      <c r="F480" s="160">
        <v>101110674</v>
      </c>
      <c r="G480" s="215">
        <v>4738.67</v>
      </c>
      <c r="H480" s="214">
        <v>43494</v>
      </c>
      <c r="I480" s="160" t="s">
        <v>464</v>
      </c>
      <c r="J480" s="160" t="s">
        <v>9054</v>
      </c>
      <c r="K480" s="160">
        <f t="shared" si="7"/>
        <v>1</v>
      </c>
      <c r="L480" s="160" t="s">
        <v>101</v>
      </c>
      <c r="M480" s="211">
        <f>VLOOKUP(J480,'Depr Rates'!A:G,7,FALSE)</f>
        <v>3.1399999999999997E-2</v>
      </c>
    </row>
    <row r="481" spans="1:13" ht="14.45" x14ac:dyDescent="0.3">
      <c r="A481" s="212" t="s">
        <v>102</v>
      </c>
      <c r="B481" s="213">
        <v>10600501</v>
      </c>
      <c r="C481" s="212" t="s">
        <v>12614</v>
      </c>
      <c r="D481" s="214">
        <v>43525</v>
      </c>
      <c r="E481" s="160" t="s">
        <v>373</v>
      </c>
      <c r="F481" s="160">
        <v>101110674</v>
      </c>
      <c r="G481" s="160">
        <v>443.6</v>
      </c>
      <c r="H481" s="214">
        <v>43494</v>
      </c>
      <c r="I481" s="160" t="s">
        <v>464</v>
      </c>
      <c r="J481" s="160" t="s">
        <v>9132</v>
      </c>
      <c r="K481" s="160">
        <f t="shared" si="7"/>
        <v>1</v>
      </c>
      <c r="L481" s="160" t="s">
        <v>101</v>
      </c>
      <c r="M481" s="211">
        <f>VLOOKUP(J481,'Depr Rates'!A:G,7,FALSE)</f>
        <v>3.7400000000000003E-2</v>
      </c>
    </row>
    <row r="482" spans="1:13" ht="14.45" x14ac:dyDescent="0.3">
      <c r="A482" s="212" t="s">
        <v>102</v>
      </c>
      <c r="B482" s="213">
        <v>10600501</v>
      </c>
      <c r="C482" s="212" t="s">
        <v>12614</v>
      </c>
      <c r="D482" s="214">
        <v>43525</v>
      </c>
      <c r="E482" s="160" t="s">
        <v>373</v>
      </c>
      <c r="F482" s="160">
        <v>101110674</v>
      </c>
      <c r="G482" s="215">
        <v>-4700.8999999999996</v>
      </c>
      <c r="H482" s="214">
        <v>43494</v>
      </c>
      <c r="I482" s="160" t="s">
        <v>464</v>
      </c>
      <c r="J482" s="160" t="s">
        <v>9054</v>
      </c>
      <c r="K482" s="160">
        <f t="shared" si="7"/>
        <v>1</v>
      </c>
      <c r="L482" s="160" t="s">
        <v>101</v>
      </c>
      <c r="M482" s="211">
        <f>VLOOKUP(J482,'Depr Rates'!A:G,7,FALSE)</f>
        <v>3.1399999999999997E-2</v>
      </c>
    </row>
    <row r="483" spans="1:13" ht="14.45" x14ac:dyDescent="0.3">
      <c r="A483" s="212" t="s">
        <v>102</v>
      </c>
      <c r="B483" s="213">
        <v>10600501</v>
      </c>
      <c r="C483" s="212" t="s">
        <v>12614</v>
      </c>
      <c r="D483" s="214">
        <v>43525</v>
      </c>
      <c r="E483" s="160" t="s">
        <v>373</v>
      </c>
      <c r="F483" s="160">
        <v>101110674</v>
      </c>
      <c r="G483" s="160">
        <v>-440.06</v>
      </c>
      <c r="H483" s="214">
        <v>43494</v>
      </c>
      <c r="I483" s="160" t="s">
        <v>464</v>
      </c>
      <c r="J483" s="160" t="s">
        <v>9132</v>
      </c>
      <c r="K483" s="160">
        <f t="shared" si="7"/>
        <v>1</v>
      </c>
      <c r="L483" s="160" t="s">
        <v>101</v>
      </c>
      <c r="M483" s="211">
        <f>VLOOKUP(J483,'Depr Rates'!A:G,7,FALSE)</f>
        <v>3.7400000000000003E-2</v>
      </c>
    </row>
    <row r="484" spans="1:13" ht="14.45" x14ac:dyDescent="0.3">
      <c r="A484" s="212" t="s">
        <v>102</v>
      </c>
      <c r="B484" s="213">
        <v>10600501</v>
      </c>
      <c r="C484" s="212" t="s">
        <v>12614</v>
      </c>
      <c r="D484" s="214">
        <v>43525</v>
      </c>
      <c r="E484" s="160" t="s">
        <v>373</v>
      </c>
      <c r="F484" s="160">
        <v>101110674</v>
      </c>
      <c r="G484" s="160">
        <v>20.34</v>
      </c>
      <c r="H484" s="214">
        <v>43494</v>
      </c>
      <c r="I484" s="160" t="s">
        <v>464</v>
      </c>
      <c r="J484" s="160" t="s">
        <v>9054</v>
      </c>
      <c r="K484" s="160">
        <f t="shared" si="7"/>
        <v>1</v>
      </c>
      <c r="L484" s="160" t="s">
        <v>101</v>
      </c>
      <c r="M484" s="211">
        <f>VLOOKUP(J484,'Depr Rates'!A:G,7,FALSE)</f>
        <v>3.1399999999999997E-2</v>
      </c>
    </row>
    <row r="485" spans="1:13" ht="14.45" x14ac:dyDescent="0.3">
      <c r="A485" s="212" t="s">
        <v>102</v>
      </c>
      <c r="B485" s="213">
        <v>10600501</v>
      </c>
      <c r="C485" s="212" t="s">
        <v>12614</v>
      </c>
      <c r="D485" s="214">
        <v>43525</v>
      </c>
      <c r="E485" s="160" t="s">
        <v>373</v>
      </c>
      <c r="F485" s="160">
        <v>101110674</v>
      </c>
      <c r="G485" s="160">
        <v>1.9</v>
      </c>
      <c r="H485" s="214">
        <v>43494</v>
      </c>
      <c r="I485" s="160" t="s">
        <v>464</v>
      </c>
      <c r="J485" s="160" t="s">
        <v>9132</v>
      </c>
      <c r="K485" s="160">
        <f t="shared" si="7"/>
        <v>1</v>
      </c>
      <c r="L485" s="160" t="s">
        <v>101</v>
      </c>
      <c r="M485" s="211">
        <f>VLOOKUP(J485,'Depr Rates'!A:G,7,FALSE)</f>
        <v>3.7400000000000003E-2</v>
      </c>
    </row>
    <row r="486" spans="1:13" ht="14.45" x14ac:dyDescent="0.3">
      <c r="A486" s="212" t="s">
        <v>102</v>
      </c>
      <c r="B486" s="213">
        <v>10600501</v>
      </c>
      <c r="C486" s="212" t="s">
        <v>12614</v>
      </c>
      <c r="D486" s="214">
        <v>43497</v>
      </c>
      <c r="E486" s="160" t="s">
        <v>373</v>
      </c>
      <c r="F486" s="160">
        <v>101110750</v>
      </c>
      <c r="G486" s="215">
        <v>-2982.94</v>
      </c>
      <c r="H486" s="214">
        <v>43523</v>
      </c>
      <c r="I486" s="160" t="s">
        <v>509</v>
      </c>
      <c r="J486" s="160" t="s">
        <v>376</v>
      </c>
      <c r="K486" s="160">
        <f t="shared" si="7"/>
        <v>2</v>
      </c>
      <c r="L486" s="160" t="s">
        <v>101</v>
      </c>
      <c r="M486" s="211">
        <f>VLOOKUP(J486,'Depr Rates'!A:G,7,FALSE)</f>
        <v>3.9300000000000002E-2</v>
      </c>
    </row>
    <row r="487" spans="1:13" ht="14.45" x14ac:dyDescent="0.3">
      <c r="A487" s="212" t="s">
        <v>102</v>
      </c>
      <c r="B487" s="213">
        <v>10600501</v>
      </c>
      <c r="C487" s="212" t="s">
        <v>12614</v>
      </c>
      <c r="D487" s="214">
        <v>43497</v>
      </c>
      <c r="E487" s="160" t="s">
        <v>373</v>
      </c>
      <c r="F487" s="160">
        <v>101110750</v>
      </c>
      <c r="G487" s="215">
        <v>-18282.02</v>
      </c>
      <c r="H487" s="214">
        <v>43523</v>
      </c>
      <c r="I487" s="160" t="s">
        <v>509</v>
      </c>
      <c r="J487" s="160" t="s">
        <v>377</v>
      </c>
      <c r="K487" s="160">
        <f t="shared" si="7"/>
        <v>2</v>
      </c>
      <c r="L487" s="160" t="s">
        <v>101</v>
      </c>
      <c r="M487" s="211">
        <f>VLOOKUP(J487,'Depr Rates'!A:G,7,FALSE)</f>
        <v>1.77E-2</v>
      </c>
    </row>
    <row r="488" spans="1:13" ht="14.45" x14ac:dyDescent="0.3">
      <c r="A488" s="212" t="s">
        <v>102</v>
      </c>
      <c r="B488" s="213">
        <v>10600501</v>
      </c>
      <c r="C488" s="212" t="s">
        <v>12614</v>
      </c>
      <c r="D488" s="214">
        <v>43497</v>
      </c>
      <c r="E488" s="160" t="s">
        <v>373</v>
      </c>
      <c r="F488" s="160">
        <v>101110750</v>
      </c>
      <c r="G488" s="215">
        <v>29475.279999999999</v>
      </c>
      <c r="H488" s="214">
        <v>43523</v>
      </c>
      <c r="I488" s="160" t="s">
        <v>509</v>
      </c>
      <c r="J488" s="160" t="s">
        <v>377</v>
      </c>
      <c r="K488" s="160">
        <f t="shared" si="7"/>
        <v>2</v>
      </c>
      <c r="L488" s="160" t="s">
        <v>101</v>
      </c>
      <c r="M488" s="211">
        <f>VLOOKUP(J488,'Depr Rates'!A:G,7,FALSE)</f>
        <v>1.77E-2</v>
      </c>
    </row>
    <row r="489" spans="1:13" ht="14.45" x14ac:dyDescent="0.3">
      <c r="A489" s="212" t="s">
        <v>102</v>
      </c>
      <c r="B489" s="213">
        <v>10600501</v>
      </c>
      <c r="C489" s="212" t="s">
        <v>12614</v>
      </c>
      <c r="D489" s="214">
        <v>43497</v>
      </c>
      <c r="E489" s="160" t="s">
        <v>373</v>
      </c>
      <c r="F489" s="160">
        <v>101110750</v>
      </c>
      <c r="G489" s="215">
        <v>4809.2700000000004</v>
      </c>
      <c r="H489" s="214">
        <v>43523</v>
      </c>
      <c r="I489" s="160" t="s">
        <v>509</v>
      </c>
      <c r="J489" s="160" t="s">
        <v>376</v>
      </c>
      <c r="K489" s="160">
        <f t="shared" si="7"/>
        <v>2</v>
      </c>
      <c r="L489" s="160" t="s">
        <v>101</v>
      </c>
      <c r="M489" s="211">
        <f>VLOOKUP(J489,'Depr Rates'!A:G,7,FALSE)</f>
        <v>3.9300000000000002E-2</v>
      </c>
    </row>
    <row r="490" spans="1:13" ht="14.45" x14ac:dyDescent="0.3">
      <c r="A490" s="212" t="s">
        <v>102</v>
      </c>
      <c r="B490" s="213">
        <v>10600501</v>
      </c>
      <c r="C490" s="212" t="s">
        <v>12614</v>
      </c>
      <c r="D490" s="214">
        <v>43525</v>
      </c>
      <c r="E490" s="160" t="s">
        <v>373</v>
      </c>
      <c r="F490" s="160">
        <v>101110750</v>
      </c>
      <c r="G490" s="215">
        <v>-31744.959999999999</v>
      </c>
      <c r="H490" s="214">
        <v>43523</v>
      </c>
      <c r="I490" s="160" t="s">
        <v>509</v>
      </c>
      <c r="J490" s="160" t="s">
        <v>377</v>
      </c>
      <c r="K490" s="160">
        <f t="shared" si="7"/>
        <v>2</v>
      </c>
      <c r="L490" s="160" t="s">
        <v>101</v>
      </c>
      <c r="M490" s="211">
        <f>VLOOKUP(J490,'Depr Rates'!A:G,7,FALSE)</f>
        <v>1.77E-2</v>
      </c>
    </row>
    <row r="491" spans="1:13" ht="14.45" x14ac:dyDescent="0.3">
      <c r="A491" s="212" t="s">
        <v>102</v>
      </c>
      <c r="B491" s="213">
        <v>10600501</v>
      </c>
      <c r="C491" s="212" t="s">
        <v>12614</v>
      </c>
      <c r="D491" s="214">
        <v>43525</v>
      </c>
      <c r="E491" s="160" t="s">
        <v>373</v>
      </c>
      <c r="F491" s="160">
        <v>101110750</v>
      </c>
      <c r="G491" s="215">
        <v>-5179.62</v>
      </c>
      <c r="H491" s="214">
        <v>43523</v>
      </c>
      <c r="I491" s="160" t="s">
        <v>509</v>
      </c>
      <c r="J491" s="160" t="s">
        <v>376</v>
      </c>
      <c r="K491" s="160">
        <f t="shared" si="7"/>
        <v>2</v>
      </c>
      <c r="L491" s="160" t="s">
        <v>101</v>
      </c>
      <c r="M491" s="211">
        <f>VLOOKUP(J491,'Depr Rates'!A:G,7,FALSE)</f>
        <v>3.9300000000000002E-2</v>
      </c>
    </row>
    <row r="492" spans="1:13" ht="14.45" x14ac:dyDescent="0.3">
      <c r="A492" s="212" t="s">
        <v>102</v>
      </c>
      <c r="B492" s="213">
        <v>10600501</v>
      </c>
      <c r="C492" s="212" t="s">
        <v>12614</v>
      </c>
      <c r="D492" s="214">
        <v>43525</v>
      </c>
      <c r="E492" s="160" t="s">
        <v>373</v>
      </c>
      <c r="F492" s="160">
        <v>101110750</v>
      </c>
      <c r="G492" s="215">
        <v>31961.63</v>
      </c>
      <c r="H492" s="214">
        <v>43523</v>
      </c>
      <c r="I492" s="160" t="s">
        <v>509</v>
      </c>
      <c r="J492" s="160" t="s">
        <v>377</v>
      </c>
      <c r="K492" s="160">
        <f t="shared" si="7"/>
        <v>2</v>
      </c>
      <c r="L492" s="160" t="s">
        <v>101</v>
      </c>
      <c r="M492" s="211">
        <f>VLOOKUP(J492,'Depr Rates'!A:G,7,FALSE)</f>
        <v>1.77E-2</v>
      </c>
    </row>
    <row r="493" spans="1:13" ht="14.45" x14ac:dyDescent="0.3">
      <c r="A493" s="212" t="s">
        <v>102</v>
      </c>
      <c r="B493" s="213">
        <v>10600501</v>
      </c>
      <c r="C493" s="212" t="s">
        <v>12614</v>
      </c>
      <c r="D493" s="214">
        <v>43525</v>
      </c>
      <c r="E493" s="160" t="s">
        <v>373</v>
      </c>
      <c r="F493" s="160">
        <v>101110750</v>
      </c>
      <c r="G493" s="215">
        <v>5214.9799999999996</v>
      </c>
      <c r="H493" s="214">
        <v>43523</v>
      </c>
      <c r="I493" s="160" t="s">
        <v>509</v>
      </c>
      <c r="J493" s="160" t="s">
        <v>376</v>
      </c>
      <c r="K493" s="160">
        <f t="shared" si="7"/>
        <v>2</v>
      </c>
      <c r="L493" s="160" t="s">
        <v>101</v>
      </c>
      <c r="M493" s="211">
        <f>VLOOKUP(J493,'Depr Rates'!A:G,7,FALSE)</f>
        <v>3.9300000000000002E-2</v>
      </c>
    </row>
    <row r="494" spans="1:13" ht="14.45" x14ac:dyDescent="0.3">
      <c r="A494" s="212" t="s">
        <v>102</v>
      </c>
      <c r="B494" s="213">
        <v>10600501</v>
      </c>
      <c r="C494" s="212" t="s">
        <v>12614</v>
      </c>
      <c r="D494" s="214">
        <v>43525</v>
      </c>
      <c r="E494" s="160" t="s">
        <v>373</v>
      </c>
      <c r="F494" s="160">
        <v>101110798</v>
      </c>
      <c r="G494" s="215">
        <v>6352.52</v>
      </c>
      <c r="H494" s="214">
        <v>43528</v>
      </c>
      <c r="I494" s="160" t="s">
        <v>555</v>
      </c>
      <c r="J494" s="160" t="s">
        <v>376</v>
      </c>
      <c r="K494" s="160">
        <f t="shared" si="7"/>
        <v>3</v>
      </c>
      <c r="L494" s="160" t="s">
        <v>101</v>
      </c>
      <c r="M494" s="211">
        <f>VLOOKUP(J494,'Depr Rates'!A:G,7,FALSE)</f>
        <v>3.9300000000000002E-2</v>
      </c>
    </row>
    <row r="495" spans="1:13" ht="14.45" x14ac:dyDescent="0.3">
      <c r="A495" s="212" t="s">
        <v>102</v>
      </c>
      <c r="B495" s="213">
        <v>10600501</v>
      </c>
      <c r="C495" s="212" t="s">
        <v>12614</v>
      </c>
      <c r="D495" s="214">
        <v>43525</v>
      </c>
      <c r="E495" s="160" t="s">
        <v>373</v>
      </c>
      <c r="F495" s="160">
        <v>101110798</v>
      </c>
      <c r="G495" s="215">
        <v>16702.14</v>
      </c>
      <c r="H495" s="214">
        <v>43528</v>
      </c>
      <c r="I495" s="160" t="s">
        <v>555</v>
      </c>
      <c r="J495" s="160" t="s">
        <v>377</v>
      </c>
      <c r="K495" s="160">
        <f t="shared" si="7"/>
        <v>3</v>
      </c>
      <c r="L495" s="160" t="s">
        <v>101</v>
      </c>
      <c r="M495" s="211">
        <f>VLOOKUP(J495,'Depr Rates'!A:G,7,FALSE)</f>
        <v>1.77E-2</v>
      </c>
    </row>
    <row r="496" spans="1:13" ht="14.45" x14ac:dyDescent="0.3">
      <c r="A496" s="212" t="s">
        <v>102</v>
      </c>
      <c r="B496" s="213">
        <v>10600501</v>
      </c>
      <c r="C496" s="212" t="s">
        <v>12614</v>
      </c>
      <c r="D496" s="214">
        <v>43525</v>
      </c>
      <c r="E496" s="160" t="s">
        <v>373</v>
      </c>
      <c r="F496" s="160">
        <v>101110798</v>
      </c>
      <c r="G496" s="215">
        <v>1675.52</v>
      </c>
      <c r="H496" s="214">
        <v>43528</v>
      </c>
      <c r="I496" s="160" t="s">
        <v>555</v>
      </c>
      <c r="J496" s="160" t="s">
        <v>9132</v>
      </c>
      <c r="K496" s="160">
        <f t="shared" si="7"/>
        <v>3</v>
      </c>
      <c r="L496" s="160" t="s">
        <v>101</v>
      </c>
      <c r="M496" s="211">
        <f>VLOOKUP(J496,'Depr Rates'!A:G,7,FALSE)</f>
        <v>3.7400000000000003E-2</v>
      </c>
    </row>
    <row r="497" spans="1:13" ht="14.45" x14ac:dyDescent="0.3">
      <c r="A497" s="212" t="s">
        <v>102</v>
      </c>
      <c r="B497" s="213">
        <v>10600501</v>
      </c>
      <c r="C497" s="212" t="s">
        <v>12614</v>
      </c>
      <c r="D497" s="214">
        <v>43525</v>
      </c>
      <c r="E497" s="160" t="s">
        <v>373</v>
      </c>
      <c r="F497" s="160">
        <v>101110798</v>
      </c>
      <c r="G497" s="215">
        <v>-1861.17</v>
      </c>
      <c r="H497" s="214">
        <v>43528</v>
      </c>
      <c r="I497" s="160" t="s">
        <v>555</v>
      </c>
      <c r="J497" s="160" t="s">
        <v>9132</v>
      </c>
      <c r="K497" s="160">
        <f t="shared" si="7"/>
        <v>3</v>
      </c>
      <c r="L497" s="160" t="s">
        <v>101</v>
      </c>
      <c r="M497" s="211">
        <f>VLOOKUP(J497,'Depr Rates'!A:G,7,FALSE)</f>
        <v>3.7400000000000003E-2</v>
      </c>
    </row>
    <row r="498" spans="1:13" ht="14.45" x14ac:dyDescent="0.3">
      <c r="A498" s="212" t="s">
        <v>102</v>
      </c>
      <c r="B498" s="213">
        <v>10600501</v>
      </c>
      <c r="C498" s="212" t="s">
        <v>12614</v>
      </c>
      <c r="D498" s="214">
        <v>43525</v>
      </c>
      <c r="E498" s="160" t="s">
        <v>373</v>
      </c>
      <c r="F498" s="160">
        <v>101110798</v>
      </c>
      <c r="G498" s="215">
        <v>-18552.73</v>
      </c>
      <c r="H498" s="214">
        <v>43528</v>
      </c>
      <c r="I498" s="160" t="s">
        <v>555</v>
      </c>
      <c r="J498" s="160" t="s">
        <v>377</v>
      </c>
      <c r="K498" s="160">
        <f t="shared" si="7"/>
        <v>3</v>
      </c>
      <c r="L498" s="160" t="s">
        <v>101</v>
      </c>
      <c r="M498" s="211">
        <f>VLOOKUP(J498,'Depr Rates'!A:G,7,FALSE)</f>
        <v>1.77E-2</v>
      </c>
    </row>
    <row r="499" spans="1:13" ht="14.45" x14ac:dyDescent="0.3">
      <c r="A499" s="212" t="s">
        <v>102</v>
      </c>
      <c r="B499" s="213">
        <v>10600501</v>
      </c>
      <c r="C499" s="212" t="s">
        <v>12614</v>
      </c>
      <c r="D499" s="214">
        <v>43525</v>
      </c>
      <c r="E499" s="160" t="s">
        <v>373</v>
      </c>
      <c r="F499" s="160">
        <v>101110798</v>
      </c>
      <c r="G499" s="215">
        <v>-7056.38</v>
      </c>
      <c r="H499" s="214">
        <v>43528</v>
      </c>
      <c r="I499" s="160" t="s">
        <v>555</v>
      </c>
      <c r="J499" s="160" t="s">
        <v>376</v>
      </c>
      <c r="K499" s="160">
        <f t="shared" si="7"/>
        <v>3</v>
      </c>
      <c r="L499" s="160" t="s">
        <v>101</v>
      </c>
      <c r="M499" s="211">
        <f>VLOOKUP(J499,'Depr Rates'!A:G,7,FALSE)</f>
        <v>3.9300000000000002E-2</v>
      </c>
    </row>
    <row r="500" spans="1:13" ht="14.45" x14ac:dyDescent="0.3">
      <c r="A500" s="212" t="s">
        <v>102</v>
      </c>
      <c r="B500" s="213">
        <v>10600501</v>
      </c>
      <c r="C500" s="212" t="s">
        <v>12614</v>
      </c>
      <c r="D500" s="214">
        <v>43525</v>
      </c>
      <c r="E500" s="160" t="s">
        <v>373</v>
      </c>
      <c r="F500" s="160">
        <v>101110798</v>
      </c>
      <c r="G500" s="215">
        <v>1663.68</v>
      </c>
      <c r="H500" s="214">
        <v>43528</v>
      </c>
      <c r="I500" s="160" t="s">
        <v>555</v>
      </c>
      <c r="J500" s="160" t="s">
        <v>9132</v>
      </c>
      <c r="K500" s="160">
        <f t="shared" si="7"/>
        <v>3</v>
      </c>
      <c r="L500" s="160" t="s">
        <v>101</v>
      </c>
      <c r="M500" s="211">
        <f>VLOOKUP(J500,'Depr Rates'!A:G,7,FALSE)</f>
        <v>3.7400000000000003E-2</v>
      </c>
    </row>
    <row r="501" spans="1:13" ht="14.45" x14ac:dyDescent="0.3">
      <c r="A501" s="212" t="s">
        <v>102</v>
      </c>
      <c r="B501" s="213">
        <v>10600501</v>
      </c>
      <c r="C501" s="212" t="s">
        <v>12614</v>
      </c>
      <c r="D501" s="214">
        <v>43525</v>
      </c>
      <c r="E501" s="160" t="s">
        <v>373</v>
      </c>
      <c r="F501" s="160">
        <v>101110798</v>
      </c>
      <c r="G501" s="215">
        <v>16583.900000000001</v>
      </c>
      <c r="H501" s="214">
        <v>43528</v>
      </c>
      <c r="I501" s="160" t="s">
        <v>555</v>
      </c>
      <c r="J501" s="160" t="s">
        <v>377</v>
      </c>
      <c r="K501" s="160">
        <f t="shared" si="7"/>
        <v>3</v>
      </c>
      <c r="L501" s="160" t="s">
        <v>101</v>
      </c>
      <c r="M501" s="211">
        <f>VLOOKUP(J501,'Depr Rates'!A:G,7,FALSE)</f>
        <v>1.77E-2</v>
      </c>
    </row>
    <row r="502" spans="1:13" ht="14.45" x14ac:dyDescent="0.3">
      <c r="A502" s="212" t="s">
        <v>102</v>
      </c>
      <c r="B502" s="213">
        <v>10600501</v>
      </c>
      <c r="C502" s="212" t="s">
        <v>12614</v>
      </c>
      <c r="D502" s="214">
        <v>43525</v>
      </c>
      <c r="E502" s="160" t="s">
        <v>373</v>
      </c>
      <c r="F502" s="160">
        <v>101110798</v>
      </c>
      <c r="G502" s="215">
        <v>6307.57</v>
      </c>
      <c r="H502" s="214">
        <v>43528</v>
      </c>
      <c r="I502" s="160" t="s">
        <v>555</v>
      </c>
      <c r="J502" s="160" t="s">
        <v>376</v>
      </c>
      <c r="K502" s="160">
        <f t="shared" si="7"/>
        <v>3</v>
      </c>
      <c r="L502" s="160" t="s">
        <v>101</v>
      </c>
      <c r="M502" s="211">
        <f>VLOOKUP(J502,'Depr Rates'!A:G,7,FALSE)</f>
        <v>3.9300000000000002E-2</v>
      </c>
    </row>
    <row r="503" spans="1:13" ht="14.45" x14ac:dyDescent="0.3">
      <c r="A503" s="212" t="s">
        <v>102</v>
      </c>
      <c r="B503" s="213">
        <v>10600501</v>
      </c>
      <c r="C503" s="212" t="s">
        <v>12614</v>
      </c>
      <c r="D503" s="214">
        <v>43525</v>
      </c>
      <c r="E503" s="160" t="s">
        <v>373</v>
      </c>
      <c r="F503" s="160">
        <v>101110862</v>
      </c>
      <c r="G503" s="215">
        <v>9101.06</v>
      </c>
      <c r="H503" s="214">
        <v>43535</v>
      </c>
      <c r="I503" s="160" t="s">
        <v>556</v>
      </c>
      <c r="J503" s="160" t="s">
        <v>9132</v>
      </c>
      <c r="K503" s="160">
        <f t="shared" si="7"/>
        <v>3</v>
      </c>
      <c r="L503" s="160" t="s">
        <v>101</v>
      </c>
      <c r="M503" s="211">
        <f>VLOOKUP(J503,'Depr Rates'!A:G,7,FALSE)</f>
        <v>3.7400000000000003E-2</v>
      </c>
    </row>
    <row r="504" spans="1:13" ht="14.45" x14ac:dyDescent="0.3">
      <c r="A504" s="212" t="s">
        <v>102</v>
      </c>
      <c r="B504" s="213">
        <v>10600501</v>
      </c>
      <c r="C504" s="212" t="s">
        <v>12614</v>
      </c>
      <c r="D504" s="214">
        <v>43525</v>
      </c>
      <c r="E504" s="160" t="s">
        <v>373</v>
      </c>
      <c r="F504" s="160">
        <v>101110862</v>
      </c>
      <c r="G504" s="215">
        <v>-2413.86</v>
      </c>
      <c r="H504" s="214">
        <v>43535</v>
      </c>
      <c r="I504" s="160" t="s">
        <v>556</v>
      </c>
      <c r="J504" s="160" t="s">
        <v>9132</v>
      </c>
      <c r="K504" s="160">
        <f t="shared" si="7"/>
        <v>3</v>
      </c>
      <c r="L504" s="160" t="s">
        <v>101</v>
      </c>
      <c r="M504" s="211">
        <f>VLOOKUP(J504,'Depr Rates'!A:G,7,FALSE)</f>
        <v>3.7400000000000003E-2</v>
      </c>
    </row>
    <row r="505" spans="1:13" ht="14.45" x14ac:dyDescent="0.3">
      <c r="A505" s="212" t="s">
        <v>102</v>
      </c>
      <c r="B505" s="213">
        <v>10600501</v>
      </c>
      <c r="C505" s="212" t="s">
        <v>12614</v>
      </c>
      <c r="D505" s="214">
        <v>43525</v>
      </c>
      <c r="E505" s="160" t="s">
        <v>373</v>
      </c>
      <c r="F505" s="160">
        <v>101110862</v>
      </c>
      <c r="G505" s="215">
        <v>1708.03</v>
      </c>
      <c r="H505" s="214">
        <v>43535</v>
      </c>
      <c r="I505" s="160" t="s">
        <v>556</v>
      </c>
      <c r="J505" s="160" t="s">
        <v>9132</v>
      </c>
      <c r="K505" s="160">
        <f t="shared" si="7"/>
        <v>3</v>
      </c>
      <c r="L505" s="160" t="s">
        <v>101</v>
      </c>
      <c r="M505" s="211">
        <f>VLOOKUP(J505,'Depr Rates'!A:G,7,FALSE)</f>
        <v>3.7400000000000003E-2</v>
      </c>
    </row>
    <row r="506" spans="1:13" ht="14.45" x14ac:dyDescent="0.3">
      <c r="A506" s="212" t="s">
        <v>102</v>
      </c>
      <c r="B506" s="213">
        <v>10600501</v>
      </c>
      <c r="C506" s="212" t="s">
        <v>12614</v>
      </c>
      <c r="D506" s="214">
        <v>43374</v>
      </c>
      <c r="E506" s="160" t="s">
        <v>373</v>
      </c>
      <c r="F506" s="160">
        <v>101110869</v>
      </c>
      <c r="G506" s="215">
        <v>6595.83</v>
      </c>
      <c r="H506" s="214">
        <v>43376</v>
      </c>
      <c r="I506" s="160" t="s">
        <v>379</v>
      </c>
      <c r="J506" s="160" t="s">
        <v>9132</v>
      </c>
      <c r="K506" s="160">
        <v>2018</v>
      </c>
      <c r="L506" s="160" t="s">
        <v>101</v>
      </c>
      <c r="M506" s="211">
        <f>VLOOKUP(J506,'Depr Rates'!A:G,7,FALSE)</f>
        <v>3.7400000000000003E-2</v>
      </c>
    </row>
    <row r="507" spans="1:13" ht="14.45" x14ac:dyDescent="0.3">
      <c r="A507" s="212" t="s">
        <v>102</v>
      </c>
      <c r="B507" s="213">
        <v>10600501</v>
      </c>
      <c r="C507" s="212" t="s">
        <v>12614</v>
      </c>
      <c r="D507" s="214">
        <v>43374</v>
      </c>
      <c r="E507" s="160" t="s">
        <v>373</v>
      </c>
      <c r="F507" s="160">
        <v>101110869</v>
      </c>
      <c r="G507" s="215">
        <v>66484.81</v>
      </c>
      <c r="H507" s="214">
        <v>43376</v>
      </c>
      <c r="I507" s="160" t="s">
        <v>379</v>
      </c>
      <c r="J507" s="160" t="s">
        <v>9054</v>
      </c>
      <c r="K507" s="160">
        <v>2018</v>
      </c>
      <c r="L507" s="160" t="s">
        <v>101</v>
      </c>
      <c r="M507" s="211">
        <f>VLOOKUP(J507,'Depr Rates'!A:G,7,FALSE)</f>
        <v>3.1399999999999997E-2</v>
      </c>
    </row>
    <row r="508" spans="1:13" ht="14.45" x14ac:dyDescent="0.3">
      <c r="A508" s="212" t="s">
        <v>102</v>
      </c>
      <c r="B508" s="213">
        <v>10600501</v>
      </c>
      <c r="C508" s="212" t="s">
        <v>12614</v>
      </c>
      <c r="D508" s="214">
        <v>43374</v>
      </c>
      <c r="E508" s="160" t="s">
        <v>373</v>
      </c>
      <c r="F508" s="160">
        <v>101110869</v>
      </c>
      <c r="G508" s="160">
        <v>656.88</v>
      </c>
      <c r="H508" s="214">
        <v>43376</v>
      </c>
      <c r="I508" s="160" t="s">
        <v>379</v>
      </c>
      <c r="J508" s="160" t="s">
        <v>377</v>
      </c>
      <c r="K508" s="160">
        <v>2018</v>
      </c>
      <c r="L508" s="160" t="s">
        <v>101</v>
      </c>
      <c r="M508" s="211">
        <f>VLOOKUP(J508,'Depr Rates'!A:G,7,FALSE)</f>
        <v>1.77E-2</v>
      </c>
    </row>
    <row r="509" spans="1:13" ht="14.45" x14ac:dyDescent="0.3">
      <c r="A509" s="212" t="s">
        <v>102</v>
      </c>
      <c r="B509" s="213">
        <v>10600501</v>
      </c>
      <c r="C509" s="212" t="s">
        <v>12614</v>
      </c>
      <c r="D509" s="214">
        <v>43374</v>
      </c>
      <c r="E509" s="160" t="s">
        <v>373</v>
      </c>
      <c r="F509" s="160">
        <v>101110869</v>
      </c>
      <c r="G509" s="215">
        <v>-3655.96</v>
      </c>
      <c r="H509" s="214">
        <v>43376</v>
      </c>
      <c r="I509" s="160" t="s">
        <v>379</v>
      </c>
      <c r="J509" s="160" t="s">
        <v>9132</v>
      </c>
      <c r="K509" s="160">
        <v>2018</v>
      </c>
      <c r="L509" s="160" t="s">
        <v>101</v>
      </c>
      <c r="M509" s="211">
        <f>VLOOKUP(J509,'Depr Rates'!A:G,7,FALSE)</f>
        <v>3.7400000000000003E-2</v>
      </c>
    </row>
    <row r="510" spans="1:13" ht="14.45" x14ac:dyDescent="0.3">
      <c r="A510" s="212" t="s">
        <v>102</v>
      </c>
      <c r="B510" s="213">
        <v>10600501</v>
      </c>
      <c r="C510" s="212" t="s">
        <v>12614</v>
      </c>
      <c r="D510" s="214">
        <v>43374</v>
      </c>
      <c r="E510" s="160" t="s">
        <v>373</v>
      </c>
      <c r="F510" s="160">
        <v>101110869</v>
      </c>
      <c r="G510" s="215">
        <v>-36851.42</v>
      </c>
      <c r="H510" s="214">
        <v>43376</v>
      </c>
      <c r="I510" s="160" t="s">
        <v>379</v>
      </c>
      <c r="J510" s="160" t="s">
        <v>9054</v>
      </c>
      <c r="K510" s="160">
        <v>2018</v>
      </c>
      <c r="L510" s="160" t="s">
        <v>101</v>
      </c>
      <c r="M510" s="211">
        <f>VLOOKUP(J510,'Depr Rates'!A:G,7,FALSE)</f>
        <v>3.1399999999999997E-2</v>
      </c>
    </row>
    <row r="511" spans="1:13" ht="14.45" x14ac:dyDescent="0.3">
      <c r="A511" s="212" t="s">
        <v>102</v>
      </c>
      <c r="B511" s="213">
        <v>10600501</v>
      </c>
      <c r="C511" s="212" t="s">
        <v>12614</v>
      </c>
      <c r="D511" s="214">
        <v>43374</v>
      </c>
      <c r="E511" s="160" t="s">
        <v>373</v>
      </c>
      <c r="F511" s="160">
        <v>101110869</v>
      </c>
      <c r="G511" s="160">
        <v>-364.1</v>
      </c>
      <c r="H511" s="214">
        <v>43376</v>
      </c>
      <c r="I511" s="160" t="s">
        <v>379</v>
      </c>
      <c r="J511" s="160" t="s">
        <v>377</v>
      </c>
      <c r="K511" s="160">
        <v>2018</v>
      </c>
      <c r="L511" s="160" t="s">
        <v>101</v>
      </c>
      <c r="M511" s="211">
        <f>VLOOKUP(J511,'Depr Rates'!A:G,7,FALSE)</f>
        <v>1.77E-2</v>
      </c>
    </row>
    <row r="512" spans="1:13" ht="14.45" x14ac:dyDescent="0.3">
      <c r="A512" s="212" t="s">
        <v>102</v>
      </c>
      <c r="B512" s="213">
        <v>10600501</v>
      </c>
      <c r="C512" s="212" t="s">
        <v>12614</v>
      </c>
      <c r="D512" s="214">
        <v>43374</v>
      </c>
      <c r="E512" s="160" t="s">
        <v>373</v>
      </c>
      <c r="F512" s="160">
        <v>101110869</v>
      </c>
      <c r="G512" s="215">
        <v>2987.41</v>
      </c>
      <c r="H512" s="214">
        <v>43376</v>
      </c>
      <c r="I512" s="160" t="s">
        <v>379</v>
      </c>
      <c r="J512" s="160" t="s">
        <v>9132</v>
      </c>
      <c r="K512" s="160">
        <v>2018</v>
      </c>
      <c r="L512" s="160" t="s">
        <v>101</v>
      </c>
      <c r="M512" s="211">
        <f>VLOOKUP(J512,'Depr Rates'!A:G,7,FALSE)</f>
        <v>3.7400000000000003E-2</v>
      </c>
    </row>
    <row r="513" spans="1:13" ht="14.45" x14ac:dyDescent="0.3">
      <c r="A513" s="212" t="s">
        <v>102</v>
      </c>
      <c r="B513" s="213">
        <v>10600501</v>
      </c>
      <c r="C513" s="212" t="s">
        <v>12614</v>
      </c>
      <c r="D513" s="214">
        <v>43374</v>
      </c>
      <c r="E513" s="160" t="s">
        <v>373</v>
      </c>
      <c r="F513" s="160">
        <v>101110869</v>
      </c>
      <c r="G513" s="215">
        <v>30112.63</v>
      </c>
      <c r="H513" s="214">
        <v>43376</v>
      </c>
      <c r="I513" s="160" t="s">
        <v>379</v>
      </c>
      <c r="J513" s="160" t="s">
        <v>9054</v>
      </c>
      <c r="K513" s="160">
        <v>2018</v>
      </c>
      <c r="L513" s="160" t="s">
        <v>101</v>
      </c>
      <c r="M513" s="211">
        <f>VLOOKUP(J513,'Depr Rates'!A:G,7,FALSE)</f>
        <v>3.1399999999999997E-2</v>
      </c>
    </row>
    <row r="514" spans="1:13" ht="14.45" x14ac:dyDescent="0.3">
      <c r="A514" s="212" t="s">
        <v>102</v>
      </c>
      <c r="B514" s="213">
        <v>10600501</v>
      </c>
      <c r="C514" s="212" t="s">
        <v>12614</v>
      </c>
      <c r="D514" s="214">
        <v>43374</v>
      </c>
      <c r="E514" s="160" t="s">
        <v>373</v>
      </c>
      <c r="F514" s="160">
        <v>101110869</v>
      </c>
      <c r="G514" s="160">
        <v>297.52</v>
      </c>
      <c r="H514" s="214">
        <v>43376</v>
      </c>
      <c r="I514" s="160" t="s">
        <v>379</v>
      </c>
      <c r="J514" s="160" t="s">
        <v>377</v>
      </c>
      <c r="K514" s="160">
        <v>2018</v>
      </c>
      <c r="L514" s="160" t="s">
        <v>101</v>
      </c>
      <c r="M514" s="211">
        <f>VLOOKUP(J514,'Depr Rates'!A:G,7,FALSE)</f>
        <v>1.77E-2</v>
      </c>
    </row>
    <row r="515" spans="1:13" ht="14.45" x14ac:dyDescent="0.3">
      <c r="A515" s="212" t="s">
        <v>102</v>
      </c>
      <c r="B515" s="213">
        <v>10600501</v>
      </c>
      <c r="C515" s="212" t="s">
        <v>12614</v>
      </c>
      <c r="D515" s="214">
        <v>43405</v>
      </c>
      <c r="E515" s="160" t="s">
        <v>373</v>
      </c>
      <c r="F515" s="160">
        <v>101110869</v>
      </c>
      <c r="G515" s="215">
        <v>-3155.01</v>
      </c>
      <c r="H515" s="214">
        <v>43376</v>
      </c>
      <c r="I515" s="160" t="s">
        <v>379</v>
      </c>
      <c r="J515" s="160" t="s">
        <v>9132</v>
      </c>
      <c r="K515" s="160">
        <v>2018</v>
      </c>
      <c r="L515" s="160" t="s">
        <v>101</v>
      </c>
      <c r="M515" s="211">
        <f>VLOOKUP(J515,'Depr Rates'!A:G,7,FALSE)</f>
        <v>3.7400000000000003E-2</v>
      </c>
    </row>
    <row r="516" spans="1:13" ht="14.45" x14ac:dyDescent="0.3">
      <c r="A516" s="212" t="s">
        <v>102</v>
      </c>
      <c r="B516" s="213">
        <v>10600501</v>
      </c>
      <c r="C516" s="212" t="s">
        <v>12614</v>
      </c>
      <c r="D516" s="214">
        <v>43405</v>
      </c>
      <c r="E516" s="160" t="s">
        <v>373</v>
      </c>
      <c r="F516" s="160">
        <v>101110869</v>
      </c>
      <c r="G516" s="160">
        <v>-314.20999999999998</v>
      </c>
      <c r="H516" s="214">
        <v>43376</v>
      </c>
      <c r="I516" s="160" t="s">
        <v>379</v>
      </c>
      <c r="J516" s="160" t="s">
        <v>377</v>
      </c>
      <c r="K516" s="160">
        <v>2018</v>
      </c>
      <c r="L516" s="160" t="s">
        <v>101</v>
      </c>
      <c r="M516" s="211">
        <f>VLOOKUP(J516,'Depr Rates'!A:G,7,FALSE)</f>
        <v>1.77E-2</v>
      </c>
    </row>
    <row r="517" spans="1:13" ht="14.45" x14ac:dyDescent="0.3">
      <c r="A517" s="212" t="s">
        <v>102</v>
      </c>
      <c r="B517" s="213">
        <v>10600501</v>
      </c>
      <c r="C517" s="212" t="s">
        <v>12614</v>
      </c>
      <c r="D517" s="214">
        <v>43405</v>
      </c>
      <c r="E517" s="160" t="s">
        <v>373</v>
      </c>
      <c r="F517" s="160">
        <v>101110869</v>
      </c>
      <c r="G517" s="215">
        <v>-31801.99</v>
      </c>
      <c r="H517" s="214">
        <v>43376</v>
      </c>
      <c r="I517" s="160" t="s">
        <v>379</v>
      </c>
      <c r="J517" s="160" t="s">
        <v>9054</v>
      </c>
      <c r="K517" s="160">
        <v>2018</v>
      </c>
      <c r="L517" s="160" t="s">
        <v>101</v>
      </c>
      <c r="M517" s="211">
        <f>VLOOKUP(J517,'Depr Rates'!A:G,7,FALSE)</f>
        <v>3.1399999999999997E-2</v>
      </c>
    </row>
    <row r="518" spans="1:13" ht="14.45" x14ac:dyDescent="0.3">
      <c r="A518" s="212" t="s">
        <v>102</v>
      </c>
      <c r="B518" s="213">
        <v>10600501</v>
      </c>
      <c r="C518" s="212" t="s">
        <v>12614</v>
      </c>
      <c r="D518" s="214">
        <v>43405</v>
      </c>
      <c r="E518" s="160" t="s">
        <v>373</v>
      </c>
      <c r="F518" s="160">
        <v>101110869</v>
      </c>
      <c r="G518" s="215">
        <v>2854.38</v>
      </c>
      <c r="H518" s="214">
        <v>43376</v>
      </c>
      <c r="I518" s="160" t="s">
        <v>379</v>
      </c>
      <c r="J518" s="160" t="s">
        <v>9132</v>
      </c>
      <c r="K518" s="160">
        <v>2018</v>
      </c>
      <c r="L518" s="160" t="s">
        <v>101</v>
      </c>
      <c r="M518" s="211">
        <f>VLOOKUP(J518,'Depr Rates'!A:G,7,FALSE)</f>
        <v>3.7400000000000003E-2</v>
      </c>
    </row>
    <row r="519" spans="1:13" ht="14.45" x14ac:dyDescent="0.3">
      <c r="A519" s="212" t="s">
        <v>102</v>
      </c>
      <c r="B519" s="213">
        <v>10600501</v>
      </c>
      <c r="C519" s="212" t="s">
        <v>12614</v>
      </c>
      <c r="D519" s="214">
        <v>43405</v>
      </c>
      <c r="E519" s="160" t="s">
        <v>373</v>
      </c>
      <c r="F519" s="160">
        <v>101110869</v>
      </c>
      <c r="G519" s="160">
        <v>284.27</v>
      </c>
      <c r="H519" s="214">
        <v>43376</v>
      </c>
      <c r="I519" s="160" t="s">
        <v>379</v>
      </c>
      <c r="J519" s="160" t="s">
        <v>377</v>
      </c>
      <c r="K519" s="160">
        <v>2018</v>
      </c>
      <c r="L519" s="160" t="s">
        <v>101</v>
      </c>
      <c r="M519" s="211">
        <f>VLOOKUP(J519,'Depr Rates'!A:G,7,FALSE)</f>
        <v>1.77E-2</v>
      </c>
    </row>
    <row r="520" spans="1:13" ht="14.45" x14ac:dyDescent="0.3">
      <c r="A520" s="212" t="s">
        <v>102</v>
      </c>
      <c r="B520" s="213">
        <v>10600501</v>
      </c>
      <c r="C520" s="212" t="s">
        <v>12614</v>
      </c>
      <c r="D520" s="214">
        <v>43405</v>
      </c>
      <c r="E520" s="160" t="s">
        <v>373</v>
      </c>
      <c r="F520" s="160">
        <v>101110869</v>
      </c>
      <c r="G520" s="215">
        <v>28771.65</v>
      </c>
      <c r="H520" s="214">
        <v>43376</v>
      </c>
      <c r="I520" s="160" t="s">
        <v>379</v>
      </c>
      <c r="J520" s="160" t="s">
        <v>9054</v>
      </c>
      <c r="K520" s="160">
        <v>2018</v>
      </c>
      <c r="L520" s="160" t="s">
        <v>101</v>
      </c>
      <c r="M520" s="211">
        <f>VLOOKUP(J520,'Depr Rates'!A:G,7,FALSE)</f>
        <v>3.1399999999999997E-2</v>
      </c>
    </row>
    <row r="521" spans="1:13" ht="14.45" x14ac:dyDescent="0.3">
      <c r="A521" s="212" t="s">
        <v>102</v>
      </c>
      <c r="B521" s="213">
        <v>10600501</v>
      </c>
      <c r="C521" s="212" t="s">
        <v>12614</v>
      </c>
      <c r="D521" s="214">
        <v>43405</v>
      </c>
      <c r="E521" s="160" t="s">
        <v>373</v>
      </c>
      <c r="F521" s="160">
        <v>101110869</v>
      </c>
      <c r="G521" s="160">
        <v>-98.51</v>
      </c>
      <c r="H521" s="214">
        <v>43376</v>
      </c>
      <c r="I521" s="160" t="s">
        <v>379</v>
      </c>
      <c r="J521" s="160" t="s">
        <v>9132</v>
      </c>
      <c r="K521" s="160">
        <v>2018</v>
      </c>
      <c r="L521" s="160" t="s">
        <v>101</v>
      </c>
      <c r="M521" s="211">
        <f>VLOOKUP(J521,'Depr Rates'!A:G,7,FALSE)</f>
        <v>3.7400000000000003E-2</v>
      </c>
    </row>
    <row r="522" spans="1:13" ht="14.45" x14ac:dyDescent="0.3">
      <c r="A522" s="212" t="s">
        <v>102</v>
      </c>
      <c r="B522" s="213">
        <v>10600501</v>
      </c>
      <c r="C522" s="212" t="s">
        <v>12614</v>
      </c>
      <c r="D522" s="214">
        <v>43405</v>
      </c>
      <c r="E522" s="160" t="s">
        <v>373</v>
      </c>
      <c r="F522" s="160">
        <v>101110869</v>
      </c>
      <c r="G522" s="160">
        <v>-9.81</v>
      </c>
      <c r="H522" s="214">
        <v>43376</v>
      </c>
      <c r="I522" s="160" t="s">
        <v>379</v>
      </c>
      <c r="J522" s="160" t="s">
        <v>377</v>
      </c>
      <c r="K522" s="160">
        <v>2018</v>
      </c>
      <c r="L522" s="160" t="s">
        <v>101</v>
      </c>
      <c r="M522" s="211">
        <f>VLOOKUP(J522,'Depr Rates'!A:G,7,FALSE)</f>
        <v>1.77E-2</v>
      </c>
    </row>
    <row r="523" spans="1:13" ht="14.45" x14ac:dyDescent="0.3">
      <c r="A523" s="212" t="s">
        <v>102</v>
      </c>
      <c r="B523" s="213">
        <v>10600501</v>
      </c>
      <c r="C523" s="212" t="s">
        <v>12614</v>
      </c>
      <c r="D523" s="214">
        <v>43405</v>
      </c>
      <c r="E523" s="160" t="s">
        <v>373</v>
      </c>
      <c r="F523" s="160">
        <v>101110869</v>
      </c>
      <c r="G523" s="160">
        <v>-993.09</v>
      </c>
      <c r="H523" s="214">
        <v>43376</v>
      </c>
      <c r="I523" s="160" t="s">
        <v>379</v>
      </c>
      <c r="J523" s="160" t="s">
        <v>9054</v>
      </c>
      <c r="K523" s="160">
        <v>2018</v>
      </c>
      <c r="L523" s="160" t="s">
        <v>101</v>
      </c>
      <c r="M523" s="211">
        <f>VLOOKUP(J523,'Depr Rates'!A:G,7,FALSE)</f>
        <v>3.1399999999999997E-2</v>
      </c>
    </row>
    <row r="524" spans="1:13" ht="14.45" x14ac:dyDescent="0.3">
      <c r="A524" s="212" t="s">
        <v>102</v>
      </c>
      <c r="B524" s="213">
        <v>10100501</v>
      </c>
      <c r="C524" s="212" t="s">
        <v>12614</v>
      </c>
      <c r="D524" s="214">
        <v>43466</v>
      </c>
      <c r="E524" s="160" t="s">
        <v>383</v>
      </c>
      <c r="F524" s="160">
        <v>101110869</v>
      </c>
      <c r="G524" s="215">
        <v>10810.31</v>
      </c>
      <c r="H524" s="214">
        <v>43376</v>
      </c>
      <c r="I524" s="160" t="s">
        <v>389</v>
      </c>
      <c r="J524" s="160" t="s">
        <v>9054</v>
      </c>
      <c r="K524" s="160">
        <v>2018</v>
      </c>
      <c r="L524" s="160" t="s">
        <v>101</v>
      </c>
      <c r="M524" s="211">
        <f>VLOOKUP(J524,'Depr Rates'!A:G,7,FALSE)</f>
        <v>3.1399999999999997E-2</v>
      </c>
    </row>
    <row r="525" spans="1:13" ht="14.45" x14ac:dyDescent="0.3">
      <c r="A525" s="212" t="s">
        <v>102</v>
      </c>
      <c r="B525" s="213">
        <v>10100501</v>
      </c>
      <c r="C525" s="212" t="s">
        <v>12614</v>
      </c>
      <c r="D525" s="214">
        <v>43466</v>
      </c>
      <c r="E525" s="160" t="s">
        <v>383</v>
      </c>
      <c r="F525" s="160">
        <v>101110869</v>
      </c>
      <c r="G525" s="215">
        <v>6021.05</v>
      </c>
      <c r="H525" s="214">
        <v>43376</v>
      </c>
      <c r="I525" s="160" t="s">
        <v>389</v>
      </c>
      <c r="J525" s="160" t="s">
        <v>9054</v>
      </c>
      <c r="K525" s="160">
        <v>2018</v>
      </c>
      <c r="L525" s="160" t="s">
        <v>101</v>
      </c>
      <c r="M525" s="211">
        <f>VLOOKUP(J525,'Depr Rates'!A:G,7,FALSE)</f>
        <v>3.1399999999999997E-2</v>
      </c>
    </row>
    <row r="526" spans="1:13" ht="14.45" x14ac:dyDescent="0.3">
      <c r="A526" s="212" t="s">
        <v>102</v>
      </c>
      <c r="B526" s="213">
        <v>10100501</v>
      </c>
      <c r="C526" s="212" t="s">
        <v>12614</v>
      </c>
      <c r="D526" s="214">
        <v>43466</v>
      </c>
      <c r="E526" s="160" t="s">
        <v>383</v>
      </c>
      <c r="F526" s="160">
        <v>101110869</v>
      </c>
      <c r="G526" s="215">
        <v>13991.04</v>
      </c>
      <c r="H526" s="214">
        <v>43376</v>
      </c>
      <c r="I526" s="160" t="s">
        <v>389</v>
      </c>
      <c r="J526" s="160" t="s">
        <v>9054</v>
      </c>
      <c r="K526" s="160">
        <v>2018</v>
      </c>
      <c r="L526" s="160" t="s">
        <v>101</v>
      </c>
      <c r="M526" s="211">
        <f>VLOOKUP(J526,'Depr Rates'!A:G,7,FALSE)</f>
        <v>3.1399999999999997E-2</v>
      </c>
    </row>
    <row r="527" spans="1:13" ht="14.45" x14ac:dyDescent="0.3">
      <c r="A527" s="212" t="s">
        <v>102</v>
      </c>
      <c r="B527" s="213">
        <v>10100501</v>
      </c>
      <c r="C527" s="212" t="s">
        <v>12614</v>
      </c>
      <c r="D527" s="214">
        <v>43466</v>
      </c>
      <c r="E527" s="160" t="s">
        <v>383</v>
      </c>
      <c r="F527" s="160">
        <v>101110869</v>
      </c>
      <c r="G527" s="215">
        <v>27076.15</v>
      </c>
      <c r="H527" s="214">
        <v>43376</v>
      </c>
      <c r="I527" s="160" t="s">
        <v>389</v>
      </c>
      <c r="J527" s="160" t="s">
        <v>9132</v>
      </c>
      <c r="K527" s="160">
        <v>2018</v>
      </c>
      <c r="L527" s="160" t="s">
        <v>101</v>
      </c>
      <c r="M527" s="211">
        <f>VLOOKUP(J527,'Depr Rates'!A:G,7,FALSE)</f>
        <v>3.7400000000000003E-2</v>
      </c>
    </row>
    <row r="528" spans="1:13" ht="14.45" x14ac:dyDescent="0.3">
      <c r="A528" s="212" t="s">
        <v>102</v>
      </c>
      <c r="B528" s="213">
        <v>10100501</v>
      </c>
      <c r="C528" s="212" t="s">
        <v>12614</v>
      </c>
      <c r="D528" s="214">
        <v>43466</v>
      </c>
      <c r="E528" s="160" t="s">
        <v>383</v>
      </c>
      <c r="F528" s="160">
        <v>101110869</v>
      </c>
      <c r="G528" s="160">
        <v>490.77</v>
      </c>
      <c r="H528" s="214">
        <v>43376</v>
      </c>
      <c r="I528" s="160" t="s">
        <v>389</v>
      </c>
      <c r="J528" s="160" t="s">
        <v>377</v>
      </c>
      <c r="K528" s="160">
        <v>2018</v>
      </c>
      <c r="L528" s="160" t="s">
        <v>101</v>
      </c>
      <c r="M528" s="211">
        <f>VLOOKUP(J528,'Depr Rates'!A:G,7,FALSE)</f>
        <v>1.77E-2</v>
      </c>
    </row>
    <row r="529" spans="1:13" ht="14.45" x14ac:dyDescent="0.3">
      <c r="A529" s="212" t="s">
        <v>102</v>
      </c>
      <c r="B529" s="213">
        <v>10100501</v>
      </c>
      <c r="C529" s="212" t="s">
        <v>12614</v>
      </c>
      <c r="D529" s="214">
        <v>43466</v>
      </c>
      <c r="E529" s="160" t="s">
        <v>383</v>
      </c>
      <c r="F529" s="160">
        <v>101110869</v>
      </c>
      <c r="G529" s="215">
        <v>1924.69</v>
      </c>
      <c r="H529" s="214">
        <v>43376</v>
      </c>
      <c r="I529" s="160" t="s">
        <v>389</v>
      </c>
      <c r="J529" s="160" t="s">
        <v>400</v>
      </c>
      <c r="K529" s="160">
        <v>2018</v>
      </c>
      <c r="L529" s="160" t="s">
        <v>101</v>
      </c>
      <c r="M529" s="211">
        <f>VLOOKUP(J529,'Depr Rates'!A:G,7,FALSE)</f>
        <v>4.0599999999999997E-2</v>
      </c>
    </row>
    <row r="530" spans="1:13" ht="14.45" x14ac:dyDescent="0.3">
      <c r="A530" s="212" t="s">
        <v>102</v>
      </c>
      <c r="B530" s="213">
        <v>10100501</v>
      </c>
      <c r="C530" s="212" t="s">
        <v>12614</v>
      </c>
      <c r="D530" s="214">
        <v>43466</v>
      </c>
      <c r="E530" s="160" t="s">
        <v>383</v>
      </c>
      <c r="F530" s="160">
        <v>101110869</v>
      </c>
      <c r="G530" s="215">
        <v>1487.27</v>
      </c>
      <c r="H530" s="214">
        <v>43376</v>
      </c>
      <c r="I530" s="160" t="s">
        <v>389</v>
      </c>
      <c r="J530" s="160" t="s">
        <v>400</v>
      </c>
      <c r="K530" s="160">
        <v>2018</v>
      </c>
      <c r="L530" s="160" t="s">
        <v>101</v>
      </c>
      <c r="M530" s="211">
        <f>VLOOKUP(J530,'Depr Rates'!A:G,7,FALSE)</f>
        <v>4.0599999999999997E-2</v>
      </c>
    </row>
    <row r="531" spans="1:13" ht="14.45" x14ac:dyDescent="0.3">
      <c r="A531" s="212" t="s">
        <v>102</v>
      </c>
      <c r="B531" s="213">
        <v>10100501</v>
      </c>
      <c r="C531" s="212" t="s">
        <v>12614</v>
      </c>
      <c r="D531" s="214">
        <v>43497</v>
      </c>
      <c r="E531" s="160" t="s">
        <v>383</v>
      </c>
      <c r="F531" s="160">
        <v>101110869</v>
      </c>
      <c r="G531" s="160">
        <v>855.62</v>
      </c>
      <c r="H531" s="214">
        <v>43376</v>
      </c>
      <c r="I531" s="160" t="s">
        <v>384</v>
      </c>
      <c r="J531" s="160" t="s">
        <v>9054</v>
      </c>
      <c r="K531" s="160">
        <v>2018</v>
      </c>
      <c r="L531" s="160" t="s">
        <v>101</v>
      </c>
      <c r="M531" s="211">
        <f>VLOOKUP(J531,'Depr Rates'!A:G,7,FALSE)</f>
        <v>3.1399999999999997E-2</v>
      </c>
    </row>
    <row r="532" spans="1:13" ht="14.45" x14ac:dyDescent="0.3">
      <c r="A532" s="212" t="s">
        <v>102</v>
      </c>
      <c r="B532" s="213">
        <v>10100501</v>
      </c>
      <c r="C532" s="212" t="s">
        <v>12614</v>
      </c>
      <c r="D532" s="214">
        <v>43497</v>
      </c>
      <c r="E532" s="160" t="s">
        <v>383</v>
      </c>
      <c r="F532" s="160">
        <v>101110869</v>
      </c>
      <c r="G532" s="160">
        <v>476.56</v>
      </c>
      <c r="H532" s="214">
        <v>43376</v>
      </c>
      <c r="I532" s="160" t="s">
        <v>384</v>
      </c>
      <c r="J532" s="160" t="s">
        <v>9054</v>
      </c>
      <c r="K532" s="160">
        <v>2018</v>
      </c>
      <c r="L532" s="160" t="s">
        <v>101</v>
      </c>
      <c r="M532" s="211">
        <f>VLOOKUP(J532,'Depr Rates'!A:G,7,FALSE)</f>
        <v>3.1399999999999997E-2</v>
      </c>
    </row>
    <row r="533" spans="1:13" ht="14.45" x14ac:dyDescent="0.3">
      <c r="A533" s="212" t="s">
        <v>102</v>
      </c>
      <c r="B533" s="213">
        <v>10100501</v>
      </c>
      <c r="C533" s="212" t="s">
        <v>12614</v>
      </c>
      <c r="D533" s="214">
        <v>43497</v>
      </c>
      <c r="E533" s="160" t="s">
        <v>383</v>
      </c>
      <c r="F533" s="160">
        <v>101110869</v>
      </c>
      <c r="G533" s="215">
        <v>1107.3699999999999</v>
      </c>
      <c r="H533" s="214">
        <v>43376</v>
      </c>
      <c r="I533" s="160" t="s">
        <v>384</v>
      </c>
      <c r="J533" s="160" t="s">
        <v>9054</v>
      </c>
      <c r="K533" s="160">
        <v>2018</v>
      </c>
      <c r="L533" s="160" t="s">
        <v>101</v>
      </c>
      <c r="M533" s="211">
        <f>VLOOKUP(J533,'Depr Rates'!A:G,7,FALSE)</f>
        <v>3.1399999999999997E-2</v>
      </c>
    </row>
    <row r="534" spans="1:13" ht="14.45" x14ac:dyDescent="0.3">
      <c r="A534" s="212" t="s">
        <v>102</v>
      </c>
      <c r="B534" s="213">
        <v>10100501</v>
      </c>
      <c r="C534" s="212" t="s">
        <v>12614</v>
      </c>
      <c r="D534" s="214">
        <v>43497</v>
      </c>
      <c r="E534" s="160" t="s">
        <v>383</v>
      </c>
      <c r="F534" s="160">
        <v>101110869</v>
      </c>
      <c r="G534" s="215">
        <v>2143.0500000000002</v>
      </c>
      <c r="H534" s="214">
        <v>43376</v>
      </c>
      <c r="I534" s="160" t="s">
        <v>384</v>
      </c>
      <c r="J534" s="160" t="s">
        <v>9132</v>
      </c>
      <c r="K534" s="160">
        <v>2018</v>
      </c>
      <c r="L534" s="160" t="s">
        <v>101</v>
      </c>
      <c r="M534" s="211">
        <f>VLOOKUP(J534,'Depr Rates'!A:G,7,FALSE)</f>
        <v>3.7400000000000003E-2</v>
      </c>
    </row>
    <row r="535" spans="1:13" ht="14.45" x14ac:dyDescent="0.3">
      <c r="A535" s="212" t="s">
        <v>102</v>
      </c>
      <c r="B535" s="213">
        <v>10100501</v>
      </c>
      <c r="C535" s="212" t="s">
        <v>12614</v>
      </c>
      <c r="D535" s="214">
        <v>43497</v>
      </c>
      <c r="E535" s="160" t="s">
        <v>383</v>
      </c>
      <c r="F535" s="160">
        <v>101110869</v>
      </c>
      <c r="G535" s="160">
        <v>38.840000000000003</v>
      </c>
      <c r="H535" s="214">
        <v>43376</v>
      </c>
      <c r="I535" s="160" t="s">
        <v>384</v>
      </c>
      <c r="J535" s="160" t="s">
        <v>377</v>
      </c>
      <c r="K535" s="160">
        <v>2018</v>
      </c>
      <c r="L535" s="160" t="s">
        <v>101</v>
      </c>
      <c r="M535" s="211">
        <f>VLOOKUP(J535,'Depr Rates'!A:G,7,FALSE)</f>
        <v>1.77E-2</v>
      </c>
    </row>
    <row r="536" spans="1:13" ht="14.45" x14ac:dyDescent="0.3">
      <c r="A536" s="212" t="s">
        <v>102</v>
      </c>
      <c r="B536" s="213">
        <v>10100501</v>
      </c>
      <c r="C536" s="212" t="s">
        <v>12614</v>
      </c>
      <c r="D536" s="214">
        <v>43497</v>
      </c>
      <c r="E536" s="160" t="s">
        <v>383</v>
      </c>
      <c r="F536" s="160">
        <v>101110869</v>
      </c>
      <c r="G536" s="160">
        <v>152.34</v>
      </c>
      <c r="H536" s="214">
        <v>43376</v>
      </c>
      <c r="I536" s="160" t="s">
        <v>384</v>
      </c>
      <c r="J536" s="160" t="s">
        <v>400</v>
      </c>
      <c r="K536" s="160">
        <v>2018</v>
      </c>
      <c r="L536" s="160" t="s">
        <v>101</v>
      </c>
      <c r="M536" s="211">
        <f>VLOOKUP(J536,'Depr Rates'!A:G,7,FALSE)</f>
        <v>4.0599999999999997E-2</v>
      </c>
    </row>
    <row r="537" spans="1:13" ht="14.45" x14ac:dyDescent="0.3">
      <c r="A537" s="212" t="s">
        <v>102</v>
      </c>
      <c r="B537" s="213">
        <v>10100501</v>
      </c>
      <c r="C537" s="212" t="s">
        <v>12614</v>
      </c>
      <c r="D537" s="214">
        <v>43497</v>
      </c>
      <c r="E537" s="160" t="s">
        <v>383</v>
      </c>
      <c r="F537" s="160">
        <v>101110869</v>
      </c>
      <c r="G537" s="160">
        <v>117.72</v>
      </c>
      <c r="H537" s="214">
        <v>43376</v>
      </c>
      <c r="I537" s="160" t="s">
        <v>384</v>
      </c>
      <c r="J537" s="160" t="s">
        <v>400</v>
      </c>
      <c r="K537" s="160">
        <v>2018</v>
      </c>
      <c r="L537" s="160" t="s">
        <v>101</v>
      </c>
      <c r="M537" s="211">
        <f>VLOOKUP(J537,'Depr Rates'!A:G,7,FALSE)</f>
        <v>4.0599999999999997E-2</v>
      </c>
    </row>
    <row r="538" spans="1:13" ht="14.45" x14ac:dyDescent="0.3">
      <c r="A538" s="212" t="s">
        <v>102</v>
      </c>
      <c r="B538" s="213">
        <v>10100501</v>
      </c>
      <c r="C538" s="212" t="s">
        <v>12614</v>
      </c>
      <c r="D538" s="214">
        <v>43497</v>
      </c>
      <c r="E538" s="160" t="s">
        <v>383</v>
      </c>
      <c r="F538" s="160">
        <v>101110869</v>
      </c>
      <c r="G538" s="160">
        <v>2.5499999999999998</v>
      </c>
      <c r="H538" s="214">
        <v>43376</v>
      </c>
      <c r="I538" s="160" t="s">
        <v>384</v>
      </c>
      <c r="J538" s="160" t="s">
        <v>9054</v>
      </c>
      <c r="K538" s="160">
        <v>2018</v>
      </c>
      <c r="L538" s="160" t="s">
        <v>101</v>
      </c>
      <c r="M538" s="211">
        <f>VLOOKUP(J538,'Depr Rates'!A:G,7,FALSE)</f>
        <v>3.1399999999999997E-2</v>
      </c>
    </row>
    <row r="539" spans="1:13" ht="14.45" x14ac:dyDescent="0.3">
      <c r="A539" s="212" t="s">
        <v>102</v>
      </c>
      <c r="B539" s="213">
        <v>10100501</v>
      </c>
      <c r="C539" s="212" t="s">
        <v>12614</v>
      </c>
      <c r="D539" s="214">
        <v>43497</v>
      </c>
      <c r="E539" s="160" t="s">
        <v>383</v>
      </c>
      <c r="F539" s="160">
        <v>101110869</v>
      </c>
      <c r="G539" s="160">
        <v>1.48</v>
      </c>
      <c r="H539" s="214">
        <v>43376</v>
      </c>
      <c r="I539" s="160" t="s">
        <v>384</v>
      </c>
      <c r="J539" s="160" t="s">
        <v>9054</v>
      </c>
      <c r="K539" s="160">
        <v>2018</v>
      </c>
      <c r="L539" s="160" t="s">
        <v>101</v>
      </c>
      <c r="M539" s="211">
        <f>VLOOKUP(J539,'Depr Rates'!A:G,7,FALSE)</f>
        <v>3.1399999999999997E-2</v>
      </c>
    </row>
    <row r="540" spans="1:13" ht="14.45" x14ac:dyDescent="0.3">
      <c r="A540" s="212" t="s">
        <v>102</v>
      </c>
      <c r="B540" s="213">
        <v>10100501</v>
      </c>
      <c r="C540" s="212" t="s">
        <v>12614</v>
      </c>
      <c r="D540" s="214">
        <v>43497</v>
      </c>
      <c r="E540" s="160" t="s">
        <v>383</v>
      </c>
      <c r="F540" s="160">
        <v>101110869</v>
      </c>
      <c r="G540" s="160">
        <v>3.48</v>
      </c>
      <c r="H540" s="214">
        <v>43376</v>
      </c>
      <c r="I540" s="160" t="s">
        <v>384</v>
      </c>
      <c r="J540" s="160" t="s">
        <v>9054</v>
      </c>
      <c r="K540" s="160">
        <v>2018</v>
      </c>
      <c r="L540" s="160" t="s">
        <v>101</v>
      </c>
      <c r="M540" s="211">
        <f>VLOOKUP(J540,'Depr Rates'!A:G,7,FALSE)</f>
        <v>3.1399999999999997E-2</v>
      </c>
    </row>
    <row r="541" spans="1:13" ht="14.45" x14ac:dyDescent="0.3">
      <c r="A541" s="212" t="s">
        <v>102</v>
      </c>
      <c r="B541" s="213">
        <v>10100501</v>
      </c>
      <c r="C541" s="212" t="s">
        <v>12614</v>
      </c>
      <c r="D541" s="214">
        <v>43497</v>
      </c>
      <c r="E541" s="160" t="s">
        <v>383</v>
      </c>
      <c r="F541" s="160">
        <v>101110869</v>
      </c>
      <c r="G541" s="160">
        <v>3.16</v>
      </c>
      <c r="H541" s="214">
        <v>43376</v>
      </c>
      <c r="I541" s="160" t="s">
        <v>384</v>
      </c>
      <c r="J541" s="160" t="s">
        <v>9132</v>
      </c>
      <c r="K541" s="160">
        <v>2018</v>
      </c>
      <c r="L541" s="160" t="s">
        <v>101</v>
      </c>
      <c r="M541" s="211">
        <f>VLOOKUP(J541,'Depr Rates'!A:G,7,FALSE)</f>
        <v>3.7400000000000003E-2</v>
      </c>
    </row>
    <row r="542" spans="1:13" ht="14.45" x14ac:dyDescent="0.3">
      <c r="A542" s="212" t="s">
        <v>102</v>
      </c>
      <c r="B542" s="213">
        <v>10100501</v>
      </c>
      <c r="C542" s="212" t="s">
        <v>12614</v>
      </c>
      <c r="D542" s="214">
        <v>43497</v>
      </c>
      <c r="E542" s="160" t="s">
        <v>383</v>
      </c>
      <c r="F542" s="160">
        <v>101110869</v>
      </c>
      <c r="G542" s="160">
        <v>0.09</v>
      </c>
      <c r="H542" s="214">
        <v>43376</v>
      </c>
      <c r="I542" s="160" t="s">
        <v>384</v>
      </c>
      <c r="J542" s="160" t="s">
        <v>377</v>
      </c>
      <c r="K542" s="160">
        <v>2018</v>
      </c>
      <c r="L542" s="160" t="s">
        <v>101</v>
      </c>
      <c r="M542" s="211">
        <f>VLOOKUP(J542,'Depr Rates'!A:G,7,FALSE)</f>
        <v>1.77E-2</v>
      </c>
    </row>
    <row r="543" spans="1:13" ht="14.45" x14ac:dyDescent="0.3">
      <c r="A543" s="212" t="s">
        <v>102</v>
      </c>
      <c r="B543" s="213">
        <v>10100501</v>
      </c>
      <c r="C543" s="212" t="s">
        <v>12614</v>
      </c>
      <c r="D543" s="214">
        <v>43497</v>
      </c>
      <c r="E543" s="160" t="s">
        <v>383</v>
      </c>
      <c r="F543" s="160">
        <v>101110869</v>
      </c>
      <c r="G543" s="160">
        <v>0.19</v>
      </c>
      <c r="H543" s="214">
        <v>43376</v>
      </c>
      <c r="I543" s="160" t="s">
        <v>384</v>
      </c>
      <c r="J543" s="160" t="s">
        <v>400</v>
      </c>
      <c r="K543" s="160">
        <v>2018</v>
      </c>
      <c r="L543" s="160" t="s">
        <v>101</v>
      </c>
      <c r="M543" s="211">
        <f>VLOOKUP(J543,'Depr Rates'!A:G,7,FALSE)</f>
        <v>4.0599999999999997E-2</v>
      </c>
    </row>
    <row r="544" spans="1:13" ht="14.45" x14ac:dyDescent="0.3">
      <c r="A544" s="212" t="s">
        <v>102</v>
      </c>
      <c r="B544" s="213">
        <v>10100501</v>
      </c>
      <c r="C544" s="212" t="s">
        <v>12614</v>
      </c>
      <c r="D544" s="214">
        <v>43497</v>
      </c>
      <c r="E544" s="160" t="s">
        <v>383</v>
      </c>
      <c r="F544" s="160">
        <v>101110869</v>
      </c>
      <c r="G544" s="160">
        <v>0.15</v>
      </c>
      <c r="H544" s="214">
        <v>43376</v>
      </c>
      <c r="I544" s="160" t="s">
        <v>384</v>
      </c>
      <c r="J544" s="160" t="s">
        <v>400</v>
      </c>
      <c r="K544" s="160">
        <v>2018</v>
      </c>
      <c r="L544" s="160" t="s">
        <v>101</v>
      </c>
      <c r="M544" s="211">
        <f>VLOOKUP(J544,'Depr Rates'!A:G,7,FALSE)</f>
        <v>4.0599999999999997E-2</v>
      </c>
    </row>
    <row r="545" spans="1:13" ht="14.45" x14ac:dyDescent="0.3">
      <c r="A545" s="212" t="s">
        <v>102</v>
      </c>
      <c r="B545" s="213">
        <v>10100501</v>
      </c>
      <c r="C545" s="212" t="s">
        <v>12614</v>
      </c>
      <c r="D545" s="214">
        <v>43525</v>
      </c>
      <c r="E545" s="160" t="s">
        <v>383</v>
      </c>
      <c r="F545" s="160">
        <v>101110869</v>
      </c>
      <c r="G545" s="160">
        <v>-68.48</v>
      </c>
      <c r="H545" s="214">
        <v>43376</v>
      </c>
      <c r="I545" s="160" t="s">
        <v>384</v>
      </c>
      <c r="J545" s="160" t="s">
        <v>9054</v>
      </c>
      <c r="K545" s="160">
        <v>2018</v>
      </c>
      <c r="L545" s="160" t="s">
        <v>101</v>
      </c>
      <c r="M545" s="211">
        <f>VLOOKUP(J545,'Depr Rates'!A:G,7,FALSE)</f>
        <v>3.1399999999999997E-2</v>
      </c>
    </row>
    <row r="546" spans="1:13" ht="14.45" x14ac:dyDescent="0.3">
      <c r="A546" s="212" t="s">
        <v>102</v>
      </c>
      <c r="B546" s="213">
        <v>10100501</v>
      </c>
      <c r="C546" s="212" t="s">
        <v>12614</v>
      </c>
      <c r="D546" s="214">
        <v>43525</v>
      </c>
      <c r="E546" s="160" t="s">
        <v>383</v>
      </c>
      <c r="F546" s="160">
        <v>101110869</v>
      </c>
      <c r="G546" s="160">
        <v>-38.14</v>
      </c>
      <c r="H546" s="214">
        <v>43376</v>
      </c>
      <c r="I546" s="160" t="s">
        <v>384</v>
      </c>
      <c r="J546" s="160" t="s">
        <v>9054</v>
      </c>
      <c r="K546" s="160">
        <v>2018</v>
      </c>
      <c r="L546" s="160" t="s">
        <v>101</v>
      </c>
      <c r="M546" s="211">
        <f>VLOOKUP(J546,'Depr Rates'!A:G,7,FALSE)</f>
        <v>3.1399999999999997E-2</v>
      </c>
    </row>
    <row r="547" spans="1:13" ht="14.45" x14ac:dyDescent="0.3">
      <c r="A547" s="212" t="s">
        <v>102</v>
      </c>
      <c r="B547" s="213">
        <v>10100501</v>
      </c>
      <c r="C547" s="212" t="s">
        <v>12614</v>
      </c>
      <c r="D547" s="214">
        <v>43525</v>
      </c>
      <c r="E547" s="160" t="s">
        <v>383</v>
      </c>
      <c r="F547" s="160">
        <v>101110869</v>
      </c>
      <c r="G547" s="160">
        <v>-88.64</v>
      </c>
      <c r="H547" s="214">
        <v>43376</v>
      </c>
      <c r="I547" s="160" t="s">
        <v>384</v>
      </c>
      <c r="J547" s="160" t="s">
        <v>9054</v>
      </c>
      <c r="K547" s="160">
        <v>2018</v>
      </c>
      <c r="L547" s="160" t="s">
        <v>101</v>
      </c>
      <c r="M547" s="211">
        <f>VLOOKUP(J547,'Depr Rates'!A:G,7,FALSE)</f>
        <v>3.1399999999999997E-2</v>
      </c>
    </row>
    <row r="548" spans="1:13" ht="14.45" x14ac:dyDescent="0.3">
      <c r="A548" s="212" t="s">
        <v>102</v>
      </c>
      <c r="B548" s="213">
        <v>10100501</v>
      </c>
      <c r="C548" s="212" t="s">
        <v>12614</v>
      </c>
      <c r="D548" s="214">
        <v>43525</v>
      </c>
      <c r="E548" s="160" t="s">
        <v>383</v>
      </c>
      <c r="F548" s="160">
        <v>101110869</v>
      </c>
      <c r="G548" s="160">
        <v>-171.52</v>
      </c>
      <c r="H548" s="214">
        <v>43376</v>
      </c>
      <c r="I548" s="160" t="s">
        <v>384</v>
      </c>
      <c r="J548" s="160" t="s">
        <v>9132</v>
      </c>
      <c r="K548" s="160">
        <v>2018</v>
      </c>
      <c r="L548" s="160" t="s">
        <v>101</v>
      </c>
      <c r="M548" s="211">
        <f>VLOOKUP(J548,'Depr Rates'!A:G,7,FALSE)</f>
        <v>3.7400000000000003E-2</v>
      </c>
    </row>
    <row r="549" spans="1:13" ht="14.45" x14ac:dyDescent="0.3">
      <c r="A549" s="212" t="s">
        <v>102</v>
      </c>
      <c r="B549" s="213">
        <v>10100501</v>
      </c>
      <c r="C549" s="212" t="s">
        <v>12614</v>
      </c>
      <c r="D549" s="214">
        <v>43525</v>
      </c>
      <c r="E549" s="160" t="s">
        <v>383</v>
      </c>
      <c r="F549" s="160">
        <v>101110869</v>
      </c>
      <c r="G549" s="160">
        <v>-3.11</v>
      </c>
      <c r="H549" s="214">
        <v>43376</v>
      </c>
      <c r="I549" s="160" t="s">
        <v>384</v>
      </c>
      <c r="J549" s="160" t="s">
        <v>377</v>
      </c>
      <c r="K549" s="160">
        <v>2018</v>
      </c>
      <c r="L549" s="160" t="s">
        <v>101</v>
      </c>
      <c r="M549" s="211">
        <f>VLOOKUP(J549,'Depr Rates'!A:G,7,FALSE)</f>
        <v>1.77E-2</v>
      </c>
    </row>
    <row r="550" spans="1:13" ht="14.45" x14ac:dyDescent="0.3">
      <c r="A550" s="212" t="s">
        <v>102</v>
      </c>
      <c r="B550" s="213">
        <v>10100501</v>
      </c>
      <c r="C550" s="212" t="s">
        <v>12614</v>
      </c>
      <c r="D550" s="214">
        <v>43525</v>
      </c>
      <c r="E550" s="160" t="s">
        <v>383</v>
      </c>
      <c r="F550" s="160">
        <v>101110869</v>
      </c>
      <c r="G550" s="160">
        <v>-12.19</v>
      </c>
      <c r="H550" s="214">
        <v>43376</v>
      </c>
      <c r="I550" s="160" t="s">
        <v>384</v>
      </c>
      <c r="J550" s="160" t="s">
        <v>400</v>
      </c>
      <c r="K550" s="160">
        <v>2018</v>
      </c>
      <c r="L550" s="160" t="s">
        <v>101</v>
      </c>
      <c r="M550" s="211">
        <f>VLOOKUP(J550,'Depr Rates'!A:G,7,FALSE)</f>
        <v>4.0599999999999997E-2</v>
      </c>
    </row>
    <row r="551" spans="1:13" ht="14.45" x14ac:dyDescent="0.3">
      <c r="A551" s="212" t="s">
        <v>102</v>
      </c>
      <c r="B551" s="213">
        <v>10100501</v>
      </c>
      <c r="C551" s="212" t="s">
        <v>12614</v>
      </c>
      <c r="D551" s="214">
        <v>43525</v>
      </c>
      <c r="E551" s="160" t="s">
        <v>383</v>
      </c>
      <c r="F551" s="160">
        <v>101110869</v>
      </c>
      <c r="G551" s="160">
        <v>-9.42</v>
      </c>
      <c r="H551" s="214">
        <v>43376</v>
      </c>
      <c r="I551" s="160" t="s">
        <v>384</v>
      </c>
      <c r="J551" s="160" t="s">
        <v>400</v>
      </c>
      <c r="K551" s="160">
        <v>2018</v>
      </c>
      <c r="L551" s="160" t="s">
        <v>101</v>
      </c>
      <c r="M551" s="211">
        <f>VLOOKUP(J551,'Depr Rates'!A:G,7,FALSE)</f>
        <v>4.0599999999999997E-2</v>
      </c>
    </row>
    <row r="552" spans="1:13" ht="14.45" x14ac:dyDescent="0.3">
      <c r="A552" s="212" t="s">
        <v>102</v>
      </c>
      <c r="B552" s="213">
        <v>10600501</v>
      </c>
      <c r="C552" s="212" t="s">
        <v>12614</v>
      </c>
      <c r="D552" s="214">
        <v>43466</v>
      </c>
      <c r="E552" s="160" t="s">
        <v>373</v>
      </c>
      <c r="F552" s="160">
        <v>101110930</v>
      </c>
      <c r="G552" s="215">
        <v>2483.52</v>
      </c>
      <c r="H552" s="214">
        <v>43479</v>
      </c>
      <c r="I552" s="160" t="s">
        <v>168</v>
      </c>
      <c r="J552" s="160" t="s">
        <v>9054</v>
      </c>
      <c r="K552" s="160">
        <f t="shared" ref="K552:K615" si="8">MONTH(H552)</f>
        <v>1</v>
      </c>
      <c r="L552" s="160" t="s">
        <v>101</v>
      </c>
      <c r="M552" s="211">
        <f>VLOOKUP(J552,'Depr Rates'!A:G,7,FALSE)</f>
        <v>3.1399999999999997E-2</v>
      </c>
    </row>
    <row r="553" spans="1:13" ht="14.45" x14ac:dyDescent="0.3">
      <c r="A553" s="212" t="s">
        <v>102</v>
      </c>
      <c r="B553" s="213">
        <v>10600501</v>
      </c>
      <c r="C553" s="212" t="s">
        <v>12614</v>
      </c>
      <c r="D553" s="214">
        <v>43466</v>
      </c>
      <c r="E553" s="160" t="s">
        <v>373</v>
      </c>
      <c r="F553" s="160">
        <v>101110930</v>
      </c>
      <c r="G553" s="215">
        <v>56870.57</v>
      </c>
      <c r="H553" s="214">
        <v>43479</v>
      </c>
      <c r="I553" s="160" t="s">
        <v>168</v>
      </c>
      <c r="J553" s="160" t="s">
        <v>377</v>
      </c>
      <c r="K553" s="160">
        <f t="shared" si="8"/>
        <v>1</v>
      </c>
      <c r="L553" s="160" t="s">
        <v>101</v>
      </c>
      <c r="M553" s="211">
        <f>VLOOKUP(J553,'Depr Rates'!A:G,7,FALSE)</f>
        <v>1.77E-2</v>
      </c>
    </row>
    <row r="554" spans="1:13" ht="14.45" x14ac:dyDescent="0.3">
      <c r="A554" s="212" t="s">
        <v>102</v>
      </c>
      <c r="B554" s="213">
        <v>10600501</v>
      </c>
      <c r="C554" s="212" t="s">
        <v>12614</v>
      </c>
      <c r="D554" s="214">
        <v>43466</v>
      </c>
      <c r="E554" s="160" t="s">
        <v>373</v>
      </c>
      <c r="F554" s="160">
        <v>101110930</v>
      </c>
      <c r="G554" s="215">
        <v>50879.64</v>
      </c>
      <c r="H554" s="214">
        <v>43479</v>
      </c>
      <c r="I554" s="160" t="s">
        <v>168</v>
      </c>
      <c r="J554" s="160" t="s">
        <v>376</v>
      </c>
      <c r="K554" s="160">
        <f t="shared" si="8"/>
        <v>1</v>
      </c>
      <c r="L554" s="160" t="s">
        <v>101</v>
      </c>
      <c r="M554" s="211">
        <f>VLOOKUP(J554,'Depr Rates'!A:G,7,FALSE)</f>
        <v>3.9300000000000002E-2</v>
      </c>
    </row>
    <row r="555" spans="1:13" ht="14.45" x14ac:dyDescent="0.3">
      <c r="A555" s="212" t="s">
        <v>102</v>
      </c>
      <c r="B555" s="213">
        <v>10600501</v>
      </c>
      <c r="C555" s="212" t="s">
        <v>12614</v>
      </c>
      <c r="D555" s="214">
        <v>43466</v>
      </c>
      <c r="E555" s="160" t="s">
        <v>373</v>
      </c>
      <c r="F555" s="160">
        <v>101110930</v>
      </c>
      <c r="G555" s="160">
        <v>761.26</v>
      </c>
      <c r="H555" s="214">
        <v>43479</v>
      </c>
      <c r="I555" s="160" t="s">
        <v>168</v>
      </c>
      <c r="J555" s="160" t="s">
        <v>9132</v>
      </c>
      <c r="K555" s="160">
        <f t="shared" si="8"/>
        <v>1</v>
      </c>
      <c r="L555" s="160" t="s">
        <v>101</v>
      </c>
      <c r="M555" s="211">
        <f>VLOOKUP(J555,'Depr Rates'!A:G,7,FALSE)</f>
        <v>3.7400000000000003E-2</v>
      </c>
    </row>
    <row r="556" spans="1:13" ht="14.45" x14ac:dyDescent="0.3">
      <c r="A556" s="212" t="s">
        <v>102</v>
      </c>
      <c r="B556" s="213">
        <v>10600501</v>
      </c>
      <c r="C556" s="212" t="s">
        <v>12614</v>
      </c>
      <c r="D556" s="214">
        <v>43466</v>
      </c>
      <c r="E556" s="160" t="s">
        <v>373</v>
      </c>
      <c r="F556" s="160">
        <v>101110930</v>
      </c>
      <c r="G556" s="160">
        <v>24.14</v>
      </c>
      <c r="H556" s="214">
        <v>43479</v>
      </c>
      <c r="I556" s="160" t="s">
        <v>168</v>
      </c>
      <c r="J556" s="160" t="s">
        <v>376</v>
      </c>
      <c r="K556" s="160">
        <f t="shared" si="8"/>
        <v>1</v>
      </c>
      <c r="L556" s="160" t="s">
        <v>101</v>
      </c>
      <c r="M556" s="211">
        <f>VLOOKUP(J556,'Depr Rates'!A:G,7,FALSE)</f>
        <v>3.9300000000000002E-2</v>
      </c>
    </row>
    <row r="557" spans="1:13" ht="14.45" x14ac:dyDescent="0.3">
      <c r="A557" s="212" t="s">
        <v>102</v>
      </c>
      <c r="B557" s="213">
        <v>10600501</v>
      </c>
      <c r="C557" s="212" t="s">
        <v>12614</v>
      </c>
      <c r="D557" s="214">
        <v>43466</v>
      </c>
      <c r="E557" s="160" t="s">
        <v>373</v>
      </c>
      <c r="F557" s="160">
        <v>101110930</v>
      </c>
      <c r="G557" s="160">
        <v>1.18</v>
      </c>
      <c r="H557" s="214">
        <v>43479</v>
      </c>
      <c r="I557" s="160" t="s">
        <v>168</v>
      </c>
      <c r="J557" s="160" t="s">
        <v>9054</v>
      </c>
      <c r="K557" s="160">
        <f t="shared" si="8"/>
        <v>1</v>
      </c>
      <c r="L557" s="160" t="s">
        <v>101</v>
      </c>
      <c r="M557" s="211">
        <f>VLOOKUP(J557,'Depr Rates'!A:G,7,FALSE)</f>
        <v>3.1399999999999997E-2</v>
      </c>
    </row>
    <row r="558" spans="1:13" ht="14.45" x14ac:dyDescent="0.3">
      <c r="A558" s="212" t="s">
        <v>102</v>
      </c>
      <c r="B558" s="213">
        <v>10600501</v>
      </c>
      <c r="C558" s="212" t="s">
        <v>12614</v>
      </c>
      <c r="D558" s="214">
        <v>43466</v>
      </c>
      <c r="E558" s="160" t="s">
        <v>373</v>
      </c>
      <c r="F558" s="160">
        <v>101110930</v>
      </c>
      <c r="G558" s="160">
        <v>0.36</v>
      </c>
      <c r="H558" s="214">
        <v>43479</v>
      </c>
      <c r="I558" s="160" t="s">
        <v>168</v>
      </c>
      <c r="J558" s="160" t="s">
        <v>9132</v>
      </c>
      <c r="K558" s="160">
        <f t="shared" si="8"/>
        <v>1</v>
      </c>
      <c r="L558" s="160" t="s">
        <v>101</v>
      </c>
      <c r="M558" s="211">
        <f>VLOOKUP(J558,'Depr Rates'!A:G,7,FALSE)</f>
        <v>3.7400000000000003E-2</v>
      </c>
    </row>
    <row r="559" spans="1:13" ht="14.45" x14ac:dyDescent="0.3">
      <c r="A559" s="212" t="s">
        <v>102</v>
      </c>
      <c r="B559" s="213">
        <v>10600501</v>
      </c>
      <c r="C559" s="212" t="s">
        <v>12614</v>
      </c>
      <c r="D559" s="214">
        <v>43466</v>
      </c>
      <c r="E559" s="160" t="s">
        <v>373</v>
      </c>
      <c r="F559" s="160">
        <v>101110930</v>
      </c>
      <c r="G559" s="160">
        <v>26.99</v>
      </c>
      <c r="H559" s="214">
        <v>43479</v>
      </c>
      <c r="I559" s="160" t="s">
        <v>168</v>
      </c>
      <c r="J559" s="160" t="s">
        <v>377</v>
      </c>
      <c r="K559" s="160">
        <f t="shared" si="8"/>
        <v>1</v>
      </c>
      <c r="L559" s="160" t="s">
        <v>101</v>
      </c>
      <c r="M559" s="211">
        <f>VLOOKUP(J559,'Depr Rates'!A:G,7,FALSE)</f>
        <v>1.77E-2</v>
      </c>
    </row>
    <row r="560" spans="1:13" ht="14.45" x14ac:dyDescent="0.3">
      <c r="A560" s="212" t="s">
        <v>102</v>
      </c>
      <c r="B560" s="213">
        <v>10600501</v>
      </c>
      <c r="C560" s="212" t="s">
        <v>12614</v>
      </c>
      <c r="D560" s="214">
        <v>43466</v>
      </c>
      <c r="E560" s="160" t="s">
        <v>373</v>
      </c>
      <c r="F560" s="160">
        <v>101110930</v>
      </c>
      <c r="G560" s="215">
        <v>20080.36</v>
      </c>
      <c r="H560" s="214">
        <v>43479</v>
      </c>
      <c r="I560" s="160" t="s">
        <v>168</v>
      </c>
      <c r="J560" s="160" t="s">
        <v>376</v>
      </c>
      <c r="K560" s="160">
        <f t="shared" si="8"/>
        <v>1</v>
      </c>
      <c r="L560" s="160" t="s">
        <v>101</v>
      </c>
      <c r="M560" s="211">
        <f>VLOOKUP(J560,'Depr Rates'!A:G,7,FALSE)</f>
        <v>3.9300000000000002E-2</v>
      </c>
    </row>
    <row r="561" spans="1:13" ht="14.45" x14ac:dyDescent="0.3">
      <c r="A561" s="212" t="s">
        <v>102</v>
      </c>
      <c r="B561" s="213">
        <v>10600501</v>
      </c>
      <c r="C561" s="212" t="s">
        <v>12614</v>
      </c>
      <c r="D561" s="214">
        <v>43466</v>
      </c>
      <c r="E561" s="160" t="s">
        <v>373</v>
      </c>
      <c r="F561" s="160">
        <v>101110930</v>
      </c>
      <c r="G561" s="160">
        <v>980.15</v>
      </c>
      <c r="H561" s="214">
        <v>43479</v>
      </c>
      <c r="I561" s="160" t="s">
        <v>168</v>
      </c>
      <c r="J561" s="160" t="s">
        <v>9054</v>
      </c>
      <c r="K561" s="160">
        <f t="shared" si="8"/>
        <v>1</v>
      </c>
      <c r="L561" s="160" t="s">
        <v>101</v>
      </c>
      <c r="M561" s="211">
        <f>VLOOKUP(J561,'Depr Rates'!A:G,7,FALSE)</f>
        <v>3.1399999999999997E-2</v>
      </c>
    </row>
    <row r="562" spans="1:13" ht="14.45" x14ac:dyDescent="0.3">
      <c r="A562" s="212" t="s">
        <v>102</v>
      </c>
      <c r="B562" s="213">
        <v>10600501</v>
      </c>
      <c r="C562" s="212" t="s">
        <v>12614</v>
      </c>
      <c r="D562" s="214">
        <v>43466</v>
      </c>
      <c r="E562" s="160" t="s">
        <v>373</v>
      </c>
      <c r="F562" s="160">
        <v>101110930</v>
      </c>
      <c r="G562" s="160">
        <v>300.44</v>
      </c>
      <c r="H562" s="214">
        <v>43479</v>
      </c>
      <c r="I562" s="160" t="s">
        <v>168</v>
      </c>
      <c r="J562" s="160" t="s">
        <v>9132</v>
      </c>
      <c r="K562" s="160">
        <f t="shared" si="8"/>
        <v>1</v>
      </c>
      <c r="L562" s="160" t="s">
        <v>101</v>
      </c>
      <c r="M562" s="211">
        <f>VLOOKUP(J562,'Depr Rates'!A:G,7,FALSE)</f>
        <v>3.7400000000000003E-2</v>
      </c>
    </row>
    <row r="563" spans="1:13" ht="14.45" x14ac:dyDescent="0.3">
      <c r="A563" s="212" t="s">
        <v>102</v>
      </c>
      <c r="B563" s="213">
        <v>10600501</v>
      </c>
      <c r="C563" s="212" t="s">
        <v>12614</v>
      </c>
      <c r="D563" s="214">
        <v>43466</v>
      </c>
      <c r="E563" s="160" t="s">
        <v>373</v>
      </c>
      <c r="F563" s="160">
        <v>101110930</v>
      </c>
      <c r="G563" s="215">
        <v>22444.75</v>
      </c>
      <c r="H563" s="214">
        <v>43479</v>
      </c>
      <c r="I563" s="160" t="s">
        <v>168</v>
      </c>
      <c r="J563" s="160" t="s">
        <v>377</v>
      </c>
      <c r="K563" s="160">
        <f t="shared" si="8"/>
        <v>1</v>
      </c>
      <c r="L563" s="160" t="s">
        <v>101</v>
      </c>
      <c r="M563" s="211">
        <f>VLOOKUP(J563,'Depr Rates'!A:G,7,FALSE)</f>
        <v>1.77E-2</v>
      </c>
    </row>
    <row r="564" spans="1:13" ht="14.45" x14ac:dyDescent="0.3">
      <c r="A564" s="212" t="s">
        <v>102</v>
      </c>
      <c r="B564" s="213">
        <v>10600501</v>
      </c>
      <c r="C564" s="212" t="s">
        <v>12614</v>
      </c>
      <c r="D564" s="214">
        <v>43497</v>
      </c>
      <c r="E564" s="160" t="s">
        <v>373</v>
      </c>
      <c r="F564" s="160">
        <v>101110930</v>
      </c>
      <c r="G564" s="160">
        <v>127.39</v>
      </c>
      <c r="H564" s="214">
        <v>43479</v>
      </c>
      <c r="I564" s="160" t="s">
        <v>168</v>
      </c>
      <c r="J564" s="160" t="s">
        <v>377</v>
      </c>
      <c r="K564" s="160">
        <f t="shared" si="8"/>
        <v>1</v>
      </c>
      <c r="L564" s="160" t="s">
        <v>101</v>
      </c>
      <c r="M564" s="211">
        <f>VLOOKUP(J564,'Depr Rates'!A:G,7,FALSE)</f>
        <v>1.77E-2</v>
      </c>
    </row>
    <row r="565" spans="1:13" ht="14.45" x14ac:dyDescent="0.3">
      <c r="A565" s="212" t="s">
        <v>102</v>
      </c>
      <c r="B565" s="213">
        <v>10600501</v>
      </c>
      <c r="C565" s="212" t="s">
        <v>12614</v>
      </c>
      <c r="D565" s="214">
        <v>43497</v>
      </c>
      <c r="E565" s="160" t="s">
        <v>373</v>
      </c>
      <c r="F565" s="160">
        <v>101110930</v>
      </c>
      <c r="G565" s="160">
        <v>1.71</v>
      </c>
      <c r="H565" s="214">
        <v>43479</v>
      </c>
      <c r="I565" s="160" t="s">
        <v>168</v>
      </c>
      <c r="J565" s="160" t="s">
        <v>9132</v>
      </c>
      <c r="K565" s="160">
        <f t="shared" si="8"/>
        <v>1</v>
      </c>
      <c r="L565" s="160" t="s">
        <v>101</v>
      </c>
      <c r="M565" s="211">
        <f>VLOOKUP(J565,'Depr Rates'!A:G,7,FALSE)</f>
        <v>3.7400000000000003E-2</v>
      </c>
    </row>
    <row r="566" spans="1:13" ht="14.45" x14ac:dyDescent="0.3">
      <c r="A566" s="212" t="s">
        <v>102</v>
      </c>
      <c r="B566" s="213">
        <v>10600501</v>
      </c>
      <c r="C566" s="212" t="s">
        <v>12614</v>
      </c>
      <c r="D566" s="214">
        <v>43497</v>
      </c>
      <c r="E566" s="160" t="s">
        <v>373</v>
      </c>
      <c r="F566" s="160">
        <v>101110930</v>
      </c>
      <c r="G566" s="160">
        <v>113.97</v>
      </c>
      <c r="H566" s="214">
        <v>43479</v>
      </c>
      <c r="I566" s="160" t="s">
        <v>168</v>
      </c>
      <c r="J566" s="160" t="s">
        <v>376</v>
      </c>
      <c r="K566" s="160">
        <f t="shared" si="8"/>
        <v>1</v>
      </c>
      <c r="L566" s="160" t="s">
        <v>101</v>
      </c>
      <c r="M566" s="211">
        <f>VLOOKUP(J566,'Depr Rates'!A:G,7,FALSE)</f>
        <v>3.9300000000000002E-2</v>
      </c>
    </row>
    <row r="567" spans="1:13" ht="14.45" x14ac:dyDescent="0.3">
      <c r="A567" s="212" t="s">
        <v>102</v>
      </c>
      <c r="B567" s="213">
        <v>10600501</v>
      </c>
      <c r="C567" s="212" t="s">
        <v>12614</v>
      </c>
      <c r="D567" s="214">
        <v>43497</v>
      </c>
      <c r="E567" s="160" t="s">
        <v>373</v>
      </c>
      <c r="F567" s="160">
        <v>101110930</v>
      </c>
      <c r="G567" s="160">
        <v>5.57</v>
      </c>
      <c r="H567" s="214">
        <v>43479</v>
      </c>
      <c r="I567" s="160" t="s">
        <v>168</v>
      </c>
      <c r="J567" s="160" t="s">
        <v>9054</v>
      </c>
      <c r="K567" s="160">
        <f t="shared" si="8"/>
        <v>1</v>
      </c>
      <c r="L567" s="160" t="s">
        <v>101</v>
      </c>
      <c r="M567" s="211">
        <f>VLOOKUP(J567,'Depr Rates'!A:G,7,FALSE)</f>
        <v>3.1399999999999997E-2</v>
      </c>
    </row>
    <row r="568" spans="1:13" ht="14.45" x14ac:dyDescent="0.3">
      <c r="A568" s="212" t="s">
        <v>102</v>
      </c>
      <c r="B568" s="213">
        <v>10600501</v>
      </c>
      <c r="C568" s="212" t="s">
        <v>12614</v>
      </c>
      <c r="D568" s="214">
        <v>43497</v>
      </c>
      <c r="E568" s="160" t="s">
        <v>373</v>
      </c>
      <c r="F568" s="160">
        <v>101110930</v>
      </c>
      <c r="G568" s="160">
        <v>0.83</v>
      </c>
      <c r="H568" s="214">
        <v>43479</v>
      </c>
      <c r="I568" s="160" t="s">
        <v>168</v>
      </c>
      <c r="J568" s="160" t="s">
        <v>9132</v>
      </c>
      <c r="K568" s="160">
        <f t="shared" si="8"/>
        <v>1</v>
      </c>
      <c r="L568" s="160" t="s">
        <v>101</v>
      </c>
      <c r="M568" s="211">
        <f>VLOOKUP(J568,'Depr Rates'!A:G,7,FALSE)</f>
        <v>3.7400000000000003E-2</v>
      </c>
    </row>
    <row r="569" spans="1:13" ht="14.45" x14ac:dyDescent="0.3">
      <c r="A569" s="212" t="s">
        <v>102</v>
      </c>
      <c r="B569" s="213">
        <v>10600501</v>
      </c>
      <c r="C569" s="212" t="s">
        <v>12614</v>
      </c>
      <c r="D569" s="214">
        <v>43497</v>
      </c>
      <c r="E569" s="160" t="s">
        <v>373</v>
      </c>
      <c r="F569" s="160">
        <v>101110930</v>
      </c>
      <c r="G569" s="160">
        <v>55.52</v>
      </c>
      <c r="H569" s="214">
        <v>43479</v>
      </c>
      <c r="I569" s="160" t="s">
        <v>168</v>
      </c>
      <c r="J569" s="160" t="s">
        <v>376</v>
      </c>
      <c r="K569" s="160">
        <f t="shared" si="8"/>
        <v>1</v>
      </c>
      <c r="L569" s="160" t="s">
        <v>101</v>
      </c>
      <c r="M569" s="211">
        <f>VLOOKUP(J569,'Depr Rates'!A:G,7,FALSE)</f>
        <v>3.9300000000000002E-2</v>
      </c>
    </row>
    <row r="570" spans="1:13" ht="14.45" x14ac:dyDescent="0.3">
      <c r="A570" s="212" t="s">
        <v>102</v>
      </c>
      <c r="B570" s="213">
        <v>10600501</v>
      </c>
      <c r="C570" s="212" t="s">
        <v>12614</v>
      </c>
      <c r="D570" s="214">
        <v>43497</v>
      </c>
      <c r="E570" s="160" t="s">
        <v>373</v>
      </c>
      <c r="F570" s="160">
        <v>101110930</v>
      </c>
      <c r="G570" s="160">
        <v>2.72</v>
      </c>
      <c r="H570" s="214">
        <v>43479</v>
      </c>
      <c r="I570" s="160" t="s">
        <v>168</v>
      </c>
      <c r="J570" s="160" t="s">
        <v>9054</v>
      </c>
      <c r="K570" s="160">
        <f t="shared" si="8"/>
        <v>1</v>
      </c>
      <c r="L570" s="160" t="s">
        <v>101</v>
      </c>
      <c r="M570" s="211">
        <f>VLOOKUP(J570,'Depr Rates'!A:G,7,FALSE)</f>
        <v>3.1399999999999997E-2</v>
      </c>
    </row>
    <row r="571" spans="1:13" ht="14.45" x14ac:dyDescent="0.3">
      <c r="A571" s="212" t="s">
        <v>102</v>
      </c>
      <c r="B571" s="213">
        <v>10600501</v>
      </c>
      <c r="C571" s="212" t="s">
        <v>12614</v>
      </c>
      <c r="D571" s="214">
        <v>43497</v>
      </c>
      <c r="E571" s="160" t="s">
        <v>373</v>
      </c>
      <c r="F571" s="160">
        <v>101110930</v>
      </c>
      <c r="G571" s="160">
        <v>62.05</v>
      </c>
      <c r="H571" s="214">
        <v>43479</v>
      </c>
      <c r="I571" s="160" t="s">
        <v>168</v>
      </c>
      <c r="J571" s="160" t="s">
        <v>377</v>
      </c>
      <c r="K571" s="160">
        <f t="shared" si="8"/>
        <v>1</v>
      </c>
      <c r="L571" s="160" t="s">
        <v>101</v>
      </c>
      <c r="M571" s="211">
        <f>VLOOKUP(J571,'Depr Rates'!A:G,7,FALSE)</f>
        <v>1.77E-2</v>
      </c>
    </row>
    <row r="572" spans="1:13" ht="14.45" x14ac:dyDescent="0.3">
      <c r="A572" s="212" t="s">
        <v>102</v>
      </c>
      <c r="B572" s="213">
        <v>10600501</v>
      </c>
      <c r="C572" s="212" t="s">
        <v>12614</v>
      </c>
      <c r="D572" s="214">
        <v>43466</v>
      </c>
      <c r="E572" s="160" t="s">
        <v>373</v>
      </c>
      <c r="F572" s="160">
        <v>101110931</v>
      </c>
      <c r="G572" s="215">
        <v>-3652.6</v>
      </c>
      <c r="H572" s="214">
        <v>43486</v>
      </c>
      <c r="I572" s="160" t="s">
        <v>440</v>
      </c>
      <c r="J572" s="160" t="s">
        <v>9054</v>
      </c>
      <c r="K572" s="160">
        <f t="shared" si="8"/>
        <v>1</v>
      </c>
      <c r="L572" s="160" t="s">
        <v>101</v>
      </c>
      <c r="M572" s="211">
        <f>VLOOKUP(J572,'Depr Rates'!A:G,7,FALSE)</f>
        <v>3.1399999999999997E-2</v>
      </c>
    </row>
    <row r="573" spans="1:13" ht="14.45" x14ac:dyDescent="0.3">
      <c r="A573" s="212" t="s">
        <v>102</v>
      </c>
      <c r="B573" s="213">
        <v>10600501</v>
      </c>
      <c r="C573" s="212" t="s">
        <v>12614</v>
      </c>
      <c r="D573" s="214">
        <v>43466</v>
      </c>
      <c r="E573" s="160" t="s">
        <v>373</v>
      </c>
      <c r="F573" s="160">
        <v>101110931</v>
      </c>
      <c r="G573" s="215">
        <v>-17409.87</v>
      </c>
      <c r="H573" s="214">
        <v>43486</v>
      </c>
      <c r="I573" s="160" t="s">
        <v>440</v>
      </c>
      <c r="J573" s="160" t="s">
        <v>377</v>
      </c>
      <c r="K573" s="160">
        <f t="shared" si="8"/>
        <v>1</v>
      </c>
      <c r="L573" s="160" t="s">
        <v>101</v>
      </c>
      <c r="M573" s="211">
        <f>VLOOKUP(J573,'Depr Rates'!A:G,7,FALSE)</f>
        <v>1.77E-2</v>
      </c>
    </row>
    <row r="574" spans="1:13" ht="14.45" x14ac:dyDescent="0.3">
      <c r="A574" s="212" t="s">
        <v>102</v>
      </c>
      <c r="B574" s="213">
        <v>10600501</v>
      </c>
      <c r="C574" s="212" t="s">
        <v>12614</v>
      </c>
      <c r="D574" s="214">
        <v>43466</v>
      </c>
      <c r="E574" s="160" t="s">
        <v>373</v>
      </c>
      <c r="F574" s="160">
        <v>101110931</v>
      </c>
      <c r="G574" s="160">
        <v>-96.5</v>
      </c>
      <c r="H574" s="214">
        <v>43486</v>
      </c>
      <c r="I574" s="160" t="s">
        <v>440</v>
      </c>
      <c r="J574" s="160" t="s">
        <v>9132</v>
      </c>
      <c r="K574" s="160">
        <f t="shared" si="8"/>
        <v>1</v>
      </c>
      <c r="L574" s="160" t="s">
        <v>101</v>
      </c>
      <c r="M574" s="211">
        <f>VLOOKUP(J574,'Depr Rates'!A:G,7,FALSE)</f>
        <v>3.7400000000000003E-2</v>
      </c>
    </row>
    <row r="575" spans="1:13" ht="14.45" x14ac:dyDescent="0.3">
      <c r="A575" s="212" t="s">
        <v>102</v>
      </c>
      <c r="B575" s="213">
        <v>10600501</v>
      </c>
      <c r="C575" s="212" t="s">
        <v>12614</v>
      </c>
      <c r="D575" s="214">
        <v>43466</v>
      </c>
      <c r="E575" s="160" t="s">
        <v>373</v>
      </c>
      <c r="F575" s="160">
        <v>101110931</v>
      </c>
      <c r="G575" s="215">
        <v>-14678.13</v>
      </c>
      <c r="H575" s="214">
        <v>43486</v>
      </c>
      <c r="I575" s="160" t="s">
        <v>440</v>
      </c>
      <c r="J575" s="160" t="s">
        <v>376</v>
      </c>
      <c r="K575" s="160">
        <f t="shared" si="8"/>
        <v>1</v>
      </c>
      <c r="L575" s="160" t="s">
        <v>101</v>
      </c>
      <c r="M575" s="211">
        <f>VLOOKUP(J575,'Depr Rates'!A:G,7,FALSE)</f>
        <v>3.9300000000000002E-2</v>
      </c>
    </row>
    <row r="576" spans="1:13" ht="14.45" x14ac:dyDescent="0.3">
      <c r="A576" s="212" t="s">
        <v>102</v>
      </c>
      <c r="B576" s="213">
        <v>10600501</v>
      </c>
      <c r="C576" s="212" t="s">
        <v>12614</v>
      </c>
      <c r="D576" s="214">
        <v>43466</v>
      </c>
      <c r="E576" s="160" t="s">
        <v>373</v>
      </c>
      <c r="F576" s="160">
        <v>101110931</v>
      </c>
      <c r="G576" s="160">
        <v>46.98</v>
      </c>
      <c r="H576" s="214">
        <v>43486</v>
      </c>
      <c r="I576" s="160" t="s">
        <v>440</v>
      </c>
      <c r="J576" s="160" t="s">
        <v>9054</v>
      </c>
      <c r="K576" s="160">
        <f t="shared" si="8"/>
        <v>1</v>
      </c>
      <c r="L576" s="160" t="s">
        <v>101</v>
      </c>
      <c r="M576" s="211">
        <f>VLOOKUP(J576,'Depr Rates'!A:G,7,FALSE)</f>
        <v>3.1399999999999997E-2</v>
      </c>
    </row>
    <row r="577" spans="1:13" ht="14.45" x14ac:dyDescent="0.3">
      <c r="A577" s="212" t="s">
        <v>102</v>
      </c>
      <c r="B577" s="213">
        <v>10600501</v>
      </c>
      <c r="C577" s="212" t="s">
        <v>12614</v>
      </c>
      <c r="D577" s="214">
        <v>43466</v>
      </c>
      <c r="E577" s="160" t="s">
        <v>373</v>
      </c>
      <c r="F577" s="160">
        <v>101110931</v>
      </c>
      <c r="G577" s="160">
        <v>1.24</v>
      </c>
      <c r="H577" s="214">
        <v>43486</v>
      </c>
      <c r="I577" s="160" t="s">
        <v>440</v>
      </c>
      <c r="J577" s="160" t="s">
        <v>9132</v>
      </c>
      <c r="K577" s="160">
        <f t="shared" si="8"/>
        <v>1</v>
      </c>
      <c r="L577" s="160" t="s">
        <v>101</v>
      </c>
      <c r="M577" s="211">
        <f>VLOOKUP(J577,'Depr Rates'!A:G,7,FALSE)</f>
        <v>3.7400000000000003E-2</v>
      </c>
    </row>
    <row r="578" spans="1:13" ht="14.45" x14ac:dyDescent="0.3">
      <c r="A578" s="212" t="s">
        <v>102</v>
      </c>
      <c r="B578" s="213">
        <v>10600501</v>
      </c>
      <c r="C578" s="212" t="s">
        <v>12614</v>
      </c>
      <c r="D578" s="214">
        <v>43466</v>
      </c>
      <c r="E578" s="160" t="s">
        <v>373</v>
      </c>
      <c r="F578" s="160">
        <v>101110931</v>
      </c>
      <c r="G578" s="160">
        <v>188.8</v>
      </c>
      <c r="H578" s="214">
        <v>43486</v>
      </c>
      <c r="I578" s="160" t="s">
        <v>440</v>
      </c>
      <c r="J578" s="160" t="s">
        <v>376</v>
      </c>
      <c r="K578" s="160">
        <f t="shared" si="8"/>
        <v>1</v>
      </c>
      <c r="L578" s="160" t="s">
        <v>101</v>
      </c>
      <c r="M578" s="211">
        <f>VLOOKUP(J578,'Depr Rates'!A:G,7,FALSE)</f>
        <v>3.9300000000000002E-2</v>
      </c>
    </row>
    <row r="579" spans="1:13" ht="14.45" x14ac:dyDescent="0.3">
      <c r="A579" s="212" t="s">
        <v>102</v>
      </c>
      <c r="B579" s="213">
        <v>10600501</v>
      </c>
      <c r="C579" s="212" t="s">
        <v>12614</v>
      </c>
      <c r="D579" s="214">
        <v>43466</v>
      </c>
      <c r="E579" s="160" t="s">
        <v>373</v>
      </c>
      <c r="F579" s="160">
        <v>101110931</v>
      </c>
      <c r="G579" s="160">
        <v>223.93</v>
      </c>
      <c r="H579" s="214">
        <v>43486</v>
      </c>
      <c r="I579" s="160" t="s">
        <v>440</v>
      </c>
      <c r="J579" s="160" t="s">
        <v>377</v>
      </c>
      <c r="K579" s="160">
        <f t="shared" si="8"/>
        <v>1</v>
      </c>
      <c r="L579" s="160" t="s">
        <v>101</v>
      </c>
      <c r="M579" s="211">
        <f>VLOOKUP(J579,'Depr Rates'!A:G,7,FALSE)</f>
        <v>1.77E-2</v>
      </c>
    </row>
    <row r="580" spans="1:13" ht="14.45" x14ac:dyDescent="0.3">
      <c r="A580" s="212" t="s">
        <v>102</v>
      </c>
      <c r="B580" s="213">
        <v>10600501</v>
      </c>
      <c r="C580" s="212" t="s">
        <v>12614</v>
      </c>
      <c r="D580" s="214">
        <v>43466</v>
      </c>
      <c r="E580" s="160" t="s">
        <v>373</v>
      </c>
      <c r="F580" s="160">
        <v>101110931</v>
      </c>
      <c r="G580" s="215">
        <v>3487.27</v>
      </c>
      <c r="H580" s="214">
        <v>43486</v>
      </c>
      <c r="I580" s="160" t="s">
        <v>440</v>
      </c>
      <c r="J580" s="160" t="s">
        <v>9054</v>
      </c>
      <c r="K580" s="160">
        <f t="shared" si="8"/>
        <v>1</v>
      </c>
      <c r="L580" s="160" t="s">
        <v>101</v>
      </c>
      <c r="M580" s="211">
        <f>VLOOKUP(J580,'Depr Rates'!A:G,7,FALSE)</f>
        <v>3.1399999999999997E-2</v>
      </c>
    </row>
    <row r="581" spans="1:13" ht="14.45" x14ac:dyDescent="0.3">
      <c r="A581" s="212" t="s">
        <v>102</v>
      </c>
      <c r="B581" s="213">
        <v>10600501</v>
      </c>
      <c r="C581" s="212" t="s">
        <v>12614</v>
      </c>
      <c r="D581" s="214">
        <v>43466</v>
      </c>
      <c r="E581" s="160" t="s">
        <v>373</v>
      </c>
      <c r="F581" s="160">
        <v>101110931</v>
      </c>
      <c r="G581" s="160">
        <v>92.13</v>
      </c>
      <c r="H581" s="214">
        <v>43486</v>
      </c>
      <c r="I581" s="160" t="s">
        <v>440</v>
      </c>
      <c r="J581" s="160" t="s">
        <v>9132</v>
      </c>
      <c r="K581" s="160">
        <f t="shared" si="8"/>
        <v>1</v>
      </c>
      <c r="L581" s="160" t="s">
        <v>101</v>
      </c>
      <c r="M581" s="211">
        <f>VLOOKUP(J581,'Depr Rates'!A:G,7,FALSE)</f>
        <v>3.7400000000000003E-2</v>
      </c>
    </row>
    <row r="582" spans="1:13" ht="14.45" x14ac:dyDescent="0.3">
      <c r="A582" s="212" t="s">
        <v>102</v>
      </c>
      <c r="B582" s="213">
        <v>10600501</v>
      </c>
      <c r="C582" s="212" t="s">
        <v>12614</v>
      </c>
      <c r="D582" s="214">
        <v>43466</v>
      </c>
      <c r="E582" s="160" t="s">
        <v>373</v>
      </c>
      <c r="F582" s="160">
        <v>101110931</v>
      </c>
      <c r="G582" s="215">
        <v>14013.77</v>
      </c>
      <c r="H582" s="214">
        <v>43486</v>
      </c>
      <c r="I582" s="160" t="s">
        <v>440</v>
      </c>
      <c r="J582" s="160" t="s">
        <v>376</v>
      </c>
      <c r="K582" s="160">
        <f t="shared" si="8"/>
        <v>1</v>
      </c>
      <c r="L582" s="160" t="s">
        <v>101</v>
      </c>
      <c r="M582" s="211">
        <f>VLOOKUP(J582,'Depr Rates'!A:G,7,FALSE)</f>
        <v>3.9300000000000002E-2</v>
      </c>
    </row>
    <row r="583" spans="1:13" ht="14.45" x14ac:dyDescent="0.3">
      <c r="A583" s="212" t="s">
        <v>102</v>
      </c>
      <c r="B583" s="213">
        <v>10600501</v>
      </c>
      <c r="C583" s="212" t="s">
        <v>12614</v>
      </c>
      <c r="D583" s="214">
        <v>43466</v>
      </c>
      <c r="E583" s="160" t="s">
        <v>373</v>
      </c>
      <c r="F583" s="160">
        <v>101110931</v>
      </c>
      <c r="G583" s="215">
        <v>16621.88</v>
      </c>
      <c r="H583" s="214">
        <v>43486</v>
      </c>
      <c r="I583" s="160" t="s">
        <v>440</v>
      </c>
      <c r="J583" s="160" t="s">
        <v>377</v>
      </c>
      <c r="K583" s="160">
        <f t="shared" si="8"/>
        <v>1</v>
      </c>
      <c r="L583" s="160" t="s">
        <v>101</v>
      </c>
      <c r="M583" s="211">
        <f>VLOOKUP(J583,'Depr Rates'!A:G,7,FALSE)</f>
        <v>1.77E-2</v>
      </c>
    </row>
    <row r="584" spans="1:13" ht="14.45" x14ac:dyDescent="0.3">
      <c r="A584" s="212" t="s">
        <v>102</v>
      </c>
      <c r="B584" s="213">
        <v>10600501</v>
      </c>
      <c r="C584" s="212" t="s">
        <v>12614</v>
      </c>
      <c r="D584" s="214">
        <v>43497</v>
      </c>
      <c r="E584" s="160" t="s">
        <v>373</v>
      </c>
      <c r="F584" s="160">
        <v>101110931</v>
      </c>
      <c r="G584" s="215">
        <v>-3842.35</v>
      </c>
      <c r="H584" s="214">
        <v>43486</v>
      </c>
      <c r="I584" s="160" t="s">
        <v>440</v>
      </c>
      <c r="J584" s="160" t="s">
        <v>9054</v>
      </c>
      <c r="K584" s="160">
        <f t="shared" si="8"/>
        <v>1</v>
      </c>
      <c r="L584" s="160" t="s">
        <v>101</v>
      </c>
      <c r="M584" s="211">
        <f>VLOOKUP(J584,'Depr Rates'!A:G,7,FALSE)</f>
        <v>3.1399999999999997E-2</v>
      </c>
    </row>
    <row r="585" spans="1:13" ht="14.45" x14ac:dyDescent="0.3">
      <c r="A585" s="212" t="s">
        <v>102</v>
      </c>
      <c r="B585" s="213">
        <v>10600501</v>
      </c>
      <c r="C585" s="212" t="s">
        <v>12614</v>
      </c>
      <c r="D585" s="214">
        <v>43497</v>
      </c>
      <c r="E585" s="160" t="s">
        <v>373</v>
      </c>
      <c r="F585" s="160">
        <v>101110931</v>
      </c>
      <c r="G585" s="215">
        <v>-18312.759999999998</v>
      </c>
      <c r="H585" s="214">
        <v>43486</v>
      </c>
      <c r="I585" s="160" t="s">
        <v>440</v>
      </c>
      <c r="J585" s="160" t="s">
        <v>377</v>
      </c>
      <c r="K585" s="160">
        <f t="shared" si="8"/>
        <v>1</v>
      </c>
      <c r="L585" s="160" t="s">
        <v>101</v>
      </c>
      <c r="M585" s="211">
        <f>VLOOKUP(J585,'Depr Rates'!A:G,7,FALSE)</f>
        <v>1.77E-2</v>
      </c>
    </row>
    <row r="586" spans="1:13" ht="14.45" x14ac:dyDescent="0.3">
      <c r="A586" s="212" t="s">
        <v>102</v>
      </c>
      <c r="B586" s="213">
        <v>10600501</v>
      </c>
      <c r="C586" s="212" t="s">
        <v>12614</v>
      </c>
      <c r="D586" s="214">
        <v>43497</v>
      </c>
      <c r="E586" s="160" t="s">
        <v>373</v>
      </c>
      <c r="F586" s="160">
        <v>101110931</v>
      </c>
      <c r="G586" s="215">
        <v>-15439.53</v>
      </c>
      <c r="H586" s="214">
        <v>43486</v>
      </c>
      <c r="I586" s="160" t="s">
        <v>440</v>
      </c>
      <c r="J586" s="160" t="s">
        <v>376</v>
      </c>
      <c r="K586" s="160">
        <f t="shared" si="8"/>
        <v>1</v>
      </c>
      <c r="L586" s="160" t="s">
        <v>101</v>
      </c>
      <c r="M586" s="211">
        <f>VLOOKUP(J586,'Depr Rates'!A:G,7,FALSE)</f>
        <v>3.9300000000000002E-2</v>
      </c>
    </row>
    <row r="587" spans="1:13" ht="14.45" x14ac:dyDescent="0.3">
      <c r="A587" s="212" t="s">
        <v>102</v>
      </c>
      <c r="B587" s="213">
        <v>10600501</v>
      </c>
      <c r="C587" s="212" t="s">
        <v>12614</v>
      </c>
      <c r="D587" s="214">
        <v>43497</v>
      </c>
      <c r="E587" s="160" t="s">
        <v>373</v>
      </c>
      <c r="F587" s="160">
        <v>101110931</v>
      </c>
      <c r="G587" s="160">
        <v>-101.62</v>
      </c>
      <c r="H587" s="214">
        <v>43486</v>
      </c>
      <c r="I587" s="160" t="s">
        <v>440</v>
      </c>
      <c r="J587" s="160" t="s">
        <v>9132</v>
      </c>
      <c r="K587" s="160">
        <f t="shared" si="8"/>
        <v>1</v>
      </c>
      <c r="L587" s="160" t="s">
        <v>101</v>
      </c>
      <c r="M587" s="211">
        <f>VLOOKUP(J587,'Depr Rates'!A:G,7,FALSE)</f>
        <v>3.7400000000000003E-2</v>
      </c>
    </row>
    <row r="588" spans="1:13" ht="14.45" x14ac:dyDescent="0.3">
      <c r="A588" s="212" t="s">
        <v>102</v>
      </c>
      <c r="B588" s="213">
        <v>10600501</v>
      </c>
      <c r="C588" s="212" t="s">
        <v>12614</v>
      </c>
      <c r="D588" s="214">
        <v>43497</v>
      </c>
      <c r="E588" s="160" t="s">
        <v>373</v>
      </c>
      <c r="F588" s="160">
        <v>101110931</v>
      </c>
      <c r="G588" s="215">
        <v>3874.69</v>
      </c>
      <c r="H588" s="214">
        <v>43486</v>
      </c>
      <c r="I588" s="160" t="s">
        <v>440</v>
      </c>
      <c r="J588" s="160" t="s">
        <v>9054</v>
      </c>
      <c r="K588" s="160">
        <f t="shared" si="8"/>
        <v>1</v>
      </c>
      <c r="L588" s="160" t="s">
        <v>101</v>
      </c>
      <c r="M588" s="211">
        <f>VLOOKUP(J588,'Depr Rates'!A:G,7,FALSE)</f>
        <v>3.1399999999999997E-2</v>
      </c>
    </row>
    <row r="589" spans="1:13" ht="14.45" x14ac:dyDescent="0.3">
      <c r="A589" s="212" t="s">
        <v>102</v>
      </c>
      <c r="B589" s="213">
        <v>10600501</v>
      </c>
      <c r="C589" s="212" t="s">
        <v>12614</v>
      </c>
      <c r="D589" s="214">
        <v>43497</v>
      </c>
      <c r="E589" s="160" t="s">
        <v>373</v>
      </c>
      <c r="F589" s="160">
        <v>101110931</v>
      </c>
      <c r="G589" s="215">
        <v>18466.88</v>
      </c>
      <c r="H589" s="214">
        <v>43486</v>
      </c>
      <c r="I589" s="160" t="s">
        <v>440</v>
      </c>
      <c r="J589" s="160" t="s">
        <v>377</v>
      </c>
      <c r="K589" s="160">
        <f t="shared" si="8"/>
        <v>1</v>
      </c>
      <c r="L589" s="160" t="s">
        <v>101</v>
      </c>
      <c r="M589" s="211">
        <f>VLOOKUP(J589,'Depr Rates'!A:G,7,FALSE)</f>
        <v>1.77E-2</v>
      </c>
    </row>
    <row r="590" spans="1:13" ht="14.45" x14ac:dyDescent="0.3">
      <c r="A590" s="212" t="s">
        <v>102</v>
      </c>
      <c r="B590" s="213">
        <v>10600501</v>
      </c>
      <c r="C590" s="212" t="s">
        <v>12614</v>
      </c>
      <c r="D590" s="214">
        <v>43497</v>
      </c>
      <c r="E590" s="160" t="s">
        <v>373</v>
      </c>
      <c r="F590" s="160">
        <v>101110931</v>
      </c>
      <c r="G590" s="215">
        <v>15569.48</v>
      </c>
      <c r="H590" s="214">
        <v>43486</v>
      </c>
      <c r="I590" s="160" t="s">
        <v>440</v>
      </c>
      <c r="J590" s="160" t="s">
        <v>376</v>
      </c>
      <c r="K590" s="160">
        <f t="shared" si="8"/>
        <v>1</v>
      </c>
      <c r="L590" s="160" t="s">
        <v>101</v>
      </c>
      <c r="M590" s="211">
        <f>VLOOKUP(J590,'Depr Rates'!A:G,7,FALSE)</f>
        <v>3.9300000000000002E-2</v>
      </c>
    </row>
    <row r="591" spans="1:13" ht="14.45" x14ac:dyDescent="0.3">
      <c r="A591" s="212" t="s">
        <v>102</v>
      </c>
      <c r="B591" s="213">
        <v>10600501</v>
      </c>
      <c r="C591" s="212" t="s">
        <v>12614</v>
      </c>
      <c r="D591" s="214">
        <v>43497</v>
      </c>
      <c r="E591" s="160" t="s">
        <v>373</v>
      </c>
      <c r="F591" s="160">
        <v>101110931</v>
      </c>
      <c r="G591" s="160">
        <v>102.48</v>
      </c>
      <c r="H591" s="214">
        <v>43486</v>
      </c>
      <c r="I591" s="160" t="s">
        <v>440</v>
      </c>
      <c r="J591" s="160" t="s">
        <v>9132</v>
      </c>
      <c r="K591" s="160">
        <f t="shared" si="8"/>
        <v>1</v>
      </c>
      <c r="L591" s="160" t="s">
        <v>101</v>
      </c>
      <c r="M591" s="211">
        <f>VLOOKUP(J591,'Depr Rates'!A:G,7,FALSE)</f>
        <v>3.7400000000000003E-2</v>
      </c>
    </row>
    <row r="592" spans="1:13" ht="14.45" x14ac:dyDescent="0.3">
      <c r="A592" s="212" t="s">
        <v>102</v>
      </c>
      <c r="B592" s="213">
        <v>10600501</v>
      </c>
      <c r="C592" s="212" t="s">
        <v>12614</v>
      </c>
      <c r="D592" s="214">
        <v>43497</v>
      </c>
      <c r="E592" s="160" t="s">
        <v>373</v>
      </c>
      <c r="F592" s="160">
        <v>101110931</v>
      </c>
      <c r="G592" s="160">
        <v>17.670000000000002</v>
      </c>
      <c r="H592" s="214">
        <v>43486</v>
      </c>
      <c r="I592" s="160" t="s">
        <v>440</v>
      </c>
      <c r="J592" s="160" t="s">
        <v>9054</v>
      </c>
      <c r="K592" s="160">
        <f t="shared" si="8"/>
        <v>1</v>
      </c>
      <c r="L592" s="160" t="s">
        <v>101</v>
      </c>
      <c r="M592" s="211">
        <f>VLOOKUP(J592,'Depr Rates'!A:G,7,FALSE)</f>
        <v>3.1399999999999997E-2</v>
      </c>
    </row>
    <row r="593" spans="1:13" ht="14.45" x14ac:dyDescent="0.3">
      <c r="A593" s="212" t="s">
        <v>102</v>
      </c>
      <c r="B593" s="213">
        <v>10600501</v>
      </c>
      <c r="C593" s="212" t="s">
        <v>12614</v>
      </c>
      <c r="D593" s="214">
        <v>43497</v>
      </c>
      <c r="E593" s="160" t="s">
        <v>373</v>
      </c>
      <c r="F593" s="160">
        <v>101110931</v>
      </c>
      <c r="G593" s="160">
        <v>84.25</v>
      </c>
      <c r="H593" s="214">
        <v>43486</v>
      </c>
      <c r="I593" s="160" t="s">
        <v>440</v>
      </c>
      <c r="J593" s="160" t="s">
        <v>377</v>
      </c>
      <c r="K593" s="160">
        <f t="shared" si="8"/>
        <v>1</v>
      </c>
      <c r="L593" s="160" t="s">
        <v>101</v>
      </c>
      <c r="M593" s="211">
        <f>VLOOKUP(J593,'Depr Rates'!A:G,7,FALSE)</f>
        <v>1.77E-2</v>
      </c>
    </row>
    <row r="594" spans="1:13" ht="14.45" x14ac:dyDescent="0.3">
      <c r="A594" s="212" t="s">
        <v>102</v>
      </c>
      <c r="B594" s="213">
        <v>10600501</v>
      </c>
      <c r="C594" s="212" t="s">
        <v>12614</v>
      </c>
      <c r="D594" s="214">
        <v>43497</v>
      </c>
      <c r="E594" s="160" t="s">
        <v>373</v>
      </c>
      <c r="F594" s="160">
        <v>101110931</v>
      </c>
      <c r="G594" s="160">
        <v>71.02</v>
      </c>
      <c r="H594" s="214">
        <v>43486</v>
      </c>
      <c r="I594" s="160" t="s">
        <v>440</v>
      </c>
      <c r="J594" s="160" t="s">
        <v>376</v>
      </c>
      <c r="K594" s="160">
        <f t="shared" si="8"/>
        <v>1</v>
      </c>
      <c r="L594" s="160" t="s">
        <v>101</v>
      </c>
      <c r="M594" s="211">
        <f>VLOOKUP(J594,'Depr Rates'!A:G,7,FALSE)</f>
        <v>3.9300000000000002E-2</v>
      </c>
    </row>
    <row r="595" spans="1:13" ht="14.45" x14ac:dyDescent="0.3">
      <c r="A595" s="212" t="s">
        <v>102</v>
      </c>
      <c r="B595" s="213">
        <v>10600501</v>
      </c>
      <c r="C595" s="212" t="s">
        <v>12614</v>
      </c>
      <c r="D595" s="214">
        <v>43497</v>
      </c>
      <c r="E595" s="160" t="s">
        <v>373</v>
      </c>
      <c r="F595" s="160">
        <v>101110931</v>
      </c>
      <c r="G595" s="160">
        <v>0.46</v>
      </c>
      <c r="H595" s="214">
        <v>43486</v>
      </c>
      <c r="I595" s="160" t="s">
        <v>440</v>
      </c>
      <c r="J595" s="160" t="s">
        <v>9132</v>
      </c>
      <c r="K595" s="160">
        <f t="shared" si="8"/>
        <v>1</v>
      </c>
      <c r="L595" s="160" t="s">
        <v>101</v>
      </c>
      <c r="M595" s="211">
        <f>VLOOKUP(J595,'Depr Rates'!A:G,7,FALSE)</f>
        <v>3.7400000000000003E-2</v>
      </c>
    </row>
    <row r="596" spans="1:13" ht="14.45" x14ac:dyDescent="0.3">
      <c r="A596" s="212" t="s">
        <v>102</v>
      </c>
      <c r="B596" s="213">
        <v>10600501</v>
      </c>
      <c r="C596" s="212" t="s">
        <v>12614</v>
      </c>
      <c r="D596" s="214">
        <v>43466</v>
      </c>
      <c r="E596" s="160" t="s">
        <v>373</v>
      </c>
      <c r="F596" s="160">
        <v>101111187</v>
      </c>
      <c r="G596" s="160">
        <v>-705.34</v>
      </c>
      <c r="H596" s="214">
        <v>43493</v>
      </c>
      <c r="I596" s="160" t="s">
        <v>469</v>
      </c>
      <c r="J596" s="160" t="s">
        <v>376</v>
      </c>
      <c r="K596" s="160">
        <f t="shared" si="8"/>
        <v>1</v>
      </c>
      <c r="L596" s="160" t="s">
        <v>101</v>
      </c>
      <c r="M596" s="211">
        <f>VLOOKUP(J596,'Depr Rates'!A:G,7,FALSE)</f>
        <v>3.9300000000000002E-2</v>
      </c>
    </row>
    <row r="597" spans="1:13" ht="14.45" x14ac:dyDescent="0.3">
      <c r="A597" s="212" t="s">
        <v>102</v>
      </c>
      <c r="B597" s="213">
        <v>10600501</v>
      </c>
      <c r="C597" s="212" t="s">
        <v>12614</v>
      </c>
      <c r="D597" s="214">
        <v>43466</v>
      </c>
      <c r="E597" s="160" t="s">
        <v>373</v>
      </c>
      <c r="F597" s="160">
        <v>101111187</v>
      </c>
      <c r="G597" s="160">
        <v>-16.12</v>
      </c>
      <c r="H597" s="214">
        <v>43493</v>
      </c>
      <c r="I597" s="160" t="s">
        <v>469</v>
      </c>
      <c r="J597" s="160" t="s">
        <v>9132</v>
      </c>
      <c r="K597" s="160">
        <f t="shared" si="8"/>
        <v>1</v>
      </c>
      <c r="L597" s="160" t="s">
        <v>101</v>
      </c>
      <c r="M597" s="211">
        <f>VLOOKUP(J597,'Depr Rates'!A:G,7,FALSE)</f>
        <v>3.7400000000000003E-2</v>
      </c>
    </row>
    <row r="598" spans="1:13" ht="14.45" x14ac:dyDescent="0.3">
      <c r="A598" s="212" t="s">
        <v>102</v>
      </c>
      <c r="B598" s="213">
        <v>10600501</v>
      </c>
      <c r="C598" s="212" t="s">
        <v>12614</v>
      </c>
      <c r="D598" s="214">
        <v>43466</v>
      </c>
      <c r="E598" s="160" t="s">
        <v>373</v>
      </c>
      <c r="F598" s="160">
        <v>101111187</v>
      </c>
      <c r="G598" s="215">
        <v>-1153.0899999999999</v>
      </c>
      <c r="H598" s="214">
        <v>43493</v>
      </c>
      <c r="I598" s="160" t="s">
        <v>469</v>
      </c>
      <c r="J598" s="160" t="s">
        <v>9054</v>
      </c>
      <c r="K598" s="160">
        <f t="shared" si="8"/>
        <v>1</v>
      </c>
      <c r="L598" s="160" t="s">
        <v>101</v>
      </c>
      <c r="M598" s="211">
        <f>VLOOKUP(J598,'Depr Rates'!A:G,7,FALSE)</f>
        <v>3.1399999999999997E-2</v>
      </c>
    </row>
    <row r="599" spans="1:13" ht="14.45" x14ac:dyDescent="0.3">
      <c r="A599" s="212" t="s">
        <v>102</v>
      </c>
      <c r="B599" s="213">
        <v>10600501</v>
      </c>
      <c r="C599" s="212" t="s">
        <v>12614</v>
      </c>
      <c r="D599" s="214">
        <v>43466</v>
      </c>
      <c r="E599" s="160" t="s">
        <v>373</v>
      </c>
      <c r="F599" s="160">
        <v>101111187</v>
      </c>
      <c r="G599" s="160">
        <v>-539.82000000000005</v>
      </c>
      <c r="H599" s="214">
        <v>43493</v>
      </c>
      <c r="I599" s="160" t="s">
        <v>469</v>
      </c>
      <c r="J599" s="160" t="s">
        <v>377</v>
      </c>
      <c r="K599" s="160">
        <f t="shared" si="8"/>
        <v>1</v>
      </c>
      <c r="L599" s="160" t="s">
        <v>101</v>
      </c>
      <c r="M599" s="211">
        <f>VLOOKUP(J599,'Depr Rates'!A:G,7,FALSE)</f>
        <v>1.77E-2</v>
      </c>
    </row>
    <row r="600" spans="1:13" ht="14.45" x14ac:dyDescent="0.3">
      <c r="A600" s="212" t="s">
        <v>102</v>
      </c>
      <c r="B600" s="213">
        <v>10600501</v>
      </c>
      <c r="C600" s="212" t="s">
        <v>12614</v>
      </c>
      <c r="D600" s="214">
        <v>43466</v>
      </c>
      <c r="E600" s="160" t="s">
        <v>373</v>
      </c>
      <c r="F600" s="160">
        <v>101111187</v>
      </c>
      <c r="G600" s="160">
        <v>115.87</v>
      </c>
      <c r="H600" s="214">
        <v>43493</v>
      </c>
      <c r="I600" s="160" t="s">
        <v>469</v>
      </c>
      <c r="J600" s="160" t="s">
        <v>9132</v>
      </c>
      <c r="K600" s="160">
        <f t="shared" si="8"/>
        <v>1</v>
      </c>
      <c r="L600" s="160" t="s">
        <v>101</v>
      </c>
      <c r="M600" s="211">
        <f>VLOOKUP(J600,'Depr Rates'!A:G,7,FALSE)</f>
        <v>3.7400000000000003E-2</v>
      </c>
    </row>
    <row r="601" spans="1:13" ht="14.45" x14ac:dyDescent="0.3">
      <c r="A601" s="212" t="s">
        <v>102</v>
      </c>
      <c r="B601" s="213">
        <v>10600501</v>
      </c>
      <c r="C601" s="212" t="s">
        <v>12614</v>
      </c>
      <c r="D601" s="214">
        <v>43466</v>
      </c>
      <c r="E601" s="160" t="s">
        <v>373</v>
      </c>
      <c r="F601" s="160">
        <v>101111187</v>
      </c>
      <c r="G601" s="215">
        <v>8288.81</v>
      </c>
      <c r="H601" s="214">
        <v>43493</v>
      </c>
      <c r="I601" s="160" t="s">
        <v>469</v>
      </c>
      <c r="J601" s="160" t="s">
        <v>9054</v>
      </c>
      <c r="K601" s="160">
        <f t="shared" si="8"/>
        <v>1</v>
      </c>
      <c r="L601" s="160" t="s">
        <v>101</v>
      </c>
      <c r="M601" s="211">
        <f>VLOOKUP(J601,'Depr Rates'!A:G,7,FALSE)</f>
        <v>3.1399999999999997E-2</v>
      </c>
    </row>
    <row r="602" spans="1:13" ht="14.45" x14ac:dyDescent="0.3">
      <c r="A602" s="212" t="s">
        <v>102</v>
      </c>
      <c r="B602" s="213">
        <v>10600501</v>
      </c>
      <c r="C602" s="212" t="s">
        <v>12614</v>
      </c>
      <c r="D602" s="214">
        <v>43466</v>
      </c>
      <c r="E602" s="160" t="s">
        <v>373</v>
      </c>
      <c r="F602" s="160">
        <v>101111187</v>
      </c>
      <c r="G602" s="215">
        <v>3880.42</v>
      </c>
      <c r="H602" s="214">
        <v>43493</v>
      </c>
      <c r="I602" s="160" t="s">
        <v>469</v>
      </c>
      <c r="J602" s="160" t="s">
        <v>377</v>
      </c>
      <c r="K602" s="160">
        <f t="shared" si="8"/>
        <v>1</v>
      </c>
      <c r="L602" s="160" t="s">
        <v>101</v>
      </c>
      <c r="M602" s="211">
        <f>VLOOKUP(J602,'Depr Rates'!A:G,7,FALSE)</f>
        <v>1.77E-2</v>
      </c>
    </row>
    <row r="603" spans="1:13" ht="14.45" x14ac:dyDescent="0.3">
      <c r="A603" s="212" t="s">
        <v>102</v>
      </c>
      <c r="B603" s="213">
        <v>10600501</v>
      </c>
      <c r="C603" s="212" t="s">
        <v>12614</v>
      </c>
      <c r="D603" s="214">
        <v>43466</v>
      </c>
      <c r="E603" s="160" t="s">
        <v>373</v>
      </c>
      <c r="F603" s="160">
        <v>101111187</v>
      </c>
      <c r="G603" s="215">
        <v>5070.24</v>
      </c>
      <c r="H603" s="214">
        <v>43493</v>
      </c>
      <c r="I603" s="160" t="s">
        <v>469</v>
      </c>
      <c r="J603" s="160" t="s">
        <v>376</v>
      </c>
      <c r="K603" s="160">
        <f t="shared" si="8"/>
        <v>1</v>
      </c>
      <c r="L603" s="160" t="s">
        <v>101</v>
      </c>
      <c r="M603" s="211">
        <f>VLOOKUP(J603,'Depr Rates'!A:G,7,FALSE)</f>
        <v>3.9300000000000002E-2</v>
      </c>
    </row>
    <row r="604" spans="1:13" ht="14.45" x14ac:dyDescent="0.3">
      <c r="A604" s="212" t="s">
        <v>102</v>
      </c>
      <c r="B604" s="213">
        <v>10600501</v>
      </c>
      <c r="C604" s="212" t="s">
        <v>12614</v>
      </c>
      <c r="D604" s="214">
        <v>43497</v>
      </c>
      <c r="E604" s="160" t="s">
        <v>373</v>
      </c>
      <c r="F604" s="160">
        <v>101111187</v>
      </c>
      <c r="G604" s="215">
        <v>-8855.93</v>
      </c>
      <c r="H604" s="214">
        <v>43493</v>
      </c>
      <c r="I604" s="160" t="s">
        <v>469</v>
      </c>
      <c r="J604" s="160" t="s">
        <v>9054</v>
      </c>
      <c r="K604" s="160">
        <f t="shared" si="8"/>
        <v>1</v>
      </c>
      <c r="L604" s="160" t="s">
        <v>101</v>
      </c>
      <c r="M604" s="211">
        <f>VLOOKUP(J604,'Depr Rates'!A:G,7,FALSE)</f>
        <v>3.1399999999999997E-2</v>
      </c>
    </row>
    <row r="605" spans="1:13" ht="14.45" x14ac:dyDescent="0.3">
      <c r="A605" s="212" t="s">
        <v>102</v>
      </c>
      <c r="B605" s="213">
        <v>10600501</v>
      </c>
      <c r="C605" s="212" t="s">
        <v>12614</v>
      </c>
      <c r="D605" s="214">
        <v>43497</v>
      </c>
      <c r="E605" s="160" t="s">
        <v>373</v>
      </c>
      <c r="F605" s="160">
        <v>101111187</v>
      </c>
      <c r="G605" s="215">
        <v>-4145.93</v>
      </c>
      <c r="H605" s="214">
        <v>43493</v>
      </c>
      <c r="I605" s="160" t="s">
        <v>469</v>
      </c>
      <c r="J605" s="160" t="s">
        <v>377</v>
      </c>
      <c r="K605" s="160">
        <f t="shared" si="8"/>
        <v>1</v>
      </c>
      <c r="L605" s="160" t="s">
        <v>101</v>
      </c>
      <c r="M605" s="211">
        <f>VLOOKUP(J605,'Depr Rates'!A:G,7,FALSE)</f>
        <v>1.77E-2</v>
      </c>
    </row>
    <row r="606" spans="1:13" ht="14.45" x14ac:dyDescent="0.3">
      <c r="A606" s="212" t="s">
        <v>102</v>
      </c>
      <c r="B606" s="213">
        <v>10600501</v>
      </c>
      <c r="C606" s="212" t="s">
        <v>12614</v>
      </c>
      <c r="D606" s="214">
        <v>43497</v>
      </c>
      <c r="E606" s="160" t="s">
        <v>373</v>
      </c>
      <c r="F606" s="160">
        <v>101111187</v>
      </c>
      <c r="G606" s="215">
        <v>-5417.16</v>
      </c>
      <c r="H606" s="214">
        <v>43493</v>
      </c>
      <c r="I606" s="160" t="s">
        <v>469</v>
      </c>
      <c r="J606" s="160" t="s">
        <v>376</v>
      </c>
      <c r="K606" s="160">
        <f t="shared" si="8"/>
        <v>1</v>
      </c>
      <c r="L606" s="160" t="s">
        <v>101</v>
      </c>
      <c r="M606" s="211">
        <f>VLOOKUP(J606,'Depr Rates'!A:G,7,FALSE)</f>
        <v>3.9300000000000002E-2</v>
      </c>
    </row>
    <row r="607" spans="1:13" ht="14.45" x14ac:dyDescent="0.3">
      <c r="A607" s="212" t="s">
        <v>102</v>
      </c>
      <c r="B607" s="213">
        <v>10600501</v>
      </c>
      <c r="C607" s="212" t="s">
        <v>12614</v>
      </c>
      <c r="D607" s="214">
        <v>43497</v>
      </c>
      <c r="E607" s="160" t="s">
        <v>373</v>
      </c>
      <c r="F607" s="160">
        <v>101111187</v>
      </c>
      <c r="G607" s="160">
        <v>-123.8</v>
      </c>
      <c r="H607" s="214">
        <v>43493</v>
      </c>
      <c r="I607" s="160" t="s">
        <v>469</v>
      </c>
      <c r="J607" s="160" t="s">
        <v>9132</v>
      </c>
      <c r="K607" s="160">
        <f t="shared" si="8"/>
        <v>1</v>
      </c>
      <c r="L607" s="160" t="s">
        <v>101</v>
      </c>
      <c r="M607" s="211">
        <f>VLOOKUP(J607,'Depr Rates'!A:G,7,FALSE)</f>
        <v>3.7400000000000003E-2</v>
      </c>
    </row>
    <row r="608" spans="1:13" ht="14.45" x14ac:dyDescent="0.3">
      <c r="A608" s="212" t="s">
        <v>102</v>
      </c>
      <c r="B608" s="213">
        <v>10600501</v>
      </c>
      <c r="C608" s="212" t="s">
        <v>12614</v>
      </c>
      <c r="D608" s="214">
        <v>43497</v>
      </c>
      <c r="E608" s="160" t="s">
        <v>373</v>
      </c>
      <c r="F608" s="160">
        <v>101111187</v>
      </c>
      <c r="G608" s="215">
        <v>7263.55</v>
      </c>
      <c r="H608" s="214">
        <v>43493</v>
      </c>
      <c r="I608" s="160" t="s">
        <v>469</v>
      </c>
      <c r="J608" s="160" t="s">
        <v>9054</v>
      </c>
      <c r="K608" s="160">
        <f t="shared" si="8"/>
        <v>1</v>
      </c>
      <c r="L608" s="160" t="s">
        <v>101</v>
      </c>
      <c r="M608" s="211">
        <f>VLOOKUP(J608,'Depr Rates'!A:G,7,FALSE)</f>
        <v>3.1399999999999997E-2</v>
      </c>
    </row>
    <row r="609" spans="1:13" ht="14.45" x14ac:dyDescent="0.3">
      <c r="A609" s="212" t="s">
        <v>102</v>
      </c>
      <c r="B609" s="213">
        <v>10600501</v>
      </c>
      <c r="C609" s="212" t="s">
        <v>12614</v>
      </c>
      <c r="D609" s="214">
        <v>43497</v>
      </c>
      <c r="E609" s="160" t="s">
        <v>373</v>
      </c>
      <c r="F609" s="160">
        <v>101111187</v>
      </c>
      <c r="G609" s="215">
        <v>3400.48</v>
      </c>
      <c r="H609" s="214">
        <v>43493</v>
      </c>
      <c r="I609" s="160" t="s">
        <v>469</v>
      </c>
      <c r="J609" s="160" t="s">
        <v>377</v>
      </c>
      <c r="K609" s="160">
        <f t="shared" si="8"/>
        <v>1</v>
      </c>
      <c r="L609" s="160" t="s">
        <v>101</v>
      </c>
      <c r="M609" s="211">
        <f>VLOOKUP(J609,'Depr Rates'!A:G,7,FALSE)</f>
        <v>1.77E-2</v>
      </c>
    </row>
    <row r="610" spans="1:13" ht="14.45" x14ac:dyDescent="0.3">
      <c r="A610" s="212" t="s">
        <v>102</v>
      </c>
      <c r="B610" s="213">
        <v>10600501</v>
      </c>
      <c r="C610" s="212" t="s">
        <v>12614</v>
      </c>
      <c r="D610" s="214">
        <v>43497</v>
      </c>
      <c r="E610" s="160" t="s">
        <v>373</v>
      </c>
      <c r="F610" s="160">
        <v>101111187</v>
      </c>
      <c r="G610" s="215">
        <v>4443.1400000000003</v>
      </c>
      <c r="H610" s="214">
        <v>43493</v>
      </c>
      <c r="I610" s="160" t="s">
        <v>469</v>
      </c>
      <c r="J610" s="160" t="s">
        <v>376</v>
      </c>
      <c r="K610" s="160">
        <f t="shared" si="8"/>
        <v>1</v>
      </c>
      <c r="L610" s="160" t="s">
        <v>101</v>
      </c>
      <c r="M610" s="211">
        <f>VLOOKUP(J610,'Depr Rates'!A:G,7,FALSE)</f>
        <v>3.9300000000000002E-2</v>
      </c>
    </row>
    <row r="611" spans="1:13" ht="14.45" x14ac:dyDescent="0.3">
      <c r="A611" s="212" t="s">
        <v>102</v>
      </c>
      <c r="B611" s="213">
        <v>10600501</v>
      </c>
      <c r="C611" s="212" t="s">
        <v>12614</v>
      </c>
      <c r="D611" s="214">
        <v>43497</v>
      </c>
      <c r="E611" s="160" t="s">
        <v>373</v>
      </c>
      <c r="F611" s="160">
        <v>101111187</v>
      </c>
      <c r="G611" s="160">
        <v>101.55</v>
      </c>
      <c r="H611" s="214">
        <v>43493</v>
      </c>
      <c r="I611" s="160" t="s">
        <v>469</v>
      </c>
      <c r="J611" s="160" t="s">
        <v>9132</v>
      </c>
      <c r="K611" s="160">
        <f t="shared" si="8"/>
        <v>1</v>
      </c>
      <c r="L611" s="160" t="s">
        <v>101</v>
      </c>
      <c r="M611" s="211">
        <f>VLOOKUP(J611,'Depr Rates'!A:G,7,FALSE)</f>
        <v>3.7400000000000003E-2</v>
      </c>
    </row>
    <row r="612" spans="1:13" ht="14.45" x14ac:dyDescent="0.3">
      <c r="A612" s="212" t="s">
        <v>102</v>
      </c>
      <c r="B612" s="213">
        <v>10600501</v>
      </c>
      <c r="C612" s="212" t="s">
        <v>12614</v>
      </c>
      <c r="D612" s="214">
        <v>43525</v>
      </c>
      <c r="E612" s="160" t="s">
        <v>373</v>
      </c>
      <c r="F612" s="160">
        <v>101111187</v>
      </c>
      <c r="G612" s="215">
        <v>3586.16</v>
      </c>
      <c r="H612" s="214">
        <v>43493</v>
      </c>
      <c r="I612" s="160" t="s">
        <v>469</v>
      </c>
      <c r="J612" s="160" t="s">
        <v>377</v>
      </c>
      <c r="K612" s="160">
        <f t="shared" si="8"/>
        <v>1</v>
      </c>
      <c r="L612" s="160" t="s">
        <v>101</v>
      </c>
      <c r="M612" s="211">
        <f>VLOOKUP(J612,'Depr Rates'!A:G,7,FALSE)</f>
        <v>1.77E-2</v>
      </c>
    </row>
    <row r="613" spans="1:13" ht="14.45" x14ac:dyDescent="0.3">
      <c r="A613" s="212" t="s">
        <v>102</v>
      </c>
      <c r="B613" s="213">
        <v>10600501</v>
      </c>
      <c r="C613" s="212" t="s">
        <v>12614</v>
      </c>
      <c r="D613" s="214">
        <v>43525</v>
      </c>
      <c r="E613" s="160" t="s">
        <v>373</v>
      </c>
      <c r="F613" s="160">
        <v>101111187</v>
      </c>
      <c r="G613" s="160">
        <v>107.1</v>
      </c>
      <c r="H613" s="214">
        <v>43493</v>
      </c>
      <c r="I613" s="160" t="s">
        <v>469</v>
      </c>
      <c r="J613" s="160" t="s">
        <v>9132</v>
      </c>
      <c r="K613" s="160">
        <f t="shared" si="8"/>
        <v>1</v>
      </c>
      <c r="L613" s="160" t="s">
        <v>101</v>
      </c>
      <c r="M613" s="211">
        <f>VLOOKUP(J613,'Depr Rates'!A:G,7,FALSE)</f>
        <v>3.7400000000000003E-2</v>
      </c>
    </row>
    <row r="614" spans="1:13" ht="14.45" x14ac:dyDescent="0.3">
      <c r="A614" s="212" t="s">
        <v>102</v>
      </c>
      <c r="B614" s="213">
        <v>10600501</v>
      </c>
      <c r="C614" s="212" t="s">
        <v>12614</v>
      </c>
      <c r="D614" s="214">
        <v>43525</v>
      </c>
      <c r="E614" s="160" t="s">
        <v>373</v>
      </c>
      <c r="F614" s="160">
        <v>101111187</v>
      </c>
      <c r="G614" s="215">
        <v>7660.18</v>
      </c>
      <c r="H614" s="214">
        <v>43493</v>
      </c>
      <c r="I614" s="160" t="s">
        <v>469</v>
      </c>
      <c r="J614" s="160" t="s">
        <v>9054</v>
      </c>
      <c r="K614" s="160">
        <f t="shared" si="8"/>
        <v>1</v>
      </c>
      <c r="L614" s="160" t="s">
        <v>101</v>
      </c>
      <c r="M614" s="211">
        <f>VLOOKUP(J614,'Depr Rates'!A:G,7,FALSE)</f>
        <v>3.1399999999999997E-2</v>
      </c>
    </row>
    <row r="615" spans="1:13" ht="14.45" x14ac:dyDescent="0.3">
      <c r="A615" s="212" t="s">
        <v>102</v>
      </c>
      <c r="B615" s="213">
        <v>10600501</v>
      </c>
      <c r="C615" s="212" t="s">
        <v>12614</v>
      </c>
      <c r="D615" s="214">
        <v>43525</v>
      </c>
      <c r="E615" s="160" t="s">
        <v>373</v>
      </c>
      <c r="F615" s="160">
        <v>101111187</v>
      </c>
      <c r="G615" s="215">
        <v>4685.76</v>
      </c>
      <c r="H615" s="214">
        <v>43493</v>
      </c>
      <c r="I615" s="160" t="s">
        <v>469</v>
      </c>
      <c r="J615" s="160" t="s">
        <v>376</v>
      </c>
      <c r="K615" s="160">
        <f t="shared" si="8"/>
        <v>1</v>
      </c>
      <c r="L615" s="160" t="s">
        <v>101</v>
      </c>
      <c r="M615" s="211">
        <f>VLOOKUP(J615,'Depr Rates'!A:G,7,FALSE)</f>
        <v>3.9300000000000002E-2</v>
      </c>
    </row>
    <row r="616" spans="1:13" ht="14.45" x14ac:dyDescent="0.3">
      <c r="A616" s="212" t="s">
        <v>102</v>
      </c>
      <c r="B616" s="213">
        <v>10600501</v>
      </c>
      <c r="C616" s="212" t="s">
        <v>12614</v>
      </c>
      <c r="D616" s="214">
        <v>43525</v>
      </c>
      <c r="E616" s="160" t="s">
        <v>373</v>
      </c>
      <c r="F616" s="160">
        <v>101111187</v>
      </c>
      <c r="G616" s="160">
        <v>-106.34</v>
      </c>
      <c r="H616" s="214">
        <v>43493</v>
      </c>
      <c r="I616" s="160" t="s">
        <v>469</v>
      </c>
      <c r="J616" s="160" t="s">
        <v>9132</v>
      </c>
      <c r="K616" s="160">
        <f t="shared" ref="K616:K679" si="9">MONTH(H616)</f>
        <v>1</v>
      </c>
      <c r="L616" s="160" t="s">
        <v>101</v>
      </c>
      <c r="M616" s="211">
        <f>VLOOKUP(J616,'Depr Rates'!A:G,7,FALSE)</f>
        <v>3.7400000000000003E-2</v>
      </c>
    </row>
    <row r="617" spans="1:13" ht="14.45" x14ac:dyDescent="0.3">
      <c r="A617" s="212" t="s">
        <v>102</v>
      </c>
      <c r="B617" s="213">
        <v>10600501</v>
      </c>
      <c r="C617" s="212" t="s">
        <v>12614</v>
      </c>
      <c r="D617" s="214">
        <v>43525</v>
      </c>
      <c r="E617" s="160" t="s">
        <v>373</v>
      </c>
      <c r="F617" s="160">
        <v>101111187</v>
      </c>
      <c r="G617" s="215">
        <v>-7606.02</v>
      </c>
      <c r="H617" s="214">
        <v>43493</v>
      </c>
      <c r="I617" s="160" t="s">
        <v>469</v>
      </c>
      <c r="J617" s="160" t="s">
        <v>9054</v>
      </c>
      <c r="K617" s="160">
        <f t="shared" si="9"/>
        <v>1</v>
      </c>
      <c r="L617" s="160" t="s">
        <v>101</v>
      </c>
      <c r="M617" s="211">
        <f>VLOOKUP(J617,'Depr Rates'!A:G,7,FALSE)</f>
        <v>3.1399999999999997E-2</v>
      </c>
    </row>
    <row r="618" spans="1:13" ht="14.45" x14ac:dyDescent="0.3">
      <c r="A618" s="212" t="s">
        <v>102</v>
      </c>
      <c r="B618" s="213">
        <v>10600501</v>
      </c>
      <c r="C618" s="212" t="s">
        <v>12614</v>
      </c>
      <c r="D618" s="214">
        <v>43525</v>
      </c>
      <c r="E618" s="160" t="s">
        <v>373</v>
      </c>
      <c r="F618" s="160">
        <v>101111187</v>
      </c>
      <c r="G618" s="215">
        <v>-4652.63</v>
      </c>
      <c r="H618" s="214">
        <v>43493</v>
      </c>
      <c r="I618" s="160" t="s">
        <v>469</v>
      </c>
      <c r="J618" s="160" t="s">
        <v>376</v>
      </c>
      <c r="K618" s="160">
        <f t="shared" si="9"/>
        <v>1</v>
      </c>
      <c r="L618" s="160" t="s">
        <v>101</v>
      </c>
      <c r="M618" s="211">
        <f>VLOOKUP(J618,'Depr Rates'!A:G,7,FALSE)</f>
        <v>3.9300000000000002E-2</v>
      </c>
    </row>
    <row r="619" spans="1:13" ht="14.45" x14ac:dyDescent="0.3">
      <c r="A619" s="212" t="s">
        <v>102</v>
      </c>
      <c r="B619" s="213">
        <v>10600501</v>
      </c>
      <c r="C619" s="212" t="s">
        <v>12614</v>
      </c>
      <c r="D619" s="214">
        <v>43525</v>
      </c>
      <c r="E619" s="160" t="s">
        <v>373</v>
      </c>
      <c r="F619" s="160">
        <v>101111187</v>
      </c>
      <c r="G619" s="215">
        <v>-3560.8</v>
      </c>
      <c r="H619" s="214">
        <v>43493</v>
      </c>
      <c r="I619" s="160" t="s">
        <v>469</v>
      </c>
      <c r="J619" s="160" t="s">
        <v>377</v>
      </c>
      <c r="K619" s="160">
        <f t="shared" si="9"/>
        <v>1</v>
      </c>
      <c r="L619" s="160" t="s">
        <v>101</v>
      </c>
      <c r="M619" s="211">
        <f>VLOOKUP(J619,'Depr Rates'!A:G,7,FALSE)</f>
        <v>1.77E-2</v>
      </c>
    </row>
    <row r="620" spans="1:13" ht="14.45" x14ac:dyDescent="0.3">
      <c r="A620" s="212" t="s">
        <v>102</v>
      </c>
      <c r="B620" s="213">
        <v>10600501</v>
      </c>
      <c r="C620" s="212" t="s">
        <v>12614</v>
      </c>
      <c r="D620" s="214">
        <v>43525</v>
      </c>
      <c r="E620" s="160" t="s">
        <v>373</v>
      </c>
      <c r="F620" s="160">
        <v>101111187</v>
      </c>
      <c r="G620" s="160">
        <v>0.44</v>
      </c>
      <c r="H620" s="214">
        <v>43493</v>
      </c>
      <c r="I620" s="160" t="s">
        <v>469</v>
      </c>
      <c r="J620" s="160" t="s">
        <v>9132</v>
      </c>
      <c r="K620" s="160">
        <f t="shared" si="9"/>
        <v>1</v>
      </c>
      <c r="L620" s="160" t="s">
        <v>101</v>
      </c>
      <c r="M620" s="211">
        <f>VLOOKUP(J620,'Depr Rates'!A:G,7,FALSE)</f>
        <v>3.7400000000000003E-2</v>
      </c>
    </row>
    <row r="621" spans="1:13" ht="14.45" x14ac:dyDescent="0.3">
      <c r="A621" s="212" t="s">
        <v>102</v>
      </c>
      <c r="B621" s="213">
        <v>10600501</v>
      </c>
      <c r="C621" s="212" t="s">
        <v>12614</v>
      </c>
      <c r="D621" s="214">
        <v>43525</v>
      </c>
      <c r="E621" s="160" t="s">
        <v>373</v>
      </c>
      <c r="F621" s="160">
        <v>101111187</v>
      </c>
      <c r="G621" s="160">
        <v>31.13</v>
      </c>
      <c r="H621" s="214">
        <v>43493</v>
      </c>
      <c r="I621" s="160" t="s">
        <v>469</v>
      </c>
      <c r="J621" s="160" t="s">
        <v>9054</v>
      </c>
      <c r="K621" s="160">
        <f t="shared" si="9"/>
        <v>1</v>
      </c>
      <c r="L621" s="160" t="s">
        <v>101</v>
      </c>
      <c r="M621" s="211">
        <f>VLOOKUP(J621,'Depr Rates'!A:G,7,FALSE)</f>
        <v>3.1399999999999997E-2</v>
      </c>
    </row>
    <row r="622" spans="1:13" ht="14.45" x14ac:dyDescent="0.3">
      <c r="A622" s="212" t="s">
        <v>102</v>
      </c>
      <c r="B622" s="213">
        <v>10600501</v>
      </c>
      <c r="C622" s="212" t="s">
        <v>12614</v>
      </c>
      <c r="D622" s="214">
        <v>43525</v>
      </c>
      <c r="E622" s="160" t="s">
        <v>373</v>
      </c>
      <c r="F622" s="160">
        <v>101111187</v>
      </c>
      <c r="G622" s="160">
        <v>19.03</v>
      </c>
      <c r="H622" s="214">
        <v>43493</v>
      </c>
      <c r="I622" s="160" t="s">
        <v>469</v>
      </c>
      <c r="J622" s="160" t="s">
        <v>376</v>
      </c>
      <c r="K622" s="160">
        <f t="shared" si="9"/>
        <v>1</v>
      </c>
      <c r="L622" s="160" t="s">
        <v>101</v>
      </c>
      <c r="M622" s="211">
        <f>VLOOKUP(J622,'Depr Rates'!A:G,7,FALSE)</f>
        <v>3.9300000000000002E-2</v>
      </c>
    </row>
    <row r="623" spans="1:13" ht="14.45" x14ac:dyDescent="0.3">
      <c r="A623" s="212" t="s">
        <v>102</v>
      </c>
      <c r="B623" s="213">
        <v>10600501</v>
      </c>
      <c r="C623" s="212" t="s">
        <v>12614</v>
      </c>
      <c r="D623" s="214">
        <v>43525</v>
      </c>
      <c r="E623" s="160" t="s">
        <v>373</v>
      </c>
      <c r="F623" s="160">
        <v>101111187</v>
      </c>
      <c r="G623" s="160">
        <v>14.56</v>
      </c>
      <c r="H623" s="214">
        <v>43493</v>
      </c>
      <c r="I623" s="160" t="s">
        <v>469</v>
      </c>
      <c r="J623" s="160" t="s">
        <v>377</v>
      </c>
      <c r="K623" s="160">
        <f t="shared" si="9"/>
        <v>1</v>
      </c>
      <c r="L623" s="160" t="s">
        <v>101</v>
      </c>
      <c r="M623" s="211">
        <f>VLOOKUP(J623,'Depr Rates'!A:G,7,FALSE)</f>
        <v>1.77E-2</v>
      </c>
    </row>
    <row r="624" spans="1:13" ht="14.45" x14ac:dyDescent="0.3">
      <c r="A624" s="212" t="s">
        <v>102</v>
      </c>
      <c r="B624" s="213">
        <v>10600501</v>
      </c>
      <c r="C624" s="212" t="s">
        <v>12614</v>
      </c>
      <c r="D624" s="214">
        <v>43525</v>
      </c>
      <c r="E624" s="160" t="s">
        <v>373</v>
      </c>
      <c r="F624" s="160">
        <v>101111200</v>
      </c>
      <c r="G624" s="160">
        <v>-19.350000000000001</v>
      </c>
      <c r="H624" s="214">
        <v>43544</v>
      </c>
      <c r="I624" s="160" t="s">
        <v>172</v>
      </c>
      <c r="J624" s="160" t="s">
        <v>400</v>
      </c>
      <c r="K624" s="160">
        <f t="shared" si="9"/>
        <v>3</v>
      </c>
      <c r="L624" s="160" t="s">
        <v>101</v>
      </c>
      <c r="M624" s="211">
        <f>VLOOKUP(J624,'Depr Rates'!A:G,7,FALSE)</f>
        <v>4.0599999999999997E-2</v>
      </c>
    </row>
    <row r="625" spans="1:13" ht="14.45" x14ac:dyDescent="0.3">
      <c r="A625" s="212" t="s">
        <v>102</v>
      </c>
      <c r="B625" s="213">
        <v>10600501</v>
      </c>
      <c r="C625" s="212" t="s">
        <v>12614</v>
      </c>
      <c r="D625" s="214">
        <v>43525</v>
      </c>
      <c r="E625" s="160" t="s">
        <v>373</v>
      </c>
      <c r="F625" s="160">
        <v>101111200</v>
      </c>
      <c r="G625" s="160">
        <v>-445.14</v>
      </c>
      <c r="H625" s="214">
        <v>43544</v>
      </c>
      <c r="I625" s="160" t="s">
        <v>172</v>
      </c>
      <c r="J625" s="160" t="s">
        <v>377</v>
      </c>
      <c r="K625" s="160">
        <f t="shared" si="9"/>
        <v>3</v>
      </c>
      <c r="L625" s="160" t="s">
        <v>101</v>
      </c>
      <c r="M625" s="211">
        <f>VLOOKUP(J625,'Depr Rates'!A:G,7,FALSE)</f>
        <v>1.77E-2</v>
      </c>
    </row>
    <row r="626" spans="1:13" ht="14.45" x14ac:dyDescent="0.3">
      <c r="A626" s="212" t="s">
        <v>102</v>
      </c>
      <c r="B626" s="213">
        <v>10600501</v>
      </c>
      <c r="C626" s="212" t="s">
        <v>12614</v>
      </c>
      <c r="D626" s="214">
        <v>43525</v>
      </c>
      <c r="E626" s="160" t="s">
        <v>373</v>
      </c>
      <c r="F626" s="160">
        <v>101111200</v>
      </c>
      <c r="G626" s="160">
        <v>-309.67</v>
      </c>
      <c r="H626" s="214">
        <v>43544</v>
      </c>
      <c r="I626" s="160" t="s">
        <v>172</v>
      </c>
      <c r="J626" s="160" t="s">
        <v>9132</v>
      </c>
      <c r="K626" s="160">
        <f t="shared" si="9"/>
        <v>3</v>
      </c>
      <c r="L626" s="160" t="s">
        <v>101</v>
      </c>
      <c r="M626" s="211">
        <f>VLOOKUP(J626,'Depr Rates'!A:G,7,FALSE)</f>
        <v>3.7400000000000003E-2</v>
      </c>
    </row>
    <row r="627" spans="1:13" ht="14.45" x14ac:dyDescent="0.3">
      <c r="A627" s="212" t="s">
        <v>102</v>
      </c>
      <c r="B627" s="213">
        <v>10600501</v>
      </c>
      <c r="C627" s="212" t="s">
        <v>12614</v>
      </c>
      <c r="D627" s="214">
        <v>43525</v>
      </c>
      <c r="E627" s="160" t="s">
        <v>373</v>
      </c>
      <c r="F627" s="160">
        <v>101111200</v>
      </c>
      <c r="G627" s="160">
        <v>-38.71</v>
      </c>
      <c r="H627" s="214">
        <v>43544</v>
      </c>
      <c r="I627" s="160" t="s">
        <v>172</v>
      </c>
      <c r="J627" s="160" t="s">
        <v>447</v>
      </c>
      <c r="K627" s="160">
        <f t="shared" si="9"/>
        <v>3</v>
      </c>
      <c r="L627" s="160" t="s">
        <v>101</v>
      </c>
      <c r="M627" s="211">
        <f>VLOOKUP(J627,'Depr Rates'!A:G,7,FALSE)</f>
        <v>3.15E-2</v>
      </c>
    </row>
    <row r="628" spans="1:13" ht="14.45" x14ac:dyDescent="0.3">
      <c r="A628" s="212" t="s">
        <v>102</v>
      </c>
      <c r="B628" s="213">
        <v>10600501</v>
      </c>
      <c r="C628" s="212" t="s">
        <v>12614</v>
      </c>
      <c r="D628" s="214">
        <v>43525</v>
      </c>
      <c r="E628" s="160" t="s">
        <v>373</v>
      </c>
      <c r="F628" s="160">
        <v>101111200</v>
      </c>
      <c r="G628" s="215">
        <v>-1006.39</v>
      </c>
      <c r="H628" s="214">
        <v>43544</v>
      </c>
      <c r="I628" s="160" t="s">
        <v>172</v>
      </c>
      <c r="J628" s="160" t="s">
        <v>376</v>
      </c>
      <c r="K628" s="160">
        <f t="shared" si="9"/>
        <v>3</v>
      </c>
      <c r="L628" s="160" t="s">
        <v>101</v>
      </c>
      <c r="M628" s="211">
        <f>VLOOKUP(J628,'Depr Rates'!A:G,7,FALSE)</f>
        <v>3.9300000000000002E-2</v>
      </c>
    </row>
    <row r="629" spans="1:13" ht="14.45" x14ac:dyDescent="0.3">
      <c r="A629" s="212" t="s">
        <v>102</v>
      </c>
      <c r="B629" s="213">
        <v>10600501</v>
      </c>
      <c r="C629" s="212" t="s">
        <v>12614</v>
      </c>
      <c r="D629" s="214">
        <v>43525</v>
      </c>
      <c r="E629" s="160" t="s">
        <v>373</v>
      </c>
      <c r="F629" s="160">
        <v>101111200</v>
      </c>
      <c r="G629" s="160">
        <v>-116.13</v>
      </c>
      <c r="H629" s="214">
        <v>43544</v>
      </c>
      <c r="I629" s="160" t="s">
        <v>172</v>
      </c>
      <c r="J629" s="160" t="s">
        <v>9054</v>
      </c>
      <c r="K629" s="160">
        <f t="shared" si="9"/>
        <v>3</v>
      </c>
      <c r="L629" s="160" t="s">
        <v>101</v>
      </c>
      <c r="M629" s="211">
        <f>VLOOKUP(J629,'Depr Rates'!A:G,7,FALSE)</f>
        <v>3.1399999999999997E-2</v>
      </c>
    </row>
    <row r="630" spans="1:13" ht="14.45" x14ac:dyDescent="0.3">
      <c r="A630" s="212" t="s">
        <v>102</v>
      </c>
      <c r="B630" s="213">
        <v>10600501</v>
      </c>
      <c r="C630" s="212" t="s">
        <v>12614</v>
      </c>
      <c r="D630" s="214">
        <v>43525</v>
      </c>
      <c r="E630" s="160" t="s">
        <v>373</v>
      </c>
      <c r="F630" s="160">
        <v>101111200</v>
      </c>
      <c r="G630" s="215">
        <v>20440.599999999999</v>
      </c>
      <c r="H630" s="214">
        <v>43544</v>
      </c>
      <c r="I630" s="160" t="s">
        <v>172</v>
      </c>
      <c r="J630" s="160" t="s">
        <v>376</v>
      </c>
      <c r="K630" s="160">
        <f t="shared" si="9"/>
        <v>3</v>
      </c>
      <c r="L630" s="160" t="s">
        <v>101</v>
      </c>
      <c r="M630" s="211">
        <f>VLOOKUP(J630,'Depr Rates'!A:G,7,FALSE)</f>
        <v>3.9300000000000002E-2</v>
      </c>
    </row>
    <row r="631" spans="1:13" ht="14.45" x14ac:dyDescent="0.3">
      <c r="A631" s="212" t="s">
        <v>102</v>
      </c>
      <c r="B631" s="213">
        <v>10600501</v>
      </c>
      <c r="C631" s="212" t="s">
        <v>12614</v>
      </c>
      <c r="D631" s="214">
        <v>43525</v>
      </c>
      <c r="E631" s="160" t="s">
        <v>373</v>
      </c>
      <c r="F631" s="160">
        <v>101111200</v>
      </c>
      <c r="G631" s="215">
        <v>9041.14</v>
      </c>
      <c r="H631" s="214">
        <v>43544</v>
      </c>
      <c r="I631" s="160" t="s">
        <v>172</v>
      </c>
      <c r="J631" s="160" t="s">
        <v>377</v>
      </c>
      <c r="K631" s="160">
        <f t="shared" si="9"/>
        <v>3</v>
      </c>
      <c r="L631" s="160" t="s">
        <v>101</v>
      </c>
      <c r="M631" s="211">
        <f>VLOOKUP(J631,'Depr Rates'!A:G,7,FALSE)</f>
        <v>1.77E-2</v>
      </c>
    </row>
    <row r="632" spans="1:13" ht="14.45" x14ac:dyDescent="0.3">
      <c r="A632" s="212" t="s">
        <v>102</v>
      </c>
      <c r="B632" s="213">
        <v>10600501</v>
      </c>
      <c r="C632" s="212" t="s">
        <v>12614</v>
      </c>
      <c r="D632" s="214">
        <v>43525</v>
      </c>
      <c r="E632" s="160" t="s">
        <v>373</v>
      </c>
      <c r="F632" s="160">
        <v>101111200</v>
      </c>
      <c r="G632" s="215">
        <v>6289.64</v>
      </c>
      <c r="H632" s="214">
        <v>43544</v>
      </c>
      <c r="I632" s="160" t="s">
        <v>172</v>
      </c>
      <c r="J632" s="160" t="s">
        <v>9132</v>
      </c>
      <c r="K632" s="160">
        <f t="shared" si="9"/>
        <v>3</v>
      </c>
      <c r="L632" s="160" t="s">
        <v>101</v>
      </c>
      <c r="M632" s="211">
        <f>VLOOKUP(J632,'Depr Rates'!A:G,7,FALSE)</f>
        <v>3.7400000000000003E-2</v>
      </c>
    </row>
    <row r="633" spans="1:13" ht="14.45" x14ac:dyDescent="0.3">
      <c r="A633" s="212" t="s">
        <v>102</v>
      </c>
      <c r="B633" s="213">
        <v>10600501</v>
      </c>
      <c r="C633" s="212" t="s">
        <v>12614</v>
      </c>
      <c r="D633" s="214">
        <v>43525</v>
      </c>
      <c r="E633" s="160" t="s">
        <v>373</v>
      </c>
      <c r="F633" s="160">
        <v>101111200</v>
      </c>
      <c r="G633" s="160">
        <v>786.22</v>
      </c>
      <c r="H633" s="214">
        <v>43544</v>
      </c>
      <c r="I633" s="160" t="s">
        <v>172</v>
      </c>
      <c r="J633" s="160" t="s">
        <v>447</v>
      </c>
      <c r="K633" s="160">
        <f t="shared" si="9"/>
        <v>3</v>
      </c>
      <c r="L633" s="160" t="s">
        <v>101</v>
      </c>
      <c r="M633" s="211">
        <f>VLOOKUP(J633,'Depr Rates'!A:G,7,FALSE)</f>
        <v>3.15E-2</v>
      </c>
    </row>
    <row r="634" spans="1:13" ht="14.45" x14ac:dyDescent="0.3">
      <c r="A634" s="212" t="s">
        <v>102</v>
      </c>
      <c r="B634" s="213">
        <v>10600501</v>
      </c>
      <c r="C634" s="212" t="s">
        <v>12614</v>
      </c>
      <c r="D634" s="214">
        <v>43525</v>
      </c>
      <c r="E634" s="160" t="s">
        <v>373</v>
      </c>
      <c r="F634" s="160">
        <v>101111200</v>
      </c>
      <c r="G634" s="160">
        <v>393.02</v>
      </c>
      <c r="H634" s="214">
        <v>43544</v>
      </c>
      <c r="I634" s="160" t="s">
        <v>172</v>
      </c>
      <c r="J634" s="160" t="s">
        <v>400</v>
      </c>
      <c r="K634" s="160">
        <f t="shared" si="9"/>
        <v>3</v>
      </c>
      <c r="L634" s="160" t="s">
        <v>101</v>
      </c>
      <c r="M634" s="211">
        <f>VLOOKUP(J634,'Depr Rates'!A:G,7,FALSE)</f>
        <v>4.0599999999999997E-2</v>
      </c>
    </row>
    <row r="635" spans="1:13" ht="14.45" x14ac:dyDescent="0.3">
      <c r="A635" s="212" t="s">
        <v>102</v>
      </c>
      <c r="B635" s="213">
        <v>10600501</v>
      </c>
      <c r="C635" s="212" t="s">
        <v>12614</v>
      </c>
      <c r="D635" s="214">
        <v>43525</v>
      </c>
      <c r="E635" s="160" t="s">
        <v>373</v>
      </c>
      <c r="F635" s="160">
        <v>101111200</v>
      </c>
      <c r="G635" s="215">
        <v>2358.69</v>
      </c>
      <c r="H635" s="214">
        <v>43544</v>
      </c>
      <c r="I635" s="160" t="s">
        <v>172</v>
      </c>
      <c r="J635" s="160" t="s">
        <v>9054</v>
      </c>
      <c r="K635" s="160">
        <f t="shared" si="9"/>
        <v>3</v>
      </c>
      <c r="L635" s="160" t="s">
        <v>101</v>
      </c>
      <c r="M635" s="211">
        <f>VLOOKUP(J635,'Depr Rates'!A:G,7,FALSE)</f>
        <v>3.1399999999999997E-2</v>
      </c>
    </row>
    <row r="636" spans="1:13" ht="14.45" x14ac:dyDescent="0.3">
      <c r="A636" s="212" t="s">
        <v>102</v>
      </c>
      <c r="B636" s="213">
        <v>10600501</v>
      </c>
      <c r="C636" s="212" t="s">
        <v>12614</v>
      </c>
      <c r="D636" s="214">
        <v>43525</v>
      </c>
      <c r="E636" s="160" t="s">
        <v>373</v>
      </c>
      <c r="F636" s="160">
        <v>101111223</v>
      </c>
      <c r="G636" s="160">
        <v>305.7</v>
      </c>
      <c r="H636" s="214">
        <v>43543</v>
      </c>
      <c r="I636" s="160" t="s">
        <v>582</v>
      </c>
      <c r="J636" s="160" t="s">
        <v>376</v>
      </c>
      <c r="K636" s="160">
        <f t="shared" si="9"/>
        <v>3</v>
      </c>
      <c r="L636" s="160" t="s">
        <v>101</v>
      </c>
      <c r="M636" s="211">
        <f>VLOOKUP(J636,'Depr Rates'!A:G,7,FALSE)</f>
        <v>3.9300000000000002E-2</v>
      </c>
    </row>
    <row r="637" spans="1:13" ht="14.45" x14ac:dyDescent="0.3">
      <c r="A637" s="212" t="s">
        <v>102</v>
      </c>
      <c r="B637" s="213">
        <v>10600501</v>
      </c>
      <c r="C637" s="212" t="s">
        <v>12614</v>
      </c>
      <c r="D637" s="214">
        <v>43525</v>
      </c>
      <c r="E637" s="160" t="s">
        <v>373</v>
      </c>
      <c r="F637" s="160">
        <v>101111223</v>
      </c>
      <c r="G637" s="160">
        <v>84.64</v>
      </c>
      <c r="H637" s="214">
        <v>43543</v>
      </c>
      <c r="I637" s="160" t="s">
        <v>582</v>
      </c>
      <c r="J637" s="160" t="s">
        <v>377</v>
      </c>
      <c r="K637" s="160">
        <f t="shared" si="9"/>
        <v>3</v>
      </c>
      <c r="L637" s="160" t="s">
        <v>101</v>
      </c>
      <c r="M637" s="211">
        <f>VLOOKUP(J637,'Depr Rates'!A:G,7,FALSE)</f>
        <v>1.77E-2</v>
      </c>
    </row>
    <row r="638" spans="1:13" ht="14.45" x14ac:dyDescent="0.3">
      <c r="A638" s="212" t="s">
        <v>102</v>
      </c>
      <c r="B638" s="213">
        <v>10600501</v>
      </c>
      <c r="C638" s="212" t="s">
        <v>12614</v>
      </c>
      <c r="D638" s="214">
        <v>43525</v>
      </c>
      <c r="E638" s="160" t="s">
        <v>373</v>
      </c>
      <c r="F638" s="160">
        <v>101111223</v>
      </c>
      <c r="G638" s="160">
        <v>290.06</v>
      </c>
      <c r="H638" s="214">
        <v>43543</v>
      </c>
      <c r="I638" s="160" t="s">
        <v>582</v>
      </c>
      <c r="J638" s="160" t="s">
        <v>377</v>
      </c>
      <c r="K638" s="160">
        <f t="shared" si="9"/>
        <v>3</v>
      </c>
      <c r="L638" s="160" t="s">
        <v>101</v>
      </c>
      <c r="M638" s="211">
        <f>VLOOKUP(J638,'Depr Rates'!A:G,7,FALSE)</f>
        <v>1.77E-2</v>
      </c>
    </row>
    <row r="639" spans="1:13" ht="14.45" x14ac:dyDescent="0.3">
      <c r="A639" s="212" t="s">
        <v>102</v>
      </c>
      <c r="B639" s="213">
        <v>10600501</v>
      </c>
      <c r="C639" s="212" t="s">
        <v>12614</v>
      </c>
      <c r="D639" s="214">
        <v>43525</v>
      </c>
      <c r="E639" s="160" t="s">
        <v>373</v>
      </c>
      <c r="F639" s="160">
        <v>101111223</v>
      </c>
      <c r="G639" s="215">
        <v>1047.6500000000001</v>
      </c>
      <c r="H639" s="214">
        <v>43543</v>
      </c>
      <c r="I639" s="160" t="s">
        <v>582</v>
      </c>
      <c r="J639" s="160" t="s">
        <v>376</v>
      </c>
      <c r="K639" s="160">
        <f t="shared" si="9"/>
        <v>3</v>
      </c>
      <c r="L639" s="160" t="s">
        <v>101</v>
      </c>
      <c r="M639" s="211">
        <f>VLOOKUP(J639,'Depr Rates'!A:G,7,FALSE)</f>
        <v>3.9300000000000002E-2</v>
      </c>
    </row>
    <row r="640" spans="1:13" ht="14.45" x14ac:dyDescent="0.3">
      <c r="A640" s="212" t="s">
        <v>102</v>
      </c>
      <c r="B640" s="213">
        <v>10600501</v>
      </c>
      <c r="C640" s="212" t="s">
        <v>12614</v>
      </c>
      <c r="D640" s="214">
        <v>43466</v>
      </c>
      <c r="E640" s="160" t="s">
        <v>373</v>
      </c>
      <c r="F640" s="160">
        <v>101111513</v>
      </c>
      <c r="G640" s="215">
        <v>11824.31</v>
      </c>
      <c r="H640" s="214">
        <v>43488</v>
      </c>
      <c r="I640" s="160" t="s">
        <v>472</v>
      </c>
      <c r="J640" s="160" t="s">
        <v>9054</v>
      </c>
      <c r="K640" s="160">
        <f t="shared" si="9"/>
        <v>1</v>
      </c>
      <c r="L640" s="160" t="s">
        <v>101</v>
      </c>
      <c r="M640" s="211">
        <f>VLOOKUP(J640,'Depr Rates'!A:G,7,FALSE)</f>
        <v>3.1399999999999997E-2</v>
      </c>
    </row>
    <row r="641" spans="1:13" ht="14.45" x14ac:dyDescent="0.3">
      <c r="A641" s="212" t="s">
        <v>102</v>
      </c>
      <c r="B641" s="213">
        <v>10600501</v>
      </c>
      <c r="C641" s="212" t="s">
        <v>12614</v>
      </c>
      <c r="D641" s="214">
        <v>43466</v>
      </c>
      <c r="E641" s="160" t="s">
        <v>373</v>
      </c>
      <c r="F641" s="160">
        <v>101111513</v>
      </c>
      <c r="G641" s="215">
        <v>2051.38</v>
      </c>
      <c r="H641" s="214">
        <v>43488</v>
      </c>
      <c r="I641" s="160" t="s">
        <v>472</v>
      </c>
      <c r="J641" s="160" t="s">
        <v>9054</v>
      </c>
      <c r="K641" s="160">
        <f t="shared" si="9"/>
        <v>1</v>
      </c>
      <c r="L641" s="160" t="s">
        <v>101</v>
      </c>
      <c r="M641" s="211">
        <f>VLOOKUP(J641,'Depr Rates'!A:G,7,FALSE)</f>
        <v>3.1399999999999997E-2</v>
      </c>
    </row>
    <row r="642" spans="1:13" ht="14.45" x14ac:dyDescent="0.3">
      <c r="A642" s="212" t="s">
        <v>102</v>
      </c>
      <c r="B642" s="213">
        <v>10600501</v>
      </c>
      <c r="C642" s="212" t="s">
        <v>12614</v>
      </c>
      <c r="D642" s="214">
        <v>43497</v>
      </c>
      <c r="E642" s="160" t="s">
        <v>373</v>
      </c>
      <c r="F642" s="160">
        <v>101111513</v>
      </c>
      <c r="G642" s="215">
        <v>-2918.8</v>
      </c>
      <c r="H642" s="214">
        <v>43488</v>
      </c>
      <c r="I642" s="160" t="s">
        <v>472</v>
      </c>
      <c r="J642" s="160" t="s">
        <v>9054</v>
      </c>
      <c r="K642" s="160">
        <f t="shared" si="9"/>
        <v>1</v>
      </c>
      <c r="L642" s="160" t="s">
        <v>101</v>
      </c>
      <c r="M642" s="211">
        <f>VLOOKUP(J642,'Depr Rates'!A:G,7,FALSE)</f>
        <v>3.1399999999999997E-2</v>
      </c>
    </row>
    <row r="643" spans="1:13" ht="14.45" x14ac:dyDescent="0.3">
      <c r="A643" s="212" t="s">
        <v>102</v>
      </c>
      <c r="B643" s="213">
        <v>10600501</v>
      </c>
      <c r="C643" s="212" t="s">
        <v>12614</v>
      </c>
      <c r="D643" s="214">
        <v>43497</v>
      </c>
      <c r="E643" s="160" t="s">
        <v>373</v>
      </c>
      <c r="F643" s="160">
        <v>101111513</v>
      </c>
      <c r="G643" s="215">
        <v>2920.2</v>
      </c>
      <c r="H643" s="214">
        <v>43488</v>
      </c>
      <c r="I643" s="160" t="s">
        <v>472</v>
      </c>
      <c r="J643" s="160" t="s">
        <v>9054</v>
      </c>
      <c r="K643" s="160">
        <f t="shared" si="9"/>
        <v>1</v>
      </c>
      <c r="L643" s="160" t="s">
        <v>101</v>
      </c>
      <c r="M643" s="211">
        <f>VLOOKUP(J643,'Depr Rates'!A:G,7,FALSE)</f>
        <v>3.1399999999999997E-2</v>
      </c>
    </row>
    <row r="644" spans="1:13" ht="14.45" x14ac:dyDescent="0.3">
      <c r="A644" s="212" t="s">
        <v>102</v>
      </c>
      <c r="B644" s="213">
        <v>10600501</v>
      </c>
      <c r="C644" s="212" t="s">
        <v>12614</v>
      </c>
      <c r="D644" s="214">
        <v>43525</v>
      </c>
      <c r="E644" s="160" t="s">
        <v>373</v>
      </c>
      <c r="F644" s="160">
        <v>101111513</v>
      </c>
      <c r="G644" s="215">
        <v>2940.7</v>
      </c>
      <c r="H644" s="214">
        <v>43488</v>
      </c>
      <c r="I644" s="160" t="s">
        <v>472</v>
      </c>
      <c r="J644" s="160" t="s">
        <v>9054</v>
      </c>
      <c r="K644" s="160">
        <f t="shared" si="9"/>
        <v>1</v>
      </c>
      <c r="L644" s="160" t="s">
        <v>101</v>
      </c>
      <c r="M644" s="211">
        <f>VLOOKUP(J644,'Depr Rates'!A:G,7,FALSE)</f>
        <v>3.1399999999999997E-2</v>
      </c>
    </row>
    <row r="645" spans="1:13" ht="14.45" x14ac:dyDescent="0.3">
      <c r="A645" s="212" t="s">
        <v>102</v>
      </c>
      <c r="B645" s="213">
        <v>10600501</v>
      </c>
      <c r="C645" s="212" t="s">
        <v>12614</v>
      </c>
      <c r="D645" s="214">
        <v>43525</v>
      </c>
      <c r="E645" s="160" t="s">
        <v>373</v>
      </c>
      <c r="F645" s="160">
        <v>101111513</v>
      </c>
      <c r="G645" s="215">
        <v>-2919.9</v>
      </c>
      <c r="H645" s="214">
        <v>43488</v>
      </c>
      <c r="I645" s="160" t="s">
        <v>472</v>
      </c>
      <c r="J645" s="160" t="s">
        <v>9054</v>
      </c>
      <c r="K645" s="160">
        <f t="shared" si="9"/>
        <v>1</v>
      </c>
      <c r="L645" s="160" t="s">
        <v>101</v>
      </c>
      <c r="M645" s="211">
        <f>VLOOKUP(J645,'Depr Rates'!A:G,7,FALSE)</f>
        <v>3.1399999999999997E-2</v>
      </c>
    </row>
    <row r="646" spans="1:13" ht="14.45" x14ac:dyDescent="0.3">
      <c r="A646" s="212" t="s">
        <v>102</v>
      </c>
      <c r="B646" s="213">
        <v>10600501</v>
      </c>
      <c r="C646" s="212" t="s">
        <v>12614</v>
      </c>
      <c r="D646" s="214">
        <v>43525</v>
      </c>
      <c r="E646" s="160" t="s">
        <v>373</v>
      </c>
      <c r="F646" s="160">
        <v>101111513</v>
      </c>
      <c r="G646" s="160">
        <v>11.95</v>
      </c>
      <c r="H646" s="214">
        <v>43488</v>
      </c>
      <c r="I646" s="160" t="s">
        <v>472</v>
      </c>
      <c r="J646" s="160" t="s">
        <v>9054</v>
      </c>
      <c r="K646" s="160">
        <f t="shared" si="9"/>
        <v>1</v>
      </c>
      <c r="L646" s="160" t="s">
        <v>101</v>
      </c>
      <c r="M646" s="211">
        <f>VLOOKUP(J646,'Depr Rates'!A:G,7,FALSE)</f>
        <v>3.1399999999999997E-2</v>
      </c>
    </row>
    <row r="647" spans="1:13" ht="14.45" x14ac:dyDescent="0.3">
      <c r="A647" s="212" t="s">
        <v>102</v>
      </c>
      <c r="B647" s="213">
        <v>10600501</v>
      </c>
      <c r="C647" s="212" t="s">
        <v>12614</v>
      </c>
      <c r="D647" s="214">
        <v>43466</v>
      </c>
      <c r="E647" s="160" t="s">
        <v>373</v>
      </c>
      <c r="F647" s="160">
        <v>101111819</v>
      </c>
      <c r="G647" s="215">
        <v>3343.54</v>
      </c>
      <c r="H647" s="214">
        <v>43468</v>
      </c>
      <c r="I647" s="160" t="s">
        <v>404</v>
      </c>
      <c r="J647" s="160" t="s">
        <v>9132</v>
      </c>
      <c r="K647" s="160">
        <f t="shared" si="9"/>
        <v>1</v>
      </c>
      <c r="L647" s="160" t="s">
        <v>101</v>
      </c>
      <c r="M647" s="211">
        <f>VLOOKUP(J647,'Depr Rates'!A:G,7,FALSE)</f>
        <v>3.7400000000000003E-2</v>
      </c>
    </row>
    <row r="648" spans="1:13" ht="14.45" x14ac:dyDescent="0.3">
      <c r="A648" s="212" t="s">
        <v>102</v>
      </c>
      <c r="B648" s="213">
        <v>10600501</v>
      </c>
      <c r="C648" s="212" t="s">
        <v>12614</v>
      </c>
      <c r="D648" s="214">
        <v>43466</v>
      </c>
      <c r="E648" s="160" t="s">
        <v>373</v>
      </c>
      <c r="F648" s="160">
        <v>101111819</v>
      </c>
      <c r="G648" s="215">
        <v>84674.43</v>
      </c>
      <c r="H648" s="214">
        <v>43468</v>
      </c>
      <c r="I648" s="160" t="s">
        <v>404</v>
      </c>
      <c r="J648" s="160" t="s">
        <v>9054</v>
      </c>
      <c r="K648" s="160">
        <f t="shared" si="9"/>
        <v>1</v>
      </c>
      <c r="L648" s="160" t="s">
        <v>101</v>
      </c>
      <c r="M648" s="211">
        <f>VLOOKUP(J648,'Depr Rates'!A:G,7,FALSE)</f>
        <v>3.1399999999999997E-2</v>
      </c>
    </row>
    <row r="649" spans="1:13" ht="14.45" x14ac:dyDescent="0.3">
      <c r="A649" s="212" t="s">
        <v>102</v>
      </c>
      <c r="B649" s="213">
        <v>10600501</v>
      </c>
      <c r="C649" s="212" t="s">
        <v>12614</v>
      </c>
      <c r="D649" s="214">
        <v>43466</v>
      </c>
      <c r="E649" s="160" t="s">
        <v>373</v>
      </c>
      <c r="F649" s="160">
        <v>101111819</v>
      </c>
      <c r="G649" s="215">
        <v>-25174.05</v>
      </c>
      <c r="H649" s="214">
        <v>43468</v>
      </c>
      <c r="I649" s="160" t="s">
        <v>404</v>
      </c>
      <c r="J649" s="160" t="s">
        <v>9054</v>
      </c>
      <c r="K649" s="160">
        <f t="shared" si="9"/>
        <v>1</v>
      </c>
      <c r="L649" s="160" t="s">
        <v>101</v>
      </c>
      <c r="M649" s="211">
        <f>VLOOKUP(J649,'Depr Rates'!A:G,7,FALSE)</f>
        <v>3.1399999999999997E-2</v>
      </c>
    </row>
    <row r="650" spans="1:13" ht="14.45" x14ac:dyDescent="0.3">
      <c r="A650" s="212" t="s">
        <v>102</v>
      </c>
      <c r="B650" s="213">
        <v>10600501</v>
      </c>
      <c r="C650" s="212" t="s">
        <v>12614</v>
      </c>
      <c r="D650" s="214">
        <v>43466</v>
      </c>
      <c r="E650" s="160" t="s">
        <v>373</v>
      </c>
      <c r="F650" s="160">
        <v>101111819</v>
      </c>
      <c r="G650" s="160">
        <v>-994.05</v>
      </c>
      <c r="H650" s="214">
        <v>43468</v>
      </c>
      <c r="I650" s="160" t="s">
        <v>404</v>
      </c>
      <c r="J650" s="160" t="s">
        <v>9132</v>
      </c>
      <c r="K650" s="160">
        <f t="shared" si="9"/>
        <v>1</v>
      </c>
      <c r="L650" s="160" t="s">
        <v>101</v>
      </c>
      <c r="M650" s="211">
        <f>VLOOKUP(J650,'Depr Rates'!A:G,7,FALSE)</f>
        <v>3.7400000000000003E-2</v>
      </c>
    </row>
    <row r="651" spans="1:13" ht="14.45" x14ac:dyDescent="0.3">
      <c r="A651" s="212" t="s">
        <v>102</v>
      </c>
      <c r="B651" s="213">
        <v>10600501</v>
      </c>
      <c r="C651" s="212" t="s">
        <v>12614</v>
      </c>
      <c r="D651" s="214">
        <v>43466</v>
      </c>
      <c r="E651" s="160" t="s">
        <v>373</v>
      </c>
      <c r="F651" s="160">
        <v>101111819</v>
      </c>
      <c r="G651" s="215">
        <v>17559.66</v>
      </c>
      <c r="H651" s="214">
        <v>43468</v>
      </c>
      <c r="I651" s="160" t="s">
        <v>404</v>
      </c>
      <c r="J651" s="160" t="s">
        <v>9054</v>
      </c>
      <c r="K651" s="160">
        <f t="shared" si="9"/>
        <v>1</v>
      </c>
      <c r="L651" s="160" t="s">
        <v>101</v>
      </c>
      <c r="M651" s="211">
        <f>VLOOKUP(J651,'Depr Rates'!A:G,7,FALSE)</f>
        <v>3.1399999999999997E-2</v>
      </c>
    </row>
    <row r="652" spans="1:13" ht="14.45" x14ac:dyDescent="0.3">
      <c r="A652" s="212" t="s">
        <v>102</v>
      </c>
      <c r="B652" s="213">
        <v>10600501</v>
      </c>
      <c r="C652" s="212" t="s">
        <v>12614</v>
      </c>
      <c r="D652" s="214">
        <v>43466</v>
      </c>
      <c r="E652" s="160" t="s">
        <v>373</v>
      </c>
      <c r="F652" s="160">
        <v>101111819</v>
      </c>
      <c r="G652" s="160">
        <v>693.38</v>
      </c>
      <c r="H652" s="214">
        <v>43468</v>
      </c>
      <c r="I652" s="160" t="s">
        <v>404</v>
      </c>
      <c r="J652" s="160" t="s">
        <v>9132</v>
      </c>
      <c r="K652" s="160">
        <f t="shared" si="9"/>
        <v>1</v>
      </c>
      <c r="L652" s="160" t="s">
        <v>101</v>
      </c>
      <c r="M652" s="211">
        <f>VLOOKUP(J652,'Depr Rates'!A:G,7,FALSE)</f>
        <v>3.7400000000000003E-2</v>
      </c>
    </row>
    <row r="653" spans="1:13" ht="14.45" x14ac:dyDescent="0.3">
      <c r="A653" s="212" t="s">
        <v>102</v>
      </c>
      <c r="B653" s="213">
        <v>10600501</v>
      </c>
      <c r="C653" s="212" t="s">
        <v>12614</v>
      </c>
      <c r="D653" s="214">
        <v>43497</v>
      </c>
      <c r="E653" s="160" t="s">
        <v>373</v>
      </c>
      <c r="F653" s="160">
        <v>101111819</v>
      </c>
      <c r="G653" s="160">
        <v>-206.89</v>
      </c>
      <c r="H653" s="214">
        <v>43468</v>
      </c>
      <c r="I653" s="160" t="s">
        <v>404</v>
      </c>
      <c r="J653" s="160" t="s">
        <v>9054</v>
      </c>
      <c r="K653" s="160">
        <f t="shared" si="9"/>
        <v>1</v>
      </c>
      <c r="L653" s="160" t="s">
        <v>101</v>
      </c>
      <c r="M653" s="211">
        <f>VLOOKUP(J653,'Depr Rates'!A:G,7,FALSE)</f>
        <v>3.1399999999999997E-2</v>
      </c>
    </row>
    <row r="654" spans="1:13" ht="14.45" x14ac:dyDescent="0.3">
      <c r="A654" s="212" t="s">
        <v>102</v>
      </c>
      <c r="B654" s="213">
        <v>10600501</v>
      </c>
      <c r="C654" s="212" t="s">
        <v>12614</v>
      </c>
      <c r="D654" s="214">
        <v>43497</v>
      </c>
      <c r="E654" s="160" t="s">
        <v>373</v>
      </c>
      <c r="F654" s="160">
        <v>101111819</v>
      </c>
      <c r="G654" s="160">
        <v>-8.17</v>
      </c>
      <c r="H654" s="214">
        <v>43468</v>
      </c>
      <c r="I654" s="160" t="s">
        <v>404</v>
      </c>
      <c r="J654" s="160" t="s">
        <v>9132</v>
      </c>
      <c r="K654" s="160">
        <f t="shared" si="9"/>
        <v>1</v>
      </c>
      <c r="L654" s="160" t="s">
        <v>101</v>
      </c>
      <c r="M654" s="211">
        <f>VLOOKUP(J654,'Depr Rates'!A:G,7,FALSE)</f>
        <v>3.7400000000000003E-2</v>
      </c>
    </row>
    <row r="655" spans="1:13" ht="14.45" x14ac:dyDescent="0.3">
      <c r="A655" s="212" t="s">
        <v>102</v>
      </c>
      <c r="B655" s="213">
        <v>10600501</v>
      </c>
      <c r="C655" s="212" t="s">
        <v>12614</v>
      </c>
      <c r="D655" s="214">
        <v>43497</v>
      </c>
      <c r="E655" s="160" t="s">
        <v>373</v>
      </c>
      <c r="F655" s="160">
        <v>101111819</v>
      </c>
      <c r="G655" s="160">
        <v>91.98</v>
      </c>
      <c r="H655" s="214">
        <v>43468</v>
      </c>
      <c r="I655" s="160" t="s">
        <v>404</v>
      </c>
      <c r="J655" s="160" t="s">
        <v>9054</v>
      </c>
      <c r="K655" s="160">
        <f t="shared" si="9"/>
        <v>1</v>
      </c>
      <c r="L655" s="160" t="s">
        <v>101</v>
      </c>
      <c r="M655" s="211">
        <f>VLOOKUP(J655,'Depr Rates'!A:G,7,FALSE)</f>
        <v>3.1399999999999997E-2</v>
      </c>
    </row>
    <row r="656" spans="1:13" ht="14.45" x14ac:dyDescent="0.3">
      <c r="A656" s="212" t="s">
        <v>102</v>
      </c>
      <c r="B656" s="213">
        <v>10600501</v>
      </c>
      <c r="C656" s="212" t="s">
        <v>12614</v>
      </c>
      <c r="D656" s="214">
        <v>43497</v>
      </c>
      <c r="E656" s="160" t="s">
        <v>373</v>
      </c>
      <c r="F656" s="160">
        <v>101111819</v>
      </c>
      <c r="G656" s="160">
        <v>3.63</v>
      </c>
      <c r="H656" s="214">
        <v>43468</v>
      </c>
      <c r="I656" s="160" t="s">
        <v>404</v>
      </c>
      <c r="J656" s="160" t="s">
        <v>9132</v>
      </c>
      <c r="K656" s="160">
        <f t="shared" si="9"/>
        <v>1</v>
      </c>
      <c r="L656" s="160" t="s">
        <v>101</v>
      </c>
      <c r="M656" s="211">
        <f>VLOOKUP(J656,'Depr Rates'!A:G,7,FALSE)</f>
        <v>3.7400000000000003E-2</v>
      </c>
    </row>
    <row r="657" spans="1:13" ht="14.45" x14ac:dyDescent="0.3">
      <c r="A657" s="212" t="s">
        <v>102</v>
      </c>
      <c r="B657" s="213">
        <v>10600501</v>
      </c>
      <c r="C657" s="212" t="s">
        <v>12614</v>
      </c>
      <c r="D657" s="214">
        <v>43525</v>
      </c>
      <c r="E657" s="160" t="s">
        <v>373</v>
      </c>
      <c r="F657" s="160">
        <v>101111819</v>
      </c>
      <c r="G657" s="160">
        <v>101.34</v>
      </c>
      <c r="H657" s="214">
        <v>43468</v>
      </c>
      <c r="I657" s="160" t="s">
        <v>404</v>
      </c>
      <c r="J657" s="160" t="s">
        <v>9054</v>
      </c>
      <c r="K657" s="160">
        <f t="shared" si="9"/>
        <v>1</v>
      </c>
      <c r="L657" s="160" t="s">
        <v>101</v>
      </c>
      <c r="M657" s="211">
        <f>VLOOKUP(J657,'Depr Rates'!A:G,7,FALSE)</f>
        <v>3.1399999999999997E-2</v>
      </c>
    </row>
    <row r="658" spans="1:13" ht="14.45" x14ac:dyDescent="0.3">
      <c r="A658" s="212" t="s">
        <v>102</v>
      </c>
      <c r="B658" s="213">
        <v>10600501</v>
      </c>
      <c r="C658" s="212" t="s">
        <v>12614</v>
      </c>
      <c r="D658" s="214">
        <v>43525</v>
      </c>
      <c r="E658" s="160" t="s">
        <v>373</v>
      </c>
      <c r="F658" s="160">
        <v>101111819</v>
      </c>
      <c r="G658" s="160">
        <v>4</v>
      </c>
      <c r="H658" s="214">
        <v>43468</v>
      </c>
      <c r="I658" s="160" t="s">
        <v>404</v>
      </c>
      <c r="J658" s="160" t="s">
        <v>9132</v>
      </c>
      <c r="K658" s="160">
        <f t="shared" si="9"/>
        <v>1</v>
      </c>
      <c r="L658" s="160" t="s">
        <v>101</v>
      </c>
      <c r="M658" s="211">
        <f>VLOOKUP(J658,'Depr Rates'!A:G,7,FALSE)</f>
        <v>3.7400000000000003E-2</v>
      </c>
    </row>
    <row r="659" spans="1:13" ht="14.45" x14ac:dyDescent="0.3">
      <c r="A659" s="212" t="s">
        <v>102</v>
      </c>
      <c r="B659" s="213">
        <v>10600501</v>
      </c>
      <c r="C659" s="212" t="s">
        <v>12614</v>
      </c>
      <c r="D659" s="214">
        <v>43525</v>
      </c>
      <c r="E659" s="160" t="s">
        <v>373</v>
      </c>
      <c r="F659" s="160">
        <v>101111819</v>
      </c>
      <c r="G659" s="160">
        <v>152.01</v>
      </c>
      <c r="H659" s="214">
        <v>43468</v>
      </c>
      <c r="I659" s="160" t="s">
        <v>404</v>
      </c>
      <c r="J659" s="160" t="s">
        <v>9054</v>
      </c>
      <c r="K659" s="160">
        <f t="shared" si="9"/>
        <v>1</v>
      </c>
      <c r="L659" s="160" t="s">
        <v>101</v>
      </c>
      <c r="M659" s="211">
        <f>VLOOKUP(J659,'Depr Rates'!A:G,7,FALSE)</f>
        <v>3.1399999999999997E-2</v>
      </c>
    </row>
    <row r="660" spans="1:13" ht="14.45" x14ac:dyDescent="0.3">
      <c r="A660" s="212" t="s">
        <v>102</v>
      </c>
      <c r="B660" s="213">
        <v>10600501</v>
      </c>
      <c r="C660" s="212" t="s">
        <v>12614</v>
      </c>
      <c r="D660" s="214">
        <v>43525</v>
      </c>
      <c r="E660" s="160" t="s">
        <v>373</v>
      </c>
      <c r="F660" s="160">
        <v>101111819</v>
      </c>
      <c r="G660" s="160">
        <v>6</v>
      </c>
      <c r="H660" s="214">
        <v>43468</v>
      </c>
      <c r="I660" s="160" t="s">
        <v>404</v>
      </c>
      <c r="J660" s="160" t="s">
        <v>9132</v>
      </c>
      <c r="K660" s="160">
        <f t="shared" si="9"/>
        <v>1</v>
      </c>
      <c r="L660" s="160" t="s">
        <v>101</v>
      </c>
      <c r="M660" s="211">
        <f>VLOOKUP(J660,'Depr Rates'!A:G,7,FALSE)</f>
        <v>3.7400000000000003E-2</v>
      </c>
    </row>
    <row r="661" spans="1:13" ht="14.45" x14ac:dyDescent="0.3">
      <c r="A661" s="212" t="s">
        <v>102</v>
      </c>
      <c r="B661" s="213">
        <v>10600501</v>
      </c>
      <c r="C661" s="212" t="s">
        <v>12614</v>
      </c>
      <c r="D661" s="214">
        <v>43525</v>
      </c>
      <c r="E661" s="160" t="s">
        <v>373</v>
      </c>
      <c r="F661" s="160">
        <v>101111819</v>
      </c>
      <c r="G661" s="160">
        <v>257.61</v>
      </c>
      <c r="H661" s="214">
        <v>43468</v>
      </c>
      <c r="I661" s="160" t="s">
        <v>404</v>
      </c>
      <c r="J661" s="160" t="s">
        <v>9054</v>
      </c>
      <c r="K661" s="160">
        <f t="shared" si="9"/>
        <v>1</v>
      </c>
      <c r="L661" s="160" t="s">
        <v>101</v>
      </c>
      <c r="M661" s="211">
        <f>VLOOKUP(J661,'Depr Rates'!A:G,7,FALSE)</f>
        <v>3.1399999999999997E-2</v>
      </c>
    </row>
    <row r="662" spans="1:13" ht="14.45" x14ac:dyDescent="0.3">
      <c r="A662" s="212" t="s">
        <v>102</v>
      </c>
      <c r="B662" s="213">
        <v>10600501</v>
      </c>
      <c r="C662" s="212" t="s">
        <v>12614</v>
      </c>
      <c r="D662" s="214">
        <v>43525</v>
      </c>
      <c r="E662" s="160" t="s">
        <v>373</v>
      </c>
      <c r="F662" s="160">
        <v>101111819</v>
      </c>
      <c r="G662" s="160">
        <v>10.17</v>
      </c>
      <c r="H662" s="214">
        <v>43468</v>
      </c>
      <c r="I662" s="160" t="s">
        <v>404</v>
      </c>
      <c r="J662" s="160" t="s">
        <v>9132</v>
      </c>
      <c r="K662" s="160">
        <f t="shared" si="9"/>
        <v>1</v>
      </c>
      <c r="L662" s="160" t="s">
        <v>101</v>
      </c>
      <c r="M662" s="211">
        <f>VLOOKUP(J662,'Depr Rates'!A:G,7,FALSE)</f>
        <v>3.7400000000000003E-2</v>
      </c>
    </row>
    <row r="663" spans="1:13" ht="14.45" x14ac:dyDescent="0.3">
      <c r="A663" s="212" t="s">
        <v>102</v>
      </c>
      <c r="B663" s="213">
        <v>10600501</v>
      </c>
      <c r="C663" s="212" t="s">
        <v>12614</v>
      </c>
      <c r="D663" s="214">
        <v>43497</v>
      </c>
      <c r="E663" s="160" t="s">
        <v>373</v>
      </c>
      <c r="F663" s="160">
        <v>101111826</v>
      </c>
      <c r="G663" s="215">
        <v>3646.89</v>
      </c>
      <c r="H663" s="214">
        <v>43524</v>
      </c>
      <c r="I663" s="160" t="s">
        <v>546</v>
      </c>
      <c r="J663" s="160" t="s">
        <v>9054</v>
      </c>
      <c r="K663" s="160">
        <f t="shared" si="9"/>
        <v>2</v>
      </c>
      <c r="L663" s="160" t="s">
        <v>101</v>
      </c>
      <c r="M663" s="211">
        <f>VLOOKUP(J663,'Depr Rates'!A:G,7,FALSE)</f>
        <v>3.1399999999999997E-2</v>
      </c>
    </row>
    <row r="664" spans="1:13" ht="14.45" x14ac:dyDescent="0.3">
      <c r="A664" s="212" t="s">
        <v>102</v>
      </c>
      <c r="B664" s="213">
        <v>10600501</v>
      </c>
      <c r="C664" s="212" t="s">
        <v>12614</v>
      </c>
      <c r="D664" s="214">
        <v>43497</v>
      </c>
      <c r="E664" s="160" t="s">
        <v>373</v>
      </c>
      <c r="F664" s="160">
        <v>101111826</v>
      </c>
      <c r="G664" s="215">
        <v>2141.06</v>
      </c>
      <c r="H664" s="214">
        <v>43524</v>
      </c>
      <c r="I664" s="160" t="s">
        <v>546</v>
      </c>
      <c r="J664" s="160" t="s">
        <v>376</v>
      </c>
      <c r="K664" s="160">
        <f t="shared" si="9"/>
        <v>2</v>
      </c>
      <c r="L664" s="160" t="s">
        <v>101</v>
      </c>
      <c r="M664" s="211">
        <f>VLOOKUP(J664,'Depr Rates'!A:G,7,FALSE)</f>
        <v>3.9300000000000002E-2</v>
      </c>
    </row>
    <row r="665" spans="1:13" ht="14.45" x14ac:dyDescent="0.3">
      <c r="A665" s="212" t="s">
        <v>102</v>
      </c>
      <c r="B665" s="213">
        <v>10600501</v>
      </c>
      <c r="C665" s="212" t="s">
        <v>12614</v>
      </c>
      <c r="D665" s="214">
        <v>43497</v>
      </c>
      <c r="E665" s="160" t="s">
        <v>373</v>
      </c>
      <c r="F665" s="160">
        <v>101111826</v>
      </c>
      <c r="G665" s="160">
        <v>238.84</v>
      </c>
      <c r="H665" s="214">
        <v>43524</v>
      </c>
      <c r="I665" s="160" t="s">
        <v>546</v>
      </c>
      <c r="J665" s="160" t="s">
        <v>9132</v>
      </c>
      <c r="K665" s="160">
        <f t="shared" si="9"/>
        <v>2</v>
      </c>
      <c r="L665" s="160" t="s">
        <v>101</v>
      </c>
      <c r="M665" s="211">
        <f>VLOOKUP(J665,'Depr Rates'!A:G,7,FALSE)</f>
        <v>3.7400000000000003E-2</v>
      </c>
    </row>
    <row r="666" spans="1:13" ht="14.45" x14ac:dyDescent="0.3">
      <c r="A666" s="212" t="s">
        <v>102</v>
      </c>
      <c r="B666" s="213">
        <v>10600501</v>
      </c>
      <c r="C666" s="212" t="s">
        <v>12614</v>
      </c>
      <c r="D666" s="214">
        <v>43497</v>
      </c>
      <c r="E666" s="160" t="s">
        <v>373</v>
      </c>
      <c r="F666" s="160">
        <v>101111826</v>
      </c>
      <c r="G666" s="215">
        <v>1193.1500000000001</v>
      </c>
      <c r="H666" s="214">
        <v>43524</v>
      </c>
      <c r="I666" s="160" t="s">
        <v>546</v>
      </c>
      <c r="J666" s="160" t="s">
        <v>377</v>
      </c>
      <c r="K666" s="160">
        <f t="shared" si="9"/>
        <v>2</v>
      </c>
      <c r="L666" s="160" t="s">
        <v>101</v>
      </c>
      <c r="M666" s="211">
        <f>VLOOKUP(J666,'Depr Rates'!A:G,7,FALSE)</f>
        <v>1.77E-2</v>
      </c>
    </row>
    <row r="667" spans="1:13" ht="14.45" x14ac:dyDescent="0.3">
      <c r="A667" s="212" t="s">
        <v>102</v>
      </c>
      <c r="B667" s="213">
        <v>10600501</v>
      </c>
      <c r="C667" s="212" t="s">
        <v>12614</v>
      </c>
      <c r="D667" s="214">
        <v>43525</v>
      </c>
      <c r="E667" s="160" t="s">
        <v>373</v>
      </c>
      <c r="F667" s="160">
        <v>101111826</v>
      </c>
      <c r="G667" s="215">
        <v>-2839.95</v>
      </c>
      <c r="H667" s="214">
        <v>43524</v>
      </c>
      <c r="I667" s="160" t="s">
        <v>546</v>
      </c>
      <c r="J667" s="160" t="s">
        <v>377</v>
      </c>
      <c r="K667" s="160">
        <f t="shared" si="9"/>
        <v>2</v>
      </c>
      <c r="L667" s="160" t="s">
        <v>101</v>
      </c>
      <c r="M667" s="211">
        <f>VLOOKUP(J667,'Depr Rates'!A:G,7,FALSE)</f>
        <v>1.77E-2</v>
      </c>
    </row>
    <row r="668" spans="1:13" ht="14.45" x14ac:dyDescent="0.3">
      <c r="A668" s="212" t="s">
        <v>102</v>
      </c>
      <c r="B668" s="213">
        <v>10600501</v>
      </c>
      <c r="C668" s="212" t="s">
        <v>12614</v>
      </c>
      <c r="D668" s="214">
        <v>43525</v>
      </c>
      <c r="E668" s="160" t="s">
        <v>373</v>
      </c>
      <c r="F668" s="160">
        <v>101111826</v>
      </c>
      <c r="G668" s="215">
        <v>-8680.3799999999992</v>
      </c>
      <c r="H668" s="214">
        <v>43524</v>
      </c>
      <c r="I668" s="160" t="s">
        <v>546</v>
      </c>
      <c r="J668" s="160" t="s">
        <v>9054</v>
      </c>
      <c r="K668" s="160">
        <f t="shared" si="9"/>
        <v>2</v>
      </c>
      <c r="L668" s="160" t="s">
        <v>101</v>
      </c>
      <c r="M668" s="211">
        <f>VLOOKUP(J668,'Depr Rates'!A:G,7,FALSE)</f>
        <v>3.1399999999999997E-2</v>
      </c>
    </row>
    <row r="669" spans="1:13" ht="14.45" x14ac:dyDescent="0.3">
      <c r="A669" s="212" t="s">
        <v>102</v>
      </c>
      <c r="B669" s="213">
        <v>10600501</v>
      </c>
      <c r="C669" s="212" t="s">
        <v>12614</v>
      </c>
      <c r="D669" s="214">
        <v>43525</v>
      </c>
      <c r="E669" s="160" t="s">
        <v>373</v>
      </c>
      <c r="F669" s="160">
        <v>101111826</v>
      </c>
      <c r="G669" s="215">
        <v>-5096.18</v>
      </c>
      <c r="H669" s="214">
        <v>43524</v>
      </c>
      <c r="I669" s="160" t="s">
        <v>546</v>
      </c>
      <c r="J669" s="160" t="s">
        <v>376</v>
      </c>
      <c r="K669" s="160">
        <f t="shared" si="9"/>
        <v>2</v>
      </c>
      <c r="L669" s="160" t="s">
        <v>101</v>
      </c>
      <c r="M669" s="211">
        <f>VLOOKUP(J669,'Depr Rates'!A:G,7,FALSE)</f>
        <v>3.9300000000000002E-2</v>
      </c>
    </row>
    <row r="670" spans="1:13" ht="14.45" x14ac:dyDescent="0.3">
      <c r="A670" s="212" t="s">
        <v>102</v>
      </c>
      <c r="B670" s="213">
        <v>10600501</v>
      </c>
      <c r="C670" s="212" t="s">
        <v>12614</v>
      </c>
      <c r="D670" s="214">
        <v>43525</v>
      </c>
      <c r="E670" s="160" t="s">
        <v>373</v>
      </c>
      <c r="F670" s="160">
        <v>101111826</v>
      </c>
      <c r="G670" s="160">
        <v>-568.49</v>
      </c>
      <c r="H670" s="214">
        <v>43524</v>
      </c>
      <c r="I670" s="160" t="s">
        <v>546</v>
      </c>
      <c r="J670" s="160" t="s">
        <v>9132</v>
      </c>
      <c r="K670" s="160">
        <f t="shared" si="9"/>
        <v>2</v>
      </c>
      <c r="L670" s="160" t="s">
        <v>101</v>
      </c>
      <c r="M670" s="211">
        <f>VLOOKUP(J670,'Depr Rates'!A:G,7,FALSE)</f>
        <v>3.7400000000000003E-2</v>
      </c>
    </row>
    <row r="671" spans="1:13" ht="14.45" x14ac:dyDescent="0.3">
      <c r="A671" s="212" t="s">
        <v>102</v>
      </c>
      <c r="B671" s="213">
        <v>10600501</v>
      </c>
      <c r="C671" s="212" t="s">
        <v>12614</v>
      </c>
      <c r="D671" s="214">
        <v>43525</v>
      </c>
      <c r="E671" s="160" t="s">
        <v>373</v>
      </c>
      <c r="F671" s="160">
        <v>101111826</v>
      </c>
      <c r="G671" s="215">
        <v>2976.65</v>
      </c>
      <c r="H671" s="214">
        <v>43524</v>
      </c>
      <c r="I671" s="160" t="s">
        <v>546</v>
      </c>
      <c r="J671" s="160" t="s">
        <v>377</v>
      </c>
      <c r="K671" s="160">
        <f t="shared" si="9"/>
        <v>2</v>
      </c>
      <c r="L671" s="160" t="s">
        <v>101</v>
      </c>
      <c r="M671" s="211">
        <f>VLOOKUP(J671,'Depr Rates'!A:G,7,FALSE)</f>
        <v>1.77E-2</v>
      </c>
    </row>
    <row r="672" spans="1:13" ht="14.45" x14ac:dyDescent="0.3">
      <c r="A672" s="212" t="s">
        <v>102</v>
      </c>
      <c r="B672" s="213">
        <v>10600501</v>
      </c>
      <c r="C672" s="212" t="s">
        <v>12614</v>
      </c>
      <c r="D672" s="214">
        <v>43525</v>
      </c>
      <c r="E672" s="160" t="s">
        <v>373</v>
      </c>
      <c r="F672" s="160">
        <v>101111826</v>
      </c>
      <c r="G672" s="215">
        <v>9098.2000000000007</v>
      </c>
      <c r="H672" s="214">
        <v>43524</v>
      </c>
      <c r="I672" s="160" t="s">
        <v>546</v>
      </c>
      <c r="J672" s="160" t="s">
        <v>9054</v>
      </c>
      <c r="K672" s="160">
        <f t="shared" si="9"/>
        <v>2</v>
      </c>
      <c r="L672" s="160" t="s">
        <v>101</v>
      </c>
      <c r="M672" s="211">
        <f>VLOOKUP(J672,'Depr Rates'!A:G,7,FALSE)</f>
        <v>3.1399999999999997E-2</v>
      </c>
    </row>
    <row r="673" spans="1:13" ht="14.45" x14ac:dyDescent="0.3">
      <c r="A673" s="212" t="s">
        <v>102</v>
      </c>
      <c r="B673" s="213">
        <v>10600501</v>
      </c>
      <c r="C673" s="212" t="s">
        <v>12614</v>
      </c>
      <c r="D673" s="214">
        <v>43525</v>
      </c>
      <c r="E673" s="160" t="s">
        <v>373</v>
      </c>
      <c r="F673" s="160">
        <v>101111826</v>
      </c>
      <c r="G673" s="215">
        <v>5341.48</v>
      </c>
      <c r="H673" s="214">
        <v>43524</v>
      </c>
      <c r="I673" s="160" t="s">
        <v>546</v>
      </c>
      <c r="J673" s="160" t="s">
        <v>376</v>
      </c>
      <c r="K673" s="160">
        <f t="shared" si="9"/>
        <v>2</v>
      </c>
      <c r="L673" s="160" t="s">
        <v>101</v>
      </c>
      <c r="M673" s="211">
        <f>VLOOKUP(J673,'Depr Rates'!A:G,7,FALSE)</f>
        <v>3.9300000000000002E-2</v>
      </c>
    </row>
    <row r="674" spans="1:13" ht="14.45" x14ac:dyDescent="0.3">
      <c r="A674" s="212" t="s">
        <v>102</v>
      </c>
      <c r="B674" s="213">
        <v>10600501</v>
      </c>
      <c r="C674" s="212" t="s">
        <v>12614</v>
      </c>
      <c r="D674" s="214">
        <v>43525</v>
      </c>
      <c r="E674" s="160" t="s">
        <v>373</v>
      </c>
      <c r="F674" s="160">
        <v>101111826</v>
      </c>
      <c r="G674" s="160">
        <v>595.86</v>
      </c>
      <c r="H674" s="214">
        <v>43524</v>
      </c>
      <c r="I674" s="160" t="s">
        <v>546</v>
      </c>
      <c r="J674" s="160" t="s">
        <v>9132</v>
      </c>
      <c r="K674" s="160">
        <f t="shared" si="9"/>
        <v>2</v>
      </c>
      <c r="L674" s="160" t="s">
        <v>101</v>
      </c>
      <c r="M674" s="211">
        <f>VLOOKUP(J674,'Depr Rates'!A:G,7,FALSE)</f>
        <v>3.7400000000000003E-2</v>
      </c>
    </row>
    <row r="675" spans="1:13" ht="14.45" x14ac:dyDescent="0.3">
      <c r="A675" s="212" t="s">
        <v>102</v>
      </c>
      <c r="B675" s="213">
        <v>10600501</v>
      </c>
      <c r="C675" s="212" t="s">
        <v>12614</v>
      </c>
      <c r="D675" s="214">
        <v>43497</v>
      </c>
      <c r="E675" s="160" t="s">
        <v>373</v>
      </c>
      <c r="F675" s="160">
        <v>101112212</v>
      </c>
      <c r="G675" s="160">
        <v>297.95</v>
      </c>
      <c r="H675" s="214">
        <v>43521</v>
      </c>
      <c r="I675" s="160" t="s">
        <v>536</v>
      </c>
      <c r="J675" s="160" t="s">
        <v>9132</v>
      </c>
      <c r="K675" s="160">
        <f t="shared" si="9"/>
        <v>2</v>
      </c>
      <c r="L675" s="160" t="s">
        <v>101</v>
      </c>
      <c r="M675" s="211">
        <f>VLOOKUP(J675,'Depr Rates'!A:G,7,FALSE)</f>
        <v>3.7400000000000003E-2</v>
      </c>
    </row>
    <row r="676" spans="1:13" ht="14.45" x14ac:dyDescent="0.3">
      <c r="A676" s="212" t="s">
        <v>102</v>
      </c>
      <c r="B676" s="213">
        <v>10600501</v>
      </c>
      <c r="C676" s="212" t="s">
        <v>12614</v>
      </c>
      <c r="D676" s="214">
        <v>43497</v>
      </c>
      <c r="E676" s="160" t="s">
        <v>373</v>
      </c>
      <c r="F676" s="160">
        <v>101112212</v>
      </c>
      <c r="G676" s="215">
        <v>6931.73</v>
      </c>
      <c r="H676" s="214">
        <v>43521</v>
      </c>
      <c r="I676" s="160" t="s">
        <v>536</v>
      </c>
      <c r="J676" s="160" t="s">
        <v>377</v>
      </c>
      <c r="K676" s="160">
        <f t="shared" si="9"/>
        <v>2</v>
      </c>
      <c r="L676" s="160" t="s">
        <v>101</v>
      </c>
      <c r="M676" s="211">
        <f>VLOOKUP(J676,'Depr Rates'!A:G,7,FALSE)</f>
        <v>1.77E-2</v>
      </c>
    </row>
    <row r="677" spans="1:13" ht="14.45" x14ac:dyDescent="0.3">
      <c r="A677" s="212" t="s">
        <v>102</v>
      </c>
      <c r="B677" s="213">
        <v>10600501</v>
      </c>
      <c r="C677" s="212" t="s">
        <v>12614</v>
      </c>
      <c r="D677" s="214">
        <v>43497</v>
      </c>
      <c r="E677" s="160" t="s">
        <v>373</v>
      </c>
      <c r="F677" s="160">
        <v>101112212</v>
      </c>
      <c r="G677" s="215">
        <v>60179.72</v>
      </c>
      <c r="H677" s="214">
        <v>43521</v>
      </c>
      <c r="I677" s="160" t="s">
        <v>536</v>
      </c>
      <c r="J677" s="160" t="s">
        <v>376</v>
      </c>
      <c r="K677" s="160">
        <f t="shared" si="9"/>
        <v>2</v>
      </c>
      <c r="L677" s="160" t="s">
        <v>101</v>
      </c>
      <c r="M677" s="211">
        <f>VLOOKUP(J677,'Depr Rates'!A:G,7,FALSE)</f>
        <v>3.9300000000000002E-2</v>
      </c>
    </row>
    <row r="678" spans="1:13" ht="14.45" x14ac:dyDescent="0.3">
      <c r="A678" s="212" t="s">
        <v>102</v>
      </c>
      <c r="B678" s="213">
        <v>10600501</v>
      </c>
      <c r="C678" s="212" t="s">
        <v>12614</v>
      </c>
      <c r="D678" s="214">
        <v>43497</v>
      </c>
      <c r="E678" s="160" t="s">
        <v>373</v>
      </c>
      <c r="F678" s="160">
        <v>101112212</v>
      </c>
      <c r="G678" s="215">
        <v>4391</v>
      </c>
      <c r="H678" s="214">
        <v>43521</v>
      </c>
      <c r="I678" s="160" t="s">
        <v>536</v>
      </c>
      <c r="J678" s="160" t="s">
        <v>377</v>
      </c>
      <c r="K678" s="160">
        <f t="shared" si="9"/>
        <v>2</v>
      </c>
      <c r="L678" s="160" t="s">
        <v>101</v>
      </c>
      <c r="M678" s="211">
        <f>VLOOKUP(J678,'Depr Rates'!A:G,7,FALSE)</f>
        <v>1.77E-2</v>
      </c>
    </row>
    <row r="679" spans="1:13" ht="14.45" x14ac:dyDescent="0.3">
      <c r="A679" s="212" t="s">
        <v>102</v>
      </c>
      <c r="B679" s="213">
        <v>10600501</v>
      </c>
      <c r="C679" s="212" t="s">
        <v>12614</v>
      </c>
      <c r="D679" s="214">
        <v>43497</v>
      </c>
      <c r="E679" s="160" t="s">
        <v>373</v>
      </c>
      <c r="F679" s="160">
        <v>101112212</v>
      </c>
      <c r="G679" s="160">
        <v>188.74</v>
      </c>
      <c r="H679" s="214">
        <v>43521</v>
      </c>
      <c r="I679" s="160" t="s">
        <v>536</v>
      </c>
      <c r="J679" s="160" t="s">
        <v>9132</v>
      </c>
      <c r="K679" s="160">
        <f t="shared" si="9"/>
        <v>2</v>
      </c>
      <c r="L679" s="160" t="s">
        <v>101</v>
      </c>
      <c r="M679" s="211">
        <f>VLOOKUP(J679,'Depr Rates'!A:G,7,FALSE)</f>
        <v>3.7400000000000003E-2</v>
      </c>
    </row>
    <row r="680" spans="1:13" ht="14.45" x14ac:dyDescent="0.3">
      <c r="A680" s="212" t="s">
        <v>102</v>
      </c>
      <c r="B680" s="213">
        <v>10600501</v>
      </c>
      <c r="C680" s="212" t="s">
        <v>12614</v>
      </c>
      <c r="D680" s="214">
        <v>43497</v>
      </c>
      <c r="E680" s="160" t="s">
        <v>373</v>
      </c>
      <c r="F680" s="160">
        <v>101112212</v>
      </c>
      <c r="G680" s="215">
        <v>38121.64</v>
      </c>
      <c r="H680" s="214">
        <v>43521</v>
      </c>
      <c r="I680" s="160" t="s">
        <v>536</v>
      </c>
      <c r="J680" s="160" t="s">
        <v>376</v>
      </c>
      <c r="K680" s="160">
        <f t="shared" ref="K680:K743" si="10">MONTH(H680)</f>
        <v>2</v>
      </c>
      <c r="L680" s="160" t="s">
        <v>101</v>
      </c>
      <c r="M680" s="211">
        <f>VLOOKUP(J680,'Depr Rates'!A:G,7,FALSE)</f>
        <v>3.9300000000000002E-2</v>
      </c>
    </row>
    <row r="681" spans="1:13" ht="14.45" x14ac:dyDescent="0.3">
      <c r="A681" s="212" t="s">
        <v>102</v>
      </c>
      <c r="B681" s="213">
        <v>10600501</v>
      </c>
      <c r="C681" s="212" t="s">
        <v>12614</v>
      </c>
      <c r="D681" s="214">
        <v>43525</v>
      </c>
      <c r="E681" s="160" t="s">
        <v>373</v>
      </c>
      <c r="F681" s="160">
        <v>101112212</v>
      </c>
      <c r="G681" s="215">
        <v>-38107.93</v>
      </c>
      <c r="H681" s="214">
        <v>43521</v>
      </c>
      <c r="I681" s="160" t="s">
        <v>536</v>
      </c>
      <c r="J681" s="160" t="s">
        <v>376</v>
      </c>
      <c r="K681" s="160">
        <f t="shared" si="10"/>
        <v>2</v>
      </c>
      <c r="L681" s="160" t="s">
        <v>101</v>
      </c>
      <c r="M681" s="211">
        <f>VLOOKUP(J681,'Depr Rates'!A:G,7,FALSE)</f>
        <v>3.9300000000000002E-2</v>
      </c>
    </row>
    <row r="682" spans="1:13" ht="14.45" x14ac:dyDescent="0.3">
      <c r="A682" s="212" t="s">
        <v>102</v>
      </c>
      <c r="B682" s="213">
        <v>10600501</v>
      </c>
      <c r="C682" s="212" t="s">
        <v>12614</v>
      </c>
      <c r="D682" s="214">
        <v>43525</v>
      </c>
      <c r="E682" s="160" t="s">
        <v>373</v>
      </c>
      <c r="F682" s="160">
        <v>101112212</v>
      </c>
      <c r="G682" s="215">
        <v>-4389.42</v>
      </c>
      <c r="H682" s="214">
        <v>43521</v>
      </c>
      <c r="I682" s="160" t="s">
        <v>536</v>
      </c>
      <c r="J682" s="160" t="s">
        <v>377</v>
      </c>
      <c r="K682" s="160">
        <f t="shared" si="10"/>
        <v>2</v>
      </c>
      <c r="L682" s="160" t="s">
        <v>101</v>
      </c>
      <c r="M682" s="211">
        <f>VLOOKUP(J682,'Depr Rates'!A:G,7,FALSE)</f>
        <v>1.77E-2</v>
      </c>
    </row>
    <row r="683" spans="1:13" ht="14.45" x14ac:dyDescent="0.3">
      <c r="A683" s="212" t="s">
        <v>102</v>
      </c>
      <c r="B683" s="213">
        <v>10600501</v>
      </c>
      <c r="C683" s="212" t="s">
        <v>12614</v>
      </c>
      <c r="D683" s="214">
        <v>43525</v>
      </c>
      <c r="E683" s="160" t="s">
        <v>373</v>
      </c>
      <c r="F683" s="160">
        <v>101112212</v>
      </c>
      <c r="G683" s="160">
        <v>-188.67</v>
      </c>
      <c r="H683" s="214">
        <v>43521</v>
      </c>
      <c r="I683" s="160" t="s">
        <v>536</v>
      </c>
      <c r="J683" s="160" t="s">
        <v>9132</v>
      </c>
      <c r="K683" s="160">
        <f t="shared" si="10"/>
        <v>2</v>
      </c>
      <c r="L683" s="160" t="s">
        <v>101</v>
      </c>
      <c r="M683" s="211">
        <f>VLOOKUP(J683,'Depr Rates'!A:G,7,FALSE)</f>
        <v>3.7400000000000003E-2</v>
      </c>
    </row>
    <row r="684" spans="1:13" ht="14.45" x14ac:dyDescent="0.3">
      <c r="A684" s="212" t="s">
        <v>102</v>
      </c>
      <c r="B684" s="213">
        <v>10600501</v>
      </c>
      <c r="C684" s="212" t="s">
        <v>12614</v>
      </c>
      <c r="D684" s="214">
        <v>43525</v>
      </c>
      <c r="E684" s="160" t="s">
        <v>373</v>
      </c>
      <c r="F684" s="160">
        <v>101112212</v>
      </c>
      <c r="G684" s="215">
        <v>38108.559999999998</v>
      </c>
      <c r="H684" s="214">
        <v>43521</v>
      </c>
      <c r="I684" s="160" t="s">
        <v>536</v>
      </c>
      <c r="J684" s="160" t="s">
        <v>376</v>
      </c>
      <c r="K684" s="160">
        <f t="shared" si="10"/>
        <v>2</v>
      </c>
      <c r="L684" s="160" t="s">
        <v>101</v>
      </c>
      <c r="M684" s="211">
        <f>VLOOKUP(J684,'Depr Rates'!A:G,7,FALSE)</f>
        <v>3.9300000000000002E-2</v>
      </c>
    </row>
    <row r="685" spans="1:13" ht="14.45" x14ac:dyDescent="0.3">
      <c r="A685" s="212" t="s">
        <v>102</v>
      </c>
      <c r="B685" s="213">
        <v>10600501</v>
      </c>
      <c r="C685" s="212" t="s">
        <v>12614</v>
      </c>
      <c r="D685" s="214">
        <v>43525</v>
      </c>
      <c r="E685" s="160" t="s">
        <v>373</v>
      </c>
      <c r="F685" s="160">
        <v>101112212</v>
      </c>
      <c r="G685" s="215">
        <v>4389.49</v>
      </c>
      <c r="H685" s="214">
        <v>43521</v>
      </c>
      <c r="I685" s="160" t="s">
        <v>536</v>
      </c>
      <c r="J685" s="160" t="s">
        <v>377</v>
      </c>
      <c r="K685" s="160">
        <f t="shared" si="10"/>
        <v>2</v>
      </c>
      <c r="L685" s="160" t="s">
        <v>101</v>
      </c>
      <c r="M685" s="211">
        <f>VLOOKUP(J685,'Depr Rates'!A:G,7,FALSE)</f>
        <v>1.77E-2</v>
      </c>
    </row>
    <row r="686" spans="1:13" ht="14.45" x14ac:dyDescent="0.3">
      <c r="A686" s="212" t="s">
        <v>102</v>
      </c>
      <c r="B686" s="213">
        <v>10600501</v>
      </c>
      <c r="C686" s="212" t="s">
        <v>12614</v>
      </c>
      <c r="D686" s="214">
        <v>43525</v>
      </c>
      <c r="E686" s="160" t="s">
        <v>373</v>
      </c>
      <c r="F686" s="160">
        <v>101112212</v>
      </c>
      <c r="G686" s="160">
        <v>188.67</v>
      </c>
      <c r="H686" s="214">
        <v>43521</v>
      </c>
      <c r="I686" s="160" t="s">
        <v>536</v>
      </c>
      <c r="J686" s="160" t="s">
        <v>9132</v>
      </c>
      <c r="K686" s="160">
        <f t="shared" si="10"/>
        <v>2</v>
      </c>
      <c r="L686" s="160" t="s">
        <v>101</v>
      </c>
      <c r="M686" s="211">
        <f>VLOOKUP(J686,'Depr Rates'!A:G,7,FALSE)</f>
        <v>3.7400000000000003E-2</v>
      </c>
    </row>
    <row r="687" spans="1:13" ht="14.45" x14ac:dyDescent="0.3">
      <c r="A687" s="212" t="s">
        <v>102</v>
      </c>
      <c r="B687" s="213">
        <v>10600501</v>
      </c>
      <c r="C687" s="212" t="s">
        <v>12614</v>
      </c>
      <c r="D687" s="214">
        <v>43466</v>
      </c>
      <c r="E687" s="160" t="s">
        <v>373</v>
      </c>
      <c r="F687" s="160">
        <v>101112219</v>
      </c>
      <c r="G687" s="160">
        <v>343.9</v>
      </c>
      <c r="H687" s="214">
        <v>43486</v>
      </c>
      <c r="I687" s="160" t="s">
        <v>448</v>
      </c>
      <c r="J687" s="160" t="s">
        <v>377</v>
      </c>
      <c r="K687" s="160">
        <f t="shared" si="10"/>
        <v>1</v>
      </c>
      <c r="L687" s="160" t="s">
        <v>101</v>
      </c>
      <c r="M687" s="211">
        <f>VLOOKUP(J687,'Depr Rates'!A:G,7,FALSE)</f>
        <v>1.77E-2</v>
      </c>
    </row>
    <row r="688" spans="1:13" ht="14.45" x14ac:dyDescent="0.3">
      <c r="A688" s="212" t="s">
        <v>102</v>
      </c>
      <c r="B688" s="213">
        <v>10600501</v>
      </c>
      <c r="C688" s="212" t="s">
        <v>12614</v>
      </c>
      <c r="D688" s="214">
        <v>43466</v>
      </c>
      <c r="E688" s="160" t="s">
        <v>373</v>
      </c>
      <c r="F688" s="160">
        <v>101112219</v>
      </c>
      <c r="G688" s="160">
        <v>116.49</v>
      </c>
      <c r="H688" s="214">
        <v>43486</v>
      </c>
      <c r="I688" s="160" t="s">
        <v>448</v>
      </c>
      <c r="J688" s="160" t="s">
        <v>376</v>
      </c>
      <c r="K688" s="160">
        <f t="shared" si="10"/>
        <v>1</v>
      </c>
      <c r="L688" s="160" t="s">
        <v>101</v>
      </c>
      <c r="M688" s="211">
        <f>VLOOKUP(J688,'Depr Rates'!A:G,7,FALSE)</f>
        <v>3.9300000000000002E-2</v>
      </c>
    </row>
    <row r="689" spans="1:13" ht="14.45" x14ac:dyDescent="0.3">
      <c r="A689" s="212" t="s">
        <v>102</v>
      </c>
      <c r="B689" s="213">
        <v>10600501</v>
      </c>
      <c r="C689" s="212" t="s">
        <v>12614</v>
      </c>
      <c r="D689" s="214">
        <v>43466</v>
      </c>
      <c r="E689" s="160" t="s">
        <v>373</v>
      </c>
      <c r="F689" s="160">
        <v>101112219</v>
      </c>
      <c r="G689" s="160">
        <v>440.39</v>
      </c>
      <c r="H689" s="214">
        <v>43486</v>
      </c>
      <c r="I689" s="160" t="s">
        <v>448</v>
      </c>
      <c r="J689" s="160" t="s">
        <v>9054</v>
      </c>
      <c r="K689" s="160">
        <f t="shared" si="10"/>
        <v>1</v>
      </c>
      <c r="L689" s="160" t="s">
        <v>101</v>
      </c>
      <c r="M689" s="211">
        <f>VLOOKUP(J689,'Depr Rates'!A:G,7,FALSE)</f>
        <v>3.1399999999999997E-2</v>
      </c>
    </row>
    <row r="690" spans="1:13" ht="14.45" x14ac:dyDescent="0.3">
      <c r="A690" s="212" t="s">
        <v>102</v>
      </c>
      <c r="B690" s="213">
        <v>10600501</v>
      </c>
      <c r="C690" s="212" t="s">
        <v>12614</v>
      </c>
      <c r="D690" s="214">
        <v>43466</v>
      </c>
      <c r="E690" s="160" t="s">
        <v>373</v>
      </c>
      <c r="F690" s="160">
        <v>101112219</v>
      </c>
      <c r="G690" s="160">
        <v>33.83</v>
      </c>
      <c r="H690" s="214">
        <v>43486</v>
      </c>
      <c r="I690" s="160" t="s">
        <v>448</v>
      </c>
      <c r="J690" s="160" t="s">
        <v>9132</v>
      </c>
      <c r="K690" s="160">
        <f t="shared" si="10"/>
        <v>1</v>
      </c>
      <c r="L690" s="160" t="s">
        <v>101</v>
      </c>
      <c r="M690" s="211">
        <f>VLOOKUP(J690,'Depr Rates'!A:G,7,FALSE)</f>
        <v>3.7400000000000003E-2</v>
      </c>
    </row>
    <row r="691" spans="1:13" ht="14.45" x14ac:dyDescent="0.3">
      <c r="A691" s="212" t="s">
        <v>102</v>
      </c>
      <c r="B691" s="213">
        <v>10600501</v>
      </c>
      <c r="C691" s="212" t="s">
        <v>12614</v>
      </c>
      <c r="D691" s="214">
        <v>43466</v>
      </c>
      <c r="E691" s="160" t="s">
        <v>373</v>
      </c>
      <c r="F691" s="160">
        <v>101112219</v>
      </c>
      <c r="G691" s="215">
        <v>1935.12</v>
      </c>
      <c r="H691" s="214">
        <v>43486</v>
      </c>
      <c r="I691" s="160" t="s">
        <v>448</v>
      </c>
      <c r="J691" s="160" t="s">
        <v>9054</v>
      </c>
      <c r="K691" s="160">
        <f t="shared" si="10"/>
        <v>1</v>
      </c>
      <c r="L691" s="160" t="s">
        <v>101</v>
      </c>
      <c r="M691" s="211">
        <f>VLOOKUP(J691,'Depr Rates'!A:G,7,FALSE)</f>
        <v>3.1399999999999997E-2</v>
      </c>
    </row>
    <row r="692" spans="1:13" ht="14.45" x14ac:dyDescent="0.3">
      <c r="A692" s="212" t="s">
        <v>102</v>
      </c>
      <c r="B692" s="213">
        <v>10600501</v>
      </c>
      <c r="C692" s="212" t="s">
        <v>12614</v>
      </c>
      <c r="D692" s="214">
        <v>43466</v>
      </c>
      <c r="E692" s="160" t="s">
        <v>373</v>
      </c>
      <c r="F692" s="160">
        <v>101112219</v>
      </c>
      <c r="G692" s="160">
        <v>511.87</v>
      </c>
      <c r="H692" s="214">
        <v>43486</v>
      </c>
      <c r="I692" s="160" t="s">
        <v>448</v>
      </c>
      <c r="J692" s="160" t="s">
        <v>376</v>
      </c>
      <c r="K692" s="160">
        <f t="shared" si="10"/>
        <v>1</v>
      </c>
      <c r="L692" s="160" t="s">
        <v>101</v>
      </c>
      <c r="M692" s="211">
        <f>VLOOKUP(J692,'Depr Rates'!A:G,7,FALSE)</f>
        <v>3.9300000000000002E-2</v>
      </c>
    </row>
    <row r="693" spans="1:13" ht="14.45" x14ac:dyDescent="0.3">
      <c r="A693" s="212" t="s">
        <v>102</v>
      </c>
      <c r="B693" s="213">
        <v>10600501</v>
      </c>
      <c r="C693" s="212" t="s">
        <v>12614</v>
      </c>
      <c r="D693" s="214">
        <v>43466</v>
      </c>
      <c r="E693" s="160" t="s">
        <v>373</v>
      </c>
      <c r="F693" s="160">
        <v>101112219</v>
      </c>
      <c r="G693" s="215">
        <v>1511.12</v>
      </c>
      <c r="H693" s="214">
        <v>43486</v>
      </c>
      <c r="I693" s="160" t="s">
        <v>448</v>
      </c>
      <c r="J693" s="160" t="s">
        <v>377</v>
      </c>
      <c r="K693" s="160">
        <f t="shared" si="10"/>
        <v>1</v>
      </c>
      <c r="L693" s="160" t="s">
        <v>101</v>
      </c>
      <c r="M693" s="211">
        <f>VLOOKUP(J693,'Depr Rates'!A:G,7,FALSE)</f>
        <v>1.77E-2</v>
      </c>
    </row>
    <row r="694" spans="1:13" ht="14.45" x14ac:dyDescent="0.3">
      <c r="A694" s="212" t="s">
        <v>102</v>
      </c>
      <c r="B694" s="213">
        <v>10600501</v>
      </c>
      <c r="C694" s="212" t="s">
        <v>12614</v>
      </c>
      <c r="D694" s="214">
        <v>43466</v>
      </c>
      <c r="E694" s="160" t="s">
        <v>373</v>
      </c>
      <c r="F694" s="160">
        <v>101112219</v>
      </c>
      <c r="G694" s="160">
        <v>148.65</v>
      </c>
      <c r="H694" s="214">
        <v>43486</v>
      </c>
      <c r="I694" s="160" t="s">
        <v>448</v>
      </c>
      <c r="J694" s="160" t="s">
        <v>9132</v>
      </c>
      <c r="K694" s="160">
        <f t="shared" si="10"/>
        <v>1</v>
      </c>
      <c r="L694" s="160" t="s">
        <v>101</v>
      </c>
      <c r="M694" s="211">
        <f>VLOOKUP(J694,'Depr Rates'!A:G,7,FALSE)</f>
        <v>3.7400000000000003E-2</v>
      </c>
    </row>
    <row r="695" spans="1:13" ht="14.45" x14ac:dyDescent="0.3">
      <c r="A695" s="212" t="s">
        <v>102</v>
      </c>
      <c r="B695" s="213">
        <v>10600501</v>
      </c>
      <c r="C695" s="212" t="s">
        <v>12614</v>
      </c>
      <c r="D695" s="214">
        <v>43497</v>
      </c>
      <c r="E695" s="160" t="s">
        <v>373</v>
      </c>
      <c r="F695" s="160">
        <v>101112219</v>
      </c>
      <c r="G695" s="215">
        <v>-1657.41</v>
      </c>
      <c r="H695" s="214">
        <v>43486</v>
      </c>
      <c r="I695" s="160" t="s">
        <v>448</v>
      </c>
      <c r="J695" s="160" t="s">
        <v>377</v>
      </c>
      <c r="K695" s="160">
        <f t="shared" si="10"/>
        <v>1</v>
      </c>
      <c r="L695" s="160" t="s">
        <v>101</v>
      </c>
      <c r="M695" s="211">
        <f>VLOOKUP(J695,'Depr Rates'!A:G,7,FALSE)</f>
        <v>1.77E-2</v>
      </c>
    </row>
    <row r="696" spans="1:13" ht="14.45" x14ac:dyDescent="0.3">
      <c r="A696" s="212" t="s">
        <v>102</v>
      </c>
      <c r="B696" s="213">
        <v>10600501</v>
      </c>
      <c r="C696" s="212" t="s">
        <v>12614</v>
      </c>
      <c r="D696" s="214">
        <v>43497</v>
      </c>
      <c r="E696" s="160" t="s">
        <v>373</v>
      </c>
      <c r="F696" s="160">
        <v>101112219</v>
      </c>
      <c r="G696" s="160">
        <v>-163.04</v>
      </c>
      <c r="H696" s="214">
        <v>43486</v>
      </c>
      <c r="I696" s="160" t="s">
        <v>448</v>
      </c>
      <c r="J696" s="160" t="s">
        <v>9132</v>
      </c>
      <c r="K696" s="160">
        <f t="shared" si="10"/>
        <v>1</v>
      </c>
      <c r="L696" s="160" t="s">
        <v>101</v>
      </c>
      <c r="M696" s="211">
        <f>VLOOKUP(J696,'Depr Rates'!A:G,7,FALSE)</f>
        <v>3.7400000000000003E-2</v>
      </c>
    </row>
    <row r="697" spans="1:13" ht="14.45" x14ac:dyDescent="0.3">
      <c r="A697" s="212" t="s">
        <v>102</v>
      </c>
      <c r="B697" s="213">
        <v>10600501</v>
      </c>
      <c r="C697" s="212" t="s">
        <v>12614</v>
      </c>
      <c r="D697" s="214">
        <v>43497</v>
      </c>
      <c r="E697" s="160" t="s">
        <v>373</v>
      </c>
      <c r="F697" s="160">
        <v>101112219</v>
      </c>
      <c r="G697" s="160">
        <v>-561.41999999999996</v>
      </c>
      <c r="H697" s="214">
        <v>43486</v>
      </c>
      <c r="I697" s="160" t="s">
        <v>448</v>
      </c>
      <c r="J697" s="160" t="s">
        <v>376</v>
      </c>
      <c r="K697" s="160">
        <f t="shared" si="10"/>
        <v>1</v>
      </c>
      <c r="L697" s="160" t="s">
        <v>101</v>
      </c>
      <c r="M697" s="211">
        <f>VLOOKUP(J697,'Depr Rates'!A:G,7,FALSE)</f>
        <v>3.9300000000000002E-2</v>
      </c>
    </row>
    <row r="698" spans="1:13" ht="14.45" x14ac:dyDescent="0.3">
      <c r="A698" s="212" t="s">
        <v>102</v>
      </c>
      <c r="B698" s="213">
        <v>10600501</v>
      </c>
      <c r="C698" s="212" t="s">
        <v>12614</v>
      </c>
      <c r="D698" s="214">
        <v>43497</v>
      </c>
      <c r="E698" s="160" t="s">
        <v>373</v>
      </c>
      <c r="F698" s="160">
        <v>101112219</v>
      </c>
      <c r="G698" s="215">
        <v>-2122.4699999999998</v>
      </c>
      <c r="H698" s="214">
        <v>43486</v>
      </c>
      <c r="I698" s="160" t="s">
        <v>448</v>
      </c>
      <c r="J698" s="160" t="s">
        <v>9054</v>
      </c>
      <c r="K698" s="160">
        <f t="shared" si="10"/>
        <v>1</v>
      </c>
      <c r="L698" s="160" t="s">
        <v>101</v>
      </c>
      <c r="M698" s="211">
        <f>VLOOKUP(J698,'Depr Rates'!A:G,7,FALSE)</f>
        <v>3.1399999999999997E-2</v>
      </c>
    </row>
    <row r="699" spans="1:13" ht="14.45" x14ac:dyDescent="0.3">
      <c r="A699" s="212" t="s">
        <v>102</v>
      </c>
      <c r="B699" s="213">
        <v>10600501</v>
      </c>
      <c r="C699" s="212" t="s">
        <v>12614</v>
      </c>
      <c r="D699" s="214">
        <v>43497</v>
      </c>
      <c r="E699" s="160" t="s">
        <v>373</v>
      </c>
      <c r="F699" s="160">
        <v>101112219</v>
      </c>
      <c r="G699" s="215">
        <v>1657.37</v>
      </c>
      <c r="H699" s="214">
        <v>43486</v>
      </c>
      <c r="I699" s="160" t="s">
        <v>448</v>
      </c>
      <c r="J699" s="160" t="s">
        <v>377</v>
      </c>
      <c r="K699" s="160">
        <f t="shared" si="10"/>
        <v>1</v>
      </c>
      <c r="L699" s="160" t="s">
        <v>101</v>
      </c>
      <c r="M699" s="211">
        <f>VLOOKUP(J699,'Depr Rates'!A:G,7,FALSE)</f>
        <v>1.77E-2</v>
      </c>
    </row>
    <row r="700" spans="1:13" ht="14.45" x14ac:dyDescent="0.3">
      <c r="A700" s="212" t="s">
        <v>102</v>
      </c>
      <c r="B700" s="213">
        <v>10600501</v>
      </c>
      <c r="C700" s="212" t="s">
        <v>12614</v>
      </c>
      <c r="D700" s="214">
        <v>43497</v>
      </c>
      <c r="E700" s="160" t="s">
        <v>373</v>
      </c>
      <c r="F700" s="160">
        <v>101112219</v>
      </c>
      <c r="G700" s="160">
        <v>163.04</v>
      </c>
      <c r="H700" s="214">
        <v>43486</v>
      </c>
      <c r="I700" s="160" t="s">
        <v>448</v>
      </c>
      <c r="J700" s="160" t="s">
        <v>9132</v>
      </c>
      <c r="K700" s="160">
        <f t="shared" si="10"/>
        <v>1</v>
      </c>
      <c r="L700" s="160" t="s">
        <v>101</v>
      </c>
      <c r="M700" s="211">
        <f>VLOOKUP(J700,'Depr Rates'!A:G,7,FALSE)</f>
        <v>3.7400000000000003E-2</v>
      </c>
    </row>
    <row r="701" spans="1:13" ht="14.45" x14ac:dyDescent="0.3">
      <c r="A701" s="212" t="s">
        <v>102</v>
      </c>
      <c r="B701" s="213">
        <v>10600501</v>
      </c>
      <c r="C701" s="212" t="s">
        <v>12614</v>
      </c>
      <c r="D701" s="214">
        <v>43497</v>
      </c>
      <c r="E701" s="160" t="s">
        <v>373</v>
      </c>
      <c r="F701" s="160">
        <v>101112219</v>
      </c>
      <c r="G701" s="160">
        <v>561.41999999999996</v>
      </c>
      <c r="H701" s="214">
        <v>43486</v>
      </c>
      <c r="I701" s="160" t="s">
        <v>448</v>
      </c>
      <c r="J701" s="160" t="s">
        <v>376</v>
      </c>
      <c r="K701" s="160">
        <f t="shared" si="10"/>
        <v>1</v>
      </c>
      <c r="L701" s="160" t="s">
        <v>101</v>
      </c>
      <c r="M701" s="211">
        <f>VLOOKUP(J701,'Depr Rates'!A:G,7,FALSE)</f>
        <v>3.9300000000000002E-2</v>
      </c>
    </row>
    <row r="702" spans="1:13" ht="14.45" x14ac:dyDescent="0.3">
      <c r="A702" s="212" t="s">
        <v>102</v>
      </c>
      <c r="B702" s="213">
        <v>10600501</v>
      </c>
      <c r="C702" s="212" t="s">
        <v>12614</v>
      </c>
      <c r="D702" s="214">
        <v>43497</v>
      </c>
      <c r="E702" s="160" t="s">
        <v>373</v>
      </c>
      <c r="F702" s="160">
        <v>101112219</v>
      </c>
      <c r="G702" s="215">
        <v>2122.2600000000002</v>
      </c>
      <c r="H702" s="214">
        <v>43486</v>
      </c>
      <c r="I702" s="160" t="s">
        <v>448</v>
      </c>
      <c r="J702" s="160" t="s">
        <v>9054</v>
      </c>
      <c r="K702" s="160">
        <f t="shared" si="10"/>
        <v>1</v>
      </c>
      <c r="L702" s="160" t="s">
        <v>101</v>
      </c>
      <c r="M702" s="211">
        <f>VLOOKUP(J702,'Depr Rates'!A:G,7,FALSE)</f>
        <v>3.1399999999999997E-2</v>
      </c>
    </row>
    <row r="703" spans="1:13" ht="14.45" x14ac:dyDescent="0.3">
      <c r="A703" s="212" t="s">
        <v>102</v>
      </c>
      <c r="B703" s="213">
        <v>10600501</v>
      </c>
      <c r="C703" s="212" t="s">
        <v>12614</v>
      </c>
      <c r="D703" s="214">
        <v>43525</v>
      </c>
      <c r="E703" s="160" t="s">
        <v>373</v>
      </c>
      <c r="F703" s="160">
        <v>101112219</v>
      </c>
      <c r="G703" s="215">
        <v>1647.59</v>
      </c>
      <c r="H703" s="214">
        <v>43486</v>
      </c>
      <c r="I703" s="160" t="s">
        <v>448</v>
      </c>
      <c r="J703" s="160" t="s">
        <v>377</v>
      </c>
      <c r="K703" s="160">
        <f t="shared" si="10"/>
        <v>1</v>
      </c>
      <c r="L703" s="160" t="s">
        <v>101</v>
      </c>
      <c r="M703" s="211">
        <f>VLOOKUP(J703,'Depr Rates'!A:G,7,FALSE)</f>
        <v>1.77E-2</v>
      </c>
    </row>
    <row r="704" spans="1:13" ht="14.45" x14ac:dyDescent="0.3">
      <c r="A704" s="212" t="s">
        <v>102</v>
      </c>
      <c r="B704" s="213">
        <v>10600501</v>
      </c>
      <c r="C704" s="212" t="s">
        <v>12614</v>
      </c>
      <c r="D704" s="214">
        <v>43525</v>
      </c>
      <c r="E704" s="160" t="s">
        <v>373</v>
      </c>
      <c r="F704" s="160">
        <v>101112219</v>
      </c>
      <c r="G704" s="215">
        <v>2109.73</v>
      </c>
      <c r="H704" s="214">
        <v>43486</v>
      </c>
      <c r="I704" s="160" t="s">
        <v>448</v>
      </c>
      <c r="J704" s="160" t="s">
        <v>9054</v>
      </c>
      <c r="K704" s="160">
        <f t="shared" si="10"/>
        <v>1</v>
      </c>
      <c r="L704" s="160" t="s">
        <v>101</v>
      </c>
      <c r="M704" s="211">
        <f>VLOOKUP(J704,'Depr Rates'!A:G,7,FALSE)</f>
        <v>3.1399999999999997E-2</v>
      </c>
    </row>
    <row r="705" spans="1:13" ht="14.45" x14ac:dyDescent="0.3">
      <c r="A705" s="212" t="s">
        <v>102</v>
      </c>
      <c r="B705" s="213">
        <v>10600501</v>
      </c>
      <c r="C705" s="212" t="s">
        <v>12614</v>
      </c>
      <c r="D705" s="214">
        <v>43525</v>
      </c>
      <c r="E705" s="160" t="s">
        <v>373</v>
      </c>
      <c r="F705" s="160">
        <v>101112219</v>
      </c>
      <c r="G705" s="160">
        <v>162.08000000000001</v>
      </c>
      <c r="H705" s="214">
        <v>43486</v>
      </c>
      <c r="I705" s="160" t="s">
        <v>448</v>
      </c>
      <c r="J705" s="160" t="s">
        <v>9132</v>
      </c>
      <c r="K705" s="160">
        <f t="shared" si="10"/>
        <v>1</v>
      </c>
      <c r="L705" s="160" t="s">
        <v>101</v>
      </c>
      <c r="M705" s="211">
        <f>VLOOKUP(J705,'Depr Rates'!A:G,7,FALSE)</f>
        <v>3.7400000000000003E-2</v>
      </c>
    </row>
    <row r="706" spans="1:13" ht="14.45" x14ac:dyDescent="0.3">
      <c r="A706" s="212" t="s">
        <v>102</v>
      </c>
      <c r="B706" s="213">
        <v>10600501</v>
      </c>
      <c r="C706" s="212" t="s">
        <v>12614</v>
      </c>
      <c r="D706" s="214">
        <v>43525</v>
      </c>
      <c r="E706" s="160" t="s">
        <v>373</v>
      </c>
      <c r="F706" s="160">
        <v>101112219</v>
      </c>
      <c r="G706" s="160">
        <v>558.11</v>
      </c>
      <c r="H706" s="214">
        <v>43486</v>
      </c>
      <c r="I706" s="160" t="s">
        <v>448</v>
      </c>
      <c r="J706" s="160" t="s">
        <v>376</v>
      </c>
      <c r="K706" s="160">
        <f t="shared" si="10"/>
        <v>1</v>
      </c>
      <c r="L706" s="160" t="s">
        <v>101</v>
      </c>
      <c r="M706" s="211">
        <f>VLOOKUP(J706,'Depr Rates'!A:G,7,FALSE)</f>
        <v>3.9300000000000002E-2</v>
      </c>
    </row>
    <row r="707" spans="1:13" ht="14.45" x14ac:dyDescent="0.3">
      <c r="A707" s="212" t="s">
        <v>102</v>
      </c>
      <c r="B707" s="213">
        <v>10600501</v>
      </c>
      <c r="C707" s="212" t="s">
        <v>12614</v>
      </c>
      <c r="D707" s="214">
        <v>43525</v>
      </c>
      <c r="E707" s="160" t="s">
        <v>373</v>
      </c>
      <c r="F707" s="160">
        <v>101112219</v>
      </c>
      <c r="G707" s="215">
        <v>-1657.05</v>
      </c>
      <c r="H707" s="214">
        <v>43486</v>
      </c>
      <c r="I707" s="160" t="s">
        <v>448</v>
      </c>
      <c r="J707" s="160" t="s">
        <v>377</v>
      </c>
      <c r="K707" s="160">
        <f t="shared" si="10"/>
        <v>1</v>
      </c>
      <c r="L707" s="160" t="s">
        <v>101</v>
      </c>
      <c r="M707" s="211">
        <f>VLOOKUP(J707,'Depr Rates'!A:G,7,FALSE)</f>
        <v>1.77E-2</v>
      </c>
    </row>
    <row r="708" spans="1:13" ht="14.45" x14ac:dyDescent="0.3">
      <c r="A708" s="212" t="s">
        <v>102</v>
      </c>
      <c r="B708" s="213">
        <v>10600501</v>
      </c>
      <c r="C708" s="212" t="s">
        <v>12614</v>
      </c>
      <c r="D708" s="214">
        <v>43525</v>
      </c>
      <c r="E708" s="160" t="s">
        <v>373</v>
      </c>
      <c r="F708" s="160">
        <v>101112219</v>
      </c>
      <c r="G708" s="215">
        <v>-2121.84</v>
      </c>
      <c r="H708" s="214">
        <v>43486</v>
      </c>
      <c r="I708" s="160" t="s">
        <v>448</v>
      </c>
      <c r="J708" s="160" t="s">
        <v>9054</v>
      </c>
      <c r="K708" s="160">
        <f t="shared" si="10"/>
        <v>1</v>
      </c>
      <c r="L708" s="160" t="s">
        <v>101</v>
      </c>
      <c r="M708" s="211">
        <f>VLOOKUP(J708,'Depr Rates'!A:G,7,FALSE)</f>
        <v>3.1399999999999997E-2</v>
      </c>
    </row>
    <row r="709" spans="1:13" ht="14.45" x14ac:dyDescent="0.3">
      <c r="A709" s="212" t="s">
        <v>102</v>
      </c>
      <c r="B709" s="213">
        <v>10600501</v>
      </c>
      <c r="C709" s="212" t="s">
        <v>12614</v>
      </c>
      <c r="D709" s="214">
        <v>43525</v>
      </c>
      <c r="E709" s="160" t="s">
        <v>373</v>
      </c>
      <c r="F709" s="160">
        <v>101112219</v>
      </c>
      <c r="G709" s="160">
        <v>-163.01</v>
      </c>
      <c r="H709" s="214">
        <v>43486</v>
      </c>
      <c r="I709" s="160" t="s">
        <v>448</v>
      </c>
      <c r="J709" s="160" t="s">
        <v>9132</v>
      </c>
      <c r="K709" s="160">
        <f t="shared" si="10"/>
        <v>1</v>
      </c>
      <c r="L709" s="160" t="s">
        <v>101</v>
      </c>
      <c r="M709" s="211">
        <f>VLOOKUP(J709,'Depr Rates'!A:G,7,FALSE)</f>
        <v>3.7400000000000003E-2</v>
      </c>
    </row>
    <row r="710" spans="1:13" ht="14.45" x14ac:dyDescent="0.3">
      <c r="A710" s="212" t="s">
        <v>102</v>
      </c>
      <c r="B710" s="213">
        <v>10600501</v>
      </c>
      <c r="C710" s="212" t="s">
        <v>12614</v>
      </c>
      <c r="D710" s="214">
        <v>43525</v>
      </c>
      <c r="E710" s="160" t="s">
        <v>373</v>
      </c>
      <c r="F710" s="160">
        <v>101112219</v>
      </c>
      <c r="G710" s="160">
        <v>-561.30999999999995</v>
      </c>
      <c r="H710" s="214">
        <v>43486</v>
      </c>
      <c r="I710" s="160" t="s">
        <v>448</v>
      </c>
      <c r="J710" s="160" t="s">
        <v>376</v>
      </c>
      <c r="K710" s="160">
        <f t="shared" si="10"/>
        <v>1</v>
      </c>
      <c r="L710" s="160" t="s">
        <v>101</v>
      </c>
      <c r="M710" s="211">
        <f>VLOOKUP(J710,'Depr Rates'!A:G,7,FALSE)</f>
        <v>3.9300000000000002E-2</v>
      </c>
    </row>
    <row r="711" spans="1:13" ht="14.45" x14ac:dyDescent="0.3">
      <c r="A711" s="212" t="s">
        <v>102</v>
      </c>
      <c r="B711" s="213">
        <v>10600501</v>
      </c>
      <c r="C711" s="212" t="s">
        <v>12614</v>
      </c>
      <c r="D711" s="214">
        <v>43525</v>
      </c>
      <c r="E711" s="160" t="s">
        <v>373</v>
      </c>
      <c r="F711" s="160">
        <v>101112219</v>
      </c>
      <c r="G711" s="160">
        <v>1.33</v>
      </c>
      <c r="H711" s="214">
        <v>43486</v>
      </c>
      <c r="I711" s="160" t="s">
        <v>448</v>
      </c>
      <c r="J711" s="160" t="s">
        <v>377</v>
      </c>
      <c r="K711" s="160">
        <f t="shared" si="10"/>
        <v>1</v>
      </c>
      <c r="L711" s="160" t="s">
        <v>101</v>
      </c>
      <c r="M711" s="211">
        <f>VLOOKUP(J711,'Depr Rates'!A:G,7,FALSE)</f>
        <v>1.77E-2</v>
      </c>
    </row>
    <row r="712" spans="1:13" ht="14.45" x14ac:dyDescent="0.3">
      <c r="A712" s="212" t="s">
        <v>102</v>
      </c>
      <c r="B712" s="213">
        <v>10600501</v>
      </c>
      <c r="C712" s="212" t="s">
        <v>12614</v>
      </c>
      <c r="D712" s="214">
        <v>43525</v>
      </c>
      <c r="E712" s="160" t="s">
        <v>373</v>
      </c>
      <c r="F712" s="160">
        <v>101112219</v>
      </c>
      <c r="G712" s="160">
        <v>1.72</v>
      </c>
      <c r="H712" s="214">
        <v>43486</v>
      </c>
      <c r="I712" s="160" t="s">
        <v>448</v>
      </c>
      <c r="J712" s="160" t="s">
        <v>9054</v>
      </c>
      <c r="K712" s="160">
        <f t="shared" si="10"/>
        <v>1</v>
      </c>
      <c r="L712" s="160" t="s">
        <v>101</v>
      </c>
      <c r="M712" s="211">
        <f>VLOOKUP(J712,'Depr Rates'!A:G,7,FALSE)</f>
        <v>3.1399999999999997E-2</v>
      </c>
    </row>
    <row r="713" spans="1:13" ht="14.45" x14ac:dyDescent="0.3">
      <c r="A713" s="212" t="s">
        <v>102</v>
      </c>
      <c r="B713" s="213">
        <v>10600501</v>
      </c>
      <c r="C713" s="212" t="s">
        <v>12614</v>
      </c>
      <c r="D713" s="214">
        <v>43525</v>
      </c>
      <c r="E713" s="160" t="s">
        <v>373</v>
      </c>
      <c r="F713" s="160">
        <v>101112219</v>
      </c>
      <c r="G713" s="160">
        <v>0.13</v>
      </c>
      <c r="H713" s="214">
        <v>43486</v>
      </c>
      <c r="I713" s="160" t="s">
        <v>448</v>
      </c>
      <c r="J713" s="160" t="s">
        <v>9132</v>
      </c>
      <c r="K713" s="160">
        <f t="shared" si="10"/>
        <v>1</v>
      </c>
      <c r="L713" s="160" t="s">
        <v>101</v>
      </c>
      <c r="M713" s="211">
        <f>VLOOKUP(J713,'Depr Rates'!A:G,7,FALSE)</f>
        <v>3.7400000000000003E-2</v>
      </c>
    </row>
    <row r="714" spans="1:13" ht="14.45" x14ac:dyDescent="0.3">
      <c r="A714" s="212" t="s">
        <v>102</v>
      </c>
      <c r="B714" s="213">
        <v>10600501</v>
      </c>
      <c r="C714" s="212" t="s">
        <v>12614</v>
      </c>
      <c r="D714" s="214">
        <v>43525</v>
      </c>
      <c r="E714" s="160" t="s">
        <v>373</v>
      </c>
      <c r="F714" s="160">
        <v>101112219</v>
      </c>
      <c r="G714" s="160">
        <v>0.46</v>
      </c>
      <c r="H714" s="214">
        <v>43486</v>
      </c>
      <c r="I714" s="160" t="s">
        <v>448</v>
      </c>
      <c r="J714" s="160" t="s">
        <v>376</v>
      </c>
      <c r="K714" s="160">
        <f t="shared" si="10"/>
        <v>1</v>
      </c>
      <c r="L714" s="160" t="s">
        <v>101</v>
      </c>
      <c r="M714" s="211">
        <f>VLOOKUP(J714,'Depr Rates'!A:G,7,FALSE)</f>
        <v>3.9300000000000002E-2</v>
      </c>
    </row>
    <row r="715" spans="1:13" ht="14.45" x14ac:dyDescent="0.3">
      <c r="A715" s="212" t="s">
        <v>102</v>
      </c>
      <c r="B715" s="213">
        <v>10600501</v>
      </c>
      <c r="C715" s="212" t="s">
        <v>12614</v>
      </c>
      <c r="D715" s="214">
        <v>43466</v>
      </c>
      <c r="E715" s="160" t="s">
        <v>373</v>
      </c>
      <c r="F715" s="160">
        <v>101112494</v>
      </c>
      <c r="G715" s="160">
        <v>131.19999999999999</v>
      </c>
      <c r="H715" s="214">
        <v>43484</v>
      </c>
      <c r="I715" s="160" t="s">
        <v>449</v>
      </c>
      <c r="J715" s="160" t="s">
        <v>9132</v>
      </c>
      <c r="K715" s="160">
        <f t="shared" si="10"/>
        <v>1</v>
      </c>
      <c r="L715" s="160" t="s">
        <v>101</v>
      </c>
      <c r="M715" s="211">
        <f>VLOOKUP(J715,'Depr Rates'!A:G,7,FALSE)</f>
        <v>3.7400000000000003E-2</v>
      </c>
    </row>
    <row r="716" spans="1:13" ht="14.45" x14ac:dyDescent="0.3">
      <c r="A716" s="212" t="s">
        <v>102</v>
      </c>
      <c r="B716" s="213">
        <v>10600501</v>
      </c>
      <c r="C716" s="212" t="s">
        <v>12614</v>
      </c>
      <c r="D716" s="214">
        <v>43466</v>
      </c>
      <c r="E716" s="160" t="s">
        <v>373</v>
      </c>
      <c r="F716" s="160">
        <v>101112494</v>
      </c>
      <c r="G716" s="215">
        <v>8622.75</v>
      </c>
      <c r="H716" s="214">
        <v>43484</v>
      </c>
      <c r="I716" s="160" t="s">
        <v>449</v>
      </c>
      <c r="J716" s="160" t="s">
        <v>9054</v>
      </c>
      <c r="K716" s="160">
        <f t="shared" si="10"/>
        <v>1</v>
      </c>
      <c r="L716" s="160" t="s">
        <v>101</v>
      </c>
      <c r="M716" s="211">
        <f>VLOOKUP(J716,'Depr Rates'!A:G,7,FALSE)</f>
        <v>3.1399999999999997E-2</v>
      </c>
    </row>
    <row r="717" spans="1:13" ht="14.45" x14ac:dyDescent="0.3">
      <c r="A717" s="212" t="s">
        <v>102</v>
      </c>
      <c r="B717" s="213">
        <v>10600501</v>
      </c>
      <c r="C717" s="212" t="s">
        <v>12614</v>
      </c>
      <c r="D717" s="214">
        <v>43466</v>
      </c>
      <c r="E717" s="160" t="s">
        <v>373</v>
      </c>
      <c r="F717" s="160">
        <v>101112494</v>
      </c>
      <c r="G717" s="215">
        <v>1058.99</v>
      </c>
      <c r="H717" s="214">
        <v>43484</v>
      </c>
      <c r="I717" s="160" t="s">
        <v>449</v>
      </c>
      <c r="J717" s="160" t="s">
        <v>9054</v>
      </c>
      <c r="K717" s="160">
        <f t="shared" si="10"/>
        <v>1</v>
      </c>
      <c r="L717" s="160" t="s">
        <v>101</v>
      </c>
      <c r="M717" s="211">
        <f>VLOOKUP(J717,'Depr Rates'!A:G,7,FALSE)</f>
        <v>3.1399999999999997E-2</v>
      </c>
    </row>
    <row r="718" spans="1:13" ht="14.45" x14ac:dyDescent="0.3">
      <c r="A718" s="212" t="s">
        <v>102</v>
      </c>
      <c r="B718" s="213">
        <v>10600501</v>
      </c>
      <c r="C718" s="212" t="s">
        <v>12614</v>
      </c>
      <c r="D718" s="214">
        <v>43466</v>
      </c>
      <c r="E718" s="160" t="s">
        <v>373</v>
      </c>
      <c r="F718" s="160">
        <v>101112494</v>
      </c>
      <c r="G718" s="160">
        <v>16.11</v>
      </c>
      <c r="H718" s="214">
        <v>43484</v>
      </c>
      <c r="I718" s="160" t="s">
        <v>449</v>
      </c>
      <c r="J718" s="160" t="s">
        <v>9132</v>
      </c>
      <c r="K718" s="160">
        <f t="shared" si="10"/>
        <v>1</v>
      </c>
      <c r="L718" s="160" t="s">
        <v>101</v>
      </c>
      <c r="M718" s="211">
        <f>VLOOKUP(J718,'Depr Rates'!A:G,7,FALSE)</f>
        <v>3.7400000000000003E-2</v>
      </c>
    </row>
    <row r="719" spans="1:13" ht="14.45" x14ac:dyDescent="0.3">
      <c r="A719" s="212" t="s">
        <v>102</v>
      </c>
      <c r="B719" s="213">
        <v>10600501</v>
      </c>
      <c r="C719" s="212" t="s">
        <v>12614</v>
      </c>
      <c r="D719" s="214">
        <v>43466</v>
      </c>
      <c r="E719" s="160" t="s">
        <v>373</v>
      </c>
      <c r="F719" s="160">
        <v>101112494</v>
      </c>
      <c r="G719" s="215">
        <v>14235.91</v>
      </c>
      <c r="H719" s="214">
        <v>43484</v>
      </c>
      <c r="I719" s="160" t="s">
        <v>449</v>
      </c>
      <c r="J719" s="160" t="s">
        <v>9054</v>
      </c>
      <c r="K719" s="160">
        <f t="shared" si="10"/>
        <v>1</v>
      </c>
      <c r="L719" s="160" t="s">
        <v>101</v>
      </c>
      <c r="M719" s="211">
        <f>VLOOKUP(J719,'Depr Rates'!A:G,7,FALSE)</f>
        <v>3.1399999999999997E-2</v>
      </c>
    </row>
    <row r="720" spans="1:13" ht="14.45" x14ac:dyDescent="0.3">
      <c r="A720" s="212" t="s">
        <v>102</v>
      </c>
      <c r="B720" s="213">
        <v>10600501</v>
      </c>
      <c r="C720" s="212" t="s">
        <v>12614</v>
      </c>
      <c r="D720" s="214">
        <v>43466</v>
      </c>
      <c r="E720" s="160" t="s">
        <v>373</v>
      </c>
      <c r="F720" s="160">
        <v>101112494</v>
      </c>
      <c r="G720" s="160">
        <v>216.6</v>
      </c>
      <c r="H720" s="214">
        <v>43484</v>
      </c>
      <c r="I720" s="160" t="s">
        <v>449</v>
      </c>
      <c r="J720" s="160" t="s">
        <v>9132</v>
      </c>
      <c r="K720" s="160">
        <f t="shared" si="10"/>
        <v>1</v>
      </c>
      <c r="L720" s="160" t="s">
        <v>101</v>
      </c>
      <c r="M720" s="211">
        <f>VLOOKUP(J720,'Depr Rates'!A:G,7,FALSE)</f>
        <v>3.7400000000000003E-2</v>
      </c>
    </row>
    <row r="721" spans="1:13" ht="14.45" x14ac:dyDescent="0.3">
      <c r="A721" s="212" t="s">
        <v>102</v>
      </c>
      <c r="B721" s="213">
        <v>10600501</v>
      </c>
      <c r="C721" s="212" t="s">
        <v>12614</v>
      </c>
      <c r="D721" s="214">
        <v>43497</v>
      </c>
      <c r="E721" s="160" t="s">
        <v>373</v>
      </c>
      <c r="F721" s="160">
        <v>101112494</v>
      </c>
      <c r="G721" s="160">
        <v>-242.81</v>
      </c>
      <c r="H721" s="214">
        <v>43484</v>
      </c>
      <c r="I721" s="160" t="s">
        <v>449</v>
      </c>
      <c r="J721" s="160" t="s">
        <v>9132</v>
      </c>
      <c r="K721" s="160">
        <f t="shared" si="10"/>
        <v>1</v>
      </c>
      <c r="L721" s="160" t="s">
        <v>101</v>
      </c>
      <c r="M721" s="211">
        <f>VLOOKUP(J721,'Depr Rates'!A:G,7,FALSE)</f>
        <v>3.7400000000000003E-2</v>
      </c>
    </row>
    <row r="722" spans="1:13" ht="14.45" x14ac:dyDescent="0.3">
      <c r="A722" s="212" t="s">
        <v>102</v>
      </c>
      <c r="B722" s="213">
        <v>10600501</v>
      </c>
      <c r="C722" s="212" t="s">
        <v>12614</v>
      </c>
      <c r="D722" s="214">
        <v>43497</v>
      </c>
      <c r="E722" s="160" t="s">
        <v>373</v>
      </c>
      <c r="F722" s="160">
        <v>101112494</v>
      </c>
      <c r="G722" s="215">
        <v>-15958.51</v>
      </c>
      <c r="H722" s="214">
        <v>43484</v>
      </c>
      <c r="I722" s="160" t="s">
        <v>449</v>
      </c>
      <c r="J722" s="160" t="s">
        <v>9054</v>
      </c>
      <c r="K722" s="160">
        <f t="shared" si="10"/>
        <v>1</v>
      </c>
      <c r="L722" s="160" t="s">
        <v>101</v>
      </c>
      <c r="M722" s="211">
        <f>VLOOKUP(J722,'Depr Rates'!A:G,7,FALSE)</f>
        <v>3.1399999999999997E-2</v>
      </c>
    </row>
    <row r="723" spans="1:13" ht="14.45" x14ac:dyDescent="0.3">
      <c r="A723" s="212" t="s">
        <v>102</v>
      </c>
      <c r="B723" s="213">
        <v>10600501</v>
      </c>
      <c r="C723" s="212" t="s">
        <v>12614</v>
      </c>
      <c r="D723" s="214">
        <v>43497</v>
      </c>
      <c r="E723" s="160" t="s">
        <v>373</v>
      </c>
      <c r="F723" s="160">
        <v>101112494</v>
      </c>
      <c r="G723" s="160">
        <v>242.63</v>
      </c>
      <c r="H723" s="214">
        <v>43484</v>
      </c>
      <c r="I723" s="160" t="s">
        <v>449</v>
      </c>
      <c r="J723" s="160" t="s">
        <v>9132</v>
      </c>
      <c r="K723" s="160">
        <f t="shared" si="10"/>
        <v>1</v>
      </c>
      <c r="L723" s="160" t="s">
        <v>101</v>
      </c>
      <c r="M723" s="211">
        <f>VLOOKUP(J723,'Depr Rates'!A:G,7,FALSE)</f>
        <v>3.7400000000000003E-2</v>
      </c>
    </row>
    <row r="724" spans="1:13" ht="14.45" x14ac:dyDescent="0.3">
      <c r="A724" s="212" t="s">
        <v>102</v>
      </c>
      <c r="B724" s="213">
        <v>10600501</v>
      </c>
      <c r="C724" s="212" t="s">
        <v>12614</v>
      </c>
      <c r="D724" s="214">
        <v>43497</v>
      </c>
      <c r="E724" s="160" t="s">
        <v>373</v>
      </c>
      <c r="F724" s="160">
        <v>101112494</v>
      </c>
      <c r="G724" s="215">
        <v>15946.52</v>
      </c>
      <c r="H724" s="214">
        <v>43484</v>
      </c>
      <c r="I724" s="160" t="s">
        <v>449</v>
      </c>
      <c r="J724" s="160" t="s">
        <v>9054</v>
      </c>
      <c r="K724" s="160">
        <f t="shared" si="10"/>
        <v>1</v>
      </c>
      <c r="L724" s="160" t="s">
        <v>101</v>
      </c>
      <c r="M724" s="211">
        <f>VLOOKUP(J724,'Depr Rates'!A:G,7,FALSE)</f>
        <v>3.1399999999999997E-2</v>
      </c>
    </row>
    <row r="725" spans="1:13" ht="14.45" x14ac:dyDescent="0.3">
      <c r="A725" s="212" t="s">
        <v>102</v>
      </c>
      <c r="B725" s="213">
        <v>10600501</v>
      </c>
      <c r="C725" s="212" t="s">
        <v>12614</v>
      </c>
      <c r="D725" s="214">
        <v>43497</v>
      </c>
      <c r="E725" s="160" t="s">
        <v>373</v>
      </c>
      <c r="F725" s="160">
        <v>101112494</v>
      </c>
      <c r="G725" s="160">
        <v>0.5</v>
      </c>
      <c r="H725" s="214">
        <v>43484</v>
      </c>
      <c r="I725" s="160" t="s">
        <v>449</v>
      </c>
      <c r="J725" s="160" t="s">
        <v>9132</v>
      </c>
      <c r="K725" s="160">
        <f t="shared" si="10"/>
        <v>1</v>
      </c>
      <c r="L725" s="160" t="s">
        <v>101</v>
      </c>
      <c r="M725" s="211">
        <f>VLOOKUP(J725,'Depr Rates'!A:G,7,FALSE)</f>
        <v>3.7400000000000003E-2</v>
      </c>
    </row>
    <row r="726" spans="1:13" ht="14.45" x14ac:dyDescent="0.3">
      <c r="A726" s="212" t="s">
        <v>102</v>
      </c>
      <c r="B726" s="213">
        <v>10600501</v>
      </c>
      <c r="C726" s="212" t="s">
        <v>12614</v>
      </c>
      <c r="D726" s="214">
        <v>43497</v>
      </c>
      <c r="E726" s="160" t="s">
        <v>373</v>
      </c>
      <c r="F726" s="160">
        <v>101112494</v>
      </c>
      <c r="G726" s="160">
        <v>32.9</v>
      </c>
      <c r="H726" s="214">
        <v>43484</v>
      </c>
      <c r="I726" s="160" t="s">
        <v>449</v>
      </c>
      <c r="J726" s="160" t="s">
        <v>9054</v>
      </c>
      <c r="K726" s="160">
        <f t="shared" si="10"/>
        <v>1</v>
      </c>
      <c r="L726" s="160" t="s">
        <v>101</v>
      </c>
      <c r="M726" s="211">
        <f>VLOOKUP(J726,'Depr Rates'!A:G,7,FALSE)</f>
        <v>3.1399999999999997E-2</v>
      </c>
    </row>
    <row r="727" spans="1:13" ht="14.45" x14ac:dyDescent="0.3">
      <c r="A727" s="212" t="s">
        <v>102</v>
      </c>
      <c r="B727" s="213">
        <v>10600501</v>
      </c>
      <c r="C727" s="212" t="s">
        <v>12614</v>
      </c>
      <c r="D727" s="214">
        <v>43497</v>
      </c>
      <c r="E727" s="160" t="s">
        <v>373</v>
      </c>
      <c r="F727" s="160">
        <v>101112736</v>
      </c>
      <c r="G727" s="215">
        <v>-2085.63</v>
      </c>
      <c r="H727" s="214">
        <v>43509</v>
      </c>
      <c r="I727" s="160" t="s">
        <v>181</v>
      </c>
      <c r="J727" s="160" t="s">
        <v>377</v>
      </c>
      <c r="K727" s="160">
        <f t="shared" si="10"/>
        <v>2</v>
      </c>
      <c r="L727" s="160" t="s">
        <v>101</v>
      </c>
      <c r="M727" s="211">
        <f>VLOOKUP(J727,'Depr Rates'!A:G,7,FALSE)</f>
        <v>1.77E-2</v>
      </c>
    </row>
    <row r="728" spans="1:13" ht="14.45" x14ac:dyDescent="0.3">
      <c r="A728" s="212" t="s">
        <v>102</v>
      </c>
      <c r="B728" s="213">
        <v>10600501</v>
      </c>
      <c r="C728" s="212" t="s">
        <v>12614</v>
      </c>
      <c r="D728" s="214">
        <v>43497</v>
      </c>
      <c r="E728" s="160" t="s">
        <v>373</v>
      </c>
      <c r="F728" s="160">
        <v>101112736</v>
      </c>
      <c r="G728" s="160">
        <v>-53.47</v>
      </c>
      <c r="H728" s="214">
        <v>43509</v>
      </c>
      <c r="I728" s="160" t="s">
        <v>181</v>
      </c>
      <c r="J728" s="160" t="s">
        <v>447</v>
      </c>
      <c r="K728" s="160">
        <f t="shared" si="10"/>
        <v>2</v>
      </c>
      <c r="L728" s="160" t="s">
        <v>101</v>
      </c>
      <c r="M728" s="211">
        <f>VLOOKUP(J728,'Depr Rates'!A:G,7,FALSE)</f>
        <v>3.15E-2</v>
      </c>
    </row>
    <row r="729" spans="1:13" ht="14.45" x14ac:dyDescent="0.3">
      <c r="A729" s="212" t="s">
        <v>102</v>
      </c>
      <c r="B729" s="213">
        <v>10600501</v>
      </c>
      <c r="C729" s="212" t="s">
        <v>12614</v>
      </c>
      <c r="D729" s="214">
        <v>43497</v>
      </c>
      <c r="E729" s="160" t="s">
        <v>373</v>
      </c>
      <c r="F729" s="160">
        <v>101112736</v>
      </c>
      <c r="G729" s="160">
        <v>-427.82</v>
      </c>
      <c r="H729" s="214">
        <v>43509</v>
      </c>
      <c r="I729" s="160" t="s">
        <v>181</v>
      </c>
      <c r="J729" s="160" t="s">
        <v>9132</v>
      </c>
      <c r="K729" s="160">
        <f t="shared" si="10"/>
        <v>2</v>
      </c>
      <c r="L729" s="160" t="s">
        <v>101</v>
      </c>
      <c r="M729" s="211">
        <f>VLOOKUP(J729,'Depr Rates'!A:G,7,FALSE)</f>
        <v>3.7400000000000003E-2</v>
      </c>
    </row>
    <row r="730" spans="1:13" ht="14.45" x14ac:dyDescent="0.3">
      <c r="A730" s="212" t="s">
        <v>102</v>
      </c>
      <c r="B730" s="213">
        <v>10600501</v>
      </c>
      <c r="C730" s="212" t="s">
        <v>12614</v>
      </c>
      <c r="D730" s="214">
        <v>43497</v>
      </c>
      <c r="E730" s="160" t="s">
        <v>373</v>
      </c>
      <c r="F730" s="160">
        <v>101112736</v>
      </c>
      <c r="G730" s="160">
        <v>-160.44</v>
      </c>
      <c r="H730" s="214">
        <v>43509</v>
      </c>
      <c r="I730" s="160" t="s">
        <v>181</v>
      </c>
      <c r="J730" s="160" t="s">
        <v>9054</v>
      </c>
      <c r="K730" s="160">
        <f t="shared" si="10"/>
        <v>2</v>
      </c>
      <c r="L730" s="160" t="s">
        <v>101</v>
      </c>
      <c r="M730" s="211">
        <f>VLOOKUP(J730,'Depr Rates'!A:G,7,FALSE)</f>
        <v>3.1399999999999997E-2</v>
      </c>
    </row>
    <row r="731" spans="1:13" ht="14.45" x14ac:dyDescent="0.3">
      <c r="A731" s="212" t="s">
        <v>102</v>
      </c>
      <c r="B731" s="213">
        <v>10600501</v>
      </c>
      <c r="C731" s="212" t="s">
        <v>12614</v>
      </c>
      <c r="D731" s="214">
        <v>43497</v>
      </c>
      <c r="E731" s="160" t="s">
        <v>373</v>
      </c>
      <c r="F731" s="160">
        <v>101112736</v>
      </c>
      <c r="G731" s="215">
        <v>-2620.41</v>
      </c>
      <c r="H731" s="214">
        <v>43509</v>
      </c>
      <c r="I731" s="160" t="s">
        <v>181</v>
      </c>
      <c r="J731" s="160" t="s">
        <v>376</v>
      </c>
      <c r="K731" s="160">
        <f t="shared" si="10"/>
        <v>2</v>
      </c>
      <c r="L731" s="160" t="s">
        <v>101</v>
      </c>
      <c r="M731" s="211">
        <f>VLOOKUP(J731,'Depr Rates'!A:G,7,FALSE)</f>
        <v>3.9300000000000002E-2</v>
      </c>
    </row>
    <row r="732" spans="1:13" ht="14.45" x14ac:dyDescent="0.3">
      <c r="A732" s="212" t="s">
        <v>102</v>
      </c>
      <c r="B732" s="213">
        <v>10600501</v>
      </c>
      <c r="C732" s="212" t="s">
        <v>12614</v>
      </c>
      <c r="D732" s="214">
        <v>43497</v>
      </c>
      <c r="E732" s="160" t="s">
        <v>373</v>
      </c>
      <c r="F732" s="160">
        <v>101112736</v>
      </c>
      <c r="G732" s="160">
        <v>478.84</v>
      </c>
      <c r="H732" s="214">
        <v>43509</v>
      </c>
      <c r="I732" s="160" t="s">
        <v>181</v>
      </c>
      <c r="J732" s="160" t="s">
        <v>377</v>
      </c>
      <c r="K732" s="160">
        <f t="shared" si="10"/>
        <v>2</v>
      </c>
      <c r="L732" s="160" t="s">
        <v>101</v>
      </c>
      <c r="M732" s="211">
        <f>VLOOKUP(J732,'Depr Rates'!A:G,7,FALSE)</f>
        <v>1.77E-2</v>
      </c>
    </row>
    <row r="733" spans="1:13" ht="14.45" x14ac:dyDescent="0.3">
      <c r="A733" s="212" t="s">
        <v>102</v>
      </c>
      <c r="B733" s="213">
        <v>10600501</v>
      </c>
      <c r="C733" s="212" t="s">
        <v>12614</v>
      </c>
      <c r="D733" s="214">
        <v>43497</v>
      </c>
      <c r="E733" s="160" t="s">
        <v>373</v>
      </c>
      <c r="F733" s="160">
        <v>101112736</v>
      </c>
      <c r="G733" s="160">
        <v>601.6</v>
      </c>
      <c r="H733" s="214">
        <v>43509</v>
      </c>
      <c r="I733" s="160" t="s">
        <v>181</v>
      </c>
      <c r="J733" s="160" t="s">
        <v>376</v>
      </c>
      <c r="K733" s="160">
        <f t="shared" si="10"/>
        <v>2</v>
      </c>
      <c r="L733" s="160" t="s">
        <v>101</v>
      </c>
      <c r="M733" s="211">
        <f>VLOOKUP(J733,'Depr Rates'!A:G,7,FALSE)</f>
        <v>3.9300000000000002E-2</v>
      </c>
    </row>
    <row r="734" spans="1:13" ht="14.45" x14ac:dyDescent="0.3">
      <c r="A734" s="212" t="s">
        <v>102</v>
      </c>
      <c r="B734" s="213">
        <v>10600501</v>
      </c>
      <c r="C734" s="212" t="s">
        <v>12614</v>
      </c>
      <c r="D734" s="214">
        <v>43497</v>
      </c>
      <c r="E734" s="160" t="s">
        <v>373</v>
      </c>
      <c r="F734" s="160">
        <v>101112736</v>
      </c>
      <c r="G734" s="160">
        <v>12.28</v>
      </c>
      <c r="H734" s="214">
        <v>43509</v>
      </c>
      <c r="I734" s="160" t="s">
        <v>181</v>
      </c>
      <c r="J734" s="160" t="s">
        <v>447</v>
      </c>
      <c r="K734" s="160">
        <f t="shared" si="10"/>
        <v>2</v>
      </c>
      <c r="L734" s="160" t="s">
        <v>101</v>
      </c>
      <c r="M734" s="211">
        <f>VLOOKUP(J734,'Depr Rates'!A:G,7,FALSE)</f>
        <v>3.15E-2</v>
      </c>
    </row>
    <row r="735" spans="1:13" ht="14.45" x14ac:dyDescent="0.3">
      <c r="A735" s="212" t="s">
        <v>102</v>
      </c>
      <c r="B735" s="213">
        <v>10600501</v>
      </c>
      <c r="C735" s="212" t="s">
        <v>12614</v>
      </c>
      <c r="D735" s="214">
        <v>43497</v>
      </c>
      <c r="E735" s="160" t="s">
        <v>373</v>
      </c>
      <c r="F735" s="160">
        <v>101112736</v>
      </c>
      <c r="G735" s="160">
        <v>36.83</v>
      </c>
      <c r="H735" s="214">
        <v>43509</v>
      </c>
      <c r="I735" s="160" t="s">
        <v>181</v>
      </c>
      <c r="J735" s="160" t="s">
        <v>9054</v>
      </c>
      <c r="K735" s="160">
        <f t="shared" si="10"/>
        <v>2</v>
      </c>
      <c r="L735" s="160" t="s">
        <v>101</v>
      </c>
      <c r="M735" s="211">
        <f>VLOOKUP(J735,'Depr Rates'!A:G,7,FALSE)</f>
        <v>3.1399999999999997E-2</v>
      </c>
    </row>
    <row r="736" spans="1:13" ht="14.45" x14ac:dyDescent="0.3">
      <c r="A736" s="212" t="s">
        <v>102</v>
      </c>
      <c r="B736" s="213">
        <v>10600501</v>
      </c>
      <c r="C736" s="212" t="s">
        <v>12614</v>
      </c>
      <c r="D736" s="214">
        <v>43497</v>
      </c>
      <c r="E736" s="160" t="s">
        <v>373</v>
      </c>
      <c r="F736" s="160">
        <v>101112736</v>
      </c>
      <c r="G736" s="160">
        <v>98.22</v>
      </c>
      <c r="H736" s="214">
        <v>43509</v>
      </c>
      <c r="I736" s="160" t="s">
        <v>181</v>
      </c>
      <c r="J736" s="160" t="s">
        <v>9132</v>
      </c>
      <c r="K736" s="160">
        <f t="shared" si="10"/>
        <v>2</v>
      </c>
      <c r="L736" s="160" t="s">
        <v>101</v>
      </c>
      <c r="M736" s="211">
        <f>VLOOKUP(J736,'Depr Rates'!A:G,7,FALSE)</f>
        <v>3.7400000000000003E-2</v>
      </c>
    </row>
    <row r="737" spans="1:13" ht="14.45" x14ac:dyDescent="0.3">
      <c r="A737" s="212" t="s">
        <v>102</v>
      </c>
      <c r="B737" s="213">
        <v>10600501</v>
      </c>
      <c r="C737" s="212" t="s">
        <v>12614</v>
      </c>
      <c r="D737" s="214">
        <v>43525</v>
      </c>
      <c r="E737" s="160" t="s">
        <v>373</v>
      </c>
      <c r="F737" s="160">
        <v>101112736</v>
      </c>
      <c r="G737" s="160">
        <v>0.33</v>
      </c>
      <c r="H737" s="214">
        <v>43509</v>
      </c>
      <c r="I737" s="160" t="s">
        <v>181</v>
      </c>
      <c r="J737" s="160" t="s">
        <v>9054</v>
      </c>
      <c r="K737" s="160">
        <f t="shared" si="10"/>
        <v>2</v>
      </c>
      <c r="L737" s="160" t="s">
        <v>101</v>
      </c>
      <c r="M737" s="211">
        <f>VLOOKUP(J737,'Depr Rates'!A:G,7,FALSE)</f>
        <v>3.1399999999999997E-2</v>
      </c>
    </row>
    <row r="738" spans="1:13" ht="14.45" x14ac:dyDescent="0.3">
      <c r="A738" s="212" t="s">
        <v>102</v>
      </c>
      <c r="B738" s="213">
        <v>10600501</v>
      </c>
      <c r="C738" s="212" t="s">
        <v>12614</v>
      </c>
      <c r="D738" s="214">
        <v>43525</v>
      </c>
      <c r="E738" s="160" t="s">
        <v>373</v>
      </c>
      <c r="F738" s="160">
        <v>101112736</v>
      </c>
      <c r="G738" s="160">
        <v>0.89</v>
      </c>
      <c r="H738" s="214">
        <v>43509</v>
      </c>
      <c r="I738" s="160" t="s">
        <v>181</v>
      </c>
      <c r="J738" s="160" t="s">
        <v>9132</v>
      </c>
      <c r="K738" s="160">
        <f t="shared" si="10"/>
        <v>2</v>
      </c>
      <c r="L738" s="160" t="s">
        <v>101</v>
      </c>
      <c r="M738" s="211">
        <f>VLOOKUP(J738,'Depr Rates'!A:G,7,FALSE)</f>
        <v>3.7400000000000003E-2</v>
      </c>
    </row>
    <row r="739" spans="1:13" ht="14.45" x14ac:dyDescent="0.3">
      <c r="A739" s="212" t="s">
        <v>102</v>
      </c>
      <c r="B739" s="213">
        <v>10600501</v>
      </c>
      <c r="C739" s="212" t="s">
        <v>12614</v>
      </c>
      <c r="D739" s="214">
        <v>43525</v>
      </c>
      <c r="E739" s="160" t="s">
        <v>373</v>
      </c>
      <c r="F739" s="160">
        <v>101112736</v>
      </c>
      <c r="G739" s="160">
        <v>5.43</v>
      </c>
      <c r="H739" s="214">
        <v>43509</v>
      </c>
      <c r="I739" s="160" t="s">
        <v>181</v>
      </c>
      <c r="J739" s="160" t="s">
        <v>376</v>
      </c>
      <c r="K739" s="160">
        <f t="shared" si="10"/>
        <v>2</v>
      </c>
      <c r="L739" s="160" t="s">
        <v>101</v>
      </c>
      <c r="M739" s="211">
        <f>VLOOKUP(J739,'Depr Rates'!A:G,7,FALSE)</f>
        <v>3.9300000000000002E-2</v>
      </c>
    </row>
    <row r="740" spans="1:13" ht="14.45" x14ac:dyDescent="0.3">
      <c r="A740" s="212" t="s">
        <v>102</v>
      </c>
      <c r="B740" s="213">
        <v>10600501</v>
      </c>
      <c r="C740" s="212" t="s">
        <v>12614</v>
      </c>
      <c r="D740" s="214">
        <v>43525</v>
      </c>
      <c r="E740" s="160" t="s">
        <v>373</v>
      </c>
      <c r="F740" s="160">
        <v>101112736</v>
      </c>
      <c r="G740" s="160">
        <v>4.32</v>
      </c>
      <c r="H740" s="214">
        <v>43509</v>
      </c>
      <c r="I740" s="160" t="s">
        <v>181</v>
      </c>
      <c r="J740" s="160" t="s">
        <v>377</v>
      </c>
      <c r="K740" s="160">
        <f t="shared" si="10"/>
        <v>2</v>
      </c>
      <c r="L740" s="160" t="s">
        <v>101</v>
      </c>
      <c r="M740" s="211">
        <f>VLOOKUP(J740,'Depr Rates'!A:G,7,FALSE)</f>
        <v>1.77E-2</v>
      </c>
    </row>
    <row r="741" spans="1:13" ht="14.45" x14ac:dyDescent="0.3">
      <c r="A741" s="212" t="s">
        <v>102</v>
      </c>
      <c r="B741" s="213">
        <v>10600501</v>
      </c>
      <c r="C741" s="212" t="s">
        <v>12614</v>
      </c>
      <c r="D741" s="214">
        <v>43525</v>
      </c>
      <c r="E741" s="160" t="s">
        <v>373</v>
      </c>
      <c r="F741" s="160">
        <v>101112736</v>
      </c>
      <c r="G741" s="160">
        <v>0.11</v>
      </c>
      <c r="H741" s="214">
        <v>43509</v>
      </c>
      <c r="I741" s="160" t="s">
        <v>181</v>
      </c>
      <c r="J741" s="160" t="s">
        <v>447</v>
      </c>
      <c r="K741" s="160">
        <f t="shared" si="10"/>
        <v>2</v>
      </c>
      <c r="L741" s="160" t="s">
        <v>101</v>
      </c>
      <c r="M741" s="211">
        <f>VLOOKUP(J741,'Depr Rates'!A:G,7,FALSE)</f>
        <v>3.15E-2</v>
      </c>
    </row>
    <row r="742" spans="1:13" ht="14.45" x14ac:dyDescent="0.3">
      <c r="A742" s="212" t="s">
        <v>102</v>
      </c>
      <c r="B742" s="213">
        <v>10600501</v>
      </c>
      <c r="C742" s="212" t="s">
        <v>12614</v>
      </c>
      <c r="D742" s="214">
        <v>43525</v>
      </c>
      <c r="E742" s="160" t="s">
        <v>373</v>
      </c>
      <c r="F742" s="160">
        <v>101112736</v>
      </c>
      <c r="G742" s="160">
        <v>0.17</v>
      </c>
      <c r="H742" s="214">
        <v>43509</v>
      </c>
      <c r="I742" s="160" t="s">
        <v>181</v>
      </c>
      <c r="J742" s="160" t="s">
        <v>9054</v>
      </c>
      <c r="K742" s="160">
        <f t="shared" si="10"/>
        <v>2</v>
      </c>
      <c r="L742" s="160" t="s">
        <v>101</v>
      </c>
      <c r="M742" s="211">
        <f>VLOOKUP(J742,'Depr Rates'!A:G,7,FALSE)</f>
        <v>3.1399999999999997E-2</v>
      </c>
    </row>
    <row r="743" spans="1:13" ht="14.45" x14ac:dyDescent="0.3">
      <c r="A743" s="212" t="s">
        <v>102</v>
      </c>
      <c r="B743" s="213">
        <v>10600501</v>
      </c>
      <c r="C743" s="212" t="s">
        <v>12614</v>
      </c>
      <c r="D743" s="214">
        <v>43525</v>
      </c>
      <c r="E743" s="160" t="s">
        <v>373</v>
      </c>
      <c r="F743" s="160">
        <v>101112736</v>
      </c>
      <c r="G743" s="160">
        <v>0.47</v>
      </c>
      <c r="H743" s="214">
        <v>43509</v>
      </c>
      <c r="I743" s="160" t="s">
        <v>181</v>
      </c>
      <c r="J743" s="160" t="s">
        <v>9132</v>
      </c>
      <c r="K743" s="160">
        <f t="shared" si="10"/>
        <v>2</v>
      </c>
      <c r="L743" s="160" t="s">
        <v>101</v>
      </c>
      <c r="M743" s="211">
        <f>VLOOKUP(J743,'Depr Rates'!A:G,7,FALSE)</f>
        <v>3.7400000000000003E-2</v>
      </c>
    </row>
    <row r="744" spans="1:13" ht="14.45" x14ac:dyDescent="0.3">
      <c r="A744" s="212" t="s">
        <v>102</v>
      </c>
      <c r="B744" s="213">
        <v>10600501</v>
      </c>
      <c r="C744" s="212" t="s">
        <v>12614</v>
      </c>
      <c r="D744" s="214">
        <v>43525</v>
      </c>
      <c r="E744" s="160" t="s">
        <v>373</v>
      </c>
      <c r="F744" s="160">
        <v>101112736</v>
      </c>
      <c r="G744" s="160">
        <v>2.94</v>
      </c>
      <c r="H744" s="214">
        <v>43509</v>
      </c>
      <c r="I744" s="160" t="s">
        <v>181</v>
      </c>
      <c r="J744" s="160" t="s">
        <v>376</v>
      </c>
      <c r="K744" s="160">
        <f t="shared" ref="K744:K807" si="11">MONTH(H744)</f>
        <v>2</v>
      </c>
      <c r="L744" s="160" t="s">
        <v>101</v>
      </c>
      <c r="M744" s="211">
        <f>VLOOKUP(J744,'Depr Rates'!A:G,7,FALSE)</f>
        <v>3.9300000000000002E-2</v>
      </c>
    </row>
    <row r="745" spans="1:13" ht="14.45" x14ac:dyDescent="0.3">
      <c r="A745" s="212" t="s">
        <v>102</v>
      </c>
      <c r="B745" s="213">
        <v>10600501</v>
      </c>
      <c r="C745" s="212" t="s">
        <v>12614</v>
      </c>
      <c r="D745" s="214">
        <v>43525</v>
      </c>
      <c r="E745" s="160" t="s">
        <v>373</v>
      </c>
      <c r="F745" s="160">
        <v>101112736</v>
      </c>
      <c r="G745" s="160">
        <v>2.33</v>
      </c>
      <c r="H745" s="214">
        <v>43509</v>
      </c>
      <c r="I745" s="160" t="s">
        <v>181</v>
      </c>
      <c r="J745" s="160" t="s">
        <v>377</v>
      </c>
      <c r="K745" s="160">
        <f t="shared" si="11"/>
        <v>2</v>
      </c>
      <c r="L745" s="160" t="s">
        <v>101</v>
      </c>
      <c r="M745" s="211">
        <f>VLOOKUP(J745,'Depr Rates'!A:G,7,FALSE)</f>
        <v>1.77E-2</v>
      </c>
    </row>
    <row r="746" spans="1:13" ht="14.45" x14ac:dyDescent="0.3">
      <c r="A746" s="212" t="s">
        <v>102</v>
      </c>
      <c r="B746" s="213">
        <v>10600501</v>
      </c>
      <c r="C746" s="212" t="s">
        <v>12614</v>
      </c>
      <c r="D746" s="214">
        <v>43525</v>
      </c>
      <c r="E746" s="160" t="s">
        <v>373</v>
      </c>
      <c r="F746" s="160">
        <v>101112736</v>
      </c>
      <c r="G746" s="160">
        <v>0.06</v>
      </c>
      <c r="H746" s="214">
        <v>43509</v>
      </c>
      <c r="I746" s="160" t="s">
        <v>181</v>
      </c>
      <c r="J746" s="160" t="s">
        <v>447</v>
      </c>
      <c r="K746" s="160">
        <f t="shared" si="11"/>
        <v>2</v>
      </c>
      <c r="L746" s="160" t="s">
        <v>101</v>
      </c>
      <c r="M746" s="211">
        <f>VLOOKUP(J746,'Depr Rates'!A:G,7,FALSE)</f>
        <v>3.15E-2</v>
      </c>
    </row>
    <row r="747" spans="1:13" ht="14.45" x14ac:dyDescent="0.3">
      <c r="A747" s="212" t="s">
        <v>102</v>
      </c>
      <c r="B747" s="213">
        <v>10600501</v>
      </c>
      <c r="C747" s="212" t="s">
        <v>12614</v>
      </c>
      <c r="D747" s="214">
        <v>43466</v>
      </c>
      <c r="E747" s="160" t="s">
        <v>373</v>
      </c>
      <c r="F747" s="160">
        <v>101112749</v>
      </c>
      <c r="G747" s="160">
        <v>499.66</v>
      </c>
      <c r="H747" s="214">
        <v>43486</v>
      </c>
      <c r="I747" s="160" t="s">
        <v>450</v>
      </c>
      <c r="J747" s="160" t="s">
        <v>9054</v>
      </c>
      <c r="K747" s="160">
        <f t="shared" si="11"/>
        <v>1</v>
      </c>
      <c r="L747" s="160" t="s">
        <v>101</v>
      </c>
      <c r="M747" s="211">
        <f>VLOOKUP(J747,'Depr Rates'!A:G,7,FALSE)</f>
        <v>3.1399999999999997E-2</v>
      </c>
    </row>
    <row r="748" spans="1:13" ht="14.45" x14ac:dyDescent="0.3">
      <c r="A748" s="212" t="s">
        <v>102</v>
      </c>
      <c r="B748" s="213">
        <v>10600501</v>
      </c>
      <c r="C748" s="212" t="s">
        <v>12614</v>
      </c>
      <c r="D748" s="214">
        <v>43466</v>
      </c>
      <c r="E748" s="160" t="s">
        <v>373</v>
      </c>
      <c r="F748" s="160">
        <v>101112749</v>
      </c>
      <c r="G748" s="215">
        <v>2737.2</v>
      </c>
      <c r="H748" s="214">
        <v>43486</v>
      </c>
      <c r="I748" s="160" t="s">
        <v>450</v>
      </c>
      <c r="J748" s="160" t="s">
        <v>9054</v>
      </c>
      <c r="K748" s="160">
        <f t="shared" si="11"/>
        <v>1</v>
      </c>
      <c r="L748" s="160" t="s">
        <v>101</v>
      </c>
      <c r="M748" s="211">
        <f>VLOOKUP(J748,'Depr Rates'!A:G,7,FALSE)</f>
        <v>3.1399999999999997E-2</v>
      </c>
    </row>
    <row r="749" spans="1:13" ht="14.45" x14ac:dyDescent="0.3">
      <c r="A749" s="212" t="s">
        <v>102</v>
      </c>
      <c r="B749" s="213">
        <v>10600501</v>
      </c>
      <c r="C749" s="212" t="s">
        <v>12614</v>
      </c>
      <c r="D749" s="214">
        <v>43497</v>
      </c>
      <c r="E749" s="160" t="s">
        <v>373</v>
      </c>
      <c r="F749" s="160">
        <v>101112749</v>
      </c>
      <c r="G749" s="215">
        <v>-2146.58</v>
      </c>
      <c r="H749" s="214">
        <v>43486</v>
      </c>
      <c r="I749" s="160" t="s">
        <v>450</v>
      </c>
      <c r="J749" s="160" t="s">
        <v>9054</v>
      </c>
      <c r="K749" s="160">
        <f t="shared" si="11"/>
        <v>1</v>
      </c>
      <c r="L749" s="160" t="s">
        <v>101</v>
      </c>
      <c r="M749" s="211">
        <f>VLOOKUP(J749,'Depr Rates'!A:G,7,FALSE)</f>
        <v>3.1399999999999997E-2</v>
      </c>
    </row>
    <row r="750" spans="1:13" ht="14.45" x14ac:dyDescent="0.3">
      <c r="A750" s="212" t="s">
        <v>102</v>
      </c>
      <c r="B750" s="213">
        <v>10600501</v>
      </c>
      <c r="C750" s="212" t="s">
        <v>12614</v>
      </c>
      <c r="D750" s="214">
        <v>43497</v>
      </c>
      <c r="E750" s="160" t="s">
        <v>373</v>
      </c>
      <c r="F750" s="160">
        <v>101112749</v>
      </c>
      <c r="G750" s="215">
        <v>2147.62</v>
      </c>
      <c r="H750" s="214">
        <v>43486</v>
      </c>
      <c r="I750" s="160" t="s">
        <v>450</v>
      </c>
      <c r="J750" s="160" t="s">
        <v>9054</v>
      </c>
      <c r="K750" s="160">
        <f t="shared" si="11"/>
        <v>1</v>
      </c>
      <c r="L750" s="160" t="s">
        <v>101</v>
      </c>
      <c r="M750" s="211">
        <f>VLOOKUP(J750,'Depr Rates'!A:G,7,FALSE)</f>
        <v>3.1399999999999997E-2</v>
      </c>
    </row>
    <row r="751" spans="1:13" ht="14.45" x14ac:dyDescent="0.3">
      <c r="A751" s="212" t="s">
        <v>102</v>
      </c>
      <c r="B751" s="213">
        <v>10600501</v>
      </c>
      <c r="C751" s="212" t="s">
        <v>12614</v>
      </c>
      <c r="D751" s="214">
        <v>43525</v>
      </c>
      <c r="E751" s="160" t="s">
        <v>373</v>
      </c>
      <c r="F751" s="160">
        <v>101112749</v>
      </c>
      <c r="G751" s="215">
        <v>2164.66</v>
      </c>
      <c r="H751" s="214">
        <v>43486</v>
      </c>
      <c r="I751" s="160" t="s">
        <v>450</v>
      </c>
      <c r="J751" s="160" t="s">
        <v>9054</v>
      </c>
      <c r="K751" s="160">
        <f t="shared" si="11"/>
        <v>1</v>
      </c>
      <c r="L751" s="160" t="s">
        <v>101</v>
      </c>
      <c r="M751" s="211">
        <f>VLOOKUP(J751,'Depr Rates'!A:G,7,FALSE)</f>
        <v>3.1399999999999997E-2</v>
      </c>
    </row>
    <row r="752" spans="1:13" ht="14.45" x14ac:dyDescent="0.3">
      <c r="A752" s="212" t="s">
        <v>102</v>
      </c>
      <c r="B752" s="213">
        <v>10600501</v>
      </c>
      <c r="C752" s="212" t="s">
        <v>12614</v>
      </c>
      <c r="D752" s="214">
        <v>43525</v>
      </c>
      <c r="E752" s="160" t="s">
        <v>373</v>
      </c>
      <c r="F752" s="160">
        <v>101112749</v>
      </c>
      <c r="G752" s="215">
        <v>-2147.39</v>
      </c>
      <c r="H752" s="214">
        <v>43486</v>
      </c>
      <c r="I752" s="160" t="s">
        <v>450</v>
      </c>
      <c r="J752" s="160" t="s">
        <v>9054</v>
      </c>
      <c r="K752" s="160">
        <f t="shared" si="11"/>
        <v>1</v>
      </c>
      <c r="L752" s="160" t="s">
        <v>101</v>
      </c>
      <c r="M752" s="211">
        <f>VLOOKUP(J752,'Depr Rates'!A:G,7,FALSE)</f>
        <v>3.1399999999999997E-2</v>
      </c>
    </row>
    <row r="753" spans="1:13" ht="14.45" x14ac:dyDescent="0.3">
      <c r="A753" s="212" t="s">
        <v>102</v>
      </c>
      <c r="B753" s="213">
        <v>10600501</v>
      </c>
      <c r="C753" s="212" t="s">
        <v>12614</v>
      </c>
      <c r="D753" s="214">
        <v>43525</v>
      </c>
      <c r="E753" s="160" t="s">
        <v>373</v>
      </c>
      <c r="F753" s="160">
        <v>101112749</v>
      </c>
      <c r="G753" s="160">
        <v>9.2899999999999991</v>
      </c>
      <c r="H753" s="214">
        <v>43486</v>
      </c>
      <c r="I753" s="160" t="s">
        <v>450</v>
      </c>
      <c r="J753" s="160" t="s">
        <v>9054</v>
      </c>
      <c r="K753" s="160">
        <f t="shared" si="11"/>
        <v>1</v>
      </c>
      <c r="L753" s="160" t="s">
        <v>101</v>
      </c>
      <c r="M753" s="211">
        <f>VLOOKUP(J753,'Depr Rates'!A:G,7,FALSE)</f>
        <v>3.1399999999999997E-2</v>
      </c>
    </row>
    <row r="754" spans="1:13" ht="14.45" x14ac:dyDescent="0.3">
      <c r="A754" s="212" t="s">
        <v>102</v>
      </c>
      <c r="B754" s="213">
        <v>10600501</v>
      </c>
      <c r="C754" s="212" t="s">
        <v>12614</v>
      </c>
      <c r="D754" s="214">
        <v>43525</v>
      </c>
      <c r="E754" s="160" t="s">
        <v>373</v>
      </c>
      <c r="F754" s="160">
        <v>101112752</v>
      </c>
      <c r="G754" s="215">
        <v>2070.35</v>
      </c>
      <c r="H754" s="214">
        <v>43530</v>
      </c>
      <c r="I754" s="160" t="s">
        <v>568</v>
      </c>
      <c r="J754" s="160" t="s">
        <v>9132</v>
      </c>
      <c r="K754" s="160">
        <f t="shared" si="11"/>
        <v>3</v>
      </c>
      <c r="L754" s="160" t="s">
        <v>101</v>
      </c>
      <c r="M754" s="211">
        <f>VLOOKUP(J754,'Depr Rates'!A:G,7,FALSE)</f>
        <v>3.7400000000000003E-2</v>
      </c>
    </row>
    <row r="755" spans="1:13" ht="14.45" x14ac:dyDescent="0.3">
      <c r="A755" s="212" t="s">
        <v>102</v>
      </c>
      <c r="B755" s="213">
        <v>10600501</v>
      </c>
      <c r="C755" s="212" t="s">
        <v>12614</v>
      </c>
      <c r="D755" s="214">
        <v>43525</v>
      </c>
      <c r="E755" s="160" t="s">
        <v>373</v>
      </c>
      <c r="F755" s="160">
        <v>101112752</v>
      </c>
      <c r="G755" s="215">
        <v>4507.3599999999997</v>
      </c>
      <c r="H755" s="214">
        <v>43530</v>
      </c>
      <c r="I755" s="160" t="s">
        <v>568</v>
      </c>
      <c r="J755" s="160" t="s">
        <v>376</v>
      </c>
      <c r="K755" s="160">
        <f t="shared" si="11"/>
        <v>3</v>
      </c>
      <c r="L755" s="160" t="s">
        <v>101</v>
      </c>
      <c r="M755" s="211">
        <f>VLOOKUP(J755,'Depr Rates'!A:G,7,FALSE)</f>
        <v>3.9300000000000002E-2</v>
      </c>
    </row>
    <row r="756" spans="1:13" ht="14.45" x14ac:dyDescent="0.3">
      <c r="A756" s="212" t="s">
        <v>102</v>
      </c>
      <c r="B756" s="213">
        <v>10600501</v>
      </c>
      <c r="C756" s="212" t="s">
        <v>12614</v>
      </c>
      <c r="D756" s="214">
        <v>43525</v>
      </c>
      <c r="E756" s="160" t="s">
        <v>373</v>
      </c>
      <c r="F756" s="160">
        <v>101112752</v>
      </c>
      <c r="G756" s="215">
        <v>46243.62</v>
      </c>
      <c r="H756" s="214">
        <v>43530</v>
      </c>
      <c r="I756" s="160" t="s">
        <v>568</v>
      </c>
      <c r="J756" s="160" t="s">
        <v>9054</v>
      </c>
      <c r="K756" s="160">
        <f t="shared" si="11"/>
        <v>3</v>
      </c>
      <c r="L756" s="160" t="s">
        <v>101</v>
      </c>
      <c r="M756" s="211">
        <f>VLOOKUP(J756,'Depr Rates'!A:G,7,FALSE)</f>
        <v>3.1399999999999997E-2</v>
      </c>
    </row>
    <row r="757" spans="1:13" ht="14.45" x14ac:dyDescent="0.3">
      <c r="A757" s="212" t="s">
        <v>102</v>
      </c>
      <c r="B757" s="213">
        <v>10600501</v>
      </c>
      <c r="C757" s="212" t="s">
        <v>12614</v>
      </c>
      <c r="D757" s="214">
        <v>43525</v>
      </c>
      <c r="E757" s="160" t="s">
        <v>373</v>
      </c>
      <c r="F757" s="160">
        <v>101112752</v>
      </c>
      <c r="G757" s="215">
        <v>11403.92</v>
      </c>
      <c r="H757" s="214">
        <v>43530</v>
      </c>
      <c r="I757" s="160" t="s">
        <v>568</v>
      </c>
      <c r="J757" s="160" t="s">
        <v>377</v>
      </c>
      <c r="K757" s="160">
        <f t="shared" si="11"/>
        <v>3</v>
      </c>
      <c r="L757" s="160" t="s">
        <v>101</v>
      </c>
      <c r="M757" s="211">
        <f>VLOOKUP(J757,'Depr Rates'!A:G,7,FALSE)</f>
        <v>1.77E-2</v>
      </c>
    </row>
    <row r="758" spans="1:13" ht="14.45" x14ac:dyDescent="0.3">
      <c r="A758" s="212" t="s">
        <v>102</v>
      </c>
      <c r="B758" s="213">
        <v>10600501</v>
      </c>
      <c r="C758" s="212" t="s">
        <v>12614</v>
      </c>
      <c r="D758" s="214">
        <v>43525</v>
      </c>
      <c r="E758" s="160" t="s">
        <v>373</v>
      </c>
      <c r="F758" s="160">
        <v>101112752</v>
      </c>
      <c r="G758" s="215">
        <v>-3734.42</v>
      </c>
      <c r="H758" s="214">
        <v>43530</v>
      </c>
      <c r="I758" s="160" t="s">
        <v>568</v>
      </c>
      <c r="J758" s="160" t="s">
        <v>376</v>
      </c>
      <c r="K758" s="160">
        <f t="shared" si="11"/>
        <v>3</v>
      </c>
      <c r="L758" s="160" t="s">
        <v>101</v>
      </c>
      <c r="M758" s="211">
        <f>VLOOKUP(J758,'Depr Rates'!A:G,7,FALSE)</f>
        <v>3.9300000000000002E-2</v>
      </c>
    </row>
    <row r="759" spans="1:13" ht="14.45" x14ac:dyDescent="0.3">
      <c r="A759" s="212" t="s">
        <v>102</v>
      </c>
      <c r="B759" s="213">
        <v>10600501</v>
      </c>
      <c r="C759" s="212" t="s">
        <v>12614</v>
      </c>
      <c r="D759" s="214">
        <v>43525</v>
      </c>
      <c r="E759" s="160" t="s">
        <v>373</v>
      </c>
      <c r="F759" s="160">
        <v>101112752</v>
      </c>
      <c r="G759" s="215">
        <v>-9448.34</v>
      </c>
      <c r="H759" s="214">
        <v>43530</v>
      </c>
      <c r="I759" s="160" t="s">
        <v>568</v>
      </c>
      <c r="J759" s="160" t="s">
        <v>377</v>
      </c>
      <c r="K759" s="160">
        <f t="shared" si="11"/>
        <v>3</v>
      </c>
      <c r="L759" s="160" t="s">
        <v>101</v>
      </c>
      <c r="M759" s="211">
        <f>VLOOKUP(J759,'Depr Rates'!A:G,7,FALSE)</f>
        <v>1.77E-2</v>
      </c>
    </row>
    <row r="760" spans="1:13" ht="14.45" x14ac:dyDescent="0.3">
      <c r="A760" s="212" t="s">
        <v>102</v>
      </c>
      <c r="B760" s="213">
        <v>10600501</v>
      </c>
      <c r="C760" s="212" t="s">
        <v>12614</v>
      </c>
      <c r="D760" s="214">
        <v>43525</v>
      </c>
      <c r="E760" s="160" t="s">
        <v>373</v>
      </c>
      <c r="F760" s="160">
        <v>101112752</v>
      </c>
      <c r="G760" s="215">
        <v>-1715.32</v>
      </c>
      <c r="H760" s="214">
        <v>43530</v>
      </c>
      <c r="I760" s="160" t="s">
        <v>568</v>
      </c>
      <c r="J760" s="160" t="s">
        <v>9132</v>
      </c>
      <c r="K760" s="160">
        <f t="shared" si="11"/>
        <v>3</v>
      </c>
      <c r="L760" s="160" t="s">
        <v>101</v>
      </c>
      <c r="M760" s="211">
        <f>VLOOKUP(J760,'Depr Rates'!A:G,7,FALSE)</f>
        <v>3.7400000000000003E-2</v>
      </c>
    </row>
    <row r="761" spans="1:13" ht="14.45" x14ac:dyDescent="0.3">
      <c r="A761" s="212" t="s">
        <v>102</v>
      </c>
      <c r="B761" s="213">
        <v>10600501</v>
      </c>
      <c r="C761" s="212" t="s">
        <v>12614</v>
      </c>
      <c r="D761" s="214">
        <v>43525</v>
      </c>
      <c r="E761" s="160" t="s">
        <v>373</v>
      </c>
      <c r="F761" s="160">
        <v>101112752</v>
      </c>
      <c r="G761" s="215">
        <v>-38313.660000000003</v>
      </c>
      <c r="H761" s="214">
        <v>43530</v>
      </c>
      <c r="I761" s="160" t="s">
        <v>568</v>
      </c>
      <c r="J761" s="160" t="s">
        <v>9054</v>
      </c>
      <c r="K761" s="160">
        <f t="shared" si="11"/>
        <v>3</v>
      </c>
      <c r="L761" s="160" t="s">
        <v>101</v>
      </c>
      <c r="M761" s="211">
        <f>VLOOKUP(J761,'Depr Rates'!A:G,7,FALSE)</f>
        <v>3.1399999999999997E-2</v>
      </c>
    </row>
    <row r="762" spans="1:13" ht="14.45" x14ac:dyDescent="0.3">
      <c r="A762" s="212" t="s">
        <v>102</v>
      </c>
      <c r="B762" s="213">
        <v>10600501</v>
      </c>
      <c r="C762" s="212" t="s">
        <v>12614</v>
      </c>
      <c r="D762" s="214">
        <v>43525</v>
      </c>
      <c r="E762" s="160" t="s">
        <v>373</v>
      </c>
      <c r="F762" s="160">
        <v>101112752</v>
      </c>
      <c r="G762" s="215">
        <v>3123.18</v>
      </c>
      <c r="H762" s="214">
        <v>43530</v>
      </c>
      <c r="I762" s="160" t="s">
        <v>568</v>
      </c>
      <c r="J762" s="160" t="s">
        <v>376</v>
      </c>
      <c r="K762" s="160">
        <f t="shared" si="11"/>
        <v>3</v>
      </c>
      <c r="L762" s="160" t="s">
        <v>101</v>
      </c>
      <c r="M762" s="211">
        <f>VLOOKUP(J762,'Depr Rates'!A:G,7,FALSE)</f>
        <v>3.9300000000000002E-2</v>
      </c>
    </row>
    <row r="763" spans="1:13" ht="14.45" x14ac:dyDescent="0.3">
      <c r="A763" s="212" t="s">
        <v>102</v>
      </c>
      <c r="B763" s="213">
        <v>10600501</v>
      </c>
      <c r="C763" s="212" t="s">
        <v>12614</v>
      </c>
      <c r="D763" s="214">
        <v>43525</v>
      </c>
      <c r="E763" s="160" t="s">
        <v>373</v>
      </c>
      <c r="F763" s="160">
        <v>101112752</v>
      </c>
      <c r="G763" s="215">
        <v>7901.79</v>
      </c>
      <c r="H763" s="214">
        <v>43530</v>
      </c>
      <c r="I763" s="160" t="s">
        <v>568</v>
      </c>
      <c r="J763" s="160" t="s">
        <v>377</v>
      </c>
      <c r="K763" s="160">
        <f t="shared" si="11"/>
        <v>3</v>
      </c>
      <c r="L763" s="160" t="s">
        <v>101</v>
      </c>
      <c r="M763" s="211">
        <f>VLOOKUP(J763,'Depr Rates'!A:G,7,FALSE)</f>
        <v>1.77E-2</v>
      </c>
    </row>
    <row r="764" spans="1:13" ht="14.45" x14ac:dyDescent="0.3">
      <c r="A764" s="212" t="s">
        <v>102</v>
      </c>
      <c r="B764" s="213">
        <v>10600501</v>
      </c>
      <c r="C764" s="212" t="s">
        <v>12614</v>
      </c>
      <c r="D764" s="214">
        <v>43525</v>
      </c>
      <c r="E764" s="160" t="s">
        <v>373</v>
      </c>
      <c r="F764" s="160">
        <v>101112752</v>
      </c>
      <c r="G764" s="215">
        <v>1434.55</v>
      </c>
      <c r="H764" s="214">
        <v>43530</v>
      </c>
      <c r="I764" s="160" t="s">
        <v>568</v>
      </c>
      <c r="J764" s="160" t="s">
        <v>9132</v>
      </c>
      <c r="K764" s="160">
        <f t="shared" si="11"/>
        <v>3</v>
      </c>
      <c r="L764" s="160" t="s">
        <v>101</v>
      </c>
      <c r="M764" s="211">
        <f>VLOOKUP(J764,'Depr Rates'!A:G,7,FALSE)</f>
        <v>3.7400000000000003E-2</v>
      </c>
    </row>
    <row r="765" spans="1:13" ht="14.45" x14ac:dyDescent="0.3">
      <c r="A765" s="212" t="s">
        <v>102</v>
      </c>
      <c r="B765" s="213">
        <v>10600501</v>
      </c>
      <c r="C765" s="212" t="s">
        <v>12614</v>
      </c>
      <c r="D765" s="214">
        <v>43525</v>
      </c>
      <c r="E765" s="160" t="s">
        <v>373</v>
      </c>
      <c r="F765" s="160">
        <v>101112752</v>
      </c>
      <c r="G765" s="215">
        <v>32042.07</v>
      </c>
      <c r="H765" s="214">
        <v>43530</v>
      </c>
      <c r="I765" s="160" t="s">
        <v>568</v>
      </c>
      <c r="J765" s="160" t="s">
        <v>9054</v>
      </c>
      <c r="K765" s="160">
        <f t="shared" si="11"/>
        <v>3</v>
      </c>
      <c r="L765" s="160" t="s">
        <v>101</v>
      </c>
      <c r="M765" s="211">
        <f>VLOOKUP(J765,'Depr Rates'!A:G,7,FALSE)</f>
        <v>3.1399999999999997E-2</v>
      </c>
    </row>
    <row r="766" spans="1:13" ht="14.45" x14ac:dyDescent="0.3">
      <c r="A766" s="212" t="s">
        <v>102</v>
      </c>
      <c r="B766" s="213">
        <v>10600501</v>
      </c>
      <c r="C766" s="212" t="s">
        <v>12614</v>
      </c>
      <c r="D766" s="214">
        <v>43466</v>
      </c>
      <c r="E766" s="160" t="s">
        <v>373</v>
      </c>
      <c r="F766" s="160">
        <v>101112793</v>
      </c>
      <c r="G766" s="215">
        <v>6416.72</v>
      </c>
      <c r="H766" s="214">
        <v>43481</v>
      </c>
      <c r="I766" s="160" t="s">
        <v>451</v>
      </c>
      <c r="J766" s="160" t="s">
        <v>9132</v>
      </c>
      <c r="K766" s="160">
        <f t="shared" si="11"/>
        <v>1</v>
      </c>
      <c r="L766" s="160" t="s">
        <v>101</v>
      </c>
      <c r="M766" s="211">
        <f>VLOOKUP(J766,'Depr Rates'!A:G,7,FALSE)</f>
        <v>3.7400000000000003E-2</v>
      </c>
    </row>
    <row r="767" spans="1:13" ht="14.45" x14ac:dyDescent="0.3">
      <c r="A767" s="212" t="s">
        <v>102</v>
      </c>
      <c r="B767" s="213">
        <v>10600501</v>
      </c>
      <c r="C767" s="212" t="s">
        <v>12614</v>
      </c>
      <c r="D767" s="214">
        <v>43466</v>
      </c>
      <c r="E767" s="160" t="s">
        <v>373</v>
      </c>
      <c r="F767" s="160">
        <v>101112793</v>
      </c>
      <c r="G767" s="215">
        <v>16336.74</v>
      </c>
      <c r="H767" s="214">
        <v>43481</v>
      </c>
      <c r="I767" s="160" t="s">
        <v>451</v>
      </c>
      <c r="J767" s="160" t="s">
        <v>376</v>
      </c>
      <c r="K767" s="160">
        <f t="shared" si="11"/>
        <v>1</v>
      </c>
      <c r="L767" s="160" t="s">
        <v>101</v>
      </c>
      <c r="M767" s="211">
        <f>VLOOKUP(J767,'Depr Rates'!A:G,7,FALSE)</f>
        <v>3.9300000000000002E-2</v>
      </c>
    </row>
    <row r="768" spans="1:13" ht="14.45" x14ac:dyDescent="0.3">
      <c r="A768" s="212" t="s">
        <v>102</v>
      </c>
      <c r="B768" s="213">
        <v>10600501</v>
      </c>
      <c r="C768" s="212" t="s">
        <v>12614</v>
      </c>
      <c r="D768" s="214">
        <v>43466</v>
      </c>
      <c r="E768" s="160" t="s">
        <v>373</v>
      </c>
      <c r="F768" s="160">
        <v>101112793</v>
      </c>
      <c r="G768" s="215">
        <v>4490.08</v>
      </c>
      <c r="H768" s="214">
        <v>43481</v>
      </c>
      <c r="I768" s="160" t="s">
        <v>451</v>
      </c>
      <c r="J768" s="160" t="s">
        <v>376</v>
      </c>
      <c r="K768" s="160">
        <f t="shared" si="11"/>
        <v>1</v>
      </c>
      <c r="L768" s="160" t="s">
        <v>101</v>
      </c>
      <c r="M768" s="211">
        <f>VLOOKUP(J768,'Depr Rates'!A:G,7,FALSE)</f>
        <v>3.9300000000000002E-2</v>
      </c>
    </row>
    <row r="769" spans="1:13" ht="14.45" x14ac:dyDescent="0.3">
      <c r="A769" s="212" t="s">
        <v>102</v>
      </c>
      <c r="B769" s="213">
        <v>10600501</v>
      </c>
      <c r="C769" s="212" t="s">
        <v>12614</v>
      </c>
      <c r="D769" s="214">
        <v>43466</v>
      </c>
      <c r="E769" s="160" t="s">
        <v>373</v>
      </c>
      <c r="F769" s="160">
        <v>101112793</v>
      </c>
      <c r="G769" s="215">
        <v>1763.6</v>
      </c>
      <c r="H769" s="214">
        <v>43481</v>
      </c>
      <c r="I769" s="160" t="s">
        <v>451</v>
      </c>
      <c r="J769" s="160" t="s">
        <v>9132</v>
      </c>
      <c r="K769" s="160">
        <f t="shared" si="11"/>
        <v>1</v>
      </c>
      <c r="L769" s="160" t="s">
        <v>101</v>
      </c>
      <c r="M769" s="211">
        <f>VLOOKUP(J769,'Depr Rates'!A:G,7,FALSE)</f>
        <v>3.7400000000000003E-2</v>
      </c>
    </row>
    <row r="770" spans="1:13" ht="14.45" x14ac:dyDescent="0.3">
      <c r="A770" s="212" t="s">
        <v>102</v>
      </c>
      <c r="B770" s="213">
        <v>10600501</v>
      </c>
      <c r="C770" s="212" t="s">
        <v>12614</v>
      </c>
      <c r="D770" s="214">
        <v>43497</v>
      </c>
      <c r="E770" s="160" t="s">
        <v>373</v>
      </c>
      <c r="F770" s="160">
        <v>101112793</v>
      </c>
      <c r="G770" s="215">
        <v>-3231.75</v>
      </c>
      <c r="H770" s="214">
        <v>43481</v>
      </c>
      <c r="I770" s="160" t="s">
        <v>451</v>
      </c>
      <c r="J770" s="160" t="s">
        <v>376</v>
      </c>
      <c r="K770" s="160">
        <f t="shared" si="11"/>
        <v>1</v>
      </c>
      <c r="L770" s="160" t="s">
        <v>101</v>
      </c>
      <c r="M770" s="211">
        <f>VLOOKUP(J770,'Depr Rates'!A:G,7,FALSE)</f>
        <v>3.9300000000000002E-2</v>
      </c>
    </row>
    <row r="771" spans="1:13" ht="14.45" x14ac:dyDescent="0.3">
      <c r="A771" s="212" t="s">
        <v>102</v>
      </c>
      <c r="B771" s="213">
        <v>10600501</v>
      </c>
      <c r="C771" s="212" t="s">
        <v>12614</v>
      </c>
      <c r="D771" s="214">
        <v>43497</v>
      </c>
      <c r="E771" s="160" t="s">
        <v>373</v>
      </c>
      <c r="F771" s="160">
        <v>101112793</v>
      </c>
      <c r="G771" s="215">
        <v>-1269.3599999999999</v>
      </c>
      <c r="H771" s="214">
        <v>43481</v>
      </c>
      <c r="I771" s="160" t="s">
        <v>451</v>
      </c>
      <c r="J771" s="160" t="s">
        <v>9132</v>
      </c>
      <c r="K771" s="160">
        <f t="shared" si="11"/>
        <v>1</v>
      </c>
      <c r="L771" s="160" t="s">
        <v>101</v>
      </c>
      <c r="M771" s="211">
        <f>VLOOKUP(J771,'Depr Rates'!A:G,7,FALSE)</f>
        <v>3.7400000000000003E-2</v>
      </c>
    </row>
    <row r="772" spans="1:13" ht="14.45" x14ac:dyDescent="0.3">
      <c r="A772" s="212" t="s">
        <v>102</v>
      </c>
      <c r="B772" s="213">
        <v>10600501</v>
      </c>
      <c r="C772" s="212" t="s">
        <v>12614</v>
      </c>
      <c r="D772" s="214">
        <v>43497</v>
      </c>
      <c r="E772" s="160" t="s">
        <v>373</v>
      </c>
      <c r="F772" s="160">
        <v>101112793</v>
      </c>
      <c r="G772" s="215">
        <v>3229.32</v>
      </c>
      <c r="H772" s="214">
        <v>43481</v>
      </c>
      <c r="I772" s="160" t="s">
        <v>451</v>
      </c>
      <c r="J772" s="160" t="s">
        <v>376</v>
      </c>
      <c r="K772" s="160">
        <f t="shared" si="11"/>
        <v>1</v>
      </c>
      <c r="L772" s="160" t="s">
        <v>101</v>
      </c>
      <c r="M772" s="211">
        <f>VLOOKUP(J772,'Depr Rates'!A:G,7,FALSE)</f>
        <v>3.9300000000000002E-2</v>
      </c>
    </row>
    <row r="773" spans="1:13" ht="14.45" x14ac:dyDescent="0.3">
      <c r="A773" s="212" t="s">
        <v>102</v>
      </c>
      <c r="B773" s="213">
        <v>10600501</v>
      </c>
      <c r="C773" s="212" t="s">
        <v>12614</v>
      </c>
      <c r="D773" s="214">
        <v>43497</v>
      </c>
      <c r="E773" s="160" t="s">
        <v>373</v>
      </c>
      <c r="F773" s="160">
        <v>101112793</v>
      </c>
      <c r="G773" s="215">
        <v>1268.4100000000001</v>
      </c>
      <c r="H773" s="214">
        <v>43481</v>
      </c>
      <c r="I773" s="160" t="s">
        <v>451</v>
      </c>
      <c r="J773" s="160" t="s">
        <v>9132</v>
      </c>
      <c r="K773" s="160">
        <f t="shared" si="11"/>
        <v>1</v>
      </c>
      <c r="L773" s="160" t="s">
        <v>101</v>
      </c>
      <c r="M773" s="211">
        <f>VLOOKUP(J773,'Depr Rates'!A:G,7,FALSE)</f>
        <v>3.7400000000000003E-2</v>
      </c>
    </row>
    <row r="774" spans="1:13" ht="14.45" x14ac:dyDescent="0.3">
      <c r="A774" s="212" t="s">
        <v>102</v>
      </c>
      <c r="B774" s="213">
        <v>10600501</v>
      </c>
      <c r="C774" s="212" t="s">
        <v>12614</v>
      </c>
      <c r="D774" s="214">
        <v>43497</v>
      </c>
      <c r="E774" s="160" t="s">
        <v>373</v>
      </c>
      <c r="F774" s="160">
        <v>101112793</v>
      </c>
      <c r="G774" s="160">
        <v>6.67</v>
      </c>
      <c r="H774" s="214">
        <v>43481</v>
      </c>
      <c r="I774" s="160" t="s">
        <v>451</v>
      </c>
      <c r="J774" s="160" t="s">
        <v>376</v>
      </c>
      <c r="K774" s="160">
        <f t="shared" si="11"/>
        <v>1</v>
      </c>
      <c r="L774" s="160" t="s">
        <v>101</v>
      </c>
      <c r="M774" s="211">
        <f>VLOOKUP(J774,'Depr Rates'!A:G,7,FALSE)</f>
        <v>3.9300000000000002E-2</v>
      </c>
    </row>
    <row r="775" spans="1:13" ht="14.45" x14ac:dyDescent="0.3">
      <c r="A775" s="212" t="s">
        <v>102</v>
      </c>
      <c r="B775" s="213">
        <v>10600501</v>
      </c>
      <c r="C775" s="212" t="s">
        <v>12614</v>
      </c>
      <c r="D775" s="214">
        <v>43497</v>
      </c>
      <c r="E775" s="160" t="s">
        <v>373</v>
      </c>
      <c r="F775" s="160">
        <v>101112793</v>
      </c>
      <c r="G775" s="160">
        <v>2.62</v>
      </c>
      <c r="H775" s="214">
        <v>43481</v>
      </c>
      <c r="I775" s="160" t="s">
        <v>451</v>
      </c>
      <c r="J775" s="160" t="s">
        <v>9132</v>
      </c>
      <c r="K775" s="160">
        <f t="shared" si="11"/>
        <v>1</v>
      </c>
      <c r="L775" s="160" t="s">
        <v>101</v>
      </c>
      <c r="M775" s="211">
        <f>VLOOKUP(J775,'Depr Rates'!A:G,7,FALSE)</f>
        <v>3.7400000000000003E-2</v>
      </c>
    </row>
    <row r="776" spans="1:13" ht="14.45" x14ac:dyDescent="0.3">
      <c r="A776" s="212" t="s">
        <v>102</v>
      </c>
      <c r="B776" s="213">
        <v>10600501</v>
      </c>
      <c r="C776" s="212" t="s">
        <v>12614</v>
      </c>
      <c r="D776" s="214">
        <v>43497</v>
      </c>
      <c r="E776" s="160" t="s">
        <v>373</v>
      </c>
      <c r="F776" s="160">
        <v>101112803</v>
      </c>
      <c r="G776" s="160">
        <v>-48.39</v>
      </c>
      <c r="H776" s="214">
        <v>43510</v>
      </c>
      <c r="I776" s="160" t="s">
        <v>504</v>
      </c>
      <c r="J776" s="160" t="s">
        <v>400</v>
      </c>
      <c r="K776" s="160">
        <f t="shared" si="11"/>
        <v>2</v>
      </c>
      <c r="L776" s="160" t="s">
        <v>101</v>
      </c>
      <c r="M776" s="211">
        <f>VLOOKUP(J776,'Depr Rates'!A:G,7,FALSE)</f>
        <v>4.0599999999999997E-2</v>
      </c>
    </row>
    <row r="777" spans="1:13" ht="14.45" x14ac:dyDescent="0.3">
      <c r="A777" s="212" t="s">
        <v>102</v>
      </c>
      <c r="B777" s="213">
        <v>10600501</v>
      </c>
      <c r="C777" s="212" t="s">
        <v>12614</v>
      </c>
      <c r="D777" s="214">
        <v>43497</v>
      </c>
      <c r="E777" s="160" t="s">
        <v>373</v>
      </c>
      <c r="F777" s="160">
        <v>101112803</v>
      </c>
      <c r="G777" s="215">
        <v>-1790.62</v>
      </c>
      <c r="H777" s="214">
        <v>43510</v>
      </c>
      <c r="I777" s="160" t="s">
        <v>504</v>
      </c>
      <c r="J777" s="160" t="s">
        <v>377</v>
      </c>
      <c r="K777" s="160">
        <f t="shared" si="11"/>
        <v>2</v>
      </c>
      <c r="L777" s="160" t="s">
        <v>101</v>
      </c>
      <c r="M777" s="211">
        <f>VLOOKUP(J777,'Depr Rates'!A:G,7,FALSE)</f>
        <v>1.77E-2</v>
      </c>
    </row>
    <row r="778" spans="1:13" ht="14.45" x14ac:dyDescent="0.3">
      <c r="A778" s="212" t="s">
        <v>102</v>
      </c>
      <c r="B778" s="213">
        <v>10600501</v>
      </c>
      <c r="C778" s="212" t="s">
        <v>12614</v>
      </c>
      <c r="D778" s="214">
        <v>43497</v>
      </c>
      <c r="E778" s="160" t="s">
        <v>373</v>
      </c>
      <c r="F778" s="160">
        <v>101112803</v>
      </c>
      <c r="G778" s="160">
        <v>-435.54</v>
      </c>
      <c r="H778" s="214">
        <v>43510</v>
      </c>
      <c r="I778" s="160" t="s">
        <v>504</v>
      </c>
      <c r="J778" s="160" t="s">
        <v>9054</v>
      </c>
      <c r="K778" s="160">
        <f t="shared" si="11"/>
        <v>2</v>
      </c>
      <c r="L778" s="160" t="s">
        <v>101</v>
      </c>
      <c r="M778" s="211">
        <f>VLOOKUP(J778,'Depr Rates'!A:G,7,FALSE)</f>
        <v>3.1399999999999997E-2</v>
      </c>
    </row>
    <row r="779" spans="1:13" ht="14.45" x14ac:dyDescent="0.3">
      <c r="A779" s="212" t="s">
        <v>102</v>
      </c>
      <c r="B779" s="213">
        <v>10600501</v>
      </c>
      <c r="C779" s="212" t="s">
        <v>12614</v>
      </c>
      <c r="D779" s="214">
        <v>43497</v>
      </c>
      <c r="E779" s="160" t="s">
        <v>373</v>
      </c>
      <c r="F779" s="160">
        <v>101112803</v>
      </c>
      <c r="G779" s="215">
        <v>-1887.43</v>
      </c>
      <c r="H779" s="214">
        <v>43510</v>
      </c>
      <c r="I779" s="160" t="s">
        <v>504</v>
      </c>
      <c r="J779" s="160" t="s">
        <v>376</v>
      </c>
      <c r="K779" s="160">
        <f t="shared" si="11"/>
        <v>2</v>
      </c>
      <c r="L779" s="160" t="s">
        <v>101</v>
      </c>
      <c r="M779" s="211">
        <f>VLOOKUP(J779,'Depr Rates'!A:G,7,FALSE)</f>
        <v>3.9300000000000002E-2</v>
      </c>
    </row>
    <row r="780" spans="1:13" ht="14.45" x14ac:dyDescent="0.3">
      <c r="A780" s="212" t="s">
        <v>102</v>
      </c>
      <c r="B780" s="213">
        <v>10600501</v>
      </c>
      <c r="C780" s="212" t="s">
        <v>12614</v>
      </c>
      <c r="D780" s="214">
        <v>43497</v>
      </c>
      <c r="E780" s="160" t="s">
        <v>373</v>
      </c>
      <c r="F780" s="160">
        <v>101112803</v>
      </c>
      <c r="G780" s="160">
        <v>-48.39</v>
      </c>
      <c r="H780" s="214">
        <v>43510</v>
      </c>
      <c r="I780" s="160" t="s">
        <v>504</v>
      </c>
      <c r="J780" s="160" t="s">
        <v>447</v>
      </c>
      <c r="K780" s="160">
        <f t="shared" si="11"/>
        <v>2</v>
      </c>
      <c r="L780" s="160" t="s">
        <v>101</v>
      </c>
      <c r="M780" s="211">
        <f>VLOOKUP(J780,'Depr Rates'!A:G,7,FALSE)</f>
        <v>3.15E-2</v>
      </c>
    </row>
    <row r="781" spans="1:13" ht="14.45" x14ac:dyDescent="0.3">
      <c r="A781" s="212" t="s">
        <v>102</v>
      </c>
      <c r="B781" s="213">
        <v>10600501</v>
      </c>
      <c r="C781" s="212" t="s">
        <v>12614</v>
      </c>
      <c r="D781" s="214">
        <v>43497</v>
      </c>
      <c r="E781" s="160" t="s">
        <v>373</v>
      </c>
      <c r="F781" s="160">
        <v>101112803</v>
      </c>
      <c r="G781" s="160">
        <v>-629.14</v>
      </c>
      <c r="H781" s="214">
        <v>43510</v>
      </c>
      <c r="I781" s="160" t="s">
        <v>504</v>
      </c>
      <c r="J781" s="160" t="s">
        <v>9132</v>
      </c>
      <c r="K781" s="160">
        <f t="shared" si="11"/>
        <v>2</v>
      </c>
      <c r="L781" s="160" t="s">
        <v>101</v>
      </c>
      <c r="M781" s="211">
        <f>VLOOKUP(J781,'Depr Rates'!A:G,7,FALSE)</f>
        <v>3.7400000000000003E-2</v>
      </c>
    </row>
    <row r="782" spans="1:13" ht="14.45" x14ac:dyDescent="0.3">
      <c r="A782" s="212" t="s">
        <v>102</v>
      </c>
      <c r="B782" s="213">
        <v>10600501</v>
      </c>
      <c r="C782" s="212" t="s">
        <v>12614</v>
      </c>
      <c r="D782" s="214">
        <v>43497</v>
      </c>
      <c r="E782" s="160" t="s">
        <v>373</v>
      </c>
      <c r="F782" s="160">
        <v>101112803</v>
      </c>
      <c r="G782" s="215">
        <v>1117.1099999999999</v>
      </c>
      <c r="H782" s="214">
        <v>43510</v>
      </c>
      <c r="I782" s="160" t="s">
        <v>504</v>
      </c>
      <c r="J782" s="160" t="s">
        <v>9054</v>
      </c>
      <c r="K782" s="160">
        <f t="shared" si="11"/>
        <v>2</v>
      </c>
      <c r="L782" s="160" t="s">
        <v>101</v>
      </c>
      <c r="M782" s="211">
        <f>VLOOKUP(J782,'Depr Rates'!A:G,7,FALSE)</f>
        <v>3.1399999999999997E-2</v>
      </c>
    </row>
    <row r="783" spans="1:13" ht="14.45" x14ac:dyDescent="0.3">
      <c r="A783" s="212" t="s">
        <v>102</v>
      </c>
      <c r="B783" s="213">
        <v>10600501</v>
      </c>
      <c r="C783" s="212" t="s">
        <v>12614</v>
      </c>
      <c r="D783" s="214">
        <v>43497</v>
      </c>
      <c r="E783" s="160" t="s">
        <v>373</v>
      </c>
      <c r="F783" s="160">
        <v>101112803</v>
      </c>
      <c r="G783" s="215">
        <v>4592.71</v>
      </c>
      <c r="H783" s="214">
        <v>43510</v>
      </c>
      <c r="I783" s="160" t="s">
        <v>504</v>
      </c>
      <c r="J783" s="160" t="s">
        <v>377</v>
      </c>
      <c r="K783" s="160">
        <f t="shared" si="11"/>
        <v>2</v>
      </c>
      <c r="L783" s="160" t="s">
        <v>101</v>
      </c>
      <c r="M783" s="211">
        <f>VLOOKUP(J783,'Depr Rates'!A:G,7,FALSE)</f>
        <v>1.77E-2</v>
      </c>
    </row>
    <row r="784" spans="1:13" ht="14.45" x14ac:dyDescent="0.3">
      <c r="A784" s="212" t="s">
        <v>102</v>
      </c>
      <c r="B784" s="213">
        <v>10600501</v>
      </c>
      <c r="C784" s="212" t="s">
        <v>12614</v>
      </c>
      <c r="D784" s="214">
        <v>43497</v>
      </c>
      <c r="E784" s="160" t="s">
        <v>373</v>
      </c>
      <c r="F784" s="160">
        <v>101112803</v>
      </c>
      <c r="G784" s="215">
        <v>4840.99</v>
      </c>
      <c r="H784" s="214">
        <v>43510</v>
      </c>
      <c r="I784" s="160" t="s">
        <v>504</v>
      </c>
      <c r="J784" s="160" t="s">
        <v>376</v>
      </c>
      <c r="K784" s="160">
        <f t="shared" si="11"/>
        <v>2</v>
      </c>
      <c r="L784" s="160" t="s">
        <v>101</v>
      </c>
      <c r="M784" s="211">
        <f>VLOOKUP(J784,'Depr Rates'!A:G,7,FALSE)</f>
        <v>3.9300000000000002E-2</v>
      </c>
    </row>
    <row r="785" spans="1:13" ht="14.45" x14ac:dyDescent="0.3">
      <c r="A785" s="212" t="s">
        <v>102</v>
      </c>
      <c r="B785" s="213">
        <v>10600501</v>
      </c>
      <c r="C785" s="212" t="s">
        <v>12614</v>
      </c>
      <c r="D785" s="214">
        <v>43497</v>
      </c>
      <c r="E785" s="160" t="s">
        <v>373</v>
      </c>
      <c r="F785" s="160">
        <v>101112803</v>
      </c>
      <c r="G785" s="160">
        <v>124.11</v>
      </c>
      <c r="H785" s="214">
        <v>43510</v>
      </c>
      <c r="I785" s="160" t="s">
        <v>504</v>
      </c>
      <c r="J785" s="160" t="s">
        <v>447</v>
      </c>
      <c r="K785" s="160">
        <f t="shared" si="11"/>
        <v>2</v>
      </c>
      <c r="L785" s="160" t="s">
        <v>101</v>
      </c>
      <c r="M785" s="211">
        <f>VLOOKUP(J785,'Depr Rates'!A:G,7,FALSE)</f>
        <v>3.15E-2</v>
      </c>
    </row>
    <row r="786" spans="1:13" ht="14.45" x14ac:dyDescent="0.3">
      <c r="A786" s="212" t="s">
        <v>102</v>
      </c>
      <c r="B786" s="213">
        <v>10600501</v>
      </c>
      <c r="C786" s="212" t="s">
        <v>12614</v>
      </c>
      <c r="D786" s="214">
        <v>43497</v>
      </c>
      <c r="E786" s="160" t="s">
        <v>373</v>
      </c>
      <c r="F786" s="160">
        <v>101112803</v>
      </c>
      <c r="G786" s="215">
        <v>1613.66</v>
      </c>
      <c r="H786" s="214">
        <v>43510</v>
      </c>
      <c r="I786" s="160" t="s">
        <v>504</v>
      </c>
      <c r="J786" s="160" t="s">
        <v>9132</v>
      </c>
      <c r="K786" s="160">
        <f t="shared" si="11"/>
        <v>2</v>
      </c>
      <c r="L786" s="160" t="s">
        <v>101</v>
      </c>
      <c r="M786" s="211">
        <f>VLOOKUP(J786,'Depr Rates'!A:G,7,FALSE)</f>
        <v>3.7400000000000003E-2</v>
      </c>
    </row>
    <row r="787" spans="1:13" ht="14.45" x14ac:dyDescent="0.3">
      <c r="A787" s="212" t="s">
        <v>102</v>
      </c>
      <c r="B787" s="213">
        <v>10600501</v>
      </c>
      <c r="C787" s="212" t="s">
        <v>12614</v>
      </c>
      <c r="D787" s="214">
        <v>43497</v>
      </c>
      <c r="E787" s="160" t="s">
        <v>373</v>
      </c>
      <c r="F787" s="160">
        <v>101112803</v>
      </c>
      <c r="G787" s="160">
        <v>124.11</v>
      </c>
      <c r="H787" s="214">
        <v>43510</v>
      </c>
      <c r="I787" s="160" t="s">
        <v>504</v>
      </c>
      <c r="J787" s="160" t="s">
        <v>400</v>
      </c>
      <c r="K787" s="160">
        <f t="shared" si="11"/>
        <v>2</v>
      </c>
      <c r="L787" s="160" t="s">
        <v>101</v>
      </c>
      <c r="M787" s="211">
        <f>VLOOKUP(J787,'Depr Rates'!A:G,7,FALSE)</f>
        <v>4.0599999999999997E-2</v>
      </c>
    </row>
    <row r="788" spans="1:13" ht="14.45" x14ac:dyDescent="0.3">
      <c r="A788" s="212" t="s">
        <v>102</v>
      </c>
      <c r="B788" s="213">
        <v>10600501</v>
      </c>
      <c r="C788" s="212" t="s">
        <v>12614</v>
      </c>
      <c r="D788" s="214">
        <v>43525</v>
      </c>
      <c r="E788" s="160" t="s">
        <v>373</v>
      </c>
      <c r="F788" s="160">
        <v>101112803</v>
      </c>
      <c r="G788" s="160">
        <v>0.87</v>
      </c>
      <c r="H788" s="214">
        <v>43510</v>
      </c>
      <c r="I788" s="160" t="s">
        <v>504</v>
      </c>
      <c r="J788" s="160" t="s">
        <v>447</v>
      </c>
      <c r="K788" s="160">
        <f t="shared" si="11"/>
        <v>2</v>
      </c>
      <c r="L788" s="160" t="s">
        <v>101</v>
      </c>
      <c r="M788" s="211">
        <f>VLOOKUP(J788,'Depr Rates'!A:G,7,FALSE)</f>
        <v>3.15E-2</v>
      </c>
    </row>
    <row r="789" spans="1:13" ht="14.45" x14ac:dyDescent="0.3">
      <c r="A789" s="212" t="s">
        <v>102</v>
      </c>
      <c r="B789" s="213">
        <v>10600501</v>
      </c>
      <c r="C789" s="212" t="s">
        <v>12614</v>
      </c>
      <c r="D789" s="214">
        <v>43525</v>
      </c>
      <c r="E789" s="160" t="s">
        <v>373</v>
      </c>
      <c r="F789" s="160">
        <v>101112803</v>
      </c>
      <c r="G789" s="160">
        <v>0.87</v>
      </c>
      <c r="H789" s="214">
        <v>43510</v>
      </c>
      <c r="I789" s="160" t="s">
        <v>504</v>
      </c>
      <c r="J789" s="160" t="s">
        <v>400</v>
      </c>
      <c r="K789" s="160">
        <f t="shared" si="11"/>
        <v>2</v>
      </c>
      <c r="L789" s="160" t="s">
        <v>101</v>
      </c>
      <c r="M789" s="211">
        <f>VLOOKUP(J789,'Depr Rates'!A:G,7,FALSE)</f>
        <v>4.0599999999999997E-2</v>
      </c>
    </row>
    <row r="790" spans="1:13" ht="14.45" x14ac:dyDescent="0.3">
      <c r="A790" s="212" t="s">
        <v>102</v>
      </c>
      <c r="B790" s="213">
        <v>10600501</v>
      </c>
      <c r="C790" s="212" t="s">
        <v>12614</v>
      </c>
      <c r="D790" s="214">
        <v>43525</v>
      </c>
      <c r="E790" s="160" t="s">
        <v>373</v>
      </c>
      <c r="F790" s="160">
        <v>101112803</v>
      </c>
      <c r="G790" s="160">
        <v>33.89</v>
      </c>
      <c r="H790" s="214">
        <v>43510</v>
      </c>
      <c r="I790" s="160" t="s">
        <v>504</v>
      </c>
      <c r="J790" s="160" t="s">
        <v>376</v>
      </c>
      <c r="K790" s="160">
        <f t="shared" si="11"/>
        <v>2</v>
      </c>
      <c r="L790" s="160" t="s">
        <v>101</v>
      </c>
      <c r="M790" s="211">
        <f>VLOOKUP(J790,'Depr Rates'!A:G,7,FALSE)</f>
        <v>3.9300000000000002E-2</v>
      </c>
    </row>
    <row r="791" spans="1:13" ht="14.45" x14ac:dyDescent="0.3">
      <c r="A791" s="212" t="s">
        <v>102</v>
      </c>
      <c r="B791" s="213">
        <v>10600501</v>
      </c>
      <c r="C791" s="212" t="s">
        <v>12614</v>
      </c>
      <c r="D791" s="214">
        <v>43525</v>
      </c>
      <c r="E791" s="160" t="s">
        <v>373</v>
      </c>
      <c r="F791" s="160">
        <v>101112803</v>
      </c>
      <c r="G791" s="160">
        <v>7.82</v>
      </c>
      <c r="H791" s="214">
        <v>43510</v>
      </c>
      <c r="I791" s="160" t="s">
        <v>504</v>
      </c>
      <c r="J791" s="160" t="s">
        <v>9054</v>
      </c>
      <c r="K791" s="160">
        <f t="shared" si="11"/>
        <v>2</v>
      </c>
      <c r="L791" s="160" t="s">
        <v>101</v>
      </c>
      <c r="M791" s="211">
        <f>VLOOKUP(J791,'Depr Rates'!A:G,7,FALSE)</f>
        <v>3.1399999999999997E-2</v>
      </c>
    </row>
    <row r="792" spans="1:13" ht="14.45" x14ac:dyDescent="0.3">
      <c r="A792" s="212" t="s">
        <v>102</v>
      </c>
      <c r="B792" s="213">
        <v>10600501</v>
      </c>
      <c r="C792" s="212" t="s">
        <v>12614</v>
      </c>
      <c r="D792" s="214">
        <v>43525</v>
      </c>
      <c r="E792" s="160" t="s">
        <v>373</v>
      </c>
      <c r="F792" s="160">
        <v>101112803</v>
      </c>
      <c r="G792" s="160">
        <v>32.15</v>
      </c>
      <c r="H792" s="214">
        <v>43510</v>
      </c>
      <c r="I792" s="160" t="s">
        <v>504</v>
      </c>
      <c r="J792" s="160" t="s">
        <v>377</v>
      </c>
      <c r="K792" s="160">
        <f t="shared" si="11"/>
        <v>2</v>
      </c>
      <c r="L792" s="160" t="s">
        <v>101</v>
      </c>
      <c r="M792" s="211">
        <f>VLOOKUP(J792,'Depr Rates'!A:G,7,FALSE)</f>
        <v>1.77E-2</v>
      </c>
    </row>
    <row r="793" spans="1:13" ht="14.45" x14ac:dyDescent="0.3">
      <c r="A793" s="212" t="s">
        <v>102</v>
      </c>
      <c r="B793" s="213">
        <v>10600501</v>
      </c>
      <c r="C793" s="212" t="s">
        <v>12614</v>
      </c>
      <c r="D793" s="214">
        <v>43525</v>
      </c>
      <c r="E793" s="160" t="s">
        <v>373</v>
      </c>
      <c r="F793" s="160">
        <v>101112803</v>
      </c>
      <c r="G793" s="160">
        <v>11.3</v>
      </c>
      <c r="H793" s="214">
        <v>43510</v>
      </c>
      <c r="I793" s="160" t="s">
        <v>504</v>
      </c>
      <c r="J793" s="160" t="s">
        <v>9132</v>
      </c>
      <c r="K793" s="160">
        <f t="shared" si="11"/>
        <v>2</v>
      </c>
      <c r="L793" s="160" t="s">
        <v>101</v>
      </c>
      <c r="M793" s="211">
        <f>VLOOKUP(J793,'Depr Rates'!A:G,7,FALSE)</f>
        <v>3.7400000000000003E-2</v>
      </c>
    </row>
    <row r="794" spans="1:13" ht="14.45" x14ac:dyDescent="0.3">
      <c r="A794" s="212" t="s">
        <v>102</v>
      </c>
      <c r="B794" s="213">
        <v>10600501</v>
      </c>
      <c r="C794" s="212" t="s">
        <v>12614</v>
      </c>
      <c r="D794" s="214">
        <v>43525</v>
      </c>
      <c r="E794" s="160" t="s">
        <v>373</v>
      </c>
      <c r="F794" s="160">
        <v>101112803</v>
      </c>
      <c r="G794" s="160">
        <v>0.47</v>
      </c>
      <c r="H794" s="214">
        <v>43510</v>
      </c>
      <c r="I794" s="160" t="s">
        <v>504</v>
      </c>
      <c r="J794" s="160" t="s">
        <v>447</v>
      </c>
      <c r="K794" s="160">
        <f t="shared" si="11"/>
        <v>2</v>
      </c>
      <c r="L794" s="160" t="s">
        <v>101</v>
      </c>
      <c r="M794" s="211">
        <f>VLOOKUP(J794,'Depr Rates'!A:G,7,FALSE)</f>
        <v>3.15E-2</v>
      </c>
    </row>
    <row r="795" spans="1:13" ht="14.45" x14ac:dyDescent="0.3">
      <c r="A795" s="212" t="s">
        <v>102</v>
      </c>
      <c r="B795" s="213">
        <v>10600501</v>
      </c>
      <c r="C795" s="212" t="s">
        <v>12614</v>
      </c>
      <c r="D795" s="214">
        <v>43525</v>
      </c>
      <c r="E795" s="160" t="s">
        <v>373</v>
      </c>
      <c r="F795" s="160">
        <v>101112803</v>
      </c>
      <c r="G795" s="160">
        <v>0.47</v>
      </c>
      <c r="H795" s="214">
        <v>43510</v>
      </c>
      <c r="I795" s="160" t="s">
        <v>504</v>
      </c>
      <c r="J795" s="160" t="s">
        <v>400</v>
      </c>
      <c r="K795" s="160">
        <f t="shared" si="11"/>
        <v>2</v>
      </c>
      <c r="L795" s="160" t="s">
        <v>101</v>
      </c>
      <c r="M795" s="211">
        <f>VLOOKUP(J795,'Depr Rates'!A:G,7,FALSE)</f>
        <v>4.0599999999999997E-2</v>
      </c>
    </row>
    <row r="796" spans="1:13" ht="14.45" x14ac:dyDescent="0.3">
      <c r="A796" s="212" t="s">
        <v>102</v>
      </c>
      <c r="B796" s="213">
        <v>10600501</v>
      </c>
      <c r="C796" s="212" t="s">
        <v>12614</v>
      </c>
      <c r="D796" s="214">
        <v>43525</v>
      </c>
      <c r="E796" s="160" t="s">
        <v>373</v>
      </c>
      <c r="F796" s="160">
        <v>101112803</v>
      </c>
      <c r="G796" s="160">
        <v>18.22</v>
      </c>
      <c r="H796" s="214">
        <v>43510</v>
      </c>
      <c r="I796" s="160" t="s">
        <v>504</v>
      </c>
      <c r="J796" s="160" t="s">
        <v>376</v>
      </c>
      <c r="K796" s="160">
        <f t="shared" si="11"/>
        <v>2</v>
      </c>
      <c r="L796" s="160" t="s">
        <v>101</v>
      </c>
      <c r="M796" s="211">
        <f>VLOOKUP(J796,'Depr Rates'!A:G,7,FALSE)</f>
        <v>3.9300000000000002E-2</v>
      </c>
    </row>
    <row r="797" spans="1:13" ht="14.45" x14ac:dyDescent="0.3">
      <c r="A797" s="212" t="s">
        <v>102</v>
      </c>
      <c r="B797" s="213">
        <v>10600501</v>
      </c>
      <c r="C797" s="212" t="s">
        <v>12614</v>
      </c>
      <c r="D797" s="214">
        <v>43525</v>
      </c>
      <c r="E797" s="160" t="s">
        <v>373</v>
      </c>
      <c r="F797" s="160">
        <v>101112803</v>
      </c>
      <c r="G797" s="160">
        <v>4.21</v>
      </c>
      <c r="H797" s="214">
        <v>43510</v>
      </c>
      <c r="I797" s="160" t="s">
        <v>504</v>
      </c>
      <c r="J797" s="160" t="s">
        <v>9054</v>
      </c>
      <c r="K797" s="160">
        <f t="shared" si="11"/>
        <v>2</v>
      </c>
      <c r="L797" s="160" t="s">
        <v>101</v>
      </c>
      <c r="M797" s="211">
        <f>VLOOKUP(J797,'Depr Rates'!A:G,7,FALSE)</f>
        <v>3.1399999999999997E-2</v>
      </c>
    </row>
    <row r="798" spans="1:13" ht="14.45" x14ac:dyDescent="0.3">
      <c r="A798" s="212" t="s">
        <v>102</v>
      </c>
      <c r="B798" s="213">
        <v>10600501</v>
      </c>
      <c r="C798" s="212" t="s">
        <v>12614</v>
      </c>
      <c r="D798" s="214">
        <v>43525</v>
      </c>
      <c r="E798" s="160" t="s">
        <v>373</v>
      </c>
      <c r="F798" s="160">
        <v>101112803</v>
      </c>
      <c r="G798" s="160">
        <v>17.3</v>
      </c>
      <c r="H798" s="214">
        <v>43510</v>
      </c>
      <c r="I798" s="160" t="s">
        <v>504</v>
      </c>
      <c r="J798" s="160" t="s">
        <v>377</v>
      </c>
      <c r="K798" s="160">
        <f t="shared" si="11"/>
        <v>2</v>
      </c>
      <c r="L798" s="160" t="s">
        <v>101</v>
      </c>
      <c r="M798" s="211">
        <f>VLOOKUP(J798,'Depr Rates'!A:G,7,FALSE)</f>
        <v>1.77E-2</v>
      </c>
    </row>
    <row r="799" spans="1:13" ht="14.45" x14ac:dyDescent="0.3">
      <c r="A799" s="212" t="s">
        <v>102</v>
      </c>
      <c r="B799" s="213">
        <v>10600501</v>
      </c>
      <c r="C799" s="212" t="s">
        <v>12614</v>
      </c>
      <c r="D799" s="214">
        <v>43525</v>
      </c>
      <c r="E799" s="160" t="s">
        <v>373</v>
      </c>
      <c r="F799" s="160">
        <v>101112803</v>
      </c>
      <c r="G799" s="160">
        <v>6.09</v>
      </c>
      <c r="H799" s="214">
        <v>43510</v>
      </c>
      <c r="I799" s="160" t="s">
        <v>504</v>
      </c>
      <c r="J799" s="160" t="s">
        <v>9132</v>
      </c>
      <c r="K799" s="160">
        <f t="shared" si="11"/>
        <v>2</v>
      </c>
      <c r="L799" s="160" t="s">
        <v>101</v>
      </c>
      <c r="M799" s="211">
        <f>VLOOKUP(J799,'Depr Rates'!A:G,7,FALSE)</f>
        <v>3.7400000000000003E-2</v>
      </c>
    </row>
    <row r="800" spans="1:13" ht="14.45" x14ac:dyDescent="0.3">
      <c r="A800" s="212" t="s">
        <v>102</v>
      </c>
      <c r="B800" s="213">
        <v>10600501</v>
      </c>
      <c r="C800" s="212" t="s">
        <v>12614</v>
      </c>
      <c r="D800" s="214">
        <v>43466</v>
      </c>
      <c r="E800" s="160" t="s">
        <v>373</v>
      </c>
      <c r="F800" s="160">
        <v>101112830</v>
      </c>
      <c r="G800" s="215">
        <v>23499.32</v>
      </c>
      <c r="H800" s="214">
        <v>43468</v>
      </c>
      <c r="I800" s="160" t="s">
        <v>407</v>
      </c>
      <c r="J800" s="160" t="s">
        <v>9132</v>
      </c>
      <c r="K800" s="160">
        <f t="shared" si="11"/>
        <v>1</v>
      </c>
      <c r="L800" s="160" t="s">
        <v>101</v>
      </c>
      <c r="M800" s="211">
        <f>VLOOKUP(J800,'Depr Rates'!A:G,7,FALSE)</f>
        <v>3.7400000000000003E-2</v>
      </c>
    </row>
    <row r="801" spans="1:13" ht="14.45" x14ac:dyDescent="0.3">
      <c r="A801" s="212" t="s">
        <v>102</v>
      </c>
      <c r="B801" s="213">
        <v>10600501</v>
      </c>
      <c r="C801" s="212" t="s">
        <v>12614</v>
      </c>
      <c r="D801" s="214">
        <v>43466</v>
      </c>
      <c r="E801" s="160" t="s">
        <v>373</v>
      </c>
      <c r="F801" s="160">
        <v>101112830</v>
      </c>
      <c r="G801" s="215">
        <v>23499.32</v>
      </c>
      <c r="H801" s="214">
        <v>43468</v>
      </c>
      <c r="I801" s="160" t="s">
        <v>407</v>
      </c>
      <c r="J801" s="160" t="s">
        <v>377</v>
      </c>
      <c r="K801" s="160">
        <f t="shared" si="11"/>
        <v>1</v>
      </c>
      <c r="L801" s="160" t="s">
        <v>101</v>
      </c>
      <c r="M801" s="211">
        <f>VLOOKUP(J801,'Depr Rates'!A:G,7,FALSE)</f>
        <v>1.77E-2</v>
      </c>
    </row>
    <row r="802" spans="1:13" ht="14.45" x14ac:dyDescent="0.3">
      <c r="A802" s="212" t="s">
        <v>102</v>
      </c>
      <c r="B802" s="213">
        <v>10600501</v>
      </c>
      <c r="C802" s="212" t="s">
        <v>12614</v>
      </c>
      <c r="D802" s="214">
        <v>43466</v>
      </c>
      <c r="E802" s="160" t="s">
        <v>373</v>
      </c>
      <c r="F802" s="160">
        <v>101112830</v>
      </c>
      <c r="G802" s="215">
        <v>23499.32</v>
      </c>
      <c r="H802" s="214">
        <v>43468</v>
      </c>
      <c r="I802" s="160" t="s">
        <v>407</v>
      </c>
      <c r="J802" s="160" t="s">
        <v>376</v>
      </c>
      <c r="K802" s="160">
        <f t="shared" si="11"/>
        <v>1</v>
      </c>
      <c r="L802" s="160" t="s">
        <v>101</v>
      </c>
      <c r="M802" s="211">
        <f>VLOOKUP(J802,'Depr Rates'!A:G,7,FALSE)</f>
        <v>3.9300000000000002E-2</v>
      </c>
    </row>
    <row r="803" spans="1:13" ht="14.45" x14ac:dyDescent="0.3">
      <c r="A803" s="212" t="s">
        <v>102</v>
      </c>
      <c r="B803" s="213">
        <v>10600501</v>
      </c>
      <c r="C803" s="212" t="s">
        <v>12614</v>
      </c>
      <c r="D803" s="214">
        <v>43466</v>
      </c>
      <c r="E803" s="160" t="s">
        <v>373</v>
      </c>
      <c r="F803" s="160">
        <v>101112830</v>
      </c>
      <c r="G803" s="215">
        <v>23499.26</v>
      </c>
      <c r="H803" s="214">
        <v>43468</v>
      </c>
      <c r="I803" s="160" t="s">
        <v>407</v>
      </c>
      <c r="J803" s="160" t="s">
        <v>9054</v>
      </c>
      <c r="K803" s="160">
        <f t="shared" si="11"/>
        <v>1</v>
      </c>
      <c r="L803" s="160" t="s">
        <v>101</v>
      </c>
      <c r="M803" s="211">
        <f>VLOOKUP(J803,'Depr Rates'!A:G,7,FALSE)</f>
        <v>3.1399999999999997E-2</v>
      </c>
    </row>
    <row r="804" spans="1:13" ht="14.45" x14ac:dyDescent="0.3">
      <c r="A804" s="212" t="s">
        <v>102</v>
      </c>
      <c r="B804" s="213">
        <v>10600501</v>
      </c>
      <c r="C804" s="212" t="s">
        <v>12614</v>
      </c>
      <c r="D804" s="214">
        <v>43466</v>
      </c>
      <c r="E804" s="160" t="s">
        <v>373</v>
      </c>
      <c r="F804" s="160">
        <v>101112830</v>
      </c>
      <c r="G804" s="215">
        <v>-12354.48</v>
      </c>
      <c r="H804" s="214">
        <v>43468</v>
      </c>
      <c r="I804" s="160" t="s">
        <v>407</v>
      </c>
      <c r="J804" s="160" t="s">
        <v>377</v>
      </c>
      <c r="K804" s="160">
        <f t="shared" si="11"/>
        <v>1</v>
      </c>
      <c r="L804" s="160" t="s">
        <v>101</v>
      </c>
      <c r="M804" s="211">
        <f>VLOOKUP(J804,'Depr Rates'!A:G,7,FALSE)</f>
        <v>1.77E-2</v>
      </c>
    </row>
    <row r="805" spans="1:13" ht="14.45" x14ac:dyDescent="0.3">
      <c r="A805" s="212" t="s">
        <v>102</v>
      </c>
      <c r="B805" s="213">
        <v>10600501</v>
      </c>
      <c r="C805" s="212" t="s">
        <v>12614</v>
      </c>
      <c r="D805" s="214">
        <v>43466</v>
      </c>
      <c r="E805" s="160" t="s">
        <v>373</v>
      </c>
      <c r="F805" s="160">
        <v>101112830</v>
      </c>
      <c r="G805" s="215">
        <v>-12354.48</v>
      </c>
      <c r="H805" s="214">
        <v>43468</v>
      </c>
      <c r="I805" s="160" t="s">
        <v>407</v>
      </c>
      <c r="J805" s="160" t="s">
        <v>9132</v>
      </c>
      <c r="K805" s="160">
        <f t="shared" si="11"/>
        <v>1</v>
      </c>
      <c r="L805" s="160" t="s">
        <v>101</v>
      </c>
      <c r="M805" s="211">
        <f>VLOOKUP(J805,'Depr Rates'!A:G,7,FALSE)</f>
        <v>3.7400000000000003E-2</v>
      </c>
    </row>
    <row r="806" spans="1:13" ht="14.45" x14ac:dyDescent="0.3">
      <c r="A806" s="212" t="s">
        <v>102</v>
      </c>
      <c r="B806" s="213">
        <v>10600501</v>
      </c>
      <c r="C806" s="212" t="s">
        <v>12614</v>
      </c>
      <c r="D806" s="214">
        <v>43466</v>
      </c>
      <c r="E806" s="160" t="s">
        <v>373</v>
      </c>
      <c r="F806" s="160">
        <v>101112830</v>
      </c>
      <c r="G806" s="215">
        <v>-12354.45</v>
      </c>
      <c r="H806" s="214">
        <v>43468</v>
      </c>
      <c r="I806" s="160" t="s">
        <v>407</v>
      </c>
      <c r="J806" s="160" t="s">
        <v>9054</v>
      </c>
      <c r="K806" s="160">
        <f t="shared" si="11"/>
        <v>1</v>
      </c>
      <c r="L806" s="160" t="s">
        <v>101</v>
      </c>
      <c r="M806" s="211">
        <f>VLOOKUP(J806,'Depr Rates'!A:G,7,FALSE)</f>
        <v>3.1399999999999997E-2</v>
      </c>
    </row>
    <row r="807" spans="1:13" ht="14.45" x14ac:dyDescent="0.3">
      <c r="A807" s="212" t="s">
        <v>102</v>
      </c>
      <c r="B807" s="213">
        <v>10600501</v>
      </c>
      <c r="C807" s="212" t="s">
        <v>12614</v>
      </c>
      <c r="D807" s="214">
        <v>43466</v>
      </c>
      <c r="E807" s="160" t="s">
        <v>373</v>
      </c>
      <c r="F807" s="160">
        <v>101112830</v>
      </c>
      <c r="G807" s="215">
        <v>-12354.48</v>
      </c>
      <c r="H807" s="214">
        <v>43468</v>
      </c>
      <c r="I807" s="160" t="s">
        <v>407</v>
      </c>
      <c r="J807" s="160" t="s">
        <v>376</v>
      </c>
      <c r="K807" s="160">
        <f t="shared" si="11"/>
        <v>1</v>
      </c>
      <c r="L807" s="160" t="s">
        <v>101</v>
      </c>
      <c r="M807" s="211">
        <f>VLOOKUP(J807,'Depr Rates'!A:G,7,FALSE)</f>
        <v>3.9300000000000002E-2</v>
      </c>
    </row>
    <row r="808" spans="1:13" ht="14.45" x14ac:dyDescent="0.3">
      <c r="A808" s="212" t="s">
        <v>102</v>
      </c>
      <c r="B808" s="213">
        <v>10600501</v>
      </c>
      <c r="C808" s="212" t="s">
        <v>12614</v>
      </c>
      <c r="D808" s="214">
        <v>43466</v>
      </c>
      <c r="E808" s="160" t="s">
        <v>373</v>
      </c>
      <c r="F808" s="160">
        <v>101112830</v>
      </c>
      <c r="G808" s="215">
        <v>1795.07</v>
      </c>
      <c r="H808" s="214">
        <v>43468</v>
      </c>
      <c r="I808" s="160" t="s">
        <v>407</v>
      </c>
      <c r="J808" s="160" t="s">
        <v>9054</v>
      </c>
      <c r="K808" s="160">
        <f t="shared" ref="K808:K871" si="12">MONTH(H808)</f>
        <v>1</v>
      </c>
      <c r="L808" s="160" t="s">
        <v>101</v>
      </c>
      <c r="M808" s="211">
        <f>VLOOKUP(J808,'Depr Rates'!A:G,7,FALSE)</f>
        <v>3.1399999999999997E-2</v>
      </c>
    </row>
    <row r="809" spans="1:13" ht="14.45" x14ac:dyDescent="0.3">
      <c r="A809" s="212" t="s">
        <v>102</v>
      </c>
      <c r="B809" s="213">
        <v>10600501</v>
      </c>
      <c r="C809" s="212" t="s">
        <v>12614</v>
      </c>
      <c r="D809" s="214">
        <v>43466</v>
      </c>
      <c r="E809" s="160" t="s">
        <v>373</v>
      </c>
      <c r="F809" s="160">
        <v>101112830</v>
      </c>
      <c r="G809" s="215">
        <v>1795.07</v>
      </c>
      <c r="H809" s="214">
        <v>43468</v>
      </c>
      <c r="I809" s="160" t="s">
        <v>407</v>
      </c>
      <c r="J809" s="160" t="s">
        <v>376</v>
      </c>
      <c r="K809" s="160">
        <f t="shared" si="12"/>
        <v>1</v>
      </c>
      <c r="L809" s="160" t="s">
        <v>101</v>
      </c>
      <c r="M809" s="211">
        <f>VLOOKUP(J809,'Depr Rates'!A:G,7,FALSE)</f>
        <v>3.9300000000000002E-2</v>
      </c>
    </row>
    <row r="810" spans="1:13" ht="14.45" x14ac:dyDescent="0.3">
      <c r="A810" s="212" t="s">
        <v>102</v>
      </c>
      <c r="B810" s="213">
        <v>10600501</v>
      </c>
      <c r="C810" s="212" t="s">
        <v>12614</v>
      </c>
      <c r="D810" s="214">
        <v>43466</v>
      </c>
      <c r="E810" s="160" t="s">
        <v>373</v>
      </c>
      <c r="F810" s="160">
        <v>101112830</v>
      </c>
      <c r="G810" s="215">
        <v>1795.07</v>
      </c>
      <c r="H810" s="214">
        <v>43468</v>
      </c>
      <c r="I810" s="160" t="s">
        <v>407</v>
      </c>
      <c r="J810" s="160" t="s">
        <v>377</v>
      </c>
      <c r="K810" s="160">
        <f t="shared" si="12"/>
        <v>1</v>
      </c>
      <c r="L810" s="160" t="s">
        <v>101</v>
      </c>
      <c r="M810" s="211">
        <f>VLOOKUP(J810,'Depr Rates'!A:G,7,FALSE)</f>
        <v>1.77E-2</v>
      </c>
    </row>
    <row r="811" spans="1:13" ht="14.45" x14ac:dyDescent="0.3">
      <c r="A811" s="212" t="s">
        <v>102</v>
      </c>
      <c r="B811" s="213">
        <v>10600501</v>
      </c>
      <c r="C811" s="212" t="s">
        <v>12614</v>
      </c>
      <c r="D811" s="214">
        <v>43466</v>
      </c>
      <c r="E811" s="160" t="s">
        <v>373</v>
      </c>
      <c r="F811" s="160">
        <v>101112830</v>
      </c>
      <c r="G811" s="215">
        <v>1795.11</v>
      </c>
      <c r="H811" s="214">
        <v>43468</v>
      </c>
      <c r="I811" s="160" t="s">
        <v>407</v>
      </c>
      <c r="J811" s="160" t="s">
        <v>9132</v>
      </c>
      <c r="K811" s="160">
        <f t="shared" si="12"/>
        <v>1</v>
      </c>
      <c r="L811" s="160" t="s">
        <v>101</v>
      </c>
      <c r="M811" s="211">
        <f>VLOOKUP(J811,'Depr Rates'!A:G,7,FALSE)</f>
        <v>3.7400000000000003E-2</v>
      </c>
    </row>
    <row r="812" spans="1:13" ht="14.45" x14ac:dyDescent="0.3">
      <c r="A812" s="212" t="s">
        <v>102</v>
      </c>
      <c r="B812" s="213">
        <v>10600501</v>
      </c>
      <c r="C812" s="212" t="s">
        <v>12614</v>
      </c>
      <c r="D812" s="214">
        <v>43497</v>
      </c>
      <c r="E812" s="160" t="s">
        <v>373</v>
      </c>
      <c r="F812" s="160">
        <v>101112830</v>
      </c>
      <c r="G812" s="160">
        <v>34.119999999999997</v>
      </c>
      <c r="H812" s="214">
        <v>43468</v>
      </c>
      <c r="I812" s="160" t="s">
        <v>407</v>
      </c>
      <c r="J812" s="160" t="s">
        <v>9132</v>
      </c>
      <c r="K812" s="160">
        <f t="shared" si="12"/>
        <v>1</v>
      </c>
      <c r="L812" s="160" t="s">
        <v>101</v>
      </c>
      <c r="M812" s="211">
        <f>VLOOKUP(J812,'Depr Rates'!A:G,7,FALSE)</f>
        <v>3.7400000000000003E-2</v>
      </c>
    </row>
    <row r="813" spans="1:13" ht="14.45" x14ac:dyDescent="0.3">
      <c r="A813" s="212" t="s">
        <v>102</v>
      </c>
      <c r="B813" s="213">
        <v>10600501</v>
      </c>
      <c r="C813" s="212" t="s">
        <v>12614</v>
      </c>
      <c r="D813" s="214">
        <v>43497</v>
      </c>
      <c r="E813" s="160" t="s">
        <v>373</v>
      </c>
      <c r="F813" s="160">
        <v>101112830</v>
      </c>
      <c r="G813" s="160">
        <v>34.11</v>
      </c>
      <c r="H813" s="214">
        <v>43468</v>
      </c>
      <c r="I813" s="160" t="s">
        <v>407</v>
      </c>
      <c r="J813" s="160" t="s">
        <v>376</v>
      </c>
      <c r="K813" s="160">
        <f t="shared" si="12"/>
        <v>1</v>
      </c>
      <c r="L813" s="160" t="s">
        <v>101</v>
      </c>
      <c r="M813" s="211">
        <f>VLOOKUP(J813,'Depr Rates'!A:G,7,FALSE)</f>
        <v>3.9300000000000002E-2</v>
      </c>
    </row>
    <row r="814" spans="1:13" ht="14.45" x14ac:dyDescent="0.3">
      <c r="A814" s="212" t="s">
        <v>102</v>
      </c>
      <c r="B814" s="213">
        <v>10600501</v>
      </c>
      <c r="C814" s="212" t="s">
        <v>12614</v>
      </c>
      <c r="D814" s="214">
        <v>43497</v>
      </c>
      <c r="E814" s="160" t="s">
        <v>373</v>
      </c>
      <c r="F814" s="160">
        <v>101112830</v>
      </c>
      <c r="G814" s="160">
        <v>34.11</v>
      </c>
      <c r="H814" s="214">
        <v>43468</v>
      </c>
      <c r="I814" s="160" t="s">
        <v>407</v>
      </c>
      <c r="J814" s="160" t="s">
        <v>377</v>
      </c>
      <c r="K814" s="160">
        <f t="shared" si="12"/>
        <v>1</v>
      </c>
      <c r="L814" s="160" t="s">
        <v>101</v>
      </c>
      <c r="M814" s="211">
        <f>VLOOKUP(J814,'Depr Rates'!A:G,7,FALSE)</f>
        <v>1.77E-2</v>
      </c>
    </row>
    <row r="815" spans="1:13" ht="14.45" x14ac:dyDescent="0.3">
      <c r="A815" s="212" t="s">
        <v>102</v>
      </c>
      <c r="B815" s="213">
        <v>10600501</v>
      </c>
      <c r="C815" s="212" t="s">
        <v>12614</v>
      </c>
      <c r="D815" s="214">
        <v>43497</v>
      </c>
      <c r="E815" s="160" t="s">
        <v>373</v>
      </c>
      <c r="F815" s="160">
        <v>101112830</v>
      </c>
      <c r="G815" s="160">
        <v>34.11</v>
      </c>
      <c r="H815" s="214">
        <v>43468</v>
      </c>
      <c r="I815" s="160" t="s">
        <v>407</v>
      </c>
      <c r="J815" s="160" t="s">
        <v>9054</v>
      </c>
      <c r="K815" s="160">
        <f t="shared" si="12"/>
        <v>1</v>
      </c>
      <c r="L815" s="160" t="s">
        <v>101</v>
      </c>
      <c r="M815" s="211">
        <f>VLOOKUP(J815,'Depr Rates'!A:G,7,FALSE)</f>
        <v>3.1399999999999997E-2</v>
      </c>
    </row>
    <row r="816" spans="1:13" ht="14.45" x14ac:dyDescent="0.3">
      <c r="A816" s="212" t="s">
        <v>102</v>
      </c>
      <c r="B816" s="213">
        <v>10600501</v>
      </c>
      <c r="C816" s="212" t="s">
        <v>12614</v>
      </c>
      <c r="D816" s="214">
        <v>43497</v>
      </c>
      <c r="E816" s="160" t="s">
        <v>373</v>
      </c>
      <c r="F816" s="160">
        <v>101112830</v>
      </c>
      <c r="G816" s="160">
        <v>18.66</v>
      </c>
      <c r="H816" s="214">
        <v>43468</v>
      </c>
      <c r="I816" s="160" t="s">
        <v>407</v>
      </c>
      <c r="J816" s="160" t="s">
        <v>9132</v>
      </c>
      <c r="K816" s="160">
        <f t="shared" si="12"/>
        <v>1</v>
      </c>
      <c r="L816" s="160" t="s">
        <v>101</v>
      </c>
      <c r="M816" s="211">
        <f>VLOOKUP(J816,'Depr Rates'!A:G,7,FALSE)</f>
        <v>3.7400000000000003E-2</v>
      </c>
    </row>
    <row r="817" spans="1:13" ht="14.45" x14ac:dyDescent="0.3">
      <c r="A817" s="212" t="s">
        <v>102</v>
      </c>
      <c r="B817" s="213">
        <v>10600501</v>
      </c>
      <c r="C817" s="212" t="s">
        <v>12614</v>
      </c>
      <c r="D817" s="214">
        <v>43497</v>
      </c>
      <c r="E817" s="160" t="s">
        <v>373</v>
      </c>
      <c r="F817" s="160">
        <v>101112830</v>
      </c>
      <c r="G817" s="160">
        <v>18.64</v>
      </c>
      <c r="H817" s="214">
        <v>43468</v>
      </c>
      <c r="I817" s="160" t="s">
        <v>407</v>
      </c>
      <c r="J817" s="160" t="s">
        <v>376</v>
      </c>
      <c r="K817" s="160">
        <f t="shared" si="12"/>
        <v>1</v>
      </c>
      <c r="L817" s="160" t="s">
        <v>101</v>
      </c>
      <c r="M817" s="211">
        <f>VLOOKUP(J817,'Depr Rates'!A:G,7,FALSE)</f>
        <v>3.9300000000000002E-2</v>
      </c>
    </row>
    <row r="818" spans="1:13" ht="14.45" x14ac:dyDescent="0.3">
      <c r="A818" s="212" t="s">
        <v>102</v>
      </c>
      <c r="B818" s="213">
        <v>10600501</v>
      </c>
      <c r="C818" s="212" t="s">
        <v>12614</v>
      </c>
      <c r="D818" s="214">
        <v>43497</v>
      </c>
      <c r="E818" s="160" t="s">
        <v>373</v>
      </c>
      <c r="F818" s="160">
        <v>101112830</v>
      </c>
      <c r="G818" s="160">
        <v>18.64</v>
      </c>
      <c r="H818" s="214">
        <v>43468</v>
      </c>
      <c r="I818" s="160" t="s">
        <v>407</v>
      </c>
      <c r="J818" s="160" t="s">
        <v>377</v>
      </c>
      <c r="K818" s="160">
        <f t="shared" si="12"/>
        <v>1</v>
      </c>
      <c r="L818" s="160" t="s">
        <v>101</v>
      </c>
      <c r="M818" s="211">
        <f>VLOOKUP(J818,'Depr Rates'!A:G,7,FALSE)</f>
        <v>1.77E-2</v>
      </c>
    </row>
    <row r="819" spans="1:13" ht="14.45" x14ac:dyDescent="0.3">
      <c r="A819" s="212" t="s">
        <v>102</v>
      </c>
      <c r="B819" s="213">
        <v>10600501</v>
      </c>
      <c r="C819" s="212" t="s">
        <v>12614</v>
      </c>
      <c r="D819" s="214">
        <v>43497</v>
      </c>
      <c r="E819" s="160" t="s">
        <v>373</v>
      </c>
      <c r="F819" s="160">
        <v>101112830</v>
      </c>
      <c r="G819" s="160">
        <v>18.64</v>
      </c>
      <c r="H819" s="214">
        <v>43468</v>
      </c>
      <c r="I819" s="160" t="s">
        <v>407</v>
      </c>
      <c r="J819" s="160" t="s">
        <v>9054</v>
      </c>
      <c r="K819" s="160">
        <f t="shared" si="12"/>
        <v>1</v>
      </c>
      <c r="L819" s="160" t="s">
        <v>101</v>
      </c>
      <c r="M819" s="211">
        <f>VLOOKUP(J819,'Depr Rates'!A:G,7,FALSE)</f>
        <v>3.1399999999999997E-2</v>
      </c>
    </row>
    <row r="820" spans="1:13" ht="14.45" x14ac:dyDescent="0.3">
      <c r="A820" s="212" t="s">
        <v>102</v>
      </c>
      <c r="B820" s="213">
        <v>10600501</v>
      </c>
      <c r="C820" s="212" t="s">
        <v>12614</v>
      </c>
      <c r="D820" s="214">
        <v>43466</v>
      </c>
      <c r="E820" s="160" t="s">
        <v>373</v>
      </c>
      <c r="F820" s="160">
        <v>101112841</v>
      </c>
      <c r="G820" s="215">
        <v>52314.720000000001</v>
      </c>
      <c r="H820" s="214">
        <v>43483</v>
      </c>
      <c r="I820" s="160" t="s">
        <v>452</v>
      </c>
      <c r="J820" s="160" t="s">
        <v>376</v>
      </c>
      <c r="K820" s="160">
        <f t="shared" si="12"/>
        <v>1</v>
      </c>
      <c r="L820" s="160" t="s">
        <v>101</v>
      </c>
      <c r="M820" s="211">
        <f>VLOOKUP(J820,'Depr Rates'!A:G,7,FALSE)</f>
        <v>3.9300000000000002E-2</v>
      </c>
    </row>
    <row r="821" spans="1:13" ht="14.45" x14ac:dyDescent="0.3">
      <c r="A821" s="212" t="s">
        <v>102</v>
      </c>
      <c r="B821" s="213">
        <v>10600501</v>
      </c>
      <c r="C821" s="212" t="s">
        <v>12614</v>
      </c>
      <c r="D821" s="214">
        <v>43466</v>
      </c>
      <c r="E821" s="160" t="s">
        <v>373</v>
      </c>
      <c r="F821" s="160">
        <v>101112841</v>
      </c>
      <c r="G821" s="215">
        <v>112655.87</v>
      </c>
      <c r="H821" s="214">
        <v>43483</v>
      </c>
      <c r="I821" s="160" t="s">
        <v>452</v>
      </c>
      <c r="J821" s="160" t="s">
        <v>377</v>
      </c>
      <c r="K821" s="160">
        <f t="shared" si="12"/>
        <v>1</v>
      </c>
      <c r="L821" s="160" t="s">
        <v>101</v>
      </c>
      <c r="M821" s="211">
        <f>VLOOKUP(J821,'Depr Rates'!A:G,7,FALSE)</f>
        <v>1.77E-2</v>
      </c>
    </row>
    <row r="822" spans="1:13" ht="14.45" x14ac:dyDescent="0.3">
      <c r="A822" s="212" t="s">
        <v>102</v>
      </c>
      <c r="B822" s="213">
        <v>10600501</v>
      </c>
      <c r="C822" s="212" t="s">
        <v>12614</v>
      </c>
      <c r="D822" s="214">
        <v>43466</v>
      </c>
      <c r="E822" s="160" t="s">
        <v>373</v>
      </c>
      <c r="F822" s="160">
        <v>101112841</v>
      </c>
      <c r="G822" s="215">
        <v>7563.82</v>
      </c>
      <c r="H822" s="214">
        <v>43483</v>
      </c>
      <c r="I822" s="160" t="s">
        <v>452</v>
      </c>
      <c r="J822" s="160" t="s">
        <v>9132</v>
      </c>
      <c r="K822" s="160">
        <f t="shared" si="12"/>
        <v>1</v>
      </c>
      <c r="L822" s="160" t="s">
        <v>101</v>
      </c>
      <c r="M822" s="211">
        <f>VLOOKUP(J822,'Depr Rates'!A:G,7,FALSE)</f>
        <v>3.7400000000000003E-2</v>
      </c>
    </row>
    <row r="823" spans="1:13" ht="14.45" x14ac:dyDescent="0.3">
      <c r="A823" s="212" t="s">
        <v>102</v>
      </c>
      <c r="B823" s="213">
        <v>10600501</v>
      </c>
      <c r="C823" s="212" t="s">
        <v>12614</v>
      </c>
      <c r="D823" s="214">
        <v>43466</v>
      </c>
      <c r="E823" s="160" t="s">
        <v>373</v>
      </c>
      <c r="F823" s="160">
        <v>101112841</v>
      </c>
      <c r="G823" s="215">
        <v>2361.15</v>
      </c>
      <c r="H823" s="214">
        <v>43483</v>
      </c>
      <c r="I823" s="160" t="s">
        <v>452</v>
      </c>
      <c r="J823" s="160" t="s">
        <v>9054</v>
      </c>
      <c r="K823" s="160">
        <f t="shared" si="12"/>
        <v>1</v>
      </c>
      <c r="L823" s="160" t="s">
        <v>101</v>
      </c>
      <c r="M823" s="211">
        <f>VLOOKUP(J823,'Depr Rates'!A:G,7,FALSE)</f>
        <v>3.1399999999999997E-2</v>
      </c>
    </row>
    <row r="824" spans="1:13" ht="14.45" x14ac:dyDescent="0.3">
      <c r="A824" s="212" t="s">
        <v>102</v>
      </c>
      <c r="B824" s="213">
        <v>10600501</v>
      </c>
      <c r="C824" s="212" t="s">
        <v>12614</v>
      </c>
      <c r="D824" s="214">
        <v>43466</v>
      </c>
      <c r="E824" s="160" t="s">
        <v>373</v>
      </c>
      <c r="F824" s="160">
        <v>101112841</v>
      </c>
      <c r="G824" s="160">
        <v>96.79</v>
      </c>
      <c r="H824" s="214">
        <v>43483</v>
      </c>
      <c r="I824" s="160" t="s">
        <v>452</v>
      </c>
      <c r="J824" s="160" t="s">
        <v>376</v>
      </c>
      <c r="K824" s="160">
        <f t="shared" si="12"/>
        <v>1</v>
      </c>
      <c r="L824" s="160" t="s">
        <v>101</v>
      </c>
      <c r="M824" s="211">
        <f>VLOOKUP(J824,'Depr Rates'!A:G,7,FALSE)</f>
        <v>3.9300000000000002E-2</v>
      </c>
    </row>
    <row r="825" spans="1:13" ht="14.45" x14ac:dyDescent="0.3">
      <c r="A825" s="212" t="s">
        <v>102</v>
      </c>
      <c r="B825" s="213">
        <v>10600501</v>
      </c>
      <c r="C825" s="212" t="s">
        <v>12614</v>
      </c>
      <c r="D825" s="214">
        <v>43466</v>
      </c>
      <c r="E825" s="160" t="s">
        <v>373</v>
      </c>
      <c r="F825" s="160">
        <v>101112841</v>
      </c>
      <c r="G825" s="160">
        <v>208.42</v>
      </c>
      <c r="H825" s="214">
        <v>43483</v>
      </c>
      <c r="I825" s="160" t="s">
        <v>452</v>
      </c>
      <c r="J825" s="160" t="s">
        <v>377</v>
      </c>
      <c r="K825" s="160">
        <f t="shared" si="12"/>
        <v>1</v>
      </c>
      <c r="L825" s="160" t="s">
        <v>101</v>
      </c>
      <c r="M825" s="211">
        <f>VLOOKUP(J825,'Depr Rates'!A:G,7,FALSE)</f>
        <v>1.77E-2</v>
      </c>
    </row>
    <row r="826" spans="1:13" ht="14.45" x14ac:dyDescent="0.3">
      <c r="A826" s="212" t="s">
        <v>102</v>
      </c>
      <c r="B826" s="213">
        <v>10600501</v>
      </c>
      <c r="C826" s="212" t="s">
        <v>12614</v>
      </c>
      <c r="D826" s="214">
        <v>43466</v>
      </c>
      <c r="E826" s="160" t="s">
        <v>373</v>
      </c>
      <c r="F826" s="160">
        <v>101112841</v>
      </c>
      <c r="G826" s="160">
        <v>4.37</v>
      </c>
      <c r="H826" s="214">
        <v>43483</v>
      </c>
      <c r="I826" s="160" t="s">
        <v>452</v>
      </c>
      <c r="J826" s="160" t="s">
        <v>9054</v>
      </c>
      <c r="K826" s="160">
        <f t="shared" si="12"/>
        <v>1</v>
      </c>
      <c r="L826" s="160" t="s">
        <v>101</v>
      </c>
      <c r="M826" s="211">
        <f>VLOOKUP(J826,'Depr Rates'!A:G,7,FALSE)</f>
        <v>3.1399999999999997E-2</v>
      </c>
    </row>
    <row r="827" spans="1:13" ht="14.45" x14ac:dyDescent="0.3">
      <c r="A827" s="212" t="s">
        <v>102</v>
      </c>
      <c r="B827" s="213">
        <v>10600501</v>
      </c>
      <c r="C827" s="212" t="s">
        <v>12614</v>
      </c>
      <c r="D827" s="214">
        <v>43466</v>
      </c>
      <c r="E827" s="160" t="s">
        <v>373</v>
      </c>
      <c r="F827" s="160">
        <v>101112841</v>
      </c>
      <c r="G827" s="160">
        <v>13.99</v>
      </c>
      <c r="H827" s="214">
        <v>43483</v>
      </c>
      <c r="I827" s="160" t="s">
        <v>452</v>
      </c>
      <c r="J827" s="160" t="s">
        <v>9132</v>
      </c>
      <c r="K827" s="160">
        <f t="shared" si="12"/>
        <v>1</v>
      </c>
      <c r="L827" s="160" t="s">
        <v>101</v>
      </c>
      <c r="M827" s="211">
        <f>VLOOKUP(J827,'Depr Rates'!A:G,7,FALSE)</f>
        <v>3.7400000000000003E-2</v>
      </c>
    </row>
    <row r="828" spans="1:13" ht="14.45" x14ac:dyDescent="0.3">
      <c r="A828" s="212" t="s">
        <v>102</v>
      </c>
      <c r="B828" s="213">
        <v>10600501</v>
      </c>
      <c r="C828" s="212" t="s">
        <v>12614</v>
      </c>
      <c r="D828" s="214">
        <v>43466</v>
      </c>
      <c r="E828" s="160" t="s">
        <v>373</v>
      </c>
      <c r="F828" s="160">
        <v>101112841</v>
      </c>
      <c r="G828" s="215">
        <v>24902.68</v>
      </c>
      <c r="H828" s="214">
        <v>43483</v>
      </c>
      <c r="I828" s="160" t="s">
        <v>452</v>
      </c>
      <c r="J828" s="160" t="s">
        <v>376</v>
      </c>
      <c r="K828" s="160">
        <f t="shared" si="12"/>
        <v>1</v>
      </c>
      <c r="L828" s="160" t="s">
        <v>101</v>
      </c>
      <c r="M828" s="211">
        <f>VLOOKUP(J828,'Depr Rates'!A:G,7,FALSE)</f>
        <v>3.9300000000000002E-2</v>
      </c>
    </row>
    <row r="829" spans="1:13" ht="14.45" x14ac:dyDescent="0.3">
      <c r="A829" s="212" t="s">
        <v>102</v>
      </c>
      <c r="B829" s="213">
        <v>10600501</v>
      </c>
      <c r="C829" s="212" t="s">
        <v>12614</v>
      </c>
      <c r="D829" s="214">
        <v>43466</v>
      </c>
      <c r="E829" s="160" t="s">
        <v>373</v>
      </c>
      <c r="F829" s="160">
        <v>101112841</v>
      </c>
      <c r="G829" s="215">
        <v>53626.07</v>
      </c>
      <c r="H829" s="214">
        <v>43483</v>
      </c>
      <c r="I829" s="160" t="s">
        <v>452</v>
      </c>
      <c r="J829" s="160" t="s">
        <v>377</v>
      </c>
      <c r="K829" s="160">
        <f t="shared" si="12"/>
        <v>1</v>
      </c>
      <c r="L829" s="160" t="s">
        <v>101</v>
      </c>
      <c r="M829" s="211">
        <f>VLOOKUP(J829,'Depr Rates'!A:G,7,FALSE)</f>
        <v>1.77E-2</v>
      </c>
    </row>
    <row r="830" spans="1:13" ht="14.45" x14ac:dyDescent="0.3">
      <c r="A830" s="212" t="s">
        <v>102</v>
      </c>
      <c r="B830" s="213">
        <v>10600501</v>
      </c>
      <c r="C830" s="212" t="s">
        <v>12614</v>
      </c>
      <c r="D830" s="214">
        <v>43466</v>
      </c>
      <c r="E830" s="160" t="s">
        <v>373</v>
      </c>
      <c r="F830" s="160">
        <v>101112841</v>
      </c>
      <c r="G830" s="215">
        <v>1123.95</v>
      </c>
      <c r="H830" s="214">
        <v>43483</v>
      </c>
      <c r="I830" s="160" t="s">
        <v>452</v>
      </c>
      <c r="J830" s="160" t="s">
        <v>9054</v>
      </c>
      <c r="K830" s="160">
        <f t="shared" si="12"/>
        <v>1</v>
      </c>
      <c r="L830" s="160" t="s">
        <v>101</v>
      </c>
      <c r="M830" s="211">
        <f>VLOOKUP(J830,'Depr Rates'!A:G,7,FALSE)</f>
        <v>3.1399999999999997E-2</v>
      </c>
    </row>
    <row r="831" spans="1:13" ht="14.45" x14ac:dyDescent="0.3">
      <c r="A831" s="212" t="s">
        <v>102</v>
      </c>
      <c r="B831" s="213">
        <v>10600501</v>
      </c>
      <c r="C831" s="212" t="s">
        <v>12614</v>
      </c>
      <c r="D831" s="214">
        <v>43466</v>
      </c>
      <c r="E831" s="160" t="s">
        <v>373</v>
      </c>
      <c r="F831" s="160">
        <v>101112841</v>
      </c>
      <c r="G831" s="215">
        <v>3600.5</v>
      </c>
      <c r="H831" s="214">
        <v>43483</v>
      </c>
      <c r="I831" s="160" t="s">
        <v>452</v>
      </c>
      <c r="J831" s="160" t="s">
        <v>9132</v>
      </c>
      <c r="K831" s="160">
        <f t="shared" si="12"/>
        <v>1</v>
      </c>
      <c r="L831" s="160" t="s">
        <v>101</v>
      </c>
      <c r="M831" s="211">
        <f>VLOOKUP(J831,'Depr Rates'!A:G,7,FALSE)</f>
        <v>3.7400000000000003E-2</v>
      </c>
    </row>
    <row r="832" spans="1:13" ht="14.45" x14ac:dyDescent="0.3">
      <c r="A832" s="212" t="s">
        <v>102</v>
      </c>
      <c r="B832" s="213">
        <v>10600501</v>
      </c>
      <c r="C832" s="212" t="s">
        <v>12614</v>
      </c>
      <c r="D832" s="214">
        <v>43497</v>
      </c>
      <c r="E832" s="160" t="s">
        <v>373</v>
      </c>
      <c r="F832" s="160">
        <v>101112841</v>
      </c>
      <c r="G832" s="215">
        <v>-26747.79</v>
      </c>
      <c r="H832" s="214">
        <v>43483</v>
      </c>
      <c r="I832" s="160" t="s">
        <v>452</v>
      </c>
      <c r="J832" s="160" t="s">
        <v>376</v>
      </c>
      <c r="K832" s="160">
        <f t="shared" si="12"/>
        <v>1</v>
      </c>
      <c r="L832" s="160" t="s">
        <v>101</v>
      </c>
      <c r="M832" s="211">
        <f>VLOOKUP(J832,'Depr Rates'!A:G,7,FALSE)</f>
        <v>3.9300000000000002E-2</v>
      </c>
    </row>
    <row r="833" spans="1:13" ht="14.45" x14ac:dyDescent="0.3">
      <c r="A833" s="212" t="s">
        <v>102</v>
      </c>
      <c r="B833" s="213">
        <v>10600501</v>
      </c>
      <c r="C833" s="212" t="s">
        <v>12614</v>
      </c>
      <c r="D833" s="214">
        <v>43497</v>
      </c>
      <c r="E833" s="160" t="s">
        <v>373</v>
      </c>
      <c r="F833" s="160">
        <v>101112841</v>
      </c>
      <c r="G833" s="215">
        <v>-57599.38</v>
      </c>
      <c r="H833" s="214">
        <v>43483</v>
      </c>
      <c r="I833" s="160" t="s">
        <v>452</v>
      </c>
      <c r="J833" s="160" t="s">
        <v>377</v>
      </c>
      <c r="K833" s="160">
        <f t="shared" si="12"/>
        <v>1</v>
      </c>
      <c r="L833" s="160" t="s">
        <v>101</v>
      </c>
      <c r="M833" s="211">
        <f>VLOOKUP(J833,'Depr Rates'!A:G,7,FALSE)</f>
        <v>1.77E-2</v>
      </c>
    </row>
    <row r="834" spans="1:13" ht="14.45" x14ac:dyDescent="0.3">
      <c r="A834" s="212" t="s">
        <v>102</v>
      </c>
      <c r="B834" s="213">
        <v>10600501</v>
      </c>
      <c r="C834" s="212" t="s">
        <v>12614</v>
      </c>
      <c r="D834" s="214">
        <v>43497</v>
      </c>
      <c r="E834" s="160" t="s">
        <v>373</v>
      </c>
      <c r="F834" s="160">
        <v>101112841</v>
      </c>
      <c r="G834" s="215">
        <v>-1207.22</v>
      </c>
      <c r="H834" s="214">
        <v>43483</v>
      </c>
      <c r="I834" s="160" t="s">
        <v>452</v>
      </c>
      <c r="J834" s="160" t="s">
        <v>9054</v>
      </c>
      <c r="K834" s="160">
        <f t="shared" si="12"/>
        <v>1</v>
      </c>
      <c r="L834" s="160" t="s">
        <v>101</v>
      </c>
      <c r="M834" s="211">
        <f>VLOOKUP(J834,'Depr Rates'!A:G,7,FALSE)</f>
        <v>3.1399999999999997E-2</v>
      </c>
    </row>
    <row r="835" spans="1:13" ht="14.45" x14ac:dyDescent="0.3">
      <c r="A835" s="212" t="s">
        <v>102</v>
      </c>
      <c r="B835" s="213">
        <v>10600501</v>
      </c>
      <c r="C835" s="212" t="s">
        <v>12614</v>
      </c>
      <c r="D835" s="214">
        <v>43497</v>
      </c>
      <c r="E835" s="160" t="s">
        <v>373</v>
      </c>
      <c r="F835" s="160">
        <v>101112841</v>
      </c>
      <c r="G835" s="215">
        <v>-3867.27</v>
      </c>
      <c r="H835" s="214">
        <v>43483</v>
      </c>
      <c r="I835" s="160" t="s">
        <v>452</v>
      </c>
      <c r="J835" s="160" t="s">
        <v>9132</v>
      </c>
      <c r="K835" s="160">
        <f t="shared" si="12"/>
        <v>1</v>
      </c>
      <c r="L835" s="160" t="s">
        <v>101</v>
      </c>
      <c r="M835" s="211">
        <f>VLOOKUP(J835,'Depr Rates'!A:G,7,FALSE)</f>
        <v>3.7400000000000003E-2</v>
      </c>
    </row>
    <row r="836" spans="1:13" ht="14.45" x14ac:dyDescent="0.3">
      <c r="A836" s="212" t="s">
        <v>102</v>
      </c>
      <c r="B836" s="213">
        <v>10600501</v>
      </c>
      <c r="C836" s="212" t="s">
        <v>12614</v>
      </c>
      <c r="D836" s="214">
        <v>43497</v>
      </c>
      <c r="E836" s="160" t="s">
        <v>373</v>
      </c>
      <c r="F836" s="160">
        <v>101112841</v>
      </c>
      <c r="G836" s="215">
        <v>26972.91</v>
      </c>
      <c r="H836" s="214">
        <v>43483</v>
      </c>
      <c r="I836" s="160" t="s">
        <v>452</v>
      </c>
      <c r="J836" s="160" t="s">
        <v>376</v>
      </c>
      <c r="K836" s="160">
        <f t="shared" si="12"/>
        <v>1</v>
      </c>
      <c r="L836" s="160" t="s">
        <v>101</v>
      </c>
      <c r="M836" s="211">
        <f>VLOOKUP(J836,'Depr Rates'!A:G,7,FALSE)</f>
        <v>3.9300000000000002E-2</v>
      </c>
    </row>
    <row r="837" spans="1:13" ht="14.45" x14ac:dyDescent="0.3">
      <c r="A837" s="212" t="s">
        <v>102</v>
      </c>
      <c r="B837" s="213">
        <v>10600501</v>
      </c>
      <c r="C837" s="212" t="s">
        <v>12614</v>
      </c>
      <c r="D837" s="214">
        <v>43497</v>
      </c>
      <c r="E837" s="160" t="s">
        <v>373</v>
      </c>
      <c r="F837" s="160">
        <v>101112841</v>
      </c>
      <c r="G837" s="215">
        <v>58084.15</v>
      </c>
      <c r="H837" s="214">
        <v>43483</v>
      </c>
      <c r="I837" s="160" t="s">
        <v>452</v>
      </c>
      <c r="J837" s="160" t="s">
        <v>377</v>
      </c>
      <c r="K837" s="160">
        <f t="shared" si="12"/>
        <v>1</v>
      </c>
      <c r="L837" s="160" t="s">
        <v>101</v>
      </c>
      <c r="M837" s="211">
        <f>VLOOKUP(J837,'Depr Rates'!A:G,7,FALSE)</f>
        <v>1.77E-2</v>
      </c>
    </row>
    <row r="838" spans="1:13" ht="14.45" x14ac:dyDescent="0.3">
      <c r="A838" s="212" t="s">
        <v>102</v>
      </c>
      <c r="B838" s="213">
        <v>10600501</v>
      </c>
      <c r="C838" s="212" t="s">
        <v>12614</v>
      </c>
      <c r="D838" s="214">
        <v>43497</v>
      </c>
      <c r="E838" s="160" t="s">
        <v>373</v>
      </c>
      <c r="F838" s="160">
        <v>101112841</v>
      </c>
      <c r="G838" s="215">
        <v>1217.3900000000001</v>
      </c>
      <c r="H838" s="214">
        <v>43483</v>
      </c>
      <c r="I838" s="160" t="s">
        <v>452</v>
      </c>
      <c r="J838" s="160" t="s">
        <v>9054</v>
      </c>
      <c r="K838" s="160">
        <f t="shared" si="12"/>
        <v>1</v>
      </c>
      <c r="L838" s="160" t="s">
        <v>101</v>
      </c>
      <c r="M838" s="211">
        <f>VLOOKUP(J838,'Depr Rates'!A:G,7,FALSE)</f>
        <v>3.1399999999999997E-2</v>
      </c>
    </row>
    <row r="839" spans="1:13" ht="14.45" x14ac:dyDescent="0.3">
      <c r="A839" s="212" t="s">
        <v>102</v>
      </c>
      <c r="B839" s="213">
        <v>10600501</v>
      </c>
      <c r="C839" s="212" t="s">
        <v>12614</v>
      </c>
      <c r="D839" s="214">
        <v>43497</v>
      </c>
      <c r="E839" s="160" t="s">
        <v>373</v>
      </c>
      <c r="F839" s="160">
        <v>101112841</v>
      </c>
      <c r="G839" s="215">
        <v>3899.82</v>
      </c>
      <c r="H839" s="214">
        <v>43483</v>
      </c>
      <c r="I839" s="160" t="s">
        <v>452</v>
      </c>
      <c r="J839" s="160" t="s">
        <v>9132</v>
      </c>
      <c r="K839" s="160">
        <f t="shared" si="12"/>
        <v>1</v>
      </c>
      <c r="L839" s="160" t="s">
        <v>101</v>
      </c>
      <c r="M839" s="211">
        <f>VLOOKUP(J839,'Depr Rates'!A:G,7,FALSE)</f>
        <v>3.7400000000000003E-2</v>
      </c>
    </row>
    <row r="840" spans="1:13" ht="14.45" x14ac:dyDescent="0.3">
      <c r="A840" s="212" t="s">
        <v>102</v>
      </c>
      <c r="B840" s="213">
        <v>10600501</v>
      </c>
      <c r="C840" s="212" t="s">
        <v>12614</v>
      </c>
      <c r="D840" s="214">
        <v>43497</v>
      </c>
      <c r="E840" s="160" t="s">
        <v>373</v>
      </c>
      <c r="F840" s="160">
        <v>101112841</v>
      </c>
      <c r="G840" s="160">
        <v>123.04</v>
      </c>
      <c r="H840" s="214">
        <v>43483</v>
      </c>
      <c r="I840" s="160" t="s">
        <v>452</v>
      </c>
      <c r="J840" s="160" t="s">
        <v>376</v>
      </c>
      <c r="K840" s="160">
        <f t="shared" si="12"/>
        <v>1</v>
      </c>
      <c r="L840" s="160" t="s">
        <v>101</v>
      </c>
      <c r="M840" s="211">
        <f>VLOOKUP(J840,'Depr Rates'!A:G,7,FALSE)</f>
        <v>3.9300000000000002E-2</v>
      </c>
    </row>
    <row r="841" spans="1:13" ht="14.45" x14ac:dyDescent="0.3">
      <c r="A841" s="212" t="s">
        <v>102</v>
      </c>
      <c r="B841" s="213">
        <v>10600501</v>
      </c>
      <c r="C841" s="212" t="s">
        <v>12614</v>
      </c>
      <c r="D841" s="214">
        <v>43497</v>
      </c>
      <c r="E841" s="160" t="s">
        <v>373</v>
      </c>
      <c r="F841" s="160">
        <v>101112841</v>
      </c>
      <c r="G841" s="160">
        <v>264.94</v>
      </c>
      <c r="H841" s="214">
        <v>43483</v>
      </c>
      <c r="I841" s="160" t="s">
        <v>452</v>
      </c>
      <c r="J841" s="160" t="s">
        <v>377</v>
      </c>
      <c r="K841" s="160">
        <f t="shared" si="12"/>
        <v>1</v>
      </c>
      <c r="L841" s="160" t="s">
        <v>101</v>
      </c>
      <c r="M841" s="211">
        <f>VLOOKUP(J841,'Depr Rates'!A:G,7,FALSE)</f>
        <v>1.77E-2</v>
      </c>
    </row>
    <row r="842" spans="1:13" ht="14.45" x14ac:dyDescent="0.3">
      <c r="A842" s="212" t="s">
        <v>102</v>
      </c>
      <c r="B842" s="213">
        <v>10600501</v>
      </c>
      <c r="C842" s="212" t="s">
        <v>12614</v>
      </c>
      <c r="D842" s="214">
        <v>43497</v>
      </c>
      <c r="E842" s="160" t="s">
        <v>373</v>
      </c>
      <c r="F842" s="160">
        <v>101112841</v>
      </c>
      <c r="G842" s="160">
        <v>5.55</v>
      </c>
      <c r="H842" s="214">
        <v>43483</v>
      </c>
      <c r="I842" s="160" t="s">
        <v>452</v>
      </c>
      <c r="J842" s="160" t="s">
        <v>9054</v>
      </c>
      <c r="K842" s="160">
        <f t="shared" si="12"/>
        <v>1</v>
      </c>
      <c r="L842" s="160" t="s">
        <v>101</v>
      </c>
      <c r="M842" s="211">
        <f>VLOOKUP(J842,'Depr Rates'!A:G,7,FALSE)</f>
        <v>3.1399999999999997E-2</v>
      </c>
    </row>
    <row r="843" spans="1:13" ht="14.45" x14ac:dyDescent="0.3">
      <c r="A843" s="212" t="s">
        <v>102</v>
      </c>
      <c r="B843" s="213">
        <v>10600501</v>
      </c>
      <c r="C843" s="212" t="s">
        <v>12614</v>
      </c>
      <c r="D843" s="214">
        <v>43497</v>
      </c>
      <c r="E843" s="160" t="s">
        <v>373</v>
      </c>
      <c r="F843" s="160">
        <v>101112841</v>
      </c>
      <c r="G843" s="160">
        <v>17.79</v>
      </c>
      <c r="H843" s="214">
        <v>43483</v>
      </c>
      <c r="I843" s="160" t="s">
        <v>452</v>
      </c>
      <c r="J843" s="160" t="s">
        <v>9132</v>
      </c>
      <c r="K843" s="160">
        <f t="shared" si="12"/>
        <v>1</v>
      </c>
      <c r="L843" s="160" t="s">
        <v>101</v>
      </c>
      <c r="M843" s="211">
        <f>VLOOKUP(J843,'Depr Rates'!A:G,7,FALSE)</f>
        <v>3.7400000000000003E-2</v>
      </c>
    </row>
    <row r="844" spans="1:13" ht="14.45" x14ac:dyDescent="0.3">
      <c r="A844" s="212" t="s">
        <v>102</v>
      </c>
      <c r="B844" s="213">
        <v>10600501</v>
      </c>
      <c r="C844" s="212" t="s">
        <v>12614</v>
      </c>
      <c r="D844" s="214">
        <v>43525</v>
      </c>
      <c r="E844" s="160" t="s">
        <v>373</v>
      </c>
      <c r="F844" s="160">
        <v>101112865</v>
      </c>
      <c r="G844" s="215">
        <v>6809.98</v>
      </c>
      <c r="H844" s="214">
        <v>43551</v>
      </c>
      <c r="I844" s="160" t="s">
        <v>185</v>
      </c>
      <c r="J844" s="160" t="s">
        <v>377</v>
      </c>
      <c r="K844" s="160">
        <f t="shared" si="12"/>
        <v>3</v>
      </c>
      <c r="L844" s="160" t="s">
        <v>101</v>
      </c>
      <c r="M844" s="211">
        <f>VLOOKUP(J844,'Depr Rates'!A:G,7,FALSE)</f>
        <v>1.77E-2</v>
      </c>
    </row>
    <row r="845" spans="1:13" ht="14.45" x14ac:dyDescent="0.3">
      <c r="A845" s="212" t="s">
        <v>102</v>
      </c>
      <c r="B845" s="213">
        <v>10600501</v>
      </c>
      <c r="C845" s="212" t="s">
        <v>12614</v>
      </c>
      <c r="D845" s="214">
        <v>43525</v>
      </c>
      <c r="E845" s="160" t="s">
        <v>373</v>
      </c>
      <c r="F845" s="160">
        <v>101112865</v>
      </c>
      <c r="G845" s="215">
        <v>26215.3</v>
      </c>
      <c r="H845" s="214">
        <v>43551</v>
      </c>
      <c r="I845" s="160" t="s">
        <v>185</v>
      </c>
      <c r="J845" s="160" t="s">
        <v>9054</v>
      </c>
      <c r="K845" s="160">
        <f t="shared" si="12"/>
        <v>3</v>
      </c>
      <c r="L845" s="160" t="s">
        <v>101</v>
      </c>
      <c r="M845" s="211">
        <f>VLOOKUP(J845,'Depr Rates'!A:G,7,FALSE)</f>
        <v>3.1399999999999997E-2</v>
      </c>
    </row>
    <row r="846" spans="1:13" ht="14.45" x14ac:dyDescent="0.3">
      <c r="A846" s="212" t="s">
        <v>102</v>
      </c>
      <c r="B846" s="213">
        <v>10600501</v>
      </c>
      <c r="C846" s="212" t="s">
        <v>12614</v>
      </c>
      <c r="D846" s="214">
        <v>43525</v>
      </c>
      <c r="E846" s="160" t="s">
        <v>373</v>
      </c>
      <c r="F846" s="160">
        <v>101112865</v>
      </c>
      <c r="G846" s="215">
        <v>7301.06</v>
      </c>
      <c r="H846" s="214">
        <v>43551</v>
      </c>
      <c r="I846" s="160" t="s">
        <v>185</v>
      </c>
      <c r="J846" s="160" t="s">
        <v>376</v>
      </c>
      <c r="K846" s="160">
        <f t="shared" si="12"/>
        <v>3</v>
      </c>
      <c r="L846" s="160" t="s">
        <v>101</v>
      </c>
      <c r="M846" s="211">
        <f>VLOOKUP(J846,'Depr Rates'!A:G,7,FALSE)</f>
        <v>3.9300000000000002E-2</v>
      </c>
    </row>
    <row r="847" spans="1:13" ht="14.45" x14ac:dyDescent="0.3">
      <c r="A847" s="212" t="s">
        <v>102</v>
      </c>
      <c r="B847" s="213">
        <v>10600501</v>
      </c>
      <c r="C847" s="212" t="s">
        <v>12614</v>
      </c>
      <c r="D847" s="214">
        <v>43525</v>
      </c>
      <c r="E847" s="160" t="s">
        <v>373</v>
      </c>
      <c r="F847" s="160">
        <v>101113096</v>
      </c>
      <c r="G847" s="215">
        <v>2613.7199999999998</v>
      </c>
      <c r="H847" s="214">
        <v>43528</v>
      </c>
      <c r="I847" s="160" t="s">
        <v>569</v>
      </c>
      <c r="J847" s="160" t="s">
        <v>9132</v>
      </c>
      <c r="K847" s="160">
        <f t="shared" si="12"/>
        <v>3</v>
      </c>
      <c r="L847" s="160" t="s">
        <v>101</v>
      </c>
      <c r="M847" s="211">
        <f>VLOOKUP(J847,'Depr Rates'!A:G,7,FALSE)</f>
        <v>3.7400000000000003E-2</v>
      </c>
    </row>
    <row r="848" spans="1:13" ht="14.45" x14ac:dyDescent="0.3">
      <c r="A848" s="212" t="s">
        <v>102</v>
      </c>
      <c r="B848" s="213">
        <v>10600501</v>
      </c>
      <c r="C848" s="212" t="s">
        <v>12614</v>
      </c>
      <c r="D848" s="214">
        <v>43525</v>
      </c>
      <c r="E848" s="160" t="s">
        <v>373</v>
      </c>
      <c r="F848" s="160">
        <v>101113096</v>
      </c>
      <c r="G848" s="160">
        <v>-995.56</v>
      </c>
      <c r="H848" s="214">
        <v>43528</v>
      </c>
      <c r="I848" s="160" t="s">
        <v>569</v>
      </c>
      <c r="J848" s="160" t="s">
        <v>9132</v>
      </c>
      <c r="K848" s="160">
        <f t="shared" si="12"/>
        <v>3</v>
      </c>
      <c r="L848" s="160" t="s">
        <v>101</v>
      </c>
      <c r="M848" s="211">
        <f>VLOOKUP(J848,'Depr Rates'!A:G,7,FALSE)</f>
        <v>3.7400000000000003E-2</v>
      </c>
    </row>
    <row r="849" spans="1:13" ht="14.45" x14ac:dyDescent="0.3">
      <c r="A849" s="212" t="s">
        <v>102</v>
      </c>
      <c r="B849" s="213">
        <v>10600501</v>
      </c>
      <c r="C849" s="212" t="s">
        <v>12614</v>
      </c>
      <c r="D849" s="214">
        <v>43525</v>
      </c>
      <c r="E849" s="160" t="s">
        <v>373</v>
      </c>
      <c r="F849" s="160">
        <v>101113096</v>
      </c>
      <c r="G849" s="160">
        <v>-10.75</v>
      </c>
      <c r="H849" s="214">
        <v>43528</v>
      </c>
      <c r="I849" s="160" t="s">
        <v>569</v>
      </c>
      <c r="J849" s="160" t="s">
        <v>9132</v>
      </c>
      <c r="K849" s="160">
        <f t="shared" si="12"/>
        <v>3</v>
      </c>
      <c r="L849" s="160" t="s">
        <v>101</v>
      </c>
      <c r="M849" s="211">
        <f>VLOOKUP(J849,'Depr Rates'!A:G,7,FALSE)</f>
        <v>3.7400000000000003E-2</v>
      </c>
    </row>
    <row r="850" spans="1:13" ht="14.45" x14ac:dyDescent="0.3">
      <c r="A850" s="212" t="s">
        <v>102</v>
      </c>
      <c r="B850" s="213">
        <v>10600501</v>
      </c>
      <c r="C850" s="212" t="s">
        <v>12614</v>
      </c>
      <c r="D850" s="214">
        <v>43466</v>
      </c>
      <c r="E850" s="160" t="s">
        <v>373</v>
      </c>
      <c r="F850" s="160">
        <v>101113102</v>
      </c>
      <c r="G850" s="160">
        <v>-115.15</v>
      </c>
      <c r="H850" s="214">
        <v>43496</v>
      </c>
      <c r="I850" s="160" t="s">
        <v>177</v>
      </c>
      <c r="J850" s="160" t="s">
        <v>376</v>
      </c>
      <c r="K850" s="160">
        <f t="shared" si="12"/>
        <v>1</v>
      </c>
      <c r="L850" s="160" t="s">
        <v>101</v>
      </c>
      <c r="M850" s="211">
        <f>VLOOKUP(J850,'Depr Rates'!A:G,7,FALSE)</f>
        <v>3.9300000000000002E-2</v>
      </c>
    </row>
    <row r="851" spans="1:13" ht="14.45" x14ac:dyDescent="0.3">
      <c r="A851" s="212" t="s">
        <v>102</v>
      </c>
      <c r="B851" s="213">
        <v>10600501</v>
      </c>
      <c r="C851" s="212" t="s">
        <v>12614</v>
      </c>
      <c r="D851" s="214">
        <v>43497</v>
      </c>
      <c r="E851" s="160" t="s">
        <v>373</v>
      </c>
      <c r="F851" s="160">
        <v>101113102</v>
      </c>
      <c r="G851" s="160">
        <v>-568.12</v>
      </c>
      <c r="H851" s="214">
        <v>43496</v>
      </c>
      <c r="I851" s="160" t="s">
        <v>177</v>
      </c>
      <c r="J851" s="160" t="s">
        <v>376</v>
      </c>
      <c r="K851" s="160">
        <f t="shared" si="12"/>
        <v>1</v>
      </c>
      <c r="L851" s="160" t="s">
        <v>101</v>
      </c>
      <c r="M851" s="211">
        <f>VLOOKUP(J851,'Depr Rates'!A:G,7,FALSE)</f>
        <v>3.9300000000000002E-2</v>
      </c>
    </row>
    <row r="852" spans="1:13" ht="14.45" x14ac:dyDescent="0.3">
      <c r="A852" s="212" t="s">
        <v>102</v>
      </c>
      <c r="B852" s="213">
        <v>10600501</v>
      </c>
      <c r="C852" s="212" t="s">
        <v>12614</v>
      </c>
      <c r="D852" s="214">
        <v>43497</v>
      </c>
      <c r="E852" s="160" t="s">
        <v>373</v>
      </c>
      <c r="F852" s="160">
        <v>101113102</v>
      </c>
      <c r="G852" s="160">
        <v>634.89</v>
      </c>
      <c r="H852" s="214">
        <v>43496</v>
      </c>
      <c r="I852" s="160" t="s">
        <v>177</v>
      </c>
      <c r="J852" s="160" t="s">
        <v>376</v>
      </c>
      <c r="K852" s="160">
        <f t="shared" si="12"/>
        <v>1</v>
      </c>
      <c r="L852" s="160" t="s">
        <v>101</v>
      </c>
      <c r="M852" s="211">
        <f>VLOOKUP(J852,'Depr Rates'!A:G,7,FALSE)</f>
        <v>3.9300000000000002E-2</v>
      </c>
    </row>
    <row r="853" spans="1:13" ht="14.45" x14ac:dyDescent="0.3">
      <c r="A853" s="212" t="s">
        <v>102</v>
      </c>
      <c r="B853" s="213">
        <v>10600501</v>
      </c>
      <c r="C853" s="212" t="s">
        <v>12614</v>
      </c>
      <c r="D853" s="214">
        <v>43525</v>
      </c>
      <c r="E853" s="160" t="s">
        <v>373</v>
      </c>
      <c r="F853" s="160">
        <v>101113102</v>
      </c>
      <c r="G853" s="160">
        <v>633.25</v>
      </c>
      <c r="H853" s="214">
        <v>43496</v>
      </c>
      <c r="I853" s="160" t="s">
        <v>177</v>
      </c>
      <c r="J853" s="160" t="s">
        <v>376</v>
      </c>
      <c r="K853" s="160">
        <f t="shared" si="12"/>
        <v>1</v>
      </c>
      <c r="L853" s="160" t="s">
        <v>101</v>
      </c>
      <c r="M853" s="211">
        <f>VLOOKUP(J853,'Depr Rates'!A:G,7,FALSE)</f>
        <v>3.9300000000000002E-2</v>
      </c>
    </row>
    <row r="854" spans="1:13" ht="14.45" x14ac:dyDescent="0.3">
      <c r="A854" s="212" t="s">
        <v>102</v>
      </c>
      <c r="B854" s="213">
        <v>10600501</v>
      </c>
      <c r="C854" s="212" t="s">
        <v>12614</v>
      </c>
      <c r="D854" s="214">
        <v>43525</v>
      </c>
      <c r="E854" s="160" t="s">
        <v>373</v>
      </c>
      <c r="F854" s="160">
        <v>101113102</v>
      </c>
      <c r="G854" s="160">
        <v>-628.20000000000005</v>
      </c>
      <c r="H854" s="214">
        <v>43496</v>
      </c>
      <c r="I854" s="160" t="s">
        <v>177</v>
      </c>
      <c r="J854" s="160" t="s">
        <v>376</v>
      </c>
      <c r="K854" s="160">
        <f t="shared" si="12"/>
        <v>1</v>
      </c>
      <c r="L854" s="160" t="s">
        <v>101</v>
      </c>
      <c r="M854" s="211">
        <f>VLOOKUP(J854,'Depr Rates'!A:G,7,FALSE)</f>
        <v>3.9300000000000002E-2</v>
      </c>
    </row>
    <row r="855" spans="1:13" ht="14.45" x14ac:dyDescent="0.3">
      <c r="A855" s="212" t="s">
        <v>102</v>
      </c>
      <c r="B855" s="213">
        <v>10600501</v>
      </c>
      <c r="C855" s="212" t="s">
        <v>12614</v>
      </c>
      <c r="D855" s="214">
        <v>43525</v>
      </c>
      <c r="E855" s="160" t="s">
        <v>373</v>
      </c>
      <c r="F855" s="160">
        <v>101113102</v>
      </c>
      <c r="G855" s="160">
        <v>2.71</v>
      </c>
      <c r="H855" s="214">
        <v>43496</v>
      </c>
      <c r="I855" s="160" t="s">
        <v>177</v>
      </c>
      <c r="J855" s="160" t="s">
        <v>376</v>
      </c>
      <c r="K855" s="160">
        <f t="shared" si="12"/>
        <v>1</v>
      </c>
      <c r="L855" s="160" t="s">
        <v>101</v>
      </c>
      <c r="M855" s="211">
        <f>VLOOKUP(J855,'Depr Rates'!A:G,7,FALSE)</f>
        <v>3.9300000000000002E-2</v>
      </c>
    </row>
    <row r="856" spans="1:13" ht="14.45" x14ac:dyDescent="0.3">
      <c r="A856" s="212" t="s">
        <v>102</v>
      </c>
      <c r="B856" s="213">
        <v>10600501</v>
      </c>
      <c r="C856" s="212" t="s">
        <v>12614</v>
      </c>
      <c r="D856" s="214">
        <v>43466</v>
      </c>
      <c r="E856" s="160" t="s">
        <v>373</v>
      </c>
      <c r="F856" s="160">
        <v>101113194</v>
      </c>
      <c r="G856" s="215">
        <v>38011.75</v>
      </c>
      <c r="H856" s="214">
        <v>43468</v>
      </c>
      <c r="I856" s="160" t="s">
        <v>408</v>
      </c>
      <c r="J856" s="160" t="s">
        <v>376</v>
      </c>
      <c r="K856" s="160">
        <f t="shared" si="12"/>
        <v>1</v>
      </c>
      <c r="L856" s="160" t="s">
        <v>101</v>
      </c>
      <c r="M856" s="211">
        <f>VLOOKUP(J856,'Depr Rates'!A:G,7,FALSE)</f>
        <v>3.9300000000000002E-2</v>
      </c>
    </row>
    <row r="857" spans="1:13" ht="14.45" x14ac:dyDescent="0.3">
      <c r="A857" s="212" t="s">
        <v>102</v>
      </c>
      <c r="B857" s="213">
        <v>10600501</v>
      </c>
      <c r="C857" s="212" t="s">
        <v>12614</v>
      </c>
      <c r="D857" s="214">
        <v>43466</v>
      </c>
      <c r="E857" s="160" t="s">
        <v>373</v>
      </c>
      <c r="F857" s="160">
        <v>101113194</v>
      </c>
      <c r="G857" s="160">
        <v>132.88</v>
      </c>
      <c r="H857" s="214">
        <v>43468</v>
      </c>
      <c r="I857" s="160" t="s">
        <v>408</v>
      </c>
      <c r="J857" s="160" t="s">
        <v>9132</v>
      </c>
      <c r="K857" s="160">
        <f t="shared" si="12"/>
        <v>1</v>
      </c>
      <c r="L857" s="160" t="s">
        <v>101</v>
      </c>
      <c r="M857" s="211">
        <f>VLOOKUP(J857,'Depr Rates'!A:G,7,FALSE)</f>
        <v>3.7400000000000003E-2</v>
      </c>
    </row>
    <row r="858" spans="1:13" ht="14.45" x14ac:dyDescent="0.3">
      <c r="A858" s="212" t="s">
        <v>102</v>
      </c>
      <c r="B858" s="213">
        <v>10600501</v>
      </c>
      <c r="C858" s="212" t="s">
        <v>12614</v>
      </c>
      <c r="D858" s="214">
        <v>43466</v>
      </c>
      <c r="E858" s="160" t="s">
        <v>373</v>
      </c>
      <c r="F858" s="160">
        <v>101113194</v>
      </c>
      <c r="G858" s="215">
        <v>20212.419999999998</v>
      </c>
      <c r="H858" s="214">
        <v>43468</v>
      </c>
      <c r="I858" s="160" t="s">
        <v>408</v>
      </c>
      <c r="J858" s="160" t="s">
        <v>377</v>
      </c>
      <c r="K858" s="160">
        <f t="shared" si="12"/>
        <v>1</v>
      </c>
      <c r="L858" s="160" t="s">
        <v>101</v>
      </c>
      <c r="M858" s="211">
        <f>VLOOKUP(J858,'Depr Rates'!A:G,7,FALSE)</f>
        <v>1.77E-2</v>
      </c>
    </row>
    <row r="859" spans="1:13" ht="14.45" x14ac:dyDescent="0.3">
      <c r="A859" s="212" t="s">
        <v>102</v>
      </c>
      <c r="B859" s="213">
        <v>10600501</v>
      </c>
      <c r="C859" s="212" t="s">
        <v>12614</v>
      </c>
      <c r="D859" s="214">
        <v>43466</v>
      </c>
      <c r="E859" s="160" t="s">
        <v>373</v>
      </c>
      <c r="F859" s="160">
        <v>101113194</v>
      </c>
      <c r="G859" s="215">
        <v>-8176.14</v>
      </c>
      <c r="H859" s="214">
        <v>43468</v>
      </c>
      <c r="I859" s="160" t="s">
        <v>408</v>
      </c>
      <c r="J859" s="160" t="s">
        <v>377</v>
      </c>
      <c r="K859" s="160">
        <f t="shared" si="12"/>
        <v>1</v>
      </c>
      <c r="L859" s="160" t="s">
        <v>101</v>
      </c>
      <c r="M859" s="211">
        <f>VLOOKUP(J859,'Depr Rates'!A:G,7,FALSE)</f>
        <v>1.77E-2</v>
      </c>
    </row>
    <row r="860" spans="1:13" ht="14.45" x14ac:dyDescent="0.3">
      <c r="A860" s="212" t="s">
        <v>102</v>
      </c>
      <c r="B860" s="213">
        <v>10600501</v>
      </c>
      <c r="C860" s="212" t="s">
        <v>12614</v>
      </c>
      <c r="D860" s="214">
        <v>43466</v>
      </c>
      <c r="E860" s="160" t="s">
        <v>373</v>
      </c>
      <c r="F860" s="160">
        <v>101113194</v>
      </c>
      <c r="G860" s="160">
        <v>-53.75</v>
      </c>
      <c r="H860" s="214">
        <v>43468</v>
      </c>
      <c r="I860" s="160" t="s">
        <v>408</v>
      </c>
      <c r="J860" s="160" t="s">
        <v>9132</v>
      </c>
      <c r="K860" s="160">
        <f t="shared" si="12"/>
        <v>1</v>
      </c>
      <c r="L860" s="160" t="s">
        <v>101</v>
      </c>
      <c r="M860" s="211">
        <f>VLOOKUP(J860,'Depr Rates'!A:G,7,FALSE)</f>
        <v>3.7400000000000003E-2</v>
      </c>
    </row>
    <row r="861" spans="1:13" ht="14.45" x14ac:dyDescent="0.3">
      <c r="A861" s="212" t="s">
        <v>102</v>
      </c>
      <c r="B861" s="213">
        <v>10600501</v>
      </c>
      <c r="C861" s="212" t="s">
        <v>12614</v>
      </c>
      <c r="D861" s="214">
        <v>43466</v>
      </c>
      <c r="E861" s="160" t="s">
        <v>373</v>
      </c>
      <c r="F861" s="160">
        <v>101113194</v>
      </c>
      <c r="G861" s="215">
        <v>-15376.15</v>
      </c>
      <c r="H861" s="214">
        <v>43468</v>
      </c>
      <c r="I861" s="160" t="s">
        <v>408</v>
      </c>
      <c r="J861" s="160" t="s">
        <v>376</v>
      </c>
      <c r="K861" s="160">
        <f t="shared" si="12"/>
        <v>1</v>
      </c>
      <c r="L861" s="160" t="s">
        <v>101</v>
      </c>
      <c r="M861" s="211">
        <f>VLOOKUP(J861,'Depr Rates'!A:G,7,FALSE)</f>
        <v>3.9300000000000002E-2</v>
      </c>
    </row>
    <row r="862" spans="1:13" ht="14.45" x14ac:dyDescent="0.3">
      <c r="A862" s="212" t="s">
        <v>102</v>
      </c>
      <c r="B862" s="213">
        <v>10600501</v>
      </c>
      <c r="C862" s="212" t="s">
        <v>12614</v>
      </c>
      <c r="D862" s="214">
        <v>43466</v>
      </c>
      <c r="E862" s="160" t="s">
        <v>373</v>
      </c>
      <c r="F862" s="160">
        <v>101113194</v>
      </c>
      <c r="G862" s="215">
        <v>8203.9599999999991</v>
      </c>
      <c r="H862" s="214">
        <v>43468</v>
      </c>
      <c r="I862" s="160" t="s">
        <v>408</v>
      </c>
      <c r="J862" s="160" t="s">
        <v>377</v>
      </c>
      <c r="K862" s="160">
        <f t="shared" si="12"/>
        <v>1</v>
      </c>
      <c r="L862" s="160" t="s">
        <v>101</v>
      </c>
      <c r="M862" s="211">
        <f>VLOOKUP(J862,'Depr Rates'!A:G,7,FALSE)</f>
        <v>1.77E-2</v>
      </c>
    </row>
    <row r="863" spans="1:13" ht="14.45" x14ac:dyDescent="0.3">
      <c r="A863" s="212" t="s">
        <v>102</v>
      </c>
      <c r="B863" s="213">
        <v>10600501</v>
      </c>
      <c r="C863" s="212" t="s">
        <v>12614</v>
      </c>
      <c r="D863" s="214">
        <v>43466</v>
      </c>
      <c r="E863" s="160" t="s">
        <v>373</v>
      </c>
      <c r="F863" s="160">
        <v>101113194</v>
      </c>
      <c r="G863" s="160">
        <v>53.94</v>
      </c>
      <c r="H863" s="214">
        <v>43468</v>
      </c>
      <c r="I863" s="160" t="s">
        <v>408</v>
      </c>
      <c r="J863" s="160" t="s">
        <v>9132</v>
      </c>
      <c r="K863" s="160">
        <f t="shared" si="12"/>
        <v>1</v>
      </c>
      <c r="L863" s="160" t="s">
        <v>101</v>
      </c>
      <c r="M863" s="211">
        <f>VLOOKUP(J863,'Depr Rates'!A:G,7,FALSE)</f>
        <v>3.7400000000000003E-2</v>
      </c>
    </row>
    <row r="864" spans="1:13" ht="14.45" x14ac:dyDescent="0.3">
      <c r="A864" s="212" t="s">
        <v>102</v>
      </c>
      <c r="B864" s="213">
        <v>10600501</v>
      </c>
      <c r="C864" s="212" t="s">
        <v>12614</v>
      </c>
      <c r="D864" s="214">
        <v>43466</v>
      </c>
      <c r="E864" s="160" t="s">
        <v>373</v>
      </c>
      <c r="F864" s="160">
        <v>101113194</v>
      </c>
      <c r="G864" s="215">
        <v>15428.48</v>
      </c>
      <c r="H864" s="214">
        <v>43468</v>
      </c>
      <c r="I864" s="160" t="s">
        <v>408</v>
      </c>
      <c r="J864" s="160" t="s">
        <v>376</v>
      </c>
      <c r="K864" s="160">
        <f t="shared" si="12"/>
        <v>1</v>
      </c>
      <c r="L864" s="160" t="s">
        <v>101</v>
      </c>
      <c r="M864" s="211">
        <f>VLOOKUP(J864,'Depr Rates'!A:G,7,FALSE)</f>
        <v>3.9300000000000002E-2</v>
      </c>
    </row>
    <row r="865" spans="1:13" ht="14.45" x14ac:dyDescent="0.3">
      <c r="A865" s="212" t="s">
        <v>102</v>
      </c>
      <c r="B865" s="213">
        <v>10600501</v>
      </c>
      <c r="C865" s="212" t="s">
        <v>12614</v>
      </c>
      <c r="D865" s="214">
        <v>43497</v>
      </c>
      <c r="E865" s="160" t="s">
        <v>373</v>
      </c>
      <c r="F865" s="160">
        <v>101113194</v>
      </c>
      <c r="G865" s="160">
        <v>-67.930000000000007</v>
      </c>
      <c r="H865" s="214">
        <v>43468</v>
      </c>
      <c r="I865" s="160" t="s">
        <v>408</v>
      </c>
      <c r="J865" s="160" t="s">
        <v>376</v>
      </c>
      <c r="K865" s="160">
        <f t="shared" si="12"/>
        <v>1</v>
      </c>
      <c r="L865" s="160" t="s">
        <v>101</v>
      </c>
      <c r="M865" s="211">
        <f>VLOOKUP(J865,'Depr Rates'!A:G,7,FALSE)</f>
        <v>3.9300000000000002E-2</v>
      </c>
    </row>
    <row r="866" spans="1:13" ht="14.45" x14ac:dyDescent="0.3">
      <c r="A866" s="212" t="s">
        <v>102</v>
      </c>
      <c r="B866" s="213">
        <v>10600501</v>
      </c>
      <c r="C866" s="212" t="s">
        <v>12614</v>
      </c>
      <c r="D866" s="214">
        <v>43497</v>
      </c>
      <c r="E866" s="160" t="s">
        <v>373</v>
      </c>
      <c r="F866" s="160">
        <v>101113194</v>
      </c>
      <c r="G866" s="160">
        <v>-0.24</v>
      </c>
      <c r="H866" s="214">
        <v>43468</v>
      </c>
      <c r="I866" s="160" t="s">
        <v>408</v>
      </c>
      <c r="J866" s="160" t="s">
        <v>9132</v>
      </c>
      <c r="K866" s="160">
        <f t="shared" si="12"/>
        <v>1</v>
      </c>
      <c r="L866" s="160" t="s">
        <v>101</v>
      </c>
      <c r="M866" s="211">
        <f>VLOOKUP(J866,'Depr Rates'!A:G,7,FALSE)</f>
        <v>3.7400000000000003E-2</v>
      </c>
    </row>
    <row r="867" spans="1:13" ht="14.45" x14ac:dyDescent="0.3">
      <c r="A867" s="212" t="s">
        <v>102</v>
      </c>
      <c r="B867" s="213">
        <v>10600501</v>
      </c>
      <c r="C867" s="212" t="s">
        <v>12614</v>
      </c>
      <c r="D867" s="214">
        <v>43497</v>
      </c>
      <c r="E867" s="160" t="s">
        <v>373</v>
      </c>
      <c r="F867" s="160">
        <v>101113194</v>
      </c>
      <c r="G867" s="160">
        <v>-36.130000000000003</v>
      </c>
      <c r="H867" s="214">
        <v>43468</v>
      </c>
      <c r="I867" s="160" t="s">
        <v>408</v>
      </c>
      <c r="J867" s="160" t="s">
        <v>377</v>
      </c>
      <c r="K867" s="160">
        <f t="shared" si="12"/>
        <v>1</v>
      </c>
      <c r="L867" s="160" t="s">
        <v>101</v>
      </c>
      <c r="M867" s="211">
        <f>VLOOKUP(J867,'Depr Rates'!A:G,7,FALSE)</f>
        <v>1.77E-2</v>
      </c>
    </row>
    <row r="868" spans="1:13" ht="14.45" x14ac:dyDescent="0.3">
      <c r="A868" s="212" t="s">
        <v>102</v>
      </c>
      <c r="B868" s="213">
        <v>10600501</v>
      </c>
      <c r="C868" s="212" t="s">
        <v>12614</v>
      </c>
      <c r="D868" s="214">
        <v>43497</v>
      </c>
      <c r="E868" s="160" t="s">
        <v>373</v>
      </c>
      <c r="F868" s="160">
        <v>101113194</v>
      </c>
      <c r="G868" s="160">
        <v>16.100000000000001</v>
      </c>
      <c r="H868" s="214">
        <v>43468</v>
      </c>
      <c r="I868" s="160" t="s">
        <v>408</v>
      </c>
      <c r="J868" s="160" t="s">
        <v>376</v>
      </c>
      <c r="K868" s="160">
        <f t="shared" si="12"/>
        <v>1</v>
      </c>
      <c r="L868" s="160" t="s">
        <v>101</v>
      </c>
      <c r="M868" s="211">
        <f>VLOOKUP(J868,'Depr Rates'!A:G,7,FALSE)</f>
        <v>3.9300000000000002E-2</v>
      </c>
    </row>
    <row r="869" spans="1:13" ht="14.45" x14ac:dyDescent="0.3">
      <c r="A869" s="212" t="s">
        <v>102</v>
      </c>
      <c r="B869" s="213">
        <v>10600501</v>
      </c>
      <c r="C869" s="212" t="s">
        <v>12614</v>
      </c>
      <c r="D869" s="214">
        <v>43497</v>
      </c>
      <c r="E869" s="160" t="s">
        <v>373</v>
      </c>
      <c r="F869" s="160">
        <v>101113194</v>
      </c>
      <c r="G869" s="160">
        <v>0.05</v>
      </c>
      <c r="H869" s="214">
        <v>43468</v>
      </c>
      <c r="I869" s="160" t="s">
        <v>408</v>
      </c>
      <c r="J869" s="160" t="s">
        <v>9132</v>
      </c>
      <c r="K869" s="160">
        <f t="shared" si="12"/>
        <v>1</v>
      </c>
      <c r="L869" s="160" t="s">
        <v>101</v>
      </c>
      <c r="M869" s="211">
        <f>VLOOKUP(J869,'Depr Rates'!A:G,7,FALSE)</f>
        <v>3.7400000000000003E-2</v>
      </c>
    </row>
    <row r="870" spans="1:13" ht="14.45" x14ac:dyDescent="0.3">
      <c r="A870" s="212" t="s">
        <v>102</v>
      </c>
      <c r="B870" s="213">
        <v>10600501</v>
      </c>
      <c r="C870" s="212" t="s">
        <v>12614</v>
      </c>
      <c r="D870" s="214">
        <v>43497</v>
      </c>
      <c r="E870" s="160" t="s">
        <v>373</v>
      </c>
      <c r="F870" s="160">
        <v>101113194</v>
      </c>
      <c r="G870" s="160">
        <v>8.5500000000000007</v>
      </c>
      <c r="H870" s="214">
        <v>43468</v>
      </c>
      <c r="I870" s="160" t="s">
        <v>408</v>
      </c>
      <c r="J870" s="160" t="s">
        <v>377</v>
      </c>
      <c r="K870" s="160">
        <f t="shared" si="12"/>
        <v>1</v>
      </c>
      <c r="L870" s="160" t="s">
        <v>101</v>
      </c>
      <c r="M870" s="211">
        <f>VLOOKUP(J870,'Depr Rates'!A:G,7,FALSE)</f>
        <v>1.77E-2</v>
      </c>
    </row>
    <row r="871" spans="1:13" ht="14.45" x14ac:dyDescent="0.3">
      <c r="A871" s="212" t="s">
        <v>102</v>
      </c>
      <c r="B871" s="213">
        <v>10600501</v>
      </c>
      <c r="C871" s="212" t="s">
        <v>12614</v>
      </c>
      <c r="D871" s="214">
        <v>43525</v>
      </c>
      <c r="E871" s="160" t="s">
        <v>373</v>
      </c>
      <c r="F871" s="160">
        <v>101113219</v>
      </c>
      <c r="G871" s="215">
        <v>16484.7</v>
      </c>
      <c r="H871" s="214">
        <v>43549</v>
      </c>
      <c r="I871" s="160" t="s">
        <v>592</v>
      </c>
      <c r="J871" s="160" t="s">
        <v>377</v>
      </c>
      <c r="K871" s="160">
        <f t="shared" si="12"/>
        <v>3</v>
      </c>
      <c r="L871" s="160" t="s">
        <v>101</v>
      </c>
      <c r="M871" s="211">
        <f>VLOOKUP(J871,'Depr Rates'!A:G,7,FALSE)</f>
        <v>1.77E-2</v>
      </c>
    </row>
    <row r="872" spans="1:13" ht="14.45" x14ac:dyDescent="0.3">
      <c r="A872" s="212" t="s">
        <v>102</v>
      </c>
      <c r="B872" s="213">
        <v>10600501</v>
      </c>
      <c r="C872" s="212" t="s">
        <v>12614</v>
      </c>
      <c r="D872" s="214">
        <v>43525</v>
      </c>
      <c r="E872" s="160" t="s">
        <v>373</v>
      </c>
      <c r="F872" s="160">
        <v>101113219</v>
      </c>
      <c r="G872" s="215">
        <v>10077.01</v>
      </c>
      <c r="H872" s="214">
        <v>43549</v>
      </c>
      <c r="I872" s="160" t="s">
        <v>592</v>
      </c>
      <c r="J872" s="160" t="s">
        <v>377</v>
      </c>
      <c r="K872" s="160">
        <f t="shared" ref="K872:K935" si="13">MONTH(H872)</f>
        <v>3</v>
      </c>
      <c r="L872" s="160" t="s">
        <v>101</v>
      </c>
      <c r="M872" s="211">
        <f>VLOOKUP(J872,'Depr Rates'!A:G,7,FALSE)</f>
        <v>1.77E-2</v>
      </c>
    </row>
    <row r="873" spans="1:13" ht="14.45" x14ac:dyDescent="0.3">
      <c r="A873" s="212" t="s">
        <v>102</v>
      </c>
      <c r="B873" s="213">
        <v>10600501</v>
      </c>
      <c r="C873" s="212" t="s">
        <v>12614</v>
      </c>
      <c r="D873" s="214">
        <v>43525</v>
      </c>
      <c r="E873" s="160" t="s">
        <v>373</v>
      </c>
      <c r="F873" s="160">
        <v>101113536</v>
      </c>
      <c r="G873" s="215">
        <v>13986.19</v>
      </c>
      <c r="H873" s="214">
        <v>43530</v>
      </c>
      <c r="I873" s="160" t="s">
        <v>451</v>
      </c>
      <c r="J873" s="160" t="s">
        <v>9054</v>
      </c>
      <c r="K873" s="160">
        <f t="shared" si="13"/>
        <v>3</v>
      </c>
      <c r="L873" s="160" t="s">
        <v>101</v>
      </c>
      <c r="M873" s="211">
        <f>VLOOKUP(J873,'Depr Rates'!A:G,7,FALSE)</f>
        <v>3.1399999999999997E-2</v>
      </c>
    </row>
    <row r="874" spans="1:13" ht="14.45" x14ac:dyDescent="0.3">
      <c r="A874" s="212" t="s">
        <v>102</v>
      </c>
      <c r="B874" s="213">
        <v>10600501</v>
      </c>
      <c r="C874" s="212" t="s">
        <v>12614</v>
      </c>
      <c r="D874" s="214">
        <v>43525</v>
      </c>
      <c r="E874" s="160" t="s">
        <v>373</v>
      </c>
      <c r="F874" s="160">
        <v>101113536</v>
      </c>
      <c r="G874" s="160">
        <v>225.59</v>
      </c>
      <c r="H874" s="214">
        <v>43530</v>
      </c>
      <c r="I874" s="160" t="s">
        <v>451</v>
      </c>
      <c r="J874" s="160" t="s">
        <v>462</v>
      </c>
      <c r="K874" s="160">
        <f t="shared" si="13"/>
        <v>3</v>
      </c>
      <c r="L874" s="160" t="s">
        <v>101</v>
      </c>
      <c r="M874" s="211">
        <f>VLOOKUP(J874,'Depr Rates'!A:G,7,FALSE)</f>
        <v>4.7500000000000001E-2</v>
      </c>
    </row>
    <row r="875" spans="1:13" ht="14.45" x14ac:dyDescent="0.3">
      <c r="A875" s="212" t="s">
        <v>102</v>
      </c>
      <c r="B875" s="213">
        <v>10600501</v>
      </c>
      <c r="C875" s="212" t="s">
        <v>12614</v>
      </c>
      <c r="D875" s="214">
        <v>43525</v>
      </c>
      <c r="E875" s="160" t="s">
        <v>373</v>
      </c>
      <c r="F875" s="160">
        <v>101113536</v>
      </c>
      <c r="G875" s="215">
        <v>4737.24</v>
      </c>
      <c r="H875" s="214">
        <v>43530</v>
      </c>
      <c r="I875" s="160" t="s">
        <v>451</v>
      </c>
      <c r="J875" s="160" t="s">
        <v>400</v>
      </c>
      <c r="K875" s="160">
        <f t="shared" si="13"/>
        <v>3</v>
      </c>
      <c r="L875" s="160" t="s">
        <v>101</v>
      </c>
      <c r="M875" s="211">
        <f>VLOOKUP(J875,'Depr Rates'!A:G,7,FALSE)</f>
        <v>4.0599999999999997E-2</v>
      </c>
    </row>
    <row r="876" spans="1:13" ht="14.45" x14ac:dyDescent="0.3">
      <c r="A876" s="212" t="s">
        <v>102</v>
      </c>
      <c r="B876" s="213">
        <v>10600501</v>
      </c>
      <c r="C876" s="212" t="s">
        <v>12614</v>
      </c>
      <c r="D876" s="214">
        <v>43525</v>
      </c>
      <c r="E876" s="160" t="s">
        <v>373</v>
      </c>
      <c r="F876" s="160">
        <v>101113536</v>
      </c>
      <c r="G876" s="215">
        <v>3609.32</v>
      </c>
      <c r="H876" s="214">
        <v>43530</v>
      </c>
      <c r="I876" s="160" t="s">
        <v>451</v>
      </c>
      <c r="J876" s="160" t="s">
        <v>9132</v>
      </c>
      <c r="K876" s="160">
        <f t="shared" si="13"/>
        <v>3</v>
      </c>
      <c r="L876" s="160" t="s">
        <v>101</v>
      </c>
      <c r="M876" s="211">
        <f>VLOOKUP(J876,'Depr Rates'!A:G,7,FALSE)</f>
        <v>3.7400000000000003E-2</v>
      </c>
    </row>
    <row r="877" spans="1:13" ht="14.45" x14ac:dyDescent="0.3">
      <c r="A877" s="212" t="s">
        <v>102</v>
      </c>
      <c r="B877" s="213">
        <v>10600501</v>
      </c>
      <c r="C877" s="212" t="s">
        <v>12614</v>
      </c>
      <c r="D877" s="214">
        <v>43525</v>
      </c>
      <c r="E877" s="160" t="s">
        <v>373</v>
      </c>
      <c r="F877" s="160">
        <v>101113536</v>
      </c>
      <c r="G877" s="215">
        <v>-4868.33</v>
      </c>
      <c r="H877" s="214">
        <v>43530</v>
      </c>
      <c r="I877" s="160" t="s">
        <v>451</v>
      </c>
      <c r="J877" s="160" t="s">
        <v>9054</v>
      </c>
      <c r="K877" s="160">
        <f t="shared" si="13"/>
        <v>3</v>
      </c>
      <c r="L877" s="160" t="s">
        <v>101</v>
      </c>
      <c r="M877" s="211">
        <f>VLOOKUP(J877,'Depr Rates'!A:G,7,FALSE)</f>
        <v>3.1399999999999997E-2</v>
      </c>
    </row>
    <row r="878" spans="1:13" ht="14.45" x14ac:dyDescent="0.3">
      <c r="A878" s="212" t="s">
        <v>102</v>
      </c>
      <c r="B878" s="213">
        <v>10600501</v>
      </c>
      <c r="C878" s="212" t="s">
        <v>12614</v>
      </c>
      <c r="D878" s="214">
        <v>43525</v>
      </c>
      <c r="E878" s="160" t="s">
        <v>373</v>
      </c>
      <c r="F878" s="160">
        <v>101113536</v>
      </c>
      <c r="G878" s="215">
        <v>-1648.94</v>
      </c>
      <c r="H878" s="214">
        <v>43530</v>
      </c>
      <c r="I878" s="160" t="s">
        <v>451</v>
      </c>
      <c r="J878" s="160" t="s">
        <v>400</v>
      </c>
      <c r="K878" s="160">
        <f t="shared" si="13"/>
        <v>3</v>
      </c>
      <c r="L878" s="160" t="s">
        <v>101</v>
      </c>
      <c r="M878" s="211">
        <f>VLOOKUP(J878,'Depr Rates'!A:G,7,FALSE)</f>
        <v>4.0599999999999997E-2</v>
      </c>
    </row>
    <row r="879" spans="1:13" ht="14.45" x14ac:dyDescent="0.3">
      <c r="A879" s="212" t="s">
        <v>102</v>
      </c>
      <c r="B879" s="213">
        <v>10600501</v>
      </c>
      <c r="C879" s="212" t="s">
        <v>12614</v>
      </c>
      <c r="D879" s="214">
        <v>43525</v>
      </c>
      <c r="E879" s="160" t="s">
        <v>373</v>
      </c>
      <c r="F879" s="160">
        <v>101113536</v>
      </c>
      <c r="G879" s="215">
        <v>-1256.33</v>
      </c>
      <c r="H879" s="214">
        <v>43530</v>
      </c>
      <c r="I879" s="160" t="s">
        <v>451</v>
      </c>
      <c r="J879" s="160" t="s">
        <v>9132</v>
      </c>
      <c r="K879" s="160">
        <f t="shared" si="13"/>
        <v>3</v>
      </c>
      <c r="L879" s="160" t="s">
        <v>101</v>
      </c>
      <c r="M879" s="211">
        <f>VLOOKUP(J879,'Depr Rates'!A:G,7,FALSE)</f>
        <v>3.7400000000000003E-2</v>
      </c>
    </row>
    <row r="880" spans="1:13" ht="14.45" x14ac:dyDescent="0.3">
      <c r="A880" s="212" t="s">
        <v>102</v>
      </c>
      <c r="B880" s="213">
        <v>10600501</v>
      </c>
      <c r="C880" s="212" t="s">
        <v>12614</v>
      </c>
      <c r="D880" s="214">
        <v>43525</v>
      </c>
      <c r="E880" s="160" t="s">
        <v>373</v>
      </c>
      <c r="F880" s="160">
        <v>101113536</v>
      </c>
      <c r="G880" s="160">
        <v>-78.52</v>
      </c>
      <c r="H880" s="214">
        <v>43530</v>
      </c>
      <c r="I880" s="160" t="s">
        <v>451</v>
      </c>
      <c r="J880" s="160" t="s">
        <v>462</v>
      </c>
      <c r="K880" s="160">
        <f t="shared" si="13"/>
        <v>3</v>
      </c>
      <c r="L880" s="160" t="s">
        <v>101</v>
      </c>
      <c r="M880" s="211">
        <f>VLOOKUP(J880,'Depr Rates'!A:G,7,FALSE)</f>
        <v>4.7500000000000001E-2</v>
      </c>
    </row>
    <row r="881" spans="1:13" ht="14.45" x14ac:dyDescent="0.3">
      <c r="A881" s="212" t="s">
        <v>102</v>
      </c>
      <c r="B881" s="213">
        <v>10600501</v>
      </c>
      <c r="C881" s="212" t="s">
        <v>12614</v>
      </c>
      <c r="D881" s="214">
        <v>43525</v>
      </c>
      <c r="E881" s="160" t="s">
        <v>373</v>
      </c>
      <c r="F881" s="160">
        <v>101113536</v>
      </c>
      <c r="G881" s="215">
        <v>2121.87</v>
      </c>
      <c r="H881" s="214">
        <v>43530</v>
      </c>
      <c r="I881" s="160" t="s">
        <v>451</v>
      </c>
      <c r="J881" s="160" t="s">
        <v>9054</v>
      </c>
      <c r="K881" s="160">
        <f t="shared" si="13"/>
        <v>3</v>
      </c>
      <c r="L881" s="160" t="s">
        <v>101</v>
      </c>
      <c r="M881" s="211">
        <f>VLOOKUP(J881,'Depr Rates'!A:G,7,FALSE)</f>
        <v>3.1399999999999997E-2</v>
      </c>
    </row>
    <row r="882" spans="1:13" ht="14.45" x14ac:dyDescent="0.3">
      <c r="A882" s="212" t="s">
        <v>102</v>
      </c>
      <c r="B882" s="213">
        <v>10600501</v>
      </c>
      <c r="C882" s="212" t="s">
        <v>12614</v>
      </c>
      <c r="D882" s="214">
        <v>43525</v>
      </c>
      <c r="E882" s="160" t="s">
        <v>373</v>
      </c>
      <c r="F882" s="160">
        <v>101113536</v>
      </c>
      <c r="G882" s="160">
        <v>718.7</v>
      </c>
      <c r="H882" s="214">
        <v>43530</v>
      </c>
      <c r="I882" s="160" t="s">
        <v>451</v>
      </c>
      <c r="J882" s="160" t="s">
        <v>400</v>
      </c>
      <c r="K882" s="160">
        <f t="shared" si="13"/>
        <v>3</v>
      </c>
      <c r="L882" s="160" t="s">
        <v>101</v>
      </c>
      <c r="M882" s="211">
        <f>VLOOKUP(J882,'Depr Rates'!A:G,7,FALSE)</f>
        <v>4.0599999999999997E-2</v>
      </c>
    </row>
    <row r="883" spans="1:13" ht="14.45" x14ac:dyDescent="0.3">
      <c r="A883" s="212" t="s">
        <v>102</v>
      </c>
      <c r="B883" s="213">
        <v>10600501</v>
      </c>
      <c r="C883" s="212" t="s">
        <v>12614</v>
      </c>
      <c r="D883" s="214">
        <v>43525</v>
      </c>
      <c r="E883" s="160" t="s">
        <v>373</v>
      </c>
      <c r="F883" s="160">
        <v>101113536</v>
      </c>
      <c r="G883" s="160">
        <v>547.58000000000004</v>
      </c>
      <c r="H883" s="214">
        <v>43530</v>
      </c>
      <c r="I883" s="160" t="s">
        <v>451</v>
      </c>
      <c r="J883" s="160" t="s">
        <v>9132</v>
      </c>
      <c r="K883" s="160">
        <f t="shared" si="13"/>
        <v>3</v>
      </c>
      <c r="L883" s="160" t="s">
        <v>101</v>
      </c>
      <c r="M883" s="211">
        <f>VLOOKUP(J883,'Depr Rates'!A:G,7,FALSE)</f>
        <v>3.7400000000000003E-2</v>
      </c>
    </row>
    <row r="884" spans="1:13" ht="14.45" x14ac:dyDescent="0.3">
      <c r="A884" s="212" t="s">
        <v>102</v>
      </c>
      <c r="B884" s="213">
        <v>10600501</v>
      </c>
      <c r="C884" s="212" t="s">
        <v>12614</v>
      </c>
      <c r="D884" s="214">
        <v>43525</v>
      </c>
      <c r="E884" s="160" t="s">
        <v>373</v>
      </c>
      <c r="F884" s="160">
        <v>101113536</v>
      </c>
      <c r="G884" s="160">
        <v>34.229999999999997</v>
      </c>
      <c r="H884" s="214">
        <v>43530</v>
      </c>
      <c r="I884" s="160" t="s">
        <v>451</v>
      </c>
      <c r="J884" s="160" t="s">
        <v>462</v>
      </c>
      <c r="K884" s="160">
        <f t="shared" si="13"/>
        <v>3</v>
      </c>
      <c r="L884" s="160" t="s">
        <v>101</v>
      </c>
      <c r="M884" s="211">
        <f>VLOOKUP(J884,'Depr Rates'!A:G,7,FALSE)</f>
        <v>4.7500000000000001E-2</v>
      </c>
    </row>
    <row r="885" spans="1:13" ht="14.45" x14ac:dyDescent="0.3">
      <c r="A885" s="212" t="s">
        <v>102</v>
      </c>
      <c r="B885" s="213">
        <v>10600501</v>
      </c>
      <c r="C885" s="212" t="s">
        <v>12614</v>
      </c>
      <c r="D885" s="214">
        <v>43466</v>
      </c>
      <c r="E885" s="160" t="s">
        <v>373</v>
      </c>
      <c r="F885" s="160">
        <v>101113601</v>
      </c>
      <c r="G885" s="215">
        <v>3340.82</v>
      </c>
      <c r="H885" s="214">
        <v>43475</v>
      </c>
      <c r="I885" s="160" t="s">
        <v>188</v>
      </c>
      <c r="J885" s="160" t="s">
        <v>9054</v>
      </c>
      <c r="K885" s="160">
        <f t="shared" si="13"/>
        <v>1</v>
      </c>
      <c r="L885" s="160" t="s">
        <v>101</v>
      </c>
      <c r="M885" s="211">
        <f>VLOOKUP(J885,'Depr Rates'!A:G,7,FALSE)</f>
        <v>3.1399999999999997E-2</v>
      </c>
    </row>
    <row r="886" spans="1:13" ht="14.45" x14ac:dyDescent="0.3">
      <c r="A886" s="212" t="s">
        <v>102</v>
      </c>
      <c r="B886" s="213">
        <v>10600501</v>
      </c>
      <c r="C886" s="212" t="s">
        <v>12614</v>
      </c>
      <c r="D886" s="214">
        <v>43466</v>
      </c>
      <c r="E886" s="160" t="s">
        <v>373</v>
      </c>
      <c r="F886" s="160">
        <v>101113601</v>
      </c>
      <c r="G886" s="215">
        <v>-2404.36</v>
      </c>
      <c r="H886" s="214">
        <v>43475</v>
      </c>
      <c r="I886" s="160" t="s">
        <v>188</v>
      </c>
      <c r="J886" s="160" t="s">
        <v>9054</v>
      </c>
      <c r="K886" s="160">
        <f t="shared" si="13"/>
        <v>1</v>
      </c>
      <c r="L886" s="160" t="s">
        <v>101</v>
      </c>
      <c r="M886" s="211">
        <f>VLOOKUP(J886,'Depr Rates'!A:G,7,FALSE)</f>
        <v>3.1399999999999997E-2</v>
      </c>
    </row>
    <row r="887" spans="1:13" ht="14.45" x14ac:dyDescent="0.3">
      <c r="A887" s="212" t="s">
        <v>102</v>
      </c>
      <c r="B887" s="213">
        <v>10600501</v>
      </c>
      <c r="C887" s="212" t="s">
        <v>12614</v>
      </c>
      <c r="D887" s="214">
        <v>43466</v>
      </c>
      <c r="E887" s="160" t="s">
        <v>373</v>
      </c>
      <c r="F887" s="160">
        <v>101113601</v>
      </c>
      <c r="G887" s="215">
        <v>1703.17</v>
      </c>
      <c r="H887" s="214">
        <v>43475</v>
      </c>
      <c r="I887" s="160" t="s">
        <v>188</v>
      </c>
      <c r="J887" s="160" t="s">
        <v>9054</v>
      </c>
      <c r="K887" s="160">
        <f t="shared" si="13"/>
        <v>1</v>
      </c>
      <c r="L887" s="160" t="s">
        <v>101</v>
      </c>
      <c r="M887" s="211">
        <f>VLOOKUP(J887,'Depr Rates'!A:G,7,FALSE)</f>
        <v>3.1399999999999997E-2</v>
      </c>
    </row>
    <row r="888" spans="1:13" ht="14.45" x14ac:dyDescent="0.3">
      <c r="A888" s="212" t="s">
        <v>102</v>
      </c>
      <c r="B888" s="213">
        <v>10600501</v>
      </c>
      <c r="C888" s="212" t="s">
        <v>12614</v>
      </c>
      <c r="D888" s="214">
        <v>43497</v>
      </c>
      <c r="E888" s="160" t="s">
        <v>373</v>
      </c>
      <c r="F888" s="160">
        <v>101113601</v>
      </c>
      <c r="G888" s="160">
        <v>-20.07</v>
      </c>
      <c r="H888" s="214">
        <v>43475</v>
      </c>
      <c r="I888" s="160" t="s">
        <v>188</v>
      </c>
      <c r="J888" s="160" t="s">
        <v>9054</v>
      </c>
      <c r="K888" s="160">
        <f t="shared" si="13"/>
        <v>1</v>
      </c>
      <c r="L888" s="160" t="s">
        <v>101</v>
      </c>
      <c r="M888" s="211">
        <f>VLOOKUP(J888,'Depr Rates'!A:G,7,FALSE)</f>
        <v>3.1399999999999997E-2</v>
      </c>
    </row>
    <row r="889" spans="1:13" ht="14.45" x14ac:dyDescent="0.3">
      <c r="A889" s="212" t="s">
        <v>102</v>
      </c>
      <c r="B889" s="213">
        <v>10600501</v>
      </c>
      <c r="C889" s="212" t="s">
        <v>12614</v>
      </c>
      <c r="D889" s="214">
        <v>43497</v>
      </c>
      <c r="E889" s="160" t="s">
        <v>373</v>
      </c>
      <c r="F889" s="160">
        <v>101113601</v>
      </c>
      <c r="G889" s="160">
        <v>-1.36</v>
      </c>
      <c r="H889" s="214">
        <v>43475</v>
      </c>
      <c r="I889" s="160" t="s">
        <v>188</v>
      </c>
      <c r="J889" s="160" t="s">
        <v>9054</v>
      </c>
      <c r="K889" s="160">
        <f t="shared" si="13"/>
        <v>1</v>
      </c>
      <c r="L889" s="160" t="s">
        <v>101</v>
      </c>
      <c r="M889" s="211">
        <f>VLOOKUP(J889,'Depr Rates'!A:G,7,FALSE)</f>
        <v>3.1399999999999997E-2</v>
      </c>
    </row>
    <row r="890" spans="1:13" ht="14.45" x14ac:dyDescent="0.3">
      <c r="A890" s="212" t="s">
        <v>102</v>
      </c>
      <c r="B890" s="213">
        <v>10600501</v>
      </c>
      <c r="C890" s="212" t="s">
        <v>12614</v>
      </c>
      <c r="D890" s="214">
        <v>43497</v>
      </c>
      <c r="E890" s="160" t="s">
        <v>373</v>
      </c>
      <c r="F890" s="160">
        <v>101113735</v>
      </c>
      <c r="G890" s="160">
        <v>890.56</v>
      </c>
      <c r="H890" s="214">
        <v>43521</v>
      </c>
      <c r="I890" s="160" t="s">
        <v>190</v>
      </c>
      <c r="J890" s="160" t="s">
        <v>9054</v>
      </c>
      <c r="K890" s="160">
        <f t="shared" si="13"/>
        <v>2</v>
      </c>
      <c r="L890" s="160" t="s">
        <v>101</v>
      </c>
      <c r="M890" s="211">
        <f>VLOOKUP(J890,'Depr Rates'!A:G,7,FALSE)</f>
        <v>3.1399999999999997E-2</v>
      </c>
    </row>
    <row r="891" spans="1:13" ht="14.45" x14ac:dyDescent="0.3">
      <c r="A891" s="212" t="s">
        <v>102</v>
      </c>
      <c r="B891" s="213">
        <v>10600501</v>
      </c>
      <c r="C891" s="212" t="s">
        <v>12614</v>
      </c>
      <c r="D891" s="214">
        <v>43497</v>
      </c>
      <c r="E891" s="160" t="s">
        <v>373</v>
      </c>
      <c r="F891" s="160">
        <v>101113735</v>
      </c>
      <c r="G891" s="215">
        <v>4015.17</v>
      </c>
      <c r="H891" s="214">
        <v>43521</v>
      </c>
      <c r="I891" s="160" t="s">
        <v>190</v>
      </c>
      <c r="J891" s="160" t="s">
        <v>9054</v>
      </c>
      <c r="K891" s="160">
        <f t="shared" si="13"/>
        <v>2</v>
      </c>
      <c r="L891" s="160" t="s">
        <v>101</v>
      </c>
      <c r="M891" s="211">
        <f>VLOOKUP(J891,'Depr Rates'!A:G,7,FALSE)</f>
        <v>3.1399999999999997E-2</v>
      </c>
    </row>
    <row r="892" spans="1:13" ht="14.45" x14ac:dyDescent="0.3">
      <c r="A892" s="212" t="s">
        <v>102</v>
      </c>
      <c r="B892" s="213">
        <v>10600501</v>
      </c>
      <c r="C892" s="212" t="s">
        <v>12614</v>
      </c>
      <c r="D892" s="214">
        <v>43525</v>
      </c>
      <c r="E892" s="160" t="s">
        <v>373</v>
      </c>
      <c r="F892" s="160">
        <v>101113735</v>
      </c>
      <c r="G892" s="215">
        <v>-3148.52</v>
      </c>
      <c r="H892" s="214">
        <v>43521</v>
      </c>
      <c r="I892" s="160" t="s">
        <v>190</v>
      </c>
      <c r="J892" s="160" t="s">
        <v>9054</v>
      </c>
      <c r="K892" s="160">
        <f t="shared" si="13"/>
        <v>2</v>
      </c>
      <c r="L892" s="160" t="s">
        <v>101</v>
      </c>
      <c r="M892" s="211">
        <f>VLOOKUP(J892,'Depr Rates'!A:G,7,FALSE)</f>
        <v>3.1399999999999997E-2</v>
      </c>
    </row>
    <row r="893" spans="1:13" ht="14.45" x14ac:dyDescent="0.3">
      <c r="A893" s="212" t="s">
        <v>102</v>
      </c>
      <c r="B893" s="213">
        <v>10600501</v>
      </c>
      <c r="C893" s="212" t="s">
        <v>12614</v>
      </c>
      <c r="D893" s="214">
        <v>43525</v>
      </c>
      <c r="E893" s="160" t="s">
        <v>373</v>
      </c>
      <c r="F893" s="160">
        <v>101113735</v>
      </c>
      <c r="G893" s="215">
        <v>3148.09</v>
      </c>
      <c r="H893" s="214">
        <v>43521</v>
      </c>
      <c r="I893" s="160" t="s">
        <v>190</v>
      </c>
      <c r="J893" s="160" t="s">
        <v>9054</v>
      </c>
      <c r="K893" s="160">
        <f t="shared" si="13"/>
        <v>2</v>
      </c>
      <c r="L893" s="160" t="s">
        <v>101</v>
      </c>
      <c r="M893" s="211">
        <f>VLOOKUP(J893,'Depr Rates'!A:G,7,FALSE)</f>
        <v>3.1399999999999997E-2</v>
      </c>
    </row>
    <row r="894" spans="1:13" ht="14.45" x14ac:dyDescent="0.3">
      <c r="A894" s="212" t="s">
        <v>102</v>
      </c>
      <c r="B894" s="213">
        <v>10600501</v>
      </c>
      <c r="C894" s="212" t="s">
        <v>12614</v>
      </c>
      <c r="D894" s="214">
        <v>43466</v>
      </c>
      <c r="E894" s="160" t="s">
        <v>373</v>
      </c>
      <c r="F894" s="160">
        <v>101113923</v>
      </c>
      <c r="G894" s="215">
        <v>9991.1200000000008</v>
      </c>
      <c r="H894" s="214">
        <v>43493</v>
      </c>
      <c r="I894" s="160" t="s">
        <v>473</v>
      </c>
      <c r="J894" s="160" t="s">
        <v>9132</v>
      </c>
      <c r="K894" s="160">
        <f t="shared" si="13"/>
        <v>1</v>
      </c>
      <c r="L894" s="160" t="s">
        <v>101</v>
      </c>
      <c r="M894" s="211">
        <f>VLOOKUP(J894,'Depr Rates'!A:G,7,FALSE)</f>
        <v>3.7400000000000003E-2</v>
      </c>
    </row>
    <row r="895" spans="1:13" ht="14.45" x14ac:dyDescent="0.3">
      <c r="A895" s="212" t="s">
        <v>102</v>
      </c>
      <c r="B895" s="213">
        <v>10600501</v>
      </c>
      <c r="C895" s="212" t="s">
        <v>12614</v>
      </c>
      <c r="D895" s="214">
        <v>43466</v>
      </c>
      <c r="E895" s="160" t="s">
        <v>373</v>
      </c>
      <c r="F895" s="160">
        <v>101113923</v>
      </c>
      <c r="G895" s="215">
        <v>5463.43</v>
      </c>
      <c r="H895" s="214">
        <v>43493</v>
      </c>
      <c r="I895" s="160" t="s">
        <v>473</v>
      </c>
      <c r="J895" s="160" t="s">
        <v>9132</v>
      </c>
      <c r="K895" s="160">
        <f t="shared" si="13"/>
        <v>1</v>
      </c>
      <c r="L895" s="160" t="s">
        <v>101</v>
      </c>
      <c r="M895" s="211">
        <f>VLOOKUP(J895,'Depr Rates'!A:G,7,FALSE)</f>
        <v>3.7400000000000003E-2</v>
      </c>
    </row>
    <row r="896" spans="1:13" ht="14.45" x14ac:dyDescent="0.3">
      <c r="A896" s="212" t="s">
        <v>102</v>
      </c>
      <c r="B896" s="213">
        <v>10600501</v>
      </c>
      <c r="C896" s="212" t="s">
        <v>12614</v>
      </c>
      <c r="D896" s="214">
        <v>43497</v>
      </c>
      <c r="E896" s="160" t="s">
        <v>373</v>
      </c>
      <c r="F896" s="160">
        <v>101113923</v>
      </c>
      <c r="G896" s="215">
        <v>-5930.98</v>
      </c>
      <c r="H896" s="214">
        <v>43493</v>
      </c>
      <c r="I896" s="160" t="s">
        <v>473</v>
      </c>
      <c r="J896" s="160" t="s">
        <v>9132</v>
      </c>
      <c r="K896" s="160">
        <f t="shared" si="13"/>
        <v>1</v>
      </c>
      <c r="L896" s="160" t="s">
        <v>101</v>
      </c>
      <c r="M896" s="211">
        <f>VLOOKUP(J896,'Depr Rates'!A:G,7,FALSE)</f>
        <v>3.7400000000000003E-2</v>
      </c>
    </row>
    <row r="897" spans="1:13" ht="14.45" x14ac:dyDescent="0.3">
      <c r="A897" s="212" t="s">
        <v>102</v>
      </c>
      <c r="B897" s="213">
        <v>10600501</v>
      </c>
      <c r="C897" s="212" t="s">
        <v>12614</v>
      </c>
      <c r="D897" s="214">
        <v>43497</v>
      </c>
      <c r="E897" s="160" t="s">
        <v>373</v>
      </c>
      <c r="F897" s="160">
        <v>101113923</v>
      </c>
      <c r="G897" s="215">
        <v>5933.82</v>
      </c>
      <c r="H897" s="214">
        <v>43493</v>
      </c>
      <c r="I897" s="160" t="s">
        <v>473</v>
      </c>
      <c r="J897" s="160" t="s">
        <v>9132</v>
      </c>
      <c r="K897" s="160">
        <f t="shared" si="13"/>
        <v>1</v>
      </c>
      <c r="L897" s="160" t="s">
        <v>101</v>
      </c>
      <c r="M897" s="211">
        <f>VLOOKUP(J897,'Depr Rates'!A:G,7,FALSE)</f>
        <v>3.7400000000000003E-2</v>
      </c>
    </row>
    <row r="898" spans="1:13" ht="14.45" x14ac:dyDescent="0.3">
      <c r="A898" s="212" t="s">
        <v>102</v>
      </c>
      <c r="B898" s="213">
        <v>10600501</v>
      </c>
      <c r="C898" s="212" t="s">
        <v>12614</v>
      </c>
      <c r="D898" s="214">
        <v>43525</v>
      </c>
      <c r="E898" s="160" t="s">
        <v>373</v>
      </c>
      <c r="F898" s="160">
        <v>101113923</v>
      </c>
      <c r="G898" s="215">
        <v>5904.78</v>
      </c>
      <c r="H898" s="214">
        <v>43493</v>
      </c>
      <c r="I898" s="160" t="s">
        <v>473</v>
      </c>
      <c r="J898" s="160" t="s">
        <v>9132</v>
      </c>
      <c r="K898" s="160">
        <f t="shared" si="13"/>
        <v>1</v>
      </c>
      <c r="L898" s="160" t="s">
        <v>101</v>
      </c>
      <c r="M898" s="211">
        <f>VLOOKUP(J898,'Depr Rates'!A:G,7,FALSE)</f>
        <v>3.7400000000000003E-2</v>
      </c>
    </row>
    <row r="899" spans="1:13" ht="14.45" x14ac:dyDescent="0.3">
      <c r="A899" s="212" t="s">
        <v>102</v>
      </c>
      <c r="B899" s="213">
        <v>10600501</v>
      </c>
      <c r="C899" s="212" t="s">
        <v>12614</v>
      </c>
      <c r="D899" s="214">
        <v>43525</v>
      </c>
      <c r="E899" s="160" t="s">
        <v>373</v>
      </c>
      <c r="F899" s="160">
        <v>101113923</v>
      </c>
      <c r="G899" s="215">
        <v>-5933.21</v>
      </c>
      <c r="H899" s="214">
        <v>43493</v>
      </c>
      <c r="I899" s="160" t="s">
        <v>473</v>
      </c>
      <c r="J899" s="160" t="s">
        <v>9132</v>
      </c>
      <c r="K899" s="160">
        <f t="shared" si="13"/>
        <v>1</v>
      </c>
      <c r="L899" s="160" t="s">
        <v>101</v>
      </c>
      <c r="M899" s="211">
        <f>VLOOKUP(J899,'Depr Rates'!A:G,7,FALSE)</f>
        <v>3.7400000000000003E-2</v>
      </c>
    </row>
    <row r="900" spans="1:13" ht="14.45" x14ac:dyDescent="0.3">
      <c r="A900" s="212" t="s">
        <v>102</v>
      </c>
      <c r="B900" s="213">
        <v>10600501</v>
      </c>
      <c r="C900" s="212" t="s">
        <v>12614</v>
      </c>
      <c r="D900" s="214">
        <v>43525</v>
      </c>
      <c r="E900" s="160" t="s">
        <v>373</v>
      </c>
      <c r="F900" s="160">
        <v>101113923</v>
      </c>
      <c r="G900" s="160">
        <v>6.19</v>
      </c>
      <c r="H900" s="214">
        <v>43493</v>
      </c>
      <c r="I900" s="160" t="s">
        <v>473</v>
      </c>
      <c r="J900" s="160" t="s">
        <v>9132</v>
      </c>
      <c r="K900" s="160">
        <f t="shared" si="13"/>
        <v>1</v>
      </c>
      <c r="L900" s="160" t="s">
        <v>101</v>
      </c>
      <c r="M900" s="211">
        <f>VLOOKUP(J900,'Depr Rates'!A:G,7,FALSE)</f>
        <v>3.7400000000000003E-2</v>
      </c>
    </row>
    <row r="901" spans="1:13" ht="14.45" x14ac:dyDescent="0.3">
      <c r="A901" s="212" t="s">
        <v>102</v>
      </c>
      <c r="B901" s="213">
        <v>10600501</v>
      </c>
      <c r="C901" s="212" t="s">
        <v>12614</v>
      </c>
      <c r="D901" s="214">
        <v>43497</v>
      </c>
      <c r="E901" s="160" t="s">
        <v>373</v>
      </c>
      <c r="F901" s="160">
        <v>101113958</v>
      </c>
      <c r="G901" s="160">
        <v>-330.39</v>
      </c>
      <c r="H901" s="214">
        <v>43514</v>
      </c>
      <c r="I901" s="160" t="s">
        <v>408</v>
      </c>
      <c r="J901" s="160" t="s">
        <v>447</v>
      </c>
      <c r="K901" s="160">
        <f t="shared" si="13"/>
        <v>2</v>
      </c>
      <c r="L901" s="160" t="s">
        <v>101</v>
      </c>
      <c r="M901" s="211">
        <f>VLOOKUP(J901,'Depr Rates'!A:G,7,FALSE)</f>
        <v>3.15E-2</v>
      </c>
    </row>
    <row r="902" spans="1:13" ht="14.45" x14ac:dyDescent="0.3">
      <c r="A902" s="212" t="s">
        <v>102</v>
      </c>
      <c r="B902" s="213">
        <v>10600501</v>
      </c>
      <c r="C902" s="212" t="s">
        <v>12614</v>
      </c>
      <c r="D902" s="214">
        <v>43497</v>
      </c>
      <c r="E902" s="160" t="s">
        <v>373</v>
      </c>
      <c r="F902" s="160">
        <v>101113958</v>
      </c>
      <c r="G902" s="215">
        <v>-5451.36</v>
      </c>
      <c r="H902" s="214">
        <v>43514</v>
      </c>
      <c r="I902" s="160" t="s">
        <v>408</v>
      </c>
      <c r="J902" s="160" t="s">
        <v>377</v>
      </c>
      <c r="K902" s="160">
        <f t="shared" si="13"/>
        <v>2</v>
      </c>
      <c r="L902" s="160" t="s">
        <v>101</v>
      </c>
      <c r="M902" s="211">
        <f>VLOOKUP(J902,'Depr Rates'!A:G,7,FALSE)</f>
        <v>1.77E-2</v>
      </c>
    </row>
    <row r="903" spans="1:13" ht="14.45" x14ac:dyDescent="0.3">
      <c r="A903" s="212" t="s">
        <v>102</v>
      </c>
      <c r="B903" s="213">
        <v>10600501</v>
      </c>
      <c r="C903" s="212" t="s">
        <v>12614</v>
      </c>
      <c r="D903" s="214">
        <v>43497</v>
      </c>
      <c r="E903" s="160" t="s">
        <v>373</v>
      </c>
      <c r="F903" s="160">
        <v>101113958</v>
      </c>
      <c r="G903" s="215">
        <v>-5781.74</v>
      </c>
      <c r="H903" s="214">
        <v>43514</v>
      </c>
      <c r="I903" s="160" t="s">
        <v>408</v>
      </c>
      <c r="J903" s="160" t="s">
        <v>376</v>
      </c>
      <c r="K903" s="160">
        <f t="shared" si="13"/>
        <v>2</v>
      </c>
      <c r="L903" s="160" t="s">
        <v>101</v>
      </c>
      <c r="M903" s="211">
        <f>VLOOKUP(J903,'Depr Rates'!A:G,7,FALSE)</f>
        <v>3.9300000000000002E-2</v>
      </c>
    </row>
    <row r="904" spans="1:13" ht="14.45" x14ac:dyDescent="0.3">
      <c r="A904" s="212" t="s">
        <v>102</v>
      </c>
      <c r="B904" s="213">
        <v>10600501</v>
      </c>
      <c r="C904" s="212" t="s">
        <v>12614</v>
      </c>
      <c r="D904" s="214">
        <v>43497</v>
      </c>
      <c r="E904" s="160" t="s">
        <v>373</v>
      </c>
      <c r="F904" s="160">
        <v>101113958</v>
      </c>
      <c r="G904" s="215">
        <v>-2147.5100000000002</v>
      </c>
      <c r="H904" s="214">
        <v>43514</v>
      </c>
      <c r="I904" s="160" t="s">
        <v>408</v>
      </c>
      <c r="J904" s="160" t="s">
        <v>9132</v>
      </c>
      <c r="K904" s="160">
        <f t="shared" si="13"/>
        <v>2</v>
      </c>
      <c r="L904" s="160" t="s">
        <v>101</v>
      </c>
      <c r="M904" s="211">
        <f>VLOOKUP(J904,'Depr Rates'!A:G,7,FALSE)</f>
        <v>3.7400000000000003E-2</v>
      </c>
    </row>
    <row r="905" spans="1:13" ht="14.45" x14ac:dyDescent="0.3">
      <c r="A905" s="212" t="s">
        <v>102</v>
      </c>
      <c r="B905" s="213">
        <v>10600501</v>
      </c>
      <c r="C905" s="212" t="s">
        <v>12614</v>
      </c>
      <c r="D905" s="214">
        <v>43497</v>
      </c>
      <c r="E905" s="160" t="s">
        <v>373</v>
      </c>
      <c r="F905" s="160">
        <v>101113958</v>
      </c>
      <c r="G905" s="215">
        <v>-2808.28</v>
      </c>
      <c r="H905" s="214">
        <v>43514</v>
      </c>
      <c r="I905" s="160" t="s">
        <v>408</v>
      </c>
      <c r="J905" s="160" t="s">
        <v>9054</v>
      </c>
      <c r="K905" s="160">
        <f t="shared" si="13"/>
        <v>2</v>
      </c>
      <c r="L905" s="160" t="s">
        <v>101</v>
      </c>
      <c r="M905" s="211">
        <f>VLOOKUP(J905,'Depr Rates'!A:G,7,FALSE)</f>
        <v>3.1399999999999997E-2</v>
      </c>
    </row>
    <row r="906" spans="1:13" ht="14.45" x14ac:dyDescent="0.3">
      <c r="A906" s="212" t="s">
        <v>102</v>
      </c>
      <c r="B906" s="213">
        <v>10600501</v>
      </c>
      <c r="C906" s="212" t="s">
        <v>12614</v>
      </c>
      <c r="D906" s="214">
        <v>43497</v>
      </c>
      <c r="E906" s="160" t="s">
        <v>373</v>
      </c>
      <c r="F906" s="160">
        <v>101113958</v>
      </c>
      <c r="G906" s="215">
        <v>2405.89</v>
      </c>
      <c r="H906" s="214">
        <v>43514</v>
      </c>
      <c r="I906" s="160" t="s">
        <v>408</v>
      </c>
      <c r="J906" s="160" t="s">
        <v>9054</v>
      </c>
      <c r="K906" s="160">
        <f t="shared" si="13"/>
        <v>2</v>
      </c>
      <c r="L906" s="160" t="s">
        <v>101</v>
      </c>
      <c r="M906" s="211">
        <f>VLOOKUP(J906,'Depr Rates'!A:G,7,FALSE)</f>
        <v>3.1399999999999997E-2</v>
      </c>
    </row>
    <row r="907" spans="1:13" ht="14.45" x14ac:dyDescent="0.3">
      <c r="A907" s="212" t="s">
        <v>102</v>
      </c>
      <c r="B907" s="213">
        <v>10600501</v>
      </c>
      <c r="C907" s="212" t="s">
        <v>12614</v>
      </c>
      <c r="D907" s="214">
        <v>43497</v>
      </c>
      <c r="E907" s="160" t="s">
        <v>373</v>
      </c>
      <c r="F907" s="160">
        <v>101113958</v>
      </c>
      <c r="G907" s="215">
        <v>4953.3100000000004</v>
      </c>
      <c r="H907" s="214">
        <v>43514</v>
      </c>
      <c r="I907" s="160" t="s">
        <v>408</v>
      </c>
      <c r="J907" s="160" t="s">
        <v>376</v>
      </c>
      <c r="K907" s="160">
        <f t="shared" si="13"/>
        <v>2</v>
      </c>
      <c r="L907" s="160" t="s">
        <v>101</v>
      </c>
      <c r="M907" s="211">
        <f>VLOOKUP(J907,'Depr Rates'!A:G,7,FALSE)</f>
        <v>3.9300000000000002E-2</v>
      </c>
    </row>
    <row r="908" spans="1:13" ht="14.45" x14ac:dyDescent="0.3">
      <c r="A908" s="212" t="s">
        <v>102</v>
      </c>
      <c r="B908" s="213">
        <v>10600501</v>
      </c>
      <c r="C908" s="212" t="s">
        <v>12614</v>
      </c>
      <c r="D908" s="214">
        <v>43497</v>
      </c>
      <c r="E908" s="160" t="s">
        <v>373</v>
      </c>
      <c r="F908" s="160">
        <v>101113958</v>
      </c>
      <c r="G908" s="160">
        <v>283.05</v>
      </c>
      <c r="H908" s="214">
        <v>43514</v>
      </c>
      <c r="I908" s="160" t="s">
        <v>408</v>
      </c>
      <c r="J908" s="160" t="s">
        <v>447</v>
      </c>
      <c r="K908" s="160">
        <f t="shared" si="13"/>
        <v>2</v>
      </c>
      <c r="L908" s="160" t="s">
        <v>101</v>
      </c>
      <c r="M908" s="211">
        <f>VLOOKUP(J908,'Depr Rates'!A:G,7,FALSE)</f>
        <v>3.15E-2</v>
      </c>
    </row>
    <row r="909" spans="1:13" ht="14.45" x14ac:dyDescent="0.3">
      <c r="A909" s="212" t="s">
        <v>102</v>
      </c>
      <c r="B909" s="213">
        <v>10600501</v>
      </c>
      <c r="C909" s="212" t="s">
        <v>12614</v>
      </c>
      <c r="D909" s="214">
        <v>43497</v>
      </c>
      <c r="E909" s="160" t="s">
        <v>373</v>
      </c>
      <c r="F909" s="160">
        <v>101113958</v>
      </c>
      <c r="G909" s="215">
        <v>1839.81</v>
      </c>
      <c r="H909" s="214">
        <v>43514</v>
      </c>
      <c r="I909" s="160" t="s">
        <v>408</v>
      </c>
      <c r="J909" s="160" t="s">
        <v>9132</v>
      </c>
      <c r="K909" s="160">
        <f t="shared" si="13"/>
        <v>2</v>
      </c>
      <c r="L909" s="160" t="s">
        <v>101</v>
      </c>
      <c r="M909" s="211">
        <f>VLOOKUP(J909,'Depr Rates'!A:G,7,FALSE)</f>
        <v>3.7400000000000003E-2</v>
      </c>
    </row>
    <row r="910" spans="1:13" ht="14.45" x14ac:dyDescent="0.3">
      <c r="A910" s="212" t="s">
        <v>102</v>
      </c>
      <c r="B910" s="213">
        <v>10600501</v>
      </c>
      <c r="C910" s="212" t="s">
        <v>12614</v>
      </c>
      <c r="D910" s="214">
        <v>43497</v>
      </c>
      <c r="E910" s="160" t="s">
        <v>373</v>
      </c>
      <c r="F910" s="160">
        <v>101113958</v>
      </c>
      <c r="G910" s="215">
        <v>4670.2700000000004</v>
      </c>
      <c r="H910" s="214">
        <v>43514</v>
      </c>
      <c r="I910" s="160" t="s">
        <v>408</v>
      </c>
      <c r="J910" s="160" t="s">
        <v>377</v>
      </c>
      <c r="K910" s="160">
        <f t="shared" si="13"/>
        <v>2</v>
      </c>
      <c r="L910" s="160" t="s">
        <v>101</v>
      </c>
      <c r="M910" s="211">
        <f>VLOOKUP(J910,'Depr Rates'!A:G,7,FALSE)</f>
        <v>1.77E-2</v>
      </c>
    </row>
    <row r="911" spans="1:13" ht="14.45" x14ac:dyDescent="0.3">
      <c r="A911" s="212" t="s">
        <v>102</v>
      </c>
      <c r="B911" s="213">
        <v>10600501</v>
      </c>
      <c r="C911" s="212" t="s">
        <v>12614</v>
      </c>
      <c r="D911" s="214">
        <v>43525</v>
      </c>
      <c r="E911" s="160" t="s">
        <v>373</v>
      </c>
      <c r="F911" s="160">
        <v>101113958</v>
      </c>
      <c r="G911" s="160">
        <v>-1.55</v>
      </c>
      <c r="H911" s="214">
        <v>43514</v>
      </c>
      <c r="I911" s="160" t="s">
        <v>408</v>
      </c>
      <c r="J911" s="160" t="s">
        <v>447</v>
      </c>
      <c r="K911" s="160">
        <f t="shared" si="13"/>
        <v>2</v>
      </c>
      <c r="L911" s="160" t="s">
        <v>101</v>
      </c>
      <c r="M911" s="211">
        <f>VLOOKUP(J911,'Depr Rates'!A:G,7,FALSE)</f>
        <v>3.15E-2</v>
      </c>
    </row>
    <row r="912" spans="1:13" ht="14.45" x14ac:dyDescent="0.3">
      <c r="A912" s="212" t="s">
        <v>102</v>
      </c>
      <c r="B912" s="213">
        <v>10600501</v>
      </c>
      <c r="C912" s="212" t="s">
        <v>12614</v>
      </c>
      <c r="D912" s="214">
        <v>43525</v>
      </c>
      <c r="E912" s="160" t="s">
        <v>373</v>
      </c>
      <c r="F912" s="160">
        <v>101113958</v>
      </c>
      <c r="G912" s="160">
        <v>-27.13</v>
      </c>
      <c r="H912" s="214">
        <v>43514</v>
      </c>
      <c r="I912" s="160" t="s">
        <v>408</v>
      </c>
      <c r="J912" s="160" t="s">
        <v>376</v>
      </c>
      <c r="K912" s="160">
        <f t="shared" si="13"/>
        <v>2</v>
      </c>
      <c r="L912" s="160" t="s">
        <v>101</v>
      </c>
      <c r="M912" s="211">
        <f>VLOOKUP(J912,'Depr Rates'!A:G,7,FALSE)</f>
        <v>3.9300000000000002E-2</v>
      </c>
    </row>
    <row r="913" spans="1:13" ht="14.45" x14ac:dyDescent="0.3">
      <c r="A913" s="212" t="s">
        <v>102</v>
      </c>
      <c r="B913" s="213">
        <v>10600501</v>
      </c>
      <c r="C913" s="212" t="s">
        <v>12614</v>
      </c>
      <c r="D913" s="214">
        <v>43525</v>
      </c>
      <c r="E913" s="160" t="s">
        <v>373</v>
      </c>
      <c r="F913" s="160">
        <v>101113958</v>
      </c>
      <c r="G913" s="160">
        <v>-10.07</v>
      </c>
      <c r="H913" s="214">
        <v>43514</v>
      </c>
      <c r="I913" s="160" t="s">
        <v>408</v>
      </c>
      <c r="J913" s="160" t="s">
        <v>9132</v>
      </c>
      <c r="K913" s="160">
        <f t="shared" si="13"/>
        <v>2</v>
      </c>
      <c r="L913" s="160" t="s">
        <v>101</v>
      </c>
      <c r="M913" s="211">
        <f>VLOOKUP(J913,'Depr Rates'!A:G,7,FALSE)</f>
        <v>3.7400000000000003E-2</v>
      </c>
    </row>
    <row r="914" spans="1:13" ht="14.45" x14ac:dyDescent="0.3">
      <c r="A914" s="212" t="s">
        <v>102</v>
      </c>
      <c r="B914" s="213">
        <v>10600501</v>
      </c>
      <c r="C914" s="212" t="s">
        <v>12614</v>
      </c>
      <c r="D914" s="214">
        <v>43525</v>
      </c>
      <c r="E914" s="160" t="s">
        <v>373</v>
      </c>
      <c r="F914" s="160">
        <v>101113958</v>
      </c>
      <c r="G914" s="160">
        <v>-13.17</v>
      </c>
      <c r="H914" s="214">
        <v>43514</v>
      </c>
      <c r="I914" s="160" t="s">
        <v>408</v>
      </c>
      <c r="J914" s="160" t="s">
        <v>9054</v>
      </c>
      <c r="K914" s="160">
        <f t="shared" si="13"/>
        <v>2</v>
      </c>
      <c r="L914" s="160" t="s">
        <v>101</v>
      </c>
      <c r="M914" s="211">
        <f>VLOOKUP(J914,'Depr Rates'!A:G,7,FALSE)</f>
        <v>3.1399999999999997E-2</v>
      </c>
    </row>
    <row r="915" spans="1:13" ht="14.45" x14ac:dyDescent="0.3">
      <c r="A915" s="212" t="s">
        <v>102</v>
      </c>
      <c r="B915" s="213">
        <v>10600501</v>
      </c>
      <c r="C915" s="212" t="s">
        <v>12614</v>
      </c>
      <c r="D915" s="214">
        <v>43525</v>
      </c>
      <c r="E915" s="160" t="s">
        <v>373</v>
      </c>
      <c r="F915" s="160">
        <v>101113958</v>
      </c>
      <c r="G915" s="160">
        <v>-25.57</v>
      </c>
      <c r="H915" s="214">
        <v>43514</v>
      </c>
      <c r="I915" s="160" t="s">
        <v>408</v>
      </c>
      <c r="J915" s="160" t="s">
        <v>377</v>
      </c>
      <c r="K915" s="160">
        <f t="shared" si="13"/>
        <v>2</v>
      </c>
      <c r="L915" s="160" t="s">
        <v>101</v>
      </c>
      <c r="M915" s="211">
        <f>VLOOKUP(J915,'Depr Rates'!A:G,7,FALSE)</f>
        <v>1.77E-2</v>
      </c>
    </row>
    <row r="916" spans="1:13" ht="14.45" x14ac:dyDescent="0.3">
      <c r="A916" s="212" t="s">
        <v>102</v>
      </c>
      <c r="B916" s="213">
        <v>10600501</v>
      </c>
      <c r="C916" s="212" t="s">
        <v>12614</v>
      </c>
      <c r="D916" s="214">
        <v>43525</v>
      </c>
      <c r="E916" s="160" t="s">
        <v>373</v>
      </c>
      <c r="F916" s="160">
        <v>101113958</v>
      </c>
      <c r="G916" s="160">
        <v>0.34</v>
      </c>
      <c r="H916" s="214">
        <v>43514</v>
      </c>
      <c r="I916" s="160" t="s">
        <v>408</v>
      </c>
      <c r="J916" s="160" t="s">
        <v>447</v>
      </c>
      <c r="K916" s="160">
        <f t="shared" si="13"/>
        <v>2</v>
      </c>
      <c r="L916" s="160" t="s">
        <v>101</v>
      </c>
      <c r="M916" s="211">
        <f>VLOOKUP(J916,'Depr Rates'!A:G,7,FALSE)</f>
        <v>3.15E-2</v>
      </c>
    </row>
    <row r="917" spans="1:13" ht="14.45" x14ac:dyDescent="0.3">
      <c r="A917" s="212" t="s">
        <v>102</v>
      </c>
      <c r="B917" s="213">
        <v>10600501</v>
      </c>
      <c r="C917" s="212" t="s">
        <v>12614</v>
      </c>
      <c r="D917" s="214">
        <v>43525</v>
      </c>
      <c r="E917" s="160" t="s">
        <v>373</v>
      </c>
      <c r="F917" s="160">
        <v>101113958</v>
      </c>
      <c r="G917" s="160">
        <v>5.89</v>
      </c>
      <c r="H917" s="214">
        <v>43514</v>
      </c>
      <c r="I917" s="160" t="s">
        <v>408</v>
      </c>
      <c r="J917" s="160" t="s">
        <v>376</v>
      </c>
      <c r="K917" s="160">
        <f t="shared" si="13"/>
        <v>2</v>
      </c>
      <c r="L917" s="160" t="s">
        <v>101</v>
      </c>
      <c r="M917" s="211">
        <f>VLOOKUP(J917,'Depr Rates'!A:G,7,FALSE)</f>
        <v>3.9300000000000002E-2</v>
      </c>
    </row>
    <row r="918" spans="1:13" ht="14.45" x14ac:dyDescent="0.3">
      <c r="A918" s="212" t="s">
        <v>102</v>
      </c>
      <c r="B918" s="213">
        <v>10600501</v>
      </c>
      <c r="C918" s="212" t="s">
        <v>12614</v>
      </c>
      <c r="D918" s="214">
        <v>43525</v>
      </c>
      <c r="E918" s="160" t="s">
        <v>373</v>
      </c>
      <c r="F918" s="160">
        <v>101113958</v>
      </c>
      <c r="G918" s="160">
        <v>2.19</v>
      </c>
      <c r="H918" s="214">
        <v>43514</v>
      </c>
      <c r="I918" s="160" t="s">
        <v>408</v>
      </c>
      <c r="J918" s="160" t="s">
        <v>9132</v>
      </c>
      <c r="K918" s="160">
        <f t="shared" si="13"/>
        <v>2</v>
      </c>
      <c r="L918" s="160" t="s">
        <v>101</v>
      </c>
      <c r="M918" s="211">
        <f>VLOOKUP(J918,'Depr Rates'!A:G,7,FALSE)</f>
        <v>3.7400000000000003E-2</v>
      </c>
    </row>
    <row r="919" spans="1:13" ht="14.45" x14ac:dyDescent="0.3">
      <c r="A919" s="212" t="s">
        <v>102</v>
      </c>
      <c r="B919" s="213">
        <v>10600501</v>
      </c>
      <c r="C919" s="212" t="s">
        <v>12614</v>
      </c>
      <c r="D919" s="214">
        <v>43525</v>
      </c>
      <c r="E919" s="160" t="s">
        <v>373</v>
      </c>
      <c r="F919" s="160">
        <v>101113958</v>
      </c>
      <c r="G919" s="160">
        <v>2.88</v>
      </c>
      <c r="H919" s="214">
        <v>43514</v>
      </c>
      <c r="I919" s="160" t="s">
        <v>408</v>
      </c>
      <c r="J919" s="160" t="s">
        <v>9054</v>
      </c>
      <c r="K919" s="160">
        <f t="shared" si="13"/>
        <v>2</v>
      </c>
      <c r="L919" s="160" t="s">
        <v>101</v>
      </c>
      <c r="M919" s="211">
        <f>VLOOKUP(J919,'Depr Rates'!A:G,7,FALSE)</f>
        <v>3.1399999999999997E-2</v>
      </c>
    </row>
    <row r="920" spans="1:13" ht="14.45" x14ac:dyDescent="0.3">
      <c r="A920" s="212" t="s">
        <v>102</v>
      </c>
      <c r="B920" s="213">
        <v>10600501</v>
      </c>
      <c r="C920" s="212" t="s">
        <v>12614</v>
      </c>
      <c r="D920" s="214">
        <v>43525</v>
      </c>
      <c r="E920" s="160" t="s">
        <v>373</v>
      </c>
      <c r="F920" s="160">
        <v>101113958</v>
      </c>
      <c r="G920" s="160">
        <v>5.57</v>
      </c>
      <c r="H920" s="214">
        <v>43514</v>
      </c>
      <c r="I920" s="160" t="s">
        <v>408</v>
      </c>
      <c r="J920" s="160" t="s">
        <v>377</v>
      </c>
      <c r="K920" s="160">
        <f t="shared" si="13"/>
        <v>2</v>
      </c>
      <c r="L920" s="160" t="s">
        <v>101</v>
      </c>
      <c r="M920" s="211">
        <f>VLOOKUP(J920,'Depr Rates'!A:G,7,FALSE)</f>
        <v>1.77E-2</v>
      </c>
    </row>
    <row r="921" spans="1:13" ht="14.45" x14ac:dyDescent="0.3">
      <c r="A921" s="212" t="s">
        <v>102</v>
      </c>
      <c r="B921" s="213">
        <v>10600501</v>
      </c>
      <c r="C921" s="212" t="s">
        <v>12614</v>
      </c>
      <c r="D921" s="214">
        <v>43497</v>
      </c>
      <c r="E921" s="160" t="s">
        <v>373</v>
      </c>
      <c r="F921" s="160">
        <v>101114090</v>
      </c>
      <c r="G921" s="160">
        <v>741.92</v>
      </c>
      <c r="H921" s="214">
        <v>43500</v>
      </c>
      <c r="I921" s="160" t="s">
        <v>505</v>
      </c>
      <c r="J921" s="160" t="s">
        <v>9132</v>
      </c>
      <c r="K921" s="160">
        <f t="shared" si="13"/>
        <v>2</v>
      </c>
      <c r="L921" s="160" t="s">
        <v>101</v>
      </c>
      <c r="M921" s="211">
        <f>VLOOKUP(J921,'Depr Rates'!A:G,7,FALSE)</f>
        <v>3.7400000000000003E-2</v>
      </c>
    </row>
    <row r="922" spans="1:13" ht="14.45" x14ac:dyDescent="0.3">
      <c r="A922" s="212" t="s">
        <v>102</v>
      </c>
      <c r="B922" s="213">
        <v>10600501</v>
      </c>
      <c r="C922" s="212" t="s">
        <v>12614</v>
      </c>
      <c r="D922" s="214">
        <v>43497</v>
      </c>
      <c r="E922" s="160" t="s">
        <v>373</v>
      </c>
      <c r="F922" s="160">
        <v>101114090</v>
      </c>
      <c r="G922" s="215">
        <v>10143.69</v>
      </c>
      <c r="H922" s="214">
        <v>43500</v>
      </c>
      <c r="I922" s="160" t="s">
        <v>505</v>
      </c>
      <c r="J922" s="160" t="s">
        <v>9054</v>
      </c>
      <c r="K922" s="160">
        <f t="shared" si="13"/>
        <v>2</v>
      </c>
      <c r="L922" s="160" t="s">
        <v>101</v>
      </c>
      <c r="M922" s="211">
        <f>VLOOKUP(J922,'Depr Rates'!A:G,7,FALSE)</f>
        <v>3.1399999999999997E-2</v>
      </c>
    </row>
    <row r="923" spans="1:13" ht="14.45" x14ac:dyDescent="0.3">
      <c r="A923" s="212" t="s">
        <v>102</v>
      </c>
      <c r="B923" s="213">
        <v>10600501</v>
      </c>
      <c r="C923" s="212" t="s">
        <v>12614</v>
      </c>
      <c r="D923" s="214">
        <v>43497</v>
      </c>
      <c r="E923" s="160" t="s">
        <v>373</v>
      </c>
      <c r="F923" s="160">
        <v>101114090</v>
      </c>
      <c r="G923" s="215">
        <v>5259.53</v>
      </c>
      <c r="H923" s="214">
        <v>43500</v>
      </c>
      <c r="I923" s="160" t="s">
        <v>505</v>
      </c>
      <c r="J923" s="160" t="s">
        <v>9054</v>
      </c>
      <c r="K923" s="160">
        <f t="shared" si="13"/>
        <v>2</v>
      </c>
      <c r="L923" s="160" t="s">
        <v>101</v>
      </c>
      <c r="M923" s="211">
        <f>VLOOKUP(J923,'Depr Rates'!A:G,7,FALSE)</f>
        <v>3.1399999999999997E-2</v>
      </c>
    </row>
    <row r="924" spans="1:13" ht="14.45" x14ac:dyDescent="0.3">
      <c r="A924" s="212" t="s">
        <v>102</v>
      </c>
      <c r="B924" s="213">
        <v>10600501</v>
      </c>
      <c r="C924" s="212" t="s">
        <v>12614</v>
      </c>
      <c r="D924" s="214">
        <v>43497</v>
      </c>
      <c r="E924" s="160" t="s">
        <v>373</v>
      </c>
      <c r="F924" s="160">
        <v>101114090</v>
      </c>
      <c r="G924" s="160">
        <v>384.69</v>
      </c>
      <c r="H924" s="214">
        <v>43500</v>
      </c>
      <c r="I924" s="160" t="s">
        <v>505</v>
      </c>
      <c r="J924" s="160" t="s">
        <v>9132</v>
      </c>
      <c r="K924" s="160">
        <f t="shared" si="13"/>
        <v>2</v>
      </c>
      <c r="L924" s="160" t="s">
        <v>101</v>
      </c>
      <c r="M924" s="211">
        <f>VLOOKUP(J924,'Depr Rates'!A:G,7,FALSE)</f>
        <v>3.7400000000000003E-2</v>
      </c>
    </row>
    <row r="925" spans="1:13" ht="14.45" x14ac:dyDescent="0.3">
      <c r="A925" s="212" t="s">
        <v>102</v>
      </c>
      <c r="B925" s="213">
        <v>10600501</v>
      </c>
      <c r="C925" s="212" t="s">
        <v>12614</v>
      </c>
      <c r="D925" s="214">
        <v>43525</v>
      </c>
      <c r="E925" s="160" t="s">
        <v>373</v>
      </c>
      <c r="F925" s="160">
        <v>101114090</v>
      </c>
      <c r="G925" s="215">
        <v>7060.66</v>
      </c>
      <c r="H925" s="214">
        <v>43500</v>
      </c>
      <c r="I925" s="160" t="s">
        <v>505</v>
      </c>
      <c r="J925" s="160" t="s">
        <v>9054</v>
      </c>
      <c r="K925" s="160">
        <f t="shared" si="13"/>
        <v>2</v>
      </c>
      <c r="L925" s="160" t="s">
        <v>101</v>
      </c>
      <c r="M925" s="211">
        <f>VLOOKUP(J925,'Depr Rates'!A:G,7,FALSE)</f>
        <v>3.1399999999999997E-2</v>
      </c>
    </row>
    <row r="926" spans="1:13" ht="14.45" x14ac:dyDescent="0.3">
      <c r="A926" s="212" t="s">
        <v>102</v>
      </c>
      <c r="B926" s="213">
        <v>10600501</v>
      </c>
      <c r="C926" s="212" t="s">
        <v>12614</v>
      </c>
      <c r="D926" s="214">
        <v>43525</v>
      </c>
      <c r="E926" s="160" t="s">
        <v>373</v>
      </c>
      <c r="F926" s="160">
        <v>101114090</v>
      </c>
      <c r="G926" s="160">
        <v>516.41999999999996</v>
      </c>
      <c r="H926" s="214">
        <v>43500</v>
      </c>
      <c r="I926" s="160" t="s">
        <v>505</v>
      </c>
      <c r="J926" s="160" t="s">
        <v>9132</v>
      </c>
      <c r="K926" s="160">
        <f t="shared" si="13"/>
        <v>2</v>
      </c>
      <c r="L926" s="160" t="s">
        <v>101</v>
      </c>
      <c r="M926" s="211">
        <f>VLOOKUP(J926,'Depr Rates'!A:G,7,FALSE)</f>
        <v>3.7400000000000003E-2</v>
      </c>
    </row>
    <row r="927" spans="1:13" ht="14.45" x14ac:dyDescent="0.3">
      <c r="A927" s="212" t="s">
        <v>102</v>
      </c>
      <c r="B927" s="213">
        <v>10600501</v>
      </c>
      <c r="C927" s="212" t="s">
        <v>12614</v>
      </c>
      <c r="D927" s="214">
        <v>43525</v>
      </c>
      <c r="E927" s="160" t="s">
        <v>373</v>
      </c>
      <c r="F927" s="160">
        <v>101114090</v>
      </c>
      <c r="G927" s="215">
        <v>-7075.12</v>
      </c>
      <c r="H927" s="214">
        <v>43500</v>
      </c>
      <c r="I927" s="160" t="s">
        <v>505</v>
      </c>
      <c r="J927" s="160" t="s">
        <v>9054</v>
      </c>
      <c r="K927" s="160">
        <f t="shared" si="13"/>
        <v>2</v>
      </c>
      <c r="L927" s="160" t="s">
        <v>101</v>
      </c>
      <c r="M927" s="211">
        <f>VLOOKUP(J927,'Depr Rates'!A:G,7,FALSE)</f>
        <v>3.1399999999999997E-2</v>
      </c>
    </row>
    <row r="928" spans="1:13" ht="14.45" x14ac:dyDescent="0.3">
      <c r="A928" s="212" t="s">
        <v>102</v>
      </c>
      <c r="B928" s="213">
        <v>10600501</v>
      </c>
      <c r="C928" s="212" t="s">
        <v>12614</v>
      </c>
      <c r="D928" s="214">
        <v>43525</v>
      </c>
      <c r="E928" s="160" t="s">
        <v>373</v>
      </c>
      <c r="F928" s="160">
        <v>101114090</v>
      </c>
      <c r="G928" s="160">
        <v>-517.48</v>
      </c>
      <c r="H928" s="214">
        <v>43500</v>
      </c>
      <c r="I928" s="160" t="s">
        <v>505</v>
      </c>
      <c r="J928" s="160" t="s">
        <v>9132</v>
      </c>
      <c r="K928" s="160">
        <f t="shared" si="13"/>
        <v>2</v>
      </c>
      <c r="L928" s="160" t="s">
        <v>101</v>
      </c>
      <c r="M928" s="211">
        <f>VLOOKUP(J928,'Depr Rates'!A:G,7,FALSE)</f>
        <v>3.7400000000000003E-2</v>
      </c>
    </row>
    <row r="929" spans="1:13" ht="14.45" x14ac:dyDescent="0.3">
      <c r="A929" s="212" t="s">
        <v>102</v>
      </c>
      <c r="B929" s="213">
        <v>10600501</v>
      </c>
      <c r="C929" s="212" t="s">
        <v>12614</v>
      </c>
      <c r="D929" s="214">
        <v>43525</v>
      </c>
      <c r="E929" s="160" t="s">
        <v>373</v>
      </c>
      <c r="F929" s="160">
        <v>101114090</v>
      </c>
      <c r="G929" s="160">
        <v>12.36</v>
      </c>
      <c r="H929" s="214">
        <v>43500</v>
      </c>
      <c r="I929" s="160" t="s">
        <v>505</v>
      </c>
      <c r="J929" s="160" t="s">
        <v>9054</v>
      </c>
      <c r="K929" s="160">
        <f t="shared" si="13"/>
        <v>2</v>
      </c>
      <c r="L929" s="160" t="s">
        <v>101</v>
      </c>
      <c r="M929" s="211">
        <f>VLOOKUP(J929,'Depr Rates'!A:G,7,FALSE)</f>
        <v>3.1399999999999997E-2</v>
      </c>
    </row>
    <row r="930" spans="1:13" ht="14.45" x14ac:dyDescent="0.3">
      <c r="A930" s="212" t="s">
        <v>102</v>
      </c>
      <c r="B930" s="213">
        <v>10600501</v>
      </c>
      <c r="C930" s="212" t="s">
        <v>12614</v>
      </c>
      <c r="D930" s="214">
        <v>43525</v>
      </c>
      <c r="E930" s="160" t="s">
        <v>373</v>
      </c>
      <c r="F930" s="160">
        <v>101114090</v>
      </c>
      <c r="G930" s="160">
        <v>0.9</v>
      </c>
      <c r="H930" s="214">
        <v>43500</v>
      </c>
      <c r="I930" s="160" t="s">
        <v>505</v>
      </c>
      <c r="J930" s="160" t="s">
        <v>9132</v>
      </c>
      <c r="K930" s="160">
        <f t="shared" si="13"/>
        <v>2</v>
      </c>
      <c r="L930" s="160" t="s">
        <v>101</v>
      </c>
      <c r="M930" s="211">
        <f>VLOOKUP(J930,'Depr Rates'!A:G,7,FALSE)</f>
        <v>3.7400000000000003E-2</v>
      </c>
    </row>
    <row r="931" spans="1:13" ht="14.45" x14ac:dyDescent="0.3">
      <c r="A931" s="212" t="s">
        <v>102</v>
      </c>
      <c r="B931" s="213">
        <v>10600501</v>
      </c>
      <c r="C931" s="212" t="s">
        <v>12614</v>
      </c>
      <c r="D931" s="214">
        <v>43525</v>
      </c>
      <c r="E931" s="160" t="s">
        <v>373</v>
      </c>
      <c r="F931" s="160">
        <v>101114249</v>
      </c>
      <c r="G931" s="215">
        <v>5620.75</v>
      </c>
      <c r="H931" s="214">
        <v>43528</v>
      </c>
      <c r="I931" s="160" t="s">
        <v>570</v>
      </c>
      <c r="J931" s="160" t="s">
        <v>9054</v>
      </c>
      <c r="K931" s="160">
        <f t="shared" si="13"/>
        <v>3</v>
      </c>
      <c r="L931" s="160" t="s">
        <v>101</v>
      </c>
      <c r="M931" s="211">
        <f>VLOOKUP(J931,'Depr Rates'!A:G,7,FALSE)</f>
        <v>3.1399999999999997E-2</v>
      </c>
    </row>
    <row r="932" spans="1:13" ht="14.45" x14ac:dyDescent="0.3">
      <c r="A932" s="212" t="s">
        <v>102</v>
      </c>
      <c r="B932" s="213">
        <v>10600501</v>
      </c>
      <c r="C932" s="212" t="s">
        <v>12614</v>
      </c>
      <c r="D932" s="214">
        <v>43525</v>
      </c>
      <c r="E932" s="160" t="s">
        <v>373</v>
      </c>
      <c r="F932" s="160">
        <v>101114249</v>
      </c>
      <c r="G932" s="160">
        <v>838.29</v>
      </c>
      <c r="H932" s="214">
        <v>43528</v>
      </c>
      <c r="I932" s="160" t="s">
        <v>570</v>
      </c>
      <c r="J932" s="160" t="s">
        <v>377</v>
      </c>
      <c r="K932" s="160">
        <f t="shared" si="13"/>
        <v>3</v>
      </c>
      <c r="L932" s="160" t="s">
        <v>101</v>
      </c>
      <c r="M932" s="211">
        <f>VLOOKUP(J932,'Depr Rates'!A:G,7,FALSE)</f>
        <v>1.77E-2</v>
      </c>
    </row>
    <row r="933" spans="1:13" ht="14.45" x14ac:dyDescent="0.3">
      <c r="A933" s="212" t="s">
        <v>102</v>
      </c>
      <c r="B933" s="213">
        <v>10600501</v>
      </c>
      <c r="C933" s="212" t="s">
        <v>12614</v>
      </c>
      <c r="D933" s="214">
        <v>43525</v>
      </c>
      <c r="E933" s="160" t="s">
        <v>373</v>
      </c>
      <c r="F933" s="160">
        <v>101114249</v>
      </c>
      <c r="G933" s="215">
        <v>-1840.5</v>
      </c>
      <c r="H933" s="214">
        <v>43528</v>
      </c>
      <c r="I933" s="160" t="s">
        <v>570</v>
      </c>
      <c r="J933" s="160" t="s">
        <v>377</v>
      </c>
      <c r="K933" s="160">
        <f t="shared" si="13"/>
        <v>3</v>
      </c>
      <c r="L933" s="160" t="s">
        <v>101</v>
      </c>
      <c r="M933" s="211">
        <f>VLOOKUP(J933,'Depr Rates'!A:G,7,FALSE)</f>
        <v>1.77E-2</v>
      </c>
    </row>
    <row r="934" spans="1:13" ht="14.45" x14ac:dyDescent="0.3">
      <c r="A934" s="212" t="s">
        <v>102</v>
      </c>
      <c r="B934" s="213">
        <v>10600501</v>
      </c>
      <c r="C934" s="212" t="s">
        <v>12614</v>
      </c>
      <c r="D934" s="214">
        <v>43525</v>
      </c>
      <c r="E934" s="160" t="s">
        <v>373</v>
      </c>
      <c r="F934" s="160">
        <v>101114249</v>
      </c>
      <c r="G934" s="215">
        <v>-12340.59</v>
      </c>
      <c r="H934" s="214">
        <v>43528</v>
      </c>
      <c r="I934" s="160" t="s">
        <v>570</v>
      </c>
      <c r="J934" s="160" t="s">
        <v>9054</v>
      </c>
      <c r="K934" s="160">
        <f t="shared" si="13"/>
        <v>3</v>
      </c>
      <c r="L934" s="160" t="s">
        <v>101</v>
      </c>
      <c r="M934" s="211">
        <f>VLOOKUP(J934,'Depr Rates'!A:G,7,FALSE)</f>
        <v>3.1399999999999997E-2</v>
      </c>
    </row>
    <row r="935" spans="1:13" ht="14.45" x14ac:dyDescent="0.3">
      <c r="A935" s="212" t="s">
        <v>102</v>
      </c>
      <c r="B935" s="213">
        <v>10600501</v>
      </c>
      <c r="C935" s="212" t="s">
        <v>12614</v>
      </c>
      <c r="D935" s="214">
        <v>43525</v>
      </c>
      <c r="E935" s="160" t="s">
        <v>373</v>
      </c>
      <c r="F935" s="160">
        <v>101114249</v>
      </c>
      <c r="G935" s="215">
        <v>1257.33</v>
      </c>
      <c r="H935" s="214">
        <v>43528</v>
      </c>
      <c r="I935" s="160" t="s">
        <v>570</v>
      </c>
      <c r="J935" s="160" t="s">
        <v>377</v>
      </c>
      <c r="K935" s="160">
        <f t="shared" si="13"/>
        <v>3</v>
      </c>
      <c r="L935" s="160" t="s">
        <v>101</v>
      </c>
      <c r="M935" s="211">
        <f>VLOOKUP(J935,'Depr Rates'!A:G,7,FALSE)</f>
        <v>1.77E-2</v>
      </c>
    </row>
    <row r="936" spans="1:13" ht="14.45" x14ac:dyDescent="0.3">
      <c r="A936" s="212" t="s">
        <v>102</v>
      </c>
      <c r="B936" s="213">
        <v>10600501</v>
      </c>
      <c r="C936" s="212" t="s">
        <v>12614</v>
      </c>
      <c r="D936" s="214">
        <v>43525</v>
      </c>
      <c r="E936" s="160" t="s">
        <v>373</v>
      </c>
      <c r="F936" s="160">
        <v>101114249</v>
      </c>
      <c r="G936" s="215">
        <v>8430.49</v>
      </c>
      <c r="H936" s="214">
        <v>43528</v>
      </c>
      <c r="I936" s="160" t="s">
        <v>570</v>
      </c>
      <c r="J936" s="160" t="s">
        <v>9054</v>
      </c>
      <c r="K936" s="160">
        <f t="shared" ref="K936:K999" si="14">MONTH(H936)</f>
        <v>3</v>
      </c>
      <c r="L936" s="160" t="s">
        <v>101</v>
      </c>
      <c r="M936" s="211">
        <f>VLOOKUP(J936,'Depr Rates'!A:G,7,FALSE)</f>
        <v>3.1399999999999997E-2</v>
      </c>
    </row>
    <row r="937" spans="1:13" ht="14.45" x14ac:dyDescent="0.3">
      <c r="A937" s="212" t="s">
        <v>102</v>
      </c>
      <c r="B937" s="213">
        <v>10600501</v>
      </c>
      <c r="C937" s="212" t="s">
        <v>12614</v>
      </c>
      <c r="D937" s="214">
        <v>43525</v>
      </c>
      <c r="E937" s="160" t="s">
        <v>373</v>
      </c>
      <c r="F937" s="160">
        <v>101114349</v>
      </c>
      <c r="G937" s="215">
        <v>13435.43</v>
      </c>
      <c r="H937" s="214">
        <v>43537</v>
      </c>
      <c r="I937" s="160" t="s">
        <v>595</v>
      </c>
      <c r="J937" s="160" t="s">
        <v>377</v>
      </c>
      <c r="K937" s="160">
        <f t="shared" si="14"/>
        <v>3</v>
      </c>
      <c r="L937" s="160" t="s">
        <v>101</v>
      </c>
      <c r="M937" s="211">
        <f>VLOOKUP(J937,'Depr Rates'!A:G,7,FALSE)</f>
        <v>1.77E-2</v>
      </c>
    </row>
    <row r="938" spans="1:13" ht="14.45" x14ac:dyDescent="0.3">
      <c r="A938" s="212" t="s">
        <v>102</v>
      </c>
      <c r="B938" s="213">
        <v>10600501</v>
      </c>
      <c r="C938" s="212" t="s">
        <v>12614</v>
      </c>
      <c r="D938" s="214">
        <v>43525</v>
      </c>
      <c r="E938" s="160" t="s">
        <v>373</v>
      </c>
      <c r="F938" s="160">
        <v>101114349</v>
      </c>
      <c r="G938" s="160">
        <v>254.81</v>
      </c>
      <c r="H938" s="214">
        <v>43537</v>
      </c>
      <c r="I938" s="160" t="s">
        <v>595</v>
      </c>
      <c r="J938" s="160" t="s">
        <v>9132</v>
      </c>
      <c r="K938" s="160">
        <f t="shared" si="14"/>
        <v>3</v>
      </c>
      <c r="L938" s="160" t="s">
        <v>101</v>
      </c>
      <c r="M938" s="211">
        <f>VLOOKUP(J938,'Depr Rates'!A:G,7,FALSE)</f>
        <v>3.7400000000000003E-2</v>
      </c>
    </row>
    <row r="939" spans="1:13" ht="14.45" x14ac:dyDescent="0.3">
      <c r="A939" s="212" t="s">
        <v>102</v>
      </c>
      <c r="B939" s="213">
        <v>10600501</v>
      </c>
      <c r="C939" s="212" t="s">
        <v>12614</v>
      </c>
      <c r="D939" s="214">
        <v>43525</v>
      </c>
      <c r="E939" s="160" t="s">
        <v>373</v>
      </c>
      <c r="F939" s="160">
        <v>101114349</v>
      </c>
      <c r="G939" s="215">
        <v>1706.43</v>
      </c>
      <c r="H939" s="214">
        <v>43537</v>
      </c>
      <c r="I939" s="160" t="s">
        <v>595</v>
      </c>
      <c r="J939" s="160" t="s">
        <v>376</v>
      </c>
      <c r="K939" s="160">
        <f t="shared" si="14"/>
        <v>3</v>
      </c>
      <c r="L939" s="160" t="s">
        <v>101</v>
      </c>
      <c r="M939" s="211">
        <f>VLOOKUP(J939,'Depr Rates'!A:G,7,FALSE)</f>
        <v>3.9300000000000002E-2</v>
      </c>
    </row>
    <row r="940" spans="1:13" ht="14.45" x14ac:dyDescent="0.3">
      <c r="A940" s="212" t="s">
        <v>102</v>
      </c>
      <c r="B940" s="213">
        <v>10600501</v>
      </c>
      <c r="C940" s="212" t="s">
        <v>12614</v>
      </c>
      <c r="D940" s="214">
        <v>43525</v>
      </c>
      <c r="E940" s="160" t="s">
        <v>373</v>
      </c>
      <c r="F940" s="160">
        <v>101114349</v>
      </c>
      <c r="G940" s="160">
        <v>149.84</v>
      </c>
      <c r="H940" s="214">
        <v>43537</v>
      </c>
      <c r="I940" s="160" t="s">
        <v>595</v>
      </c>
      <c r="J940" s="160" t="s">
        <v>9132</v>
      </c>
      <c r="K940" s="160">
        <f t="shared" si="14"/>
        <v>3</v>
      </c>
      <c r="L940" s="160" t="s">
        <v>101</v>
      </c>
      <c r="M940" s="211">
        <f>VLOOKUP(J940,'Depr Rates'!A:G,7,FALSE)</f>
        <v>3.7400000000000003E-2</v>
      </c>
    </row>
    <row r="941" spans="1:13" ht="14.45" x14ac:dyDescent="0.3">
      <c r="A941" s="212" t="s">
        <v>102</v>
      </c>
      <c r="B941" s="213">
        <v>10600501</v>
      </c>
      <c r="C941" s="212" t="s">
        <v>12614</v>
      </c>
      <c r="D941" s="214">
        <v>43525</v>
      </c>
      <c r="E941" s="160" t="s">
        <v>373</v>
      </c>
      <c r="F941" s="160">
        <v>101114349</v>
      </c>
      <c r="G941" s="215">
        <v>7900.77</v>
      </c>
      <c r="H941" s="214">
        <v>43537</v>
      </c>
      <c r="I941" s="160" t="s">
        <v>595</v>
      </c>
      <c r="J941" s="160" t="s">
        <v>377</v>
      </c>
      <c r="K941" s="160">
        <f t="shared" si="14"/>
        <v>3</v>
      </c>
      <c r="L941" s="160" t="s">
        <v>101</v>
      </c>
      <c r="M941" s="211">
        <f>VLOOKUP(J941,'Depr Rates'!A:G,7,FALSE)</f>
        <v>1.77E-2</v>
      </c>
    </row>
    <row r="942" spans="1:13" ht="14.45" x14ac:dyDescent="0.3">
      <c r="A942" s="212" t="s">
        <v>102</v>
      </c>
      <c r="B942" s="213">
        <v>10600501</v>
      </c>
      <c r="C942" s="212" t="s">
        <v>12614</v>
      </c>
      <c r="D942" s="214">
        <v>43525</v>
      </c>
      <c r="E942" s="160" t="s">
        <v>373</v>
      </c>
      <c r="F942" s="160">
        <v>101114349</v>
      </c>
      <c r="G942" s="215">
        <v>1003.48</v>
      </c>
      <c r="H942" s="214">
        <v>43537</v>
      </c>
      <c r="I942" s="160" t="s">
        <v>595</v>
      </c>
      <c r="J942" s="160" t="s">
        <v>376</v>
      </c>
      <c r="K942" s="160">
        <f t="shared" si="14"/>
        <v>3</v>
      </c>
      <c r="L942" s="160" t="s">
        <v>101</v>
      </c>
      <c r="M942" s="211">
        <f>VLOOKUP(J942,'Depr Rates'!A:G,7,FALSE)</f>
        <v>3.9300000000000002E-2</v>
      </c>
    </row>
    <row r="943" spans="1:13" ht="14.45" x14ac:dyDescent="0.3">
      <c r="A943" s="212" t="s">
        <v>102</v>
      </c>
      <c r="B943" s="213">
        <v>10600501</v>
      </c>
      <c r="C943" s="212" t="s">
        <v>12614</v>
      </c>
      <c r="D943" s="214">
        <v>43525</v>
      </c>
      <c r="E943" s="160" t="s">
        <v>373</v>
      </c>
      <c r="F943" s="160">
        <v>101114356</v>
      </c>
      <c r="G943" s="215">
        <v>-2545.9</v>
      </c>
      <c r="H943" s="214">
        <v>43543</v>
      </c>
      <c r="I943" s="160" t="s">
        <v>596</v>
      </c>
      <c r="J943" s="160" t="s">
        <v>9054</v>
      </c>
      <c r="K943" s="160">
        <f t="shared" si="14"/>
        <v>3</v>
      </c>
      <c r="L943" s="160" t="s">
        <v>101</v>
      </c>
      <c r="M943" s="211">
        <f>VLOOKUP(J943,'Depr Rates'!A:G,7,FALSE)</f>
        <v>3.1399999999999997E-2</v>
      </c>
    </row>
    <row r="944" spans="1:13" ht="14.45" x14ac:dyDescent="0.3">
      <c r="A944" s="212" t="s">
        <v>102</v>
      </c>
      <c r="B944" s="213">
        <v>10600501</v>
      </c>
      <c r="C944" s="212" t="s">
        <v>12614</v>
      </c>
      <c r="D944" s="214">
        <v>43525</v>
      </c>
      <c r="E944" s="160" t="s">
        <v>373</v>
      </c>
      <c r="F944" s="160">
        <v>101114356</v>
      </c>
      <c r="G944" s="215">
        <v>4101.76</v>
      </c>
      <c r="H944" s="214">
        <v>43543</v>
      </c>
      <c r="I944" s="160" t="s">
        <v>596</v>
      </c>
      <c r="J944" s="160" t="s">
        <v>9054</v>
      </c>
      <c r="K944" s="160">
        <f t="shared" si="14"/>
        <v>3</v>
      </c>
      <c r="L944" s="160" t="s">
        <v>101</v>
      </c>
      <c r="M944" s="211">
        <f>VLOOKUP(J944,'Depr Rates'!A:G,7,FALSE)</f>
        <v>3.1399999999999997E-2</v>
      </c>
    </row>
    <row r="945" spans="1:13" ht="14.45" x14ac:dyDescent="0.3">
      <c r="A945" s="212" t="s">
        <v>102</v>
      </c>
      <c r="B945" s="213">
        <v>10600501</v>
      </c>
      <c r="C945" s="212" t="s">
        <v>12614</v>
      </c>
      <c r="D945" s="214">
        <v>43525</v>
      </c>
      <c r="E945" s="160" t="s">
        <v>373</v>
      </c>
      <c r="F945" s="160">
        <v>101114389</v>
      </c>
      <c r="G945" s="160">
        <v>113.33</v>
      </c>
      <c r="H945" s="214">
        <v>43529</v>
      </c>
      <c r="I945" s="160" t="s">
        <v>571</v>
      </c>
      <c r="J945" s="160" t="s">
        <v>377</v>
      </c>
      <c r="K945" s="160">
        <f t="shared" si="14"/>
        <v>3</v>
      </c>
      <c r="L945" s="160" t="s">
        <v>101</v>
      </c>
      <c r="M945" s="211">
        <f>VLOOKUP(J945,'Depr Rates'!A:G,7,FALSE)</f>
        <v>1.77E-2</v>
      </c>
    </row>
    <row r="946" spans="1:13" ht="14.45" x14ac:dyDescent="0.3">
      <c r="A946" s="212" t="s">
        <v>102</v>
      </c>
      <c r="B946" s="213">
        <v>10600501</v>
      </c>
      <c r="C946" s="212" t="s">
        <v>12614</v>
      </c>
      <c r="D946" s="214">
        <v>43525</v>
      </c>
      <c r="E946" s="160" t="s">
        <v>373</v>
      </c>
      <c r="F946" s="160">
        <v>101114389</v>
      </c>
      <c r="G946" s="160">
        <v>762.55</v>
      </c>
      <c r="H946" s="214">
        <v>43529</v>
      </c>
      <c r="I946" s="160" t="s">
        <v>571</v>
      </c>
      <c r="J946" s="160" t="s">
        <v>376</v>
      </c>
      <c r="K946" s="160">
        <f t="shared" si="14"/>
        <v>3</v>
      </c>
      <c r="L946" s="160" t="s">
        <v>101</v>
      </c>
      <c r="M946" s="211">
        <f>VLOOKUP(J946,'Depr Rates'!A:G,7,FALSE)</f>
        <v>3.9300000000000002E-2</v>
      </c>
    </row>
    <row r="947" spans="1:13" ht="14.45" x14ac:dyDescent="0.3">
      <c r="A947" s="212" t="s">
        <v>102</v>
      </c>
      <c r="B947" s="213">
        <v>10600501</v>
      </c>
      <c r="C947" s="212" t="s">
        <v>12614</v>
      </c>
      <c r="D947" s="214">
        <v>43525</v>
      </c>
      <c r="E947" s="160" t="s">
        <v>373</v>
      </c>
      <c r="F947" s="160">
        <v>101114389</v>
      </c>
      <c r="G947" s="215">
        <v>2721.66</v>
      </c>
      <c r="H947" s="214">
        <v>43529</v>
      </c>
      <c r="I947" s="160" t="s">
        <v>571</v>
      </c>
      <c r="J947" s="160" t="s">
        <v>376</v>
      </c>
      <c r="K947" s="160">
        <f t="shared" si="14"/>
        <v>3</v>
      </c>
      <c r="L947" s="160" t="s">
        <v>101</v>
      </c>
      <c r="M947" s="211">
        <f>VLOOKUP(J947,'Depr Rates'!A:G,7,FALSE)</f>
        <v>3.9300000000000002E-2</v>
      </c>
    </row>
    <row r="948" spans="1:13" ht="14.45" x14ac:dyDescent="0.3">
      <c r="A948" s="212" t="s">
        <v>102</v>
      </c>
      <c r="B948" s="213">
        <v>10600501</v>
      </c>
      <c r="C948" s="212" t="s">
        <v>12614</v>
      </c>
      <c r="D948" s="214">
        <v>43525</v>
      </c>
      <c r="E948" s="160" t="s">
        <v>373</v>
      </c>
      <c r="F948" s="160">
        <v>101114389</v>
      </c>
      <c r="G948" s="160">
        <v>404.49</v>
      </c>
      <c r="H948" s="214">
        <v>43529</v>
      </c>
      <c r="I948" s="160" t="s">
        <v>571</v>
      </c>
      <c r="J948" s="160" t="s">
        <v>377</v>
      </c>
      <c r="K948" s="160">
        <f t="shared" si="14"/>
        <v>3</v>
      </c>
      <c r="L948" s="160" t="s">
        <v>101</v>
      </c>
      <c r="M948" s="211">
        <f>VLOOKUP(J948,'Depr Rates'!A:G,7,FALSE)</f>
        <v>1.77E-2</v>
      </c>
    </row>
    <row r="949" spans="1:13" ht="14.45" x14ac:dyDescent="0.3">
      <c r="A949" s="212" t="s">
        <v>102</v>
      </c>
      <c r="B949" s="213">
        <v>10600501</v>
      </c>
      <c r="C949" s="212" t="s">
        <v>12614</v>
      </c>
      <c r="D949" s="214">
        <v>43525</v>
      </c>
      <c r="E949" s="160" t="s">
        <v>373</v>
      </c>
      <c r="F949" s="160">
        <v>101114453</v>
      </c>
      <c r="G949" s="215">
        <v>10288.66</v>
      </c>
      <c r="H949" s="214">
        <v>43526</v>
      </c>
      <c r="I949" s="160" t="s">
        <v>572</v>
      </c>
      <c r="J949" s="160" t="s">
        <v>9132</v>
      </c>
      <c r="K949" s="160">
        <f t="shared" si="14"/>
        <v>3</v>
      </c>
      <c r="L949" s="160" t="s">
        <v>101</v>
      </c>
      <c r="M949" s="211">
        <f>VLOOKUP(J949,'Depr Rates'!A:G,7,FALSE)</f>
        <v>3.7400000000000003E-2</v>
      </c>
    </row>
    <row r="950" spans="1:13" ht="14.45" x14ac:dyDescent="0.3">
      <c r="A950" s="212" t="s">
        <v>102</v>
      </c>
      <c r="B950" s="213">
        <v>10600501</v>
      </c>
      <c r="C950" s="212" t="s">
        <v>12614</v>
      </c>
      <c r="D950" s="214">
        <v>43525</v>
      </c>
      <c r="E950" s="160" t="s">
        <v>373</v>
      </c>
      <c r="F950" s="160">
        <v>101114453</v>
      </c>
      <c r="G950" s="160">
        <v>643.04</v>
      </c>
      <c r="H950" s="214">
        <v>43526</v>
      </c>
      <c r="I950" s="160" t="s">
        <v>572</v>
      </c>
      <c r="J950" s="160" t="s">
        <v>462</v>
      </c>
      <c r="K950" s="160">
        <f t="shared" si="14"/>
        <v>3</v>
      </c>
      <c r="L950" s="160" t="s">
        <v>101</v>
      </c>
      <c r="M950" s="211">
        <f>VLOOKUP(J950,'Depr Rates'!A:G,7,FALSE)</f>
        <v>4.7500000000000001E-2</v>
      </c>
    </row>
    <row r="951" spans="1:13" ht="14.45" x14ac:dyDescent="0.3">
      <c r="A951" s="212" t="s">
        <v>102</v>
      </c>
      <c r="B951" s="213">
        <v>10600501</v>
      </c>
      <c r="C951" s="212" t="s">
        <v>12614</v>
      </c>
      <c r="D951" s="214">
        <v>43525</v>
      </c>
      <c r="E951" s="160" t="s">
        <v>373</v>
      </c>
      <c r="F951" s="160">
        <v>101114453</v>
      </c>
      <c r="G951" s="215">
        <v>13503.86</v>
      </c>
      <c r="H951" s="214">
        <v>43526</v>
      </c>
      <c r="I951" s="160" t="s">
        <v>572</v>
      </c>
      <c r="J951" s="160" t="s">
        <v>400</v>
      </c>
      <c r="K951" s="160">
        <f t="shared" si="14"/>
        <v>3</v>
      </c>
      <c r="L951" s="160" t="s">
        <v>101</v>
      </c>
      <c r="M951" s="211">
        <f>VLOOKUP(J951,'Depr Rates'!A:G,7,FALSE)</f>
        <v>4.0599999999999997E-2</v>
      </c>
    </row>
    <row r="952" spans="1:13" ht="14.45" x14ac:dyDescent="0.3">
      <c r="A952" s="212" t="s">
        <v>102</v>
      </c>
      <c r="B952" s="213">
        <v>10600501</v>
      </c>
      <c r="C952" s="212" t="s">
        <v>12614</v>
      </c>
      <c r="D952" s="214">
        <v>43525</v>
      </c>
      <c r="E952" s="160" t="s">
        <v>373</v>
      </c>
      <c r="F952" s="160">
        <v>101114453</v>
      </c>
      <c r="G952" s="215">
        <v>39868.550000000003</v>
      </c>
      <c r="H952" s="214">
        <v>43526</v>
      </c>
      <c r="I952" s="160" t="s">
        <v>572</v>
      </c>
      <c r="J952" s="160" t="s">
        <v>9054</v>
      </c>
      <c r="K952" s="160">
        <f t="shared" si="14"/>
        <v>3</v>
      </c>
      <c r="L952" s="160" t="s">
        <v>101</v>
      </c>
      <c r="M952" s="211">
        <f>VLOOKUP(J952,'Depr Rates'!A:G,7,FALSE)</f>
        <v>3.1399999999999997E-2</v>
      </c>
    </row>
    <row r="953" spans="1:13" ht="14.45" x14ac:dyDescent="0.3">
      <c r="A953" s="212" t="s">
        <v>102</v>
      </c>
      <c r="B953" s="213">
        <v>10600501</v>
      </c>
      <c r="C953" s="212" t="s">
        <v>12614</v>
      </c>
      <c r="D953" s="214">
        <v>43525</v>
      </c>
      <c r="E953" s="160" t="s">
        <v>373</v>
      </c>
      <c r="F953" s="160">
        <v>101114453</v>
      </c>
      <c r="G953" s="215">
        <v>-8144.04</v>
      </c>
      <c r="H953" s="214">
        <v>43526</v>
      </c>
      <c r="I953" s="160" t="s">
        <v>572</v>
      </c>
      <c r="J953" s="160" t="s">
        <v>9132</v>
      </c>
      <c r="K953" s="160">
        <f t="shared" si="14"/>
        <v>3</v>
      </c>
      <c r="L953" s="160" t="s">
        <v>101</v>
      </c>
      <c r="M953" s="211">
        <f>VLOOKUP(J953,'Depr Rates'!A:G,7,FALSE)</f>
        <v>3.7400000000000003E-2</v>
      </c>
    </row>
    <row r="954" spans="1:13" ht="14.45" x14ac:dyDescent="0.3">
      <c r="A954" s="212" t="s">
        <v>102</v>
      </c>
      <c r="B954" s="213">
        <v>10600501</v>
      </c>
      <c r="C954" s="212" t="s">
        <v>12614</v>
      </c>
      <c r="D954" s="214">
        <v>43525</v>
      </c>
      <c r="E954" s="160" t="s">
        <v>373</v>
      </c>
      <c r="F954" s="160">
        <v>101114453</v>
      </c>
      <c r="G954" s="215">
        <v>-31558.17</v>
      </c>
      <c r="H954" s="214">
        <v>43526</v>
      </c>
      <c r="I954" s="160" t="s">
        <v>572</v>
      </c>
      <c r="J954" s="160" t="s">
        <v>9054</v>
      </c>
      <c r="K954" s="160">
        <f t="shared" si="14"/>
        <v>3</v>
      </c>
      <c r="L954" s="160" t="s">
        <v>101</v>
      </c>
      <c r="M954" s="211">
        <f>VLOOKUP(J954,'Depr Rates'!A:G,7,FALSE)</f>
        <v>3.1399999999999997E-2</v>
      </c>
    </row>
    <row r="955" spans="1:13" ht="14.45" x14ac:dyDescent="0.3">
      <c r="A955" s="212" t="s">
        <v>102</v>
      </c>
      <c r="B955" s="213">
        <v>10600501</v>
      </c>
      <c r="C955" s="212" t="s">
        <v>12614</v>
      </c>
      <c r="D955" s="214">
        <v>43525</v>
      </c>
      <c r="E955" s="160" t="s">
        <v>373</v>
      </c>
      <c r="F955" s="160">
        <v>101114453</v>
      </c>
      <c r="G955" s="215">
        <v>-10689.05</v>
      </c>
      <c r="H955" s="214">
        <v>43526</v>
      </c>
      <c r="I955" s="160" t="s">
        <v>572</v>
      </c>
      <c r="J955" s="160" t="s">
        <v>400</v>
      </c>
      <c r="K955" s="160">
        <f t="shared" si="14"/>
        <v>3</v>
      </c>
      <c r="L955" s="160" t="s">
        <v>101</v>
      </c>
      <c r="M955" s="211">
        <f>VLOOKUP(J955,'Depr Rates'!A:G,7,FALSE)</f>
        <v>4.0599999999999997E-2</v>
      </c>
    </row>
    <row r="956" spans="1:13" ht="14.45" x14ac:dyDescent="0.3">
      <c r="A956" s="212" t="s">
        <v>102</v>
      </c>
      <c r="B956" s="213">
        <v>10600501</v>
      </c>
      <c r="C956" s="212" t="s">
        <v>12614</v>
      </c>
      <c r="D956" s="214">
        <v>43525</v>
      </c>
      <c r="E956" s="160" t="s">
        <v>373</v>
      </c>
      <c r="F956" s="160">
        <v>101114453</v>
      </c>
      <c r="G956" s="160">
        <v>-509</v>
      </c>
      <c r="H956" s="214">
        <v>43526</v>
      </c>
      <c r="I956" s="160" t="s">
        <v>572</v>
      </c>
      <c r="J956" s="160" t="s">
        <v>462</v>
      </c>
      <c r="K956" s="160">
        <f t="shared" si="14"/>
        <v>3</v>
      </c>
      <c r="L956" s="160" t="s">
        <v>101</v>
      </c>
      <c r="M956" s="211">
        <f>VLOOKUP(J956,'Depr Rates'!A:G,7,FALSE)</f>
        <v>4.7500000000000001E-2</v>
      </c>
    </row>
    <row r="957" spans="1:13" ht="14.45" x14ac:dyDescent="0.3">
      <c r="A957" s="212" t="s">
        <v>102</v>
      </c>
      <c r="B957" s="213">
        <v>10600501</v>
      </c>
      <c r="C957" s="212" t="s">
        <v>12614</v>
      </c>
      <c r="D957" s="214">
        <v>43525</v>
      </c>
      <c r="E957" s="160" t="s">
        <v>373</v>
      </c>
      <c r="F957" s="160">
        <v>101114453</v>
      </c>
      <c r="G957" s="160">
        <v>900.44</v>
      </c>
      <c r="H957" s="214">
        <v>43526</v>
      </c>
      <c r="I957" s="160" t="s">
        <v>572</v>
      </c>
      <c r="J957" s="160" t="s">
        <v>9132</v>
      </c>
      <c r="K957" s="160">
        <f t="shared" si="14"/>
        <v>3</v>
      </c>
      <c r="L957" s="160" t="s">
        <v>101</v>
      </c>
      <c r="M957" s="211">
        <f>VLOOKUP(J957,'Depr Rates'!A:G,7,FALSE)</f>
        <v>3.7400000000000003E-2</v>
      </c>
    </row>
    <row r="958" spans="1:13" ht="14.45" x14ac:dyDescent="0.3">
      <c r="A958" s="212" t="s">
        <v>102</v>
      </c>
      <c r="B958" s="213">
        <v>10600501</v>
      </c>
      <c r="C958" s="212" t="s">
        <v>12614</v>
      </c>
      <c r="D958" s="214">
        <v>43525</v>
      </c>
      <c r="E958" s="160" t="s">
        <v>373</v>
      </c>
      <c r="F958" s="160">
        <v>101114453</v>
      </c>
      <c r="G958" s="215">
        <v>3489.19</v>
      </c>
      <c r="H958" s="214">
        <v>43526</v>
      </c>
      <c r="I958" s="160" t="s">
        <v>572</v>
      </c>
      <c r="J958" s="160" t="s">
        <v>9054</v>
      </c>
      <c r="K958" s="160">
        <f t="shared" si="14"/>
        <v>3</v>
      </c>
      <c r="L958" s="160" t="s">
        <v>101</v>
      </c>
      <c r="M958" s="211">
        <f>VLOOKUP(J958,'Depr Rates'!A:G,7,FALSE)</f>
        <v>3.1399999999999997E-2</v>
      </c>
    </row>
    <row r="959" spans="1:13" ht="14.45" x14ac:dyDescent="0.3">
      <c r="A959" s="212" t="s">
        <v>102</v>
      </c>
      <c r="B959" s="213">
        <v>10600501</v>
      </c>
      <c r="C959" s="212" t="s">
        <v>12614</v>
      </c>
      <c r="D959" s="214">
        <v>43525</v>
      </c>
      <c r="E959" s="160" t="s">
        <v>373</v>
      </c>
      <c r="F959" s="160">
        <v>101114453</v>
      </c>
      <c r="G959" s="215">
        <v>1181.8399999999999</v>
      </c>
      <c r="H959" s="214">
        <v>43526</v>
      </c>
      <c r="I959" s="160" t="s">
        <v>572</v>
      </c>
      <c r="J959" s="160" t="s">
        <v>400</v>
      </c>
      <c r="K959" s="160">
        <f t="shared" si="14"/>
        <v>3</v>
      </c>
      <c r="L959" s="160" t="s">
        <v>101</v>
      </c>
      <c r="M959" s="211">
        <f>VLOOKUP(J959,'Depr Rates'!A:G,7,FALSE)</f>
        <v>4.0599999999999997E-2</v>
      </c>
    </row>
    <row r="960" spans="1:13" ht="14.45" x14ac:dyDescent="0.3">
      <c r="A960" s="212" t="s">
        <v>102</v>
      </c>
      <c r="B960" s="213">
        <v>10600501</v>
      </c>
      <c r="C960" s="212" t="s">
        <v>12614</v>
      </c>
      <c r="D960" s="214">
        <v>43525</v>
      </c>
      <c r="E960" s="160" t="s">
        <v>373</v>
      </c>
      <c r="F960" s="160">
        <v>101114453</v>
      </c>
      <c r="G960" s="160">
        <v>56.29</v>
      </c>
      <c r="H960" s="214">
        <v>43526</v>
      </c>
      <c r="I960" s="160" t="s">
        <v>572</v>
      </c>
      <c r="J960" s="160" t="s">
        <v>462</v>
      </c>
      <c r="K960" s="160">
        <f t="shared" si="14"/>
        <v>3</v>
      </c>
      <c r="L960" s="160" t="s">
        <v>101</v>
      </c>
      <c r="M960" s="211">
        <f>VLOOKUP(J960,'Depr Rates'!A:G,7,FALSE)</f>
        <v>4.7500000000000001E-2</v>
      </c>
    </row>
    <row r="961" spans="1:13" ht="14.45" x14ac:dyDescent="0.3">
      <c r="A961" s="212" t="s">
        <v>102</v>
      </c>
      <c r="B961" s="213">
        <v>10600501</v>
      </c>
      <c r="C961" s="212" t="s">
        <v>12614</v>
      </c>
      <c r="D961" s="214">
        <v>43525</v>
      </c>
      <c r="E961" s="160" t="s">
        <v>373</v>
      </c>
      <c r="F961" s="160">
        <v>101114457</v>
      </c>
      <c r="G961" s="215">
        <v>130658.76</v>
      </c>
      <c r="H961" s="214">
        <v>43554</v>
      </c>
      <c r="I961" s="160" t="s">
        <v>618</v>
      </c>
      <c r="J961" s="160" t="s">
        <v>376</v>
      </c>
      <c r="K961" s="160">
        <f t="shared" si="14"/>
        <v>3</v>
      </c>
      <c r="L961" s="160" t="s">
        <v>101</v>
      </c>
      <c r="M961" s="211">
        <f>VLOOKUP(J961,'Depr Rates'!A:G,7,FALSE)</f>
        <v>3.9300000000000002E-2</v>
      </c>
    </row>
    <row r="962" spans="1:13" ht="14.45" x14ac:dyDescent="0.3">
      <c r="A962" s="212" t="s">
        <v>102</v>
      </c>
      <c r="B962" s="213">
        <v>10600501</v>
      </c>
      <c r="C962" s="212" t="s">
        <v>12614</v>
      </c>
      <c r="D962" s="214">
        <v>43525</v>
      </c>
      <c r="E962" s="160" t="s">
        <v>373</v>
      </c>
      <c r="F962" s="160">
        <v>101114457</v>
      </c>
      <c r="G962" s="160">
        <v>745.09</v>
      </c>
      <c r="H962" s="214">
        <v>43554</v>
      </c>
      <c r="I962" s="160" t="s">
        <v>618</v>
      </c>
      <c r="J962" s="160" t="s">
        <v>9132</v>
      </c>
      <c r="K962" s="160">
        <f t="shared" si="14"/>
        <v>3</v>
      </c>
      <c r="L962" s="160" t="s">
        <v>101</v>
      </c>
      <c r="M962" s="211">
        <f>VLOOKUP(J962,'Depr Rates'!A:G,7,FALSE)</f>
        <v>3.7400000000000003E-2</v>
      </c>
    </row>
    <row r="963" spans="1:13" ht="14.45" x14ac:dyDescent="0.3">
      <c r="A963" s="212" t="s">
        <v>102</v>
      </c>
      <c r="B963" s="213">
        <v>10600501</v>
      </c>
      <c r="C963" s="212" t="s">
        <v>12614</v>
      </c>
      <c r="D963" s="214">
        <v>43525</v>
      </c>
      <c r="E963" s="160" t="s">
        <v>373</v>
      </c>
      <c r="F963" s="160">
        <v>101114457</v>
      </c>
      <c r="G963" s="215">
        <v>69725.33</v>
      </c>
      <c r="H963" s="214">
        <v>43554</v>
      </c>
      <c r="I963" s="160" t="s">
        <v>618</v>
      </c>
      <c r="J963" s="160" t="s">
        <v>377</v>
      </c>
      <c r="K963" s="160">
        <f t="shared" si="14"/>
        <v>3</v>
      </c>
      <c r="L963" s="160" t="s">
        <v>101</v>
      </c>
      <c r="M963" s="211">
        <f>VLOOKUP(J963,'Depr Rates'!A:G,7,FALSE)</f>
        <v>1.77E-2</v>
      </c>
    </row>
    <row r="964" spans="1:13" ht="14.45" x14ac:dyDescent="0.3">
      <c r="A964" s="212" t="s">
        <v>102</v>
      </c>
      <c r="B964" s="213">
        <v>10600501</v>
      </c>
      <c r="C964" s="212" t="s">
        <v>12614</v>
      </c>
      <c r="D964" s="214">
        <v>43525</v>
      </c>
      <c r="E964" s="160" t="s">
        <v>373</v>
      </c>
      <c r="F964" s="160">
        <v>101114492</v>
      </c>
      <c r="G964" s="160">
        <v>239.67</v>
      </c>
      <c r="H964" s="214">
        <v>43549</v>
      </c>
      <c r="I964" s="160" t="s">
        <v>593</v>
      </c>
      <c r="J964" s="160" t="s">
        <v>9054</v>
      </c>
      <c r="K964" s="160">
        <f t="shared" si="14"/>
        <v>3</v>
      </c>
      <c r="L964" s="160" t="s">
        <v>101</v>
      </c>
      <c r="M964" s="211">
        <f>VLOOKUP(J964,'Depr Rates'!A:G,7,FALSE)</f>
        <v>3.1399999999999997E-2</v>
      </c>
    </row>
    <row r="965" spans="1:13" ht="14.45" x14ac:dyDescent="0.3">
      <c r="A965" s="212" t="s">
        <v>102</v>
      </c>
      <c r="B965" s="213">
        <v>10600501</v>
      </c>
      <c r="C965" s="212" t="s">
        <v>12614</v>
      </c>
      <c r="D965" s="214">
        <v>43525</v>
      </c>
      <c r="E965" s="160" t="s">
        <v>373</v>
      </c>
      <c r="F965" s="160">
        <v>101114492</v>
      </c>
      <c r="G965" s="160">
        <v>44.85</v>
      </c>
      <c r="H965" s="214">
        <v>43549</v>
      </c>
      <c r="I965" s="160" t="s">
        <v>593</v>
      </c>
      <c r="J965" s="160" t="s">
        <v>376</v>
      </c>
      <c r="K965" s="160">
        <f t="shared" si="14"/>
        <v>3</v>
      </c>
      <c r="L965" s="160" t="s">
        <v>101</v>
      </c>
      <c r="M965" s="211">
        <f>VLOOKUP(J965,'Depr Rates'!A:G,7,FALSE)</f>
        <v>3.9300000000000002E-2</v>
      </c>
    </row>
    <row r="966" spans="1:13" ht="14.45" x14ac:dyDescent="0.3">
      <c r="A966" s="212" t="s">
        <v>102</v>
      </c>
      <c r="B966" s="213">
        <v>10600501</v>
      </c>
      <c r="C966" s="212" t="s">
        <v>12614</v>
      </c>
      <c r="D966" s="214">
        <v>43525</v>
      </c>
      <c r="E966" s="160" t="s">
        <v>373</v>
      </c>
      <c r="F966" s="160">
        <v>101114492</v>
      </c>
      <c r="G966" s="160">
        <v>9.64</v>
      </c>
      <c r="H966" s="214">
        <v>43549</v>
      </c>
      <c r="I966" s="160" t="s">
        <v>593</v>
      </c>
      <c r="J966" s="160" t="s">
        <v>9132</v>
      </c>
      <c r="K966" s="160">
        <f t="shared" si="14"/>
        <v>3</v>
      </c>
      <c r="L966" s="160" t="s">
        <v>101</v>
      </c>
      <c r="M966" s="211">
        <f>VLOOKUP(J966,'Depr Rates'!A:G,7,FALSE)</f>
        <v>3.7400000000000003E-2</v>
      </c>
    </row>
    <row r="967" spans="1:13" ht="14.45" x14ac:dyDescent="0.3">
      <c r="A967" s="212" t="s">
        <v>102</v>
      </c>
      <c r="B967" s="213">
        <v>10600501</v>
      </c>
      <c r="C967" s="212" t="s">
        <v>12614</v>
      </c>
      <c r="D967" s="214">
        <v>43525</v>
      </c>
      <c r="E967" s="160" t="s">
        <v>373</v>
      </c>
      <c r="F967" s="160">
        <v>101114492</v>
      </c>
      <c r="G967" s="160">
        <v>274.56</v>
      </c>
      <c r="H967" s="214">
        <v>43549</v>
      </c>
      <c r="I967" s="160" t="s">
        <v>593</v>
      </c>
      <c r="J967" s="160" t="s">
        <v>377</v>
      </c>
      <c r="K967" s="160">
        <f t="shared" si="14"/>
        <v>3</v>
      </c>
      <c r="L967" s="160" t="s">
        <v>101</v>
      </c>
      <c r="M967" s="211">
        <f>VLOOKUP(J967,'Depr Rates'!A:G,7,FALSE)</f>
        <v>1.77E-2</v>
      </c>
    </row>
    <row r="968" spans="1:13" ht="14.45" x14ac:dyDescent="0.3">
      <c r="A968" s="212" t="s">
        <v>102</v>
      </c>
      <c r="B968" s="213">
        <v>10600501</v>
      </c>
      <c r="C968" s="212" t="s">
        <v>12614</v>
      </c>
      <c r="D968" s="214">
        <v>43525</v>
      </c>
      <c r="E968" s="160" t="s">
        <v>373</v>
      </c>
      <c r="F968" s="160">
        <v>101114492</v>
      </c>
      <c r="G968" s="160">
        <v>178.69</v>
      </c>
      <c r="H968" s="214">
        <v>43549</v>
      </c>
      <c r="I968" s="160" t="s">
        <v>593</v>
      </c>
      <c r="J968" s="160" t="s">
        <v>9132</v>
      </c>
      <c r="K968" s="160">
        <f t="shared" si="14"/>
        <v>3</v>
      </c>
      <c r="L968" s="160" t="s">
        <v>101</v>
      </c>
      <c r="M968" s="211">
        <f>VLOOKUP(J968,'Depr Rates'!A:G,7,FALSE)</f>
        <v>3.7400000000000003E-2</v>
      </c>
    </row>
    <row r="969" spans="1:13" ht="14.45" x14ac:dyDescent="0.3">
      <c r="A969" s="212" t="s">
        <v>102</v>
      </c>
      <c r="B969" s="213">
        <v>10600501</v>
      </c>
      <c r="C969" s="212" t="s">
        <v>12614</v>
      </c>
      <c r="D969" s="214">
        <v>43525</v>
      </c>
      <c r="E969" s="160" t="s">
        <v>373</v>
      </c>
      <c r="F969" s="160">
        <v>101114492</v>
      </c>
      <c r="G969" s="160">
        <v>831.35</v>
      </c>
      <c r="H969" s="214">
        <v>43549</v>
      </c>
      <c r="I969" s="160" t="s">
        <v>593</v>
      </c>
      <c r="J969" s="160" t="s">
        <v>376</v>
      </c>
      <c r="K969" s="160">
        <f t="shared" si="14"/>
        <v>3</v>
      </c>
      <c r="L969" s="160" t="s">
        <v>101</v>
      </c>
      <c r="M969" s="211">
        <f>VLOOKUP(J969,'Depr Rates'!A:G,7,FALSE)</f>
        <v>3.9300000000000002E-2</v>
      </c>
    </row>
    <row r="970" spans="1:13" ht="14.45" x14ac:dyDescent="0.3">
      <c r="A970" s="212" t="s">
        <v>102</v>
      </c>
      <c r="B970" s="213">
        <v>10600501</v>
      </c>
      <c r="C970" s="212" t="s">
        <v>12614</v>
      </c>
      <c r="D970" s="214">
        <v>43525</v>
      </c>
      <c r="E970" s="160" t="s">
        <v>373</v>
      </c>
      <c r="F970" s="160">
        <v>101114492</v>
      </c>
      <c r="G970" s="215">
        <v>4442.62</v>
      </c>
      <c r="H970" s="214">
        <v>43549</v>
      </c>
      <c r="I970" s="160" t="s">
        <v>593</v>
      </c>
      <c r="J970" s="160" t="s">
        <v>9054</v>
      </c>
      <c r="K970" s="160">
        <f t="shared" si="14"/>
        <v>3</v>
      </c>
      <c r="L970" s="160" t="s">
        <v>101</v>
      </c>
      <c r="M970" s="211">
        <f>VLOOKUP(J970,'Depr Rates'!A:G,7,FALSE)</f>
        <v>3.1399999999999997E-2</v>
      </c>
    </row>
    <row r="971" spans="1:13" ht="14.45" x14ac:dyDescent="0.3">
      <c r="A971" s="212" t="s">
        <v>102</v>
      </c>
      <c r="B971" s="213">
        <v>10600501</v>
      </c>
      <c r="C971" s="212" t="s">
        <v>12614</v>
      </c>
      <c r="D971" s="214">
        <v>43525</v>
      </c>
      <c r="E971" s="160" t="s">
        <v>373</v>
      </c>
      <c r="F971" s="160">
        <v>101114492</v>
      </c>
      <c r="G971" s="215">
        <v>5089.3500000000004</v>
      </c>
      <c r="H971" s="214">
        <v>43549</v>
      </c>
      <c r="I971" s="160" t="s">
        <v>593</v>
      </c>
      <c r="J971" s="160" t="s">
        <v>377</v>
      </c>
      <c r="K971" s="160">
        <f t="shared" si="14"/>
        <v>3</v>
      </c>
      <c r="L971" s="160" t="s">
        <v>101</v>
      </c>
      <c r="M971" s="211">
        <f>VLOOKUP(J971,'Depr Rates'!A:G,7,FALSE)</f>
        <v>1.77E-2</v>
      </c>
    </row>
    <row r="972" spans="1:13" ht="14.45" x14ac:dyDescent="0.3">
      <c r="A972" s="212" t="s">
        <v>102</v>
      </c>
      <c r="B972" s="213">
        <v>10600501</v>
      </c>
      <c r="C972" s="212" t="s">
        <v>12614</v>
      </c>
      <c r="D972" s="214">
        <v>43497</v>
      </c>
      <c r="E972" s="160" t="s">
        <v>373</v>
      </c>
      <c r="F972" s="160">
        <v>101114675</v>
      </c>
      <c r="G972" s="160">
        <v>373.6</v>
      </c>
      <c r="H972" s="214">
        <v>43518</v>
      </c>
      <c r="I972" s="160" t="s">
        <v>506</v>
      </c>
      <c r="J972" s="160" t="s">
        <v>9054</v>
      </c>
      <c r="K972" s="160">
        <f t="shared" si="14"/>
        <v>2</v>
      </c>
      <c r="L972" s="160" t="s">
        <v>101</v>
      </c>
      <c r="M972" s="211">
        <f>VLOOKUP(J972,'Depr Rates'!A:G,7,FALSE)</f>
        <v>3.1399999999999997E-2</v>
      </c>
    </row>
    <row r="973" spans="1:13" ht="14.45" x14ac:dyDescent="0.3">
      <c r="A973" s="212" t="s">
        <v>102</v>
      </c>
      <c r="B973" s="213">
        <v>10600501</v>
      </c>
      <c r="C973" s="212" t="s">
        <v>12614</v>
      </c>
      <c r="D973" s="214">
        <v>43497</v>
      </c>
      <c r="E973" s="160" t="s">
        <v>373</v>
      </c>
      <c r="F973" s="160">
        <v>101114675</v>
      </c>
      <c r="G973" s="160">
        <v>539.63</v>
      </c>
      <c r="H973" s="214">
        <v>43518</v>
      </c>
      <c r="I973" s="160" t="s">
        <v>506</v>
      </c>
      <c r="J973" s="160" t="s">
        <v>9132</v>
      </c>
      <c r="K973" s="160">
        <f t="shared" si="14"/>
        <v>2</v>
      </c>
      <c r="L973" s="160" t="s">
        <v>101</v>
      </c>
      <c r="M973" s="211">
        <f>VLOOKUP(J973,'Depr Rates'!A:G,7,FALSE)</f>
        <v>3.7400000000000003E-2</v>
      </c>
    </row>
    <row r="974" spans="1:13" ht="14.45" x14ac:dyDescent="0.3">
      <c r="A974" s="212" t="s">
        <v>102</v>
      </c>
      <c r="B974" s="213">
        <v>10600501</v>
      </c>
      <c r="C974" s="212" t="s">
        <v>12614</v>
      </c>
      <c r="D974" s="214">
        <v>43497</v>
      </c>
      <c r="E974" s="160" t="s">
        <v>373</v>
      </c>
      <c r="F974" s="160">
        <v>101114675</v>
      </c>
      <c r="G974" s="160">
        <v>41.53</v>
      </c>
      <c r="H974" s="214">
        <v>43518</v>
      </c>
      <c r="I974" s="160" t="s">
        <v>506</v>
      </c>
      <c r="J974" s="160" t="s">
        <v>447</v>
      </c>
      <c r="K974" s="160">
        <f t="shared" si="14"/>
        <v>2</v>
      </c>
      <c r="L974" s="160" t="s">
        <v>101</v>
      </c>
      <c r="M974" s="211">
        <f>VLOOKUP(J974,'Depr Rates'!A:G,7,FALSE)</f>
        <v>3.15E-2</v>
      </c>
    </row>
    <row r="975" spans="1:13" ht="14.45" x14ac:dyDescent="0.3">
      <c r="A975" s="212" t="s">
        <v>102</v>
      </c>
      <c r="B975" s="213">
        <v>10600501</v>
      </c>
      <c r="C975" s="212" t="s">
        <v>12614</v>
      </c>
      <c r="D975" s="214">
        <v>43497</v>
      </c>
      <c r="E975" s="160" t="s">
        <v>373</v>
      </c>
      <c r="F975" s="160">
        <v>101114675</v>
      </c>
      <c r="G975" s="160">
        <v>41.53</v>
      </c>
      <c r="H975" s="214">
        <v>43518</v>
      </c>
      <c r="I975" s="160" t="s">
        <v>506</v>
      </c>
      <c r="J975" s="160" t="s">
        <v>400</v>
      </c>
      <c r="K975" s="160">
        <f t="shared" si="14"/>
        <v>2</v>
      </c>
      <c r="L975" s="160" t="s">
        <v>101</v>
      </c>
      <c r="M975" s="211">
        <f>VLOOKUP(J975,'Depr Rates'!A:G,7,FALSE)</f>
        <v>4.0599999999999997E-2</v>
      </c>
    </row>
    <row r="976" spans="1:13" ht="14.45" x14ac:dyDescent="0.3">
      <c r="A976" s="212" t="s">
        <v>102</v>
      </c>
      <c r="B976" s="213">
        <v>10600501</v>
      </c>
      <c r="C976" s="212" t="s">
        <v>12614</v>
      </c>
      <c r="D976" s="214">
        <v>43497</v>
      </c>
      <c r="E976" s="160" t="s">
        <v>373</v>
      </c>
      <c r="F976" s="160">
        <v>101114675</v>
      </c>
      <c r="G976" s="215">
        <v>1535.84</v>
      </c>
      <c r="H976" s="214">
        <v>43518</v>
      </c>
      <c r="I976" s="160" t="s">
        <v>506</v>
      </c>
      <c r="J976" s="160" t="s">
        <v>377</v>
      </c>
      <c r="K976" s="160">
        <f t="shared" si="14"/>
        <v>2</v>
      </c>
      <c r="L976" s="160" t="s">
        <v>101</v>
      </c>
      <c r="M976" s="211">
        <f>VLOOKUP(J976,'Depr Rates'!A:G,7,FALSE)</f>
        <v>1.77E-2</v>
      </c>
    </row>
    <row r="977" spans="1:13" ht="14.45" x14ac:dyDescent="0.3">
      <c r="A977" s="212" t="s">
        <v>102</v>
      </c>
      <c r="B977" s="213">
        <v>10600501</v>
      </c>
      <c r="C977" s="212" t="s">
        <v>12614</v>
      </c>
      <c r="D977" s="214">
        <v>43497</v>
      </c>
      <c r="E977" s="160" t="s">
        <v>373</v>
      </c>
      <c r="F977" s="160">
        <v>101114675</v>
      </c>
      <c r="G977" s="215">
        <v>1618.78</v>
      </c>
      <c r="H977" s="214">
        <v>43518</v>
      </c>
      <c r="I977" s="160" t="s">
        <v>506</v>
      </c>
      <c r="J977" s="160" t="s">
        <v>376</v>
      </c>
      <c r="K977" s="160">
        <f t="shared" si="14"/>
        <v>2</v>
      </c>
      <c r="L977" s="160" t="s">
        <v>101</v>
      </c>
      <c r="M977" s="211">
        <f>VLOOKUP(J977,'Depr Rates'!A:G,7,FALSE)</f>
        <v>3.9300000000000002E-2</v>
      </c>
    </row>
    <row r="978" spans="1:13" ht="14.45" x14ac:dyDescent="0.3">
      <c r="A978" s="212" t="s">
        <v>102</v>
      </c>
      <c r="B978" s="213">
        <v>10600501</v>
      </c>
      <c r="C978" s="212" t="s">
        <v>12614</v>
      </c>
      <c r="D978" s="214">
        <v>43497</v>
      </c>
      <c r="E978" s="160" t="s">
        <v>373</v>
      </c>
      <c r="F978" s="160">
        <v>101114675</v>
      </c>
      <c r="G978" s="215">
        <v>2219.2399999999998</v>
      </c>
      <c r="H978" s="214">
        <v>43518</v>
      </c>
      <c r="I978" s="160" t="s">
        <v>506</v>
      </c>
      <c r="J978" s="160" t="s">
        <v>376</v>
      </c>
      <c r="K978" s="160">
        <f t="shared" si="14"/>
        <v>2</v>
      </c>
      <c r="L978" s="160" t="s">
        <v>101</v>
      </c>
      <c r="M978" s="211">
        <f>VLOOKUP(J978,'Depr Rates'!A:G,7,FALSE)</f>
        <v>3.9300000000000002E-2</v>
      </c>
    </row>
    <row r="979" spans="1:13" ht="14.45" x14ac:dyDescent="0.3">
      <c r="A979" s="212" t="s">
        <v>102</v>
      </c>
      <c r="B979" s="213">
        <v>10600501</v>
      </c>
      <c r="C979" s="212" t="s">
        <v>12614</v>
      </c>
      <c r="D979" s="214">
        <v>43497</v>
      </c>
      <c r="E979" s="160" t="s">
        <v>373</v>
      </c>
      <c r="F979" s="160">
        <v>101114675</v>
      </c>
      <c r="G979" s="160">
        <v>56.93</v>
      </c>
      <c r="H979" s="214">
        <v>43518</v>
      </c>
      <c r="I979" s="160" t="s">
        <v>506</v>
      </c>
      <c r="J979" s="160" t="s">
        <v>447</v>
      </c>
      <c r="K979" s="160">
        <f t="shared" si="14"/>
        <v>2</v>
      </c>
      <c r="L979" s="160" t="s">
        <v>101</v>
      </c>
      <c r="M979" s="211">
        <f>VLOOKUP(J979,'Depr Rates'!A:G,7,FALSE)</f>
        <v>3.15E-2</v>
      </c>
    </row>
    <row r="980" spans="1:13" ht="14.45" x14ac:dyDescent="0.3">
      <c r="A980" s="212" t="s">
        <v>102</v>
      </c>
      <c r="B980" s="213">
        <v>10600501</v>
      </c>
      <c r="C980" s="212" t="s">
        <v>12614</v>
      </c>
      <c r="D980" s="214">
        <v>43497</v>
      </c>
      <c r="E980" s="160" t="s">
        <v>373</v>
      </c>
      <c r="F980" s="160">
        <v>101114675</v>
      </c>
      <c r="G980" s="160">
        <v>739.8</v>
      </c>
      <c r="H980" s="214">
        <v>43518</v>
      </c>
      <c r="I980" s="160" t="s">
        <v>506</v>
      </c>
      <c r="J980" s="160" t="s">
        <v>9132</v>
      </c>
      <c r="K980" s="160">
        <f t="shared" si="14"/>
        <v>2</v>
      </c>
      <c r="L980" s="160" t="s">
        <v>101</v>
      </c>
      <c r="M980" s="211">
        <f>VLOOKUP(J980,'Depr Rates'!A:G,7,FALSE)</f>
        <v>3.7400000000000003E-2</v>
      </c>
    </row>
    <row r="981" spans="1:13" ht="14.45" x14ac:dyDescent="0.3">
      <c r="A981" s="212" t="s">
        <v>102</v>
      </c>
      <c r="B981" s="213">
        <v>10600501</v>
      </c>
      <c r="C981" s="212" t="s">
        <v>12614</v>
      </c>
      <c r="D981" s="214">
        <v>43497</v>
      </c>
      <c r="E981" s="160" t="s">
        <v>373</v>
      </c>
      <c r="F981" s="160">
        <v>101114675</v>
      </c>
      <c r="G981" s="160">
        <v>56.93</v>
      </c>
      <c r="H981" s="214">
        <v>43518</v>
      </c>
      <c r="I981" s="160" t="s">
        <v>506</v>
      </c>
      <c r="J981" s="160" t="s">
        <v>400</v>
      </c>
      <c r="K981" s="160">
        <f t="shared" si="14"/>
        <v>2</v>
      </c>
      <c r="L981" s="160" t="s">
        <v>101</v>
      </c>
      <c r="M981" s="211">
        <f>VLOOKUP(J981,'Depr Rates'!A:G,7,FALSE)</f>
        <v>4.0599999999999997E-2</v>
      </c>
    </row>
    <row r="982" spans="1:13" ht="14.45" x14ac:dyDescent="0.3">
      <c r="A982" s="212" t="s">
        <v>102</v>
      </c>
      <c r="B982" s="213">
        <v>10600501</v>
      </c>
      <c r="C982" s="212" t="s">
        <v>12614</v>
      </c>
      <c r="D982" s="214">
        <v>43497</v>
      </c>
      <c r="E982" s="160" t="s">
        <v>373</v>
      </c>
      <c r="F982" s="160">
        <v>101114675</v>
      </c>
      <c r="G982" s="160">
        <v>512.19000000000005</v>
      </c>
      <c r="H982" s="214">
        <v>43518</v>
      </c>
      <c r="I982" s="160" t="s">
        <v>506</v>
      </c>
      <c r="J982" s="160" t="s">
        <v>9054</v>
      </c>
      <c r="K982" s="160">
        <f t="shared" si="14"/>
        <v>2</v>
      </c>
      <c r="L982" s="160" t="s">
        <v>101</v>
      </c>
      <c r="M982" s="211">
        <f>VLOOKUP(J982,'Depr Rates'!A:G,7,FALSE)</f>
        <v>3.1399999999999997E-2</v>
      </c>
    </row>
    <row r="983" spans="1:13" ht="14.45" x14ac:dyDescent="0.3">
      <c r="A983" s="212" t="s">
        <v>102</v>
      </c>
      <c r="B983" s="213">
        <v>10600501</v>
      </c>
      <c r="C983" s="212" t="s">
        <v>12614</v>
      </c>
      <c r="D983" s="214">
        <v>43497</v>
      </c>
      <c r="E983" s="160" t="s">
        <v>373</v>
      </c>
      <c r="F983" s="160">
        <v>101114675</v>
      </c>
      <c r="G983" s="215">
        <v>2105.5500000000002</v>
      </c>
      <c r="H983" s="214">
        <v>43518</v>
      </c>
      <c r="I983" s="160" t="s">
        <v>506</v>
      </c>
      <c r="J983" s="160" t="s">
        <v>377</v>
      </c>
      <c r="K983" s="160">
        <f t="shared" si="14"/>
        <v>2</v>
      </c>
      <c r="L983" s="160" t="s">
        <v>101</v>
      </c>
      <c r="M983" s="211">
        <f>VLOOKUP(J983,'Depr Rates'!A:G,7,FALSE)</f>
        <v>1.77E-2</v>
      </c>
    </row>
    <row r="984" spans="1:13" ht="14.45" x14ac:dyDescent="0.3">
      <c r="A984" s="212" t="s">
        <v>102</v>
      </c>
      <c r="B984" s="213">
        <v>10600501</v>
      </c>
      <c r="C984" s="212" t="s">
        <v>12614</v>
      </c>
      <c r="D984" s="214">
        <v>43525</v>
      </c>
      <c r="E984" s="160" t="s">
        <v>373</v>
      </c>
      <c r="F984" s="160">
        <v>101114675</v>
      </c>
      <c r="G984" s="215">
        <v>-2255.88</v>
      </c>
      <c r="H984" s="214">
        <v>43518</v>
      </c>
      <c r="I984" s="160" t="s">
        <v>506</v>
      </c>
      <c r="J984" s="160" t="s">
        <v>376</v>
      </c>
      <c r="K984" s="160">
        <f t="shared" si="14"/>
        <v>2</v>
      </c>
      <c r="L984" s="160" t="s">
        <v>101</v>
      </c>
      <c r="M984" s="211">
        <f>VLOOKUP(J984,'Depr Rates'!A:G,7,FALSE)</f>
        <v>3.9300000000000002E-2</v>
      </c>
    </row>
    <row r="985" spans="1:13" ht="14.45" x14ac:dyDescent="0.3">
      <c r="A985" s="212" t="s">
        <v>102</v>
      </c>
      <c r="B985" s="213">
        <v>10600501</v>
      </c>
      <c r="C985" s="212" t="s">
        <v>12614</v>
      </c>
      <c r="D985" s="214">
        <v>43525</v>
      </c>
      <c r="E985" s="160" t="s">
        <v>373</v>
      </c>
      <c r="F985" s="160">
        <v>101114675</v>
      </c>
      <c r="G985" s="160">
        <v>-752.01</v>
      </c>
      <c r="H985" s="214">
        <v>43518</v>
      </c>
      <c r="I985" s="160" t="s">
        <v>506</v>
      </c>
      <c r="J985" s="160" t="s">
        <v>9132</v>
      </c>
      <c r="K985" s="160">
        <f t="shared" si="14"/>
        <v>2</v>
      </c>
      <c r="L985" s="160" t="s">
        <v>101</v>
      </c>
      <c r="M985" s="211">
        <f>VLOOKUP(J985,'Depr Rates'!A:G,7,FALSE)</f>
        <v>3.7400000000000003E-2</v>
      </c>
    </row>
    <row r="986" spans="1:13" ht="14.45" x14ac:dyDescent="0.3">
      <c r="A986" s="212" t="s">
        <v>102</v>
      </c>
      <c r="B986" s="213">
        <v>10600501</v>
      </c>
      <c r="C986" s="212" t="s">
        <v>12614</v>
      </c>
      <c r="D986" s="214">
        <v>43525</v>
      </c>
      <c r="E986" s="160" t="s">
        <v>373</v>
      </c>
      <c r="F986" s="160">
        <v>101114675</v>
      </c>
      <c r="G986" s="160">
        <v>-520.64</v>
      </c>
      <c r="H986" s="214">
        <v>43518</v>
      </c>
      <c r="I986" s="160" t="s">
        <v>506</v>
      </c>
      <c r="J986" s="160" t="s">
        <v>9054</v>
      </c>
      <c r="K986" s="160">
        <f t="shared" si="14"/>
        <v>2</v>
      </c>
      <c r="L986" s="160" t="s">
        <v>101</v>
      </c>
      <c r="M986" s="211">
        <f>VLOOKUP(J986,'Depr Rates'!A:G,7,FALSE)</f>
        <v>3.1399999999999997E-2</v>
      </c>
    </row>
    <row r="987" spans="1:13" ht="14.45" x14ac:dyDescent="0.3">
      <c r="A987" s="212" t="s">
        <v>102</v>
      </c>
      <c r="B987" s="213">
        <v>10600501</v>
      </c>
      <c r="C987" s="212" t="s">
        <v>12614</v>
      </c>
      <c r="D987" s="214">
        <v>43525</v>
      </c>
      <c r="E987" s="160" t="s">
        <v>373</v>
      </c>
      <c r="F987" s="160">
        <v>101114675</v>
      </c>
      <c r="G987" s="160">
        <v>-57.87</v>
      </c>
      <c r="H987" s="214">
        <v>43518</v>
      </c>
      <c r="I987" s="160" t="s">
        <v>506</v>
      </c>
      <c r="J987" s="160" t="s">
        <v>400</v>
      </c>
      <c r="K987" s="160">
        <f t="shared" si="14"/>
        <v>2</v>
      </c>
      <c r="L987" s="160" t="s">
        <v>101</v>
      </c>
      <c r="M987" s="211">
        <f>VLOOKUP(J987,'Depr Rates'!A:G,7,FALSE)</f>
        <v>4.0599999999999997E-2</v>
      </c>
    </row>
    <row r="988" spans="1:13" ht="14.45" x14ac:dyDescent="0.3">
      <c r="A988" s="212" t="s">
        <v>102</v>
      </c>
      <c r="B988" s="213">
        <v>10600501</v>
      </c>
      <c r="C988" s="212" t="s">
        <v>12614</v>
      </c>
      <c r="D988" s="214">
        <v>43525</v>
      </c>
      <c r="E988" s="160" t="s">
        <v>373</v>
      </c>
      <c r="F988" s="160">
        <v>101114675</v>
      </c>
      <c r="G988" s="160">
        <v>-57.87</v>
      </c>
      <c r="H988" s="214">
        <v>43518</v>
      </c>
      <c r="I988" s="160" t="s">
        <v>506</v>
      </c>
      <c r="J988" s="160" t="s">
        <v>447</v>
      </c>
      <c r="K988" s="160">
        <f t="shared" si="14"/>
        <v>2</v>
      </c>
      <c r="L988" s="160" t="s">
        <v>101</v>
      </c>
      <c r="M988" s="211">
        <f>VLOOKUP(J988,'Depr Rates'!A:G,7,FALSE)</f>
        <v>3.15E-2</v>
      </c>
    </row>
    <row r="989" spans="1:13" ht="14.45" x14ac:dyDescent="0.3">
      <c r="A989" s="212" t="s">
        <v>102</v>
      </c>
      <c r="B989" s="213">
        <v>10600501</v>
      </c>
      <c r="C989" s="212" t="s">
        <v>12614</v>
      </c>
      <c r="D989" s="214">
        <v>43525</v>
      </c>
      <c r="E989" s="160" t="s">
        <v>373</v>
      </c>
      <c r="F989" s="160">
        <v>101114675</v>
      </c>
      <c r="G989" s="215">
        <v>-2140.3000000000002</v>
      </c>
      <c r="H989" s="214">
        <v>43518</v>
      </c>
      <c r="I989" s="160" t="s">
        <v>506</v>
      </c>
      <c r="J989" s="160" t="s">
        <v>377</v>
      </c>
      <c r="K989" s="160">
        <f t="shared" si="14"/>
        <v>2</v>
      </c>
      <c r="L989" s="160" t="s">
        <v>101</v>
      </c>
      <c r="M989" s="211">
        <f>VLOOKUP(J989,'Depr Rates'!A:G,7,FALSE)</f>
        <v>1.77E-2</v>
      </c>
    </row>
    <row r="990" spans="1:13" ht="14.45" x14ac:dyDescent="0.3">
      <c r="A990" s="212" t="s">
        <v>102</v>
      </c>
      <c r="B990" s="213">
        <v>10600501</v>
      </c>
      <c r="C990" s="212" t="s">
        <v>12614</v>
      </c>
      <c r="D990" s="214">
        <v>43525</v>
      </c>
      <c r="E990" s="160" t="s">
        <v>373</v>
      </c>
      <c r="F990" s="160">
        <v>101114675</v>
      </c>
      <c r="G990" s="215">
        <v>2255.54</v>
      </c>
      <c r="H990" s="214">
        <v>43518</v>
      </c>
      <c r="I990" s="160" t="s">
        <v>506</v>
      </c>
      <c r="J990" s="160" t="s">
        <v>376</v>
      </c>
      <c r="K990" s="160">
        <f t="shared" si="14"/>
        <v>2</v>
      </c>
      <c r="L990" s="160" t="s">
        <v>101</v>
      </c>
      <c r="M990" s="211">
        <f>VLOOKUP(J990,'Depr Rates'!A:G,7,FALSE)</f>
        <v>3.9300000000000002E-2</v>
      </c>
    </row>
    <row r="991" spans="1:13" ht="14.45" x14ac:dyDescent="0.3">
      <c r="A991" s="212" t="s">
        <v>102</v>
      </c>
      <c r="B991" s="213">
        <v>10600501</v>
      </c>
      <c r="C991" s="212" t="s">
        <v>12614</v>
      </c>
      <c r="D991" s="214">
        <v>43525</v>
      </c>
      <c r="E991" s="160" t="s">
        <v>373</v>
      </c>
      <c r="F991" s="160">
        <v>101114675</v>
      </c>
      <c r="G991" s="160">
        <v>751.91</v>
      </c>
      <c r="H991" s="214">
        <v>43518</v>
      </c>
      <c r="I991" s="160" t="s">
        <v>506</v>
      </c>
      <c r="J991" s="160" t="s">
        <v>9132</v>
      </c>
      <c r="K991" s="160">
        <f t="shared" si="14"/>
        <v>2</v>
      </c>
      <c r="L991" s="160" t="s">
        <v>101</v>
      </c>
      <c r="M991" s="211">
        <f>VLOOKUP(J991,'Depr Rates'!A:G,7,FALSE)</f>
        <v>3.7400000000000003E-2</v>
      </c>
    </row>
    <row r="992" spans="1:13" ht="14.45" x14ac:dyDescent="0.3">
      <c r="A992" s="212" t="s">
        <v>102</v>
      </c>
      <c r="B992" s="213">
        <v>10600501</v>
      </c>
      <c r="C992" s="212" t="s">
        <v>12614</v>
      </c>
      <c r="D992" s="214">
        <v>43525</v>
      </c>
      <c r="E992" s="160" t="s">
        <v>373</v>
      </c>
      <c r="F992" s="160">
        <v>101114675</v>
      </c>
      <c r="G992" s="160">
        <v>520.58000000000004</v>
      </c>
      <c r="H992" s="214">
        <v>43518</v>
      </c>
      <c r="I992" s="160" t="s">
        <v>506</v>
      </c>
      <c r="J992" s="160" t="s">
        <v>9054</v>
      </c>
      <c r="K992" s="160">
        <f t="shared" si="14"/>
        <v>2</v>
      </c>
      <c r="L992" s="160" t="s">
        <v>101</v>
      </c>
      <c r="M992" s="211">
        <f>VLOOKUP(J992,'Depr Rates'!A:G,7,FALSE)</f>
        <v>3.1399999999999997E-2</v>
      </c>
    </row>
    <row r="993" spans="1:13" ht="14.45" x14ac:dyDescent="0.3">
      <c r="A993" s="212" t="s">
        <v>102</v>
      </c>
      <c r="B993" s="213">
        <v>10600501</v>
      </c>
      <c r="C993" s="212" t="s">
        <v>12614</v>
      </c>
      <c r="D993" s="214">
        <v>43525</v>
      </c>
      <c r="E993" s="160" t="s">
        <v>373</v>
      </c>
      <c r="F993" s="160">
        <v>101114675</v>
      </c>
      <c r="G993" s="160">
        <v>57.87</v>
      </c>
      <c r="H993" s="214">
        <v>43518</v>
      </c>
      <c r="I993" s="160" t="s">
        <v>506</v>
      </c>
      <c r="J993" s="160" t="s">
        <v>400</v>
      </c>
      <c r="K993" s="160">
        <f t="shared" si="14"/>
        <v>2</v>
      </c>
      <c r="L993" s="160" t="s">
        <v>101</v>
      </c>
      <c r="M993" s="211">
        <f>VLOOKUP(J993,'Depr Rates'!A:G,7,FALSE)</f>
        <v>4.0599999999999997E-2</v>
      </c>
    </row>
    <row r="994" spans="1:13" ht="14.45" x14ac:dyDescent="0.3">
      <c r="A994" s="212" t="s">
        <v>102</v>
      </c>
      <c r="B994" s="213">
        <v>10600501</v>
      </c>
      <c r="C994" s="212" t="s">
        <v>12614</v>
      </c>
      <c r="D994" s="214">
        <v>43525</v>
      </c>
      <c r="E994" s="160" t="s">
        <v>373</v>
      </c>
      <c r="F994" s="160">
        <v>101114675</v>
      </c>
      <c r="G994" s="160">
        <v>57.87</v>
      </c>
      <c r="H994" s="214">
        <v>43518</v>
      </c>
      <c r="I994" s="160" t="s">
        <v>506</v>
      </c>
      <c r="J994" s="160" t="s">
        <v>447</v>
      </c>
      <c r="K994" s="160">
        <f t="shared" si="14"/>
        <v>2</v>
      </c>
      <c r="L994" s="160" t="s">
        <v>101</v>
      </c>
      <c r="M994" s="211">
        <f>VLOOKUP(J994,'Depr Rates'!A:G,7,FALSE)</f>
        <v>3.15E-2</v>
      </c>
    </row>
    <row r="995" spans="1:13" ht="14.45" x14ac:dyDescent="0.3">
      <c r="A995" s="212" t="s">
        <v>102</v>
      </c>
      <c r="B995" s="213">
        <v>10600501</v>
      </c>
      <c r="C995" s="212" t="s">
        <v>12614</v>
      </c>
      <c r="D995" s="214">
        <v>43525</v>
      </c>
      <c r="E995" s="160" t="s">
        <v>373</v>
      </c>
      <c r="F995" s="160">
        <v>101114675</v>
      </c>
      <c r="G995" s="215">
        <v>2140.0100000000002</v>
      </c>
      <c r="H995" s="214">
        <v>43518</v>
      </c>
      <c r="I995" s="160" t="s">
        <v>506</v>
      </c>
      <c r="J995" s="160" t="s">
        <v>377</v>
      </c>
      <c r="K995" s="160">
        <f t="shared" si="14"/>
        <v>2</v>
      </c>
      <c r="L995" s="160" t="s">
        <v>101</v>
      </c>
      <c r="M995" s="211">
        <f>VLOOKUP(J995,'Depr Rates'!A:G,7,FALSE)</f>
        <v>1.77E-2</v>
      </c>
    </row>
    <row r="996" spans="1:13" ht="14.45" x14ac:dyDescent="0.3">
      <c r="A996" s="212" t="s">
        <v>102</v>
      </c>
      <c r="B996" s="213">
        <v>10600501</v>
      </c>
      <c r="C996" s="212" t="s">
        <v>12614</v>
      </c>
      <c r="D996" s="214">
        <v>43525</v>
      </c>
      <c r="E996" s="160" t="s">
        <v>373</v>
      </c>
      <c r="F996" s="160">
        <v>101114759</v>
      </c>
      <c r="G996" s="160">
        <v>16.79</v>
      </c>
      <c r="H996" s="214">
        <v>43552</v>
      </c>
      <c r="I996" s="160" t="s">
        <v>619</v>
      </c>
      <c r="J996" s="160" t="s">
        <v>377</v>
      </c>
      <c r="K996" s="160">
        <f t="shared" si="14"/>
        <v>3</v>
      </c>
      <c r="L996" s="160" t="s">
        <v>101</v>
      </c>
      <c r="M996" s="211">
        <f>VLOOKUP(J996,'Depr Rates'!A:G,7,FALSE)</f>
        <v>1.77E-2</v>
      </c>
    </row>
    <row r="997" spans="1:13" ht="14.45" x14ac:dyDescent="0.3">
      <c r="A997" s="212" t="s">
        <v>102</v>
      </c>
      <c r="B997" s="213">
        <v>10600501</v>
      </c>
      <c r="C997" s="212" t="s">
        <v>12614</v>
      </c>
      <c r="D997" s="214">
        <v>43525</v>
      </c>
      <c r="E997" s="160" t="s">
        <v>373</v>
      </c>
      <c r="F997" s="160">
        <v>101114759</v>
      </c>
      <c r="G997" s="160">
        <v>814.37</v>
      </c>
      <c r="H997" s="214">
        <v>43552</v>
      </c>
      <c r="I997" s="160" t="s">
        <v>619</v>
      </c>
      <c r="J997" s="160" t="s">
        <v>376</v>
      </c>
      <c r="K997" s="160">
        <f t="shared" si="14"/>
        <v>3</v>
      </c>
      <c r="L997" s="160" t="s">
        <v>101</v>
      </c>
      <c r="M997" s="211">
        <f>VLOOKUP(J997,'Depr Rates'!A:G,7,FALSE)</f>
        <v>3.9300000000000002E-2</v>
      </c>
    </row>
    <row r="998" spans="1:13" ht="14.45" x14ac:dyDescent="0.3">
      <c r="A998" s="212" t="s">
        <v>102</v>
      </c>
      <c r="B998" s="213">
        <v>10600501</v>
      </c>
      <c r="C998" s="212" t="s">
        <v>12614</v>
      </c>
      <c r="D998" s="214">
        <v>43466</v>
      </c>
      <c r="E998" s="160" t="s">
        <v>373</v>
      </c>
      <c r="F998" s="160">
        <v>101114766</v>
      </c>
      <c r="G998" s="160">
        <v>641.51</v>
      </c>
      <c r="H998" s="214">
        <v>43484</v>
      </c>
      <c r="I998" s="160" t="s">
        <v>446</v>
      </c>
      <c r="J998" s="160" t="s">
        <v>376</v>
      </c>
      <c r="K998" s="160">
        <f t="shared" si="14"/>
        <v>1</v>
      </c>
      <c r="L998" s="160" t="s">
        <v>101</v>
      </c>
      <c r="M998" s="211">
        <f>VLOOKUP(J998,'Depr Rates'!A:G,7,FALSE)</f>
        <v>3.9300000000000002E-2</v>
      </c>
    </row>
    <row r="999" spans="1:13" ht="14.45" x14ac:dyDescent="0.3">
      <c r="A999" s="212" t="s">
        <v>102</v>
      </c>
      <c r="B999" s="213">
        <v>10600501</v>
      </c>
      <c r="C999" s="212" t="s">
        <v>12614</v>
      </c>
      <c r="D999" s="214">
        <v>43466</v>
      </c>
      <c r="E999" s="160" t="s">
        <v>373</v>
      </c>
      <c r="F999" s="160">
        <v>101114766</v>
      </c>
      <c r="G999" s="160">
        <v>36.65</v>
      </c>
      <c r="H999" s="214">
        <v>43484</v>
      </c>
      <c r="I999" s="160" t="s">
        <v>446</v>
      </c>
      <c r="J999" s="160" t="s">
        <v>447</v>
      </c>
      <c r="K999" s="160">
        <f t="shared" si="14"/>
        <v>1</v>
      </c>
      <c r="L999" s="160" t="s">
        <v>101</v>
      </c>
      <c r="M999" s="211">
        <f>VLOOKUP(J999,'Depr Rates'!A:G,7,FALSE)</f>
        <v>3.15E-2</v>
      </c>
    </row>
    <row r="1000" spans="1:13" ht="14.45" x14ac:dyDescent="0.3">
      <c r="A1000" s="212" t="s">
        <v>102</v>
      </c>
      <c r="B1000" s="213">
        <v>10600501</v>
      </c>
      <c r="C1000" s="212" t="s">
        <v>12614</v>
      </c>
      <c r="D1000" s="214">
        <v>43466</v>
      </c>
      <c r="E1000" s="160" t="s">
        <v>373</v>
      </c>
      <c r="F1000" s="160">
        <v>101114766</v>
      </c>
      <c r="G1000" s="160">
        <v>604.86</v>
      </c>
      <c r="H1000" s="214">
        <v>43484</v>
      </c>
      <c r="I1000" s="160" t="s">
        <v>446</v>
      </c>
      <c r="J1000" s="160" t="s">
        <v>377</v>
      </c>
      <c r="K1000" s="160">
        <f t="shared" ref="K1000:K1063" si="15">MONTH(H1000)</f>
        <v>1</v>
      </c>
      <c r="L1000" s="160" t="s">
        <v>101</v>
      </c>
      <c r="M1000" s="211">
        <f>VLOOKUP(J1000,'Depr Rates'!A:G,7,FALSE)</f>
        <v>1.77E-2</v>
      </c>
    </row>
    <row r="1001" spans="1:13" ht="14.45" x14ac:dyDescent="0.3">
      <c r="A1001" s="212" t="s">
        <v>102</v>
      </c>
      <c r="B1001" s="213">
        <v>10600501</v>
      </c>
      <c r="C1001" s="212" t="s">
        <v>12614</v>
      </c>
      <c r="D1001" s="214">
        <v>43466</v>
      </c>
      <c r="E1001" s="160" t="s">
        <v>373</v>
      </c>
      <c r="F1001" s="160">
        <v>101114766</v>
      </c>
      <c r="G1001" s="160">
        <v>311.58999999999997</v>
      </c>
      <c r="H1001" s="214">
        <v>43484</v>
      </c>
      <c r="I1001" s="160" t="s">
        <v>446</v>
      </c>
      <c r="J1001" s="160" t="s">
        <v>9054</v>
      </c>
      <c r="K1001" s="160">
        <f t="shared" si="15"/>
        <v>1</v>
      </c>
      <c r="L1001" s="160" t="s">
        <v>101</v>
      </c>
      <c r="M1001" s="211">
        <f>VLOOKUP(J1001,'Depr Rates'!A:G,7,FALSE)</f>
        <v>3.1399999999999997E-2</v>
      </c>
    </row>
    <row r="1002" spans="1:13" ht="14.45" x14ac:dyDescent="0.3">
      <c r="A1002" s="212" t="s">
        <v>102</v>
      </c>
      <c r="B1002" s="213">
        <v>10600501</v>
      </c>
      <c r="C1002" s="212" t="s">
        <v>12614</v>
      </c>
      <c r="D1002" s="214">
        <v>43466</v>
      </c>
      <c r="E1002" s="160" t="s">
        <v>373</v>
      </c>
      <c r="F1002" s="160">
        <v>101114766</v>
      </c>
      <c r="G1002" s="160">
        <v>238.27</v>
      </c>
      <c r="H1002" s="214">
        <v>43484</v>
      </c>
      <c r="I1002" s="160" t="s">
        <v>446</v>
      </c>
      <c r="J1002" s="160" t="s">
        <v>9132</v>
      </c>
      <c r="K1002" s="160">
        <f t="shared" si="15"/>
        <v>1</v>
      </c>
      <c r="L1002" s="160" t="s">
        <v>101</v>
      </c>
      <c r="M1002" s="211">
        <f>VLOOKUP(J1002,'Depr Rates'!A:G,7,FALSE)</f>
        <v>3.7400000000000003E-2</v>
      </c>
    </row>
    <row r="1003" spans="1:13" ht="14.45" x14ac:dyDescent="0.3">
      <c r="A1003" s="212" t="s">
        <v>102</v>
      </c>
      <c r="B1003" s="213">
        <v>10600501</v>
      </c>
      <c r="C1003" s="212" t="s">
        <v>12614</v>
      </c>
      <c r="D1003" s="214">
        <v>43466</v>
      </c>
      <c r="E1003" s="160" t="s">
        <v>373</v>
      </c>
      <c r="F1003" s="160">
        <v>101114766</v>
      </c>
      <c r="G1003" s="160">
        <v>167.73</v>
      </c>
      <c r="H1003" s="214">
        <v>43484</v>
      </c>
      <c r="I1003" s="160" t="s">
        <v>446</v>
      </c>
      <c r="J1003" s="160" t="s">
        <v>447</v>
      </c>
      <c r="K1003" s="160">
        <f t="shared" si="15"/>
        <v>1</v>
      </c>
      <c r="L1003" s="160" t="s">
        <v>101</v>
      </c>
      <c r="M1003" s="211">
        <f>VLOOKUP(J1003,'Depr Rates'!A:G,7,FALSE)</f>
        <v>3.15E-2</v>
      </c>
    </row>
    <row r="1004" spans="1:13" ht="14.45" x14ac:dyDescent="0.3">
      <c r="A1004" s="212" t="s">
        <v>102</v>
      </c>
      <c r="B1004" s="213">
        <v>10600501</v>
      </c>
      <c r="C1004" s="212" t="s">
        <v>12614</v>
      </c>
      <c r="D1004" s="214">
        <v>43466</v>
      </c>
      <c r="E1004" s="160" t="s">
        <v>373</v>
      </c>
      <c r="F1004" s="160">
        <v>101114766</v>
      </c>
      <c r="G1004" s="215">
        <v>1425.93</v>
      </c>
      <c r="H1004" s="214">
        <v>43484</v>
      </c>
      <c r="I1004" s="160" t="s">
        <v>446</v>
      </c>
      <c r="J1004" s="160" t="s">
        <v>9054</v>
      </c>
      <c r="K1004" s="160">
        <f t="shared" si="15"/>
        <v>1</v>
      </c>
      <c r="L1004" s="160" t="s">
        <v>101</v>
      </c>
      <c r="M1004" s="211">
        <f>VLOOKUP(J1004,'Depr Rates'!A:G,7,FALSE)</f>
        <v>3.1399999999999997E-2</v>
      </c>
    </row>
    <row r="1005" spans="1:13" ht="14.45" x14ac:dyDescent="0.3">
      <c r="A1005" s="212" t="s">
        <v>102</v>
      </c>
      <c r="B1005" s="213">
        <v>10600501</v>
      </c>
      <c r="C1005" s="212" t="s">
        <v>12614</v>
      </c>
      <c r="D1005" s="214">
        <v>43466</v>
      </c>
      <c r="E1005" s="160" t="s">
        <v>373</v>
      </c>
      <c r="F1005" s="160">
        <v>101114766</v>
      </c>
      <c r="G1005" s="215">
        <v>2935.77</v>
      </c>
      <c r="H1005" s="214">
        <v>43484</v>
      </c>
      <c r="I1005" s="160" t="s">
        <v>446</v>
      </c>
      <c r="J1005" s="160" t="s">
        <v>376</v>
      </c>
      <c r="K1005" s="160">
        <f t="shared" si="15"/>
        <v>1</v>
      </c>
      <c r="L1005" s="160" t="s">
        <v>101</v>
      </c>
      <c r="M1005" s="211">
        <f>VLOOKUP(J1005,'Depr Rates'!A:G,7,FALSE)</f>
        <v>3.9300000000000002E-2</v>
      </c>
    </row>
    <row r="1006" spans="1:13" ht="14.45" x14ac:dyDescent="0.3">
      <c r="A1006" s="212" t="s">
        <v>102</v>
      </c>
      <c r="B1006" s="213">
        <v>10600501</v>
      </c>
      <c r="C1006" s="212" t="s">
        <v>12614</v>
      </c>
      <c r="D1006" s="214">
        <v>43466</v>
      </c>
      <c r="E1006" s="160" t="s">
        <v>373</v>
      </c>
      <c r="F1006" s="160">
        <v>101114766</v>
      </c>
      <c r="G1006" s="215">
        <v>1090.3900000000001</v>
      </c>
      <c r="H1006" s="214">
        <v>43484</v>
      </c>
      <c r="I1006" s="160" t="s">
        <v>446</v>
      </c>
      <c r="J1006" s="160" t="s">
        <v>9132</v>
      </c>
      <c r="K1006" s="160">
        <f t="shared" si="15"/>
        <v>1</v>
      </c>
      <c r="L1006" s="160" t="s">
        <v>101</v>
      </c>
      <c r="M1006" s="211">
        <f>VLOOKUP(J1006,'Depr Rates'!A:G,7,FALSE)</f>
        <v>3.7400000000000003E-2</v>
      </c>
    </row>
    <row r="1007" spans="1:13" ht="14.45" x14ac:dyDescent="0.3">
      <c r="A1007" s="212" t="s">
        <v>102</v>
      </c>
      <c r="B1007" s="213">
        <v>10600501</v>
      </c>
      <c r="C1007" s="212" t="s">
        <v>12614</v>
      </c>
      <c r="D1007" s="214">
        <v>43466</v>
      </c>
      <c r="E1007" s="160" t="s">
        <v>373</v>
      </c>
      <c r="F1007" s="160">
        <v>101114766</v>
      </c>
      <c r="G1007" s="215">
        <v>2768.02</v>
      </c>
      <c r="H1007" s="214">
        <v>43484</v>
      </c>
      <c r="I1007" s="160" t="s">
        <v>446</v>
      </c>
      <c r="J1007" s="160" t="s">
        <v>377</v>
      </c>
      <c r="K1007" s="160">
        <f t="shared" si="15"/>
        <v>1</v>
      </c>
      <c r="L1007" s="160" t="s">
        <v>101</v>
      </c>
      <c r="M1007" s="211">
        <f>VLOOKUP(J1007,'Depr Rates'!A:G,7,FALSE)</f>
        <v>1.77E-2</v>
      </c>
    </row>
    <row r="1008" spans="1:13" ht="14.45" x14ac:dyDescent="0.3">
      <c r="A1008" s="212" t="s">
        <v>102</v>
      </c>
      <c r="B1008" s="213">
        <v>10600501</v>
      </c>
      <c r="C1008" s="212" t="s">
        <v>12614</v>
      </c>
      <c r="D1008" s="214">
        <v>43497</v>
      </c>
      <c r="E1008" s="160" t="s">
        <v>373</v>
      </c>
      <c r="F1008" s="160">
        <v>101114766</v>
      </c>
      <c r="G1008" s="215">
        <v>-1432.59</v>
      </c>
      <c r="H1008" s="214">
        <v>43484</v>
      </c>
      <c r="I1008" s="160" t="s">
        <v>446</v>
      </c>
      <c r="J1008" s="160" t="s">
        <v>9054</v>
      </c>
      <c r="K1008" s="160">
        <f t="shared" si="15"/>
        <v>1</v>
      </c>
      <c r="L1008" s="160" t="s">
        <v>101</v>
      </c>
      <c r="M1008" s="211">
        <f>VLOOKUP(J1008,'Depr Rates'!A:G,7,FALSE)</f>
        <v>3.1399999999999997E-2</v>
      </c>
    </row>
    <row r="1009" spans="1:13" ht="14.45" x14ac:dyDescent="0.3">
      <c r="A1009" s="212" t="s">
        <v>102</v>
      </c>
      <c r="B1009" s="213">
        <v>10600501</v>
      </c>
      <c r="C1009" s="212" t="s">
        <v>12614</v>
      </c>
      <c r="D1009" s="214">
        <v>43497</v>
      </c>
      <c r="E1009" s="160" t="s">
        <v>373</v>
      </c>
      <c r="F1009" s="160">
        <v>101114766</v>
      </c>
      <c r="G1009" s="160">
        <v>-168.51</v>
      </c>
      <c r="H1009" s="214">
        <v>43484</v>
      </c>
      <c r="I1009" s="160" t="s">
        <v>446</v>
      </c>
      <c r="J1009" s="160" t="s">
        <v>447</v>
      </c>
      <c r="K1009" s="160">
        <f t="shared" si="15"/>
        <v>1</v>
      </c>
      <c r="L1009" s="160" t="s">
        <v>101</v>
      </c>
      <c r="M1009" s="211">
        <f>VLOOKUP(J1009,'Depr Rates'!A:G,7,FALSE)</f>
        <v>3.15E-2</v>
      </c>
    </row>
    <row r="1010" spans="1:13" ht="14.45" x14ac:dyDescent="0.3">
      <c r="A1010" s="212" t="s">
        <v>102</v>
      </c>
      <c r="B1010" s="213">
        <v>10600501</v>
      </c>
      <c r="C1010" s="212" t="s">
        <v>12614</v>
      </c>
      <c r="D1010" s="214">
        <v>43497</v>
      </c>
      <c r="E1010" s="160" t="s">
        <v>373</v>
      </c>
      <c r="F1010" s="160">
        <v>101114766</v>
      </c>
      <c r="G1010" s="215">
        <v>-1095.49</v>
      </c>
      <c r="H1010" s="214">
        <v>43484</v>
      </c>
      <c r="I1010" s="160" t="s">
        <v>446</v>
      </c>
      <c r="J1010" s="160" t="s">
        <v>9132</v>
      </c>
      <c r="K1010" s="160">
        <f t="shared" si="15"/>
        <v>1</v>
      </c>
      <c r="L1010" s="160" t="s">
        <v>101</v>
      </c>
      <c r="M1010" s="211">
        <f>VLOOKUP(J1010,'Depr Rates'!A:G,7,FALSE)</f>
        <v>3.7400000000000003E-2</v>
      </c>
    </row>
    <row r="1011" spans="1:13" ht="14.45" x14ac:dyDescent="0.3">
      <c r="A1011" s="212" t="s">
        <v>102</v>
      </c>
      <c r="B1011" s="213">
        <v>10600501</v>
      </c>
      <c r="C1011" s="212" t="s">
        <v>12614</v>
      </c>
      <c r="D1011" s="214">
        <v>43497</v>
      </c>
      <c r="E1011" s="160" t="s">
        <v>373</v>
      </c>
      <c r="F1011" s="160">
        <v>101114766</v>
      </c>
      <c r="G1011" s="215">
        <v>-2780.95</v>
      </c>
      <c r="H1011" s="214">
        <v>43484</v>
      </c>
      <c r="I1011" s="160" t="s">
        <v>446</v>
      </c>
      <c r="J1011" s="160" t="s">
        <v>377</v>
      </c>
      <c r="K1011" s="160">
        <f t="shared" si="15"/>
        <v>1</v>
      </c>
      <c r="L1011" s="160" t="s">
        <v>101</v>
      </c>
      <c r="M1011" s="211">
        <f>VLOOKUP(J1011,'Depr Rates'!A:G,7,FALSE)</f>
        <v>1.77E-2</v>
      </c>
    </row>
    <row r="1012" spans="1:13" ht="14.45" x14ac:dyDescent="0.3">
      <c r="A1012" s="212" t="s">
        <v>102</v>
      </c>
      <c r="B1012" s="213">
        <v>10600501</v>
      </c>
      <c r="C1012" s="212" t="s">
        <v>12614</v>
      </c>
      <c r="D1012" s="214">
        <v>43497</v>
      </c>
      <c r="E1012" s="160" t="s">
        <v>373</v>
      </c>
      <c r="F1012" s="160">
        <v>101114766</v>
      </c>
      <c r="G1012" s="215">
        <v>-2949.49</v>
      </c>
      <c r="H1012" s="214">
        <v>43484</v>
      </c>
      <c r="I1012" s="160" t="s">
        <v>446</v>
      </c>
      <c r="J1012" s="160" t="s">
        <v>376</v>
      </c>
      <c r="K1012" s="160">
        <f t="shared" si="15"/>
        <v>1</v>
      </c>
      <c r="L1012" s="160" t="s">
        <v>101</v>
      </c>
      <c r="M1012" s="211">
        <f>VLOOKUP(J1012,'Depr Rates'!A:G,7,FALSE)</f>
        <v>3.9300000000000002E-2</v>
      </c>
    </row>
    <row r="1013" spans="1:13" ht="14.45" x14ac:dyDescent="0.3">
      <c r="A1013" s="212" t="s">
        <v>102</v>
      </c>
      <c r="B1013" s="213">
        <v>10600501</v>
      </c>
      <c r="C1013" s="212" t="s">
        <v>12614</v>
      </c>
      <c r="D1013" s="214">
        <v>43497</v>
      </c>
      <c r="E1013" s="160" t="s">
        <v>373</v>
      </c>
      <c r="F1013" s="160">
        <v>101114766</v>
      </c>
      <c r="G1013" s="215">
        <v>1360.32</v>
      </c>
      <c r="H1013" s="214">
        <v>43484</v>
      </c>
      <c r="I1013" s="160" t="s">
        <v>446</v>
      </c>
      <c r="J1013" s="160" t="s">
        <v>9054</v>
      </c>
      <c r="K1013" s="160">
        <f t="shared" si="15"/>
        <v>1</v>
      </c>
      <c r="L1013" s="160" t="s">
        <v>101</v>
      </c>
      <c r="M1013" s="211">
        <f>VLOOKUP(J1013,'Depr Rates'!A:G,7,FALSE)</f>
        <v>3.1399999999999997E-2</v>
      </c>
    </row>
    <row r="1014" spans="1:13" ht="14.45" x14ac:dyDescent="0.3">
      <c r="A1014" s="212" t="s">
        <v>102</v>
      </c>
      <c r="B1014" s="213">
        <v>10600501</v>
      </c>
      <c r="C1014" s="212" t="s">
        <v>12614</v>
      </c>
      <c r="D1014" s="214">
        <v>43497</v>
      </c>
      <c r="E1014" s="160" t="s">
        <v>373</v>
      </c>
      <c r="F1014" s="160">
        <v>101114766</v>
      </c>
      <c r="G1014" s="160">
        <v>160.02000000000001</v>
      </c>
      <c r="H1014" s="214">
        <v>43484</v>
      </c>
      <c r="I1014" s="160" t="s">
        <v>446</v>
      </c>
      <c r="J1014" s="160" t="s">
        <v>447</v>
      </c>
      <c r="K1014" s="160">
        <f t="shared" si="15"/>
        <v>1</v>
      </c>
      <c r="L1014" s="160" t="s">
        <v>101</v>
      </c>
      <c r="M1014" s="211">
        <f>VLOOKUP(J1014,'Depr Rates'!A:G,7,FALSE)</f>
        <v>3.15E-2</v>
      </c>
    </row>
    <row r="1015" spans="1:13" ht="14.45" x14ac:dyDescent="0.3">
      <c r="A1015" s="212" t="s">
        <v>102</v>
      </c>
      <c r="B1015" s="213">
        <v>10600501</v>
      </c>
      <c r="C1015" s="212" t="s">
        <v>12614</v>
      </c>
      <c r="D1015" s="214">
        <v>43497</v>
      </c>
      <c r="E1015" s="160" t="s">
        <v>373</v>
      </c>
      <c r="F1015" s="160">
        <v>101114766</v>
      </c>
      <c r="G1015" s="215">
        <v>1040.19</v>
      </c>
      <c r="H1015" s="214">
        <v>43484</v>
      </c>
      <c r="I1015" s="160" t="s">
        <v>446</v>
      </c>
      <c r="J1015" s="160" t="s">
        <v>9132</v>
      </c>
      <c r="K1015" s="160">
        <f t="shared" si="15"/>
        <v>1</v>
      </c>
      <c r="L1015" s="160" t="s">
        <v>101</v>
      </c>
      <c r="M1015" s="211">
        <f>VLOOKUP(J1015,'Depr Rates'!A:G,7,FALSE)</f>
        <v>3.7400000000000003E-2</v>
      </c>
    </row>
    <row r="1016" spans="1:13" ht="14.45" x14ac:dyDescent="0.3">
      <c r="A1016" s="212" t="s">
        <v>102</v>
      </c>
      <c r="B1016" s="213">
        <v>10600501</v>
      </c>
      <c r="C1016" s="212" t="s">
        <v>12614</v>
      </c>
      <c r="D1016" s="214">
        <v>43497</v>
      </c>
      <c r="E1016" s="160" t="s">
        <v>373</v>
      </c>
      <c r="F1016" s="160">
        <v>101114766</v>
      </c>
      <c r="G1016" s="215">
        <v>2640.65</v>
      </c>
      <c r="H1016" s="214">
        <v>43484</v>
      </c>
      <c r="I1016" s="160" t="s">
        <v>446</v>
      </c>
      <c r="J1016" s="160" t="s">
        <v>377</v>
      </c>
      <c r="K1016" s="160">
        <f t="shared" si="15"/>
        <v>1</v>
      </c>
      <c r="L1016" s="160" t="s">
        <v>101</v>
      </c>
      <c r="M1016" s="211">
        <f>VLOOKUP(J1016,'Depr Rates'!A:G,7,FALSE)</f>
        <v>1.77E-2</v>
      </c>
    </row>
    <row r="1017" spans="1:13" ht="14.45" x14ac:dyDescent="0.3">
      <c r="A1017" s="212" t="s">
        <v>102</v>
      </c>
      <c r="B1017" s="213">
        <v>10600501</v>
      </c>
      <c r="C1017" s="212" t="s">
        <v>12614</v>
      </c>
      <c r="D1017" s="214">
        <v>43497</v>
      </c>
      <c r="E1017" s="160" t="s">
        <v>373</v>
      </c>
      <c r="F1017" s="160">
        <v>101114766</v>
      </c>
      <c r="G1017" s="215">
        <v>2800.61</v>
      </c>
      <c r="H1017" s="214">
        <v>43484</v>
      </c>
      <c r="I1017" s="160" t="s">
        <v>446</v>
      </c>
      <c r="J1017" s="160" t="s">
        <v>376</v>
      </c>
      <c r="K1017" s="160">
        <f t="shared" si="15"/>
        <v>1</v>
      </c>
      <c r="L1017" s="160" t="s">
        <v>101</v>
      </c>
      <c r="M1017" s="211">
        <f>VLOOKUP(J1017,'Depr Rates'!A:G,7,FALSE)</f>
        <v>3.9300000000000002E-2</v>
      </c>
    </row>
    <row r="1018" spans="1:13" ht="14.45" x14ac:dyDescent="0.3">
      <c r="A1018" s="212" t="s">
        <v>102</v>
      </c>
      <c r="B1018" s="213">
        <v>10600501</v>
      </c>
      <c r="C1018" s="212" t="s">
        <v>12614</v>
      </c>
      <c r="D1018" s="214">
        <v>43497</v>
      </c>
      <c r="E1018" s="160" t="s">
        <v>373</v>
      </c>
      <c r="F1018" s="160">
        <v>101114766</v>
      </c>
      <c r="G1018" s="160">
        <v>72.510000000000005</v>
      </c>
      <c r="H1018" s="214">
        <v>43484</v>
      </c>
      <c r="I1018" s="160" t="s">
        <v>446</v>
      </c>
      <c r="J1018" s="160" t="s">
        <v>9054</v>
      </c>
      <c r="K1018" s="160">
        <f t="shared" si="15"/>
        <v>1</v>
      </c>
      <c r="L1018" s="160" t="s">
        <v>101</v>
      </c>
      <c r="M1018" s="211">
        <f>VLOOKUP(J1018,'Depr Rates'!A:G,7,FALSE)</f>
        <v>3.1399999999999997E-2</v>
      </c>
    </row>
    <row r="1019" spans="1:13" ht="14.45" x14ac:dyDescent="0.3">
      <c r="A1019" s="212" t="s">
        <v>102</v>
      </c>
      <c r="B1019" s="213">
        <v>10600501</v>
      </c>
      <c r="C1019" s="212" t="s">
        <v>12614</v>
      </c>
      <c r="D1019" s="214">
        <v>43497</v>
      </c>
      <c r="E1019" s="160" t="s">
        <v>373</v>
      </c>
      <c r="F1019" s="160">
        <v>101114766</v>
      </c>
      <c r="G1019" s="160">
        <v>8.5299999999999994</v>
      </c>
      <c r="H1019" s="214">
        <v>43484</v>
      </c>
      <c r="I1019" s="160" t="s">
        <v>446</v>
      </c>
      <c r="J1019" s="160" t="s">
        <v>447</v>
      </c>
      <c r="K1019" s="160">
        <f t="shared" si="15"/>
        <v>1</v>
      </c>
      <c r="L1019" s="160" t="s">
        <v>101</v>
      </c>
      <c r="M1019" s="211">
        <f>VLOOKUP(J1019,'Depr Rates'!A:G,7,FALSE)</f>
        <v>3.15E-2</v>
      </c>
    </row>
    <row r="1020" spans="1:13" ht="14.45" x14ac:dyDescent="0.3">
      <c r="A1020" s="212" t="s">
        <v>102</v>
      </c>
      <c r="B1020" s="213">
        <v>10600501</v>
      </c>
      <c r="C1020" s="212" t="s">
        <v>12614</v>
      </c>
      <c r="D1020" s="214">
        <v>43497</v>
      </c>
      <c r="E1020" s="160" t="s">
        <v>373</v>
      </c>
      <c r="F1020" s="160">
        <v>101114766</v>
      </c>
      <c r="G1020" s="160">
        <v>55.45</v>
      </c>
      <c r="H1020" s="214">
        <v>43484</v>
      </c>
      <c r="I1020" s="160" t="s">
        <v>446</v>
      </c>
      <c r="J1020" s="160" t="s">
        <v>9132</v>
      </c>
      <c r="K1020" s="160">
        <f t="shared" si="15"/>
        <v>1</v>
      </c>
      <c r="L1020" s="160" t="s">
        <v>101</v>
      </c>
      <c r="M1020" s="211">
        <f>VLOOKUP(J1020,'Depr Rates'!A:G,7,FALSE)</f>
        <v>3.7400000000000003E-2</v>
      </c>
    </row>
    <row r="1021" spans="1:13" ht="14.45" x14ac:dyDescent="0.3">
      <c r="A1021" s="212" t="s">
        <v>102</v>
      </c>
      <c r="B1021" s="213">
        <v>10600501</v>
      </c>
      <c r="C1021" s="212" t="s">
        <v>12614</v>
      </c>
      <c r="D1021" s="214">
        <v>43497</v>
      </c>
      <c r="E1021" s="160" t="s">
        <v>373</v>
      </c>
      <c r="F1021" s="160">
        <v>101114766</v>
      </c>
      <c r="G1021" s="160">
        <v>140.77000000000001</v>
      </c>
      <c r="H1021" s="214">
        <v>43484</v>
      </c>
      <c r="I1021" s="160" t="s">
        <v>446</v>
      </c>
      <c r="J1021" s="160" t="s">
        <v>377</v>
      </c>
      <c r="K1021" s="160">
        <f t="shared" si="15"/>
        <v>1</v>
      </c>
      <c r="L1021" s="160" t="s">
        <v>101</v>
      </c>
      <c r="M1021" s="211">
        <f>VLOOKUP(J1021,'Depr Rates'!A:G,7,FALSE)</f>
        <v>1.77E-2</v>
      </c>
    </row>
    <row r="1022" spans="1:13" ht="14.45" x14ac:dyDescent="0.3">
      <c r="A1022" s="212" t="s">
        <v>102</v>
      </c>
      <c r="B1022" s="213">
        <v>10600501</v>
      </c>
      <c r="C1022" s="212" t="s">
        <v>12614</v>
      </c>
      <c r="D1022" s="214">
        <v>43497</v>
      </c>
      <c r="E1022" s="160" t="s">
        <v>373</v>
      </c>
      <c r="F1022" s="160">
        <v>101114766</v>
      </c>
      <c r="G1022" s="160">
        <v>149.29</v>
      </c>
      <c r="H1022" s="214">
        <v>43484</v>
      </c>
      <c r="I1022" s="160" t="s">
        <v>446</v>
      </c>
      <c r="J1022" s="160" t="s">
        <v>376</v>
      </c>
      <c r="K1022" s="160">
        <f t="shared" si="15"/>
        <v>1</v>
      </c>
      <c r="L1022" s="160" t="s">
        <v>101</v>
      </c>
      <c r="M1022" s="211">
        <f>VLOOKUP(J1022,'Depr Rates'!A:G,7,FALSE)</f>
        <v>3.9300000000000002E-2</v>
      </c>
    </row>
    <row r="1023" spans="1:13" ht="14.45" x14ac:dyDescent="0.3">
      <c r="A1023" s="212" t="s">
        <v>102</v>
      </c>
      <c r="B1023" s="213">
        <v>10600501</v>
      </c>
      <c r="C1023" s="212" t="s">
        <v>12614</v>
      </c>
      <c r="D1023" s="214">
        <v>43525</v>
      </c>
      <c r="E1023" s="160" t="s">
        <v>373</v>
      </c>
      <c r="F1023" s="160">
        <v>101114766</v>
      </c>
      <c r="G1023" s="160">
        <v>8.2200000000000006</v>
      </c>
      <c r="H1023" s="214">
        <v>43484</v>
      </c>
      <c r="I1023" s="160" t="s">
        <v>446</v>
      </c>
      <c r="J1023" s="160" t="s">
        <v>447</v>
      </c>
      <c r="K1023" s="160">
        <f t="shared" si="15"/>
        <v>1</v>
      </c>
      <c r="L1023" s="160" t="s">
        <v>101</v>
      </c>
      <c r="M1023" s="211">
        <f>VLOOKUP(J1023,'Depr Rates'!A:G,7,FALSE)</f>
        <v>3.15E-2</v>
      </c>
    </row>
    <row r="1024" spans="1:13" ht="14.45" x14ac:dyDescent="0.3">
      <c r="A1024" s="212" t="s">
        <v>102</v>
      </c>
      <c r="B1024" s="213">
        <v>10600501</v>
      </c>
      <c r="C1024" s="212" t="s">
        <v>12614</v>
      </c>
      <c r="D1024" s="214">
        <v>43525</v>
      </c>
      <c r="E1024" s="160" t="s">
        <v>373</v>
      </c>
      <c r="F1024" s="160">
        <v>101114766</v>
      </c>
      <c r="G1024" s="160">
        <v>143.91</v>
      </c>
      <c r="H1024" s="214">
        <v>43484</v>
      </c>
      <c r="I1024" s="160" t="s">
        <v>446</v>
      </c>
      <c r="J1024" s="160" t="s">
        <v>376</v>
      </c>
      <c r="K1024" s="160">
        <f t="shared" si="15"/>
        <v>1</v>
      </c>
      <c r="L1024" s="160" t="s">
        <v>101</v>
      </c>
      <c r="M1024" s="211">
        <f>VLOOKUP(J1024,'Depr Rates'!A:G,7,FALSE)</f>
        <v>3.9300000000000002E-2</v>
      </c>
    </row>
    <row r="1025" spans="1:13" ht="14.45" x14ac:dyDescent="0.3">
      <c r="A1025" s="212" t="s">
        <v>102</v>
      </c>
      <c r="B1025" s="213">
        <v>10600501</v>
      </c>
      <c r="C1025" s="212" t="s">
        <v>12614</v>
      </c>
      <c r="D1025" s="214">
        <v>43525</v>
      </c>
      <c r="E1025" s="160" t="s">
        <v>373</v>
      </c>
      <c r="F1025" s="160">
        <v>101114766</v>
      </c>
      <c r="G1025" s="160">
        <v>69.900000000000006</v>
      </c>
      <c r="H1025" s="214">
        <v>43484</v>
      </c>
      <c r="I1025" s="160" t="s">
        <v>446</v>
      </c>
      <c r="J1025" s="160" t="s">
        <v>9054</v>
      </c>
      <c r="K1025" s="160">
        <f t="shared" si="15"/>
        <v>1</v>
      </c>
      <c r="L1025" s="160" t="s">
        <v>101</v>
      </c>
      <c r="M1025" s="211">
        <f>VLOOKUP(J1025,'Depr Rates'!A:G,7,FALSE)</f>
        <v>3.1399999999999997E-2</v>
      </c>
    </row>
    <row r="1026" spans="1:13" ht="14.45" x14ac:dyDescent="0.3">
      <c r="A1026" s="212" t="s">
        <v>102</v>
      </c>
      <c r="B1026" s="213">
        <v>10600501</v>
      </c>
      <c r="C1026" s="212" t="s">
        <v>12614</v>
      </c>
      <c r="D1026" s="214">
        <v>43525</v>
      </c>
      <c r="E1026" s="160" t="s">
        <v>373</v>
      </c>
      <c r="F1026" s="160">
        <v>101114766</v>
      </c>
      <c r="G1026" s="160">
        <v>53.45</v>
      </c>
      <c r="H1026" s="214">
        <v>43484</v>
      </c>
      <c r="I1026" s="160" t="s">
        <v>446</v>
      </c>
      <c r="J1026" s="160" t="s">
        <v>9132</v>
      </c>
      <c r="K1026" s="160">
        <f t="shared" si="15"/>
        <v>1</v>
      </c>
      <c r="L1026" s="160" t="s">
        <v>101</v>
      </c>
      <c r="M1026" s="211">
        <f>VLOOKUP(J1026,'Depr Rates'!A:G,7,FALSE)</f>
        <v>3.7400000000000003E-2</v>
      </c>
    </row>
    <row r="1027" spans="1:13" ht="14.45" x14ac:dyDescent="0.3">
      <c r="A1027" s="212" t="s">
        <v>102</v>
      </c>
      <c r="B1027" s="213">
        <v>10600501</v>
      </c>
      <c r="C1027" s="212" t="s">
        <v>12614</v>
      </c>
      <c r="D1027" s="214">
        <v>43525</v>
      </c>
      <c r="E1027" s="160" t="s">
        <v>373</v>
      </c>
      <c r="F1027" s="160">
        <v>101114766</v>
      </c>
      <c r="G1027" s="160">
        <v>135.69</v>
      </c>
      <c r="H1027" s="214">
        <v>43484</v>
      </c>
      <c r="I1027" s="160" t="s">
        <v>446</v>
      </c>
      <c r="J1027" s="160" t="s">
        <v>377</v>
      </c>
      <c r="K1027" s="160">
        <f t="shared" si="15"/>
        <v>1</v>
      </c>
      <c r="L1027" s="160" t="s">
        <v>101</v>
      </c>
      <c r="M1027" s="211">
        <f>VLOOKUP(J1027,'Depr Rates'!A:G,7,FALSE)</f>
        <v>1.77E-2</v>
      </c>
    </row>
    <row r="1028" spans="1:13" ht="14.45" x14ac:dyDescent="0.3">
      <c r="A1028" s="212" t="s">
        <v>102</v>
      </c>
      <c r="B1028" s="213">
        <v>10600501</v>
      </c>
      <c r="C1028" s="212" t="s">
        <v>12614</v>
      </c>
      <c r="D1028" s="214">
        <v>43525</v>
      </c>
      <c r="E1028" s="160" t="s">
        <v>373</v>
      </c>
      <c r="F1028" s="160">
        <v>101114766</v>
      </c>
      <c r="G1028" s="160">
        <v>-8.24</v>
      </c>
      <c r="H1028" s="214">
        <v>43484</v>
      </c>
      <c r="I1028" s="160" t="s">
        <v>446</v>
      </c>
      <c r="J1028" s="160" t="s">
        <v>447</v>
      </c>
      <c r="K1028" s="160">
        <f t="shared" si="15"/>
        <v>1</v>
      </c>
      <c r="L1028" s="160" t="s">
        <v>101</v>
      </c>
      <c r="M1028" s="211">
        <f>VLOOKUP(J1028,'Depr Rates'!A:G,7,FALSE)</f>
        <v>3.15E-2</v>
      </c>
    </row>
    <row r="1029" spans="1:13" ht="14.45" x14ac:dyDescent="0.3">
      <c r="A1029" s="212" t="s">
        <v>102</v>
      </c>
      <c r="B1029" s="213">
        <v>10600501</v>
      </c>
      <c r="C1029" s="212" t="s">
        <v>12614</v>
      </c>
      <c r="D1029" s="214">
        <v>43525</v>
      </c>
      <c r="E1029" s="160" t="s">
        <v>373</v>
      </c>
      <c r="F1029" s="160">
        <v>101114766</v>
      </c>
      <c r="G1029" s="160">
        <v>-144.21</v>
      </c>
      <c r="H1029" s="214">
        <v>43484</v>
      </c>
      <c r="I1029" s="160" t="s">
        <v>446</v>
      </c>
      <c r="J1029" s="160" t="s">
        <v>376</v>
      </c>
      <c r="K1029" s="160">
        <f t="shared" si="15"/>
        <v>1</v>
      </c>
      <c r="L1029" s="160" t="s">
        <v>101</v>
      </c>
      <c r="M1029" s="211">
        <f>VLOOKUP(J1029,'Depr Rates'!A:G,7,FALSE)</f>
        <v>3.9300000000000002E-2</v>
      </c>
    </row>
    <row r="1030" spans="1:13" ht="14.45" x14ac:dyDescent="0.3">
      <c r="A1030" s="212" t="s">
        <v>102</v>
      </c>
      <c r="B1030" s="213">
        <v>10600501</v>
      </c>
      <c r="C1030" s="212" t="s">
        <v>12614</v>
      </c>
      <c r="D1030" s="214">
        <v>43525</v>
      </c>
      <c r="E1030" s="160" t="s">
        <v>373</v>
      </c>
      <c r="F1030" s="160">
        <v>101114766</v>
      </c>
      <c r="G1030" s="160">
        <v>-70.040000000000006</v>
      </c>
      <c r="H1030" s="214">
        <v>43484</v>
      </c>
      <c r="I1030" s="160" t="s">
        <v>446</v>
      </c>
      <c r="J1030" s="160" t="s">
        <v>9054</v>
      </c>
      <c r="K1030" s="160">
        <f t="shared" si="15"/>
        <v>1</v>
      </c>
      <c r="L1030" s="160" t="s">
        <v>101</v>
      </c>
      <c r="M1030" s="211">
        <f>VLOOKUP(J1030,'Depr Rates'!A:G,7,FALSE)</f>
        <v>3.1399999999999997E-2</v>
      </c>
    </row>
    <row r="1031" spans="1:13" ht="14.45" x14ac:dyDescent="0.3">
      <c r="A1031" s="212" t="s">
        <v>102</v>
      </c>
      <c r="B1031" s="213">
        <v>10600501</v>
      </c>
      <c r="C1031" s="212" t="s">
        <v>12614</v>
      </c>
      <c r="D1031" s="214">
        <v>43525</v>
      </c>
      <c r="E1031" s="160" t="s">
        <v>373</v>
      </c>
      <c r="F1031" s="160">
        <v>101114766</v>
      </c>
      <c r="G1031" s="160">
        <v>-53.56</v>
      </c>
      <c r="H1031" s="214">
        <v>43484</v>
      </c>
      <c r="I1031" s="160" t="s">
        <v>446</v>
      </c>
      <c r="J1031" s="160" t="s">
        <v>9132</v>
      </c>
      <c r="K1031" s="160">
        <f t="shared" si="15"/>
        <v>1</v>
      </c>
      <c r="L1031" s="160" t="s">
        <v>101</v>
      </c>
      <c r="M1031" s="211">
        <f>VLOOKUP(J1031,'Depr Rates'!A:G,7,FALSE)</f>
        <v>3.7400000000000003E-2</v>
      </c>
    </row>
    <row r="1032" spans="1:13" ht="14.45" x14ac:dyDescent="0.3">
      <c r="A1032" s="212" t="s">
        <v>102</v>
      </c>
      <c r="B1032" s="213">
        <v>10600501</v>
      </c>
      <c r="C1032" s="212" t="s">
        <v>12614</v>
      </c>
      <c r="D1032" s="214">
        <v>43525</v>
      </c>
      <c r="E1032" s="160" t="s">
        <v>373</v>
      </c>
      <c r="F1032" s="160">
        <v>101114766</v>
      </c>
      <c r="G1032" s="160">
        <v>-135.97</v>
      </c>
      <c r="H1032" s="214">
        <v>43484</v>
      </c>
      <c r="I1032" s="160" t="s">
        <v>446</v>
      </c>
      <c r="J1032" s="160" t="s">
        <v>377</v>
      </c>
      <c r="K1032" s="160">
        <f t="shared" si="15"/>
        <v>1</v>
      </c>
      <c r="L1032" s="160" t="s">
        <v>101</v>
      </c>
      <c r="M1032" s="211">
        <f>VLOOKUP(J1032,'Depr Rates'!A:G,7,FALSE)</f>
        <v>1.77E-2</v>
      </c>
    </row>
    <row r="1033" spans="1:13" ht="14.45" x14ac:dyDescent="0.3">
      <c r="A1033" s="212" t="s">
        <v>102</v>
      </c>
      <c r="B1033" s="213">
        <v>10600501</v>
      </c>
      <c r="C1033" s="212" t="s">
        <v>12614</v>
      </c>
      <c r="D1033" s="214">
        <v>43525</v>
      </c>
      <c r="E1033" s="160" t="s">
        <v>373</v>
      </c>
      <c r="F1033" s="160">
        <v>101114766</v>
      </c>
      <c r="G1033" s="160">
        <v>0.02</v>
      </c>
      <c r="H1033" s="214">
        <v>43484</v>
      </c>
      <c r="I1033" s="160" t="s">
        <v>446</v>
      </c>
      <c r="J1033" s="160" t="s">
        <v>447</v>
      </c>
      <c r="K1033" s="160">
        <f t="shared" si="15"/>
        <v>1</v>
      </c>
      <c r="L1033" s="160" t="s">
        <v>101</v>
      </c>
      <c r="M1033" s="211">
        <f>VLOOKUP(J1033,'Depr Rates'!A:G,7,FALSE)</f>
        <v>3.15E-2</v>
      </c>
    </row>
    <row r="1034" spans="1:13" ht="14.45" x14ac:dyDescent="0.3">
      <c r="A1034" s="212" t="s">
        <v>102</v>
      </c>
      <c r="B1034" s="213">
        <v>10600501</v>
      </c>
      <c r="C1034" s="212" t="s">
        <v>12614</v>
      </c>
      <c r="D1034" s="214">
        <v>43525</v>
      </c>
      <c r="E1034" s="160" t="s">
        <v>373</v>
      </c>
      <c r="F1034" s="160">
        <v>101114766</v>
      </c>
      <c r="G1034" s="160">
        <v>0.24</v>
      </c>
      <c r="H1034" s="214">
        <v>43484</v>
      </c>
      <c r="I1034" s="160" t="s">
        <v>446</v>
      </c>
      <c r="J1034" s="160" t="s">
        <v>376</v>
      </c>
      <c r="K1034" s="160">
        <f t="shared" si="15"/>
        <v>1</v>
      </c>
      <c r="L1034" s="160" t="s">
        <v>101</v>
      </c>
      <c r="M1034" s="211">
        <f>VLOOKUP(J1034,'Depr Rates'!A:G,7,FALSE)</f>
        <v>3.9300000000000002E-2</v>
      </c>
    </row>
    <row r="1035" spans="1:13" ht="14.45" x14ac:dyDescent="0.3">
      <c r="A1035" s="212" t="s">
        <v>102</v>
      </c>
      <c r="B1035" s="213">
        <v>10600501</v>
      </c>
      <c r="C1035" s="212" t="s">
        <v>12614</v>
      </c>
      <c r="D1035" s="214">
        <v>43525</v>
      </c>
      <c r="E1035" s="160" t="s">
        <v>373</v>
      </c>
      <c r="F1035" s="160">
        <v>101114766</v>
      </c>
      <c r="G1035" s="160">
        <v>0.12</v>
      </c>
      <c r="H1035" s="214">
        <v>43484</v>
      </c>
      <c r="I1035" s="160" t="s">
        <v>446</v>
      </c>
      <c r="J1035" s="160" t="s">
        <v>9054</v>
      </c>
      <c r="K1035" s="160">
        <f t="shared" si="15"/>
        <v>1</v>
      </c>
      <c r="L1035" s="160" t="s">
        <v>101</v>
      </c>
      <c r="M1035" s="211">
        <f>VLOOKUP(J1035,'Depr Rates'!A:G,7,FALSE)</f>
        <v>3.1399999999999997E-2</v>
      </c>
    </row>
    <row r="1036" spans="1:13" ht="14.45" x14ac:dyDescent="0.3">
      <c r="A1036" s="212" t="s">
        <v>102</v>
      </c>
      <c r="B1036" s="213">
        <v>10600501</v>
      </c>
      <c r="C1036" s="212" t="s">
        <v>12614</v>
      </c>
      <c r="D1036" s="214">
        <v>43525</v>
      </c>
      <c r="E1036" s="160" t="s">
        <v>373</v>
      </c>
      <c r="F1036" s="160">
        <v>101114766</v>
      </c>
      <c r="G1036" s="160">
        <v>0.09</v>
      </c>
      <c r="H1036" s="214">
        <v>43484</v>
      </c>
      <c r="I1036" s="160" t="s">
        <v>446</v>
      </c>
      <c r="J1036" s="160" t="s">
        <v>9132</v>
      </c>
      <c r="K1036" s="160">
        <f t="shared" si="15"/>
        <v>1</v>
      </c>
      <c r="L1036" s="160" t="s">
        <v>101</v>
      </c>
      <c r="M1036" s="211">
        <f>VLOOKUP(J1036,'Depr Rates'!A:G,7,FALSE)</f>
        <v>3.7400000000000003E-2</v>
      </c>
    </row>
    <row r="1037" spans="1:13" ht="14.45" x14ac:dyDescent="0.3">
      <c r="A1037" s="212" t="s">
        <v>102</v>
      </c>
      <c r="B1037" s="213">
        <v>10600501</v>
      </c>
      <c r="C1037" s="212" t="s">
        <v>12614</v>
      </c>
      <c r="D1037" s="214">
        <v>43525</v>
      </c>
      <c r="E1037" s="160" t="s">
        <v>373</v>
      </c>
      <c r="F1037" s="160">
        <v>101114766</v>
      </c>
      <c r="G1037" s="160">
        <v>0.24</v>
      </c>
      <c r="H1037" s="214">
        <v>43484</v>
      </c>
      <c r="I1037" s="160" t="s">
        <v>446</v>
      </c>
      <c r="J1037" s="160" t="s">
        <v>377</v>
      </c>
      <c r="K1037" s="160">
        <f t="shared" si="15"/>
        <v>1</v>
      </c>
      <c r="L1037" s="160" t="s">
        <v>101</v>
      </c>
      <c r="M1037" s="211">
        <f>VLOOKUP(J1037,'Depr Rates'!A:G,7,FALSE)</f>
        <v>1.77E-2</v>
      </c>
    </row>
    <row r="1038" spans="1:13" ht="14.45" x14ac:dyDescent="0.3">
      <c r="A1038" s="212" t="s">
        <v>102</v>
      </c>
      <c r="B1038" s="213">
        <v>10600501</v>
      </c>
      <c r="C1038" s="212" t="s">
        <v>12614</v>
      </c>
      <c r="D1038" s="214">
        <v>43497</v>
      </c>
      <c r="E1038" s="160" t="s">
        <v>373</v>
      </c>
      <c r="F1038" s="160">
        <v>101114768</v>
      </c>
      <c r="G1038" s="215">
        <v>1019.23</v>
      </c>
      <c r="H1038" s="214">
        <v>43511</v>
      </c>
      <c r="I1038" s="160" t="s">
        <v>200</v>
      </c>
      <c r="J1038" s="160" t="s">
        <v>9132</v>
      </c>
      <c r="K1038" s="160">
        <f t="shared" si="15"/>
        <v>2</v>
      </c>
      <c r="L1038" s="160" t="s">
        <v>101</v>
      </c>
      <c r="M1038" s="211">
        <f>VLOOKUP(J1038,'Depr Rates'!A:G,7,FALSE)</f>
        <v>3.7400000000000003E-2</v>
      </c>
    </row>
    <row r="1039" spans="1:13" ht="14.45" x14ac:dyDescent="0.3">
      <c r="A1039" s="212" t="s">
        <v>102</v>
      </c>
      <c r="B1039" s="213">
        <v>10600501</v>
      </c>
      <c r="C1039" s="212" t="s">
        <v>12614</v>
      </c>
      <c r="D1039" s="214">
        <v>43497</v>
      </c>
      <c r="E1039" s="160" t="s">
        <v>373</v>
      </c>
      <c r="F1039" s="160">
        <v>101114768</v>
      </c>
      <c r="G1039" s="215">
        <v>1332.85</v>
      </c>
      <c r="H1039" s="214">
        <v>43511</v>
      </c>
      <c r="I1039" s="160" t="s">
        <v>200</v>
      </c>
      <c r="J1039" s="160" t="s">
        <v>9054</v>
      </c>
      <c r="K1039" s="160">
        <f t="shared" si="15"/>
        <v>2</v>
      </c>
      <c r="L1039" s="160" t="s">
        <v>101</v>
      </c>
      <c r="M1039" s="211">
        <f>VLOOKUP(J1039,'Depr Rates'!A:G,7,FALSE)</f>
        <v>3.1399999999999997E-2</v>
      </c>
    </row>
    <row r="1040" spans="1:13" ht="14.45" x14ac:dyDescent="0.3">
      <c r="A1040" s="212" t="s">
        <v>102</v>
      </c>
      <c r="B1040" s="213">
        <v>10600501</v>
      </c>
      <c r="C1040" s="212" t="s">
        <v>12614</v>
      </c>
      <c r="D1040" s="214">
        <v>43497</v>
      </c>
      <c r="E1040" s="160" t="s">
        <v>373</v>
      </c>
      <c r="F1040" s="160">
        <v>101114768</v>
      </c>
      <c r="G1040" s="215">
        <v>2587.31</v>
      </c>
      <c r="H1040" s="214">
        <v>43511</v>
      </c>
      <c r="I1040" s="160" t="s">
        <v>200</v>
      </c>
      <c r="J1040" s="160" t="s">
        <v>377</v>
      </c>
      <c r="K1040" s="160">
        <f t="shared" si="15"/>
        <v>2</v>
      </c>
      <c r="L1040" s="160" t="s">
        <v>101</v>
      </c>
      <c r="M1040" s="211">
        <f>VLOOKUP(J1040,'Depr Rates'!A:G,7,FALSE)</f>
        <v>1.77E-2</v>
      </c>
    </row>
    <row r="1041" spans="1:13" ht="14.45" x14ac:dyDescent="0.3">
      <c r="A1041" s="212" t="s">
        <v>102</v>
      </c>
      <c r="B1041" s="213">
        <v>10600501</v>
      </c>
      <c r="C1041" s="212" t="s">
        <v>12614</v>
      </c>
      <c r="D1041" s="214">
        <v>43497</v>
      </c>
      <c r="E1041" s="160" t="s">
        <v>373</v>
      </c>
      <c r="F1041" s="160">
        <v>101114768</v>
      </c>
      <c r="G1041" s="160">
        <v>156.79</v>
      </c>
      <c r="H1041" s="214">
        <v>43511</v>
      </c>
      <c r="I1041" s="160" t="s">
        <v>200</v>
      </c>
      <c r="J1041" s="160" t="s">
        <v>447</v>
      </c>
      <c r="K1041" s="160">
        <f t="shared" si="15"/>
        <v>2</v>
      </c>
      <c r="L1041" s="160" t="s">
        <v>101</v>
      </c>
      <c r="M1041" s="211">
        <f>VLOOKUP(J1041,'Depr Rates'!A:G,7,FALSE)</f>
        <v>3.15E-2</v>
      </c>
    </row>
    <row r="1042" spans="1:13" ht="14.45" x14ac:dyDescent="0.3">
      <c r="A1042" s="212" t="s">
        <v>102</v>
      </c>
      <c r="B1042" s="213">
        <v>10600501</v>
      </c>
      <c r="C1042" s="212" t="s">
        <v>12614</v>
      </c>
      <c r="D1042" s="214">
        <v>43497</v>
      </c>
      <c r="E1042" s="160" t="s">
        <v>373</v>
      </c>
      <c r="F1042" s="160">
        <v>101114768</v>
      </c>
      <c r="G1042" s="215">
        <v>2744.1</v>
      </c>
      <c r="H1042" s="214">
        <v>43511</v>
      </c>
      <c r="I1042" s="160" t="s">
        <v>200</v>
      </c>
      <c r="J1042" s="160" t="s">
        <v>376</v>
      </c>
      <c r="K1042" s="160">
        <f t="shared" si="15"/>
        <v>2</v>
      </c>
      <c r="L1042" s="160" t="s">
        <v>101</v>
      </c>
      <c r="M1042" s="211">
        <f>VLOOKUP(J1042,'Depr Rates'!A:G,7,FALSE)</f>
        <v>3.9300000000000002E-2</v>
      </c>
    </row>
    <row r="1043" spans="1:13" ht="14.45" x14ac:dyDescent="0.3">
      <c r="A1043" s="212" t="s">
        <v>102</v>
      </c>
      <c r="B1043" s="213">
        <v>10600501</v>
      </c>
      <c r="C1043" s="212" t="s">
        <v>12614</v>
      </c>
      <c r="D1043" s="214">
        <v>43497</v>
      </c>
      <c r="E1043" s="160" t="s">
        <v>373</v>
      </c>
      <c r="F1043" s="160">
        <v>101114768</v>
      </c>
      <c r="G1043" s="160">
        <v>52.77</v>
      </c>
      <c r="H1043" s="214">
        <v>43511</v>
      </c>
      <c r="I1043" s="160" t="s">
        <v>200</v>
      </c>
      <c r="J1043" s="160" t="s">
        <v>447</v>
      </c>
      <c r="K1043" s="160">
        <f t="shared" si="15"/>
        <v>2</v>
      </c>
      <c r="L1043" s="160" t="s">
        <v>101</v>
      </c>
      <c r="M1043" s="211">
        <f>VLOOKUP(J1043,'Depr Rates'!A:G,7,FALSE)</f>
        <v>3.15E-2</v>
      </c>
    </row>
    <row r="1044" spans="1:13" ht="14.45" x14ac:dyDescent="0.3">
      <c r="A1044" s="212" t="s">
        <v>102</v>
      </c>
      <c r="B1044" s="213">
        <v>10600501</v>
      </c>
      <c r="C1044" s="212" t="s">
        <v>12614</v>
      </c>
      <c r="D1044" s="214">
        <v>43497</v>
      </c>
      <c r="E1044" s="160" t="s">
        <v>373</v>
      </c>
      <c r="F1044" s="160">
        <v>101114768</v>
      </c>
      <c r="G1044" s="160">
        <v>448.6</v>
      </c>
      <c r="H1044" s="214">
        <v>43511</v>
      </c>
      <c r="I1044" s="160" t="s">
        <v>200</v>
      </c>
      <c r="J1044" s="160" t="s">
        <v>9054</v>
      </c>
      <c r="K1044" s="160">
        <f t="shared" si="15"/>
        <v>2</v>
      </c>
      <c r="L1044" s="160" t="s">
        <v>101</v>
      </c>
      <c r="M1044" s="211">
        <f>VLOOKUP(J1044,'Depr Rates'!A:G,7,FALSE)</f>
        <v>3.1399999999999997E-2</v>
      </c>
    </row>
    <row r="1045" spans="1:13" ht="14.45" x14ac:dyDescent="0.3">
      <c r="A1045" s="212" t="s">
        <v>102</v>
      </c>
      <c r="B1045" s="213">
        <v>10600501</v>
      </c>
      <c r="C1045" s="212" t="s">
        <v>12614</v>
      </c>
      <c r="D1045" s="214">
        <v>43497</v>
      </c>
      <c r="E1045" s="160" t="s">
        <v>373</v>
      </c>
      <c r="F1045" s="160">
        <v>101114768</v>
      </c>
      <c r="G1045" s="160">
        <v>923.57</v>
      </c>
      <c r="H1045" s="214">
        <v>43511</v>
      </c>
      <c r="I1045" s="160" t="s">
        <v>200</v>
      </c>
      <c r="J1045" s="160" t="s">
        <v>376</v>
      </c>
      <c r="K1045" s="160">
        <f t="shared" si="15"/>
        <v>2</v>
      </c>
      <c r="L1045" s="160" t="s">
        <v>101</v>
      </c>
      <c r="M1045" s="211">
        <f>VLOOKUP(J1045,'Depr Rates'!A:G,7,FALSE)</f>
        <v>3.9300000000000002E-2</v>
      </c>
    </row>
    <row r="1046" spans="1:13" ht="14.45" x14ac:dyDescent="0.3">
      <c r="A1046" s="212" t="s">
        <v>102</v>
      </c>
      <c r="B1046" s="213">
        <v>10600501</v>
      </c>
      <c r="C1046" s="212" t="s">
        <v>12614</v>
      </c>
      <c r="D1046" s="214">
        <v>43497</v>
      </c>
      <c r="E1046" s="160" t="s">
        <v>373</v>
      </c>
      <c r="F1046" s="160">
        <v>101114768</v>
      </c>
      <c r="G1046" s="160">
        <v>870.81</v>
      </c>
      <c r="H1046" s="214">
        <v>43511</v>
      </c>
      <c r="I1046" s="160" t="s">
        <v>200</v>
      </c>
      <c r="J1046" s="160" t="s">
        <v>377</v>
      </c>
      <c r="K1046" s="160">
        <f t="shared" si="15"/>
        <v>2</v>
      </c>
      <c r="L1046" s="160" t="s">
        <v>101</v>
      </c>
      <c r="M1046" s="211">
        <f>VLOOKUP(J1046,'Depr Rates'!A:G,7,FALSE)</f>
        <v>1.77E-2</v>
      </c>
    </row>
    <row r="1047" spans="1:13" ht="14.45" x14ac:dyDescent="0.3">
      <c r="A1047" s="212" t="s">
        <v>102</v>
      </c>
      <c r="B1047" s="213">
        <v>10600501</v>
      </c>
      <c r="C1047" s="212" t="s">
        <v>12614</v>
      </c>
      <c r="D1047" s="214">
        <v>43497</v>
      </c>
      <c r="E1047" s="160" t="s">
        <v>373</v>
      </c>
      <c r="F1047" s="160">
        <v>101114768</v>
      </c>
      <c r="G1047" s="160">
        <v>343.05</v>
      </c>
      <c r="H1047" s="214">
        <v>43511</v>
      </c>
      <c r="I1047" s="160" t="s">
        <v>200</v>
      </c>
      <c r="J1047" s="160" t="s">
        <v>9132</v>
      </c>
      <c r="K1047" s="160">
        <f t="shared" si="15"/>
        <v>2</v>
      </c>
      <c r="L1047" s="160" t="s">
        <v>101</v>
      </c>
      <c r="M1047" s="211">
        <f>VLOOKUP(J1047,'Depr Rates'!A:G,7,FALSE)</f>
        <v>3.7400000000000003E-2</v>
      </c>
    </row>
    <row r="1048" spans="1:13" ht="14.45" x14ac:dyDescent="0.3">
      <c r="A1048" s="212" t="s">
        <v>102</v>
      </c>
      <c r="B1048" s="213">
        <v>10600501</v>
      </c>
      <c r="C1048" s="212" t="s">
        <v>12614</v>
      </c>
      <c r="D1048" s="214">
        <v>43525</v>
      </c>
      <c r="E1048" s="160" t="s">
        <v>373</v>
      </c>
      <c r="F1048" s="160">
        <v>101114768</v>
      </c>
      <c r="G1048" s="160">
        <v>29.58</v>
      </c>
      <c r="H1048" s="214">
        <v>43511</v>
      </c>
      <c r="I1048" s="160" t="s">
        <v>200</v>
      </c>
      <c r="J1048" s="160" t="s">
        <v>377</v>
      </c>
      <c r="K1048" s="160">
        <f t="shared" si="15"/>
        <v>2</v>
      </c>
      <c r="L1048" s="160" t="s">
        <v>101</v>
      </c>
      <c r="M1048" s="211">
        <f>VLOOKUP(J1048,'Depr Rates'!A:G,7,FALSE)</f>
        <v>1.77E-2</v>
      </c>
    </row>
    <row r="1049" spans="1:13" ht="14.45" x14ac:dyDescent="0.3">
      <c r="A1049" s="212" t="s">
        <v>102</v>
      </c>
      <c r="B1049" s="213">
        <v>10600501</v>
      </c>
      <c r="C1049" s="212" t="s">
        <v>12614</v>
      </c>
      <c r="D1049" s="214">
        <v>43525</v>
      </c>
      <c r="E1049" s="160" t="s">
        <v>373</v>
      </c>
      <c r="F1049" s="160">
        <v>101114768</v>
      </c>
      <c r="G1049" s="160">
        <v>1.79</v>
      </c>
      <c r="H1049" s="214">
        <v>43511</v>
      </c>
      <c r="I1049" s="160" t="s">
        <v>200</v>
      </c>
      <c r="J1049" s="160" t="s">
        <v>447</v>
      </c>
      <c r="K1049" s="160">
        <f t="shared" si="15"/>
        <v>2</v>
      </c>
      <c r="L1049" s="160" t="s">
        <v>101</v>
      </c>
      <c r="M1049" s="211">
        <f>VLOOKUP(J1049,'Depr Rates'!A:G,7,FALSE)</f>
        <v>3.15E-2</v>
      </c>
    </row>
    <row r="1050" spans="1:13" ht="14.45" x14ac:dyDescent="0.3">
      <c r="A1050" s="212" t="s">
        <v>102</v>
      </c>
      <c r="B1050" s="213">
        <v>10600501</v>
      </c>
      <c r="C1050" s="212" t="s">
        <v>12614</v>
      </c>
      <c r="D1050" s="214">
        <v>43525</v>
      </c>
      <c r="E1050" s="160" t="s">
        <v>373</v>
      </c>
      <c r="F1050" s="160">
        <v>101114768</v>
      </c>
      <c r="G1050" s="160">
        <v>11.65</v>
      </c>
      <c r="H1050" s="214">
        <v>43511</v>
      </c>
      <c r="I1050" s="160" t="s">
        <v>200</v>
      </c>
      <c r="J1050" s="160" t="s">
        <v>9132</v>
      </c>
      <c r="K1050" s="160">
        <f t="shared" si="15"/>
        <v>2</v>
      </c>
      <c r="L1050" s="160" t="s">
        <v>101</v>
      </c>
      <c r="M1050" s="211">
        <f>VLOOKUP(J1050,'Depr Rates'!A:G,7,FALSE)</f>
        <v>3.7400000000000003E-2</v>
      </c>
    </row>
    <row r="1051" spans="1:13" ht="14.45" x14ac:dyDescent="0.3">
      <c r="A1051" s="212" t="s">
        <v>102</v>
      </c>
      <c r="B1051" s="213">
        <v>10600501</v>
      </c>
      <c r="C1051" s="212" t="s">
        <v>12614</v>
      </c>
      <c r="D1051" s="214">
        <v>43525</v>
      </c>
      <c r="E1051" s="160" t="s">
        <v>373</v>
      </c>
      <c r="F1051" s="160">
        <v>101114768</v>
      </c>
      <c r="G1051" s="160">
        <v>31.38</v>
      </c>
      <c r="H1051" s="214">
        <v>43511</v>
      </c>
      <c r="I1051" s="160" t="s">
        <v>200</v>
      </c>
      <c r="J1051" s="160" t="s">
        <v>376</v>
      </c>
      <c r="K1051" s="160">
        <f t="shared" si="15"/>
        <v>2</v>
      </c>
      <c r="L1051" s="160" t="s">
        <v>101</v>
      </c>
      <c r="M1051" s="211">
        <f>VLOOKUP(J1051,'Depr Rates'!A:G,7,FALSE)</f>
        <v>3.9300000000000002E-2</v>
      </c>
    </row>
    <row r="1052" spans="1:13" ht="14.45" x14ac:dyDescent="0.3">
      <c r="A1052" s="212" t="s">
        <v>102</v>
      </c>
      <c r="B1052" s="213">
        <v>10600501</v>
      </c>
      <c r="C1052" s="212" t="s">
        <v>12614</v>
      </c>
      <c r="D1052" s="214">
        <v>43525</v>
      </c>
      <c r="E1052" s="160" t="s">
        <v>373</v>
      </c>
      <c r="F1052" s="160">
        <v>101114768</v>
      </c>
      <c r="G1052" s="160">
        <v>15.24</v>
      </c>
      <c r="H1052" s="214">
        <v>43511</v>
      </c>
      <c r="I1052" s="160" t="s">
        <v>200</v>
      </c>
      <c r="J1052" s="160" t="s">
        <v>9054</v>
      </c>
      <c r="K1052" s="160">
        <f t="shared" si="15"/>
        <v>2</v>
      </c>
      <c r="L1052" s="160" t="s">
        <v>101</v>
      </c>
      <c r="M1052" s="211">
        <f>VLOOKUP(J1052,'Depr Rates'!A:G,7,FALSE)</f>
        <v>3.1399999999999997E-2</v>
      </c>
    </row>
    <row r="1053" spans="1:13" ht="14.45" x14ac:dyDescent="0.3">
      <c r="A1053" s="212" t="s">
        <v>102</v>
      </c>
      <c r="B1053" s="213">
        <v>10600501</v>
      </c>
      <c r="C1053" s="212" t="s">
        <v>12614</v>
      </c>
      <c r="D1053" s="214">
        <v>43525</v>
      </c>
      <c r="E1053" s="160" t="s">
        <v>373</v>
      </c>
      <c r="F1053" s="160">
        <v>101114768</v>
      </c>
      <c r="G1053" s="160">
        <v>90.94</v>
      </c>
      <c r="H1053" s="214">
        <v>43511</v>
      </c>
      <c r="I1053" s="160" t="s">
        <v>200</v>
      </c>
      <c r="J1053" s="160" t="s">
        <v>377</v>
      </c>
      <c r="K1053" s="160">
        <f t="shared" si="15"/>
        <v>2</v>
      </c>
      <c r="L1053" s="160" t="s">
        <v>101</v>
      </c>
      <c r="M1053" s="211">
        <f>VLOOKUP(J1053,'Depr Rates'!A:G,7,FALSE)</f>
        <v>1.77E-2</v>
      </c>
    </row>
    <row r="1054" spans="1:13" ht="14.45" x14ac:dyDescent="0.3">
      <c r="A1054" s="212" t="s">
        <v>102</v>
      </c>
      <c r="B1054" s="213">
        <v>10600501</v>
      </c>
      <c r="C1054" s="212" t="s">
        <v>12614</v>
      </c>
      <c r="D1054" s="214">
        <v>43525</v>
      </c>
      <c r="E1054" s="160" t="s">
        <v>373</v>
      </c>
      <c r="F1054" s="160">
        <v>101114768</v>
      </c>
      <c r="G1054" s="160">
        <v>5.51</v>
      </c>
      <c r="H1054" s="214">
        <v>43511</v>
      </c>
      <c r="I1054" s="160" t="s">
        <v>200</v>
      </c>
      <c r="J1054" s="160" t="s">
        <v>447</v>
      </c>
      <c r="K1054" s="160">
        <f t="shared" si="15"/>
        <v>2</v>
      </c>
      <c r="L1054" s="160" t="s">
        <v>101</v>
      </c>
      <c r="M1054" s="211">
        <f>VLOOKUP(J1054,'Depr Rates'!A:G,7,FALSE)</f>
        <v>3.15E-2</v>
      </c>
    </row>
    <row r="1055" spans="1:13" ht="14.45" x14ac:dyDescent="0.3">
      <c r="A1055" s="212" t="s">
        <v>102</v>
      </c>
      <c r="B1055" s="213">
        <v>10600501</v>
      </c>
      <c r="C1055" s="212" t="s">
        <v>12614</v>
      </c>
      <c r="D1055" s="214">
        <v>43525</v>
      </c>
      <c r="E1055" s="160" t="s">
        <v>373</v>
      </c>
      <c r="F1055" s="160">
        <v>101114768</v>
      </c>
      <c r="G1055" s="160">
        <v>35.82</v>
      </c>
      <c r="H1055" s="214">
        <v>43511</v>
      </c>
      <c r="I1055" s="160" t="s">
        <v>200</v>
      </c>
      <c r="J1055" s="160" t="s">
        <v>9132</v>
      </c>
      <c r="K1055" s="160">
        <f t="shared" si="15"/>
        <v>2</v>
      </c>
      <c r="L1055" s="160" t="s">
        <v>101</v>
      </c>
      <c r="M1055" s="211">
        <f>VLOOKUP(J1055,'Depr Rates'!A:G,7,FALSE)</f>
        <v>3.7400000000000003E-2</v>
      </c>
    </row>
    <row r="1056" spans="1:13" ht="14.45" x14ac:dyDescent="0.3">
      <c r="A1056" s="212" t="s">
        <v>102</v>
      </c>
      <c r="B1056" s="213">
        <v>10600501</v>
      </c>
      <c r="C1056" s="212" t="s">
        <v>12614</v>
      </c>
      <c r="D1056" s="214">
        <v>43525</v>
      </c>
      <c r="E1056" s="160" t="s">
        <v>373</v>
      </c>
      <c r="F1056" s="160">
        <v>101114768</v>
      </c>
      <c r="G1056" s="160">
        <v>96.44</v>
      </c>
      <c r="H1056" s="214">
        <v>43511</v>
      </c>
      <c r="I1056" s="160" t="s">
        <v>200</v>
      </c>
      <c r="J1056" s="160" t="s">
        <v>376</v>
      </c>
      <c r="K1056" s="160">
        <f t="shared" si="15"/>
        <v>2</v>
      </c>
      <c r="L1056" s="160" t="s">
        <v>101</v>
      </c>
      <c r="M1056" s="211">
        <f>VLOOKUP(J1056,'Depr Rates'!A:G,7,FALSE)</f>
        <v>3.9300000000000002E-2</v>
      </c>
    </row>
    <row r="1057" spans="1:13" ht="14.45" x14ac:dyDescent="0.3">
      <c r="A1057" s="212" t="s">
        <v>102</v>
      </c>
      <c r="B1057" s="213">
        <v>10600501</v>
      </c>
      <c r="C1057" s="212" t="s">
        <v>12614</v>
      </c>
      <c r="D1057" s="214">
        <v>43525</v>
      </c>
      <c r="E1057" s="160" t="s">
        <v>373</v>
      </c>
      <c r="F1057" s="160">
        <v>101114768</v>
      </c>
      <c r="G1057" s="160">
        <v>46.85</v>
      </c>
      <c r="H1057" s="214">
        <v>43511</v>
      </c>
      <c r="I1057" s="160" t="s">
        <v>200</v>
      </c>
      <c r="J1057" s="160" t="s">
        <v>9054</v>
      </c>
      <c r="K1057" s="160">
        <f t="shared" si="15"/>
        <v>2</v>
      </c>
      <c r="L1057" s="160" t="s">
        <v>101</v>
      </c>
      <c r="M1057" s="211">
        <f>VLOOKUP(J1057,'Depr Rates'!A:G,7,FALSE)</f>
        <v>3.1399999999999997E-2</v>
      </c>
    </row>
    <row r="1058" spans="1:13" ht="14.45" x14ac:dyDescent="0.3">
      <c r="A1058" s="212" t="s">
        <v>102</v>
      </c>
      <c r="B1058" s="213">
        <v>10600501</v>
      </c>
      <c r="C1058" s="212" t="s">
        <v>12614</v>
      </c>
      <c r="D1058" s="214">
        <v>43525</v>
      </c>
      <c r="E1058" s="160" t="s">
        <v>373</v>
      </c>
      <c r="F1058" s="160">
        <v>101114768</v>
      </c>
      <c r="G1058" s="160">
        <v>55.7</v>
      </c>
      <c r="H1058" s="214">
        <v>43511</v>
      </c>
      <c r="I1058" s="160" t="s">
        <v>200</v>
      </c>
      <c r="J1058" s="160" t="s">
        <v>377</v>
      </c>
      <c r="K1058" s="160">
        <f t="shared" si="15"/>
        <v>2</v>
      </c>
      <c r="L1058" s="160" t="s">
        <v>101</v>
      </c>
      <c r="M1058" s="211">
        <f>VLOOKUP(J1058,'Depr Rates'!A:G,7,FALSE)</f>
        <v>1.77E-2</v>
      </c>
    </row>
    <row r="1059" spans="1:13" ht="14.45" x14ac:dyDescent="0.3">
      <c r="A1059" s="212" t="s">
        <v>102</v>
      </c>
      <c r="B1059" s="213">
        <v>10600501</v>
      </c>
      <c r="C1059" s="212" t="s">
        <v>12614</v>
      </c>
      <c r="D1059" s="214">
        <v>43525</v>
      </c>
      <c r="E1059" s="160" t="s">
        <v>373</v>
      </c>
      <c r="F1059" s="160">
        <v>101114768</v>
      </c>
      <c r="G1059" s="160">
        <v>3.37</v>
      </c>
      <c r="H1059" s="214">
        <v>43511</v>
      </c>
      <c r="I1059" s="160" t="s">
        <v>200</v>
      </c>
      <c r="J1059" s="160" t="s">
        <v>447</v>
      </c>
      <c r="K1059" s="160">
        <f t="shared" si="15"/>
        <v>2</v>
      </c>
      <c r="L1059" s="160" t="s">
        <v>101</v>
      </c>
      <c r="M1059" s="211">
        <f>VLOOKUP(J1059,'Depr Rates'!A:G,7,FALSE)</f>
        <v>3.15E-2</v>
      </c>
    </row>
    <row r="1060" spans="1:13" ht="14.45" x14ac:dyDescent="0.3">
      <c r="A1060" s="212" t="s">
        <v>102</v>
      </c>
      <c r="B1060" s="213">
        <v>10600501</v>
      </c>
      <c r="C1060" s="212" t="s">
        <v>12614</v>
      </c>
      <c r="D1060" s="214">
        <v>43525</v>
      </c>
      <c r="E1060" s="160" t="s">
        <v>373</v>
      </c>
      <c r="F1060" s="160">
        <v>101114768</v>
      </c>
      <c r="G1060" s="160">
        <v>21.95</v>
      </c>
      <c r="H1060" s="214">
        <v>43511</v>
      </c>
      <c r="I1060" s="160" t="s">
        <v>200</v>
      </c>
      <c r="J1060" s="160" t="s">
        <v>9132</v>
      </c>
      <c r="K1060" s="160">
        <f t="shared" si="15"/>
        <v>2</v>
      </c>
      <c r="L1060" s="160" t="s">
        <v>101</v>
      </c>
      <c r="M1060" s="211">
        <f>VLOOKUP(J1060,'Depr Rates'!A:G,7,FALSE)</f>
        <v>3.7400000000000003E-2</v>
      </c>
    </row>
    <row r="1061" spans="1:13" ht="14.45" x14ac:dyDescent="0.3">
      <c r="A1061" s="212" t="s">
        <v>102</v>
      </c>
      <c r="B1061" s="213">
        <v>10600501</v>
      </c>
      <c r="C1061" s="212" t="s">
        <v>12614</v>
      </c>
      <c r="D1061" s="214">
        <v>43525</v>
      </c>
      <c r="E1061" s="160" t="s">
        <v>373</v>
      </c>
      <c r="F1061" s="160">
        <v>101114768</v>
      </c>
      <c r="G1061" s="160">
        <v>59.08</v>
      </c>
      <c r="H1061" s="214">
        <v>43511</v>
      </c>
      <c r="I1061" s="160" t="s">
        <v>200</v>
      </c>
      <c r="J1061" s="160" t="s">
        <v>376</v>
      </c>
      <c r="K1061" s="160">
        <f t="shared" si="15"/>
        <v>2</v>
      </c>
      <c r="L1061" s="160" t="s">
        <v>101</v>
      </c>
      <c r="M1061" s="211">
        <f>VLOOKUP(J1061,'Depr Rates'!A:G,7,FALSE)</f>
        <v>3.9300000000000002E-2</v>
      </c>
    </row>
    <row r="1062" spans="1:13" ht="14.45" x14ac:dyDescent="0.3">
      <c r="A1062" s="212" t="s">
        <v>102</v>
      </c>
      <c r="B1062" s="213">
        <v>10600501</v>
      </c>
      <c r="C1062" s="212" t="s">
        <v>12614</v>
      </c>
      <c r="D1062" s="214">
        <v>43525</v>
      </c>
      <c r="E1062" s="160" t="s">
        <v>373</v>
      </c>
      <c r="F1062" s="160">
        <v>101114768</v>
      </c>
      <c r="G1062" s="160">
        <v>28.69</v>
      </c>
      <c r="H1062" s="214">
        <v>43511</v>
      </c>
      <c r="I1062" s="160" t="s">
        <v>200</v>
      </c>
      <c r="J1062" s="160" t="s">
        <v>9054</v>
      </c>
      <c r="K1062" s="160">
        <f t="shared" si="15"/>
        <v>2</v>
      </c>
      <c r="L1062" s="160" t="s">
        <v>101</v>
      </c>
      <c r="M1062" s="211">
        <f>VLOOKUP(J1062,'Depr Rates'!A:G,7,FALSE)</f>
        <v>3.1399999999999997E-2</v>
      </c>
    </row>
    <row r="1063" spans="1:13" ht="14.45" x14ac:dyDescent="0.3">
      <c r="A1063" s="212" t="s">
        <v>102</v>
      </c>
      <c r="B1063" s="213">
        <v>10600501</v>
      </c>
      <c r="C1063" s="212" t="s">
        <v>12614</v>
      </c>
      <c r="D1063" s="214">
        <v>43525</v>
      </c>
      <c r="E1063" s="160" t="s">
        <v>373</v>
      </c>
      <c r="F1063" s="160">
        <v>101114771</v>
      </c>
      <c r="G1063" s="215">
        <v>1421.68</v>
      </c>
      <c r="H1063" s="214">
        <v>43546</v>
      </c>
      <c r="I1063" s="160" t="s">
        <v>594</v>
      </c>
      <c r="J1063" s="160" t="s">
        <v>377</v>
      </c>
      <c r="K1063" s="160">
        <f t="shared" si="15"/>
        <v>3</v>
      </c>
      <c r="L1063" s="160" t="s">
        <v>101</v>
      </c>
      <c r="M1063" s="211">
        <f>VLOOKUP(J1063,'Depr Rates'!A:G,7,FALSE)</f>
        <v>1.77E-2</v>
      </c>
    </row>
    <row r="1064" spans="1:13" ht="14.45" x14ac:dyDescent="0.3">
      <c r="A1064" s="212" t="s">
        <v>102</v>
      </c>
      <c r="B1064" s="213">
        <v>10600501</v>
      </c>
      <c r="C1064" s="212" t="s">
        <v>12614</v>
      </c>
      <c r="D1064" s="214">
        <v>43525</v>
      </c>
      <c r="E1064" s="160" t="s">
        <v>373</v>
      </c>
      <c r="F1064" s="160">
        <v>101114771</v>
      </c>
      <c r="G1064" s="160">
        <v>873.92</v>
      </c>
      <c r="H1064" s="214">
        <v>43546</v>
      </c>
      <c r="I1064" s="160" t="s">
        <v>594</v>
      </c>
      <c r="J1064" s="160" t="s">
        <v>376</v>
      </c>
      <c r="K1064" s="160">
        <f t="shared" ref="K1064:K1127" si="16">MONTH(H1064)</f>
        <v>3</v>
      </c>
      <c r="L1064" s="160" t="s">
        <v>101</v>
      </c>
      <c r="M1064" s="211">
        <f>VLOOKUP(J1064,'Depr Rates'!A:G,7,FALSE)</f>
        <v>3.9300000000000002E-2</v>
      </c>
    </row>
    <row r="1065" spans="1:13" ht="14.45" x14ac:dyDescent="0.3">
      <c r="A1065" s="212" t="s">
        <v>102</v>
      </c>
      <c r="B1065" s="213">
        <v>10600501</v>
      </c>
      <c r="C1065" s="212" t="s">
        <v>12614</v>
      </c>
      <c r="D1065" s="214">
        <v>43525</v>
      </c>
      <c r="E1065" s="160" t="s">
        <v>373</v>
      </c>
      <c r="F1065" s="160">
        <v>101114771</v>
      </c>
      <c r="G1065" s="215">
        <v>1179.73</v>
      </c>
      <c r="H1065" s="214">
        <v>43546</v>
      </c>
      <c r="I1065" s="160" t="s">
        <v>594</v>
      </c>
      <c r="J1065" s="160" t="s">
        <v>377</v>
      </c>
      <c r="K1065" s="160">
        <f t="shared" si="16"/>
        <v>3</v>
      </c>
      <c r="L1065" s="160" t="s">
        <v>101</v>
      </c>
      <c r="M1065" s="211">
        <f>VLOOKUP(J1065,'Depr Rates'!A:G,7,FALSE)</f>
        <v>1.77E-2</v>
      </c>
    </row>
    <row r="1066" spans="1:13" ht="14.45" x14ac:dyDescent="0.3">
      <c r="A1066" s="212" t="s">
        <v>102</v>
      </c>
      <c r="B1066" s="213">
        <v>10600501</v>
      </c>
      <c r="C1066" s="212" t="s">
        <v>12614</v>
      </c>
      <c r="D1066" s="214">
        <v>43525</v>
      </c>
      <c r="E1066" s="160" t="s">
        <v>373</v>
      </c>
      <c r="F1066" s="160">
        <v>101114771</v>
      </c>
      <c r="G1066" s="160">
        <v>725.2</v>
      </c>
      <c r="H1066" s="214">
        <v>43546</v>
      </c>
      <c r="I1066" s="160" t="s">
        <v>594</v>
      </c>
      <c r="J1066" s="160" t="s">
        <v>376</v>
      </c>
      <c r="K1066" s="160">
        <f t="shared" si="16"/>
        <v>3</v>
      </c>
      <c r="L1066" s="160" t="s">
        <v>101</v>
      </c>
      <c r="M1066" s="211">
        <f>VLOOKUP(J1066,'Depr Rates'!A:G,7,FALSE)</f>
        <v>3.9300000000000002E-2</v>
      </c>
    </row>
    <row r="1067" spans="1:13" ht="14.45" x14ac:dyDescent="0.3">
      <c r="A1067" s="212" t="s">
        <v>102</v>
      </c>
      <c r="B1067" s="213">
        <v>10600501</v>
      </c>
      <c r="C1067" s="212" t="s">
        <v>12614</v>
      </c>
      <c r="D1067" s="214">
        <v>43466</v>
      </c>
      <c r="E1067" s="160" t="s">
        <v>373</v>
      </c>
      <c r="F1067" s="160">
        <v>101114833</v>
      </c>
      <c r="G1067" s="215">
        <v>10703.94</v>
      </c>
      <c r="H1067" s="214">
        <v>43492</v>
      </c>
      <c r="I1067" s="160" t="s">
        <v>474</v>
      </c>
      <c r="J1067" s="160" t="s">
        <v>9054</v>
      </c>
      <c r="K1067" s="160">
        <f t="shared" si="16"/>
        <v>1</v>
      </c>
      <c r="L1067" s="160" t="s">
        <v>101</v>
      </c>
      <c r="M1067" s="211">
        <f>VLOOKUP(J1067,'Depr Rates'!A:G,7,FALSE)</f>
        <v>3.1399999999999997E-2</v>
      </c>
    </row>
    <row r="1068" spans="1:13" ht="14.45" x14ac:dyDescent="0.3">
      <c r="A1068" s="212" t="s">
        <v>102</v>
      </c>
      <c r="B1068" s="213">
        <v>10600501</v>
      </c>
      <c r="C1068" s="212" t="s">
        <v>12614</v>
      </c>
      <c r="D1068" s="214">
        <v>43466</v>
      </c>
      <c r="E1068" s="160" t="s">
        <v>373</v>
      </c>
      <c r="F1068" s="160">
        <v>101114833</v>
      </c>
      <c r="G1068" s="160">
        <v>471.02</v>
      </c>
      <c r="H1068" s="214">
        <v>43492</v>
      </c>
      <c r="I1068" s="160" t="s">
        <v>474</v>
      </c>
      <c r="J1068" s="160" t="s">
        <v>9132</v>
      </c>
      <c r="K1068" s="160">
        <f t="shared" si="16"/>
        <v>1</v>
      </c>
      <c r="L1068" s="160" t="s">
        <v>101</v>
      </c>
      <c r="M1068" s="211">
        <f>VLOOKUP(J1068,'Depr Rates'!A:G,7,FALSE)</f>
        <v>3.7400000000000003E-2</v>
      </c>
    </row>
    <row r="1069" spans="1:13" ht="14.45" x14ac:dyDescent="0.3">
      <c r="A1069" s="212" t="s">
        <v>102</v>
      </c>
      <c r="B1069" s="213">
        <v>10600501</v>
      </c>
      <c r="C1069" s="212" t="s">
        <v>12614</v>
      </c>
      <c r="D1069" s="214">
        <v>43466</v>
      </c>
      <c r="E1069" s="160" t="s">
        <v>373</v>
      </c>
      <c r="F1069" s="160">
        <v>101114833</v>
      </c>
      <c r="G1069" s="215">
        <v>1015.3</v>
      </c>
      <c r="H1069" s="214">
        <v>43492</v>
      </c>
      <c r="I1069" s="160" t="s">
        <v>474</v>
      </c>
      <c r="J1069" s="160" t="s">
        <v>9132</v>
      </c>
      <c r="K1069" s="160">
        <f t="shared" si="16"/>
        <v>1</v>
      </c>
      <c r="L1069" s="160" t="s">
        <v>101</v>
      </c>
      <c r="M1069" s="211">
        <f>VLOOKUP(J1069,'Depr Rates'!A:G,7,FALSE)</f>
        <v>3.7400000000000003E-2</v>
      </c>
    </row>
    <row r="1070" spans="1:13" ht="14.45" x14ac:dyDescent="0.3">
      <c r="A1070" s="212" t="s">
        <v>102</v>
      </c>
      <c r="B1070" s="213">
        <v>10600501</v>
      </c>
      <c r="C1070" s="212" t="s">
        <v>12614</v>
      </c>
      <c r="D1070" s="214">
        <v>43466</v>
      </c>
      <c r="E1070" s="160" t="s">
        <v>373</v>
      </c>
      <c r="F1070" s="160">
        <v>101114833</v>
      </c>
      <c r="G1070" s="215">
        <v>23072.49</v>
      </c>
      <c r="H1070" s="214">
        <v>43492</v>
      </c>
      <c r="I1070" s="160" t="s">
        <v>474</v>
      </c>
      <c r="J1070" s="160" t="s">
        <v>9054</v>
      </c>
      <c r="K1070" s="160">
        <f t="shared" si="16"/>
        <v>1</v>
      </c>
      <c r="L1070" s="160" t="s">
        <v>101</v>
      </c>
      <c r="M1070" s="211">
        <f>VLOOKUP(J1070,'Depr Rates'!A:G,7,FALSE)</f>
        <v>3.1399999999999997E-2</v>
      </c>
    </row>
    <row r="1071" spans="1:13" ht="14.45" x14ac:dyDescent="0.3">
      <c r="A1071" s="212" t="s">
        <v>102</v>
      </c>
      <c r="B1071" s="213">
        <v>10600501</v>
      </c>
      <c r="C1071" s="212" t="s">
        <v>12614</v>
      </c>
      <c r="D1071" s="214">
        <v>43497</v>
      </c>
      <c r="E1071" s="160" t="s">
        <v>373</v>
      </c>
      <c r="F1071" s="160">
        <v>101114833</v>
      </c>
      <c r="G1071" s="215">
        <v>-17173.150000000001</v>
      </c>
      <c r="H1071" s="214">
        <v>43492</v>
      </c>
      <c r="I1071" s="160" t="s">
        <v>474</v>
      </c>
      <c r="J1071" s="160" t="s">
        <v>9054</v>
      </c>
      <c r="K1071" s="160">
        <f t="shared" si="16"/>
        <v>1</v>
      </c>
      <c r="L1071" s="160" t="s">
        <v>101</v>
      </c>
      <c r="M1071" s="211">
        <f>VLOOKUP(J1071,'Depr Rates'!A:G,7,FALSE)</f>
        <v>3.1399999999999997E-2</v>
      </c>
    </row>
    <row r="1072" spans="1:13" ht="14.45" x14ac:dyDescent="0.3">
      <c r="A1072" s="212" t="s">
        <v>102</v>
      </c>
      <c r="B1072" s="213">
        <v>10600501</v>
      </c>
      <c r="C1072" s="212" t="s">
        <v>12614</v>
      </c>
      <c r="D1072" s="214">
        <v>43497</v>
      </c>
      <c r="E1072" s="160" t="s">
        <v>373</v>
      </c>
      <c r="F1072" s="160">
        <v>101114833</v>
      </c>
      <c r="G1072" s="160">
        <v>-755.7</v>
      </c>
      <c r="H1072" s="214">
        <v>43492</v>
      </c>
      <c r="I1072" s="160" t="s">
        <v>474</v>
      </c>
      <c r="J1072" s="160" t="s">
        <v>9132</v>
      </c>
      <c r="K1072" s="160">
        <f t="shared" si="16"/>
        <v>1</v>
      </c>
      <c r="L1072" s="160" t="s">
        <v>101</v>
      </c>
      <c r="M1072" s="211">
        <f>VLOOKUP(J1072,'Depr Rates'!A:G,7,FALSE)</f>
        <v>3.7400000000000003E-2</v>
      </c>
    </row>
    <row r="1073" spans="1:13" ht="14.45" x14ac:dyDescent="0.3">
      <c r="A1073" s="212" t="s">
        <v>102</v>
      </c>
      <c r="B1073" s="213">
        <v>10600501</v>
      </c>
      <c r="C1073" s="212" t="s">
        <v>12614</v>
      </c>
      <c r="D1073" s="214">
        <v>43497</v>
      </c>
      <c r="E1073" s="160" t="s">
        <v>373</v>
      </c>
      <c r="F1073" s="160">
        <v>101114833</v>
      </c>
      <c r="G1073" s="215">
        <v>17181.38</v>
      </c>
      <c r="H1073" s="214">
        <v>43492</v>
      </c>
      <c r="I1073" s="160" t="s">
        <v>474</v>
      </c>
      <c r="J1073" s="160" t="s">
        <v>9054</v>
      </c>
      <c r="K1073" s="160">
        <f t="shared" si="16"/>
        <v>1</v>
      </c>
      <c r="L1073" s="160" t="s">
        <v>101</v>
      </c>
      <c r="M1073" s="211">
        <f>VLOOKUP(J1073,'Depr Rates'!A:G,7,FALSE)</f>
        <v>3.1399999999999997E-2</v>
      </c>
    </row>
    <row r="1074" spans="1:13" ht="14.45" x14ac:dyDescent="0.3">
      <c r="A1074" s="212" t="s">
        <v>102</v>
      </c>
      <c r="B1074" s="213">
        <v>10600501</v>
      </c>
      <c r="C1074" s="212" t="s">
        <v>12614</v>
      </c>
      <c r="D1074" s="214">
        <v>43497</v>
      </c>
      <c r="E1074" s="160" t="s">
        <v>373</v>
      </c>
      <c r="F1074" s="160">
        <v>101114833</v>
      </c>
      <c r="G1074" s="160">
        <v>756.06</v>
      </c>
      <c r="H1074" s="214">
        <v>43492</v>
      </c>
      <c r="I1074" s="160" t="s">
        <v>474</v>
      </c>
      <c r="J1074" s="160" t="s">
        <v>9132</v>
      </c>
      <c r="K1074" s="160">
        <f t="shared" si="16"/>
        <v>1</v>
      </c>
      <c r="L1074" s="160" t="s">
        <v>101</v>
      </c>
      <c r="M1074" s="211">
        <f>VLOOKUP(J1074,'Depr Rates'!A:G,7,FALSE)</f>
        <v>3.7400000000000003E-2</v>
      </c>
    </row>
    <row r="1075" spans="1:13" ht="14.45" x14ac:dyDescent="0.3">
      <c r="A1075" s="212" t="s">
        <v>102</v>
      </c>
      <c r="B1075" s="213">
        <v>10600501</v>
      </c>
      <c r="C1075" s="212" t="s">
        <v>12614</v>
      </c>
      <c r="D1075" s="214">
        <v>43525</v>
      </c>
      <c r="E1075" s="160" t="s">
        <v>373</v>
      </c>
      <c r="F1075" s="160">
        <v>101114833</v>
      </c>
      <c r="G1075" s="215">
        <v>17317.68</v>
      </c>
      <c r="H1075" s="214">
        <v>43492</v>
      </c>
      <c r="I1075" s="160" t="s">
        <v>474</v>
      </c>
      <c r="J1075" s="160" t="s">
        <v>9054</v>
      </c>
      <c r="K1075" s="160">
        <f t="shared" si="16"/>
        <v>1</v>
      </c>
      <c r="L1075" s="160" t="s">
        <v>101</v>
      </c>
      <c r="M1075" s="211">
        <f>VLOOKUP(J1075,'Depr Rates'!A:G,7,FALSE)</f>
        <v>3.1399999999999997E-2</v>
      </c>
    </row>
    <row r="1076" spans="1:13" ht="14.45" x14ac:dyDescent="0.3">
      <c r="A1076" s="212" t="s">
        <v>102</v>
      </c>
      <c r="B1076" s="213">
        <v>10600501</v>
      </c>
      <c r="C1076" s="212" t="s">
        <v>12614</v>
      </c>
      <c r="D1076" s="214">
        <v>43525</v>
      </c>
      <c r="E1076" s="160" t="s">
        <v>373</v>
      </c>
      <c r="F1076" s="160">
        <v>101114833</v>
      </c>
      <c r="G1076" s="160">
        <v>762.06</v>
      </c>
      <c r="H1076" s="214">
        <v>43492</v>
      </c>
      <c r="I1076" s="160" t="s">
        <v>474</v>
      </c>
      <c r="J1076" s="160" t="s">
        <v>9132</v>
      </c>
      <c r="K1076" s="160">
        <f t="shared" si="16"/>
        <v>1</v>
      </c>
      <c r="L1076" s="160" t="s">
        <v>101</v>
      </c>
      <c r="M1076" s="211">
        <f>VLOOKUP(J1076,'Depr Rates'!A:G,7,FALSE)</f>
        <v>3.7400000000000003E-2</v>
      </c>
    </row>
    <row r="1077" spans="1:13" ht="14.45" x14ac:dyDescent="0.3">
      <c r="A1077" s="212" t="s">
        <v>102</v>
      </c>
      <c r="B1077" s="213">
        <v>10600501</v>
      </c>
      <c r="C1077" s="212" t="s">
        <v>12614</v>
      </c>
      <c r="D1077" s="214">
        <v>43525</v>
      </c>
      <c r="E1077" s="160" t="s">
        <v>373</v>
      </c>
      <c r="F1077" s="160">
        <v>101114833</v>
      </c>
      <c r="G1077" s="215">
        <v>-17256.46</v>
      </c>
      <c r="H1077" s="214">
        <v>43492</v>
      </c>
      <c r="I1077" s="160" t="s">
        <v>474</v>
      </c>
      <c r="J1077" s="160" t="s">
        <v>9054</v>
      </c>
      <c r="K1077" s="160">
        <f t="shared" si="16"/>
        <v>1</v>
      </c>
      <c r="L1077" s="160" t="s">
        <v>101</v>
      </c>
      <c r="M1077" s="211">
        <f>VLOOKUP(J1077,'Depr Rates'!A:G,7,FALSE)</f>
        <v>3.1399999999999997E-2</v>
      </c>
    </row>
    <row r="1078" spans="1:13" ht="14.45" x14ac:dyDescent="0.3">
      <c r="A1078" s="212" t="s">
        <v>102</v>
      </c>
      <c r="B1078" s="213">
        <v>10600501</v>
      </c>
      <c r="C1078" s="212" t="s">
        <v>12614</v>
      </c>
      <c r="D1078" s="214">
        <v>43525</v>
      </c>
      <c r="E1078" s="160" t="s">
        <v>373</v>
      </c>
      <c r="F1078" s="160">
        <v>101114833</v>
      </c>
      <c r="G1078" s="160">
        <v>-759.36</v>
      </c>
      <c r="H1078" s="214">
        <v>43492</v>
      </c>
      <c r="I1078" s="160" t="s">
        <v>474</v>
      </c>
      <c r="J1078" s="160" t="s">
        <v>9132</v>
      </c>
      <c r="K1078" s="160">
        <f t="shared" si="16"/>
        <v>1</v>
      </c>
      <c r="L1078" s="160" t="s">
        <v>101</v>
      </c>
      <c r="M1078" s="211">
        <f>VLOOKUP(J1078,'Depr Rates'!A:G,7,FALSE)</f>
        <v>3.7400000000000003E-2</v>
      </c>
    </row>
    <row r="1079" spans="1:13" ht="14.45" x14ac:dyDescent="0.3">
      <c r="A1079" s="212" t="s">
        <v>102</v>
      </c>
      <c r="B1079" s="213">
        <v>10600501</v>
      </c>
      <c r="C1079" s="212" t="s">
        <v>12614</v>
      </c>
      <c r="D1079" s="214">
        <v>43525</v>
      </c>
      <c r="E1079" s="160" t="s">
        <v>373</v>
      </c>
      <c r="F1079" s="160">
        <v>101114833</v>
      </c>
      <c r="G1079" s="160">
        <v>77.62</v>
      </c>
      <c r="H1079" s="214">
        <v>43492</v>
      </c>
      <c r="I1079" s="160" t="s">
        <v>474</v>
      </c>
      <c r="J1079" s="160" t="s">
        <v>9054</v>
      </c>
      <c r="K1079" s="160">
        <f t="shared" si="16"/>
        <v>1</v>
      </c>
      <c r="L1079" s="160" t="s">
        <v>101</v>
      </c>
      <c r="M1079" s="211">
        <f>VLOOKUP(J1079,'Depr Rates'!A:G,7,FALSE)</f>
        <v>3.1399999999999997E-2</v>
      </c>
    </row>
    <row r="1080" spans="1:13" ht="14.45" x14ac:dyDescent="0.3">
      <c r="A1080" s="212" t="s">
        <v>102</v>
      </c>
      <c r="B1080" s="213">
        <v>10600501</v>
      </c>
      <c r="C1080" s="212" t="s">
        <v>12614</v>
      </c>
      <c r="D1080" s="214">
        <v>43525</v>
      </c>
      <c r="E1080" s="160" t="s">
        <v>373</v>
      </c>
      <c r="F1080" s="160">
        <v>101114833</v>
      </c>
      <c r="G1080" s="160">
        <v>3.42</v>
      </c>
      <c r="H1080" s="214">
        <v>43492</v>
      </c>
      <c r="I1080" s="160" t="s">
        <v>474</v>
      </c>
      <c r="J1080" s="160" t="s">
        <v>9132</v>
      </c>
      <c r="K1080" s="160">
        <f t="shared" si="16"/>
        <v>1</v>
      </c>
      <c r="L1080" s="160" t="s">
        <v>101</v>
      </c>
      <c r="M1080" s="211">
        <f>VLOOKUP(J1080,'Depr Rates'!A:G,7,FALSE)</f>
        <v>3.7400000000000003E-2</v>
      </c>
    </row>
    <row r="1081" spans="1:13" ht="14.45" x14ac:dyDescent="0.3">
      <c r="A1081" s="212" t="s">
        <v>102</v>
      </c>
      <c r="B1081" s="213">
        <v>10600501</v>
      </c>
      <c r="C1081" s="212" t="s">
        <v>12614</v>
      </c>
      <c r="D1081" s="214">
        <v>43466</v>
      </c>
      <c r="E1081" s="160" t="s">
        <v>373</v>
      </c>
      <c r="F1081" s="160">
        <v>101114994</v>
      </c>
      <c r="G1081" s="160">
        <v>297.08999999999997</v>
      </c>
      <c r="H1081" s="214">
        <v>43494</v>
      </c>
      <c r="I1081" s="160" t="s">
        <v>450</v>
      </c>
      <c r="J1081" s="160" t="s">
        <v>447</v>
      </c>
      <c r="K1081" s="160">
        <f t="shared" si="16"/>
        <v>1</v>
      </c>
      <c r="L1081" s="160" t="s">
        <v>101</v>
      </c>
      <c r="M1081" s="211">
        <f>VLOOKUP(J1081,'Depr Rates'!A:G,7,FALSE)</f>
        <v>3.15E-2</v>
      </c>
    </row>
    <row r="1082" spans="1:13" ht="14.45" x14ac:dyDescent="0.3">
      <c r="A1082" s="212" t="s">
        <v>102</v>
      </c>
      <c r="B1082" s="213">
        <v>10600501</v>
      </c>
      <c r="C1082" s="212" t="s">
        <v>12614</v>
      </c>
      <c r="D1082" s="214">
        <v>43466</v>
      </c>
      <c r="E1082" s="160" t="s">
        <v>373</v>
      </c>
      <c r="F1082" s="160">
        <v>101114994</v>
      </c>
      <c r="G1082" s="160">
        <v>434.22</v>
      </c>
      <c r="H1082" s="214">
        <v>43494</v>
      </c>
      <c r="I1082" s="160" t="s">
        <v>450</v>
      </c>
      <c r="J1082" s="160" t="s">
        <v>447</v>
      </c>
      <c r="K1082" s="160">
        <f t="shared" si="16"/>
        <v>1</v>
      </c>
      <c r="L1082" s="160" t="s">
        <v>101</v>
      </c>
      <c r="M1082" s="211">
        <f>VLOOKUP(J1082,'Depr Rates'!A:G,7,FALSE)</f>
        <v>3.15E-2</v>
      </c>
    </row>
    <row r="1083" spans="1:13" ht="14.45" x14ac:dyDescent="0.3">
      <c r="A1083" s="212" t="s">
        <v>102</v>
      </c>
      <c r="B1083" s="213">
        <v>10600501</v>
      </c>
      <c r="C1083" s="212" t="s">
        <v>12614</v>
      </c>
      <c r="D1083" s="214">
        <v>43497</v>
      </c>
      <c r="E1083" s="160" t="s">
        <v>373</v>
      </c>
      <c r="F1083" s="160">
        <v>101114994</v>
      </c>
      <c r="G1083" s="215">
        <v>-1702.14</v>
      </c>
      <c r="H1083" s="214">
        <v>43494</v>
      </c>
      <c r="I1083" s="160" t="s">
        <v>450</v>
      </c>
      <c r="J1083" s="160" t="s">
        <v>447</v>
      </c>
      <c r="K1083" s="160">
        <f t="shared" si="16"/>
        <v>1</v>
      </c>
      <c r="L1083" s="160" t="s">
        <v>101</v>
      </c>
      <c r="M1083" s="211">
        <f>VLOOKUP(J1083,'Depr Rates'!A:G,7,FALSE)</f>
        <v>3.15E-2</v>
      </c>
    </row>
    <row r="1084" spans="1:13" ht="14.45" x14ac:dyDescent="0.3">
      <c r="A1084" s="212" t="s">
        <v>102</v>
      </c>
      <c r="B1084" s="213">
        <v>10600501</v>
      </c>
      <c r="C1084" s="212" t="s">
        <v>12614</v>
      </c>
      <c r="D1084" s="214">
        <v>43497</v>
      </c>
      <c r="E1084" s="160" t="s">
        <v>373</v>
      </c>
      <c r="F1084" s="160">
        <v>101114994</v>
      </c>
      <c r="G1084" s="160">
        <v>340.31</v>
      </c>
      <c r="H1084" s="214">
        <v>43494</v>
      </c>
      <c r="I1084" s="160" t="s">
        <v>450</v>
      </c>
      <c r="J1084" s="160" t="s">
        <v>447</v>
      </c>
      <c r="K1084" s="160">
        <f t="shared" si="16"/>
        <v>1</v>
      </c>
      <c r="L1084" s="160" t="s">
        <v>101</v>
      </c>
      <c r="M1084" s="211">
        <f>VLOOKUP(J1084,'Depr Rates'!A:G,7,FALSE)</f>
        <v>3.15E-2</v>
      </c>
    </row>
    <row r="1085" spans="1:13" ht="14.45" x14ac:dyDescent="0.3">
      <c r="A1085" s="212" t="s">
        <v>102</v>
      </c>
      <c r="B1085" s="213">
        <v>10600501</v>
      </c>
      <c r="C1085" s="212" t="s">
        <v>12614</v>
      </c>
      <c r="D1085" s="214">
        <v>43525</v>
      </c>
      <c r="E1085" s="160" t="s">
        <v>373</v>
      </c>
      <c r="F1085" s="160">
        <v>101114994</v>
      </c>
      <c r="G1085" s="160">
        <v>343</v>
      </c>
      <c r="H1085" s="214">
        <v>43494</v>
      </c>
      <c r="I1085" s="160" t="s">
        <v>450</v>
      </c>
      <c r="J1085" s="160" t="s">
        <v>447</v>
      </c>
      <c r="K1085" s="160">
        <f t="shared" si="16"/>
        <v>1</v>
      </c>
      <c r="L1085" s="160" t="s">
        <v>101</v>
      </c>
      <c r="M1085" s="211">
        <f>VLOOKUP(J1085,'Depr Rates'!A:G,7,FALSE)</f>
        <v>3.15E-2</v>
      </c>
    </row>
    <row r="1086" spans="1:13" ht="14.45" x14ac:dyDescent="0.3">
      <c r="A1086" s="212" t="s">
        <v>102</v>
      </c>
      <c r="B1086" s="213">
        <v>10600501</v>
      </c>
      <c r="C1086" s="212" t="s">
        <v>12614</v>
      </c>
      <c r="D1086" s="214">
        <v>43525</v>
      </c>
      <c r="E1086" s="160" t="s">
        <v>373</v>
      </c>
      <c r="F1086" s="160">
        <v>101114994</v>
      </c>
      <c r="G1086" s="160">
        <v>-340.27</v>
      </c>
      <c r="H1086" s="214">
        <v>43494</v>
      </c>
      <c r="I1086" s="160" t="s">
        <v>204</v>
      </c>
      <c r="J1086" s="160" t="s">
        <v>447</v>
      </c>
      <c r="K1086" s="160">
        <f t="shared" si="16"/>
        <v>1</v>
      </c>
      <c r="L1086" s="160" t="s">
        <v>101</v>
      </c>
      <c r="M1086" s="211">
        <f>VLOOKUP(J1086,'Depr Rates'!A:G,7,FALSE)</f>
        <v>3.15E-2</v>
      </c>
    </row>
    <row r="1087" spans="1:13" ht="14.45" x14ac:dyDescent="0.3">
      <c r="A1087" s="212" t="s">
        <v>102</v>
      </c>
      <c r="B1087" s="213">
        <v>10600501</v>
      </c>
      <c r="C1087" s="212" t="s">
        <v>12614</v>
      </c>
      <c r="D1087" s="214">
        <v>43525</v>
      </c>
      <c r="E1087" s="160" t="s">
        <v>373</v>
      </c>
      <c r="F1087" s="160">
        <v>101114994</v>
      </c>
      <c r="G1087" s="160">
        <v>1.47</v>
      </c>
      <c r="H1087" s="214">
        <v>43494</v>
      </c>
      <c r="I1087" s="160" t="s">
        <v>204</v>
      </c>
      <c r="J1087" s="160" t="s">
        <v>447</v>
      </c>
      <c r="K1087" s="160">
        <f t="shared" si="16"/>
        <v>1</v>
      </c>
      <c r="L1087" s="160" t="s">
        <v>101</v>
      </c>
      <c r="M1087" s="211">
        <f>VLOOKUP(J1087,'Depr Rates'!A:G,7,FALSE)</f>
        <v>3.15E-2</v>
      </c>
    </row>
    <row r="1088" spans="1:13" ht="14.45" x14ac:dyDescent="0.3">
      <c r="A1088" s="212" t="s">
        <v>102</v>
      </c>
      <c r="B1088" s="213">
        <v>10600501</v>
      </c>
      <c r="C1088" s="212" t="s">
        <v>12614</v>
      </c>
      <c r="D1088" s="214">
        <v>43497</v>
      </c>
      <c r="E1088" s="160" t="s">
        <v>373</v>
      </c>
      <c r="F1088" s="160">
        <v>101115220</v>
      </c>
      <c r="G1088" s="215">
        <v>1576.44</v>
      </c>
      <c r="H1088" s="214">
        <v>43504</v>
      </c>
      <c r="I1088" s="160" t="s">
        <v>507</v>
      </c>
      <c r="J1088" s="160" t="s">
        <v>377</v>
      </c>
      <c r="K1088" s="160">
        <f t="shared" si="16"/>
        <v>2</v>
      </c>
      <c r="L1088" s="160" t="s">
        <v>101</v>
      </c>
      <c r="M1088" s="211">
        <f>VLOOKUP(J1088,'Depr Rates'!A:G,7,FALSE)</f>
        <v>1.77E-2</v>
      </c>
    </row>
    <row r="1089" spans="1:13" ht="14.45" x14ac:dyDescent="0.3">
      <c r="A1089" s="212" t="s">
        <v>102</v>
      </c>
      <c r="B1089" s="213">
        <v>10600501</v>
      </c>
      <c r="C1089" s="212" t="s">
        <v>12614</v>
      </c>
      <c r="D1089" s="214">
        <v>43497</v>
      </c>
      <c r="E1089" s="160" t="s">
        <v>373</v>
      </c>
      <c r="F1089" s="160">
        <v>101115220</v>
      </c>
      <c r="G1089" s="160">
        <v>812.1</v>
      </c>
      <c r="H1089" s="214">
        <v>43504</v>
      </c>
      <c r="I1089" s="160" t="s">
        <v>507</v>
      </c>
      <c r="J1089" s="160" t="s">
        <v>9054</v>
      </c>
      <c r="K1089" s="160">
        <f t="shared" si="16"/>
        <v>2</v>
      </c>
      <c r="L1089" s="160" t="s">
        <v>101</v>
      </c>
      <c r="M1089" s="211">
        <f>VLOOKUP(J1089,'Depr Rates'!A:G,7,FALSE)</f>
        <v>3.1399999999999997E-2</v>
      </c>
    </row>
    <row r="1090" spans="1:13" ht="14.45" x14ac:dyDescent="0.3">
      <c r="A1090" s="212" t="s">
        <v>102</v>
      </c>
      <c r="B1090" s="213">
        <v>10600501</v>
      </c>
      <c r="C1090" s="212" t="s">
        <v>12614</v>
      </c>
      <c r="D1090" s="214">
        <v>43497</v>
      </c>
      <c r="E1090" s="160" t="s">
        <v>373</v>
      </c>
      <c r="F1090" s="160">
        <v>101115220</v>
      </c>
      <c r="G1090" s="160">
        <v>95.53</v>
      </c>
      <c r="H1090" s="214">
        <v>43504</v>
      </c>
      <c r="I1090" s="160" t="s">
        <v>507</v>
      </c>
      <c r="J1090" s="160" t="s">
        <v>447</v>
      </c>
      <c r="K1090" s="160">
        <f t="shared" si="16"/>
        <v>2</v>
      </c>
      <c r="L1090" s="160" t="s">
        <v>101</v>
      </c>
      <c r="M1090" s="211">
        <f>VLOOKUP(J1090,'Depr Rates'!A:G,7,FALSE)</f>
        <v>3.15E-2</v>
      </c>
    </row>
    <row r="1091" spans="1:13" ht="14.45" x14ac:dyDescent="0.3">
      <c r="A1091" s="212" t="s">
        <v>102</v>
      </c>
      <c r="B1091" s="213">
        <v>10600501</v>
      </c>
      <c r="C1091" s="212" t="s">
        <v>12614</v>
      </c>
      <c r="D1091" s="214">
        <v>43497</v>
      </c>
      <c r="E1091" s="160" t="s">
        <v>373</v>
      </c>
      <c r="F1091" s="160">
        <v>101115220</v>
      </c>
      <c r="G1091" s="160">
        <v>621.04</v>
      </c>
      <c r="H1091" s="214">
        <v>43504</v>
      </c>
      <c r="I1091" s="160" t="s">
        <v>507</v>
      </c>
      <c r="J1091" s="160" t="s">
        <v>9132</v>
      </c>
      <c r="K1091" s="160">
        <f t="shared" si="16"/>
        <v>2</v>
      </c>
      <c r="L1091" s="160" t="s">
        <v>101</v>
      </c>
      <c r="M1091" s="211">
        <f>VLOOKUP(J1091,'Depr Rates'!A:G,7,FALSE)</f>
        <v>3.7400000000000003E-2</v>
      </c>
    </row>
    <row r="1092" spans="1:13" ht="14.45" x14ac:dyDescent="0.3">
      <c r="A1092" s="212" t="s">
        <v>102</v>
      </c>
      <c r="B1092" s="213">
        <v>10600501</v>
      </c>
      <c r="C1092" s="212" t="s">
        <v>12614</v>
      </c>
      <c r="D1092" s="214">
        <v>43497</v>
      </c>
      <c r="E1092" s="160" t="s">
        <v>373</v>
      </c>
      <c r="F1092" s="160">
        <v>101115220</v>
      </c>
      <c r="G1092" s="215">
        <v>1671.98</v>
      </c>
      <c r="H1092" s="214">
        <v>43504</v>
      </c>
      <c r="I1092" s="160" t="s">
        <v>507</v>
      </c>
      <c r="J1092" s="160" t="s">
        <v>376</v>
      </c>
      <c r="K1092" s="160">
        <f t="shared" si="16"/>
        <v>2</v>
      </c>
      <c r="L1092" s="160" t="s">
        <v>101</v>
      </c>
      <c r="M1092" s="211">
        <f>VLOOKUP(J1092,'Depr Rates'!A:G,7,FALSE)</f>
        <v>3.9300000000000002E-2</v>
      </c>
    </row>
    <row r="1093" spans="1:13" ht="14.45" x14ac:dyDescent="0.3">
      <c r="A1093" s="212" t="s">
        <v>102</v>
      </c>
      <c r="B1093" s="213">
        <v>10600501</v>
      </c>
      <c r="C1093" s="212" t="s">
        <v>12614</v>
      </c>
      <c r="D1093" s="214">
        <v>43497</v>
      </c>
      <c r="E1093" s="160" t="s">
        <v>373</v>
      </c>
      <c r="F1093" s="160">
        <v>101115220</v>
      </c>
      <c r="G1093" s="215">
        <v>1128.8399999999999</v>
      </c>
      <c r="H1093" s="214">
        <v>43504</v>
      </c>
      <c r="I1093" s="160" t="s">
        <v>507</v>
      </c>
      <c r="J1093" s="160" t="s">
        <v>377</v>
      </c>
      <c r="K1093" s="160">
        <f t="shared" si="16"/>
        <v>2</v>
      </c>
      <c r="L1093" s="160" t="s">
        <v>101</v>
      </c>
      <c r="M1093" s="211">
        <f>VLOOKUP(J1093,'Depr Rates'!A:G,7,FALSE)</f>
        <v>1.77E-2</v>
      </c>
    </row>
    <row r="1094" spans="1:13" ht="14.45" x14ac:dyDescent="0.3">
      <c r="A1094" s="212" t="s">
        <v>102</v>
      </c>
      <c r="B1094" s="213">
        <v>10600501</v>
      </c>
      <c r="C1094" s="212" t="s">
        <v>12614</v>
      </c>
      <c r="D1094" s="214">
        <v>43497</v>
      </c>
      <c r="E1094" s="160" t="s">
        <v>373</v>
      </c>
      <c r="F1094" s="160">
        <v>101115220</v>
      </c>
      <c r="G1094" s="160">
        <v>581.51</v>
      </c>
      <c r="H1094" s="214">
        <v>43504</v>
      </c>
      <c r="I1094" s="160" t="s">
        <v>507</v>
      </c>
      <c r="J1094" s="160" t="s">
        <v>9054</v>
      </c>
      <c r="K1094" s="160">
        <f t="shared" si="16"/>
        <v>2</v>
      </c>
      <c r="L1094" s="160" t="s">
        <v>101</v>
      </c>
      <c r="M1094" s="211">
        <f>VLOOKUP(J1094,'Depr Rates'!A:G,7,FALSE)</f>
        <v>3.1399999999999997E-2</v>
      </c>
    </row>
    <row r="1095" spans="1:13" ht="14.45" x14ac:dyDescent="0.3">
      <c r="A1095" s="212" t="s">
        <v>102</v>
      </c>
      <c r="B1095" s="213">
        <v>10600501</v>
      </c>
      <c r="C1095" s="212" t="s">
        <v>12614</v>
      </c>
      <c r="D1095" s="214">
        <v>43497</v>
      </c>
      <c r="E1095" s="160" t="s">
        <v>373</v>
      </c>
      <c r="F1095" s="160">
        <v>101115220</v>
      </c>
      <c r="G1095" s="215">
        <v>1197.24</v>
      </c>
      <c r="H1095" s="214">
        <v>43504</v>
      </c>
      <c r="I1095" s="160" t="s">
        <v>507</v>
      </c>
      <c r="J1095" s="160" t="s">
        <v>376</v>
      </c>
      <c r="K1095" s="160">
        <f t="shared" si="16"/>
        <v>2</v>
      </c>
      <c r="L1095" s="160" t="s">
        <v>101</v>
      </c>
      <c r="M1095" s="211">
        <f>VLOOKUP(J1095,'Depr Rates'!A:G,7,FALSE)</f>
        <v>3.9300000000000002E-2</v>
      </c>
    </row>
    <row r="1096" spans="1:13" ht="14.45" x14ac:dyDescent="0.3">
      <c r="A1096" s="212" t="s">
        <v>102</v>
      </c>
      <c r="B1096" s="213">
        <v>10600501</v>
      </c>
      <c r="C1096" s="212" t="s">
        <v>12614</v>
      </c>
      <c r="D1096" s="214">
        <v>43497</v>
      </c>
      <c r="E1096" s="160" t="s">
        <v>373</v>
      </c>
      <c r="F1096" s="160">
        <v>101115220</v>
      </c>
      <c r="G1096" s="160">
        <v>68.41</v>
      </c>
      <c r="H1096" s="214">
        <v>43504</v>
      </c>
      <c r="I1096" s="160" t="s">
        <v>507</v>
      </c>
      <c r="J1096" s="160" t="s">
        <v>447</v>
      </c>
      <c r="K1096" s="160">
        <f t="shared" si="16"/>
        <v>2</v>
      </c>
      <c r="L1096" s="160" t="s">
        <v>101</v>
      </c>
      <c r="M1096" s="211">
        <f>VLOOKUP(J1096,'Depr Rates'!A:G,7,FALSE)</f>
        <v>3.15E-2</v>
      </c>
    </row>
    <row r="1097" spans="1:13" ht="14.45" x14ac:dyDescent="0.3">
      <c r="A1097" s="212" t="s">
        <v>102</v>
      </c>
      <c r="B1097" s="213">
        <v>10600501</v>
      </c>
      <c r="C1097" s="212" t="s">
        <v>12614</v>
      </c>
      <c r="D1097" s="214">
        <v>43497</v>
      </c>
      <c r="E1097" s="160" t="s">
        <v>373</v>
      </c>
      <c r="F1097" s="160">
        <v>101115220</v>
      </c>
      <c r="G1097" s="160">
        <v>444.71</v>
      </c>
      <c r="H1097" s="214">
        <v>43504</v>
      </c>
      <c r="I1097" s="160" t="s">
        <v>507</v>
      </c>
      <c r="J1097" s="160" t="s">
        <v>9132</v>
      </c>
      <c r="K1097" s="160">
        <f t="shared" si="16"/>
        <v>2</v>
      </c>
      <c r="L1097" s="160" t="s">
        <v>101</v>
      </c>
      <c r="M1097" s="211">
        <f>VLOOKUP(J1097,'Depr Rates'!A:G,7,FALSE)</f>
        <v>3.7400000000000003E-2</v>
      </c>
    </row>
    <row r="1098" spans="1:13" ht="14.45" x14ac:dyDescent="0.3">
      <c r="A1098" s="212" t="s">
        <v>102</v>
      </c>
      <c r="B1098" s="213">
        <v>10600501</v>
      </c>
      <c r="C1098" s="212" t="s">
        <v>12614</v>
      </c>
      <c r="D1098" s="214">
        <v>43525</v>
      </c>
      <c r="E1098" s="160" t="s">
        <v>373</v>
      </c>
      <c r="F1098" s="160">
        <v>101115220</v>
      </c>
      <c r="G1098" s="160">
        <v>-2.72</v>
      </c>
      <c r="H1098" s="214">
        <v>43504</v>
      </c>
      <c r="I1098" s="160" t="s">
        <v>507</v>
      </c>
      <c r="J1098" s="160" t="s">
        <v>9054</v>
      </c>
      <c r="K1098" s="160">
        <f t="shared" si="16"/>
        <v>2</v>
      </c>
      <c r="L1098" s="160" t="s">
        <v>101</v>
      </c>
      <c r="M1098" s="211">
        <f>VLOOKUP(J1098,'Depr Rates'!A:G,7,FALSE)</f>
        <v>3.1399999999999997E-2</v>
      </c>
    </row>
    <row r="1099" spans="1:13" ht="14.45" x14ac:dyDescent="0.3">
      <c r="A1099" s="212" t="s">
        <v>102</v>
      </c>
      <c r="B1099" s="213">
        <v>10600501</v>
      </c>
      <c r="C1099" s="212" t="s">
        <v>12614</v>
      </c>
      <c r="D1099" s="214">
        <v>43525</v>
      </c>
      <c r="E1099" s="160" t="s">
        <v>373</v>
      </c>
      <c r="F1099" s="160">
        <v>101115220</v>
      </c>
      <c r="G1099" s="160">
        <v>-2.08</v>
      </c>
      <c r="H1099" s="214">
        <v>43504</v>
      </c>
      <c r="I1099" s="160" t="s">
        <v>507</v>
      </c>
      <c r="J1099" s="160" t="s">
        <v>9132</v>
      </c>
      <c r="K1099" s="160">
        <f t="shared" si="16"/>
        <v>2</v>
      </c>
      <c r="L1099" s="160" t="s">
        <v>101</v>
      </c>
      <c r="M1099" s="211">
        <f>VLOOKUP(J1099,'Depr Rates'!A:G,7,FALSE)</f>
        <v>3.7400000000000003E-2</v>
      </c>
    </row>
    <row r="1100" spans="1:13" ht="14.45" x14ac:dyDescent="0.3">
      <c r="A1100" s="212" t="s">
        <v>102</v>
      </c>
      <c r="B1100" s="213">
        <v>10600501</v>
      </c>
      <c r="C1100" s="212" t="s">
        <v>12614</v>
      </c>
      <c r="D1100" s="214">
        <v>43525</v>
      </c>
      <c r="E1100" s="160" t="s">
        <v>373</v>
      </c>
      <c r="F1100" s="160">
        <v>101115220</v>
      </c>
      <c r="G1100" s="160">
        <v>-5.28</v>
      </c>
      <c r="H1100" s="214">
        <v>43504</v>
      </c>
      <c r="I1100" s="160" t="s">
        <v>507</v>
      </c>
      <c r="J1100" s="160" t="s">
        <v>377</v>
      </c>
      <c r="K1100" s="160">
        <f t="shared" si="16"/>
        <v>2</v>
      </c>
      <c r="L1100" s="160" t="s">
        <v>101</v>
      </c>
      <c r="M1100" s="211">
        <f>VLOOKUP(J1100,'Depr Rates'!A:G,7,FALSE)</f>
        <v>1.77E-2</v>
      </c>
    </row>
    <row r="1101" spans="1:13" ht="14.45" x14ac:dyDescent="0.3">
      <c r="A1101" s="212" t="s">
        <v>102</v>
      </c>
      <c r="B1101" s="213">
        <v>10600501</v>
      </c>
      <c r="C1101" s="212" t="s">
        <v>12614</v>
      </c>
      <c r="D1101" s="214">
        <v>43525</v>
      </c>
      <c r="E1101" s="160" t="s">
        <v>373</v>
      </c>
      <c r="F1101" s="160">
        <v>101115220</v>
      </c>
      <c r="G1101" s="160">
        <v>-5.61</v>
      </c>
      <c r="H1101" s="214">
        <v>43504</v>
      </c>
      <c r="I1101" s="160" t="s">
        <v>507</v>
      </c>
      <c r="J1101" s="160" t="s">
        <v>376</v>
      </c>
      <c r="K1101" s="160">
        <f t="shared" si="16"/>
        <v>2</v>
      </c>
      <c r="L1101" s="160" t="s">
        <v>101</v>
      </c>
      <c r="M1101" s="211">
        <f>VLOOKUP(J1101,'Depr Rates'!A:G,7,FALSE)</f>
        <v>3.9300000000000002E-2</v>
      </c>
    </row>
    <row r="1102" spans="1:13" ht="14.45" x14ac:dyDescent="0.3">
      <c r="A1102" s="212" t="s">
        <v>102</v>
      </c>
      <c r="B1102" s="213">
        <v>10600501</v>
      </c>
      <c r="C1102" s="212" t="s">
        <v>12614</v>
      </c>
      <c r="D1102" s="214">
        <v>43525</v>
      </c>
      <c r="E1102" s="160" t="s">
        <v>373</v>
      </c>
      <c r="F1102" s="160">
        <v>101115220</v>
      </c>
      <c r="G1102" s="160">
        <v>-0.32</v>
      </c>
      <c r="H1102" s="214">
        <v>43504</v>
      </c>
      <c r="I1102" s="160" t="s">
        <v>507</v>
      </c>
      <c r="J1102" s="160" t="s">
        <v>447</v>
      </c>
      <c r="K1102" s="160">
        <f t="shared" si="16"/>
        <v>2</v>
      </c>
      <c r="L1102" s="160" t="s">
        <v>101</v>
      </c>
      <c r="M1102" s="211">
        <f>VLOOKUP(J1102,'Depr Rates'!A:G,7,FALSE)</f>
        <v>3.15E-2</v>
      </c>
    </row>
    <row r="1103" spans="1:13" ht="14.45" x14ac:dyDescent="0.3">
      <c r="A1103" s="212" t="s">
        <v>102</v>
      </c>
      <c r="B1103" s="213">
        <v>10600501</v>
      </c>
      <c r="C1103" s="212" t="s">
        <v>12614</v>
      </c>
      <c r="D1103" s="214">
        <v>43525</v>
      </c>
      <c r="E1103" s="160" t="s">
        <v>373</v>
      </c>
      <c r="F1103" s="160">
        <v>101115220</v>
      </c>
      <c r="G1103" s="160">
        <v>0.9</v>
      </c>
      <c r="H1103" s="214">
        <v>43504</v>
      </c>
      <c r="I1103" s="160" t="s">
        <v>507</v>
      </c>
      <c r="J1103" s="160" t="s">
        <v>9054</v>
      </c>
      <c r="K1103" s="160">
        <f t="shared" si="16"/>
        <v>2</v>
      </c>
      <c r="L1103" s="160" t="s">
        <v>101</v>
      </c>
      <c r="M1103" s="211">
        <f>VLOOKUP(J1103,'Depr Rates'!A:G,7,FALSE)</f>
        <v>3.1399999999999997E-2</v>
      </c>
    </row>
    <row r="1104" spans="1:13" ht="14.45" x14ac:dyDescent="0.3">
      <c r="A1104" s="212" t="s">
        <v>102</v>
      </c>
      <c r="B1104" s="213">
        <v>10600501</v>
      </c>
      <c r="C1104" s="212" t="s">
        <v>12614</v>
      </c>
      <c r="D1104" s="214">
        <v>43525</v>
      </c>
      <c r="E1104" s="160" t="s">
        <v>373</v>
      </c>
      <c r="F1104" s="160">
        <v>101115220</v>
      </c>
      <c r="G1104" s="160">
        <v>0.68</v>
      </c>
      <c r="H1104" s="214">
        <v>43504</v>
      </c>
      <c r="I1104" s="160" t="s">
        <v>507</v>
      </c>
      <c r="J1104" s="160" t="s">
        <v>9132</v>
      </c>
      <c r="K1104" s="160">
        <f t="shared" si="16"/>
        <v>2</v>
      </c>
      <c r="L1104" s="160" t="s">
        <v>101</v>
      </c>
      <c r="M1104" s="211">
        <f>VLOOKUP(J1104,'Depr Rates'!A:G,7,FALSE)</f>
        <v>3.7400000000000003E-2</v>
      </c>
    </row>
    <row r="1105" spans="1:13" ht="14.45" x14ac:dyDescent="0.3">
      <c r="A1105" s="212" t="s">
        <v>102</v>
      </c>
      <c r="B1105" s="213">
        <v>10600501</v>
      </c>
      <c r="C1105" s="212" t="s">
        <v>12614</v>
      </c>
      <c r="D1105" s="214">
        <v>43525</v>
      </c>
      <c r="E1105" s="160" t="s">
        <v>373</v>
      </c>
      <c r="F1105" s="160">
        <v>101115220</v>
      </c>
      <c r="G1105" s="160">
        <v>1.73</v>
      </c>
      <c r="H1105" s="214">
        <v>43504</v>
      </c>
      <c r="I1105" s="160" t="s">
        <v>507</v>
      </c>
      <c r="J1105" s="160" t="s">
        <v>377</v>
      </c>
      <c r="K1105" s="160">
        <f t="shared" si="16"/>
        <v>2</v>
      </c>
      <c r="L1105" s="160" t="s">
        <v>101</v>
      </c>
      <c r="M1105" s="211">
        <f>VLOOKUP(J1105,'Depr Rates'!A:G,7,FALSE)</f>
        <v>1.77E-2</v>
      </c>
    </row>
    <row r="1106" spans="1:13" ht="14.45" x14ac:dyDescent="0.3">
      <c r="A1106" s="212" t="s">
        <v>102</v>
      </c>
      <c r="B1106" s="213">
        <v>10600501</v>
      </c>
      <c r="C1106" s="212" t="s">
        <v>12614</v>
      </c>
      <c r="D1106" s="214">
        <v>43525</v>
      </c>
      <c r="E1106" s="160" t="s">
        <v>373</v>
      </c>
      <c r="F1106" s="160">
        <v>101115220</v>
      </c>
      <c r="G1106" s="160">
        <v>1.85</v>
      </c>
      <c r="H1106" s="214">
        <v>43504</v>
      </c>
      <c r="I1106" s="160" t="s">
        <v>507</v>
      </c>
      <c r="J1106" s="160" t="s">
        <v>376</v>
      </c>
      <c r="K1106" s="160">
        <f t="shared" si="16"/>
        <v>2</v>
      </c>
      <c r="L1106" s="160" t="s">
        <v>101</v>
      </c>
      <c r="M1106" s="211">
        <f>VLOOKUP(J1106,'Depr Rates'!A:G,7,FALSE)</f>
        <v>3.9300000000000002E-2</v>
      </c>
    </row>
    <row r="1107" spans="1:13" ht="14.45" x14ac:dyDescent="0.3">
      <c r="A1107" s="212" t="s">
        <v>102</v>
      </c>
      <c r="B1107" s="213">
        <v>10600501</v>
      </c>
      <c r="C1107" s="212" t="s">
        <v>12614</v>
      </c>
      <c r="D1107" s="214">
        <v>43525</v>
      </c>
      <c r="E1107" s="160" t="s">
        <v>373</v>
      </c>
      <c r="F1107" s="160">
        <v>101115220</v>
      </c>
      <c r="G1107" s="160">
        <v>0.1</v>
      </c>
      <c r="H1107" s="214">
        <v>43504</v>
      </c>
      <c r="I1107" s="160" t="s">
        <v>507</v>
      </c>
      <c r="J1107" s="160" t="s">
        <v>447</v>
      </c>
      <c r="K1107" s="160">
        <f t="shared" si="16"/>
        <v>2</v>
      </c>
      <c r="L1107" s="160" t="s">
        <v>101</v>
      </c>
      <c r="M1107" s="211">
        <f>VLOOKUP(J1107,'Depr Rates'!A:G,7,FALSE)</f>
        <v>3.15E-2</v>
      </c>
    </row>
    <row r="1108" spans="1:13" ht="14.45" x14ac:dyDescent="0.3">
      <c r="A1108" s="212" t="s">
        <v>102</v>
      </c>
      <c r="B1108" s="213">
        <v>10600501</v>
      </c>
      <c r="C1108" s="212" t="s">
        <v>12614</v>
      </c>
      <c r="D1108" s="214">
        <v>43525</v>
      </c>
      <c r="E1108" s="160" t="s">
        <v>373</v>
      </c>
      <c r="F1108" s="160">
        <v>101115225</v>
      </c>
      <c r="G1108" s="160">
        <v>325.95</v>
      </c>
      <c r="H1108" s="214">
        <v>43525</v>
      </c>
      <c r="I1108" s="160" t="s">
        <v>573</v>
      </c>
      <c r="J1108" s="160" t="s">
        <v>9132</v>
      </c>
      <c r="K1108" s="160">
        <f t="shared" si="16"/>
        <v>3</v>
      </c>
      <c r="L1108" s="160" t="s">
        <v>101</v>
      </c>
      <c r="M1108" s="211">
        <f>VLOOKUP(J1108,'Depr Rates'!A:G,7,FALSE)</f>
        <v>3.7400000000000003E-2</v>
      </c>
    </row>
    <row r="1109" spans="1:13" ht="14.45" x14ac:dyDescent="0.3">
      <c r="A1109" s="212" t="s">
        <v>102</v>
      </c>
      <c r="B1109" s="213">
        <v>10600501</v>
      </c>
      <c r="C1109" s="212" t="s">
        <v>12614</v>
      </c>
      <c r="D1109" s="214">
        <v>43525</v>
      </c>
      <c r="E1109" s="160" t="s">
        <v>373</v>
      </c>
      <c r="F1109" s="160">
        <v>101115225</v>
      </c>
      <c r="G1109" s="160">
        <v>869.41</v>
      </c>
      <c r="H1109" s="214">
        <v>43525</v>
      </c>
      <c r="I1109" s="160" t="s">
        <v>573</v>
      </c>
      <c r="J1109" s="160" t="s">
        <v>377</v>
      </c>
      <c r="K1109" s="160">
        <f t="shared" si="16"/>
        <v>3</v>
      </c>
      <c r="L1109" s="160" t="s">
        <v>101</v>
      </c>
      <c r="M1109" s="211">
        <f>VLOOKUP(J1109,'Depr Rates'!A:G,7,FALSE)</f>
        <v>1.77E-2</v>
      </c>
    </row>
    <row r="1110" spans="1:13" ht="14.45" x14ac:dyDescent="0.3">
      <c r="A1110" s="212" t="s">
        <v>102</v>
      </c>
      <c r="B1110" s="213">
        <v>10600501</v>
      </c>
      <c r="C1110" s="212" t="s">
        <v>12614</v>
      </c>
      <c r="D1110" s="214">
        <v>43525</v>
      </c>
      <c r="E1110" s="160" t="s">
        <v>373</v>
      </c>
      <c r="F1110" s="160">
        <v>101115225</v>
      </c>
      <c r="G1110" s="215">
        <v>29873</v>
      </c>
      <c r="H1110" s="214">
        <v>43525</v>
      </c>
      <c r="I1110" s="160" t="s">
        <v>573</v>
      </c>
      <c r="J1110" s="160" t="s">
        <v>9054</v>
      </c>
      <c r="K1110" s="160">
        <f t="shared" si="16"/>
        <v>3</v>
      </c>
      <c r="L1110" s="160" t="s">
        <v>101</v>
      </c>
      <c r="M1110" s="211">
        <f>VLOOKUP(J1110,'Depr Rates'!A:G,7,FALSE)</f>
        <v>3.1399999999999997E-2</v>
      </c>
    </row>
    <row r="1111" spans="1:13" ht="14.45" x14ac:dyDescent="0.3">
      <c r="A1111" s="212" t="s">
        <v>102</v>
      </c>
      <c r="B1111" s="213">
        <v>10600501</v>
      </c>
      <c r="C1111" s="212" t="s">
        <v>12614</v>
      </c>
      <c r="D1111" s="214">
        <v>43525</v>
      </c>
      <c r="E1111" s="160" t="s">
        <v>373</v>
      </c>
      <c r="F1111" s="160">
        <v>101115225</v>
      </c>
      <c r="G1111" s="215">
        <v>10898.44</v>
      </c>
      <c r="H1111" s="214">
        <v>43525</v>
      </c>
      <c r="I1111" s="160" t="s">
        <v>573</v>
      </c>
      <c r="J1111" s="160" t="s">
        <v>376</v>
      </c>
      <c r="K1111" s="160">
        <f t="shared" si="16"/>
        <v>3</v>
      </c>
      <c r="L1111" s="160" t="s">
        <v>101</v>
      </c>
      <c r="M1111" s="211">
        <f>VLOOKUP(J1111,'Depr Rates'!A:G,7,FALSE)</f>
        <v>3.9300000000000002E-2</v>
      </c>
    </row>
    <row r="1112" spans="1:13" ht="14.45" x14ac:dyDescent="0.3">
      <c r="A1112" s="212" t="s">
        <v>102</v>
      </c>
      <c r="B1112" s="213">
        <v>10600501</v>
      </c>
      <c r="C1112" s="212" t="s">
        <v>12614</v>
      </c>
      <c r="D1112" s="214">
        <v>43525</v>
      </c>
      <c r="E1112" s="160" t="s">
        <v>373</v>
      </c>
      <c r="F1112" s="160">
        <v>101115225</v>
      </c>
      <c r="G1112" s="215">
        <v>-14538.28</v>
      </c>
      <c r="H1112" s="214">
        <v>43525</v>
      </c>
      <c r="I1112" s="160" t="s">
        <v>573</v>
      </c>
      <c r="J1112" s="160" t="s">
        <v>9054</v>
      </c>
      <c r="K1112" s="160">
        <f t="shared" si="16"/>
        <v>3</v>
      </c>
      <c r="L1112" s="160" t="s">
        <v>101</v>
      </c>
      <c r="M1112" s="211">
        <f>VLOOKUP(J1112,'Depr Rates'!A:G,7,FALSE)</f>
        <v>3.1399999999999997E-2</v>
      </c>
    </row>
    <row r="1113" spans="1:13" ht="14.45" x14ac:dyDescent="0.3">
      <c r="A1113" s="212" t="s">
        <v>102</v>
      </c>
      <c r="B1113" s="213">
        <v>10600501</v>
      </c>
      <c r="C1113" s="212" t="s">
        <v>12614</v>
      </c>
      <c r="D1113" s="214">
        <v>43525</v>
      </c>
      <c r="E1113" s="160" t="s">
        <v>373</v>
      </c>
      <c r="F1113" s="160">
        <v>101115225</v>
      </c>
      <c r="G1113" s="160">
        <v>-158.63</v>
      </c>
      <c r="H1113" s="214">
        <v>43525</v>
      </c>
      <c r="I1113" s="160" t="s">
        <v>573</v>
      </c>
      <c r="J1113" s="160" t="s">
        <v>9132</v>
      </c>
      <c r="K1113" s="160">
        <f t="shared" si="16"/>
        <v>3</v>
      </c>
      <c r="L1113" s="160" t="s">
        <v>101</v>
      </c>
      <c r="M1113" s="211">
        <f>VLOOKUP(J1113,'Depr Rates'!A:G,7,FALSE)</f>
        <v>3.7400000000000003E-2</v>
      </c>
    </row>
    <row r="1114" spans="1:13" ht="14.45" x14ac:dyDescent="0.3">
      <c r="A1114" s="212" t="s">
        <v>102</v>
      </c>
      <c r="B1114" s="213">
        <v>10600501</v>
      </c>
      <c r="C1114" s="212" t="s">
        <v>12614</v>
      </c>
      <c r="D1114" s="214">
        <v>43525</v>
      </c>
      <c r="E1114" s="160" t="s">
        <v>373</v>
      </c>
      <c r="F1114" s="160">
        <v>101115225</v>
      </c>
      <c r="G1114" s="215">
        <v>-5303.94</v>
      </c>
      <c r="H1114" s="214">
        <v>43525</v>
      </c>
      <c r="I1114" s="160" t="s">
        <v>573</v>
      </c>
      <c r="J1114" s="160" t="s">
        <v>376</v>
      </c>
      <c r="K1114" s="160">
        <f t="shared" si="16"/>
        <v>3</v>
      </c>
      <c r="L1114" s="160" t="s">
        <v>101</v>
      </c>
      <c r="M1114" s="211">
        <f>VLOOKUP(J1114,'Depr Rates'!A:G,7,FALSE)</f>
        <v>3.9300000000000002E-2</v>
      </c>
    </row>
    <row r="1115" spans="1:13" ht="14.45" x14ac:dyDescent="0.3">
      <c r="A1115" s="212" t="s">
        <v>102</v>
      </c>
      <c r="B1115" s="213">
        <v>10600501</v>
      </c>
      <c r="C1115" s="212" t="s">
        <v>12614</v>
      </c>
      <c r="D1115" s="214">
        <v>43525</v>
      </c>
      <c r="E1115" s="160" t="s">
        <v>373</v>
      </c>
      <c r="F1115" s="160">
        <v>101115225</v>
      </c>
      <c r="G1115" s="160">
        <v>-423.12</v>
      </c>
      <c r="H1115" s="214">
        <v>43525</v>
      </c>
      <c r="I1115" s="160" t="s">
        <v>573</v>
      </c>
      <c r="J1115" s="160" t="s">
        <v>377</v>
      </c>
      <c r="K1115" s="160">
        <f t="shared" si="16"/>
        <v>3</v>
      </c>
      <c r="L1115" s="160" t="s">
        <v>101</v>
      </c>
      <c r="M1115" s="211">
        <f>VLOOKUP(J1115,'Depr Rates'!A:G,7,FALSE)</f>
        <v>1.77E-2</v>
      </c>
    </row>
    <row r="1116" spans="1:13" ht="14.45" x14ac:dyDescent="0.3">
      <c r="A1116" s="212" t="s">
        <v>102</v>
      </c>
      <c r="B1116" s="213">
        <v>10600501</v>
      </c>
      <c r="C1116" s="212" t="s">
        <v>12614</v>
      </c>
      <c r="D1116" s="214">
        <v>43525</v>
      </c>
      <c r="E1116" s="160" t="s">
        <v>373</v>
      </c>
      <c r="F1116" s="160">
        <v>101115225</v>
      </c>
      <c r="G1116" s="215">
        <v>9095.15</v>
      </c>
      <c r="H1116" s="214">
        <v>43525</v>
      </c>
      <c r="I1116" s="160" t="s">
        <v>573</v>
      </c>
      <c r="J1116" s="160" t="s">
        <v>9054</v>
      </c>
      <c r="K1116" s="160">
        <f t="shared" si="16"/>
        <v>3</v>
      </c>
      <c r="L1116" s="160" t="s">
        <v>101</v>
      </c>
      <c r="M1116" s="211">
        <f>VLOOKUP(J1116,'Depr Rates'!A:G,7,FALSE)</f>
        <v>3.1399999999999997E-2</v>
      </c>
    </row>
    <row r="1117" spans="1:13" ht="14.45" x14ac:dyDescent="0.3">
      <c r="A1117" s="212" t="s">
        <v>102</v>
      </c>
      <c r="B1117" s="213">
        <v>10600501</v>
      </c>
      <c r="C1117" s="212" t="s">
        <v>12614</v>
      </c>
      <c r="D1117" s="214">
        <v>43525</v>
      </c>
      <c r="E1117" s="160" t="s">
        <v>373</v>
      </c>
      <c r="F1117" s="160">
        <v>101115225</v>
      </c>
      <c r="G1117" s="160">
        <v>99.25</v>
      </c>
      <c r="H1117" s="214">
        <v>43525</v>
      </c>
      <c r="I1117" s="160" t="s">
        <v>573</v>
      </c>
      <c r="J1117" s="160" t="s">
        <v>9132</v>
      </c>
      <c r="K1117" s="160">
        <f t="shared" si="16"/>
        <v>3</v>
      </c>
      <c r="L1117" s="160" t="s">
        <v>101</v>
      </c>
      <c r="M1117" s="211">
        <f>VLOOKUP(J1117,'Depr Rates'!A:G,7,FALSE)</f>
        <v>3.7400000000000003E-2</v>
      </c>
    </row>
    <row r="1118" spans="1:13" ht="14.45" x14ac:dyDescent="0.3">
      <c r="A1118" s="212" t="s">
        <v>102</v>
      </c>
      <c r="B1118" s="213">
        <v>10600501</v>
      </c>
      <c r="C1118" s="212" t="s">
        <v>12614</v>
      </c>
      <c r="D1118" s="214">
        <v>43525</v>
      </c>
      <c r="E1118" s="160" t="s">
        <v>373</v>
      </c>
      <c r="F1118" s="160">
        <v>101115225</v>
      </c>
      <c r="G1118" s="215">
        <v>3318.16</v>
      </c>
      <c r="H1118" s="214">
        <v>43525</v>
      </c>
      <c r="I1118" s="160" t="s">
        <v>573</v>
      </c>
      <c r="J1118" s="160" t="s">
        <v>376</v>
      </c>
      <c r="K1118" s="160">
        <f t="shared" si="16"/>
        <v>3</v>
      </c>
      <c r="L1118" s="160" t="s">
        <v>101</v>
      </c>
      <c r="M1118" s="211">
        <f>VLOOKUP(J1118,'Depr Rates'!A:G,7,FALSE)</f>
        <v>3.9300000000000002E-2</v>
      </c>
    </row>
    <row r="1119" spans="1:13" ht="14.45" x14ac:dyDescent="0.3">
      <c r="A1119" s="212" t="s">
        <v>102</v>
      </c>
      <c r="B1119" s="213">
        <v>10600501</v>
      </c>
      <c r="C1119" s="212" t="s">
        <v>12614</v>
      </c>
      <c r="D1119" s="214">
        <v>43525</v>
      </c>
      <c r="E1119" s="160" t="s">
        <v>373</v>
      </c>
      <c r="F1119" s="160">
        <v>101115225</v>
      </c>
      <c r="G1119" s="160">
        <v>264.69</v>
      </c>
      <c r="H1119" s="214">
        <v>43525</v>
      </c>
      <c r="I1119" s="160" t="s">
        <v>573</v>
      </c>
      <c r="J1119" s="160" t="s">
        <v>377</v>
      </c>
      <c r="K1119" s="160">
        <f t="shared" si="16"/>
        <v>3</v>
      </c>
      <c r="L1119" s="160" t="s">
        <v>101</v>
      </c>
      <c r="M1119" s="211">
        <f>VLOOKUP(J1119,'Depr Rates'!A:G,7,FALSE)</f>
        <v>1.77E-2</v>
      </c>
    </row>
    <row r="1120" spans="1:13" ht="14.45" x14ac:dyDescent="0.3">
      <c r="A1120" s="212" t="s">
        <v>102</v>
      </c>
      <c r="B1120" s="213">
        <v>10600501</v>
      </c>
      <c r="C1120" s="212" t="s">
        <v>12614</v>
      </c>
      <c r="D1120" s="214">
        <v>43466</v>
      </c>
      <c r="E1120" s="160" t="s">
        <v>373</v>
      </c>
      <c r="F1120" s="160">
        <v>101115252</v>
      </c>
      <c r="G1120" s="215">
        <v>2229.37</v>
      </c>
      <c r="H1120" s="214">
        <v>43473</v>
      </c>
      <c r="I1120" s="160" t="s">
        <v>409</v>
      </c>
      <c r="J1120" s="160" t="s">
        <v>376</v>
      </c>
      <c r="K1120" s="160">
        <f t="shared" si="16"/>
        <v>1</v>
      </c>
      <c r="L1120" s="160" t="s">
        <v>101</v>
      </c>
      <c r="M1120" s="211">
        <f>VLOOKUP(J1120,'Depr Rates'!A:G,7,FALSE)</f>
        <v>3.9300000000000002E-2</v>
      </c>
    </row>
    <row r="1121" spans="1:13" ht="14.45" x14ac:dyDescent="0.3">
      <c r="A1121" s="212" t="s">
        <v>102</v>
      </c>
      <c r="B1121" s="213">
        <v>10600501</v>
      </c>
      <c r="C1121" s="212" t="s">
        <v>12614</v>
      </c>
      <c r="D1121" s="214">
        <v>43466</v>
      </c>
      <c r="E1121" s="160" t="s">
        <v>373</v>
      </c>
      <c r="F1121" s="160">
        <v>101115252</v>
      </c>
      <c r="G1121" s="215">
        <v>-1328.57</v>
      </c>
      <c r="H1121" s="214">
        <v>43473</v>
      </c>
      <c r="I1121" s="160" t="s">
        <v>409</v>
      </c>
      <c r="J1121" s="160" t="s">
        <v>376</v>
      </c>
      <c r="K1121" s="160">
        <f t="shared" si="16"/>
        <v>1</v>
      </c>
      <c r="L1121" s="160" t="s">
        <v>101</v>
      </c>
      <c r="M1121" s="211">
        <f>VLOOKUP(J1121,'Depr Rates'!A:G,7,FALSE)</f>
        <v>3.9300000000000002E-2</v>
      </c>
    </row>
    <row r="1122" spans="1:13" ht="14.45" x14ac:dyDescent="0.3">
      <c r="A1122" s="212" t="s">
        <v>102</v>
      </c>
      <c r="B1122" s="213">
        <v>10600501</v>
      </c>
      <c r="C1122" s="212" t="s">
        <v>12614</v>
      </c>
      <c r="D1122" s="214">
        <v>43466</v>
      </c>
      <c r="E1122" s="160" t="s">
        <v>373</v>
      </c>
      <c r="F1122" s="160">
        <v>101115252</v>
      </c>
      <c r="G1122" s="215">
        <v>2797.67</v>
      </c>
      <c r="H1122" s="214">
        <v>43473</v>
      </c>
      <c r="I1122" s="160" t="s">
        <v>409</v>
      </c>
      <c r="J1122" s="160" t="s">
        <v>376</v>
      </c>
      <c r="K1122" s="160">
        <f t="shared" si="16"/>
        <v>1</v>
      </c>
      <c r="L1122" s="160" t="s">
        <v>101</v>
      </c>
      <c r="M1122" s="211">
        <f>VLOOKUP(J1122,'Depr Rates'!A:G,7,FALSE)</f>
        <v>3.9300000000000002E-2</v>
      </c>
    </row>
    <row r="1123" spans="1:13" ht="14.45" x14ac:dyDescent="0.3">
      <c r="A1123" s="212" t="s">
        <v>102</v>
      </c>
      <c r="B1123" s="213">
        <v>10600501</v>
      </c>
      <c r="C1123" s="212" t="s">
        <v>12614</v>
      </c>
      <c r="D1123" s="214">
        <v>43497</v>
      </c>
      <c r="E1123" s="160" t="s">
        <v>373</v>
      </c>
      <c r="F1123" s="160">
        <v>101115252</v>
      </c>
      <c r="G1123" s="160">
        <v>11</v>
      </c>
      <c r="H1123" s="214">
        <v>43473</v>
      </c>
      <c r="I1123" s="160" t="s">
        <v>409</v>
      </c>
      <c r="J1123" s="160" t="s">
        <v>376</v>
      </c>
      <c r="K1123" s="160">
        <f t="shared" si="16"/>
        <v>1</v>
      </c>
      <c r="L1123" s="160" t="s">
        <v>101</v>
      </c>
      <c r="M1123" s="211">
        <f>VLOOKUP(J1123,'Depr Rates'!A:G,7,FALSE)</f>
        <v>3.9300000000000002E-2</v>
      </c>
    </row>
    <row r="1124" spans="1:13" ht="14.45" x14ac:dyDescent="0.3">
      <c r="A1124" s="212" t="s">
        <v>102</v>
      </c>
      <c r="B1124" s="213">
        <v>10600501</v>
      </c>
      <c r="C1124" s="212" t="s">
        <v>12614</v>
      </c>
      <c r="D1124" s="214">
        <v>43497</v>
      </c>
      <c r="E1124" s="160" t="s">
        <v>373</v>
      </c>
      <c r="F1124" s="160">
        <v>101115252</v>
      </c>
      <c r="G1124" s="160">
        <v>6.01</v>
      </c>
      <c r="H1124" s="214">
        <v>43473</v>
      </c>
      <c r="I1124" s="160" t="s">
        <v>409</v>
      </c>
      <c r="J1124" s="160" t="s">
        <v>376</v>
      </c>
      <c r="K1124" s="160">
        <f t="shared" si="16"/>
        <v>1</v>
      </c>
      <c r="L1124" s="160" t="s">
        <v>101</v>
      </c>
      <c r="M1124" s="211">
        <f>VLOOKUP(J1124,'Depr Rates'!A:G,7,FALSE)</f>
        <v>3.9300000000000002E-2</v>
      </c>
    </row>
    <row r="1125" spans="1:13" ht="14.45" x14ac:dyDescent="0.3">
      <c r="A1125" s="212" t="s">
        <v>102</v>
      </c>
      <c r="B1125" s="213">
        <v>10600501</v>
      </c>
      <c r="C1125" s="212" t="s">
        <v>12614</v>
      </c>
      <c r="D1125" s="214">
        <v>43525</v>
      </c>
      <c r="E1125" s="160" t="s">
        <v>373</v>
      </c>
      <c r="F1125" s="160">
        <v>101115754</v>
      </c>
      <c r="G1125" s="215">
        <v>4888.3599999999997</v>
      </c>
      <c r="H1125" s="214">
        <v>43553</v>
      </c>
      <c r="I1125" s="160" t="s">
        <v>620</v>
      </c>
      <c r="J1125" s="160" t="s">
        <v>376</v>
      </c>
      <c r="K1125" s="160">
        <f t="shared" si="16"/>
        <v>3</v>
      </c>
      <c r="L1125" s="160" t="s">
        <v>101</v>
      </c>
      <c r="M1125" s="211">
        <f>VLOOKUP(J1125,'Depr Rates'!A:G,7,FALSE)</f>
        <v>3.9300000000000002E-2</v>
      </c>
    </row>
    <row r="1126" spans="1:13" ht="14.45" x14ac:dyDescent="0.3">
      <c r="A1126" s="212" t="s">
        <v>102</v>
      </c>
      <c r="B1126" s="213">
        <v>10600501</v>
      </c>
      <c r="C1126" s="212" t="s">
        <v>12614</v>
      </c>
      <c r="D1126" s="214">
        <v>43525</v>
      </c>
      <c r="E1126" s="160" t="s">
        <v>373</v>
      </c>
      <c r="F1126" s="160">
        <v>101115754</v>
      </c>
      <c r="G1126" s="160">
        <v>243.53</v>
      </c>
      <c r="H1126" s="214">
        <v>43553</v>
      </c>
      <c r="I1126" s="160" t="s">
        <v>620</v>
      </c>
      <c r="J1126" s="160" t="s">
        <v>377</v>
      </c>
      <c r="K1126" s="160">
        <f t="shared" si="16"/>
        <v>3</v>
      </c>
      <c r="L1126" s="160" t="s">
        <v>101</v>
      </c>
      <c r="M1126" s="211">
        <f>VLOOKUP(J1126,'Depr Rates'!A:G,7,FALSE)</f>
        <v>1.77E-2</v>
      </c>
    </row>
    <row r="1127" spans="1:13" ht="14.45" x14ac:dyDescent="0.3">
      <c r="A1127" s="212" t="s">
        <v>102</v>
      </c>
      <c r="B1127" s="213">
        <v>10600501</v>
      </c>
      <c r="C1127" s="212" t="s">
        <v>12614</v>
      </c>
      <c r="D1127" s="214">
        <v>43525</v>
      </c>
      <c r="E1127" s="160" t="s">
        <v>373</v>
      </c>
      <c r="F1127" s="160">
        <v>101115796</v>
      </c>
      <c r="G1127" s="160">
        <v>-6.81</v>
      </c>
      <c r="H1127" s="214">
        <v>43549</v>
      </c>
      <c r="I1127" s="160" t="s">
        <v>213</v>
      </c>
      <c r="J1127" s="160" t="s">
        <v>9132</v>
      </c>
      <c r="K1127" s="160">
        <f t="shared" si="16"/>
        <v>3</v>
      </c>
      <c r="L1127" s="160" t="s">
        <v>101</v>
      </c>
      <c r="M1127" s="211">
        <f>VLOOKUP(J1127,'Depr Rates'!A:G,7,FALSE)</f>
        <v>3.7400000000000003E-2</v>
      </c>
    </row>
    <row r="1128" spans="1:13" ht="14.45" x14ac:dyDescent="0.3">
      <c r="A1128" s="212" t="s">
        <v>102</v>
      </c>
      <c r="B1128" s="213">
        <v>10600501</v>
      </c>
      <c r="C1128" s="212" t="s">
        <v>12614</v>
      </c>
      <c r="D1128" s="214">
        <v>43525</v>
      </c>
      <c r="E1128" s="160" t="s">
        <v>373</v>
      </c>
      <c r="F1128" s="160">
        <v>101115796</v>
      </c>
      <c r="G1128" s="160">
        <v>-375.62</v>
      </c>
      <c r="H1128" s="214">
        <v>43549</v>
      </c>
      <c r="I1128" s="160" t="s">
        <v>213</v>
      </c>
      <c r="J1128" s="160" t="s">
        <v>9054</v>
      </c>
      <c r="K1128" s="160">
        <f t="shared" ref="K1128:K1191" si="17">MONTH(H1128)</f>
        <v>3</v>
      </c>
      <c r="L1128" s="160" t="s">
        <v>101</v>
      </c>
      <c r="M1128" s="211">
        <f>VLOOKUP(J1128,'Depr Rates'!A:G,7,FALSE)</f>
        <v>3.1399999999999997E-2</v>
      </c>
    </row>
    <row r="1129" spans="1:13" ht="14.45" x14ac:dyDescent="0.3">
      <c r="A1129" s="212" t="s">
        <v>102</v>
      </c>
      <c r="B1129" s="213">
        <v>10600501</v>
      </c>
      <c r="C1129" s="212" t="s">
        <v>12614</v>
      </c>
      <c r="D1129" s="214">
        <v>43525</v>
      </c>
      <c r="E1129" s="160" t="s">
        <v>373</v>
      </c>
      <c r="F1129" s="160">
        <v>101115796</v>
      </c>
      <c r="G1129" s="215">
        <v>4815.4399999999996</v>
      </c>
      <c r="H1129" s="214">
        <v>43549</v>
      </c>
      <c r="I1129" s="160" t="s">
        <v>213</v>
      </c>
      <c r="J1129" s="160" t="s">
        <v>9054</v>
      </c>
      <c r="K1129" s="160">
        <f t="shared" si="17"/>
        <v>3</v>
      </c>
      <c r="L1129" s="160" t="s">
        <v>101</v>
      </c>
      <c r="M1129" s="211">
        <f>VLOOKUP(J1129,'Depr Rates'!A:G,7,FALSE)</f>
        <v>3.1399999999999997E-2</v>
      </c>
    </row>
    <row r="1130" spans="1:13" ht="14.45" x14ac:dyDescent="0.3">
      <c r="A1130" s="212" t="s">
        <v>102</v>
      </c>
      <c r="B1130" s="213">
        <v>10600501</v>
      </c>
      <c r="C1130" s="212" t="s">
        <v>12614</v>
      </c>
      <c r="D1130" s="214">
        <v>43525</v>
      </c>
      <c r="E1130" s="160" t="s">
        <v>373</v>
      </c>
      <c r="F1130" s="160">
        <v>101115796</v>
      </c>
      <c r="G1130" s="160">
        <v>87.3</v>
      </c>
      <c r="H1130" s="214">
        <v>43549</v>
      </c>
      <c r="I1130" s="160" t="s">
        <v>213</v>
      </c>
      <c r="J1130" s="160" t="s">
        <v>9132</v>
      </c>
      <c r="K1130" s="160">
        <f t="shared" si="17"/>
        <v>3</v>
      </c>
      <c r="L1130" s="160" t="s">
        <v>101</v>
      </c>
      <c r="M1130" s="211">
        <f>VLOOKUP(J1130,'Depr Rates'!A:G,7,FALSE)</f>
        <v>3.7400000000000003E-2</v>
      </c>
    </row>
    <row r="1131" spans="1:13" ht="14.45" x14ac:dyDescent="0.3">
      <c r="A1131" s="212" t="s">
        <v>102</v>
      </c>
      <c r="B1131" s="213">
        <v>10600501</v>
      </c>
      <c r="C1131" s="212" t="s">
        <v>12614</v>
      </c>
      <c r="D1131" s="214">
        <v>43525</v>
      </c>
      <c r="E1131" s="160" t="s">
        <v>373</v>
      </c>
      <c r="F1131" s="160">
        <v>101116112</v>
      </c>
      <c r="G1131" s="160">
        <v>317.3</v>
      </c>
      <c r="H1131" s="214">
        <v>43525</v>
      </c>
      <c r="I1131" s="160" t="s">
        <v>574</v>
      </c>
      <c r="J1131" s="160" t="s">
        <v>376</v>
      </c>
      <c r="K1131" s="160">
        <f t="shared" si="17"/>
        <v>3</v>
      </c>
      <c r="L1131" s="160" t="s">
        <v>101</v>
      </c>
      <c r="M1131" s="211">
        <f>VLOOKUP(J1131,'Depr Rates'!A:G,7,FALSE)</f>
        <v>3.9300000000000002E-2</v>
      </c>
    </row>
    <row r="1132" spans="1:13" ht="14.45" x14ac:dyDescent="0.3">
      <c r="A1132" s="212" t="s">
        <v>102</v>
      </c>
      <c r="B1132" s="213">
        <v>10600501</v>
      </c>
      <c r="C1132" s="212" t="s">
        <v>12614</v>
      </c>
      <c r="D1132" s="214">
        <v>43525</v>
      </c>
      <c r="E1132" s="160" t="s">
        <v>373</v>
      </c>
      <c r="F1132" s="160">
        <v>101116112</v>
      </c>
      <c r="G1132" s="160">
        <v>932.59</v>
      </c>
      <c r="H1132" s="214">
        <v>43525</v>
      </c>
      <c r="I1132" s="160" t="s">
        <v>574</v>
      </c>
      <c r="J1132" s="160" t="s">
        <v>377</v>
      </c>
      <c r="K1132" s="160">
        <f t="shared" si="17"/>
        <v>3</v>
      </c>
      <c r="L1132" s="160" t="s">
        <v>101</v>
      </c>
      <c r="M1132" s="211">
        <f>VLOOKUP(J1132,'Depr Rates'!A:G,7,FALSE)</f>
        <v>1.77E-2</v>
      </c>
    </row>
    <row r="1133" spans="1:13" ht="14.45" x14ac:dyDescent="0.3">
      <c r="A1133" s="212" t="s">
        <v>102</v>
      </c>
      <c r="B1133" s="213">
        <v>10600501</v>
      </c>
      <c r="C1133" s="212" t="s">
        <v>12614</v>
      </c>
      <c r="D1133" s="214">
        <v>43525</v>
      </c>
      <c r="E1133" s="160" t="s">
        <v>373</v>
      </c>
      <c r="F1133" s="160">
        <v>101116112</v>
      </c>
      <c r="G1133" s="160">
        <v>-640.79</v>
      </c>
      <c r="H1133" s="214">
        <v>43525</v>
      </c>
      <c r="I1133" s="160" t="s">
        <v>574</v>
      </c>
      <c r="J1133" s="160" t="s">
        <v>376</v>
      </c>
      <c r="K1133" s="160">
        <f t="shared" si="17"/>
        <v>3</v>
      </c>
      <c r="L1133" s="160" t="s">
        <v>101</v>
      </c>
      <c r="M1133" s="211">
        <f>VLOOKUP(J1133,'Depr Rates'!A:G,7,FALSE)</f>
        <v>3.9300000000000002E-2</v>
      </c>
    </row>
    <row r="1134" spans="1:13" ht="14.45" x14ac:dyDescent="0.3">
      <c r="A1134" s="212" t="s">
        <v>102</v>
      </c>
      <c r="B1134" s="213">
        <v>10600501</v>
      </c>
      <c r="C1134" s="212" t="s">
        <v>12614</v>
      </c>
      <c r="D1134" s="214">
        <v>43525</v>
      </c>
      <c r="E1134" s="160" t="s">
        <v>373</v>
      </c>
      <c r="F1134" s="160">
        <v>101116112</v>
      </c>
      <c r="G1134" s="215">
        <v>-1883.39</v>
      </c>
      <c r="H1134" s="214">
        <v>43525</v>
      </c>
      <c r="I1134" s="160" t="s">
        <v>574</v>
      </c>
      <c r="J1134" s="160" t="s">
        <v>377</v>
      </c>
      <c r="K1134" s="160">
        <f t="shared" si="17"/>
        <v>3</v>
      </c>
      <c r="L1134" s="160" t="s">
        <v>101</v>
      </c>
      <c r="M1134" s="211">
        <f>VLOOKUP(J1134,'Depr Rates'!A:G,7,FALSE)</f>
        <v>1.77E-2</v>
      </c>
    </row>
    <row r="1135" spans="1:13" ht="14.45" x14ac:dyDescent="0.3">
      <c r="A1135" s="212" t="s">
        <v>102</v>
      </c>
      <c r="B1135" s="213">
        <v>10600501</v>
      </c>
      <c r="C1135" s="212" t="s">
        <v>12614</v>
      </c>
      <c r="D1135" s="214">
        <v>43525</v>
      </c>
      <c r="E1135" s="160" t="s">
        <v>373</v>
      </c>
      <c r="F1135" s="160">
        <v>101116112</v>
      </c>
      <c r="G1135" s="160">
        <v>666.81</v>
      </c>
      <c r="H1135" s="214">
        <v>43525</v>
      </c>
      <c r="I1135" s="160" t="s">
        <v>574</v>
      </c>
      <c r="J1135" s="160" t="s">
        <v>376</v>
      </c>
      <c r="K1135" s="160">
        <f t="shared" si="17"/>
        <v>3</v>
      </c>
      <c r="L1135" s="160" t="s">
        <v>101</v>
      </c>
      <c r="M1135" s="211">
        <f>VLOOKUP(J1135,'Depr Rates'!A:G,7,FALSE)</f>
        <v>3.9300000000000002E-2</v>
      </c>
    </row>
    <row r="1136" spans="1:13" ht="14.45" x14ac:dyDescent="0.3">
      <c r="A1136" s="212" t="s">
        <v>102</v>
      </c>
      <c r="B1136" s="213">
        <v>10600501</v>
      </c>
      <c r="C1136" s="212" t="s">
        <v>12614</v>
      </c>
      <c r="D1136" s="214">
        <v>43525</v>
      </c>
      <c r="E1136" s="160" t="s">
        <v>373</v>
      </c>
      <c r="F1136" s="160">
        <v>101116112</v>
      </c>
      <c r="G1136" s="215">
        <v>1959.85</v>
      </c>
      <c r="H1136" s="214">
        <v>43525</v>
      </c>
      <c r="I1136" s="160" t="s">
        <v>574</v>
      </c>
      <c r="J1136" s="160" t="s">
        <v>377</v>
      </c>
      <c r="K1136" s="160">
        <f t="shared" si="17"/>
        <v>3</v>
      </c>
      <c r="L1136" s="160" t="s">
        <v>101</v>
      </c>
      <c r="M1136" s="211">
        <f>VLOOKUP(J1136,'Depr Rates'!A:G,7,FALSE)</f>
        <v>1.77E-2</v>
      </c>
    </row>
    <row r="1137" spans="1:13" ht="14.45" x14ac:dyDescent="0.3">
      <c r="A1137" s="212" t="s">
        <v>102</v>
      </c>
      <c r="B1137" s="213">
        <v>10600501</v>
      </c>
      <c r="C1137" s="212" t="s">
        <v>12614</v>
      </c>
      <c r="D1137" s="214">
        <v>43525</v>
      </c>
      <c r="E1137" s="160" t="s">
        <v>373</v>
      </c>
      <c r="F1137" s="160">
        <v>101116597</v>
      </c>
      <c r="G1137" s="160">
        <v>59.74</v>
      </c>
      <c r="H1137" s="214">
        <v>43545</v>
      </c>
      <c r="I1137" s="160" t="s">
        <v>597</v>
      </c>
      <c r="J1137" s="160" t="s">
        <v>462</v>
      </c>
      <c r="K1137" s="160">
        <f t="shared" si="17"/>
        <v>3</v>
      </c>
      <c r="L1137" s="160" t="s">
        <v>101</v>
      </c>
      <c r="M1137" s="211">
        <f>VLOOKUP(J1137,'Depr Rates'!A:G,7,FALSE)</f>
        <v>4.7500000000000001E-2</v>
      </c>
    </row>
    <row r="1138" spans="1:13" ht="14.45" x14ac:dyDescent="0.3">
      <c r="A1138" s="212" t="s">
        <v>102</v>
      </c>
      <c r="B1138" s="213">
        <v>10600501</v>
      </c>
      <c r="C1138" s="212" t="s">
        <v>12614</v>
      </c>
      <c r="D1138" s="214">
        <v>43525</v>
      </c>
      <c r="E1138" s="160" t="s">
        <v>373</v>
      </c>
      <c r="F1138" s="160">
        <v>101116597</v>
      </c>
      <c r="G1138" s="215">
        <v>3704.69</v>
      </c>
      <c r="H1138" s="214">
        <v>43545</v>
      </c>
      <c r="I1138" s="160" t="s">
        <v>597</v>
      </c>
      <c r="J1138" s="160" t="s">
        <v>9054</v>
      </c>
      <c r="K1138" s="160">
        <f t="shared" si="17"/>
        <v>3</v>
      </c>
      <c r="L1138" s="160" t="s">
        <v>101</v>
      </c>
      <c r="M1138" s="211">
        <f>VLOOKUP(J1138,'Depr Rates'!A:G,7,FALSE)</f>
        <v>3.1399999999999997E-2</v>
      </c>
    </row>
    <row r="1139" spans="1:13" ht="14.45" x14ac:dyDescent="0.3">
      <c r="A1139" s="212" t="s">
        <v>102</v>
      </c>
      <c r="B1139" s="213">
        <v>10600501</v>
      </c>
      <c r="C1139" s="212" t="s">
        <v>12614</v>
      </c>
      <c r="D1139" s="214">
        <v>43525</v>
      </c>
      <c r="E1139" s="160" t="s">
        <v>373</v>
      </c>
      <c r="F1139" s="160">
        <v>101116597</v>
      </c>
      <c r="G1139" s="215">
        <v>1254.81</v>
      </c>
      <c r="H1139" s="214">
        <v>43545</v>
      </c>
      <c r="I1139" s="160" t="s">
        <v>597</v>
      </c>
      <c r="J1139" s="160" t="s">
        <v>400</v>
      </c>
      <c r="K1139" s="160">
        <f t="shared" si="17"/>
        <v>3</v>
      </c>
      <c r="L1139" s="160" t="s">
        <v>101</v>
      </c>
      <c r="M1139" s="211">
        <f>VLOOKUP(J1139,'Depr Rates'!A:G,7,FALSE)</f>
        <v>4.0599999999999997E-2</v>
      </c>
    </row>
    <row r="1140" spans="1:13" ht="14.45" x14ac:dyDescent="0.3">
      <c r="A1140" s="212" t="s">
        <v>102</v>
      </c>
      <c r="B1140" s="213">
        <v>10600501</v>
      </c>
      <c r="C1140" s="212" t="s">
        <v>12614</v>
      </c>
      <c r="D1140" s="214">
        <v>43525</v>
      </c>
      <c r="E1140" s="160" t="s">
        <v>373</v>
      </c>
      <c r="F1140" s="160">
        <v>101116597</v>
      </c>
      <c r="G1140" s="160">
        <v>956.06</v>
      </c>
      <c r="H1140" s="214">
        <v>43545</v>
      </c>
      <c r="I1140" s="160" t="s">
        <v>597</v>
      </c>
      <c r="J1140" s="160" t="s">
        <v>9132</v>
      </c>
      <c r="K1140" s="160">
        <f t="shared" si="17"/>
        <v>3</v>
      </c>
      <c r="L1140" s="160" t="s">
        <v>101</v>
      </c>
      <c r="M1140" s="211">
        <f>VLOOKUP(J1140,'Depr Rates'!A:G,7,FALSE)</f>
        <v>3.7400000000000003E-2</v>
      </c>
    </row>
    <row r="1141" spans="1:13" ht="14.45" x14ac:dyDescent="0.3">
      <c r="A1141" s="212" t="s">
        <v>102</v>
      </c>
      <c r="B1141" s="213">
        <v>10600501</v>
      </c>
      <c r="C1141" s="212" t="s">
        <v>12614</v>
      </c>
      <c r="D1141" s="214">
        <v>43525</v>
      </c>
      <c r="E1141" s="160" t="s">
        <v>373</v>
      </c>
      <c r="F1141" s="160">
        <v>101116597</v>
      </c>
      <c r="G1141" s="160">
        <v>-471.74</v>
      </c>
      <c r="H1141" s="214">
        <v>43545</v>
      </c>
      <c r="I1141" s="160" t="s">
        <v>597</v>
      </c>
      <c r="J1141" s="160" t="s">
        <v>9132</v>
      </c>
      <c r="K1141" s="160">
        <f t="shared" si="17"/>
        <v>3</v>
      </c>
      <c r="L1141" s="160" t="s">
        <v>101</v>
      </c>
      <c r="M1141" s="211">
        <f>VLOOKUP(J1141,'Depr Rates'!A:G,7,FALSE)</f>
        <v>3.7400000000000003E-2</v>
      </c>
    </row>
    <row r="1142" spans="1:13" ht="14.45" x14ac:dyDescent="0.3">
      <c r="A1142" s="212" t="s">
        <v>102</v>
      </c>
      <c r="B1142" s="213">
        <v>10600501</v>
      </c>
      <c r="C1142" s="212" t="s">
        <v>12614</v>
      </c>
      <c r="D1142" s="214">
        <v>43525</v>
      </c>
      <c r="E1142" s="160" t="s">
        <v>373</v>
      </c>
      <c r="F1142" s="160">
        <v>101116597</v>
      </c>
      <c r="G1142" s="160">
        <v>-29.48</v>
      </c>
      <c r="H1142" s="214">
        <v>43545</v>
      </c>
      <c r="I1142" s="160" t="s">
        <v>597</v>
      </c>
      <c r="J1142" s="160" t="s">
        <v>462</v>
      </c>
      <c r="K1142" s="160">
        <f t="shared" si="17"/>
        <v>3</v>
      </c>
      <c r="L1142" s="160" t="s">
        <v>101</v>
      </c>
      <c r="M1142" s="211">
        <f>VLOOKUP(J1142,'Depr Rates'!A:G,7,FALSE)</f>
        <v>4.7500000000000001E-2</v>
      </c>
    </row>
    <row r="1143" spans="1:13" ht="14.45" x14ac:dyDescent="0.3">
      <c r="A1143" s="212" t="s">
        <v>102</v>
      </c>
      <c r="B1143" s="213">
        <v>10600501</v>
      </c>
      <c r="C1143" s="212" t="s">
        <v>12614</v>
      </c>
      <c r="D1143" s="214">
        <v>43525</v>
      </c>
      <c r="E1143" s="160" t="s">
        <v>373</v>
      </c>
      <c r="F1143" s="160">
        <v>101116597</v>
      </c>
      <c r="G1143" s="160">
        <v>-619.15</v>
      </c>
      <c r="H1143" s="214">
        <v>43545</v>
      </c>
      <c r="I1143" s="160" t="s">
        <v>597</v>
      </c>
      <c r="J1143" s="160" t="s">
        <v>400</v>
      </c>
      <c r="K1143" s="160">
        <f t="shared" si="17"/>
        <v>3</v>
      </c>
      <c r="L1143" s="160" t="s">
        <v>101</v>
      </c>
      <c r="M1143" s="211">
        <f>VLOOKUP(J1143,'Depr Rates'!A:G,7,FALSE)</f>
        <v>4.0599999999999997E-2</v>
      </c>
    </row>
    <row r="1144" spans="1:13" ht="14.45" x14ac:dyDescent="0.3">
      <c r="A1144" s="212" t="s">
        <v>102</v>
      </c>
      <c r="B1144" s="213">
        <v>10600501</v>
      </c>
      <c r="C1144" s="212" t="s">
        <v>12614</v>
      </c>
      <c r="D1144" s="214">
        <v>43525</v>
      </c>
      <c r="E1144" s="160" t="s">
        <v>373</v>
      </c>
      <c r="F1144" s="160">
        <v>101116597</v>
      </c>
      <c r="G1144" s="215">
        <v>-1827.95</v>
      </c>
      <c r="H1144" s="214">
        <v>43545</v>
      </c>
      <c r="I1144" s="160" t="s">
        <v>597</v>
      </c>
      <c r="J1144" s="160" t="s">
        <v>9054</v>
      </c>
      <c r="K1144" s="160">
        <f t="shared" si="17"/>
        <v>3</v>
      </c>
      <c r="L1144" s="160" t="s">
        <v>101</v>
      </c>
      <c r="M1144" s="211">
        <f>VLOOKUP(J1144,'Depr Rates'!A:G,7,FALSE)</f>
        <v>3.1399999999999997E-2</v>
      </c>
    </row>
    <row r="1145" spans="1:13" ht="14.45" x14ac:dyDescent="0.3">
      <c r="A1145" s="212" t="s">
        <v>102</v>
      </c>
      <c r="B1145" s="213">
        <v>10600501</v>
      </c>
      <c r="C1145" s="212" t="s">
        <v>12614</v>
      </c>
      <c r="D1145" s="214">
        <v>43525</v>
      </c>
      <c r="E1145" s="160" t="s">
        <v>373</v>
      </c>
      <c r="F1145" s="160">
        <v>101116666</v>
      </c>
      <c r="G1145" s="160">
        <v>-52.66</v>
      </c>
      <c r="H1145" s="214">
        <v>43549</v>
      </c>
      <c r="I1145" s="160" t="s">
        <v>598</v>
      </c>
      <c r="J1145" s="160" t="s">
        <v>447</v>
      </c>
      <c r="K1145" s="160">
        <f t="shared" si="17"/>
        <v>3</v>
      </c>
      <c r="L1145" s="160" t="s">
        <v>101</v>
      </c>
      <c r="M1145" s="211">
        <f>VLOOKUP(J1145,'Depr Rates'!A:G,7,FALSE)</f>
        <v>3.15E-2</v>
      </c>
    </row>
    <row r="1146" spans="1:13" ht="14.45" x14ac:dyDescent="0.3">
      <c r="A1146" s="212" t="s">
        <v>102</v>
      </c>
      <c r="B1146" s="213">
        <v>10600501</v>
      </c>
      <c r="C1146" s="212" t="s">
        <v>12614</v>
      </c>
      <c r="D1146" s="214">
        <v>43525</v>
      </c>
      <c r="E1146" s="160" t="s">
        <v>373</v>
      </c>
      <c r="F1146" s="160">
        <v>101116666</v>
      </c>
      <c r="G1146" s="215">
        <v>-1843.66</v>
      </c>
      <c r="H1146" s="214">
        <v>43549</v>
      </c>
      <c r="I1146" s="160" t="s">
        <v>598</v>
      </c>
      <c r="J1146" s="160" t="s">
        <v>376</v>
      </c>
      <c r="K1146" s="160">
        <f t="shared" si="17"/>
        <v>3</v>
      </c>
      <c r="L1146" s="160" t="s">
        <v>101</v>
      </c>
      <c r="M1146" s="211">
        <f>VLOOKUP(J1146,'Depr Rates'!A:G,7,FALSE)</f>
        <v>3.9300000000000002E-2</v>
      </c>
    </row>
    <row r="1147" spans="1:13" ht="14.45" x14ac:dyDescent="0.3">
      <c r="A1147" s="212" t="s">
        <v>102</v>
      </c>
      <c r="B1147" s="213">
        <v>10600501</v>
      </c>
      <c r="C1147" s="212" t="s">
        <v>12614</v>
      </c>
      <c r="D1147" s="214">
        <v>43525</v>
      </c>
      <c r="E1147" s="160" t="s">
        <v>373</v>
      </c>
      <c r="F1147" s="160">
        <v>101116666</v>
      </c>
      <c r="G1147" s="160">
        <v>-526.77</v>
      </c>
      <c r="H1147" s="214">
        <v>43549</v>
      </c>
      <c r="I1147" s="160" t="s">
        <v>598</v>
      </c>
      <c r="J1147" s="160" t="s">
        <v>9054</v>
      </c>
      <c r="K1147" s="160">
        <f t="shared" si="17"/>
        <v>3</v>
      </c>
      <c r="L1147" s="160" t="s">
        <v>101</v>
      </c>
      <c r="M1147" s="211">
        <f>VLOOKUP(J1147,'Depr Rates'!A:G,7,FALSE)</f>
        <v>3.1399999999999997E-2</v>
      </c>
    </row>
    <row r="1148" spans="1:13" ht="14.45" x14ac:dyDescent="0.3">
      <c r="A1148" s="212" t="s">
        <v>102</v>
      </c>
      <c r="B1148" s="213">
        <v>10600501</v>
      </c>
      <c r="C1148" s="212" t="s">
        <v>12614</v>
      </c>
      <c r="D1148" s="214">
        <v>43525</v>
      </c>
      <c r="E1148" s="160" t="s">
        <v>373</v>
      </c>
      <c r="F1148" s="160">
        <v>101116666</v>
      </c>
      <c r="G1148" s="160">
        <v>-52.66</v>
      </c>
      <c r="H1148" s="214">
        <v>43549</v>
      </c>
      <c r="I1148" s="160" t="s">
        <v>598</v>
      </c>
      <c r="J1148" s="160" t="s">
        <v>462</v>
      </c>
      <c r="K1148" s="160">
        <f t="shared" si="17"/>
        <v>3</v>
      </c>
      <c r="L1148" s="160" t="s">
        <v>101</v>
      </c>
      <c r="M1148" s="211">
        <f>VLOOKUP(J1148,'Depr Rates'!A:G,7,FALSE)</f>
        <v>4.7500000000000001E-2</v>
      </c>
    </row>
    <row r="1149" spans="1:13" ht="14.45" x14ac:dyDescent="0.3">
      <c r="A1149" s="212" t="s">
        <v>102</v>
      </c>
      <c r="B1149" s="213">
        <v>10600501</v>
      </c>
      <c r="C1149" s="212" t="s">
        <v>12614</v>
      </c>
      <c r="D1149" s="214">
        <v>43525</v>
      </c>
      <c r="E1149" s="160" t="s">
        <v>373</v>
      </c>
      <c r="F1149" s="160">
        <v>101116666</v>
      </c>
      <c r="G1149" s="215">
        <v>-2107.0700000000002</v>
      </c>
      <c r="H1149" s="214">
        <v>43549</v>
      </c>
      <c r="I1149" s="160" t="s">
        <v>598</v>
      </c>
      <c r="J1149" s="160" t="s">
        <v>377</v>
      </c>
      <c r="K1149" s="160">
        <f t="shared" si="17"/>
        <v>3</v>
      </c>
      <c r="L1149" s="160" t="s">
        <v>101</v>
      </c>
      <c r="M1149" s="211">
        <f>VLOOKUP(J1149,'Depr Rates'!A:G,7,FALSE)</f>
        <v>1.77E-2</v>
      </c>
    </row>
    <row r="1150" spans="1:13" ht="14.45" x14ac:dyDescent="0.3">
      <c r="A1150" s="212" t="s">
        <v>102</v>
      </c>
      <c r="B1150" s="213">
        <v>10600501</v>
      </c>
      <c r="C1150" s="212" t="s">
        <v>12614</v>
      </c>
      <c r="D1150" s="214">
        <v>43525</v>
      </c>
      <c r="E1150" s="160" t="s">
        <v>373</v>
      </c>
      <c r="F1150" s="160">
        <v>101116666</v>
      </c>
      <c r="G1150" s="160">
        <v>-684.78</v>
      </c>
      <c r="H1150" s="214">
        <v>43549</v>
      </c>
      <c r="I1150" s="160" t="s">
        <v>598</v>
      </c>
      <c r="J1150" s="160" t="s">
        <v>9132</v>
      </c>
      <c r="K1150" s="160">
        <f t="shared" si="17"/>
        <v>3</v>
      </c>
      <c r="L1150" s="160" t="s">
        <v>101</v>
      </c>
      <c r="M1150" s="211">
        <f>VLOOKUP(J1150,'Depr Rates'!A:G,7,FALSE)</f>
        <v>3.7400000000000003E-2</v>
      </c>
    </row>
    <row r="1151" spans="1:13" ht="14.45" x14ac:dyDescent="0.3">
      <c r="A1151" s="212" t="s">
        <v>102</v>
      </c>
      <c r="B1151" s="213">
        <v>10600501</v>
      </c>
      <c r="C1151" s="212" t="s">
        <v>12614</v>
      </c>
      <c r="D1151" s="214">
        <v>43525</v>
      </c>
      <c r="E1151" s="160" t="s">
        <v>373</v>
      </c>
      <c r="F1151" s="160">
        <v>101116666</v>
      </c>
      <c r="G1151" s="160">
        <v>457.76</v>
      </c>
      <c r="H1151" s="214">
        <v>43549</v>
      </c>
      <c r="I1151" s="160" t="s">
        <v>598</v>
      </c>
      <c r="J1151" s="160" t="s">
        <v>376</v>
      </c>
      <c r="K1151" s="160">
        <f t="shared" si="17"/>
        <v>3</v>
      </c>
      <c r="L1151" s="160" t="s">
        <v>101</v>
      </c>
      <c r="M1151" s="211">
        <f>VLOOKUP(J1151,'Depr Rates'!A:G,7,FALSE)</f>
        <v>3.9300000000000002E-2</v>
      </c>
    </row>
    <row r="1152" spans="1:13" ht="14.45" x14ac:dyDescent="0.3">
      <c r="A1152" s="212" t="s">
        <v>102</v>
      </c>
      <c r="B1152" s="213">
        <v>10600501</v>
      </c>
      <c r="C1152" s="212" t="s">
        <v>12614</v>
      </c>
      <c r="D1152" s="214">
        <v>43525</v>
      </c>
      <c r="E1152" s="160" t="s">
        <v>373</v>
      </c>
      <c r="F1152" s="160">
        <v>101116666</v>
      </c>
      <c r="G1152" s="160">
        <v>13.08</v>
      </c>
      <c r="H1152" s="214">
        <v>43549</v>
      </c>
      <c r="I1152" s="160" t="s">
        <v>598</v>
      </c>
      <c r="J1152" s="160" t="s">
        <v>447</v>
      </c>
      <c r="K1152" s="160">
        <f t="shared" si="17"/>
        <v>3</v>
      </c>
      <c r="L1152" s="160" t="s">
        <v>101</v>
      </c>
      <c r="M1152" s="211">
        <f>VLOOKUP(J1152,'Depr Rates'!A:G,7,FALSE)</f>
        <v>3.15E-2</v>
      </c>
    </row>
    <row r="1153" spans="1:13" ht="14.45" x14ac:dyDescent="0.3">
      <c r="A1153" s="212" t="s">
        <v>102</v>
      </c>
      <c r="B1153" s="213">
        <v>10600501</v>
      </c>
      <c r="C1153" s="212" t="s">
        <v>12614</v>
      </c>
      <c r="D1153" s="214">
        <v>43525</v>
      </c>
      <c r="E1153" s="160" t="s">
        <v>373</v>
      </c>
      <c r="F1153" s="160">
        <v>101116666</v>
      </c>
      <c r="G1153" s="160">
        <v>170.02</v>
      </c>
      <c r="H1153" s="214">
        <v>43549</v>
      </c>
      <c r="I1153" s="160" t="s">
        <v>598</v>
      </c>
      <c r="J1153" s="160" t="s">
        <v>9132</v>
      </c>
      <c r="K1153" s="160">
        <f t="shared" si="17"/>
        <v>3</v>
      </c>
      <c r="L1153" s="160" t="s">
        <v>101</v>
      </c>
      <c r="M1153" s="211">
        <f>VLOOKUP(J1153,'Depr Rates'!A:G,7,FALSE)</f>
        <v>3.7400000000000003E-2</v>
      </c>
    </row>
    <row r="1154" spans="1:13" ht="14.45" x14ac:dyDescent="0.3">
      <c r="A1154" s="212" t="s">
        <v>102</v>
      </c>
      <c r="B1154" s="213">
        <v>10600501</v>
      </c>
      <c r="C1154" s="212" t="s">
        <v>12614</v>
      </c>
      <c r="D1154" s="214">
        <v>43525</v>
      </c>
      <c r="E1154" s="160" t="s">
        <v>373</v>
      </c>
      <c r="F1154" s="160">
        <v>101116666</v>
      </c>
      <c r="G1154" s="160">
        <v>523.13</v>
      </c>
      <c r="H1154" s="214">
        <v>43549</v>
      </c>
      <c r="I1154" s="160" t="s">
        <v>598</v>
      </c>
      <c r="J1154" s="160" t="s">
        <v>377</v>
      </c>
      <c r="K1154" s="160">
        <f t="shared" si="17"/>
        <v>3</v>
      </c>
      <c r="L1154" s="160" t="s">
        <v>101</v>
      </c>
      <c r="M1154" s="211">
        <f>VLOOKUP(J1154,'Depr Rates'!A:G,7,FALSE)</f>
        <v>1.77E-2</v>
      </c>
    </row>
    <row r="1155" spans="1:13" ht="14.45" x14ac:dyDescent="0.3">
      <c r="A1155" s="212" t="s">
        <v>102</v>
      </c>
      <c r="B1155" s="213">
        <v>10600501</v>
      </c>
      <c r="C1155" s="212" t="s">
        <v>12614</v>
      </c>
      <c r="D1155" s="214">
        <v>43525</v>
      </c>
      <c r="E1155" s="160" t="s">
        <v>373</v>
      </c>
      <c r="F1155" s="160">
        <v>101116666</v>
      </c>
      <c r="G1155" s="160">
        <v>130.78</v>
      </c>
      <c r="H1155" s="214">
        <v>43549</v>
      </c>
      <c r="I1155" s="160" t="s">
        <v>598</v>
      </c>
      <c r="J1155" s="160" t="s">
        <v>9054</v>
      </c>
      <c r="K1155" s="160">
        <f t="shared" si="17"/>
        <v>3</v>
      </c>
      <c r="L1155" s="160" t="s">
        <v>101</v>
      </c>
      <c r="M1155" s="211">
        <f>VLOOKUP(J1155,'Depr Rates'!A:G,7,FALSE)</f>
        <v>3.1399999999999997E-2</v>
      </c>
    </row>
    <row r="1156" spans="1:13" ht="14.45" x14ac:dyDescent="0.3">
      <c r="A1156" s="212" t="s">
        <v>102</v>
      </c>
      <c r="B1156" s="213">
        <v>10600501</v>
      </c>
      <c r="C1156" s="212" t="s">
        <v>12614</v>
      </c>
      <c r="D1156" s="214">
        <v>43525</v>
      </c>
      <c r="E1156" s="160" t="s">
        <v>373</v>
      </c>
      <c r="F1156" s="160">
        <v>101116666</v>
      </c>
      <c r="G1156" s="160">
        <v>13.08</v>
      </c>
      <c r="H1156" s="214">
        <v>43549</v>
      </c>
      <c r="I1156" s="160" t="s">
        <v>598</v>
      </c>
      <c r="J1156" s="160" t="s">
        <v>462</v>
      </c>
      <c r="K1156" s="160">
        <f t="shared" si="17"/>
        <v>3</v>
      </c>
      <c r="L1156" s="160" t="s">
        <v>101</v>
      </c>
      <c r="M1156" s="211">
        <f>VLOOKUP(J1156,'Depr Rates'!A:G,7,FALSE)</f>
        <v>4.7500000000000001E-2</v>
      </c>
    </row>
    <row r="1157" spans="1:13" ht="14.45" x14ac:dyDescent="0.3">
      <c r="A1157" s="212" t="s">
        <v>102</v>
      </c>
      <c r="B1157" s="213">
        <v>10600501</v>
      </c>
      <c r="C1157" s="212" t="s">
        <v>12614</v>
      </c>
      <c r="D1157" s="214">
        <v>43497</v>
      </c>
      <c r="E1157" s="160" t="s">
        <v>373</v>
      </c>
      <c r="F1157" s="160">
        <v>101117268</v>
      </c>
      <c r="G1157" s="160">
        <v>6.41</v>
      </c>
      <c r="H1157" s="214">
        <v>43509</v>
      </c>
      <c r="I1157" s="160" t="s">
        <v>508</v>
      </c>
      <c r="J1157" s="160" t="s">
        <v>462</v>
      </c>
      <c r="K1157" s="160">
        <f t="shared" si="17"/>
        <v>2</v>
      </c>
      <c r="L1157" s="160" t="s">
        <v>101</v>
      </c>
      <c r="M1157" s="211">
        <f>VLOOKUP(J1157,'Depr Rates'!A:G,7,FALSE)</f>
        <v>4.7500000000000001E-2</v>
      </c>
    </row>
    <row r="1158" spans="1:13" ht="14.45" x14ac:dyDescent="0.3">
      <c r="A1158" s="212" t="s">
        <v>102</v>
      </c>
      <c r="B1158" s="213">
        <v>10600501</v>
      </c>
      <c r="C1158" s="212" t="s">
        <v>12614</v>
      </c>
      <c r="D1158" s="214">
        <v>43497</v>
      </c>
      <c r="E1158" s="160" t="s">
        <v>373</v>
      </c>
      <c r="F1158" s="160">
        <v>101117268</v>
      </c>
      <c r="G1158" s="160">
        <v>134.69</v>
      </c>
      <c r="H1158" s="214">
        <v>43509</v>
      </c>
      <c r="I1158" s="160" t="s">
        <v>508</v>
      </c>
      <c r="J1158" s="160" t="s">
        <v>400</v>
      </c>
      <c r="K1158" s="160">
        <f t="shared" si="17"/>
        <v>2</v>
      </c>
      <c r="L1158" s="160" t="s">
        <v>101</v>
      </c>
      <c r="M1158" s="211">
        <f>VLOOKUP(J1158,'Depr Rates'!A:G,7,FALSE)</f>
        <v>4.0599999999999997E-2</v>
      </c>
    </row>
    <row r="1159" spans="1:13" ht="14.45" x14ac:dyDescent="0.3">
      <c r="A1159" s="212" t="s">
        <v>102</v>
      </c>
      <c r="B1159" s="213">
        <v>10600501</v>
      </c>
      <c r="C1159" s="212" t="s">
        <v>12614</v>
      </c>
      <c r="D1159" s="214">
        <v>43497</v>
      </c>
      <c r="E1159" s="160" t="s">
        <v>373</v>
      </c>
      <c r="F1159" s="160">
        <v>101117268</v>
      </c>
      <c r="G1159" s="160">
        <v>102.62</v>
      </c>
      <c r="H1159" s="214">
        <v>43509</v>
      </c>
      <c r="I1159" s="160" t="s">
        <v>508</v>
      </c>
      <c r="J1159" s="160" t="s">
        <v>9132</v>
      </c>
      <c r="K1159" s="160">
        <f t="shared" si="17"/>
        <v>2</v>
      </c>
      <c r="L1159" s="160" t="s">
        <v>101</v>
      </c>
      <c r="M1159" s="211">
        <f>VLOOKUP(J1159,'Depr Rates'!A:G,7,FALSE)</f>
        <v>3.7400000000000003E-2</v>
      </c>
    </row>
    <row r="1160" spans="1:13" ht="14.45" x14ac:dyDescent="0.3">
      <c r="A1160" s="212" t="s">
        <v>102</v>
      </c>
      <c r="B1160" s="213">
        <v>10600501</v>
      </c>
      <c r="C1160" s="212" t="s">
        <v>12614</v>
      </c>
      <c r="D1160" s="214">
        <v>43497</v>
      </c>
      <c r="E1160" s="160" t="s">
        <v>373</v>
      </c>
      <c r="F1160" s="160">
        <v>101117268</v>
      </c>
      <c r="G1160" s="160">
        <v>397.68</v>
      </c>
      <c r="H1160" s="214">
        <v>43509</v>
      </c>
      <c r="I1160" s="160" t="s">
        <v>508</v>
      </c>
      <c r="J1160" s="160" t="s">
        <v>9054</v>
      </c>
      <c r="K1160" s="160">
        <f t="shared" si="17"/>
        <v>2</v>
      </c>
      <c r="L1160" s="160" t="s">
        <v>101</v>
      </c>
      <c r="M1160" s="211">
        <f>VLOOKUP(J1160,'Depr Rates'!A:G,7,FALSE)</f>
        <v>3.1399999999999997E-2</v>
      </c>
    </row>
    <row r="1161" spans="1:13" ht="14.45" x14ac:dyDescent="0.3">
      <c r="A1161" s="212" t="s">
        <v>102</v>
      </c>
      <c r="B1161" s="213">
        <v>10600501</v>
      </c>
      <c r="C1161" s="212" t="s">
        <v>12614</v>
      </c>
      <c r="D1161" s="214">
        <v>43497</v>
      </c>
      <c r="E1161" s="160" t="s">
        <v>373</v>
      </c>
      <c r="F1161" s="160">
        <v>101117268</v>
      </c>
      <c r="G1161" s="160">
        <v>0.45</v>
      </c>
      <c r="H1161" s="214">
        <v>43509</v>
      </c>
      <c r="I1161" s="160" t="s">
        <v>508</v>
      </c>
      <c r="J1161" s="160" t="s">
        <v>462</v>
      </c>
      <c r="K1161" s="160">
        <f t="shared" si="17"/>
        <v>2</v>
      </c>
      <c r="L1161" s="160" t="s">
        <v>101</v>
      </c>
      <c r="M1161" s="211">
        <f>VLOOKUP(J1161,'Depr Rates'!A:G,7,FALSE)</f>
        <v>4.7500000000000001E-2</v>
      </c>
    </row>
    <row r="1162" spans="1:13" ht="14.45" x14ac:dyDescent="0.3">
      <c r="A1162" s="212" t="s">
        <v>102</v>
      </c>
      <c r="B1162" s="213">
        <v>10600501</v>
      </c>
      <c r="C1162" s="212" t="s">
        <v>12614</v>
      </c>
      <c r="D1162" s="214">
        <v>43497</v>
      </c>
      <c r="E1162" s="160" t="s">
        <v>373</v>
      </c>
      <c r="F1162" s="160">
        <v>101117268</v>
      </c>
      <c r="G1162" s="160">
        <v>9.41</v>
      </c>
      <c r="H1162" s="214">
        <v>43509</v>
      </c>
      <c r="I1162" s="160" t="s">
        <v>508</v>
      </c>
      <c r="J1162" s="160" t="s">
        <v>400</v>
      </c>
      <c r="K1162" s="160">
        <f t="shared" si="17"/>
        <v>2</v>
      </c>
      <c r="L1162" s="160" t="s">
        <v>101</v>
      </c>
      <c r="M1162" s="211">
        <f>VLOOKUP(J1162,'Depr Rates'!A:G,7,FALSE)</f>
        <v>4.0599999999999997E-2</v>
      </c>
    </row>
    <row r="1163" spans="1:13" ht="14.45" x14ac:dyDescent="0.3">
      <c r="A1163" s="212" t="s">
        <v>102</v>
      </c>
      <c r="B1163" s="213">
        <v>10600501</v>
      </c>
      <c r="C1163" s="212" t="s">
        <v>12614</v>
      </c>
      <c r="D1163" s="214">
        <v>43497</v>
      </c>
      <c r="E1163" s="160" t="s">
        <v>373</v>
      </c>
      <c r="F1163" s="160">
        <v>101117268</v>
      </c>
      <c r="G1163" s="160">
        <v>27.79</v>
      </c>
      <c r="H1163" s="214">
        <v>43509</v>
      </c>
      <c r="I1163" s="160" t="s">
        <v>508</v>
      </c>
      <c r="J1163" s="160" t="s">
        <v>9054</v>
      </c>
      <c r="K1163" s="160">
        <f t="shared" si="17"/>
        <v>2</v>
      </c>
      <c r="L1163" s="160" t="s">
        <v>101</v>
      </c>
      <c r="M1163" s="211">
        <f>VLOOKUP(J1163,'Depr Rates'!A:G,7,FALSE)</f>
        <v>3.1399999999999997E-2</v>
      </c>
    </row>
    <row r="1164" spans="1:13" ht="14.45" x14ac:dyDescent="0.3">
      <c r="A1164" s="212" t="s">
        <v>102</v>
      </c>
      <c r="B1164" s="213">
        <v>10600501</v>
      </c>
      <c r="C1164" s="212" t="s">
        <v>12614</v>
      </c>
      <c r="D1164" s="214">
        <v>43497</v>
      </c>
      <c r="E1164" s="160" t="s">
        <v>373</v>
      </c>
      <c r="F1164" s="160">
        <v>101117268</v>
      </c>
      <c r="G1164" s="160">
        <v>7.17</v>
      </c>
      <c r="H1164" s="214">
        <v>43509</v>
      </c>
      <c r="I1164" s="160" t="s">
        <v>508</v>
      </c>
      <c r="J1164" s="160" t="s">
        <v>9132</v>
      </c>
      <c r="K1164" s="160">
        <f t="shared" si="17"/>
        <v>2</v>
      </c>
      <c r="L1164" s="160" t="s">
        <v>101</v>
      </c>
      <c r="M1164" s="211">
        <f>VLOOKUP(J1164,'Depr Rates'!A:G,7,FALSE)</f>
        <v>3.7400000000000003E-2</v>
      </c>
    </row>
    <row r="1165" spans="1:13" ht="14.45" x14ac:dyDescent="0.3">
      <c r="A1165" s="212" t="s">
        <v>102</v>
      </c>
      <c r="B1165" s="213">
        <v>10600501</v>
      </c>
      <c r="C1165" s="212" t="s">
        <v>12614</v>
      </c>
      <c r="D1165" s="214">
        <v>43497</v>
      </c>
      <c r="E1165" s="160" t="s">
        <v>373</v>
      </c>
      <c r="F1165" s="160">
        <v>101117268</v>
      </c>
      <c r="G1165" s="160">
        <v>7.16</v>
      </c>
      <c r="H1165" s="214">
        <v>43509</v>
      </c>
      <c r="I1165" s="160" t="s">
        <v>508</v>
      </c>
      <c r="J1165" s="160" t="s">
        <v>462</v>
      </c>
      <c r="K1165" s="160">
        <f t="shared" si="17"/>
        <v>2</v>
      </c>
      <c r="L1165" s="160" t="s">
        <v>101</v>
      </c>
      <c r="M1165" s="211">
        <f>VLOOKUP(J1165,'Depr Rates'!A:G,7,FALSE)</f>
        <v>4.7500000000000001E-2</v>
      </c>
    </row>
    <row r="1166" spans="1:13" ht="14.45" x14ac:dyDescent="0.3">
      <c r="A1166" s="212" t="s">
        <v>102</v>
      </c>
      <c r="B1166" s="213">
        <v>10600501</v>
      </c>
      <c r="C1166" s="212" t="s">
        <v>12614</v>
      </c>
      <c r="D1166" s="214">
        <v>43497</v>
      </c>
      <c r="E1166" s="160" t="s">
        <v>373</v>
      </c>
      <c r="F1166" s="160">
        <v>101117268</v>
      </c>
      <c r="G1166" s="160">
        <v>150.49</v>
      </c>
      <c r="H1166" s="214">
        <v>43509</v>
      </c>
      <c r="I1166" s="160" t="s">
        <v>508</v>
      </c>
      <c r="J1166" s="160" t="s">
        <v>400</v>
      </c>
      <c r="K1166" s="160">
        <f t="shared" si="17"/>
        <v>2</v>
      </c>
      <c r="L1166" s="160" t="s">
        <v>101</v>
      </c>
      <c r="M1166" s="211">
        <f>VLOOKUP(J1166,'Depr Rates'!A:G,7,FALSE)</f>
        <v>4.0599999999999997E-2</v>
      </c>
    </row>
    <row r="1167" spans="1:13" ht="14.45" x14ac:dyDescent="0.3">
      <c r="A1167" s="212" t="s">
        <v>102</v>
      </c>
      <c r="B1167" s="213">
        <v>10600501</v>
      </c>
      <c r="C1167" s="212" t="s">
        <v>12614</v>
      </c>
      <c r="D1167" s="214">
        <v>43497</v>
      </c>
      <c r="E1167" s="160" t="s">
        <v>373</v>
      </c>
      <c r="F1167" s="160">
        <v>101117268</v>
      </c>
      <c r="G1167" s="160">
        <v>444.35</v>
      </c>
      <c r="H1167" s="214">
        <v>43509</v>
      </c>
      <c r="I1167" s="160" t="s">
        <v>508</v>
      </c>
      <c r="J1167" s="160" t="s">
        <v>9054</v>
      </c>
      <c r="K1167" s="160">
        <f t="shared" si="17"/>
        <v>2</v>
      </c>
      <c r="L1167" s="160" t="s">
        <v>101</v>
      </c>
      <c r="M1167" s="211">
        <f>VLOOKUP(J1167,'Depr Rates'!A:G,7,FALSE)</f>
        <v>3.1399999999999997E-2</v>
      </c>
    </row>
    <row r="1168" spans="1:13" ht="14.45" x14ac:dyDescent="0.3">
      <c r="A1168" s="212" t="s">
        <v>102</v>
      </c>
      <c r="B1168" s="213">
        <v>10600501</v>
      </c>
      <c r="C1168" s="212" t="s">
        <v>12614</v>
      </c>
      <c r="D1168" s="214">
        <v>43497</v>
      </c>
      <c r="E1168" s="160" t="s">
        <v>373</v>
      </c>
      <c r="F1168" s="160">
        <v>101117268</v>
      </c>
      <c r="G1168" s="160">
        <v>114.65</v>
      </c>
      <c r="H1168" s="214">
        <v>43509</v>
      </c>
      <c r="I1168" s="160" t="s">
        <v>508</v>
      </c>
      <c r="J1168" s="160" t="s">
        <v>9132</v>
      </c>
      <c r="K1168" s="160">
        <f t="shared" si="17"/>
        <v>2</v>
      </c>
      <c r="L1168" s="160" t="s">
        <v>101</v>
      </c>
      <c r="M1168" s="211">
        <f>VLOOKUP(J1168,'Depr Rates'!A:G,7,FALSE)</f>
        <v>3.7400000000000003E-2</v>
      </c>
    </row>
    <row r="1169" spans="1:13" ht="14.45" x14ac:dyDescent="0.3">
      <c r="A1169" s="212" t="s">
        <v>102</v>
      </c>
      <c r="B1169" s="213">
        <v>10600501</v>
      </c>
      <c r="C1169" s="212" t="s">
        <v>12614</v>
      </c>
      <c r="D1169" s="214">
        <v>43525</v>
      </c>
      <c r="E1169" s="160" t="s">
        <v>373</v>
      </c>
      <c r="F1169" s="160">
        <v>101117268</v>
      </c>
      <c r="G1169" s="160">
        <v>-562.12</v>
      </c>
      <c r="H1169" s="214">
        <v>43509</v>
      </c>
      <c r="I1169" s="160" t="s">
        <v>508</v>
      </c>
      <c r="J1169" s="160" t="s">
        <v>400</v>
      </c>
      <c r="K1169" s="160">
        <f t="shared" si="17"/>
        <v>2</v>
      </c>
      <c r="L1169" s="160" t="s">
        <v>101</v>
      </c>
      <c r="M1169" s="211">
        <f>VLOOKUP(J1169,'Depr Rates'!A:G,7,FALSE)</f>
        <v>4.0599999999999997E-2</v>
      </c>
    </row>
    <row r="1170" spans="1:13" ht="14.45" x14ac:dyDescent="0.3">
      <c r="A1170" s="212" t="s">
        <v>102</v>
      </c>
      <c r="B1170" s="213">
        <v>10600501</v>
      </c>
      <c r="C1170" s="212" t="s">
        <v>12614</v>
      </c>
      <c r="D1170" s="214">
        <v>43525</v>
      </c>
      <c r="E1170" s="160" t="s">
        <v>373</v>
      </c>
      <c r="F1170" s="160">
        <v>101117268</v>
      </c>
      <c r="G1170" s="160">
        <v>-26.76</v>
      </c>
      <c r="H1170" s="214">
        <v>43509</v>
      </c>
      <c r="I1170" s="160" t="s">
        <v>508</v>
      </c>
      <c r="J1170" s="160" t="s">
        <v>462</v>
      </c>
      <c r="K1170" s="160">
        <f t="shared" si="17"/>
        <v>2</v>
      </c>
      <c r="L1170" s="160" t="s">
        <v>101</v>
      </c>
      <c r="M1170" s="211">
        <f>VLOOKUP(J1170,'Depr Rates'!A:G,7,FALSE)</f>
        <v>4.7500000000000001E-2</v>
      </c>
    </row>
    <row r="1171" spans="1:13" ht="14.45" x14ac:dyDescent="0.3">
      <c r="A1171" s="212" t="s">
        <v>102</v>
      </c>
      <c r="B1171" s="213">
        <v>10600501</v>
      </c>
      <c r="C1171" s="212" t="s">
        <v>12614</v>
      </c>
      <c r="D1171" s="214">
        <v>43525</v>
      </c>
      <c r="E1171" s="160" t="s">
        <v>373</v>
      </c>
      <c r="F1171" s="160">
        <v>101117268</v>
      </c>
      <c r="G1171" s="215">
        <v>-1659.71</v>
      </c>
      <c r="H1171" s="214">
        <v>43509</v>
      </c>
      <c r="I1171" s="160" t="s">
        <v>508</v>
      </c>
      <c r="J1171" s="160" t="s">
        <v>9054</v>
      </c>
      <c r="K1171" s="160">
        <f t="shared" si="17"/>
        <v>2</v>
      </c>
      <c r="L1171" s="160" t="s">
        <v>101</v>
      </c>
      <c r="M1171" s="211">
        <f>VLOOKUP(J1171,'Depr Rates'!A:G,7,FALSE)</f>
        <v>3.1399999999999997E-2</v>
      </c>
    </row>
    <row r="1172" spans="1:13" ht="14.45" x14ac:dyDescent="0.3">
      <c r="A1172" s="212" t="s">
        <v>102</v>
      </c>
      <c r="B1172" s="213">
        <v>10600501</v>
      </c>
      <c r="C1172" s="212" t="s">
        <v>12614</v>
      </c>
      <c r="D1172" s="214">
        <v>43525</v>
      </c>
      <c r="E1172" s="160" t="s">
        <v>373</v>
      </c>
      <c r="F1172" s="160">
        <v>101117268</v>
      </c>
      <c r="G1172" s="160">
        <v>-428.26</v>
      </c>
      <c r="H1172" s="214">
        <v>43509</v>
      </c>
      <c r="I1172" s="160" t="s">
        <v>508</v>
      </c>
      <c r="J1172" s="160" t="s">
        <v>9132</v>
      </c>
      <c r="K1172" s="160">
        <f t="shared" si="17"/>
        <v>2</v>
      </c>
      <c r="L1172" s="160" t="s">
        <v>101</v>
      </c>
      <c r="M1172" s="211">
        <f>VLOOKUP(J1172,'Depr Rates'!A:G,7,FALSE)</f>
        <v>3.7400000000000003E-2</v>
      </c>
    </row>
    <row r="1173" spans="1:13" ht="14.45" x14ac:dyDescent="0.3">
      <c r="A1173" s="212" t="s">
        <v>102</v>
      </c>
      <c r="B1173" s="213">
        <v>10600501</v>
      </c>
      <c r="C1173" s="212" t="s">
        <v>12614</v>
      </c>
      <c r="D1173" s="214">
        <v>43525</v>
      </c>
      <c r="E1173" s="160" t="s">
        <v>373</v>
      </c>
      <c r="F1173" s="160">
        <v>101117268</v>
      </c>
      <c r="G1173" s="160">
        <v>92.89</v>
      </c>
      <c r="H1173" s="214">
        <v>43509</v>
      </c>
      <c r="I1173" s="160" t="s">
        <v>508</v>
      </c>
      <c r="J1173" s="160" t="s">
        <v>400</v>
      </c>
      <c r="K1173" s="160">
        <f t="shared" si="17"/>
        <v>2</v>
      </c>
      <c r="L1173" s="160" t="s">
        <v>101</v>
      </c>
      <c r="M1173" s="211">
        <f>VLOOKUP(J1173,'Depr Rates'!A:G,7,FALSE)</f>
        <v>4.0599999999999997E-2</v>
      </c>
    </row>
    <row r="1174" spans="1:13" ht="14.45" x14ac:dyDescent="0.3">
      <c r="A1174" s="212" t="s">
        <v>102</v>
      </c>
      <c r="B1174" s="213">
        <v>10600501</v>
      </c>
      <c r="C1174" s="212" t="s">
        <v>12614</v>
      </c>
      <c r="D1174" s="214">
        <v>43525</v>
      </c>
      <c r="E1174" s="160" t="s">
        <v>373</v>
      </c>
      <c r="F1174" s="160">
        <v>101117268</v>
      </c>
      <c r="G1174" s="160">
        <v>4.43</v>
      </c>
      <c r="H1174" s="214">
        <v>43509</v>
      </c>
      <c r="I1174" s="160" t="s">
        <v>508</v>
      </c>
      <c r="J1174" s="160" t="s">
        <v>462</v>
      </c>
      <c r="K1174" s="160">
        <f t="shared" si="17"/>
        <v>2</v>
      </c>
      <c r="L1174" s="160" t="s">
        <v>101</v>
      </c>
      <c r="M1174" s="211">
        <f>VLOOKUP(J1174,'Depr Rates'!A:G,7,FALSE)</f>
        <v>4.7500000000000001E-2</v>
      </c>
    </row>
    <row r="1175" spans="1:13" ht="14.45" x14ac:dyDescent="0.3">
      <c r="A1175" s="212" t="s">
        <v>102</v>
      </c>
      <c r="B1175" s="213">
        <v>10600501</v>
      </c>
      <c r="C1175" s="212" t="s">
        <v>12614</v>
      </c>
      <c r="D1175" s="214">
        <v>43525</v>
      </c>
      <c r="E1175" s="160" t="s">
        <v>373</v>
      </c>
      <c r="F1175" s="160">
        <v>101117268</v>
      </c>
      <c r="G1175" s="160">
        <v>274.3</v>
      </c>
      <c r="H1175" s="214">
        <v>43509</v>
      </c>
      <c r="I1175" s="160" t="s">
        <v>508</v>
      </c>
      <c r="J1175" s="160" t="s">
        <v>9054</v>
      </c>
      <c r="K1175" s="160">
        <f t="shared" si="17"/>
        <v>2</v>
      </c>
      <c r="L1175" s="160" t="s">
        <v>101</v>
      </c>
      <c r="M1175" s="211">
        <f>VLOOKUP(J1175,'Depr Rates'!A:G,7,FALSE)</f>
        <v>3.1399999999999997E-2</v>
      </c>
    </row>
    <row r="1176" spans="1:13" ht="14.45" x14ac:dyDescent="0.3">
      <c r="A1176" s="212" t="s">
        <v>102</v>
      </c>
      <c r="B1176" s="213">
        <v>10600501</v>
      </c>
      <c r="C1176" s="212" t="s">
        <v>12614</v>
      </c>
      <c r="D1176" s="214">
        <v>43525</v>
      </c>
      <c r="E1176" s="160" t="s">
        <v>373</v>
      </c>
      <c r="F1176" s="160">
        <v>101117268</v>
      </c>
      <c r="G1176" s="160">
        <v>70.77</v>
      </c>
      <c r="H1176" s="214">
        <v>43509</v>
      </c>
      <c r="I1176" s="160" t="s">
        <v>508</v>
      </c>
      <c r="J1176" s="160" t="s">
        <v>9132</v>
      </c>
      <c r="K1176" s="160">
        <f t="shared" si="17"/>
        <v>2</v>
      </c>
      <c r="L1176" s="160" t="s">
        <v>101</v>
      </c>
      <c r="M1176" s="211">
        <f>VLOOKUP(J1176,'Depr Rates'!A:G,7,FALSE)</f>
        <v>3.7400000000000003E-2</v>
      </c>
    </row>
    <row r="1177" spans="1:13" ht="14.45" x14ac:dyDescent="0.3">
      <c r="A1177" s="212" t="s">
        <v>102</v>
      </c>
      <c r="B1177" s="213">
        <v>10600501</v>
      </c>
      <c r="C1177" s="212" t="s">
        <v>12614</v>
      </c>
      <c r="D1177" s="214">
        <v>43525</v>
      </c>
      <c r="E1177" s="160" t="s">
        <v>373</v>
      </c>
      <c r="F1177" s="160">
        <v>101117545</v>
      </c>
      <c r="G1177" s="160">
        <v>488.51</v>
      </c>
      <c r="H1177" s="214">
        <v>43554</v>
      </c>
      <c r="I1177" s="160" t="s">
        <v>622</v>
      </c>
      <c r="J1177" s="160" t="s">
        <v>9054</v>
      </c>
      <c r="K1177" s="160">
        <f t="shared" si="17"/>
        <v>3</v>
      </c>
      <c r="L1177" s="160" t="s">
        <v>101</v>
      </c>
      <c r="M1177" s="211">
        <f>VLOOKUP(J1177,'Depr Rates'!A:G,7,FALSE)</f>
        <v>3.1399999999999997E-2</v>
      </c>
    </row>
    <row r="1178" spans="1:13" ht="14.45" x14ac:dyDescent="0.3">
      <c r="A1178" s="212" t="s">
        <v>102</v>
      </c>
      <c r="B1178" s="213">
        <v>10600501</v>
      </c>
      <c r="C1178" s="212" t="s">
        <v>12614</v>
      </c>
      <c r="D1178" s="214">
        <v>43525</v>
      </c>
      <c r="E1178" s="160" t="s">
        <v>373</v>
      </c>
      <c r="F1178" s="160">
        <v>101117560</v>
      </c>
      <c r="G1178" s="160">
        <v>-56.89</v>
      </c>
      <c r="H1178" s="214">
        <v>43550</v>
      </c>
      <c r="I1178" s="160" t="s">
        <v>599</v>
      </c>
      <c r="J1178" s="160" t="s">
        <v>462</v>
      </c>
      <c r="K1178" s="160">
        <f t="shared" si="17"/>
        <v>3</v>
      </c>
      <c r="L1178" s="160" t="s">
        <v>101</v>
      </c>
      <c r="M1178" s="211">
        <f>VLOOKUP(J1178,'Depr Rates'!A:G,7,FALSE)</f>
        <v>4.7500000000000001E-2</v>
      </c>
    </row>
    <row r="1179" spans="1:13" ht="14.45" x14ac:dyDescent="0.3">
      <c r="A1179" s="212" t="s">
        <v>102</v>
      </c>
      <c r="B1179" s="213">
        <v>10600501</v>
      </c>
      <c r="C1179" s="212" t="s">
        <v>12614</v>
      </c>
      <c r="D1179" s="214">
        <v>43525</v>
      </c>
      <c r="E1179" s="160" t="s">
        <v>373</v>
      </c>
      <c r="F1179" s="160">
        <v>101117560</v>
      </c>
      <c r="G1179" s="215">
        <v>-1194.6300000000001</v>
      </c>
      <c r="H1179" s="214">
        <v>43550</v>
      </c>
      <c r="I1179" s="160" t="s">
        <v>599</v>
      </c>
      <c r="J1179" s="160" t="s">
        <v>400</v>
      </c>
      <c r="K1179" s="160">
        <f t="shared" si="17"/>
        <v>3</v>
      </c>
      <c r="L1179" s="160" t="s">
        <v>101</v>
      </c>
      <c r="M1179" s="211">
        <f>VLOOKUP(J1179,'Depr Rates'!A:G,7,FALSE)</f>
        <v>4.0599999999999997E-2</v>
      </c>
    </row>
    <row r="1180" spans="1:13" ht="14.45" x14ac:dyDescent="0.3">
      <c r="A1180" s="212" t="s">
        <v>102</v>
      </c>
      <c r="B1180" s="213">
        <v>10600501</v>
      </c>
      <c r="C1180" s="212" t="s">
        <v>12614</v>
      </c>
      <c r="D1180" s="214">
        <v>43525</v>
      </c>
      <c r="E1180" s="160" t="s">
        <v>373</v>
      </c>
      <c r="F1180" s="160">
        <v>101117560</v>
      </c>
      <c r="G1180" s="215">
        <v>-3526.99</v>
      </c>
      <c r="H1180" s="214">
        <v>43550</v>
      </c>
      <c r="I1180" s="160" t="s">
        <v>599</v>
      </c>
      <c r="J1180" s="160" t="s">
        <v>9054</v>
      </c>
      <c r="K1180" s="160">
        <f t="shared" si="17"/>
        <v>3</v>
      </c>
      <c r="L1180" s="160" t="s">
        <v>101</v>
      </c>
      <c r="M1180" s="211">
        <f>VLOOKUP(J1180,'Depr Rates'!A:G,7,FALSE)</f>
        <v>3.1399999999999997E-2</v>
      </c>
    </row>
    <row r="1181" spans="1:13" ht="14.45" x14ac:dyDescent="0.3">
      <c r="A1181" s="212" t="s">
        <v>102</v>
      </c>
      <c r="B1181" s="213">
        <v>10600501</v>
      </c>
      <c r="C1181" s="212" t="s">
        <v>12614</v>
      </c>
      <c r="D1181" s="214">
        <v>43525</v>
      </c>
      <c r="E1181" s="160" t="s">
        <v>373</v>
      </c>
      <c r="F1181" s="160">
        <v>101117560</v>
      </c>
      <c r="G1181" s="160">
        <v>-910.19</v>
      </c>
      <c r="H1181" s="214">
        <v>43550</v>
      </c>
      <c r="I1181" s="160" t="s">
        <v>599</v>
      </c>
      <c r="J1181" s="160" t="s">
        <v>9132</v>
      </c>
      <c r="K1181" s="160">
        <f t="shared" si="17"/>
        <v>3</v>
      </c>
      <c r="L1181" s="160" t="s">
        <v>101</v>
      </c>
      <c r="M1181" s="211">
        <f>VLOOKUP(J1181,'Depr Rates'!A:G,7,FALSE)</f>
        <v>3.7400000000000003E-2</v>
      </c>
    </row>
    <row r="1182" spans="1:13" ht="14.45" x14ac:dyDescent="0.3">
      <c r="A1182" s="212" t="s">
        <v>102</v>
      </c>
      <c r="B1182" s="213">
        <v>10600501</v>
      </c>
      <c r="C1182" s="212" t="s">
        <v>12614</v>
      </c>
      <c r="D1182" s="214">
        <v>43525</v>
      </c>
      <c r="E1182" s="160" t="s">
        <v>373</v>
      </c>
      <c r="F1182" s="160">
        <v>101117560</v>
      </c>
      <c r="G1182" s="215">
        <v>1066.58</v>
      </c>
      <c r="H1182" s="214">
        <v>43550</v>
      </c>
      <c r="I1182" s="160" t="s">
        <v>599</v>
      </c>
      <c r="J1182" s="160" t="s">
        <v>9132</v>
      </c>
      <c r="K1182" s="160">
        <f t="shared" si="17"/>
        <v>3</v>
      </c>
      <c r="L1182" s="160" t="s">
        <v>101</v>
      </c>
      <c r="M1182" s="211">
        <f>VLOOKUP(J1182,'Depr Rates'!A:G,7,FALSE)</f>
        <v>3.7400000000000003E-2</v>
      </c>
    </row>
    <row r="1183" spans="1:13" ht="14.45" x14ac:dyDescent="0.3">
      <c r="A1183" s="212" t="s">
        <v>102</v>
      </c>
      <c r="B1183" s="213">
        <v>10600501</v>
      </c>
      <c r="C1183" s="212" t="s">
        <v>12614</v>
      </c>
      <c r="D1183" s="214">
        <v>43525</v>
      </c>
      <c r="E1183" s="160" t="s">
        <v>373</v>
      </c>
      <c r="F1183" s="160">
        <v>101117560</v>
      </c>
      <c r="G1183" s="160">
        <v>66.66</v>
      </c>
      <c r="H1183" s="214">
        <v>43550</v>
      </c>
      <c r="I1183" s="160" t="s">
        <v>599</v>
      </c>
      <c r="J1183" s="160" t="s">
        <v>462</v>
      </c>
      <c r="K1183" s="160">
        <f t="shared" si="17"/>
        <v>3</v>
      </c>
      <c r="L1183" s="160" t="s">
        <v>101</v>
      </c>
      <c r="M1183" s="211">
        <f>VLOOKUP(J1183,'Depr Rates'!A:G,7,FALSE)</f>
        <v>4.7500000000000001E-2</v>
      </c>
    </row>
    <row r="1184" spans="1:13" ht="14.45" x14ac:dyDescent="0.3">
      <c r="A1184" s="212" t="s">
        <v>102</v>
      </c>
      <c r="B1184" s="213">
        <v>10600501</v>
      </c>
      <c r="C1184" s="212" t="s">
        <v>12614</v>
      </c>
      <c r="D1184" s="214">
        <v>43525</v>
      </c>
      <c r="E1184" s="160" t="s">
        <v>373</v>
      </c>
      <c r="F1184" s="160">
        <v>101117560</v>
      </c>
      <c r="G1184" s="215">
        <v>4132.96</v>
      </c>
      <c r="H1184" s="214">
        <v>43550</v>
      </c>
      <c r="I1184" s="160" t="s">
        <v>599</v>
      </c>
      <c r="J1184" s="160" t="s">
        <v>9054</v>
      </c>
      <c r="K1184" s="160">
        <f t="shared" si="17"/>
        <v>3</v>
      </c>
      <c r="L1184" s="160" t="s">
        <v>101</v>
      </c>
      <c r="M1184" s="211">
        <f>VLOOKUP(J1184,'Depr Rates'!A:G,7,FALSE)</f>
        <v>3.1399999999999997E-2</v>
      </c>
    </row>
    <row r="1185" spans="1:13" ht="14.45" x14ac:dyDescent="0.3">
      <c r="A1185" s="212" t="s">
        <v>102</v>
      </c>
      <c r="B1185" s="213">
        <v>10600501</v>
      </c>
      <c r="C1185" s="212" t="s">
        <v>12614</v>
      </c>
      <c r="D1185" s="214">
        <v>43525</v>
      </c>
      <c r="E1185" s="160" t="s">
        <v>373</v>
      </c>
      <c r="F1185" s="160">
        <v>101117560</v>
      </c>
      <c r="G1185" s="215">
        <v>1399.88</v>
      </c>
      <c r="H1185" s="214">
        <v>43550</v>
      </c>
      <c r="I1185" s="160" t="s">
        <v>599</v>
      </c>
      <c r="J1185" s="160" t="s">
        <v>400</v>
      </c>
      <c r="K1185" s="160">
        <f t="shared" si="17"/>
        <v>3</v>
      </c>
      <c r="L1185" s="160" t="s">
        <v>101</v>
      </c>
      <c r="M1185" s="211">
        <f>VLOOKUP(J1185,'Depr Rates'!A:G,7,FALSE)</f>
        <v>4.0599999999999997E-2</v>
      </c>
    </row>
    <row r="1186" spans="1:13" ht="14.45" x14ac:dyDescent="0.3">
      <c r="A1186" s="212" t="s">
        <v>102</v>
      </c>
      <c r="B1186" s="213">
        <v>10600501</v>
      </c>
      <c r="C1186" s="212" t="s">
        <v>12614</v>
      </c>
      <c r="D1186" s="214">
        <v>43497</v>
      </c>
      <c r="E1186" s="160" t="s">
        <v>373</v>
      </c>
      <c r="F1186" s="160">
        <v>105090146</v>
      </c>
      <c r="G1186" s="160">
        <v>-195.11</v>
      </c>
      <c r="H1186" s="214">
        <v>43519</v>
      </c>
      <c r="I1186" s="160" t="s">
        <v>509</v>
      </c>
      <c r="J1186" s="160" t="s">
        <v>377</v>
      </c>
      <c r="K1186" s="160">
        <f t="shared" si="17"/>
        <v>2</v>
      </c>
      <c r="L1186" s="160" t="s">
        <v>101</v>
      </c>
      <c r="M1186" s="211">
        <f>VLOOKUP(J1186,'Depr Rates'!A:G,7,FALSE)</f>
        <v>1.77E-2</v>
      </c>
    </row>
    <row r="1187" spans="1:13" ht="14.45" x14ac:dyDescent="0.3">
      <c r="A1187" s="212" t="s">
        <v>102</v>
      </c>
      <c r="B1187" s="213">
        <v>10600501</v>
      </c>
      <c r="C1187" s="212" t="s">
        <v>12614</v>
      </c>
      <c r="D1187" s="214">
        <v>43497</v>
      </c>
      <c r="E1187" s="160" t="s">
        <v>373</v>
      </c>
      <c r="F1187" s="160">
        <v>105090146</v>
      </c>
      <c r="G1187" s="160">
        <v>-258.66000000000003</v>
      </c>
      <c r="H1187" s="214">
        <v>43519</v>
      </c>
      <c r="I1187" s="160" t="s">
        <v>509</v>
      </c>
      <c r="J1187" s="160" t="s">
        <v>376</v>
      </c>
      <c r="K1187" s="160">
        <f t="shared" si="17"/>
        <v>2</v>
      </c>
      <c r="L1187" s="160" t="s">
        <v>101</v>
      </c>
      <c r="M1187" s="211">
        <f>VLOOKUP(J1187,'Depr Rates'!A:G,7,FALSE)</f>
        <v>3.9300000000000002E-2</v>
      </c>
    </row>
    <row r="1188" spans="1:13" ht="14.45" x14ac:dyDescent="0.3">
      <c r="A1188" s="212" t="s">
        <v>102</v>
      </c>
      <c r="B1188" s="213">
        <v>10600501</v>
      </c>
      <c r="C1188" s="212" t="s">
        <v>12614</v>
      </c>
      <c r="D1188" s="214">
        <v>43497</v>
      </c>
      <c r="E1188" s="160" t="s">
        <v>373</v>
      </c>
      <c r="F1188" s="160">
        <v>105090146</v>
      </c>
      <c r="G1188" s="160">
        <v>551.99</v>
      </c>
      <c r="H1188" s="214">
        <v>43519</v>
      </c>
      <c r="I1188" s="160" t="s">
        <v>509</v>
      </c>
      <c r="J1188" s="160" t="s">
        <v>377</v>
      </c>
      <c r="K1188" s="160">
        <f t="shared" si="17"/>
        <v>2</v>
      </c>
      <c r="L1188" s="160" t="s">
        <v>101</v>
      </c>
      <c r="M1188" s="211">
        <f>VLOOKUP(J1188,'Depr Rates'!A:G,7,FALSE)</f>
        <v>1.77E-2</v>
      </c>
    </row>
    <row r="1189" spans="1:13" ht="14.45" x14ac:dyDescent="0.3">
      <c r="A1189" s="212" t="s">
        <v>102</v>
      </c>
      <c r="B1189" s="213">
        <v>10600501</v>
      </c>
      <c r="C1189" s="212" t="s">
        <v>12614</v>
      </c>
      <c r="D1189" s="214">
        <v>43497</v>
      </c>
      <c r="E1189" s="160" t="s">
        <v>373</v>
      </c>
      <c r="F1189" s="160">
        <v>105090146</v>
      </c>
      <c r="G1189" s="160">
        <v>731.78</v>
      </c>
      <c r="H1189" s="214">
        <v>43519</v>
      </c>
      <c r="I1189" s="160" t="s">
        <v>509</v>
      </c>
      <c r="J1189" s="160" t="s">
        <v>376</v>
      </c>
      <c r="K1189" s="160">
        <f t="shared" si="17"/>
        <v>2</v>
      </c>
      <c r="L1189" s="160" t="s">
        <v>101</v>
      </c>
      <c r="M1189" s="211">
        <f>VLOOKUP(J1189,'Depr Rates'!A:G,7,FALSE)</f>
        <v>3.9300000000000002E-2</v>
      </c>
    </row>
    <row r="1190" spans="1:13" ht="14.45" x14ac:dyDescent="0.3">
      <c r="A1190" s="212" t="s">
        <v>102</v>
      </c>
      <c r="B1190" s="213">
        <v>10600501</v>
      </c>
      <c r="C1190" s="212" t="s">
        <v>12614</v>
      </c>
      <c r="D1190" s="214">
        <v>43497</v>
      </c>
      <c r="E1190" s="160" t="s">
        <v>373</v>
      </c>
      <c r="F1190" s="160">
        <v>105090146</v>
      </c>
      <c r="G1190" s="160">
        <v>768.75</v>
      </c>
      <c r="H1190" s="214">
        <v>43519</v>
      </c>
      <c r="I1190" s="160" t="s">
        <v>509</v>
      </c>
      <c r="J1190" s="160" t="s">
        <v>377</v>
      </c>
      <c r="K1190" s="160">
        <f t="shared" si="17"/>
        <v>2</v>
      </c>
      <c r="L1190" s="160" t="s">
        <v>101</v>
      </c>
      <c r="M1190" s="211">
        <f>VLOOKUP(J1190,'Depr Rates'!A:G,7,FALSE)</f>
        <v>1.77E-2</v>
      </c>
    </row>
    <row r="1191" spans="1:13" ht="14.45" x14ac:dyDescent="0.3">
      <c r="A1191" s="212" t="s">
        <v>102</v>
      </c>
      <c r="B1191" s="213">
        <v>10600501</v>
      </c>
      <c r="C1191" s="212" t="s">
        <v>12614</v>
      </c>
      <c r="D1191" s="214">
        <v>43497</v>
      </c>
      <c r="E1191" s="160" t="s">
        <v>373</v>
      </c>
      <c r="F1191" s="160">
        <v>105090146</v>
      </c>
      <c r="G1191" s="215">
        <v>1019.16</v>
      </c>
      <c r="H1191" s="214">
        <v>43519</v>
      </c>
      <c r="I1191" s="160" t="s">
        <v>509</v>
      </c>
      <c r="J1191" s="160" t="s">
        <v>376</v>
      </c>
      <c r="K1191" s="160">
        <f t="shared" si="17"/>
        <v>2</v>
      </c>
      <c r="L1191" s="160" t="s">
        <v>101</v>
      </c>
      <c r="M1191" s="211">
        <f>VLOOKUP(J1191,'Depr Rates'!A:G,7,FALSE)</f>
        <v>3.9300000000000002E-2</v>
      </c>
    </row>
    <row r="1192" spans="1:13" ht="14.45" x14ac:dyDescent="0.3">
      <c r="A1192" s="212" t="s">
        <v>102</v>
      </c>
      <c r="B1192" s="213">
        <v>10600501</v>
      </c>
      <c r="C1192" s="212" t="s">
        <v>12614</v>
      </c>
      <c r="D1192" s="214">
        <v>43525</v>
      </c>
      <c r="E1192" s="160" t="s">
        <v>373</v>
      </c>
      <c r="F1192" s="160">
        <v>105090146</v>
      </c>
      <c r="G1192" s="160">
        <v>-694.06</v>
      </c>
      <c r="H1192" s="214">
        <v>43519</v>
      </c>
      <c r="I1192" s="160" t="s">
        <v>509</v>
      </c>
      <c r="J1192" s="160" t="s">
        <v>377</v>
      </c>
      <c r="K1192" s="160">
        <f t="shared" ref="K1192:K1213" si="18">MONTH(H1192)</f>
        <v>2</v>
      </c>
      <c r="L1192" s="160" t="s">
        <v>101</v>
      </c>
      <c r="M1192" s="211">
        <f>VLOOKUP(J1192,'Depr Rates'!A:G,7,FALSE)</f>
        <v>1.77E-2</v>
      </c>
    </row>
    <row r="1193" spans="1:13" ht="14.45" x14ac:dyDescent="0.3">
      <c r="A1193" s="212" t="s">
        <v>102</v>
      </c>
      <c r="B1193" s="213">
        <v>10600501</v>
      </c>
      <c r="C1193" s="212" t="s">
        <v>12614</v>
      </c>
      <c r="D1193" s="214">
        <v>43525</v>
      </c>
      <c r="E1193" s="160" t="s">
        <v>373</v>
      </c>
      <c r="F1193" s="160">
        <v>105090146</v>
      </c>
      <c r="G1193" s="160">
        <v>-920.13</v>
      </c>
      <c r="H1193" s="214">
        <v>43519</v>
      </c>
      <c r="I1193" s="160" t="s">
        <v>509</v>
      </c>
      <c r="J1193" s="160" t="s">
        <v>376</v>
      </c>
      <c r="K1193" s="160">
        <f t="shared" si="18"/>
        <v>2</v>
      </c>
      <c r="L1193" s="160" t="s">
        <v>101</v>
      </c>
      <c r="M1193" s="211">
        <f>VLOOKUP(J1193,'Depr Rates'!A:G,7,FALSE)</f>
        <v>3.9300000000000002E-2</v>
      </c>
    </row>
    <row r="1194" spans="1:13" ht="14.45" x14ac:dyDescent="0.3">
      <c r="A1194" s="212" t="s">
        <v>102</v>
      </c>
      <c r="B1194" s="213">
        <v>10600501</v>
      </c>
      <c r="C1194" s="212" t="s">
        <v>12614</v>
      </c>
      <c r="D1194" s="214">
        <v>43525</v>
      </c>
      <c r="E1194" s="160" t="s">
        <v>373</v>
      </c>
      <c r="F1194" s="160">
        <v>105090146</v>
      </c>
      <c r="G1194" s="160">
        <v>693.96</v>
      </c>
      <c r="H1194" s="214">
        <v>43519</v>
      </c>
      <c r="I1194" s="160" t="s">
        <v>509</v>
      </c>
      <c r="J1194" s="160" t="s">
        <v>377</v>
      </c>
      <c r="K1194" s="160">
        <f t="shared" si="18"/>
        <v>2</v>
      </c>
      <c r="L1194" s="160" t="s">
        <v>101</v>
      </c>
      <c r="M1194" s="211">
        <f>VLOOKUP(J1194,'Depr Rates'!A:G,7,FALSE)</f>
        <v>1.77E-2</v>
      </c>
    </row>
    <row r="1195" spans="1:13" ht="14.45" x14ac:dyDescent="0.3">
      <c r="A1195" s="212" t="s">
        <v>102</v>
      </c>
      <c r="B1195" s="213">
        <v>10600501</v>
      </c>
      <c r="C1195" s="212" t="s">
        <v>12614</v>
      </c>
      <c r="D1195" s="214">
        <v>43525</v>
      </c>
      <c r="E1195" s="160" t="s">
        <v>373</v>
      </c>
      <c r="F1195" s="160">
        <v>105090146</v>
      </c>
      <c r="G1195" s="160">
        <v>920.01</v>
      </c>
      <c r="H1195" s="214">
        <v>43519</v>
      </c>
      <c r="I1195" s="160" t="s">
        <v>509</v>
      </c>
      <c r="J1195" s="160" t="s">
        <v>376</v>
      </c>
      <c r="K1195" s="160">
        <f t="shared" si="18"/>
        <v>2</v>
      </c>
      <c r="L1195" s="160" t="s">
        <v>101</v>
      </c>
      <c r="M1195" s="211">
        <f>VLOOKUP(J1195,'Depr Rates'!A:G,7,FALSE)</f>
        <v>3.9300000000000002E-2</v>
      </c>
    </row>
    <row r="1196" spans="1:13" ht="14.45" x14ac:dyDescent="0.3">
      <c r="A1196" s="212" t="s">
        <v>103</v>
      </c>
      <c r="B1196" s="213">
        <v>10600502</v>
      </c>
      <c r="C1196" s="212" t="s">
        <v>12614</v>
      </c>
      <c r="D1196" s="214">
        <v>43466</v>
      </c>
      <c r="E1196" s="160" t="s">
        <v>373</v>
      </c>
      <c r="F1196" s="160">
        <v>106334199</v>
      </c>
      <c r="G1196" s="215">
        <v>6225.81</v>
      </c>
      <c r="H1196" s="214">
        <v>43481</v>
      </c>
      <c r="I1196" s="160" t="s">
        <v>227</v>
      </c>
      <c r="J1196" s="160" t="s">
        <v>386</v>
      </c>
      <c r="K1196" s="160">
        <f t="shared" si="18"/>
        <v>1</v>
      </c>
      <c r="L1196" s="160" t="s">
        <v>101</v>
      </c>
      <c r="M1196" s="211">
        <f>VLOOKUP(J1196,'Depr Rates'!A:G,7,FALSE)</f>
        <v>3.2000000000000001E-2</v>
      </c>
    </row>
    <row r="1197" spans="1:13" ht="14.45" x14ac:dyDescent="0.3">
      <c r="A1197" s="212" t="s">
        <v>103</v>
      </c>
      <c r="B1197" s="213">
        <v>10600502</v>
      </c>
      <c r="C1197" s="212" t="s">
        <v>12614</v>
      </c>
      <c r="D1197" s="214">
        <v>43466</v>
      </c>
      <c r="E1197" s="160" t="s">
        <v>373</v>
      </c>
      <c r="F1197" s="160">
        <v>106334199</v>
      </c>
      <c r="G1197" s="160">
        <v>70.25</v>
      </c>
      <c r="H1197" s="214">
        <v>43481</v>
      </c>
      <c r="I1197" s="160" t="s">
        <v>227</v>
      </c>
      <c r="J1197" s="160" t="s">
        <v>386</v>
      </c>
      <c r="K1197" s="160">
        <f t="shared" si="18"/>
        <v>1</v>
      </c>
      <c r="L1197" s="160" t="s">
        <v>101</v>
      </c>
      <c r="M1197" s="211">
        <f>VLOOKUP(J1197,'Depr Rates'!A:G,7,FALSE)</f>
        <v>3.2000000000000001E-2</v>
      </c>
    </row>
    <row r="1198" spans="1:13" ht="14.45" x14ac:dyDescent="0.3">
      <c r="A1198" s="212" t="s">
        <v>103</v>
      </c>
      <c r="B1198" s="213">
        <v>10600502</v>
      </c>
      <c r="C1198" s="212" t="s">
        <v>12614</v>
      </c>
      <c r="D1198" s="214">
        <v>43466</v>
      </c>
      <c r="E1198" s="160" t="s">
        <v>373</v>
      </c>
      <c r="F1198" s="160">
        <v>106334199</v>
      </c>
      <c r="G1198" s="215">
        <v>10242.17</v>
      </c>
      <c r="H1198" s="214">
        <v>43481</v>
      </c>
      <c r="I1198" s="160" t="s">
        <v>227</v>
      </c>
      <c r="J1198" s="160" t="s">
        <v>386</v>
      </c>
      <c r="K1198" s="160">
        <f t="shared" si="18"/>
        <v>1</v>
      </c>
      <c r="L1198" s="160" t="s">
        <v>101</v>
      </c>
      <c r="M1198" s="211">
        <f>VLOOKUP(J1198,'Depr Rates'!A:G,7,FALSE)</f>
        <v>3.2000000000000001E-2</v>
      </c>
    </row>
    <row r="1199" spans="1:13" ht="14.45" x14ac:dyDescent="0.3">
      <c r="A1199" s="212" t="s">
        <v>103</v>
      </c>
      <c r="B1199" s="213">
        <v>10600502</v>
      </c>
      <c r="C1199" s="212" t="s">
        <v>12614</v>
      </c>
      <c r="D1199" s="214">
        <v>43497</v>
      </c>
      <c r="E1199" s="160" t="s">
        <v>373</v>
      </c>
      <c r="F1199" s="160">
        <v>106334199</v>
      </c>
      <c r="G1199" s="215">
        <v>-8913.2000000000007</v>
      </c>
      <c r="H1199" s="214">
        <v>43481</v>
      </c>
      <c r="I1199" s="160" t="s">
        <v>227</v>
      </c>
      <c r="J1199" s="160" t="s">
        <v>386</v>
      </c>
      <c r="K1199" s="160">
        <f t="shared" si="18"/>
        <v>1</v>
      </c>
      <c r="L1199" s="160" t="s">
        <v>101</v>
      </c>
      <c r="M1199" s="211">
        <f>VLOOKUP(J1199,'Depr Rates'!A:G,7,FALSE)</f>
        <v>3.2000000000000001E-2</v>
      </c>
    </row>
    <row r="1200" spans="1:13" ht="14.45" x14ac:dyDescent="0.3">
      <c r="A1200" s="212" t="s">
        <v>103</v>
      </c>
      <c r="B1200" s="213">
        <v>10600502</v>
      </c>
      <c r="C1200" s="212" t="s">
        <v>12614</v>
      </c>
      <c r="D1200" s="214">
        <v>43497</v>
      </c>
      <c r="E1200" s="160" t="s">
        <v>373</v>
      </c>
      <c r="F1200" s="160">
        <v>106334199</v>
      </c>
      <c r="G1200" s="215">
        <v>9177.76</v>
      </c>
      <c r="H1200" s="214">
        <v>43481</v>
      </c>
      <c r="I1200" s="160" t="s">
        <v>227</v>
      </c>
      <c r="J1200" s="160" t="s">
        <v>386</v>
      </c>
      <c r="K1200" s="160">
        <f t="shared" si="18"/>
        <v>1</v>
      </c>
      <c r="L1200" s="160" t="s">
        <v>101</v>
      </c>
      <c r="M1200" s="211">
        <f>VLOOKUP(J1200,'Depr Rates'!A:G,7,FALSE)</f>
        <v>3.2000000000000001E-2</v>
      </c>
    </row>
    <row r="1201" spans="1:13" ht="14.45" x14ac:dyDescent="0.3">
      <c r="A1201" s="212" t="s">
        <v>103</v>
      </c>
      <c r="B1201" s="213">
        <v>10600502</v>
      </c>
      <c r="C1201" s="212" t="s">
        <v>12614</v>
      </c>
      <c r="D1201" s="214">
        <v>43497</v>
      </c>
      <c r="E1201" s="160" t="s">
        <v>373</v>
      </c>
      <c r="F1201" s="160">
        <v>106334199</v>
      </c>
      <c r="G1201" s="160">
        <v>61.11</v>
      </c>
      <c r="H1201" s="214">
        <v>43481</v>
      </c>
      <c r="I1201" s="160" t="s">
        <v>227</v>
      </c>
      <c r="J1201" s="160" t="s">
        <v>386</v>
      </c>
      <c r="K1201" s="160">
        <f t="shared" si="18"/>
        <v>1</v>
      </c>
      <c r="L1201" s="160" t="s">
        <v>101</v>
      </c>
      <c r="M1201" s="211">
        <f>VLOOKUP(J1201,'Depr Rates'!A:G,7,FALSE)</f>
        <v>3.2000000000000001E-2</v>
      </c>
    </row>
    <row r="1202" spans="1:13" ht="14.45" x14ac:dyDescent="0.3">
      <c r="A1202" s="212" t="s">
        <v>103</v>
      </c>
      <c r="B1202" s="213">
        <v>10600502</v>
      </c>
      <c r="C1202" s="212" t="s">
        <v>12614</v>
      </c>
      <c r="D1202" s="214">
        <v>43525</v>
      </c>
      <c r="E1202" s="160" t="s">
        <v>373</v>
      </c>
      <c r="F1202" s="160">
        <v>106334368</v>
      </c>
      <c r="G1202" s="215">
        <v>17331.43</v>
      </c>
      <c r="H1202" s="214">
        <v>43525</v>
      </c>
      <c r="I1202" s="160" t="s">
        <v>228</v>
      </c>
      <c r="J1202" s="160" t="s">
        <v>386</v>
      </c>
      <c r="K1202" s="160">
        <f t="shared" si="18"/>
        <v>3</v>
      </c>
      <c r="L1202" s="160" t="s">
        <v>101</v>
      </c>
      <c r="M1202" s="211">
        <f>VLOOKUP(J1202,'Depr Rates'!A:G,7,FALSE)</f>
        <v>3.2000000000000001E-2</v>
      </c>
    </row>
    <row r="1203" spans="1:13" ht="14.45" x14ac:dyDescent="0.3">
      <c r="A1203" s="212" t="s">
        <v>103</v>
      </c>
      <c r="B1203" s="213">
        <v>10600502</v>
      </c>
      <c r="C1203" s="212" t="s">
        <v>12614</v>
      </c>
      <c r="D1203" s="214">
        <v>43525</v>
      </c>
      <c r="E1203" s="160" t="s">
        <v>373</v>
      </c>
      <c r="F1203" s="160">
        <v>106334368</v>
      </c>
      <c r="G1203" s="215">
        <v>-10995.62</v>
      </c>
      <c r="H1203" s="214">
        <v>43525</v>
      </c>
      <c r="I1203" s="160" t="s">
        <v>228</v>
      </c>
      <c r="J1203" s="160" t="s">
        <v>386</v>
      </c>
      <c r="K1203" s="160">
        <f t="shared" si="18"/>
        <v>3</v>
      </c>
      <c r="L1203" s="160" t="s">
        <v>101</v>
      </c>
      <c r="M1203" s="211">
        <f>VLOOKUP(J1203,'Depr Rates'!A:G,7,FALSE)</f>
        <v>3.2000000000000001E-2</v>
      </c>
    </row>
    <row r="1204" spans="1:13" ht="14.45" x14ac:dyDescent="0.3">
      <c r="A1204" s="212" t="s">
        <v>103</v>
      </c>
      <c r="B1204" s="213">
        <v>10600502</v>
      </c>
      <c r="C1204" s="212" t="s">
        <v>12614</v>
      </c>
      <c r="D1204" s="214">
        <v>43525</v>
      </c>
      <c r="E1204" s="160" t="s">
        <v>373</v>
      </c>
      <c r="F1204" s="160">
        <v>106334368</v>
      </c>
      <c r="G1204" s="215">
        <v>10871.72</v>
      </c>
      <c r="H1204" s="214">
        <v>43525</v>
      </c>
      <c r="I1204" s="160" t="s">
        <v>228</v>
      </c>
      <c r="J1204" s="160" t="s">
        <v>386</v>
      </c>
      <c r="K1204" s="160">
        <f t="shared" si="18"/>
        <v>3</v>
      </c>
      <c r="L1204" s="160" t="s">
        <v>101</v>
      </c>
      <c r="M1204" s="211">
        <f>VLOOKUP(J1204,'Depr Rates'!A:G,7,FALSE)</f>
        <v>3.2000000000000001E-2</v>
      </c>
    </row>
    <row r="1205" spans="1:13" ht="14.45" x14ac:dyDescent="0.3">
      <c r="A1205" s="212" t="s">
        <v>103</v>
      </c>
      <c r="B1205" s="213">
        <v>10600502</v>
      </c>
      <c r="C1205" s="212" t="s">
        <v>12614</v>
      </c>
      <c r="D1205" s="214">
        <v>43525</v>
      </c>
      <c r="E1205" s="160" t="s">
        <v>373</v>
      </c>
      <c r="F1205" s="160">
        <v>106341856</v>
      </c>
      <c r="G1205" s="215">
        <v>16336.7</v>
      </c>
      <c r="H1205" s="214">
        <v>43551</v>
      </c>
      <c r="I1205" s="160" t="s">
        <v>231</v>
      </c>
      <c r="J1205" s="160" t="s">
        <v>386</v>
      </c>
      <c r="K1205" s="160">
        <f t="shared" si="18"/>
        <v>3</v>
      </c>
      <c r="L1205" s="160" t="s">
        <v>101</v>
      </c>
      <c r="M1205" s="211">
        <f>VLOOKUP(J1205,'Depr Rates'!A:G,7,FALSE)</f>
        <v>3.2000000000000001E-2</v>
      </c>
    </row>
    <row r="1206" spans="1:13" ht="14.45" x14ac:dyDescent="0.3">
      <c r="A1206" s="212" t="s">
        <v>103</v>
      </c>
      <c r="B1206" s="213">
        <v>10600502</v>
      </c>
      <c r="C1206" s="212" t="s">
        <v>12614</v>
      </c>
      <c r="D1206" s="214">
        <v>43525</v>
      </c>
      <c r="E1206" s="160" t="s">
        <v>373</v>
      </c>
      <c r="F1206" s="160">
        <v>106346897</v>
      </c>
      <c r="G1206" s="215">
        <v>5375.16</v>
      </c>
      <c r="H1206" s="214">
        <v>43551</v>
      </c>
      <c r="I1206" s="160" t="s">
        <v>229</v>
      </c>
      <c r="J1206" s="160" t="s">
        <v>511</v>
      </c>
      <c r="K1206" s="160">
        <f t="shared" si="18"/>
        <v>3</v>
      </c>
      <c r="L1206" s="160" t="s">
        <v>101</v>
      </c>
      <c r="M1206" s="211">
        <f>VLOOKUP(J1206,'Depr Rates'!A:G,7,FALSE)</f>
        <v>2.2499999999999999E-2</v>
      </c>
    </row>
    <row r="1207" spans="1:13" ht="14.45" x14ac:dyDescent="0.3">
      <c r="A1207" s="212" t="s">
        <v>103</v>
      </c>
      <c r="B1207" s="213">
        <v>10600502</v>
      </c>
      <c r="C1207" s="212" t="s">
        <v>12614</v>
      </c>
      <c r="D1207" s="214">
        <v>43525</v>
      </c>
      <c r="E1207" s="160" t="s">
        <v>373</v>
      </c>
      <c r="F1207" s="160">
        <v>106346897</v>
      </c>
      <c r="G1207" s="160">
        <v>72.64</v>
      </c>
      <c r="H1207" s="214">
        <v>43551</v>
      </c>
      <c r="I1207" s="160" t="s">
        <v>229</v>
      </c>
      <c r="J1207" s="160" t="s">
        <v>387</v>
      </c>
      <c r="K1207" s="160">
        <f t="shared" si="18"/>
        <v>3</v>
      </c>
      <c r="L1207" s="160" t="s">
        <v>101</v>
      </c>
      <c r="M1207" s="211">
        <f>VLOOKUP(J1207,'Depr Rates'!A:G,7,FALSE)</f>
        <v>3.5099999999999999E-2</v>
      </c>
    </row>
    <row r="1208" spans="1:13" ht="14.45" x14ac:dyDescent="0.3">
      <c r="A1208" s="212" t="s">
        <v>103</v>
      </c>
      <c r="B1208" s="213">
        <v>10600502</v>
      </c>
      <c r="C1208" s="212" t="s">
        <v>12614</v>
      </c>
      <c r="D1208" s="214">
        <v>43525</v>
      </c>
      <c r="E1208" s="160" t="s">
        <v>373</v>
      </c>
      <c r="F1208" s="160">
        <v>106346897</v>
      </c>
      <c r="G1208" s="215">
        <v>1815.93</v>
      </c>
      <c r="H1208" s="214">
        <v>43551</v>
      </c>
      <c r="I1208" s="160" t="s">
        <v>229</v>
      </c>
      <c r="J1208" s="160" t="s">
        <v>386</v>
      </c>
      <c r="K1208" s="160">
        <f t="shared" si="18"/>
        <v>3</v>
      </c>
      <c r="L1208" s="160" t="s">
        <v>101</v>
      </c>
      <c r="M1208" s="211">
        <f>VLOOKUP(J1208,'Depr Rates'!A:G,7,FALSE)</f>
        <v>3.2000000000000001E-2</v>
      </c>
    </row>
    <row r="1209" spans="1:13" ht="14.45" x14ac:dyDescent="0.3">
      <c r="A1209" s="212" t="s">
        <v>103</v>
      </c>
      <c r="B1209" s="213">
        <v>10600502</v>
      </c>
      <c r="C1209" s="212" t="s">
        <v>12614</v>
      </c>
      <c r="D1209" s="214">
        <v>43497</v>
      </c>
      <c r="E1209" s="160" t="s">
        <v>373</v>
      </c>
      <c r="F1209" s="160">
        <v>106351806</v>
      </c>
      <c r="G1209" s="160">
        <v>957.8</v>
      </c>
      <c r="H1209" s="214">
        <v>43516</v>
      </c>
      <c r="I1209" s="160" t="s">
        <v>510</v>
      </c>
      <c r="J1209" s="160" t="s">
        <v>511</v>
      </c>
      <c r="K1209" s="160">
        <f t="shared" si="18"/>
        <v>2</v>
      </c>
      <c r="L1209" s="160" t="s">
        <v>101</v>
      </c>
      <c r="M1209" s="211">
        <f>VLOOKUP(J1209,'Depr Rates'!A:G,7,FALSE)</f>
        <v>2.2499999999999999E-2</v>
      </c>
    </row>
    <row r="1210" spans="1:13" ht="14.45" x14ac:dyDescent="0.3">
      <c r="A1210" s="212" t="s">
        <v>103</v>
      </c>
      <c r="B1210" s="213">
        <v>10600502</v>
      </c>
      <c r="C1210" s="212" t="s">
        <v>12614</v>
      </c>
      <c r="D1210" s="214">
        <v>43497</v>
      </c>
      <c r="E1210" s="160" t="s">
        <v>373</v>
      </c>
      <c r="F1210" s="160">
        <v>107057697</v>
      </c>
      <c r="G1210" s="215">
        <v>17118.91</v>
      </c>
      <c r="H1210" s="214">
        <v>43522</v>
      </c>
      <c r="I1210" s="160" t="s">
        <v>232</v>
      </c>
      <c r="J1210" s="160" t="s">
        <v>12046</v>
      </c>
      <c r="K1210" s="160">
        <f t="shared" si="18"/>
        <v>2</v>
      </c>
      <c r="L1210" s="160" t="s">
        <v>101</v>
      </c>
      <c r="M1210" s="211">
        <f>VLOOKUP(J1210,'Depr Rates'!A:G,7,FALSE)</f>
        <v>6.8500000000000005E-2</v>
      </c>
    </row>
    <row r="1211" spans="1:13" ht="14.45" x14ac:dyDescent="0.3">
      <c r="A1211" s="212" t="s">
        <v>103</v>
      </c>
      <c r="B1211" s="213">
        <v>10600502</v>
      </c>
      <c r="C1211" s="212" t="s">
        <v>12614</v>
      </c>
      <c r="D1211" s="214">
        <v>43497</v>
      </c>
      <c r="E1211" s="160" t="s">
        <v>373</v>
      </c>
      <c r="F1211" s="160">
        <v>107057697</v>
      </c>
      <c r="G1211" s="215">
        <v>2780.97</v>
      </c>
      <c r="H1211" s="214">
        <v>43522</v>
      </c>
      <c r="I1211" s="160" t="s">
        <v>232</v>
      </c>
      <c r="J1211" s="160" t="s">
        <v>12046</v>
      </c>
      <c r="K1211" s="160">
        <f t="shared" si="18"/>
        <v>2</v>
      </c>
      <c r="L1211" s="160" t="s">
        <v>101</v>
      </c>
      <c r="M1211" s="211">
        <f>VLOOKUP(J1211,'Depr Rates'!A:G,7,FALSE)</f>
        <v>6.8500000000000005E-2</v>
      </c>
    </row>
    <row r="1212" spans="1:13" ht="14.45" x14ac:dyDescent="0.3">
      <c r="A1212" s="212" t="s">
        <v>103</v>
      </c>
      <c r="B1212" s="213">
        <v>10600502</v>
      </c>
      <c r="C1212" s="212" t="s">
        <v>12614</v>
      </c>
      <c r="D1212" s="214">
        <v>43525</v>
      </c>
      <c r="E1212" s="160" t="s">
        <v>373</v>
      </c>
      <c r="F1212" s="160">
        <v>107057697</v>
      </c>
      <c r="G1212" s="160">
        <v>358.06</v>
      </c>
      <c r="H1212" s="214">
        <v>43522</v>
      </c>
      <c r="I1212" s="160" t="s">
        <v>232</v>
      </c>
      <c r="J1212" s="160" t="s">
        <v>12046</v>
      </c>
      <c r="K1212" s="160">
        <f t="shared" si="18"/>
        <v>2</v>
      </c>
      <c r="L1212" s="160" t="s">
        <v>101</v>
      </c>
      <c r="M1212" s="211">
        <f>VLOOKUP(J1212,'Depr Rates'!A:G,7,FALSE)</f>
        <v>6.8500000000000005E-2</v>
      </c>
    </row>
    <row r="1213" spans="1:13" ht="14.45" x14ac:dyDescent="0.3">
      <c r="A1213" s="212" t="s">
        <v>103</v>
      </c>
      <c r="B1213" s="213">
        <v>10600502</v>
      </c>
      <c r="C1213" s="212" t="s">
        <v>12614</v>
      </c>
      <c r="D1213" s="214">
        <v>43525</v>
      </c>
      <c r="E1213" s="160" t="s">
        <v>373</v>
      </c>
      <c r="F1213" s="160">
        <v>107057697</v>
      </c>
      <c r="G1213" s="160">
        <v>419.04</v>
      </c>
      <c r="H1213" s="214">
        <v>43522</v>
      </c>
      <c r="I1213" s="160" t="s">
        <v>232</v>
      </c>
      <c r="J1213" s="160" t="s">
        <v>12046</v>
      </c>
      <c r="K1213" s="160">
        <f t="shared" si="18"/>
        <v>2</v>
      </c>
      <c r="L1213" s="160" t="s">
        <v>101</v>
      </c>
      <c r="M1213" s="211">
        <f>VLOOKUP(J1213,'Depr Rates'!A:G,7,FALSE)</f>
        <v>6.8500000000000005E-2</v>
      </c>
    </row>
    <row r="1214" spans="1:13" ht="14.45" x14ac:dyDescent="0.3">
      <c r="A1214" s="212" t="s">
        <v>102</v>
      </c>
      <c r="B1214" s="213">
        <v>10100501</v>
      </c>
      <c r="C1214" s="212">
        <v>108</v>
      </c>
      <c r="D1214" s="214">
        <v>43497</v>
      </c>
      <c r="E1214" s="160" t="s">
        <v>381</v>
      </c>
      <c r="F1214" s="160">
        <v>108087098</v>
      </c>
      <c r="G1214" s="215">
        <v>1218.6099999999999</v>
      </c>
      <c r="H1214" s="214">
        <v>43497</v>
      </c>
      <c r="I1214" s="160" t="s">
        <v>514</v>
      </c>
      <c r="J1214" s="160" t="s">
        <v>9054</v>
      </c>
      <c r="K1214" s="160">
        <v>2018</v>
      </c>
      <c r="L1214" s="160" t="s">
        <v>101</v>
      </c>
      <c r="M1214" s="211">
        <f>VLOOKUP(J1214,'Depr Rates'!A:G,7,FALSE)</f>
        <v>3.1399999999999997E-2</v>
      </c>
    </row>
    <row r="1215" spans="1:13" ht="14.45" x14ac:dyDescent="0.3">
      <c r="A1215" s="212" t="s">
        <v>102</v>
      </c>
      <c r="B1215" s="213">
        <v>10100501</v>
      </c>
      <c r="C1215" s="212">
        <v>108</v>
      </c>
      <c r="D1215" s="214">
        <v>43497</v>
      </c>
      <c r="E1215" s="160" t="s">
        <v>383</v>
      </c>
      <c r="F1215" s="160">
        <v>108087098</v>
      </c>
      <c r="G1215" s="160">
        <v>0</v>
      </c>
      <c r="H1215" s="214">
        <v>43349</v>
      </c>
      <c r="I1215" s="160" t="s">
        <v>514</v>
      </c>
      <c r="J1215" s="160" t="s">
        <v>9054</v>
      </c>
      <c r="K1215" s="160">
        <v>2018</v>
      </c>
      <c r="L1215" s="160" t="s">
        <v>101</v>
      </c>
      <c r="M1215" s="211">
        <f>VLOOKUP(J1215,'Depr Rates'!A:G,7,FALSE)</f>
        <v>3.1399999999999997E-2</v>
      </c>
    </row>
    <row r="1216" spans="1:13" ht="14.45" x14ac:dyDescent="0.3">
      <c r="A1216" s="212" t="s">
        <v>102</v>
      </c>
      <c r="B1216" s="213">
        <v>10100501</v>
      </c>
      <c r="C1216" s="212">
        <v>108</v>
      </c>
      <c r="D1216" s="214">
        <v>43497</v>
      </c>
      <c r="E1216" s="160" t="s">
        <v>381</v>
      </c>
      <c r="F1216" s="160">
        <v>108091091</v>
      </c>
      <c r="G1216" s="215">
        <v>-1886.66</v>
      </c>
      <c r="H1216" s="214">
        <v>43497</v>
      </c>
      <c r="I1216" s="160" t="s">
        <v>515</v>
      </c>
      <c r="J1216" s="160" t="s">
        <v>377</v>
      </c>
      <c r="K1216" s="160">
        <v>2018</v>
      </c>
      <c r="L1216" s="160" t="s">
        <v>101</v>
      </c>
      <c r="M1216" s="211">
        <f>VLOOKUP(J1216,'Depr Rates'!A:G,7,FALSE)</f>
        <v>1.77E-2</v>
      </c>
    </row>
    <row r="1217" spans="1:13" ht="14.45" x14ac:dyDescent="0.3">
      <c r="A1217" s="212" t="s">
        <v>102</v>
      </c>
      <c r="B1217" s="213">
        <v>10100501</v>
      </c>
      <c r="C1217" s="212">
        <v>108</v>
      </c>
      <c r="D1217" s="214">
        <v>43497</v>
      </c>
      <c r="E1217" s="160" t="s">
        <v>383</v>
      </c>
      <c r="F1217" s="160">
        <v>108091091</v>
      </c>
      <c r="G1217" s="160">
        <v>0</v>
      </c>
      <c r="H1217" s="214">
        <v>43364</v>
      </c>
      <c r="I1217" s="160" t="s">
        <v>515</v>
      </c>
      <c r="J1217" s="160" t="s">
        <v>377</v>
      </c>
      <c r="K1217" s="160">
        <v>2018</v>
      </c>
      <c r="L1217" s="160" t="s">
        <v>101</v>
      </c>
      <c r="M1217" s="211">
        <f>VLOOKUP(J1217,'Depr Rates'!A:G,7,FALSE)</f>
        <v>1.77E-2</v>
      </c>
    </row>
    <row r="1218" spans="1:13" ht="14.45" x14ac:dyDescent="0.3">
      <c r="A1218" s="212" t="s">
        <v>102</v>
      </c>
      <c r="B1218" s="213">
        <v>10100501</v>
      </c>
      <c r="C1218" s="212">
        <v>108</v>
      </c>
      <c r="D1218" s="214">
        <v>43466</v>
      </c>
      <c r="E1218" s="160" t="s">
        <v>381</v>
      </c>
      <c r="F1218" s="160">
        <v>108095703</v>
      </c>
      <c r="G1218" s="160">
        <v>-247.55</v>
      </c>
      <c r="H1218" s="214">
        <v>43466</v>
      </c>
      <c r="I1218" s="160" t="s">
        <v>422</v>
      </c>
      <c r="J1218" s="160" t="s">
        <v>9054</v>
      </c>
      <c r="K1218" s="160">
        <v>2018</v>
      </c>
      <c r="L1218" s="160" t="s">
        <v>101</v>
      </c>
      <c r="M1218" s="211">
        <f>VLOOKUP(J1218,'Depr Rates'!A:G,7,FALSE)</f>
        <v>3.1399999999999997E-2</v>
      </c>
    </row>
    <row r="1219" spans="1:13" ht="14.45" x14ac:dyDescent="0.3">
      <c r="A1219" s="212" t="s">
        <v>102</v>
      </c>
      <c r="B1219" s="213">
        <v>10100501</v>
      </c>
      <c r="C1219" s="212">
        <v>108</v>
      </c>
      <c r="D1219" s="214">
        <v>43466</v>
      </c>
      <c r="E1219" s="160" t="s">
        <v>383</v>
      </c>
      <c r="F1219" s="160">
        <v>108095703</v>
      </c>
      <c r="G1219" s="160">
        <v>0</v>
      </c>
      <c r="H1219" s="214">
        <v>43334</v>
      </c>
      <c r="I1219" s="160" t="s">
        <v>422</v>
      </c>
      <c r="J1219" s="160" t="s">
        <v>9054</v>
      </c>
      <c r="K1219" s="160">
        <v>2018</v>
      </c>
      <c r="L1219" s="160" t="s">
        <v>101</v>
      </c>
      <c r="M1219" s="211">
        <f>VLOOKUP(J1219,'Depr Rates'!A:G,7,FALSE)</f>
        <v>3.1399999999999997E-2</v>
      </c>
    </row>
    <row r="1220" spans="1:13" ht="14.45" x14ac:dyDescent="0.3">
      <c r="A1220" s="212" t="s">
        <v>102</v>
      </c>
      <c r="B1220" s="213">
        <v>10100501</v>
      </c>
      <c r="C1220" s="212">
        <v>108</v>
      </c>
      <c r="D1220" s="214">
        <v>43466</v>
      </c>
      <c r="E1220" s="160" t="s">
        <v>383</v>
      </c>
      <c r="F1220" s="160">
        <v>108095703</v>
      </c>
      <c r="G1220" s="160">
        <v>0</v>
      </c>
      <c r="H1220" s="214">
        <v>43334</v>
      </c>
      <c r="I1220" s="160" t="s">
        <v>384</v>
      </c>
      <c r="J1220" s="160" t="s">
        <v>9054</v>
      </c>
      <c r="K1220" s="160">
        <v>2018</v>
      </c>
      <c r="L1220" s="160" t="s">
        <v>101</v>
      </c>
      <c r="M1220" s="211">
        <f>VLOOKUP(J1220,'Depr Rates'!A:G,7,FALSE)</f>
        <v>3.1399999999999997E-2</v>
      </c>
    </row>
    <row r="1221" spans="1:13" ht="14.45" x14ac:dyDescent="0.3">
      <c r="A1221" s="212" t="s">
        <v>102</v>
      </c>
      <c r="B1221" s="213">
        <v>10100501</v>
      </c>
      <c r="C1221" s="212">
        <v>108</v>
      </c>
      <c r="D1221" s="214">
        <v>43466</v>
      </c>
      <c r="E1221" s="160" t="s">
        <v>383</v>
      </c>
      <c r="F1221" s="160">
        <v>108095703</v>
      </c>
      <c r="G1221" s="160">
        <v>0</v>
      </c>
      <c r="H1221" s="214">
        <v>43334</v>
      </c>
      <c r="I1221" s="160" t="s">
        <v>384</v>
      </c>
      <c r="J1221" s="160" t="s">
        <v>9054</v>
      </c>
      <c r="K1221" s="160">
        <v>2018</v>
      </c>
      <c r="L1221" s="160" t="s">
        <v>101</v>
      </c>
      <c r="M1221" s="211">
        <f>VLOOKUP(J1221,'Depr Rates'!A:G,7,FALSE)</f>
        <v>3.1399999999999997E-2</v>
      </c>
    </row>
    <row r="1222" spans="1:13" ht="14.45" x14ac:dyDescent="0.3">
      <c r="A1222" s="212" t="s">
        <v>102</v>
      </c>
      <c r="B1222" s="213">
        <v>10100501</v>
      </c>
      <c r="C1222" s="212">
        <v>108</v>
      </c>
      <c r="D1222" s="214">
        <v>43497</v>
      </c>
      <c r="E1222" s="160" t="s">
        <v>381</v>
      </c>
      <c r="F1222" s="160">
        <v>108098963</v>
      </c>
      <c r="G1222" s="215">
        <v>-4649.93</v>
      </c>
      <c r="H1222" s="214">
        <v>43258</v>
      </c>
      <c r="I1222" s="160" t="s">
        <v>512</v>
      </c>
      <c r="J1222" s="160" t="s">
        <v>7339</v>
      </c>
      <c r="K1222" s="160">
        <v>2018</v>
      </c>
      <c r="L1222" s="160" t="s">
        <v>101</v>
      </c>
      <c r="M1222" s="211">
        <f>VLOOKUP(J1222,'Depr Rates'!A:G,7,FALSE)</f>
        <v>3.4000000000000002E-2</v>
      </c>
    </row>
    <row r="1223" spans="1:13" ht="14.45" x14ac:dyDescent="0.3">
      <c r="A1223" s="212" t="s">
        <v>102</v>
      </c>
      <c r="B1223" s="213">
        <v>10100501</v>
      </c>
      <c r="C1223" s="212">
        <v>108</v>
      </c>
      <c r="D1223" s="214">
        <v>43497</v>
      </c>
      <c r="E1223" s="160" t="s">
        <v>383</v>
      </c>
      <c r="F1223" s="160">
        <v>108098963</v>
      </c>
      <c r="G1223" s="160">
        <v>0</v>
      </c>
      <c r="H1223" s="214">
        <v>43258</v>
      </c>
      <c r="I1223" s="160" t="s">
        <v>513</v>
      </c>
      <c r="J1223" s="160" t="s">
        <v>7339</v>
      </c>
      <c r="K1223" s="160">
        <v>2018</v>
      </c>
      <c r="L1223" s="160" t="s">
        <v>101</v>
      </c>
      <c r="M1223" s="211">
        <f>VLOOKUP(J1223,'Depr Rates'!A:G,7,FALSE)</f>
        <v>3.4000000000000002E-2</v>
      </c>
    </row>
    <row r="1224" spans="1:13" ht="14.45" x14ac:dyDescent="0.3">
      <c r="A1224" s="212" t="s">
        <v>102</v>
      </c>
      <c r="B1224" s="213">
        <v>10100501</v>
      </c>
      <c r="C1224" s="212">
        <v>108</v>
      </c>
      <c r="D1224" s="214">
        <v>43466</v>
      </c>
      <c r="E1224" s="160" t="s">
        <v>381</v>
      </c>
      <c r="F1224" s="160">
        <v>108099743</v>
      </c>
      <c r="G1224" s="215">
        <v>-1218.6099999999999</v>
      </c>
      <c r="H1224" s="214">
        <v>43490</v>
      </c>
      <c r="I1224" s="160" t="s">
        <v>477</v>
      </c>
      <c r="J1224" s="160" t="s">
        <v>9054</v>
      </c>
      <c r="K1224" s="160">
        <f t="shared" ref="K1224:K1287" si="19">MONTH(H1224)</f>
        <v>1</v>
      </c>
      <c r="L1224" s="160" t="s">
        <v>101</v>
      </c>
      <c r="M1224" s="211">
        <f>VLOOKUP(J1224,'Depr Rates'!A:G,7,FALSE)</f>
        <v>3.1399999999999997E-2</v>
      </c>
    </row>
    <row r="1225" spans="1:13" ht="14.45" x14ac:dyDescent="0.3">
      <c r="A1225" s="212" t="s">
        <v>102</v>
      </c>
      <c r="B1225" s="213">
        <v>10100501</v>
      </c>
      <c r="C1225" s="212">
        <v>108</v>
      </c>
      <c r="D1225" s="214">
        <v>43466</v>
      </c>
      <c r="E1225" s="160" t="s">
        <v>381</v>
      </c>
      <c r="F1225" s="160">
        <v>108099743</v>
      </c>
      <c r="G1225" s="160">
        <v>-281.67</v>
      </c>
      <c r="H1225" s="214">
        <v>43490</v>
      </c>
      <c r="I1225" s="160" t="s">
        <v>477</v>
      </c>
      <c r="J1225" s="160" t="s">
        <v>9054</v>
      </c>
      <c r="K1225" s="160">
        <f t="shared" si="19"/>
        <v>1</v>
      </c>
      <c r="L1225" s="160" t="s">
        <v>101</v>
      </c>
      <c r="M1225" s="211">
        <f>VLOOKUP(J1225,'Depr Rates'!A:G,7,FALSE)</f>
        <v>3.1399999999999997E-2</v>
      </c>
    </row>
    <row r="1226" spans="1:13" ht="14.45" x14ac:dyDescent="0.3">
      <c r="A1226" s="212" t="s">
        <v>102</v>
      </c>
      <c r="B1226" s="213">
        <v>10100501</v>
      </c>
      <c r="C1226" s="212">
        <v>108</v>
      </c>
      <c r="D1226" s="214">
        <v>43466</v>
      </c>
      <c r="E1226" s="160" t="s">
        <v>383</v>
      </c>
      <c r="F1226" s="160">
        <v>108099743</v>
      </c>
      <c r="G1226" s="160">
        <v>0</v>
      </c>
      <c r="H1226" s="214">
        <v>43490</v>
      </c>
      <c r="I1226" s="160" t="s">
        <v>477</v>
      </c>
      <c r="J1226" s="160" t="s">
        <v>9054</v>
      </c>
      <c r="K1226" s="160">
        <f t="shared" si="19"/>
        <v>1</v>
      </c>
      <c r="L1226" s="160" t="s">
        <v>101</v>
      </c>
      <c r="M1226" s="211">
        <f>VLOOKUP(J1226,'Depr Rates'!A:G,7,FALSE)</f>
        <v>3.1399999999999997E-2</v>
      </c>
    </row>
    <row r="1227" spans="1:13" ht="14.45" x14ac:dyDescent="0.3">
      <c r="A1227" s="212" t="s">
        <v>102</v>
      </c>
      <c r="B1227" s="213">
        <v>10100501</v>
      </c>
      <c r="C1227" s="212">
        <v>108</v>
      </c>
      <c r="D1227" s="214">
        <v>43466</v>
      </c>
      <c r="E1227" s="160" t="s">
        <v>383</v>
      </c>
      <c r="F1227" s="160">
        <v>108099743</v>
      </c>
      <c r="G1227" s="160">
        <v>0</v>
      </c>
      <c r="H1227" s="214">
        <v>43490</v>
      </c>
      <c r="I1227" s="160" t="s">
        <v>477</v>
      </c>
      <c r="J1227" s="160" t="s">
        <v>9054</v>
      </c>
      <c r="K1227" s="160">
        <f t="shared" si="19"/>
        <v>1</v>
      </c>
      <c r="L1227" s="160" t="s">
        <v>101</v>
      </c>
      <c r="M1227" s="211">
        <f>VLOOKUP(J1227,'Depr Rates'!A:G,7,FALSE)</f>
        <v>3.1399999999999997E-2</v>
      </c>
    </row>
    <row r="1228" spans="1:13" ht="14.45" x14ac:dyDescent="0.3">
      <c r="A1228" s="212" t="s">
        <v>102</v>
      </c>
      <c r="B1228" s="213">
        <v>10100501</v>
      </c>
      <c r="C1228" s="212">
        <v>108</v>
      </c>
      <c r="D1228" s="214">
        <v>43466</v>
      </c>
      <c r="E1228" s="160" t="s">
        <v>381</v>
      </c>
      <c r="F1228" s="160">
        <v>108099743</v>
      </c>
      <c r="G1228" s="215">
        <v>-3754.4</v>
      </c>
      <c r="H1228" s="214">
        <v>43490</v>
      </c>
      <c r="I1228" s="160" t="s">
        <v>477</v>
      </c>
      <c r="J1228" s="160" t="s">
        <v>9132</v>
      </c>
      <c r="K1228" s="160">
        <f t="shared" si="19"/>
        <v>1</v>
      </c>
      <c r="L1228" s="160" t="s">
        <v>101</v>
      </c>
      <c r="M1228" s="211">
        <f>VLOOKUP(J1228,'Depr Rates'!A:G,7,FALSE)</f>
        <v>3.7400000000000003E-2</v>
      </c>
    </row>
    <row r="1229" spans="1:13" ht="14.45" x14ac:dyDescent="0.3">
      <c r="A1229" s="212" t="s">
        <v>102</v>
      </c>
      <c r="B1229" s="213">
        <v>10100501</v>
      </c>
      <c r="C1229" s="212">
        <v>108</v>
      </c>
      <c r="D1229" s="214">
        <v>43466</v>
      </c>
      <c r="E1229" s="160" t="s">
        <v>381</v>
      </c>
      <c r="F1229" s="160">
        <v>108099743</v>
      </c>
      <c r="G1229" s="215">
        <v>-5532.8</v>
      </c>
      <c r="H1229" s="214">
        <v>43490</v>
      </c>
      <c r="I1229" s="160" t="s">
        <v>477</v>
      </c>
      <c r="J1229" s="160" t="s">
        <v>9132</v>
      </c>
      <c r="K1229" s="160">
        <f t="shared" si="19"/>
        <v>1</v>
      </c>
      <c r="L1229" s="160" t="s">
        <v>101</v>
      </c>
      <c r="M1229" s="211">
        <f>VLOOKUP(J1229,'Depr Rates'!A:G,7,FALSE)</f>
        <v>3.7400000000000003E-2</v>
      </c>
    </row>
    <row r="1230" spans="1:13" ht="14.45" x14ac:dyDescent="0.3">
      <c r="A1230" s="212" t="s">
        <v>102</v>
      </c>
      <c r="B1230" s="213">
        <v>10100501</v>
      </c>
      <c r="C1230" s="212">
        <v>108</v>
      </c>
      <c r="D1230" s="214">
        <v>43466</v>
      </c>
      <c r="E1230" s="160" t="s">
        <v>381</v>
      </c>
      <c r="F1230" s="160">
        <v>108099743</v>
      </c>
      <c r="G1230" s="160">
        <v>-257.39999999999998</v>
      </c>
      <c r="H1230" s="214">
        <v>43490</v>
      </c>
      <c r="I1230" s="160" t="s">
        <v>477</v>
      </c>
      <c r="J1230" s="160" t="s">
        <v>9132</v>
      </c>
      <c r="K1230" s="160">
        <f t="shared" si="19"/>
        <v>1</v>
      </c>
      <c r="L1230" s="160" t="s">
        <v>101</v>
      </c>
      <c r="M1230" s="211">
        <f>VLOOKUP(J1230,'Depr Rates'!A:G,7,FALSE)</f>
        <v>3.7400000000000003E-2</v>
      </c>
    </row>
    <row r="1231" spans="1:13" ht="14.45" x14ac:dyDescent="0.3">
      <c r="A1231" s="212" t="s">
        <v>102</v>
      </c>
      <c r="B1231" s="213">
        <v>10100501</v>
      </c>
      <c r="C1231" s="212">
        <v>108</v>
      </c>
      <c r="D1231" s="214">
        <v>43466</v>
      </c>
      <c r="E1231" s="160" t="s">
        <v>381</v>
      </c>
      <c r="F1231" s="160">
        <v>108099743</v>
      </c>
      <c r="G1231" s="215">
        <v>-1265.8599999999999</v>
      </c>
      <c r="H1231" s="214">
        <v>43490</v>
      </c>
      <c r="I1231" s="160" t="s">
        <v>477</v>
      </c>
      <c r="J1231" s="160" t="s">
        <v>9132</v>
      </c>
      <c r="K1231" s="160">
        <f t="shared" si="19"/>
        <v>1</v>
      </c>
      <c r="L1231" s="160" t="s">
        <v>101</v>
      </c>
      <c r="M1231" s="211">
        <f>VLOOKUP(J1231,'Depr Rates'!A:G,7,FALSE)</f>
        <v>3.7400000000000003E-2</v>
      </c>
    </row>
    <row r="1232" spans="1:13" ht="14.45" x14ac:dyDescent="0.3">
      <c r="A1232" s="212" t="s">
        <v>102</v>
      </c>
      <c r="B1232" s="213">
        <v>10100501</v>
      </c>
      <c r="C1232" s="212">
        <v>108</v>
      </c>
      <c r="D1232" s="214">
        <v>43466</v>
      </c>
      <c r="E1232" s="160" t="s">
        <v>381</v>
      </c>
      <c r="F1232" s="160">
        <v>108099743</v>
      </c>
      <c r="G1232" s="215">
        <v>-4544.8</v>
      </c>
      <c r="H1232" s="214">
        <v>43490</v>
      </c>
      <c r="I1232" s="160" t="s">
        <v>477</v>
      </c>
      <c r="J1232" s="160" t="s">
        <v>9132</v>
      </c>
      <c r="K1232" s="160">
        <f t="shared" si="19"/>
        <v>1</v>
      </c>
      <c r="L1232" s="160" t="s">
        <v>101</v>
      </c>
      <c r="M1232" s="211">
        <f>VLOOKUP(J1232,'Depr Rates'!A:G,7,FALSE)</f>
        <v>3.7400000000000003E-2</v>
      </c>
    </row>
    <row r="1233" spans="1:13" ht="14.45" x14ac:dyDescent="0.3">
      <c r="A1233" s="212" t="s">
        <v>102</v>
      </c>
      <c r="B1233" s="213">
        <v>10100501</v>
      </c>
      <c r="C1233" s="212">
        <v>108</v>
      </c>
      <c r="D1233" s="214">
        <v>43466</v>
      </c>
      <c r="E1233" s="160" t="s">
        <v>383</v>
      </c>
      <c r="F1233" s="160">
        <v>108099743</v>
      </c>
      <c r="G1233" s="160">
        <v>0</v>
      </c>
      <c r="H1233" s="214">
        <v>43490</v>
      </c>
      <c r="I1233" s="160" t="s">
        <v>477</v>
      </c>
      <c r="J1233" s="160" t="s">
        <v>9132</v>
      </c>
      <c r="K1233" s="160">
        <f t="shared" si="19"/>
        <v>1</v>
      </c>
      <c r="L1233" s="160" t="s">
        <v>101</v>
      </c>
      <c r="M1233" s="211">
        <f>VLOOKUP(J1233,'Depr Rates'!A:G,7,FALSE)</f>
        <v>3.7400000000000003E-2</v>
      </c>
    </row>
    <row r="1234" spans="1:13" ht="14.45" x14ac:dyDescent="0.3">
      <c r="A1234" s="212" t="s">
        <v>102</v>
      </c>
      <c r="B1234" s="213">
        <v>10100501</v>
      </c>
      <c r="C1234" s="212">
        <v>108</v>
      </c>
      <c r="D1234" s="214">
        <v>43466</v>
      </c>
      <c r="E1234" s="160" t="s">
        <v>383</v>
      </c>
      <c r="F1234" s="160">
        <v>108099743</v>
      </c>
      <c r="G1234" s="160">
        <v>0</v>
      </c>
      <c r="H1234" s="214">
        <v>43490</v>
      </c>
      <c r="I1234" s="160" t="s">
        <v>477</v>
      </c>
      <c r="J1234" s="160" t="s">
        <v>9132</v>
      </c>
      <c r="K1234" s="160">
        <f t="shared" si="19"/>
        <v>1</v>
      </c>
      <c r="L1234" s="160" t="s">
        <v>101</v>
      </c>
      <c r="M1234" s="211">
        <f>VLOOKUP(J1234,'Depr Rates'!A:G,7,FALSE)</f>
        <v>3.7400000000000003E-2</v>
      </c>
    </row>
    <row r="1235" spans="1:13" ht="14.45" x14ac:dyDescent="0.3">
      <c r="A1235" s="212" t="s">
        <v>102</v>
      </c>
      <c r="B1235" s="213">
        <v>10100501</v>
      </c>
      <c r="C1235" s="212">
        <v>108</v>
      </c>
      <c r="D1235" s="214">
        <v>43466</v>
      </c>
      <c r="E1235" s="160" t="s">
        <v>383</v>
      </c>
      <c r="F1235" s="160">
        <v>108099743</v>
      </c>
      <c r="G1235" s="160">
        <v>0</v>
      </c>
      <c r="H1235" s="214">
        <v>43490</v>
      </c>
      <c r="I1235" s="160" t="s">
        <v>477</v>
      </c>
      <c r="J1235" s="160" t="s">
        <v>9132</v>
      </c>
      <c r="K1235" s="160">
        <f t="shared" si="19"/>
        <v>1</v>
      </c>
      <c r="L1235" s="160" t="s">
        <v>101</v>
      </c>
      <c r="M1235" s="211">
        <f>VLOOKUP(J1235,'Depr Rates'!A:G,7,FALSE)</f>
        <v>3.7400000000000003E-2</v>
      </c>
    </row>
    <row r="1236" spans="1:13" ht="14.45" x14ac:dyDescent="0.3">
      <c r="A1236" s="212" t="s">
        <v>102</v>
      </c>
      <c r="B1236" s="213">
        <v>10100501</v>
      </c>
      <c r="C1236" s="212">
        <v>108</v>
      </c>
      <c r="D1236" s="214">
        <v>43466</v>
      </c>
      <c r="E1236" s="160" t="s">
        <v>383</v>
      </c>
      <c r="F1236" s="160">
        <v>108099743</v>
      </c>
      <c r="G1236" s="160">
        <v>0</v>
      </c>
      <c r="H1236" s="214">
        <v>43490</v>
      </c>
      <c r="I1236" s="160" t="s">
        <v>477</v>
      </c>
      <c r="J1236" s="160" t="s">
        <v>9132</v>
      </c>
      <c r="K1236" s="160">
        <f t="shared" si="19"/>
        <v>1</v>
      </c>
      <c r="L1236" s="160" t="s">
        <v>101</v>
      </c>
      <c r="M1236" s="211">
        <f>VLOOKUP(J1236,'Depr Rates'!A:G,7,FALSE)</f>
        <v>3.7400000000000003E-2</v>
      </c>
    </row>
    <row r="1237" spans="1:13" ht="14.45" x14ac:dyDescent="0.3">
      <c r="A1237" s="212" t="s">
        <v>102</v>
      </c>
      <c r="B1237" s="213">
        <v>10100501</v>
      </c>
      <c r="C1237" s="212">
        <v>108</v>
      </c>
      <c r="D1237" s="214">
        <v>43466</v>
      </c>
      <c r="E1237" s="160" t="s">
        <v>383</v>
      </c>
      <c r="F1237" s="160">
        <v>108099743</v>
      </c>
      <c r="G1237" s="160">
        <v>0</v>
      </c>
      <c r="H1237" s="214">
        <v>43490</v>
      </c>
      <c r="I1237" s="160" t="s">
        <v>477</v>
      </c>
      <c r="J1237" s="160" t="s">
        <v>9132</v>
      </c>
      <c r="K1237" s="160">
        <f t="shared" si="19"/>
        <v>1</v>
      </c>
      <c r="L1237" s="160" t="s">
        <v>101</v>
      </c>
      <c r="M1237" s="211">
        <f>VLOOKUP(J1237,'Depr Rates'!A:G,7,FALSE)</f>
        <v>3.7400000000000003E-2</v>
      </c>
    </row>
    <row r="1238" spans="1:13" ht="14.45" x14ac:dyDescent="0.3">
      <c r="A1238" s="212" t="s">
        <v>102</v>
      </c>
      <c r="B1238" s="213">
        <v>10100501</v>
      </c>
      <c r="C1238" s="212">
        <v>108</v>
      </c>
      <c r="D1238" s="214">
        <v>43466</v>
      </c>
      <c r="E1238" s="160" t="s">
        <v>381</v>
      </c>
      <c r="F1238" s="160">
        <v>108099743</v>
      </c>
      <c r="G1238" s="160">
        <v>-104.1</v>
      </c>
      <c r="H1238" s="214">
        <v>43490</v>
      </c>
      <c r="I1238" s="160" t="s">
        <v>477</v>
      </c>
      <c r="J1238" s="160" t="s">
        <v>377</v>
      </c>
      <c r="K1238" s="160">
        <f t="shared" si="19"/>
        <v>1</v>
      </c>
      <c r="L1238" s="160" t="s">
        <v>101</v>
      </c>
      <c r="M1238" s="211">
        <f>VLOOKUP(J1238,'Depr Rates'!A:G,7,FALSE)</f>
        <v>1.77E-2</v>
      </c>
    </row>
    <row r="1239" spans="1:13" ht="14.45" x14ac:dyDescent="0.3">
      <c r="A1239" s="212" t="s">
        <v>102</v>
      </c>
      <c r="B1239" s="213">
        <v>10100501</v>
      </c>
      <c r="C1239" s="212">
        <v>108</v>
      </c>
      <c r="D1239" s="214">
        <v>43466</v>
      </c>
      <c r="E1239" s="160" t="s">
        <v>381</v>
      </c>
      <c r="F1239" s="160">
        <v>108099743</v>
      </c>
      <c r="G1239" s="160">
        <v>-90.3</v>
      </c>
      <c r="H1239" s="214">
        <v>43490</v>
      </c>
      <c r="I1239" s="160" t="s">
        <v>477</v>
      </c>
      <c r="J1239" s="160" t="s">
        <v>377</v>
      </c>
      <c r="K1239" s="160">
        <f t="shared" si="19"/>
        <v>1</v>
      </c>
      <c r="L1239" s="160" t="s">
        <v>101</v>
      </c>
      <c r="M1239" s="211">
        <f>VLOOKUP(J1239,'Depr Rates'!A:G,7,FALSE)</f>
        <v>1.77E-2</v>
      </c>
    </row>
    <row r="1240" spans="1:13" ht="14.45" x14ac:dyDescent="0.3">
      <c r="A1240" s="212" t="s">
        <v>102</v>
      </c>
      <c r="B1240" s="213">
        <v>10100501</v>
      </c>
      <c r="C1240" s="212">
        <v>108</v>
      </c>
      <c r="D1240" s="214">
        <v>43466</v>
      </c>
      <c r="E1240" s="160" t="s">
        <v>383</v>
      </c>
      <c r="F1240" s="160">
        <v>108099743</v>
      </c>
      <c r="G1240" s="160">
        <v>0</v>
      </c>
      <c r="H1240" s="214">
        <v>43490</v>
      </c>
      <c r="I1240" s="160" t="s">
        <v>477</v>
      </c>
      <c r="J1240" s="160" t="s">
        <v>377</v>
      </c>
      <c r="K1240" s="160">
        <f t="shared" si="19"/>
        <v>1</v>
      </c>
      <c r="L1240" s="160" t="s">
        <v>101</v>
      </c>
      <c r="M1240" s="211">
        <f>VLOOKUP(J1240,'Depr Rates'!A:G,7,FALSE)</f>
        <v>1.77E-2</v>
      </c>
    </row>
    <row r="1241" spans="1:13" ht="14.45" x14ac:dyDescent="0.3">
      <c r="A1241" s="212" t="s">
        <v>102</v>
      </c>
      <c r="B1241" s="213">
        <v>10100501</v>
      </c>
      <c r="C1241" s="212">
        <v>108</v>
      </c>
      <c r="D1241" s="214">
        <v>43466</v>
      </c>
      <c r="E1241" s="160" t="s">
        <v>383</v>
      </c>
      <c r="F1241" s="160">
        <v>108099743</v>
      </c>
      <c r="G1241" s="160">
        <v>0</v>
      </c>
      <c r="H1241" s="214">
        <v>43490</v>
      </c>
      <c r="I1241" s="160" t="s">
        <v>477</v>
      </c>
      <c r="J1241" s="160" t="s">
        <v>377</v>
      </c>
      <c r="K1241" s="160">
        <f t="shared" si="19"/>
        <v>1</v>
      </c>
      <c r="L1241" s="160" t="s">
        <v>101</v>
      </c>
      <c r="M1241" s="211">
        <f>VLOOKUP(J1241,'Depr Rates'!A:G,7,FALSE)</f>
        <v>1.77E-2</v>
      </c>
    </row>
    <row r="1242" spans="1:13" ht="14.45" x14ac:dyDescent="0.3">
      <c r="A1242" s="212" t="s">
        <v>102</v>
      </c>
      <c r="B1242" s="213">
        <v>10100501</v>
      </c>
      <c r="C1242" s="212">
        <v>108</v>
      </c>
      <c r="D1242" s="214">
        <v>43466</v>
      </c>
      <c r="E1242" s="160" t="s">
        <v>381</v>
      </c>
      <c r="F1242" s="160">
        <v>108099743</v>
      </c>
      <c r="G1242" s="160">
        <v>-370.28</v>
      </c>
      <c r="H1242" s="214">
        <v>43490</v>
      </c>
      <c r="I1242" s="160" t="s">
        <v>477</v>
      </c>
      <c r="J1242" s="160" t="s">
        <v>377</v>
      </c>
      <c r="K1242" s="160">
        <f t="shared" si="19"/>
        <v>1</v>
      </c>
      <c r="L1242" s="160" t="s">
        <v>101</v>
      </c>
      <c r="M1242" s="211">
        <f>VLOOKUP(J1242,'Depr Rates'!A:G,7,FALSE)</f>
        <v>1.77E-2</v>
      </c>
    </row>
    <row r="1243" spans="1:13" ht="14.45" x14ac:dyDescent="0.3">
      <c r="A1243" s="212" t="s">
        <v>102</v>
      </c>
      <c r="B1243" s="213">
        <v>10100501</v>
      </c>
      <c r="C1243" s="212">
        <v>108</v>
      </c>
      <c r="D1243" s="214">
        <v>43466</v>
      </c>
      <c r="E1243" s="160" t="s">
        <v>381</v>
      </c>
      <c r="F1243" s="160">
        <v>108099743</v>
      </c>
      <c r="G1243" s="160">
        <v>-370.28</v>
      </c>
      <c r="H1243" s="214">
        <v>43490</v>
      </c>
      <c r="I1243" s="160" t="s">
        <v>477</v>
      </c>
      <c r="J1243" s="160" t="s">
        <v>377</v>
      </c>
      <c r="K1243" s="160">
        <f t="shared" si="19"/>
        <v>1</v>
      </c>
      <c r="L1243" s="160" t="s">
        <v>101</v>
      </c>
      <c r="M1243" s="211">
        <f>VLOOKUP(J1243,'Depr Rates'!A:G,7,FALSE)</f>
        <v>1.77E-2</v>
      </c>
    </row>
    <row r="1244" spans="1:13" ht="14.45" x14ac:dyDescent="0.3">
      <c r="A1244" s="212" t="s">
        <v>102</v>
      </c>
      <c r="B1244" s="213">
        <v>10100501</v>
      </c>
      <c r="C1244" s="212">
        <v>108</v>
      </c>
      <c r="D1244" s="214">
        <v>43466</v>
      </c>
      <c r="E1244" s="160" t="s">
        <v>383</v>
      </c>
      <c r="F1244" s="160">
        <v>108099743</v>
      </c>
      <c r="G1244" s="160">
        <v>0</v>
      </c>
      <c r="H1244" s="214">
        <v>43490</v>
      </c>
      <c r="I1244" s="160" t="s">
        <v>477</v>
      </c>
      <c r="J1244" s="160" t="s">
        <v>377</v>
      </c>
      <c r="K1244" s="160">
        <f t="shared" si="19"/>
        <v>1</v>
      </c>
      <c r="L1244" s="160" t="s">
        <v>101</v>
      </c>
      <c r="M1244" s="211">
        <f>VLOOKUP(J1244,'Depr Rates'!A:G,7,FALSE)</f>
        <v>1.77E-2</v>
      </c>
    </row>
    <row r="1245" spans="1:13" ht="14.45" x14ac:dyDescent="0.3">
      <c r="A1245" s="212" t="s">
        <v>102</v>
      </c>
      <c r="B1245" s="213">
        <v>10100501</v>
      </c>
      <c r="C1245" s="212">
        <v>108</v>
      </c>
      <c r="D1245" s="214">
        <v>43466</v>
      </c>
      <c r="E1245" s="160" t="s">
        <v>383</v>
      </c>
      <c r="F1245" s="160">
        <v>108099743</v>
      </c>
      <c r="G1245" s="160">
        <v>0</v>
      </c>
      <c r="H1245" s="214">
        <v>43490</v>
      </c>
      <c r="I1245" s="160" t="s">
        <v>477</v>
      </c>
      <c r="J1245" s="160" t="s">
        <v>377</v>
      </c>
      <c r="K1245" s="160">
        <f t="shared" si="19"/>
        <v>1</v>
      </c>
      <c r="L1245" s="160" t="s">
        <v>101</v>
      </c>
      <c r="M1245" s="211">
        <f>VLOOKUP(J1245,'Depr Rates'!A:G,7,FALSE)</f>
        <v>1.77E-2</v>
      </c>
    </row>
    <row r="1246" spans="1:13" ht="14.45" x14ac:dyDescent="0.3">
      <c r="A1246" s="212" t="s">
        <v>102</v>
      </c>
      <c r="B1246" s="213">
        <v>10100501</v>
      </c>
      <c r="C1246" s="212">
        <v>108</v>
      </c>
      <c r="D1246" s="214">
        <v>43466</v>
      </c>
      <c r="E1246" s="160" t="s">
        <v>381</v>
      </c>
      <c r="F1246" s="160">
        <v>108099743</v>
      </c>
      <c r="G1246" s="160">
        <v>-892.8</v>
      </c>
      <c r="H1246" s="214">
        <v>43490</v>
      </c>
      <c r="I1246" s="160" t="s">
        <v>477</v>
      </c>
      <c r="J1246" s="160" t="s">
        <v>376</v>
      </c>
      <c r="K1246" s="160">
        <f t="shared" si="19"/>
        <v>1</v>
      </c>
      <c r="L1246" s="160" t="s">
        <v>101</v>
      </c>
      <c r="M1246" s="211">
        <f>VLOOKUP(J1246,'Depr Rates'!A:G,7,FALSE)</f>
        <v>3.9300000000000002E-2</v>
      </c>
    </row>
    <row r="1247" spans="1:13" ht="14.45" x14ac:dyDescent="0.3">
      <c r="A1247" s="212" t="s">
        <v>102</v>
      </c>
      <c r="B1247" s="213">
        <v>10100501</v>
      </c>
      <c r="C1247" s="212">
        <v>108</v>
      </c>
      <c r="D1247" s="214">
        <v>43466</v>
      </c>
      <c r="E1247" s="160" t="s">
        <v>381</v>
      </c>
      <c r="F1247" s="160">
        <v>108099743</v>
      </c>
      <c r="G1247" s="160">
        <v>-297.60000000000002</v>
      </c>
      <c r="H1247" s="214">
        <v>43490</v>
      </c>
      <c r="I1247" s="160" t="s">
        <v>477</v>
      </c>
      <c r="J1247" s="160" t="s">
        <v>376</v>
      </c>
      <c r="K1247" s="160">
        <f t="shared" si="19"/>
        <v>1</v>
      </c>
      <c r="L1247" s="160" t="s">
        <v>101</v>
      </c>
      <c r="M1247" s="211">
        <f>VLOOKUP(J1247,'Depr Rates'!A:G,7,FALSE)</f>
        <v>3.9300000000000002E-2</v>
      </c>
    </row>
    <row r="1248" spans="1:13" ht="14.45" x14ac:dyDescent="0.3">
      <c r="A1248" s="212" t="s">
        <v>102</v>
      </c>
      <c r="B1248" s="213">
        <v>10100501</v>
      </c>
      <c r="C1248" s="212">
        <v>108</v>
      </c>
      <c r="D1248" s="214">
        <v>43466</v>
      </c>
      <c r="E1248" s="160" t="s">
        <v>381</v>
      </c>
      <c r="F1248" s="160">
        <v>108099743</v>
      </c>
      <c r="G1248" s="160">
        <v>297.60000000000002</v>
      </c>
      <c r="H1248" s="214">
        <v>43490</v>
      </c>
      <c r="I1248" s="160" t="s">
        <v>477</v>
      </c>
      <c r="J1248" s="160" t="s">
        <v>376</v>
      </c>
      <c r="K1248" s="160">
        <f t="shared" si="19"/>
        <v>1</v>
      </c>
      <c r="L1248" s="160" t="s">
        <v>101</v>
      </c>
      <c r="M1248" s="211">
        <f>VLOOKUP(J1248,'Depr Rates'!A:G,7,FALSE)</f>
        <v>3.9300000000000002E-2</v>
      </c>
    </row>
    <row r="1249" spans="1:13" ht="14.45" x14ac:dyDescent="0.3">
      <c r="A1249" s="212" t="s">
        <v>102</v>
      </c>
      <c r="B1249" s="213">
        <v>10100501</v>
      </c>
      <c r="C1249" s="212">
        <v>108</v>
      </c>
      <c r="D1249" s="214">
        <v>43466</v>
      </c>
      <c r="E1249" s="160" t="s">
        <v>381</v>
      </c>
      <c r="F1249" s="160">
        <v>108099743</v>
      </c>
      <c r="G1249" s="160">
        <v>119.11</v>
      </c>
      <c r="H1249" s="214">
        <v>43490</v>
      </c>
      <c r="I1249" s="160" t="s">
        <v>477</v>
      </c>
      <c r="J1249" s="160" t="s">
        <v>376</v>
      </c>
      <c r="K1249" s="160">
        <f t="shared" si="19"/>
        <v>1</v>
      </c>
      <c r="L1249" s="160" t="s">
        <v>101</v>
      </c>
      <c r="M1249" s="211">
        <f>VLOOKUP(J1249,'Depr Rates'!A:G,7,FALSE)</f>
        <v>3.9300000000000002E-2</v>
      </c>
    </row>
    <row r="1250" spans="1:13" ht="14.45" x14ac:dyDescent="0.3">
      <c r="A1250" s="212" t="s">
        <v>102</v>
      </c>
      <c r="B1250" s="213">
        <v>10100501</v>
      </c>
      <c r="C1250" s="212">
        <v>108</v>
      </c>
      <c r="D1250" s="214">
        <v>43466</v>
      </c>
      <c r="E1250" s="160" t="s">
        <v>381</v>
      </c>
      <c r="F1250" s="160">
        <v>108099743</v>
      </c>
      <c r="G1250" s="160">
        <v>892.8</v>
      </c>
      <c r="H1250" s="214">
        <v>43490</v>
      </c>
      <c r="I1250" s="160" t="s">
        <v>477</v>
      </c>
      <c r="J1250" s="160" t="s">
        <v>376</v>
      </c>
      <c r="K1250" s="160">
        <f t="shared" si="19"/>
        <v>1</v>
      </c>
      <c r="L1250" s="160" t="s">
        <v>101</v>
      </c>
      <c r="M1250" s="211">
        <f>VLOOKUP(J1250,'Depr Rates'!A:G,7,FALSE)</f>
        <v>3.9300000000000002E-2</v>
      </c>
    </row>
    <row r="1251" spans="1:13" ht="14.45" x14ac:dyDescent="0.3">
      <c r="A1251" s="212" t="s">
        <v>102</v>
      </c>
      <c r="B1251" s="213">
        <v>10100501</v>
      </c>
      <c r="C1251" s="212">
        <v>108</v>
      </c>
      <c r="D1251" s="214">
        <v>43466</v>
      </c>
      <c r="E1251" s="160" t="s">
        <v>381</v>
      </c>
      <c r="F1251" s="160">
        <v>108099743</v>
      </c>
      <c r="G1251" s="215">
        <v>2440.35</v>
      </c>
      <c r="H1251" s="214">
        <v>43490</v>
      </c>
      <c r="I1251" s="160" t="s">
        <v>477</v>
      </c>
      <c r="J1251" s="160" t="s">
        <v>376</v>
      </c>
      <c r="K1251" s="160">
        <f t="shared" si="19"/>
        <v>1</v>
      </c>
      <c r="L1251" s="160" t="s">
        <v>101</v>
      </c>
      <c r="M1251" s="211">
        <f>VLOOKUP(J1251,'Depr Rates'!A:G,7,FALSE)</f>
        <v>3.9300000000000002E-2</v>
      </c>
    </row>
    <row r="1252" spans="1:13" ht="14.45" x14ac:dyDescent="0.3">
      <c r="A1252" s="212" t="s">
        <v>102</v>
      </c>
      <c r="B1252" s="213">
        <v>10100501</v>
      </c>
      <c r="C1252" s="212">
        <v>108</v>
      </c>
      <c r="D1252" s="214">
        <v>43466</v>
      </c>
      <c r="E1252" s="160" t="s">
        <v>381</v>
      </c>
      <c r="F1252" s="160">
        <v>108099743</v>
      </c>
      <c r="G1252" s="215">
        <v>-2899.35</v>
      </c>
      <c r="H1252" s="214">
        <v>43490</v>
      </c>
      <c r="I1252" s="160" t="s">
        <v>477</v>
      </c>
      <c r="J1252" s="160" t="s">
        <v>376</v>
      </c>
      <c r="K1252" s="160">
        <f t="shared" si="19"/>
        <v>1</v>
      </c>
      <c r="L1252" s="160" t="s">
        <v>101</v>
      </c>
      <c r="M1252" s="211">
        <f>VLOOKUP(J1252,'Depr Rates'!A:G,7,FALSE)</f>
        <v>3.9300000000000002E-2</v>
      </c>
    </row>
    <row r="1253" spans="1:13" ht="14.45" x14ac:dyDescent="0.3">
      <c r="A1253" s="212" t="s">
        <v>102</v>
      </c>
      <c r="B1253" s="213">
        <v>10100501</v>
      </c>
      <c r="C1253" s="212">
        <v>108</v>
      </c>
      <c r="D1253" s="214">
        <v>43466</v>
      </c>
      <c r="E1253" s="160" t="s">
        <v>381</v>
      </c>
      <c r="F1253" s="160">
        <v>108099743</v>
      </c>
      <c r="G1253" s="160">
        <v>-285.31</v>
      </c>
      <c r="H1253" s="214">
        <v>43490</v>
      </c>
      <c r="I1253" s="160" t="s">
        <v>477</v>
      </c>
      <c r="J1253" s="160" t="s">
        <v>376</v>
      </c>
      <c r="K1253" s="160">
        <f t="shared" si="19"/>
        <v>1</v>
      </c>
      <c r="L1253" s="160" t="s">
        <v>101</v>
      </c>
      <c r="M1253" s="211">
        <f>VLOOKUP(J1253,'Depr Rates'!A:G,7,FALSE)</f>
        <v>3.9300000000000002E-2</v>
      </c>
    </row>
    <row r="1254" spans="1:13" ht="14.45" x14ac:dyDescent="0.3">
      <c r="A1254" s="212" t="s">
        <v>102</v>
      </c>
      <c r="B1254" s="213">
        <v>10100501</v>
      </c>
      <c r="C1254" s="212">
        <v>108</v>
      </c>
      <c r="D1254" s="214">
        <v>43466</v>
      </c>
      <c r="E1254" s="160" t="s">
        <v>383</v>
      </c>
      <c r="F1254" s="160">
        <v>108099743</v>
      </c>
      <c r="G1254" s="160">
        <v>0</v>
      </c>
      <c r="H1254" s="214">
        <v>43490</v>
      </c>
      <c r="I1254" s="160" t="s">
        <v>477</v>
      </c>
      <c r="J1254" s="160" t="s">
        <v>376</v>
      </c>
      <c r="K1254" s="160">
        <f t="shared" si="19"/>
        <v>1</v>
      </c>
      <c r="L1254" s="160" t="s">
        <v>101</v>
      </c>
      <c r="M1254" s="211">
        <f>VLOOKUP(J1254,'Depr Rates'!A:G,7,FALSE)</f>
        <v>3.9300000000000002E-2</v>
      </c>
    </row>
    <row r="1255" spans="1:13" ht="14.45" x14ac:dyDescent="0.3">
      <c r="A1255" s="212" t="s">
        <v>102</v>
      </c>
      <c r="B1255" s="213">
        <v>10100501</v>
      </c>
      <c r="C1255" s="212">
        <v>108</v>
      </c>
      <c r="D1255" s="214">
        <v>43466</v>
      </c>
      <c r="E1255" s="160" t="s">
        <v>383</v>
      </c>
      <c r="F1255" s="160">
        <v>108099743</v>
      </c>
      <c r="G1255" s="160">
        <v>0</v>
      </c>
      <c r="H1255" s="214">
        <v>43490</v>
      </c>
      <c r="I1255" s="160" t="s">
        <v>477</v>
      </c>
      <c r="J1255" s="160" t="s">
        <v>376</v>
      </c>
      <c r="K1255" s="160">
        <f t="shared" si="19"/>
        <v>1</v>
      </c>
      <c r="L1255" s="160" t="s">
        <v>101</v>
      </c>
      <c r="M1255" s="211">
        <f>VLOOKUP(J1255,'Depr Rates'!A:G,7,FALSE)</f>
        <v>3.9300000000000002E-2</v>
      </c>
    </row>
    <row r="1256" spans="1:13" ht="14.45" x14ac:dyDescent="0.3">
      <c r="A1256" s="212" t="s">
        <v>102</v>
      </c>
      <c r="B1256" s="213">
        <v>10100501</v>
      </c>
      <c r="C1256" s="212">
        <v>108</v>
      </c>
      <c r="D1256" s="214">
        <v>43466</v>
      </c>
      <c r="E1256" s="160" t="s">
        <v>383</v>
      </c>
      <c r="F1256" s="160">
        <v>108099743</v>
      </c>
      <c r="G1256" s="160">
        <v>0</v>
      </c>
      <c r="H1256" s="214">
        <v>43490</v>
      </c>
      <c r="I1256" s="160" t="s">
        <v>477</v>
      </c>
      <c r="J1256" s="160" t="s">
        <v>376</v>
      </c>
      <c r="K1256" s="160">
        <f t="shared" si="19"/>
        <v>1</v>
      </c>
      <c r="L1256" s="160" t="s">
        <v>101</v>
      </c>
      <c r="M1256" s="211">
        <f>VLOOKUP(J1256,'Depr Rates'!A:G,7,FALSE)</f>
        <v>3.9300000000000002E-2</v>
      </c>
    </row>
    <row r="1257" spans="1:13" ht="14.45" x14ac:dyDescent="0.3">
      <c r="A1257" s="212" t="s">
        <v>102</v>
      </c>
      <c r="B1257" s="213">
        <v>10100501</v>
      </c>
      <c r="C1257" s="212">
        <v>108</v>
      </c>
      <c r="D1257" s="214">
        <v>43466</v>
      </c>
      <c r="E1257" s="160" t="s">
        <v>383</v>
      </c>
      <c r="F1257" s="160">
        <v>108099743</v>
      </c>
      <c r="G1257" s="160">
        <v>0</v>
      </c>
      <c r="H1257" s="214">
        <v>43490</v>
      </c>
      <c r="I1257" s="160" t="s">
        <v>477</v>
      </c>
      <c r="J1257" s="160" t="s">
        <v>376</v>
      </c>
      <c r="K1257" s="160">
        <f t="shared" si="19"/>
        <v>1</v>
      </c>
      <c r="L1257" s="160" t="s">
        <v>101</v>
      </c>
      <c r="M1257" s="211">
        <f>VLOOKUP(J1257,'Depr Rates'!A:G,7,FALSE)</f>
        <v>3.9300000000000002E-2</v>
      </c>
    </row>
    <row r="1258" spans="1:13" ht="14.45" x14ac:dyDescent="0.3">
      <c r="A1258" s="212" t="s">
        <v>102</v>
      </c>
      <c r="B1258" s="213">
        <v>10100501</v>
      </c>
      <c r="C1258" s="212">
        <v>108</v>
      </c>
      <c r="D1258" s="214">
        <v>43466</v>
      </c>
      <c r="E1258" s="160" t="s">
        <v>383</v>
      </c>
      <c r="F1258" s="160">
        <v>108099743</v>
      </c>
      <c r="G1258" s="160">
        <v>0</v>
      </c>
      <c r="H1258" s="214">
        <v>43490</v>
      </c>
      <c r="I1258" s="160" t="s">
        <v>384</v>
      </c>
      <c r="J1258" s="160" t="s">
        <v>9054</v>
      </c>
      <c r="K1258" s="160">
        <f t="shared" si="19"/>
        <v>1</v>
      </c>
      <c r="L1258" s="160" t="s">
        <v>101</v>
      </c>
      <c r="M1258" s="211">
        <f>VLOOKUP(J1258,'Depr Rates'!A:G,7,FALSE)</f>
        <v>3.1399999999999997E-2</v>
      </c>
    </row>
    <row r="1259" spans="1:13" ht="14.45" x14ac:dyDescent="0.3">
      <c r="A1259" s="212" t="s">
        <v>102</v>
      </c>
      <c r="B1259" s="213">
        <v>10100501</v>
      </c>
      <c r="C1259" s="212">
        <v>108</v>
      </c>
      <c r="D1259" s="214">
        <v>43466</v>
      </c>
      <c r="E1259" s="160" t="s">
        <v>383</v>
      </c>
      <c r="F1259" s="160">
        <v>108099743</v>
      </c>
      <c r="G1259" s="160">
        <v>0</v>
      </c>
      <c r="H1259" s="214">
        <v>43490</v>
      </c>
      <c r="I1259" s="160" t="s">
        <v>384</v>
      </c>
      <c r="J1259" s="160" t="s">
        <v>9054</v>
      </c>
      <c r="K1259" s="160">
        <f t="shared" si="19"/>
        <v>1</v>
      </c>
      <c r="L1259" s="160" t="s">
        <v>101</v>
      </c>
      <c r="M1259" s="211">
        <f>VLOOKUP(J1259,'Depr Rates'!A:G,7,FALSE)</f>
        <v>3.1399999999999997E-2</v>
      </c>
    </row>
    <row r="1260" spans="1:13" ht="14.45" x14ac:dyDescent="0.3">
      <c r="A1260" s="212" t="s">
        <v>102</v>
      </c>
      <c r="B1260" s="213">
        <v>10100501</v>
      </c>
      <c r="C1260" s="212">
        <v>108</v>
      </c>
      <c r="D1260" s="214">
        <v>43466</v>
      </c>
      <c r="E1260" s="160" t="s">
        <v>383</v>
      </c>
      <c r="F1260" s="160">
        <v>108099743</v>
      </c>
      <c r="G1260" s="160">
        <v>0</v>
      </c>
      <c r="H1260" s="214">
        <v>43490</v>
      </c>
      <c r="I1260" s="160" t="s">
        <v>384</v>
      </c>
      <c r="J1260" s="160" t="s">
        <v>9132</v>
      </c>
      <c r="K1260" s="160">
        <f t="shared" si="19"/>
        <v>1</v>
      </c>
      <c r="L1260" s="160" t="s">
        <v>101</v>
      </c>
      <c r="M1260" s="211">
        <f>VLOOKUP(J1260,'Depr Rates'!A:G,7,FALSE)</f>
        <v>3.7400000000000003E-2</v>
      </c>
    </row>
    <row r="1261" spans="1:13" ht="14.45" x14ac:dyDescent="0.3">
      <c r="A1261" s="212" t="s">
        <v>102</v>
      </c>
      <c r="B1261" s="213">
        <v>10100501</v>
      </c>
      <c r="C1261" s="212">
        <v>108</v>
      </c>
      <c r="D1261" s="214">
        <v>43466</v>
      </c>
      <c r="E1261" s="160" t="s">
        <v>383</v>
      </c>
      <c r="F1261" s="160">
        <v>108099743</v>
      </c>
      <c r="G1261" s="160">
        <v>0</v>
      </c>
      <c r="H1261" s="214">
        <v>43490</v>
      </c>
      <c r="I1261" s="160" t="s">
        <v>384</v>
      </c>
      <c r="J1261" s="160" t="s">
        <v>9132</v>
      </c>
      <c r="K1261" s="160">
        <f t="shared" si="19"/>
        <v>1</v>
      </c>
      <c r="L1261" s="160" t="s">
        <v>101</v>
      </c>
      <c r="M1261" s="211">
        <f>VLOOKUP(J1261,'Depr Rates'!A:G,7,FALSE)</f>
        <v>3.7400000000000003E-2</v>
      </c>
    </row>
    <row r="1262" spans="1:13" ht="14.45" x14ac:dyDescent="0.3">
      <c r="A1262" s="212" t="s">
        <v>102</v>
      </c>
      <c r="B1262" s="213">
        <v>10100501</v>
      </c>
      <c r="C1262" s="212">
        <v>108</v>
      </c>
      <c r="D1262" s="214">
        <v>43466</v>
      </c>
      <c r="E1262" s="160" t="s">
        <v>383</v>
      </c>
      <c r="F1262" s="160">
        <v>108099743</v>
      </c>
      <c r="G1262" s="160">
        <v>0</v>
      </c>
      <c r="H1262" s="214">
        <v>43490</v>
      </c>
      <c r="I1262" s="160" t="s">
        <v>384</v>
      </c>
      <c r="J1262" s="160" t="s">
        <v>9132</v>
      </c>
      <c r="K1262" s="160">
        <f t="shared" si="19"/>
        <v>1</v>
      </c>
      <c r="L1262" s="160" t="s">
        <v>101</v>
      </c>
      <c r="M1262" s="211">
        <f>VLOOKUP(J1262,'Depr Rates'!A:G,7,FALSE)</f>
        <v>3.7400000000000003E-2</v>
      </c>
    </row>
    <row r="1263" spans="1:13" ht="14.45" x14ac:dyDescent="0.3">
      <c r="A1263" s="212" t="s">
        <v>102</v>
      </c>
      <c r="B1263" s="213">
        <v>10100501</v>
      </c>
      <c r="C1263" s="212">
        <v>108</v>
      </c>
      <c r="D1263" s="214">
        <v>43466</v>
      </c>
      <c r="E1263" s="160" t="s">
        <v>383</v>
      </c>
      <c r="F1263" s="160">
        <v>108099743</v>
      </c>
      <c r="G1263" s="160">
        <v>0</v>
      </c>
      <c r="H1263" s="214">
        <v>43490</v>
      </c>
      <c r="I1263" s="160" t="s">
        <v>384</v>
      </c>
      <c r="J1263" s="160" t="s">
        <v>9132</v>
      </c>
      <c r="K1263" s="160">
        <f t="shared" si="19"/>
        <v>1</v>
      </c>
      <c r="L1263" s="160" t="s">
        <v>101</v>
      </c>
      <c r="M1263" s="211">
        <f>VLOOKUP(J1263,'Depr Rates'!A:G,7,FALSE)</f>
        <v>3.7400000000000003E-2</v>
      </c>
    </row>
    <row r="1264" spans="1:13" ht="14.45" x14ac:dyDescent="0.3">
      <c r="A1264" s="212" t="s">
        <v>102</v>
      </c>
      <c r="B1264" s="213">
        <v>10100501</v>
      </c>
      <c r="C1264" s="212">
        <v>108</v>
      </c>
      <c r="D1264" s="214">
        <v>43466</v>
      </c>
      <c r="E1264" s="160" t="s">
        <v>383</v>
      </c>
      <c r="F1264" s="160">
        <v>108099743</v>
      </c>
      <c r="G1264" s="160">
        <v>0</v>
      </c>
      <c r="H1264" s="214">
        <v>43490</v>
      </c>
      <c r="I1264" s="160" t="s">
        <v>384</v>
      </c>
      <c r="J1264" s="160" t="s">
        <v>9132</v>
      </c>
      <c r="K1264" s="160">
        <f t="shared" si="19"/>
        <v>1</v>
      </c>
      <c r="L1264" s="160" t="s">
        <v>101</v>
      </c>
      <c r="M1264" s="211">
        <f>VLOOKUP(J1264,'Depr Rates'!A:G,7,FALSE)</f>
        <v>3.7400000000000003E-2</v>
      </c>
    </row>
    <row r="1265" spans="1:13" ht="14.45" x14ac:dyDescent="0.3">
      <c r="A1265" s="212" t="s">
        <v>102</v>
      </c>
      <c r="B1265" s="213">
        <v>10100501</v>
      </c>
      <c r="C1265" s="212">
        <v>108</v>
      </c>
      <c r="D1265" s="214">
        <v>43466</v>
      </c>
      <c r="E1265" s="160" t="s">
        <v>383</v>
      </c>
      <c r="F1265" s="160">
        <v>108099743</v>
      </c>
      <c r="G1265" s="160">
        <v>0</v>
      </c>
      <c r="H1265" s="214">
        <v>43490</v>
      </c>
      <c r="I1265" s="160" t="s">
        <v>384</v>
      </c>
      <c r="J1265" s="160" t="s">
        <v>377</v>
      </c>
      <c r="K1265" s="160">
        <f t="shared" si="19"/>
        <v>1</v>
      </c>
      <c r="L1265" s="160" t="s">
        <v>101</v>
      </c>
      <c r="M1265" s="211">
        <f>VLOOKUP(J1265,'Depr Rates'!A:G,7,FALSE)</f>
        <v>1.77E-2</v>
      </c>
    </row>
    <row r="1266" spans="1:13" ht="14.45" x14ac:dyDescent="0.3">
      <c r="A1266" s="212" t="s">
        <v>102</v>
      </c>
      <c r="B1266" s="213">
        <v>10100501</v>
      </c>
      <c r="C1266" s="212">
        <v>108</v>
      </c>
      <c r="D1266" s="214">
        <v>43466</v>
      </c>
      <c r="E1266" s="160" t="s">
        <v>383</v>
      </c>
      <c r="F1266" s="160">
        <v>108099743</v>
      </c>
      <c r="G1266" s="160">
        <v>0</v>
      </c>
      <c r="H1266" s="214">
        <v>43490</v>
      </c>
      <c r="I1266" s="160" t="s">
        <v>384</v>
      </c>
      <c r="J1266" s="160" t="s">
        <v>377</v>
      </c>
      <c r="K1266" s="160">
        <f t="shared" si="19"/>
        <v>1</v>
      </c>
      <c r="L1266" s="160" t="s">
        <v>101</v>
      </c>
      <c r="M1266" s="211">
        <f>VLOOKUP(J1266,'Depr Rates'!A:G,7,FALSE)</f>
        <v>1.77E-2</v>
      </c>
    </row>
    <row r="1267" spans="1:13" ht="14.45" x14ac:dyDescent="0.3">
      <c r="A1267" s="212" t="s">
        <v>102</v>
      </c>
      <c r="B1267" s="213">
        <v>10100501</v>
      </c>
      <c r="C1267" s="212">
        <v>108</v>
      </c>
      <c r="D1267" s="214">
        <v>43466</v>
      </c>
      <c r="E1267" s="160" t="s">
        <v>383</v>
      </c>
      <c r="F1267" s="160">
        <v>108099743</v>
      </c>
      <c r="G1267" s="160">
        <v>0</v>
      </c>
      <c r="H1267" s="214">
        <v>43490</v>
      </c>
      <c r="I1267" s="160" t="s">
        <v>384</v>
      </c>
      <c r="J1267" s="160" t="s">
        <v>377</v>
      </c>
      <c r="K1267" s="160">
        <f t="shared" si="19"/>
        <v>1</v>
      </c>
      <c r="L1267" s="160" t="s">
        <v>101</v>
      </c>
      <c r="M1267" s="211">
        <f>VLOOKUP(J1267,'Depr Rates'!A:G,7,FALSE)</f>
        <v>1.77E-2</v>
      </c>
    </row>
    <row r="1268" spans="1:13" ht="14.45" x14ac:dyDescent="0.3">
      <c r="A1268" s="212" t="s">
        <v>102</v>
      </c>
      <c r="B1268" s="213">
        <v>10100501</v>
      </c>
      <c r="C1268" s="212">
        <v>108</v>
      </c>
      <c r="D1268" s="214">
        <v>43466</v>
      </c>
      <c r="E1268" s="160" t="s">
        <v>383</v>
      </c>
      <c r="F1268" s="160">
        <v>108099743</v>
      </c>
      <c r="G1268" s="160">
        <v>0</v>
      </c>
      <c r="H1268" s="214">
        <v>43490</v>
      </c>
      <c r="I1268" s="160" t="s">
        <v>384</v>
      </c>
      <c r="J1268" s="160" t="s">
        <v>377</v>
      </c>
      <c r="K1268" s="160">
        <f t="shared" si="19"/>
        <v>1</v>
      </c>
      <c r="L1268" s="160" t="s">
        <v>101</v>
      </c>
      <c r="M1268" s="211">
        <f>VLOOKUP(J1268,'Depr Rates'!A:G,7,FALSE)</f>
        <v>1.77E-2</v>
      </c>
    </row>
    <row r="1269" spans="1:13" ht="14.45" x14ac:dyDescent="0.3">
      <c r="A1269" s="212" t="s">
        <v>102</v>
      </c>
      <c r="B1269" s="213">
        <v>10100501</v>
      </c>
      <c r="C1269" s="212">
        <v>108</v>
      </c>
      <c r="D1269" s="214">
        <v>43466</v>
      </c>
      <c r="E1269" s="160" t="s">
        <v>383</v>
      </c>
      <c r="F1269" s="160">
        <v>108099743</v>
      </c>
      <c r="G1269" s="160">
        <v>0</v>
      </c>
      <c r="H1269" s="214">
        <v>43490</v>
      </c>
      <c r="I1269" s="160" t="s">
        <v>384</v>
      </c>
      <c r="J1269" s="160" t="s">
        <v>376</v>
      </c>
      <c r="K1269" s="160">
        <f t="shared" si="19"/>
        <v>1</v>
      </c>
      <c r="L1269" s="160" t="s">
        <v>101</v>
      </c>
      <c r="M1269" s="211">
        <f>VLOOKUP(J1269,'Depr Rates'!A:G,7,FALSE)</f>
        <v>3.9300000000000002E-2</v>
      </c>
    </row>
    <row r="1270" spans="1:13" ht="14.45" x14ac:dyDescent="0.3">
      <c r="A1270" s="212" t="s">
        <v>102</v>
      </c>
      <c r="B1270" s="213">
        <v>10100501</v>
      </c>
      <c r="C1270" s="212">
        <v>108</v>
      </c>
      <c r="D1270" s="214">
        <v>43466</v>
      </c>
      <c r="E1270" s="160" t="s">
        <v>383</v>
      </c>
      <c r="F1270" s="160">
        <v>108099743</v>
      </c>
      <c r="G1270" s="160">
        <v>0</v>
      </c>
      <c r="H1270" s="214">
        <v>43490</v>
      </c>
      <c r="I1270" s="160" t="s">
        <v>384</v>
      </c>
      <c r="J1270" s="160" t="s">
        <v>376</v>
      </c>
      <c r="K1270" s="160">
        <f t="shared" si="19"/>
        <v>1</v>
      </c>
      <c r="L1270" s="160" t="s">
        <v>101</v>
      </c>
      <c r="M1270" s="211">
        <f>VLOOKUP(J1270,'Depr Rates'!A:G,7,FALSE)</f>
        <v>3.9300000000000002E-2</v>
      </c>
    </row>
    <row r="1271" spans="1:13" ht="14.45" x14ac:dyDescent="0.3">
      <c r="A1271" s="212" t="s">
        <v>102</v>
      </c>
      <c r="B1271" s="213">
        <v>10100501</v>
      </c>
      <c r="C1271" s="212">
        <v>108</v>
      </c>
      <c r="D1271" s="214">
        <v>43466</v>
      </c>
      <c r="E1271" s="160" t="s">
        <v>383</v>
      </c>
      <c r="F1271" s="160">
        <v>108099743</v>
      </c>
      <c r="G1271" s="160">
        <v>0</v>
      </c>
      <c r="H1271" s="214">
        <v>43490</v>
      </c>
      <c r="I1271" s="160" t="s">
        <v>384</v>
      </c>
      <c r="J1271" s="160" t="s">
        <v>376</v>
      </c>
      <c r="K1271" s="160">
        <f t="shared" si="19"/>
        <v>1</v>
      </c>
      <c r="L1271" s="160" t="s">
        <v>101</v>
      </c>
      <c r="M1271" s="211">
        <f>VLOOKUP(J1271,'Depr Rates'!A:G,7,FALSE)</f>
        <v>3.9300000000000002E-2</v>
      </c>
    </row>
    <row r="1272" spans="1:13" ht="14.45" x14ac:dyDescent="0.3">
      <c r="A1272" s="212" t="s">
        <v>102</v>
      </c>
      <c r="B1272" s="213">
        <v>10100501</v>
      </c>
      <c r="C1272" s="212">
        <v>108</v>
      </c>
      <c r="D1272" s="214">
        <v>43466</v>
      </c>
      <c r="E1272" s="160" t="s">
        <v>383</v>
      </c>
      <c r="F1272" s="160">
        <v>108099743</v>
      </c>
      <c r="G1272" s="160">
        <v>0</v>
      </c>
      <c r="H1272" s="214">
        <v>43490</v>
      </c>
      <c r="I1272" s="160" t="s">
        <v>384</v>
      </c>
      <c r="J1272" s="160" t="s">
        <v>376</v>
      </c>
      <c r="K1272" s="160">
        <f t="shared" si="19"/>
        <v>1</v>
      </c>
      <c r="L1272" s="160" t="s">
        <v>101</v>
      </c>
      <c r="M1272" s="211">
        <f>VLOOKUP(J1272,'Depr Rates'!A:G,7,FALSE)</f>
        <v>3.9300000000000002E-2</v>
      </c>
    </row>
    <row r="1273" spans="1:13" ht="14.45" x14ac:dyDescent="0.3">
      <c r="A1273" s="212" t="s">
        <v>102</v>
      </c>
      <c r="B1273" s="213">
        <v>10100501</v>
      </c>
      <c r="C1273" s="212">
        <v>108</v>
      </c>
      <c r="D1273" s="214">
        <v>43497</v>
      </c>
      <c r="E1273" s="160" t="s">
        <v>383</v>
      </c>
      <c r="F1273" s="160">
        <v>108099743</v>
      </c>
      <c r="G1273" s="160">
        <v>0</v>
      </c>
      <c r="H1273" s="214">
        <v>43490</v>
      </c>
      <c r="I1273" s="160" t="s">
        <v>384</v>
      </c>
      <c r="J1273" s="160" t="s">
        <v>377</v>
      </c>
      <c r="K1273" s="160">
        <f t="shared" si="19"/>
        <v>1</v>
      </c>
      <c r="L1273" s="160" t="s">
        <v>101</v>
      </c>
      <c r="M1273" s="211">
        <f>VLOOKUP(J1273,'Depr Rates'!A:G,7,FALSE)</f>
        <v>1.77E-2</v>
      </c>
    </row>
    <row r="1274" spans="1:13" ht="14.45" x14ac:dyDescent="0.3">
      <c r="A1274" s="212" t="s">
        <v>102</v>
      </c>
      <c r="B1274" s="213">
        <v>10100501</v>
      </c>
      <c r="C1274" s="212">
        <v>108</v>
      </c>
      <c r="D1274" s="214">
        <v>43497</v>
      </c>
      <c r="E1274" s="160" t="s">
        <v>383</v>
      </c>
      <c r="F1274" s="160">
        <v>108099743</v>
      </c>
      <c r="G1274" s="160">
        <v>0</v>
      </c>
      <c r="H1274" s="214">
        <v>43490</v>
      </c>
      <c r="I1274" s="160" t="s">
        <v>384</v>
      </c>
      <c r="J1274" s="160" t="s">
        <v>377</v>
      </c>
      <c r="K1274" s="160">
        <f t="shared" si="19"/>
        <v>1</v>
      </c>
      <c r="L1274" s="160" t="s">
        <v>101</v>
      </c>
      <c r="M1274" s="211">
        <f>VLOOKUP(J1274,'Depr Rates'!A:G,7,FALSE)</f>
        <v>1.77E-2</v>
      </c>
    </row>
    <row r="1275" spans="1:13" ht="14.45" x14ac:dyDescent="0.3">
      <c r="A1275" s="212" t="s">
        <v>102</v>
      </c>
      <c r="B1275" s="213">
        <v>10100501</v>
      </c>
      <c r="C1275" s="212">
        <v>108</v>
      </c>
      <c r="D1275" s="214">
        <v>43497</v>
      </c>
      <c r="E1275" s="160" t="s">
        <v>381</v>
      </c>
      <c r="F1275" s="160">
        <v>108099743</v>
      </c>
      <c r="G1275" s="215">
        <v>-2899.35</v>
      </c>
      <c r="H1275" s="214">
        <v>43490</v>
      </c>
      <c r="I1275" s="160" t="s">
        <v>516</v>
      </c>
      <c r="J1275" s="160" t="s">
        <v>376</v>
      </c>
      <c r="K1275" s="160">
        <f t="shared" si="19"/>
        <v>1</v>
      </c>
      <c r="L1275" s="160" t="s">
        <v>101</v>
      </c>
      <c r="M1275" s="211">
        <f>VLOOKUP(J1275,'Depr Rates'!A:G,7,FALSE)</f>
        <v>3.9300000000000002E-2</v>
      </c>
    </row>
    <row r="1276" spans="1:13" ht="14.45" x14ac:dyDescent="0.3">
      <c r="A1276" s="212" t="s">
        <v>102</v>
      </c>
      <c r="B1276" s="213">
        <v>10100501</v>
      </c>
      <c r="C1276" s="212">
        <v>108</v>
      </c>
      <c r="D1276" s="214">
        <v>43497</v>
      </c>
      <c r="E1276" s="160" t="s">
        <v>383</v>
      </c>
      <c r="F1276" s="160">
        <v>108099743</v>
      </c>
      <c r="G1276" s="160">
        <v>0</v>
      </c>
      <c r="H1276" s="214">
        <v>43490</v>
      </c>
      <c r="I1276" s="160" t="s">
        <v>384</v>
      </c>
      <c r="J1276" s="160" t="s">
        <v>376</v>
      </c>
      <c r="K1276" s="160">
        <f t="shared" si="19"/>
        <v>1</v>
      </c>
      <c r="L1276" s="160" t="s">
        <v>101</v>
      </c>
      <c r="M1276" s="211">
        <f>VLOOKUP(J1276,'Depr Rates'!A:G,7,FALSE)</f>
        <v>3.9300000000000002E-2</v>
      </c>
    </row>
    <row r="1277" spans="1:13" ht="14.45" x14ac:dyDescent="0.3">
      <c r="A1277" s="212" t="s">
        <v>102</v>
      </c>
      <c r="B1277" s="213">
        <v>10100501</v>
      </c>
      <c r="C1277" s="212">
        <v>108</v>
      </c>
      <c r="D1277" s="214">
        <v>43497</v>
      </c>
      <c r="E1277" s="160" t="s">
        <v>383</v>
      </c>
      <c r="F1277" s="160">
        <v>108099743</v>
      </c>
      <c r="G1277" s="160">
        <v>0</v>
      </c>
      <c r="H1277" s="214">
        <v>43490</v>
      </c>
      <c r="I1277" s="160" t="s">
        <v>384</v>
      </c>
      <c r="J1277" s="160" t="s">
        <v>376</v>
      </c>
      <c r="K1277" s="160">
        <f t="shared" si="19"/>
        <v>1</v>
      </c>
      <c r="L1277" s="160" t="s">
        <v>101</v>
      </c>
      <c r="M1277" s="211">
        <f>VLOOKUP(J1277,'Depr Rates'!A:G,7,FALSE)</f>
        <v>3.9300000000000002E-2</v>
      </c>
    </row>
    <row r="1278" spans="1:13" ht="14.45" x14ac:dyDescent="0.3">
      <c r="A1278" s="212" t="s">
        <v>102</v>
      </c>
      <c r="B1278" s="213">
        <v>10100501</v>
      </c>
      <c r="C1278" s="212">
        <v>108</v>
      </c>
      <c r="D1278" s="214">
        <v>43497</v>
      </c>
      <c r="E1278" s="160" t="s">
        <v>383</v>
      </c>
      <c r="F1278" s="160">
        <v>108099743</v>
      </c>
      <c r="G1278" s="160">
        <v>0</v>
      </c>
      <c r="H1278" s="214">
        <v>43490</v>
      </c>
      <c r="I1278" s="160" t="s">
        <v>384</v>
      </c>
      <c r="J1278" s="160" t="s">
        <v>376</v>
      </c>
      <c r="K1278" s="160">
        <f t="shared" si="19"/>
        <v>1</v>
      </c>
      <c r="L1278" s="160" t="s">
        <v>101</v>
      </c>
      <c r="M1278" s="211">
        <f>VLOOKUP(J1278,'Depr Rates'!A:G,7,FALSE)</f>
        <v>3.9300000000000002E-2</v>
      </c>
    </row>
    <row r="1279" spans="1:13" ht="14.45" x14ac:dyDescent="0.3">
      <c r="A1279" s="212" t="s">
        <v>102</v>
      </c>
      <c r="B1279" s="213">
        <v>10100501</v>
      </c>
      <c r="C1279" s="212">
        <v>108</v>
      </c>
      <c r="D1279" s="214">
        <v>43497</v>
      </c>
      <c r="E1279" s="160" t="s">
        <v>383</v>
      </c>
      <c r="F1279" s="160">
        <v>108099743</v>
      </c>
      <c r="G1279" s="160">
        <v>0</v>
      </c>
      <c r="H1279" s="214">
        <v>43490</v>
      </c>
      <c r="I1279" s="160" t="s">
        <v>384</v>
      </c>
      <c r="J1279" s="160" t="s">
        <v>376</v>
      </c>
      <c r="K1279" s="160">
        <f t="shared" si="19"/>
        <v>1</v>
      </c>
      <c r="L1279" s="160" t="s">
        <v>101</v>
      </c>
      <c r="M1279" s="211">
        <f>VLOOKUP(J1279,'Depr Rates'!A:G,7,FALSE)</f>
        <v>3.9300000000000002E-2</v>
      </c>
    </row>
    <row r="1280" spans="1:13" ht="14.45" x14ac:dyDescent="0.3">
      <c r="A1280" s="212" t="s">
        <v>102</v>
      </c>
      <c r="B1280" s="213">
        <v>10100501</v>
      </c>
      <c r="C1280" s="212">
        <v>108</v>
      </c>
      <c r="D1280" s="214">
        <v>43497</v>
      </c>
      <c r="E1280" s="160" t="s">
        <v>383</v>
      </c>
      <c r="F1280" s="160">
        <v>108099743</v>
      </c>
      <c r="G1280" s="160">
        <v>0</v>
      </c>
      <c r="H1280" s="214">
        <v>43490</v>
      </c>
      <c r="I1280" s="160" t="s">
        <v>384</v>
      </c>
      <c r="J1280" s="160" t="s">
        <v>9054</v>
      </c>
      <c r="K1280" s="160">
        <f t="shared" si="19"/>
        <v>1</v>
      </c>
      <c r="L1280" s="160" t="s">
        <v>101</v>
      </c>
      <c r="M1280" s="211">
        <f>VLOOKUP(J1280,'Depr Rates'!A:G,7,FALSE)</f>
        <v>3.1399999999999997E-2</v>
      </c>
    </row>
    <row r="1281" spans="1:13" ht="14.45" x14ac:dyDescent="0.3">
      <c r="A1281" s="212" t="s">
        <v>102</v>
      </c>
      <c r="B1281" s="213">
        <v>10100501</v>
      </c>
      <c r="C1281" s="212">
        <v>108</v>
      </c>
      <c r="D1281" s="214">
        <v>43497</v>
      </c>
      <c r="E1281" s="160" t="s">
        <v>383</v>
      </c>
      <c r="F1281" s="160">
        <v>108099743</v>
      </c>
      <c r="G1281" s="160">
        <v>0</v>
      </c>
      <c r="H1281" s="214">
        <v>43490</v>
      </c>
      <c r="I1281" s="160" t="s">
        <v>384</v>
      </c>
      <c r="J1281" s="160" t="s">
        <v>9054</v>
      </c>
      <c r="K1281" s="160">
        <f t="shared" si="19"/>
        <v>1</v>
      </c>
      <c r="L1281" s="160" t="s">
        <v>101</v>
      </c>
      <c r="M1281" s="211">
        <f>VLOOKUP(J1281,'Depr Rates'!A:G,7,FALSE)</f>
        <v>3.1399999999999997E-2</v>
      </c>
    </row>
    <row r="1282" spans="1:13" ht="14.45" x14ac:dyDescent="0.3">
      <c r="A1282" s="212" t="s">
        <v>102</v>
      </c>
      <c r="B1282" s="213">
        <v>10100501</v>
      </c>
      <c r="C1282" s="212">
        <v>108</v>
      </c>
      <c r="D1282" s="214">
        <v>43497</v>
      </c>
      <c r="E1282" s="160" t="s">
        <v>381</v>
      </c>
      <c r="F1282" s="160">
        <v>108099743</v>
      </c>
      <c r="G1282" s="160">
        <v>-257.39999999999998</v>
      </c>
      <c r="H1282" s="214">
        <v>43490</v>
      </c>
      <c r="I1282" s="160" t="s">
        <v>516</v>
      </c>
      <c r="J1282" s="160" t="s">
        <v>9132</v>
      </c>
      <c r="K1282" s="160">
        <f t="shared" si="19"/>
        <v>1</v>
      </c>
      <c r="L1282" s="160" t="s">
        <v>101</v>
      </c>
      <c r="M1282" s="211">
        <f>VLOOKUP(J1282,'Depr Rates'!A:G,7,FALSE)</f>
        <v>3.7400000000000003E-2</v>
      </c>
    </row>
    <row r="1283" spans="1:13" ht="14.45" x14ac:dyDescent="0.3">
      <c r="A1283" s="212" t="s">
        <v>102</v>
      </c>
      <c r="B1283" s="213">
        <v>10100501</v>
      </c>
      <c r="C1283" s="212">
        <v>108</v>
      </c>
      <c r="D1283" s="214">
        <v>43497</v>
      </c>
      <c r="E1283" s="160" t="s">
        <v>381</v>
      </c>
      <c r="F1283" s="160">
        <v>108099743</v>
      </c>
      <c r="G1283" s="160">
        <v>257.39999999999998</v>
      </c>
      <c r="H1283" s="214">
        <v>43490</v>
      </c>
      <c r="I1283" s="160" t="s">
        <v>516</v>
      </c>
      <c r="J1283" s="160" t="s">
        <v>9132</v>
      </c>
      <c r="K1283" s="160">
        <f t="shared" si="19"/>
        <v>1</v>
      </c>
      <c r="L1283" s="160" t="s">
        <v>101</v>
      </c>
      <c r="M1283" s="211">
        <f>VLOOKUP(J1283,'Depr Rates'!A:G,7,FALSE)</f>
        <v>3.7400000000000003E-2</v>
      </c>
    </row>
    <row r="1284" spans="1:13" ht="14.45" x14ac:dyDescent="0.3">
      <c r="A1284" s="212" t="s">
        <v>102</v>
      </c>
      <c r="B1284" s="213">
        <v>10100501</v>
      </c>
      <c r="C1284" s="212">
        <v>108</v>
      </c>
      <c r="D1284" s="214">
        <v>43497</v>
      </c>
      <c r="E1284" s="160" t="s">
        <v>381</v>
      </c>
      <c r="F1284" s="160">
        <v>108099743</v>
      </c>
      <c r="G1284" s="215">
        <v>-3422.4</v>
      </c>
      <c r="H1284" s="214">
        <v>43490</v>
      </c>
      <c r="I1284" s="160" t="s">
        <v>516</v>
      </c>
      <c r="J1284" s="160" t="s">
        <v>9132</v>
      </c>
      <c r="K1284" s="160">
        <f t="shared" si="19"/>
        <v>1</v>
      </c>
      <c r="L1284" s="160" t="s">
        <v>101</v>
      </c>
      <c r="M1284" s="211">
        <f>VLOOKUP(J1284,'Depr Rates'!A:G,7,FALSE)</f>
        <v>3.7400000000000003E-2</v>
      </c>
    </row>
    <row r="1285" spans="1:13" ht="14.45" x14ac:dyDescent="0.3">
      <c r="A1285" s="212" t="s">
        <v>102</v>
      </c>
      <c r="B1285" s="213">
        <v>10100501</v>
      </c>
      <c r="C1285" s="212">
        <v>108</v>
      </c>
      <c r="D1285" s="214">
        <v>43497</v>
      </c>
      <c r="E1285" s="160" t="s">
        <v>381</v>
      </c>
      <c r="F1285" s="160">
        <v>108099743</v>
      </c>
      <c r="G1285" s="215">
        <v>4563.2</v>
      </c>
      <c r="H1285" s="214">
        <v>43490</v>
      </c>
      <c r="I1285" s="160" t="s">
        <v>516</v>
      </c>
      <c r="J1285" s="160" t="s">
        <v>9132</v>
      </c>
      <c r="K1285" s="160">
        <f t="shared" si="19"/>
        <v>1</v>
      </c>
      <c r="L1285" s="160" t="s">
        <v>101</v>
      </c>
      <c r="M1285" s="211">
        <f>VLOOKUP(J1285,'Depr Rates'!A:G,7,FALSE)</f>
        <v>3.7400000000000003E-2</v>
      </c>
    </row>
    <row r="1286" spans="1:13" ht="14.45" x14ac:dyDescent="0.3">
      <c r="A1286" s="212" t="s">
        <v>102</v>
      </c>
      <c r="B1286" s="213">
        <v>10100501</v>
      </c>
      <c r="C1286" s="212">
        <v>108</v>
      </c>
      <c r="D1286" s="214">
        <v>43497</v>
      </c>
      <c r="E1286" s="160" t="s">
        <v>381</v>
      </c>
      <c r="F1286" s="160">
        <v>108099743</v>
      </c>
      <c r="G1286" s="215">
        <v>-2827.2</v>
      </c>
      <c r="H1286" s="214">
        <v>43490</v>
      </c>
      <c r="I1286" s="160" t="s">
        <v>516</v>
      </c>
      <c r="J1286" s="160" t="s">
        <v>9132</v>
      </c>
      <c r="K1286" s="160">
        <f t="shared" si="19"/>
        <v>1</v>
      </c>
      <c r="L1286" s="160" t="s">
        <v>101</v>
      </c>
      <c r="M1286" s="211">
        <f>VLOOKUP(J1286,'Depr Rates'!A:G,7,FALSE)</f>
        <v>3.7400000000000003E-2</v>
      </c>
    </row>
    <row r="1287" spans="1:13" ht="14.45" x14ac:dyDescent="0.3">
      <c r="A1287" s="212" t="s">
        <v>102</v>
      </c>
      <c r="B1287" s="213">
        <v>10100501</v>
      </c>
      <c r="C1287" s="212">
        <v>108</v>
      </c>
      <c r="D1287" s="214">
        <v>43497</v>
      </c>
      <c r="E1287" s="160" t="s">
        <v>381</v>
      </c>
      <c r="F1287" s="160">
        <v>108099743</v>
      </c>
      <c r="G1287" s="215">
        <v>3769.6</v>
      </c>
      <c r="H1287" s="214">
        <v>43490</v>
      </c>
      <c r="I1287" s="160" t="s">
        <v>516</v>
      </c>
      <c r="J1287" s="160" t="s">
        <v>9132</v>
      </c>
      <c r="K1287" s="160">
        <f t="shared" si="19"/>
        <v>1</v>
      </c>
      <c r="L1287" s="160" t="s">
        <v>101</v>
      </c>
      <c r="M1287" s="211">
        <f>VLOOKUP(J1287,'Depr Rates'!A:G,7,FALSE)</f>
        <v>3.7400000000000003E-2</v>
      </c>
    </row>
    <row r="1288" spans="1:13" ht="14.45" x14ac:dyDescent="0.3">
      <c r="A1288" s="212" t="s">
        <v>102</v>
      </c>
      <c r="B1288" s="213">
        <v>10100501</v>
      </c>
      <c r="C1288" s="212">
        <v>108</v>
      </c>
      <c r="D1288" s="214">
        <v>43497</v>
      </c>
      <c r="E1288" s="160" t="s">
        <v>381</v>
      </c>
      <c r="F1288" s="160">
        <v>108099743</v>
      </c>
      <c r="G1288" s="215">
        <v>-1265.8599999999999</v>
      </c>
      <c r="H1288" s="214">
        <v>43490</v>
      </c>
      <c r="I1288" s="160" t="s">
        <v>516</v>
      </c>
      <c r="J1288" s="160" t="s">
        <v>9132</v>
      </c>
      <c r="K1288" s="160">
        <f t="shared" ref="K1288:K1351" si="20">MONTH(H1288)</f>
        <v>1</v>
      </c>
      <c r="L1288" s="160" t="s">
        <v>101</v>
      </c>
      <c r="M1288" s="211">
        <f>VLOOKUP(J1288,'Depr Rates'!A:G,7,FALSE)</f>
        <v>3.7400000000000003E-2</v>
      </c>
    </row>
    <row r="1289" spans="1:13" ht="14.45" x14ac:dyDescent="0.3">
      <c r="A1289" s="212" t="s">
        <v>102</v>
      </c>
      <c r="B1289" s="213">
        <v>10100501</v>
      </c>
      <c r="C1289" s="212">
        <v>108</v>
      </c>
      <c r="D1289" s="214">
        <v>43497</v>
      </c>
      <c r="E1289" s="160" t="s">
        <v>381</v>
      </c>
      <c r="F1289" s="160">
        <v>108099743</v>
      </c>
      <c r="G1289" s="215">
        <v>1265.8599999999999</v>
      </c>
      <c r="H1289" s="214">
        <v>43490</v>
      </c>
      <c r="I1289" s="160" t="s">
        <v>516</v>
      </c>
      <c r="J1289" s="160" t="s">
        <v>9132</v>
      </c>
      <c r="K1289" s="160">
        <f t="shared" si="20"/>
        <v>1</v>
      </c>
      <c r="L1289" s="160" t="s">
        <v>101</v>
      </c>
      <c r="M1289" s="211">
        <f>VLOOKUP(J1289,'Depr Rates'!A:G,7,FALSE)</f>
        <v>3.7400000000000003E-2</v>
      </c>
    </row>
    <row r="1290" spans="1:13" ht="14.45" x14ac:dyDescent="0.3">
      <c r="A1290" s="212" t="s">
        <v>102</v>
      </c>
      <c r="B1290" s="213">
        <v>10100501</v>
      </c>
      <c r="C1290" s="212">
        <v>108</v>
      </c>
      <c r="D1290" s="214">
        <v>43497</v>
      </c>
      <c r="E1290" s="160" t="s">
        <v>381</v>
      </c>
      <c r="F1290" s="160">
        <v>108099743</v>
      </c>
      <c r="G1290" s="215">
        <v>-4166.3999999999996</v>
      </c>
      <c r="H1290" s="214">
        <v>43490</v>
      </c>
      <c r="I1290" s="160" t="s">
        <v>516</v>
      </c>
      <c r="J1290" s="160" t="s">
        <v>9132</v>
      </c>
      <c r="K1290" s="160">
        <f t="shared" si="20"/>
        <v>1</v>
      </c>
      <c r="L1290" s="160" t="s">
        <v>101</v>
      </c>
      <c r="M1290" s="211">
        <f>VLOOKUP(J1290,'Depr Rates'!A:G,7,FALSE)</f>
        <v>3.7400000000000003E-2</v>
      </c>
    </row>
    <row r="1291" spans="1:13" ht="14.45" x14ac:dyDescent="0.3">
      <c r="A1291" s="212" t="s">
        <v>102</v>
      </c>
      <c r="B1291" s="213">
        <v>10100501</v>
      </c>
      <c r="C1291" s="212">
        <v>108</v>
      </c>
      <c r="D1291" s="214">
        <v>43497</v>
      </c>
      <c r="E1291" s="160" t="s">
        <v>381</v>
      </c>
      <c r="F1291" s="160">
        <v>108099743</v>
      </c>
      <c r="G1291" s="215">
        <v>5555.2</v>
      </c>
      <c r="H1291" s="214">
        <v>43490</v>
      </c>
      <c r="I1291" s="160" t="s">
        <v>516</v>
      </c>
      <c r="J1291" s="160" t="s">
        <v>9132</v>
      </c>
      <c r="K1291" s="160">
        <f t="shared" si="20"/>
        <v>1</v>
      </c>
      <c r="L1291" s="160" t="s">
        <v>101</v>
      </c>
      <c r="M1291" s="211">
        <f>VLOOKUP(J1291,'Depr Rates'!A:G,7,FALSE)</f>
        <v>3.7400000000000003E-2</v>
      </c>
    </row>
    <row r="1292" spans="1:13" ht="14.45" x14ac:dyDescent="0.3">
      <c r="A1292" s="212" t="s">
        <v>102</v>
      </c>
      <c r="B1292" s="213">
        <v>10100501</v>
      </c>
      <c r="C1292" s="212">
        <v>108</v>
      </c>
      <c r="D1292" s="214">
        <v>43497</v>
      </c>
      <c r="E1292" s="160" t="s">
        <v>383</v>
      </c>
      <c r="F1292" s="160">
        <v>108099743</v>
      </c>
      <c r="G1292" s="160">
        <v>0</v>
      </c>
      <c r="H1292" s="214">
        <v>43490</v>
      </c>
      <c r="I1292" s="160" t="s">
        <v>384</v>
      </c>
      <c r="J1292" s="160" t="s">
        <v>9132</v>
      </c>
      <c r="K1292" s="160">
        <f t="shared" si="20"/>
        <v>1</v>
      </c>
      <c r="L1292" s="160" t="s">
        <v>101</v>
      </c>
      <c r="M1292" s="211">
        <f>VLOOKUP(J1292,'Depr Rates'!A:G,7,FALSE)</f>
        <v>3.7400000000000003E-2</v>
      </c>
    </row>
    <row r="1293" spans="1:13" ht="14.45" x14ac:dyDescent="0.3">
      <c r="A1293" s="212" t="s">
        <v>102</v>
      </c>
      <c r="B1293" s="213">
        <v>10100501</v>
      </c>
      <c r="C1293" s="212">
        <v>108</v>
      </c>
      <c r="D1293" s="214">
        <v>43497</v>
      </c>
      <c r="E1293" s="160" t="s">
        <v>383</v>
      </c>
      <c r="F1293" s="160">
        <v>108099743</v>
      </c>
      <c r="G1293" s="160">
        <v>0</v>
      </c>
      <c r="H1293" s="214">
        <v>43490</v>
      </c>
      <c r="I1293" s="160" t="s">
        <v>384</v>
      </c>
      <c r="J1293" s="160" t="s">
        <v>9132</v>
      </c>
      <c r="K1293" s="160">
        <f t="shared" si="20"/>
        <v>1</v>
      </c>
      <c r="L1293" s="160" t="s">
        <v>101</v>
      </c>
      <c r="M1293" s="211">
        <f>VLOOKUP(J1293,'Depr Rates'!A:G,7,FALSE)</f>
        <v>3.7400000000000003E-2</v>
      </c>
    </row>
    <row r="1294" spans="1:13" ht="14.45" x14ac:dyDescent="0.3">
      <c r="A1294" s="212" t="s">
        <v>102</v>
      </c>
      <c r="B1294" s="213">
        <v>10100501</v>
      </c>
      <c r="C1294" s="212">
        <v>108</v>
      </c>
      <c r="D1294" s="214">
        <v>43497</v>
      </c>
      <c r="E1294" s="160" t="s">
        <v>383</v>
      </c>
      <c r="F1294" s="160">
        <v>108099743</v>
      </c>
      <c r="G1294" s="160">
        <v>0</v>
      </c>
      <c r="H1294" s="214">
        <v>43490</v>
      </c>
      <c r="I1294" s="160" t="s">
        <v>384</v>
      </c>
      <c r="J1294" s="160" t="s">
        <v>9132</v>
      </c>
      <c r="K1294" s="160">
        <f t="shared" si="20"/>
        <v>1</v>
      </c>
      <c r="L1294" s="160" t="s">
        <v>101</v>
      </c>
      <c r="M1294" s="211">
        <f>VLOOKUP(J1294,'Depr Rates'!A:G,7,FALSE)</f>
        <v>3.7400000000000003E-2</v>
      </c>
    </row>
    <row r="1295" spans="1:13" ht="14.45" x14ac:dyDescent="0.3">
      <c r="A1295" s="212" t="s">
        <v>102</v>
      </c>
      <c r="B1295" s="213">
        <v>10100501</v>
      </c>
      <c r="C1295" s="212">
        <v>108</v>
      </c>
      <c r="D1295" s="214">
        <v>43497</v>
      </c>
      <c r="E1295" s="160" t="s">
        <v>383</v>
      </c>
      <c r="F1295" s="160">
        <v>108099743</v>
      </c>
      <c r="G1295" s="160">
        <v>0</v>
      </c>
      <c r="H1295" s="214">
        <v>43490</v>
      </c>
      <c r="I1295" s="160" t="s">
        <v>384</v>
      </c>
      <c r="J1295" s="160" t="s">
        <v>9132</v>
      </c>
      <c r="K1295" s="160">
        <f t="shared" si="20"/>
        <v>1</v>
      </c>
      <c r="L1295" s="160" t="s">
        <v>101</v>
      </c>
      <c r="M1295" s="211">
        <f>VLOOKUP(J1295,'Depr Rates'!A:G,7,FALSE)</f>
        <v>3.7400000000000003E-2</v>
      </c>
    </row>
    <row r="1296" spans="1:13" ht="14.45" x14ac:dyDescent="0.3">
      <c r="A1296" s="212" t="s">
        <v>102</v>
      </c>
      <c r="B1296" s="213">
        <v>10100501</v>
      </c>
      <c r="C1296" s="212">
        <v>108</v>
      </c>
      <c r="D1296" s="214">
        <v>43497</v>
      </c>
      <c r="E1296" s="160" t="s">
        <v>383</v>
      </c>
      <c r="F1296" s="160">
        <v>108099743</v>
      </c>
      <c r="G1296" s="160">
        <v>0</v>
      </c>
      <c r="H1296" s="214">
        <v>43490</v>
      </c>
      <c r="I1296" s="160" t="s">
        <v>384</v>
      </c>
      <c r="J1296" s="160" t="s">
        <v>9132</v>
      </c>
      <c r="K1296" s="160">
        <f t="shared" si="20"/>
        <v>1</v>
      </c>
      <c r="L1296" s="160" t="s">
        <v>101</v>
      </c>
      <c r="M1296" s="211">
        <f>VLOOKUP(J1296,'Depr Rates'!A:G,7,FALSE)</f>
        <v>3.7400000000000003E-2</v>
      </c>
    </row>
    <row r="1297" spans="1:13" ht="14.45" x14ac:dyDescent="0.3">
      <c r="A1297" s="212" t="s">
        <v>102</v>
      </c>
      <c r="B1297" s="213">
        <v>10100501</v>
      </c>
      <c r="C1297" s="212">
        <v>108</v>
      </c>
      <c r="D1297" s="214">
        <v>43497</v>
      </c>
      <c r="E1297" s="160" t="s">
        <v>383</v>
      </c>
      <c r="F1297" s="160">
        <v>108099743</v>
      </c>
      <c r="G1297" s="160">
        <v>0</v>
      </c>
      <c r="H1297" s="214">
        <v>43490</v>
      </c>
      <c r="I1297" s="160" t="s">
        <v>384</v>
      </c>
      <c r="J1297" s="160" t="s">
        <v>377</v>
      </c>
      <c r="K1297" s="160">
        <f t="shared" si="20"/>
        <v>1</v>
      </c>
      <c r="L1297" s="160" t="s">
        <v>101</v>
      </c>
      <c r="M1297" s="211">
        <f>VLOOKUP(J1297,'Depr Rates'!A:G,7,FALSE)</f>
        <v>1.77E-2</v>
      </c>
    </row>
    <row r="1298" spans="1:13" ht="14.45" x14ac:dyDescent="0.3">
      <c r="A1298" s="212" t="s">
        <v>102</v>
      </c>
      <c r="B1298" s="213">
        <v>10100501</v>
      </c>
      <c r="C1298" s="212">
        <v>108</v>
      </c>
      <c r="D1298" s="214">
        <v>43497</v>
      </c>
      <c r="E1298" s="160" t="s">
        <v>383</v>
      </c>
      <c r="F1298" s="160">
        <v>108099743</v>
      </c>
      <c r="G1298" s="160">
        <v>0</v>
      </c>
      <c r="H1298" s="214">
        <v>43490</v>
      </c>
      <c r="I1298" s="160" t="s">
        <v>384</v>
      </c>
      <c r="J1298" s="160" t="s">
        <v>377</v>
      </c>
      <c r="K1298" s="160">
        <f t="shared" si="20"/>
        <v>1</v>
      </c>
      <c r="L1298" s="160" t="s">
        <v>101</v>
      </c>
      <c r="M1298" s="211">
        <f>VLOOKUP(J1298,'Depr Rates'!A:G,7,FALSE)</f>
        <v>1.77E-2</v>
      </c>
    </row>
    <row r="1299" spans="1:13" ht="14.45" x14ac:dyDescent="0.3">
      <c r="A1299" s="212" t="s">
        <v>102</v>
      </c>
      <c r="B1299" s="213">
        <v>10100501</v>
      </c>
      <c r="C1299" s="212">
        <v>108</v>
      </c>
      <c r="D1299" s="214">
        <v>43497</v>
      </c>
      <c r="E1299" s="160" t="s">
        <v>383</v>
      </c>
      <c r="F1299" s="160">
        <v>108099743</v>
      </c>
      <c r="G1299" s="160">
        <v>0</v>
      </c>
      <c r="H1299" s="214">
        <v>43490</v>
      </c>
      <c r="I1299" s="160" t="s">
        <v>384</v>
      </c>
      <c r="J1299" s="160" t="s">
        <v>9054</v>
      </c>
      <c r="K1299" s="160">
        <f t="shared" si="20"/>
        <v>1</v>
      </c>
      <c r="L1299" s="160" t="s">
        <v>101</v>
      </c>
      <c r="M1299" s="211">
        <f>VLOOKUP(J1299,'Depr Rates'!A:G,7,FALSE)</f>
        <v>3.1399999999999997E-2</v>
      </c>
    </row>
    <row r="1300" spans="1:13" ht="14.45" x14ac:dyDescent="0.3">
      <c r="A1300" s="212" t="s">
        <v>102</v>
      </c>
      <c r="B1300" s="213">
        <v>10100501</v>
      </c>
      <c r="C1300" s="212">
        <v>108</v>
      </c>
      <c r="D1300" s="214">
        <v>43497</v>
      </c>
      <c r="E1300" s="160" t="s">
        <v>383</v>
      </c>
      <c r="F1300" s="160">
        <v>108099743</v>
      </c>
      <c r="G1300" s="160">
        <v>0</v>
      </c>
      <c r="H1300" s="214">
        <v>43490</v>
      </c>
      <c r="I1300" s="160" t="s">
        <v>384</v>
      </c>
      <c r="J1300" s="160" t="s">
        <v>9054</v>
      </c>
      <c r="K1300" s="160">
        <f t="shared" si="20"/>
        <v>1</v>
      </c>
      <c r="L1300" s="160" t="s">
        <v>101</v>
      </c>
      <c r="M1300" s="211">
        <f>VLOOKUP(J1300,'Depr Rates'!A:G,7,FALSE)</f>
        <v>3.1399999999999997E-2</v>
      </c>
    </row>
    <row r="1301" spans="1:13" ht="14.45" x14ac:dyDescent="0.3">
      <c r="A1301" s="212" t="s">
        <v>102</v>
      </c>
      <c r="B1301" s="213">
        <v>10100501</v>
      </c>
      <c r="C1301" s="212">
        <v>108</v>
      </c>
      <c r="D1301" s="214">
        <v>43497</v>
      </c>
      <c r="E1301" s="160" t="s">
        <v>383</v>
      </c>
      <c r="F1301" s="160">
        <v>108099743</v>
      </c>
      <c r="G1301" s="160">
        <v>0</v>
      </c>
      <c r="H1301" s="214">
        <v>43490</v>
      </c>
      <c r="I1301" s="160" t="s">
        <v>384</v>
      </c>
      <c r="J1301" s="160" t="s">
        <v>9132</v>
      </c>
      <c r="K1301" s="160">
        <f t="shared" si="20"/>
        <v>1</v>
      </c>
      <c r="L1301" s="160" t="s">
        <v>101</v>
      </c>
      <c r="M1301" s="211">
        <f>VLOOKUP(J1301,'Depr Rates'!A:G,7,FALSE)</f>
        <v>3.7400000000000003E-2</v>
      </c>
    </row>
    <row r="1302" spans="1:13" ht="14.45" x14ac:dyDescent="0.3">
      <c r="A1302" s="212" t="s">
        <v>102</v>
      </c>
      <c r="B1302" s="213">
        <v>10100501</v>
      </c>
      <c r="C1302" s="212">
        <v>108</v>
      </c>
      <c r="D1302" s="214">
        <v>43497</v>
      </c>
      <c r="E1302" s="160" t="s">
        <v>383</v>
      </c>
      <c r="F1302" s="160">
        <v>108099743</v>
      </c>
      <c r="G1302" s="160">
        <v>0</v>
      </c>
      <c r="H1302" s="214">
        <v>43490</v>
      </c>
      <c r="I1302" s="160" t="s">
        <v>384</v>
      </c>
      <c r="J1302" s="160" t="s">
        <v>9132</v>
      </c>
      <c r="K1302" s="160">
        <f t="shared" si="20"/>
        <v>1</v>
      </c>
      <c r="L1302" s="160" t="s">
        <v>101</v>
      </c>
      <c r="M1302" s="211">
        <f>VLOOKUP(J1302,'Depr Rates'!A:G,7,FALSE)</f>
        <v>3.7400000000000003E-2</v>
      </c>
    </row>
    <row r="1303" spans="1:13" ht="14.45" x14ac:dyDescent="0.3">
      <c r="A1303" s="212" t="s">
        <v>102</v>
      </c>
      <c r="B1303" s="213">
        <v>10100501</v>
      </c>
      <c r="C1303" s="212">
        <v>108</v>
      </c>
      <c r="D1303" s="214">
        <v>43497</v>
      </c>
      <c r="E1303" s="160" t="s">
        <v>383</v>
      </c>
      <c r="F1303" s="160">
        <v>108099743</v>
      </c>
      <c r="G1303" s="160">
        <v>0</v>
      </c>
      <c r="H1303" s="214">
        <v>43490</v>
      </c>
      <c r="I1303" s="160" t="s">
        <v>384</v>
      </c>
      <c r="J1303" s="160" t="s">
        <v>9132</v>
      </c>
      <c r="K1303" s="160">
        <f t="shared" si="20"/>
        <v>1</v>
      </c>
      <c r="L1303" s="160" t="s">
        <v>101</v>
      </c>
      <c r="M1303" s="211">
        <f>VLOOKUP(J1303,'Depr Rates'!A:G,7,FALSE)</f>
        <v>3.7400000000000003E-2</v>
      </c>
    </row>
    <row r="1304" spans="1:13" ht="14.45" x14ac:dyDescent="0.3">
      <c r="A1304" s="212" t="s">
        <v>102</v>
      </c>
      <c r="B1304" s="213">
        <v>10100501</v>
      </c>
      <c r="C1304" s="212">
        <v>108</v>
      </c>
      <c r="D1304" s="214">
        <v>43497</v>
      </c>
      <c r="E1304" s="160" t="s">
        <v>383</v>
      </c>
      <c r="F1304" s="160">
        <v>108099743</v>
      </c>
      <c r="G1304" s="160">
        <v>0</v>
      </c>
      <c r="H1304" s="214">
        <v>43490</v>
      </c>
      <c r="I1304" s="160" t="s">
        <v>384</v>
      </c>
      <c r="J1304" s="160" t="s">
        <v>9132</v>
      </c>
      <c r="K1304" s="160">
        <f t="shared" si="20"/>
        <v>1</v>
      </c>
      <c r="L1304" s="160" t="s">
        <v>101</v>
      </c>
      <c r="M1304" s="211">
        <f>VLOOKUP(J1304,'Depr Rates'!A:G,7,FALSE)</f>
        <v>3.7400000000000003E-2</v>
      </c>
    </row>
    <row r="1305" spans="1:13" ht="14.45" x14ac:dyDescent="0.3">
      <c r="A1305" s="212" t="s">
        <v>102</v>
      </c>
      <c r="B1305" s="213">
        <v>10100501</v>
      </c>
      <c r="C1305" s="212">
        <v>108</v>
      </c>
      <c r="D1305" s="214">
        <v>43497</v>
      </c>
      <c r="E1305" s="160" t="s">
        <v>383</v>
      </c>
      <c r="F1305" s="160">
        <v>108099743</v>
      </c>
      <c r="G1305" s="160">
        <v>0</v>
      </c>
      <c r="H1305" s="214">
        <v>43490</v>
      </c>
      <c r="I1305" s="160" t="s">
        <v>384</v>
      </c>
      <c r="J1305" s="160" t="s">
        <v>9132</v>
      </c>
      <c r="K1305" s="160">
        <f t="shared" si="20"/>
        <v>1</v>
      </c>
      <c r="L1305" s="160" t="s">
        <v>101</v>
      </c>
      <c r="M1305" s="211">
        <f>VLOOKUP(J1305,'Depr Rates'!A:G,7,FALSE)</f>
        <v>3.7400000000000003E-2</v>
      </c>
    </row>
    <row r="1306" spans="1:13" ht="14.45" x14ac:dyDescent="0.3">
      <c r="A1306" s="212" t="s">
        <v>102</v>
      </c>
      <c r="B1306" s="213">
        <v>10100501</v>
      </c>
      <c r="C1306" s="212">
        <v>108</v>
      </c>
      <c r="D1306" s="214">
        <v>43497</v>
      </c>
      <c r="E1306" s="160" t="s">
        <v>383</v>
      </c>
      <c r="F1306" s="160">
        <v>108099743</v>
      </c>
      <c r="G1306" s="160">
        <v>0</v>
      </c>
      <c r="H1306" s="214">
        <v>43490</v>
      </c>
      <c r="I1306" s="160" t="s">
        <v>384</v>
      </c>
      <c r="J1306" s="160" t="s">
        <v>377</v>
      </c>
      <c r="K1306" s="160">
        <f t="shared" si="20"/>
        <v>1</v>
      </c>
      <c r="L1306" s="160" t="s">
        <v>101</v>
      </c>
      <c r="M1306" s="211">
        <f>VLOOKUP(J1306,'Depr Rates'!A:G,7,FALSE)</f>
        <v>1.77E-2</v>
      </c>
    </row>
    <row r="1307" spans="1:13" ht="14.45" x14ac:dyDescent="0.3">
      <c r="A1307" s="212" t="s">
        <v>102</v>
      </c>
      <c r="B1307" s="213">
        <v>10100501</v>
      </c>
      <c r="C1307" s="212">
        <v>108</v>
      </c>
      <c r="D1307" s="214">
        <v>43497</v>
      </c>
      <c r="E1307" s="160" t="s">
        <v>383</v>
      </c>
      <c r="F1307" s="160">
        <v>108099743</v>
      </c>
      <c r="G1307" s="160">
        <v>0</v>
      </c>
      <c r="H1307" s="214">
        <v>43490</v>
      </c>
      <c r="I1307" s="160" t="s">
        <v>384</v>
      </c>
      <c r="J1307" s="160" t="s">
        <v>377</v>
      </c>
      <c r="K1307" s="160">
        <f t="shared" si="20"/>
        <v>1</v>
      </c>
      <c r="L1307" s="160" t="s">
        <v>101</v>
      </c>
      <c r="M1307" s="211">
        <f>VLOOKUP(J1307,'Depr Rates'!A:G,7,FALSE)</f>
        <v>1.77E-2</v>
      </c>
    </row>
    <row r="1308" spans="1:13" ht="14.45" x14ac:dyDescent="0.3">
      <c r="A1308" s="212" t="s">
        <v>102</v>
      </c>
      <c r="B1308" s="213">
        <v>10100501</v>
      </c>
      <c r="C1308" s="212">
        <v>108</v>
      </c>
      <c r="D1308" s="214">
        <v>43497</v>
      </c>
      <c r="E1308" s="160" t="s">
        <v>383</v>
      </c>
      <c r="F1308" s="160">
        <v>108099743</v>
      </c>
      <c r="G1308" s="160">
        <v>0</v>
      </c>
      <c r="H1308" s="214">
        <v>43490</v>
      </c>
      <c r="I1308" s="160" t="s">
        <v>384</v>
      </c>
      <c r="J1308" s="160" t="s">
        <v>377</v>
      </c>
      <c r="K1308" s="160">
        <f t="shared" si="20"/>
        <v>1</v>
      </c>
      <c r="L1308" s="160" t="s">
        <v>101</v>
      </c>
      <c r="M1308" s="211">
        <f>VLOOKUP(J1308,'Depr Rates'!A:G,7,FALSE)</f>
        <v>1.77E-2</v>
      </c>
    </row>
    <row r="1309" spans="1:13" ht="14.45" x14ac:dyDescent="0.3">
      <c r="A1309" s="212" t="s">
        <v>102</v>
      </c>
      <c r="B1309" s="213">
        <v>10100501</v>
      </c>
      <c r="C1309" s="212">
        <v>108</v>
      </c>
      <c r="D1309" s="214">
        <v>43497</v>
      </c>
      <c r="E1309" s="160" t="s">
        <v>383</v>
      </c>
      <c r="F1309" s="160">
        <v>108099743</v>
      </c>
      <c r="G1309" s="160">
        <v>0</v>
      </c>
      <c r="H1309" s="214">
        <v>43490</v>
      </c>
      <c r="I1309" s="160" t="s">
        <v>384</v>
      </c>
      <c r="J1309" s="160" t="s">
        <v>377</v>
      </c>
      <c r="K1309" s="160">
        <f t="shared" si="20"/>
        <v>1</v>
      </c>
      <c r="L1309" s="160" t="s">
        <v>101</v>
      </c>
      <c r="M1309" s="211">
        <f>VLOOKUP(J1309,'Depr Rates'!A:G,7,FALSE)</f>
        <v>1.77E-2</v>
      </c>
    </row>
    <row r="1310" spans="1:13" ht="14.45" x14ac:dyDescent="0.3">
      <c r="A1310" s="212" t="s">
        <v>102</v>
      </c>
      <c r="B1310" s="213">
        <v>10100501</v>
      </c>
      <c r="C1310" s="212">
        <v>108</v>
      </c>
      <c r="D1310" s="214">
        <v>43497</v>
      </c>
      <c r="E1310" s="160" t="s">
        <v>383</v>
      </c>
      <c r="F1310" s="160">
        <v>108099743</v>
      </c>
      <c r="G1310" s="160">
        <v>0</v>
      </c>
      <c r="H1310" s="214">
        <v>43490</v>
      </c>
      <c r="I1310" s="160" t="s">
        <v>384</v>
      </c>
      <c r="J1310" s="160" t="s">
        <v>376</v>
      </c>
      <c r="K1310" s="160">
        <f t="shared" si="20"/>
        <v>1</v>
      </c>
      <c r="L1310" s="160" t="s">
        <v>101</v>
      </c>
      <c r="M1310" s="211">
        <f>VLOOKUP(J1310,'Depr Rates'!A:G,7,FALSE)</f>
        <v>3.9300000000000002E-2</v>
      </c>
    </row>
    <row r="1311" spans="1:13" ht="14.45" x14ac:dyDescent="0.3">
      <c r="A1311" s="212" t="s">
        <v>102</v>
      </c>
      <c r="B1311" s="213">
        <v>10100501</v>
      </c>
      <c r="C1311" s="212">
        <v>108</v>
      </c>
      <c r="D1311" s="214">
        <v>43497</v>
      </c>
      <c r="E1311" s="160" t="s">
        <v>383</v>
      </c>
      <c r="F1311" s="160">
        <v>108099743</v>
      </c>
      <c r="G1311" s="160">
        <v>0</v>
      </c>
      <c r="H1311" s="214">
        <v>43490</v>
      </c>
      <c r="I1311" s="160" t="s">
        <v>384</v>
      </c>
      <c r="J1311" s="160" t="s">
        <v>376</v>
      </c>
      <c r="K1311" s="160">
        <f t="shared" si="20"/>
        <v>1</v>
      </c>
      <c r="L1311" s="160" t="s">
        <v>101</v>
      </c>
      <c r="M1311" s="211">
        <f>VLOOKUP(J1311,'Depr Rates'!A:G,7,FALSE)</f>
        <v>3.9300000000000002E-2</v>
      </c>
    </row>
    <row r="1312" spans="1:13" ht="14.45" x14ac:dyDescent="0.3">
      <c r="A1312" s="212" t="s">
        <v>102</v>
      </c>
      <c r="B1312" s="213">
        <v>10100501</v>
      </c>
      <c r="C1312" s="212">
        <v>108</v>
      </c>
      <c r="D1312" s="214">
        <v>43497</v>
      </c>
      <c r="E1312" s="160" t="s">
        <v>383</v>
      </c>
      <c r="F1312" s="160">
        <v>108099743</v>
      </c>
      <c r="G1312" s="160">
        <v>0</v>
      </c>
      <c r="H1312" s="214">
        <v>43490</v>
      </c>
      <c r="I1312" s="160" t="s">
        <v>384</v>
      </c>
      <c r="J1312" s="160" t="s">
        <v>376</v>
      </c>
      <c r="K1312" s="160">
        <f t="shared" si="20"/>
        <v>1</v>
      </c>
      <c r="L1312" s="160" t="s">
        <v>101</v>
      </c>
      <c r="M1312" s="211">
        <f>VLOOKUP(J1312,'Depr Rates'!A:G,7,FALSE)</f>
        <v>3.9300000000000002E-2</v>
      </c>
    </row>
    <row r="1313" spans="1:13" ht="14.45" x14ac:dyDescent="0.3">
      <c r="A1313" s="212" t="s">
        <v>102</v>
      </c>
      <c r="B1313" s="213">
        <v>10100501</v>
      </c>
      <c r="C1313" s="212">
        <v>108</v>
      </c>
      <c r="D1313" s="214">
        <v>43497</v>
      </c>
      <c r="E1313" s="160" t="s">
        <v>383</v>
      </c>
      <c r="F1313" s="160">
        <v>108099743</v>
      </c>
      <c r="G1313" s="160">
        <v>0</v>
      </c>
      <c r="H1313" s="214">
        <v>43490</v>
      </c>
      <c r="I1313" s="160" t="s">
        <v>384</v>
      </c>
      <c r="J1313" s="160" t="s">
        <v>376</v>
      </c>
      <c r="K1313" s="160">
        <f t="shared" si="20"/>
        <v>1</v>
      </c>
      <c r="L1313" s="160" t="s">
        <v>101</v>
      </c>
      <c r="M1313" s="211">
        <f>VLOOKUP(J1313,'Depr Rates'!A:G,7,FALSE)</f>
        <v>3.9300000000000002E-2</v>
      </c>
    </row>
    <row r="1314" spans="1:13" ht="14.45" x14ac:dyDescent="0.3">
      <c r="A1314" s="212" t="s">
        <v>102</v>
      </c>
      <c r="B1314" s="213">
        <v>10100501</v>
      </c>
      <c r="C1314" s="212">
        <v>108</v>
      </c>
      <c r="D1314" s="214">
        <v>43497</v>
      </c>
      <c r="E1314" s="160" t="s">
        <v>383</v>
      </c>
      <c r="F1314" s="160">
        <v>108099743</v>
      </c>
      <c r="G1314" s="160">
        <v>0</v>
      </c>
      <c r="H1314" s="214">
        <v>43490</v>
      </c>
      <c r="I1314" s="160" t="s">
        <v>384</v>
      </c>
      <c r="J1314" s="160" t="s">
        <v>9054</v>
      </c>
      <c r="K1314" s="160">
        <f t="shared" si="20"/>
        <v>1</v>
      </c>
      <c r="L1314" s="160" t="s">
        <v>101</v>
      </c>
      <c r="M1314" s="211">
        <f>VLOOKUP(J1314,'Depr Rates'!A:G,7,FALSE)</f>
        <v>3.1399999999999997E-2</v>
      </c>
    </row>
    <row r="1315" spans="1:13" ht="14.45" x14ac:dyDescent="0.3">
      <c r="A1315" s="212" t="s">
        <v>102</v>
      </c>
      <c r="B1315" s="213">
        <v>10100501</v>
      </c>
      <c r="C1315" s="212">
        <v>108</v>
      </c>
      <c r="D1315" s="214">
        <v>43497</v>
      </c>
      <c r="E1315" s="160" t="s">
        <v>383</v>
      </c>
      <c r="F1315" s="160">
        <v>108099743</v>
      </c>
      <c r="G1315" s="160">
        <v>0</v>
      </c>
      <c r="H1315" s="214">
        <v>43490</v>
      </c>
      <c r="I1315" s="160" t="s">
        <v>384</v>
      </c>
      <c r="J1315" s="160" t="s">
        <v>9054</v>
      </c>
      <c r="K1315" s="160">
        <f t="shared" si="20"/>
        <v>1</v>
      </c>
      <c r="L1315" s="160" t="s">
        <v>101</v>
      </c>
      <c r="M1315" s="211">
        <f>VLOOKUP(J1315,'Depr Rates'!A:G,7,FALSE)</f>
        <v>3.1399999999999997E-2</v>
      </c>
    </row>
    <row r="1316" spans="1:13" ht="14.45" x14ac:dyDescent="0.3">
      <c r="A1316" s="212" t="s">
        <v>102</v>
      </c>
      <c r="B1316" s="213">
        <v>10100501</v>
      </c>
      <c r="C1316" s="212">
        <v>108</v>
      </c>
      <c r="D1316" s="214">
        <v>43497</v>
      </c>
      <c r="E1316" s="160" t="s">
        <v>383</v>
      </c>
      <c r="F1316" s="160">
        <v>108099743</v>
      </c>
      <c r="G1316" s="160">
        <v>0</v>
      </c>
      <c r="H1316" s="214">
        <v>43490</v>
      </c>
      <c r="I1316" s="160" t="s">
        <v>384</v>
      </c>
      <c r="J1316" s="160" t="s">
        <v>9132</v>
      </c>
      <c r="K1316" s="160">
        <f t="shared" si="20"/>
        <v>1</v>
      </c>
      <c r="L1316" s="160" t="s">
        <v>101</v>
      </c>
      <c r="M1316" s="211">
        <f>VLOOKUP(J1316,'Depr Rates'!A:G,7,FALSE)</f>
        <v>3.7400000000000003E-2</v>
      </c>
    </row>
    <row r="1317" spans="1:13" ht="14.45" x14ac:dyDescent="0.3">
      <c r="A1317" s="212" t="s">
        <v>102</v>
      </c>
      <c r="B1317" s="213">
        <v>10100501</v>
      </c>
      <c r="C1317" s="212">
        <v>108</v>
      </c>
      <c r="D1317" s="214">
        <v>43497</v>
      </c>
      <c r="E1317" s="160" t="s">
        <v>383</v>
      </c>
      <c r="F1317" s="160">
        <v>108099743</v>
      </c>
      <c r="G1317" s="160">
        <v>0</v>
      </c>
      <c r="H1317" s="214">
        <v>43490</v>
      </c>
      <c r="I1317" s="160" t="s">
        <v>384</v>
      </c>
      <c r="J1317" s="160" t="s">
        <v>9132</v>
      </c>
      <c r="K1317" s="160">
        <f t="shared" si="20"/>
        <v>1</v>
      </c>
      <c r="L1317" s="160" t="s">
        <v>101</v>
      </c>
      <c r="M1317" s="211">
        <f>VLOOKUP(J1317,'Depr Rates'!A:G,7,FALSE)</f>
        <v>3.7400000000000003E-2</v>
      </c>
    </row>
    <row r="1318" spans="1:13" ht="14.45" x14ac:dyDescent="0.3">
      <c r="A1318" s="212" t="s">
        <v>102</v>
      </c>
      <c r="B1318" s="213">
        <v>10100501</v>
      </c>
      <c r="C1318" s="212">
        <v>108</v>
      </c>
      <c r="D1318" s="214">
        <v>43497</v>
      </c>
      <c r="E1318" s="160" t="s">
        <v>383</v>
      </c>
      <c r="F1318" s="160">
        <v>108099743</v>
      </c>
      <c r="G1318" s="160">
        <v>0</v>
      </c>
      <c r="H1318" s="214">
        <v>43490</v>
      </c>
      <c r="I1318" s="160" t="s">
        <v>384</v>
      </c>
      <c r="J1318" s="160" t="s">
        <v>9132</v>
      </c>
      <c r="K1318" s="160">
        <f t="shared" si="20"/>
        <v>1</v>
      </c>
      <c r="L1318" s="160" t="s">
        <v>101</v>
      </c>
      <c r="M1318" s="211">
        <f>VLOOKUP(J1318,'Depr Rates'!A:G,7,FALSE)</f>
        <v>3.7400000000000003E-2</v>
      </c>
    </row>
    <row r="1319" spans="1:13" ht="14.45" x14ac:dyDescent="0.3">
      <c r="A1319" s="212" t="s">
        <v>102</v>
      </c>
      <c r="B1319" s="213">
        <v>10100501</v>
      </c>
      <c r="C1319" s="212">
        <v>108</v>
      </c>
      <c r="D1319" s="214">
        <v>43497</v>
      </c>
      <c r="E1319" s="160" t="s">
        <v>383</v>
      </c>
      <c r="F1319" s="160">
        <v>108099743</v>
      </c>
      <c r="G1319" s="160">
        <v>0</v>
      </c>
      <c r="H1319" s="214">
        <v>43490</v>
      </c>
      <c r="I1319" s="160" t="s">
        <v>384</v>
      </c>
      <c r="J1319" s="160" t="s">
        <v>9132</v>
      </c>
      <c r="K1319" s="160">
        <f t="shared" si="20"/>
        <v>1</v>
      </c>
      <c r="L1319" s="160" t="s">
        <v>101</v>
      </c>
      <c r="M1319" s="211">
        <f>VLOOKUP(J1319,'Depr Rates'!A:G,7,FALSE)</f>
        <v>3.7400000000000003E-2</v>
      </c>
    </row>
    <row r="1320" spans="1:13" ht="14.45" x14ac:dyDescent="0.3">
      <c r="A1320" s="212" t="s">
        <v>102</v>
      </c>
      <c r="B1320" s="213">
        <v>10100501</v>
      </c>
      <c r="C1320" s="212">
        <v>108</v>
      </c>
      <c r="D1320" s="214">
        <v>43497</v>
      </c>
      <c r="E1320" s="160" t="s">
        <v>383</v>
      </c>
      <c r="F1320" s="160">
        <v>108099743</v>
      </c>
      <c r="G1320" s="160">
        <v>0</v>
      </c>
      <c r="H1320" s="214">
        <v>43490</v>
      </c>
      <c r="I1320" s="160" t="s">
        <v>384</v>
      </c>
      <c r="J1320" s="160" t="s">
        <v>9132</v>
      </c>
      <c r="K1320" s="160">
        <f t="shared" si="20"/>
        <v>1</v>
      </c>
      <c r="L1320" s="160" t="s">
        <v>101</v>
      </c>
      <c r="M1320" s="211">
        <f>VLOOKUP(J1320,'Depr Rates'!A:G,7,FALSE)</f>
        <v>3.7400000000000003E-2</v>
      </c>
    </row>
    <row r="1321" spans="1:13" ht="14.45" x14ac:dyDescent="0.3">
      <c r="A1321" s="212" t="s">
        <v>102</v>
      </c>
      <c r="B1321" s="213">
        <v>10100501</v>
      </c>
      <c r="C1321" s="212">
        <v>108</v>
      </c>
      <c r="D1321" s="214">
        <v>43497</v>
      </c>
      <c r="E1321" s="160" t="s">
        <v>383</v>
      </c>
      <c r="F1321" s="160">
        <v>108099743</v>
      </c>
      <c r="G1321" s="160">
        <v>0</v>
      </c>
      <c r="H1321" s="214">
        <v>43490</v>
      </c>
      <c r="I1321" s="160" t="s">
        <v>384</v>
      </c>
      <c r="J1321" s="160" t="s">
        <v>377</v>
      </c>
      <c r="K1321" s="160">
        <f t="shared" si="20"/>
        <v>1</v>
      </c>
      <c r="L1321" s="160" t="s">
        <v>101</v>
      </c>
      <c r="M1321" s="211">
        <f>VLOOKUP(J1321,'Depr Rates'!A:G,7,FALSE)</f>
        <v>1.77E-2</v>
      </c>
    </row>
    <row r="1322" spans="1:13" ht="14.45" x14ac:dyDescent="0.3">
      <c r="A1322" s="212" t="s">
        <v>102</v>
      </c>
      <c r="B1322" s="213">
        <v>10100501</v>
      </c>
      <c r="C1322" s="212">
        <v>108</v>
      </c>
      <c r="D1322" s="214">
        <v>43497</v>
      </c>
      <c r="E1322" s="160" t="s">
        <v>383</v>
      </c>
      <c r="F1322" s="160">
        <v>108099743</v>
      </c>
      <c r="G1322" s="160">
        <v>0</v>
      </c>
      <c r="H1322" s="214">
        <v>43490</v>
      </c>
      <c r="I1322" s="160" t="s">
        <v>384</v>
      </c>
      <c r="J1322" s="160" t="s">
        <v>377</v>
      </c>
      <c r="K1322" s="160">
        <f t="shared" si="20"/>
        <v>1</v>
      </c>
      <c r="L1322" s="160" t="s">
        <v>101</v>
      </c>
      <c r="M1322" s="211">
        <f>VLOOKUP(J1322,'Depr Rates'!A:G,7,FALSE)</f>
        <v>1.77E-2</v>
      </c>
    </row>
    <row r="1323" spans="1:13" ht="14.45" x14ac:dyDescent="0.3">
      <c r="A1323" s="212" t="s">
        <v>102</v>
      </c>
      <c r="B1323" s="213">
        <v>10100501</v>
      </c>
      <c r="C1323" s="212">
        <v>108</v>
      </c>
      <c r="D1323" s="214">
        <v>43497</v>
      </c>
      <c r="E1323" s="160" t="s">
        <v>383</v>
      </c>
      <c r="F1323" s="160">
        <v>108099743</v>
      </c>
      <c r="G1323" s="160">
        <v>0</v>
      </c>
      <c r="H1323" s="214">
        <v>43490</v>
      </c>
      <c r="I1323" s="160" t="s">
        <v>384</v>
      </c>
      <c r="J1323" s="160" t="s">
        <v>377</v>
      </c>
      <c r="K1323" s="160">
        <f t="shared" si="20"/>
        <v>1</v>
      </c>
      <c r="L1323" s="160" t="s">
        <v>101</v>
      </c>
      <c r="M1323" s="211">
        <f>VLOOKUP(J1323,'Depr Rates'!A:G,7,FALSE)</f>
        <v>1.77E-2</v>
      </c>
    </row>
    <row r="1324" spans="1:13" ht="14.45" x14ac:dyDescent="0.3">
      <c r="A1324" s="212" t="s">
        <v>102</v>
      </c>
      <c r="B1324" s="213">
        <v>10100501</v>
      </c>
      <c r="C1324" s="212">
        <v>108</v>
      </c>
      <c r="D1324" s="214">
        <v>43497</v>
      </c>
      <c r="E1324" s="160" t="s">
        <v>383</v>
      </c>
      <c r="F1324" s="160">
        <v>108099743</v>
      </c>
      <c r="G1324" s="160">
        <v>0</v>
      </c>
      <c r="H1324" s="214">
        <v>43490</v>
      </c>
      <c r="I1324" s="160" t="s">
        <v>384</v>
      </c>
      <c r="J1324" s="160" t="s">
        <v>377</v>
      </c>
      <c r="K1324" s="160">
        <f t="shared" si="20"/>
        <v>1</v>
      </c>
      <c r="L1324" s="160" t="s">
        <v>101</v>
      </c>
      <c r="M1324" s="211">
        <f>VLOOKUP(J1324,'Depr Rates'!A:G,7,FALSE)</f>
        <v>1.77E-2</v>
      </c>
    </row>
    <row r="1325" spans="1:13" ht="14.45" x14ac:dyDescent="0.3">
      <c r="A1325" s="212" t="s">
        <v>102</v>
      </c>
      <c r="B1325" s="213">
        <v>10100501</v>
      </c>
      <c r="C1325" s="212">
        <v>108</v>
      </c>
      <c r="D1325" s="214">
        <v>43497</v>
      </c>
      <c r="E1325" s="160" t="s">
        <v>383</v>
      </c>
      <c r="F1325" s="160">
        <v>108099743</v>
      </c>
      <c r="G1325" s="160">
        <v>0</v>
      </c>
      <c r="H1325" s="214">
        <v>43490</v>
      </c>
      <c r="I1325" s="160" t="s">
        <v>384</v>
      </c>
      <c r="J1325" s="160" t="s">
        <v>376</v>
      </c>
      <c r="K1325" s="160">
        <f t="shared" si="20"/>
        <v>1</v>
      </c>
      <c r="L1325" s="160" t="s">
        <v>101</v>
      </c>
      <c r="M1325" s="211">
        <f>VLOOKUP(J1325,'Depr Rates'!A:G,7,FALSE)</f>
        <v>3.9300000000000002E-2</v>
      </c>
    </row>
    <row r="1326" spans="1:13" ht="14.45" x14ac:dyDescent="0.3">
      <c r="A1326" s="212" t="s">
        <v>102</v>
      </c>
      <c r="B1326" s="213">
        <v>10100501</v>
      </c>
      <c r="C1326" s="212">
        <v>108</v>
      </c>
      <c r="D1326" s="214">
        <v>43497</v>
      </c>
      <c r="E1326" s="160" t="s">
        <v>383</v>
      </c>
      <c r="F1326" s="160">
        <v>108099743</v>
      </c>
      <c r="G1326" s="160">
        <v>0</v>
      </c>
      <c r="H1326" s="214">
        <v>43490</v>
      </c>
      <c r="I1326" s="160" t="s">
        <v>384</v>
      </c>
      <c r="J1326" s="160" t="s">
        <v>376</v>
      </c>
      <c r="K1326" s="160">
        <f t="shared" si="20"/>
        <v>1</v>
      </c>
      <c r="L1326" s="160" t="s">
        <v>101</v>
      </c>
      <c r="M1326" s="211">
        <f>VLOOKUP(J1326,'Depr Rates'!A:G,7,FALSE)</f>
        <v>3.9300000000000002E-2</v>
      </c>
    </row>
    <row r="1327" spans="1:13" ht="14.45" x14ac:dyDescent="0.3">
      <c r="A1327" s="212" t="s">
        <v>102</v>
      </c>
      <c r="B1327" s="213">
        <v>10100501</v>
      </c>
      <c r="C1327" s="212">
        <v>108</v>
      </c>
      <c r="D1327" s="214">
        <v>43497</v>
      </c>
      <c r="E1327" s="160" t="s">
        <v>383</v>
      </c>
      <c r="F1327" s="160">
        <v>108099743</v>
      </c>
      <c r="G1327" s="160">
        <v>0</v>
      </c>
      <c r="H1327" s="214">
        <v>43490</v>
      </c>
      <c r="I1327" s="160" t="s">
        <v>384</v>
      </c>
      <c r="J1327" s="160" t="s">
        <v>376</v>
      </c>
      <c r="K1327" s="160">
        <f t="shared" si="20"/>
        <v>1</v>
      </c>
      <c r="L1327" s="160" t="s">
        <v>101</v>
      </c>
      <c r="M1327" s="211">
        <f>VLOOKUP(J1327,'Depr Rates'!A:G,7,FALSE)</f>
        <v>3.9300000000000002E-2</v>
      </c>
    </row>
    <row r="1328" spans="1:13" ht="14.45" x14ac:dyDescent="0.3">
      <c r="A1328" s="212" t="s">
        <v>102</v>
      </c>
      <c r="B1328" s="213">
        <v>10100501</v>
      </c>
      <c r="C1328" s="212">
        <v>108</v>
      </c>
      <c r="D1328" s="214">
        <v>43497</v>
      </c>
      <c r="E1328" s="160" t="s">
        <v>383</v>
      </c>
      <c r="F1328" s="160">
        <v>108099743</v>
      </c>
      <c r="G1328" s="160">
        <v>0</v>
      </c>
      <c r="H1328" s="214">
        <v>43490</v>
      </c>
      <c r="I1328" s="160" t="s">
        <v>384</v>
      </c>
      <c r="J1328" s="160" t="s">
        <v>376</v>
      </c>
      <c r="K1328" s="160">
        <f t="shared" si="20"/>
        <v>1</v>
      </c>
      <c r="L1328" s="160" t="s">
        <v>101</v>
      </c>
      <c r="M1328" s="211">
        <f>VLOOKUP(J1328,'Depr Rates'!A:G,7,FALSE)</f>
        <v>3.9300000000000002E-2</v>
      </c>
    </row>
    <row r="1329" spans="1:13" ht="14.45" x14ac:dyDescent="0.3">
      <c r="A1329" s="212" t="s">
        <v>102</v>
      </c>
      <c r="B1329" s="213">
        <v>10100501</v>
      </c>
      <c r="C1329" s="212">
        <v>108</v>
      </c>
      <c r="D1329" s="214">
        <v>43525</v>
      </c>
      <c r="E1329" s="160" t="s">
        <v>383</v>
      </c>
      <c r="F1329" s="160">
        <v>108099743</v>
      </c>
      <c r="G1329" s="160">
        <v>0</v>
      </c>
      <c r="H1329" s="214">
        <v>43490</v>
      </c>
      <c r="I1329" s="160" t="s">
        <v>384</v>
      </c>
      <c r="J1329" s="160" t="s">
        <v>376</v>
      </c>
      <c r="K1329" s="160">
        <f t="shared" si="20"/>
        <v>1</v>
      </c>
      <c r="L1329" s="160" t="s">
        <v>101</v>
      </c>
      <c r="M1329" s="211">
        <f>VLOOKUP(J1329,'Depr Rates'!A:G,7,FALSE)</f>
        <v>3.9300000000000002E-2</v>
      </c>
    </row>
    <row r="1330" spans="1:13" ht="14.45" x14ac:dyDescent="0.3">
      <c r="A1330" s="212" t="s">
        <v>102</v>
      </c>
      <c r="B1330" s="213">
        <v>10100501</v>
      </c>
      <c r="C1330" s="212">
        <v>108</v>
      </c>
      <c r="D1330" s="214">
        <v>43525</v>
      </c>
      <c r="E1330" s="160" t="s">
        <v>383</v>
      </c>
      <c r="F1330" s="160">
        <v>108099743</v>
      </c>
      <c r="G1330" s="160">
        <v>0</v>
      </c>
      <c r="H1330" s="214">
        <v>43490</v>
      </c>
      <c r="I1330" s="160" t="s">
        <v>384</v>
      </c>
      <c r="J1330" s="160" t="s">
        <v>376</v>
      </c>
      <c r="K1330" s="160">
        <f t="shared" si="20"/>
        <v>1</v>
      </c>
      <c r="L1330" s="160" t="s">
        <v>101</v>
      </c>
      <c r="M1330" s="211">
        <f>VLOOKUP(J1330,'Depr Rates'!A:G,7,FALSE)</f>
        <v>3.9300000000000002E-2</v>
      </c>
    </row>
    <row r="1331" spans="1:13" ht="14.45" x14ac:dyDescent="0.3">
      <c r="A1331" s="212" t="s">
        <v>102</v>
      </c>
      <c r="B1331" s="213">
        <v>10100501</v>
      </c>
      <c r="C1331" s="212">
        <v>108</v>
      </c>
      <c r="D1331" s="214">
        <v>43525</v>
      </c>
      <c r="E1331" s="160" t="s">
        <v>383</v>
      </c>
      <c r="F1331" s="160">
        <v>108099743</v>
      </c>
      <c r="G1331" s="160">
        <v>0</v>
      </c>
      <c r="H1331" s="214">
        <v>43490</v>
      </c>
      <c r="I1331" s="160" t="s">
        <v>384</v>
      </c>
      <c r="J1331" s="160" t="s">
        <v>376</v>
      </c>
      <c r="K1331" s="160">
        <f t="shared" si="20"/>
        <v>1</v>
      </c>
      <c r="L1331" s="160" t="s">
        <v>101</v>
      </c>
      <c r="M1331" s="211">
        <f>VLOOKUP(J1331,'Depr Rates'!A:G,7,FALSE)</f>
        <v>3.9300000000000002E-2</v>
      </c>
    </row>
    <row r="1332" spans="1:13" ht="14.45" x14ac:dyDescent="0.3">
      <c r="A1332" s="212" t="s">
        <v>102</v>
      </c>
      <c r="B1332" s="213">
        <v>10100501</v>
      </c>
      <c r="C1332" s="212">
        <v>108</v>
      </c>
      <c r="D1332" s="214">
        <v>43525</v>
      </c>
      <c r="E1332" s="160" t="s">
        <v>383</v>
      </c>
      <c r="F1332" s="160">
        <v>108099743</v>
      </c>
      <c r="G1332" s="160">
        <v>0</v>
      </c>
      <c r="H1332" s="214">
        <v>43490</v>
      </c>
      <c r="I1332" s="160" t="s">
        <v>384</v>
      </c>
      <c r="J1332" s="160" t="s">
        <v>9054</v>
      </c>
      <c r="K1332" s="160">
        <f t="shared" si="20"/>
        <v>1</v>
      </c>
      <c r="L1332" s="160" t="s">
        <v>101</v>
      </c>
      <c r="M1332" s="211">
        <f>VLOOKUP(J1332,'Depr Rates'!A:G,7,FALSE)</f>
        <v>3.1399999999999997E-2</v>
      </c>
    </row>
    <row r="1333" spans="1:13" ht="14.45" x14ac:dyDescent="0.3">
      <c r="A1333" s="212" t="s">
        <v>102</v>
      </c>
      <c r="B1333" s="213">
        <v>10100501</v>
      </c>
      <c r="C1333" s="212">
        <v>108</v>
      </c>
      <c r="D1333" s="214">
        <v>43525</v>
      </c>
      <c r="E1333" s="160" t="s">
        <v>383</v>
      </c>
      <c r="F1333" s="160">
        <v>108099743</v>
      </c>
      <c r="G1333" s="160">
        <v>0</v>
      </c>
      <c r="H1333" s="214">
        <v>43490</v>
      </c>
      <c r="I1333" s="160" t="s">
        <v>384</v>
      </c>
      <c r="J1333" s="160" t="s">
        <v>9054</v>
      </c>
      <c r="K1333" s="160">
        <f t="shared" si="20"/>
        <v>1</v>
      </c>
      <c r="L1333" s="160" t="s">
        <v>101</v>
      </c>
      <c r="M1333" s="211">
        <f>VLOOKUP(J1333,'Depr Rates'!A:G,7,FALSE)</f>
        <v>3.1399999999999997E-2</v>
      </c>
    </row>
    <row r="1334" spans="1:13" ht="14.45" x14ac:dyDescent="0.3">
      <c r="A1334" s="212" t="s">
        <v>102</v>
      </c>
      <c r="B1334" s="213">
        <v>10100501</v>
      </c>
      <c r="C1334" s="212">
        <v>108</v>
      </c>
      <c r="D1334" s="214">
        <v>43525</v>
      </c>
      <c r="E1334" s="160" t="s">
        <v>383</v>
      </c>
      <c r="F1334" s="160">
        <v>108099743</v>
      </c>
      <c r="G1334" s="160">
        <v>0</v>
      </c>
      <c r="H1334" s="214">
        <v>43490</v>
      </c>
      <c r="I1334" s="160" t="s">
        <v>384</v>
      </c>
      <c r="J1334" s="160" t="s">
        <v>9132</v>
      </c>
      <c r="K1334" s="160">
        <f t="shared" si="20"/>
        <v>1</v>
      </c>
      <c r="L1334" s="160" t="s">
        <v>101</v>
      </c>
      <c r="M1334" s="211">
        <f>VLOOKUP(J1334,'Depr Rates'!A:G,7,FALSE)</f>
        <v>3.7400000000000003E-2</v>
      </c>
    </row>
    <row r="1335" spans="1:13" ht="14.45" x14ac:dyDescent="0.3">
      <c r="A1335" s="212" t="s">
        <v>102</v>
      </c>
      <c r="B1335" s="213">
        <v>10100501</v>
      </c>
      <c r="C1335" s="212">
        <v>108</v>
      </c>
      <c r="D1335" s="214">
        <v>43525</v>
      </c>
      <c r="E1335" s="160" t="s">
        <v>383</v>
      </c>
      <c r="F1335" s="160">
        <v>108099743</v>
      </c>
      <c r="G1335" s="160">
        <v>0</v>
      </c>
      <c r="H1335" s="214">
        <v>43490</v>
      </c>
      <c r="I1335" s="160" t="s">
        <v>384</v>
      </c>
      <c r="J1335" s="160" t="s">
        <v>9132</v>
      </c>
      <c r="K1335" s="160">
        <f t="shared" si="20"/>
        <v>1</v>
      </c>
      <c r="L1335" s="160" t="s">
        <v>101</v>
      </c>
      <c r="M1335" s="211">
        <f>VLOOKUP(J1335,'Depr Rates'!A:G,7,FALSE)</f>
        <v>3.7400000000000003E-2</v>
      </c>
    </row>
    <row r="1336" spans="1:13" ht="14.45" x14ac:dyDescent="0.3">
      <c r="A1336" s="212" t="s">
        <v>102</v>
      </c>
      <c r="B1336" s="213">
        <v>10100501</v>
      </c>
      <c r="C1336" s="212">
        <v>108</v>
      </c>
      <c r="D1336" s="214">
        <v>43525</v>
      </c>
      <c r="E1336" s="160" t="s">
        <v>383</v>
      </c>
      <c r="F1336" s="160">
        <v>108099743</v>
      </c>
      <c r="G1336" s="160">
        <v>0</v>
      </c>
      <c r="H1336" s="214">
        <v>43490</v>
      </c>
      <c r="I1336" s="160" t="s">
        <v>384</v>
      </c>
      <c r="J1336" s="160" t="s">
        <v>9132</v>
      </c>
      <c r="K1336" s="160">
        <f t="shared" si="20"/>
        <v>1</v>
      </c>
      <c r="L1336" s="160" t="s">
        <v>101</v>
      </c>
      <c r="M1336" s="211">
        <f>VLOOKUP(J1336,'Depr Rates'!A:G,7,FALSE)</f>
        <v>3.7400000000000003E-2</v>
      </c>
    </row>
    <row r="1337" spans="1:13" ht="14.45" x14ac:dyDescent="0.3">
      <c r="A1337" s="212" t="s">
        <v>102</v>
      </c>
      <c r="B1337" s="213">
        <v>10100501</v>
      </c>
      <c r="C1337" s="212">
        <v>108</v>
      </c>
      <c r="D1337" s="214">
        <v>43525</v>
      </c>
      <c r="E1337" s="160" t="s">
        <v>383</v>
      </c>
      <c r="F1337" s="160">
        <v>108099743</v>
      </c>
      <c r="G1337" s="160">
        <v>0</v>
      </c>
      <c r="H1337" s="214">
        <v>43490</v>
      </c>
      <c r="I1337" s="160" t="s">
        <v>384</v>
      </c>
      <c r="J1337" s="160" t="s">
        <v>9132</v>
      </c>
      <c r="K1337" s="160">
        <f t="shared" si="20"/>
        <v>1</v>
      </c>
      <c r="L1337" s="160" t="s">
        <v>101</v>
      </c>
      <c r="M1337" s="211">
        <f>VLOOKUP(J1337,'Depr Rates'!A:G,7,FALSE)</f>
        <v>3.7400000000000003E-2</v>
      </c>
    </row>
    <row r="1338" spans="1:13" ht="14.45" x14ac:dyDescent="0.3">
      <c r="A1338" s="212" t="s">
        <v>102</v>
      </c>
      <c r="B1338" s="213">
        <v>10100501</v>
      </c>
      <c r="C1338" s="212">
        <v>108</v>
      </c>
      <c r="D1338" s="214">
        <v>43525</v>
      </c>
      <c r="E1338" s="160" t="s">
        <v>383</v>
      </c>
      <c r="F1338" s="160">
        <v>108099743</v>
      </c>
      <c r="G1338" s="160">
        <v>0</v>
      </c>
      <c r="H1338" s="214">
        <v>43490</v>
      </c>
      <c r="I1338" s="160" t="s">
        <v>384</v>
      </c>
      <c r="J1338" s="160" t="s">
        <v>9132</v>
      </c>
      <c r="K1338" s="160">
        <f t="shared" si="20"/>
        <v>1</v>
      </c>
      <c r="L1338" s="160" t="s">
        <v>101</v>
      </c>
      <c r="M1338" s="211">
        <f>VLOOKUP(J1338,'Depr Rates'!A:G,7,FALSE)</f>
        <v>3.7400000000000003E-2</v>
      </c>
    </row>
    <row r="1339" spans="1:13" ht="14.45" x14ac:dyDescent="0.3">
      <c r="A1339" s="212" t="s">
        <v>102</v>
      </c>
      <c r="B1339" s="213">
        <v>10100501</v>
      </c>
      <c r="C1339" s="212">
        <v>108</v>
      </c>
      <c r="D1339" s="214">
        <v>43525</v>
      </c>
      <c r="E1339" s="160" t="s">
        <v>383</v>
      </c>
      <c r="F1339" s="160">
        <v>108099743</v>
      </c>
      <c r="G1339" s="160">
        <v>0</v>
      </c>
      <c r="H1339" s="214">
        <v>43490</v>
      </c>
      <c r="I1339" s="160" t="s">
        <v>384</v>
      </c>
      <c r="J1339" s="160" t="s">
        <v>377</v>
      </c>
      <c r="K1339" s="160">
        <f t="shared" si="20"/>
        <v>1</v>
      </c>
      <c r="L1339" s="160" t="s">
        <v>101</v>
      </c>
      <c r="M1339" s="211">
        <f>VLOOKUP(J1339,'Depr Rates'!A:G,7,FALSE)</f>
        <v>1.77E-2</v>
      </c>
    </row>
    <row r="1340" spans="1:13" ht="14.45" x14ac:dyDescent="0.3">
      <c r="A1340" s="212" t="s">
        <v>102</v>
      </c>
      <c r="B1340" s="213">
        <v>10100501</v>
      </c>
      <c r="C1340" s="212">
        <v>108</v>
      </c>
      <c r="D1340" s="214">
        <v>43525</v>
      </c>
      <c r="E1340" s="160" t="s">
        <v>383</v>
      </c>
      <c r="F1340" s="160">
        <v>108099743</v>
      </c>
      <c r="G1340" s="160">
        <v>0</v>
      </c>
      <c r="H1340" s="214">
        <v>43490</v>
      </c>
      <c r="I1340" s="160" t="s">
        <v>384</v>
      </c>
      <c r="J1340" s="160" t="s">
        <v>377</v>
      </c>
      <c r="K1340" s="160">
        <f t="shared" si="20"/>
        <v>1</v>
      </c>
      <c r="L1340" s="160" t="s">
        <v>101</v>
      </c>
      <c r="M1340" s="211">
        <f>VLOOKUP(J1340,'Depr Rates'!A:G,7,FALSE)</f>
        <v>1.77E-2</v>
      </c>
    </row>
    <row r="1341" spans="1:13" ht="14.45" x14ac:dyDescent="0.3">
      <c r="A1341" s="212" t="s">
        <v>102</v>
      </c>
      <c r="B1341" s="213">
        <v>10100501</v>
      </c>
      <c r="C1341" s="212">
        <v>108</v>
      </c>
      <c r="D1341" s="214">
        <v>43525</v>
      </c>
      <c r="E1341" s="160" t="s">
        <v>383</v>
      </c>
      <c r="F1341" s="160">
        <v>108099743</v>
      </c>
      <c r="G1341" s="160">
        <v>0</v>
      </c>
      <c r="H1341" s="214">
        <v>43490</v>
      </c>
      <c r="I1341" s="160" t="s">
        <v>384</v>
      </c>
      <c r="J1341" s="160" t="s">
        <v>377</v>
      </c>
      <c r="K1341" s="160">
        <f t="shared" si="20"/>
        <v>1</v>
      </c>
      <c r="L1341" s="160" t="s">
        <v>101</v>
      </c>
      <c r="M1341" s="211">
        <f>VLOOKUP(J1341,'Depr Rates'!A:G,7,FALSE)</f>
        <v>1.77E-2</v>
      </c>
    </row>
    <row r="1342" spans="1:13" ht="14.45" x14ac:dyDescent="0.3">
      <c r="A1342" s="212" t="s">
        <v>102</v>
      </c>
      <c r="B1342" s="213">
        <v>10100501</v>
      </c>
      <c r="C1342" s="212">
        <v>108</v>
      </c>
      <c r="D1342" s="214">
        <v>43525</v>
      </c>
      <c r="E1342" s="160" t="s">
        <v>383</v>
      </c>
      <c r="F1342" s="160">
        <v>108099743</v>
      </c>
      <c r="G1342" s="160">
        <v>0</v>
      </c>
      <c r="H1342" s="214">
        <v>43490</v>
      </c>
      <c r="I1342" s="160" t="s">
        <v>384</v>
      </c>
      <c r="J1342" s="160" t="s">
        <v>377</v>
      </c>
      <c r="K1342" s="160">
        <f t="shared" si="20"/>
        <v>1</v>
      </c>
      <c r="L1342" s="160" t="s">
        <v>101</v>
      </c>
      <c r="M1342" s="211">
        <f>VLOOKUP(J1342,'Depr Rates'!A:G,7,FALSE)</f>
        <v>1.77E-2</v>
      </c>
    </row>
    <row r="1343" spans="1:13" ht="14.45" x14ac:dyDescent="0.3">
      <c r="A1343" s="212" t="s">
        <v>102</v>
      </c>
      <c r="B1343" s="213">
        <v>10100501</v>
      </c>
      <c r="C1343" s="212">
        <v>108</v>
      </c>
      <c r="D1343" s="214">
        <v>43525</v>
      </c>
      <c r="E1343" s="160" t="s">
        <v>383</v>
      </c>
      <c r="F1343" s="160">
        <v>108099743</v>
      </c>
      <c r="G1343" s="160">
        <v>0</v>
      </c>
      <c r="H1343" s="214">
        <v>43490</v>
      </c>
      <c r="I1343" s="160" t="s">
        <v>384</v>
      </c>
      <c r="J1343" s="160" t="s">
        <v>376</v>
      </c>
      <c r="K1343" s="160">
        <f t="shared" si="20"/>
        <v>1</v>
      </c>
      <c r="L1343" s="160" t="s">
        <v>101</v>
      </c>
      <c r="M1343" s="211">
        <f>VLOOKUP(J1343,'Depr Rates'!A:G,7,FALSE)</f>
        <v>3.9300000000000002E-2</v>
      </c>
    </row>
    <row r="1344" spans="1:13" ht="14.45" x14ac:dyDescent="0.3">
      <c r="A1344" s="212" t="s">
        <v>102</v>
      </c>
      <c r="B1344" s="213">
        <v>10100501</v>
      </c>
      <c r="C1344" s="212">
        <v>108</v>
      </c>
      <c r="D1344" s="214">
        <v>43525</v>
      </c>
      <c r="E1344" s="160" t="s">
        <v>383</v>
      </c>
      <c r="F1344" s="160">
        <v>108099743</v>
      </c>
      <c r="G1344" s="160">
        <v>0</v>
      </c>
      <c r="H1344" s="214">
        <v>43490</v>
      </c>
      <c r="I1344" s="160" t="s">
        <v>384</v>
      </c>
      <c r="J1344" s="160" t="s">
        <v>9054</v>
      </c>
      <c r="K1344" s="160">
        <f t="shared" si="20"/>
        <v>1</v>
      </c>
      <c r="L1344" s="160" t="s">
        <v>101</v>
      </c>
      <c r="M1344" s="211">
        <f>VLOOKUP(J1344,'Depr Rates'!A:G,7,FALSE)</f>
        <v>3.1399999999999997E-2</v>
      </c>
    </row>
    <row r="1345" spans="1:13" ht="14.45" x14ac:dyDescent="0.3">
      <c r="A1345" s="212" t="s">
        <v>102</v>
      </c>
      <c r="B1345" s="213">
        <v>10100501</v>
      </c>
      <c r="C1345" s="212">
        <v>108</v>
      </c>
      <c r="D1345" s="214">
        <v>43525</v>
      </c>
      <c r="E1345" s="160" t="s">
        <v>383</v>
      </c>
      <c r="F1345" s="160">
        <v>108099743</v>
      </c>
      <c r="G1345" s="160">
        <v>0</v>
      </c>
      <c r="H1345" s="214">
        <v>43490</v>
      </c>
      <c r="I1345" s="160" t="s">
        <v>384</v>
      </c>
      <c r="J1345" s="160" t="s">
        <v>9054</v>
      </c>
      <c r="K1345" s="160">
        <f t="shared" si="20"/>
        <v>1</v>
      </c>
      <c r="L1345" s="160" t="s">
        <v>101</v>
      </c>
      <c r="M1345" s="211">
        <f>VLOOKUP(J1345,'Depr Rates'!A:G,7,FALSE)</f>
        <v>3.1399999999999997E-2</v>
      </c>
    </row>
    <row r="1346" spans="1:13" ht="14.45" x14ac:dyDescent="0.3">
      <c r="A1346" s="212" t="s">
        <v>102</v>
      </c>
      <c r="B1346" s="213">
        <v>10100501</v>
      </c>
      <c r="C1346" s="212">
        <v>108</v>
      </c>
      <c r="D1346" s="214">
        <v>43525</v>
      </c>
      <c r="E1346" s="160" t="s">
        <v>383</v>
      </c>
      <c r="F1346" s="160">
        <v>108099743</v>
      </c>
      <c r="G1346" s="160">
        <v>0</v>
      </c>
      <c r="H1346" s="214">
        <v>43490</v>
      </c>
      <c r="I1346" s="160" t="s">
        <v>384</v>
      </c>
      <c r="J1346" s="160" t="s">
        <v>9132</v>
      </c>
      <c r="K1346" s="160">
        <f t="shared" si="20"/>
        <v>1</v>
      </c>
      <c r="L1346" s="160" t="s">
        <v>101</v>
      </c>
      <c r="M1346" s="211">
        <f>VLOOKUP(J1346,'Depr Rates'!A:G,7,FALSE)</f>
        <v>3.7400000000000003E-2</v>
      </c>
    </row>
    <row r="1347" spans="1:13" ht="14.45" x14ac:dyDescent="0.3">
      <c r="A1347" s="212" t="s">
        <v>102</v>
      </c>
      <c r="B1347" s="213">
        <v>10100501</v>
      </c>
      <c r="C1347" s="212">
        <v>108</v>
      </c>
      <c r="D1347" s="214">
        <v>43525</v>
      </c>
      <c r="E1347" s="160" t="s">
        <v>383</v>
      </c>
      <c r="F1347" s="160">
        <v>108099743</v>
      </c>
      <c r="G1347" s="160">
        <v>0</v>
      </c>
      <c r="H1347" s="214">
        <v>43490</v>
      </c>
      <c r="I1347" s="160" t="s">
        <v>384</v>
      </c>
      <c r="J1347" s="160" t="s">
        <v>9132</v>
      </c>
      <c r="K1347" s="160">
        <f t="shared" si="20"/>
        <v>1</v>
      </c>
      <c r="L1347" s="160" t="s">
        <v>101</v>
      </c>
      <c r="M1347" s="211">
        <f>VLOOKUP(J1347,'Depr Rates'!A:G,7,FALSE)</f>
        <v>3.7400000000000003E-2</v>
      </c>
    </row>
    <row r="1348" spans="1:13" ht="14.45" x14ac:dyDescent="0.3">
      <c r="A1348" s="212" t="s">
        <v>102</v>
      </c>
      <c r="B1348" s="213">
        <v>10100501</v>
      </c>
      <c r="C1348" s="212">
        <v>108</v>
      </c>
      <c r="D1348" s="214">
        <v>43525</v>
      </c>
      <c r="E1348" s="160" t="s">
        <v>383</v>
      </c>
      <c r="F1348" s="160">
        <v>108099743</v>
      </c>
      <c r="G1348" s="160">
        <v>0</v>
      </c>
      <c r="H1348" s="214">
        <v>43490</v>
      </c>
      <c r="I1348" s="160" t="s">
        <v>384</v>
      </c>
      <c r="J1348" s="160" t="s">
        <v>9132</v>
      </c>
      <c r="K1348" s="160">
        <f t="shared" si="20"/>
        <v>1</v>
      </c>
      <c r="L1348" s="160" t="s">
        <v>101</v>
      </c>
      <c r="M1348" s="211">
        <f>VLOOKUP(J1348,'Depr Rates'!A:G,7,FALSE)</f>
        <v>3.7400000000000003E-2</v>
      </c>
    </row>
    <row r="1349" spans="1:13" ht="14.45" x14ac:dyDescent="0.3">
      <c r="A1349" s="212" t="s">
        <v>102</v>
      </c>
      <c r="B1349" s="213">
        <v>10100501</v>
      </c>
      <c r="C1349" s="212">
        <v>108</v>
      </c>
      <c r="D1349" s="214">
        <v>43525</v>
      </c>
      <c r="E1349" s="160" t="s">
        <v>383</v>
      </c>
      <c r="F1349" s="160">
        <v>108099743</v>
      </c>
      <c r="G1349" s="160">
        <v>0</v>
      </c>
      <c r="H1349" s="214">
        <v>43490</v>
      </c>
      <c r="I1349" s="160" t="s">
        <v>384</v>
      </c>
      <c r="J1349" s="160" t="s">
        <v>9132</v>
      </c>
      <c r="K1349" s="160">
        <f t="shared" si="20"/>
        <v>1</v>
      </c>
      <c r="L1349" s="160" t="s">
        <v>101</v>
      </c>
      <c r="M1349" s="211">
        <f>VLOOKUP(J1349,'Depr Rates'!A:G,7,FALSE)</f>
        <v>3.7400000000000003E-2</v>
      </c>
    </row>
    <row r="1350" spans="1:13" ht="14.45" x14ac:dyDescent="0.3">
      <c r="A1350" s="212" t="s">
        <v>102</v>
      </c>
      <c r="B1350" s="213">
        <v>10100501</v>
      </c>
      <c r="C1350" s="212">
        <v>108</v>
      </c>
      <c r="D1350" s="214">
        <v>43525</v>
      </c>
      <c r="E1350" s="160" t="s">
        <v>383</v>
      </c>
      <c r="F1350" s="160">
        <v>108099743</v>
      </c>
      <c r="G1350" s="160">
        <v>0</v>
      </c>
      <c r="H1350" s="214">
        <v>43490</v>
      </c>
      <c r="I1350" s="160" t="s">
        <v>384</v>
      </c>
      <c r="J1350" s="160" t="s">
        <v>9132</v>
      </c>
      <c r="K1350" s="160">
        <f t="shared" si="20"/>
        <v>1</v>
      </c>
      <c r="L1350" s="160" t="s">
        <v>101</v>
      </c>
      <c r="M1350" s="211">
        <f>VLOOKUP(J1350,'Depr Rates'!A:G,7,FALSE)</f>
        <v>3.7400000000000003E-2</v>
      </c>
    </row>
    <row r="1351" spans="1:13" ht="14.45" x14ac:dyDescent="0.3">
      <c r="A1351" s="212" t="s">
        <v>102</v>
      </c>
      <c r="B1351" s="213">
        <v>10100501</v>
      </c>
      <c r="C1351" s="212">
        <v>108</v>
      </c>
      <c r="D1351" s="214">
        <v>43525</v>
      </c>
      <c r="E1351" s="160" t="s">
        <v>383</v>
      </c>
      <c r="F1351" s="160">
        <v>108099743</v>
      </c>
      <c r="G1351" s="160">
        <v>0</v>
      </c>
      <c r="H1351" s="214">
        <v>43490</v>
      </c>
      <c r="I1351" s="160" t="s">
        <v>384</v>
      </c>
      <c r="J1351" s="160" t="s">
        <v>377</v>
      </c>
      <c r="K1351" s="160">
        <f t="shared" si="20"/>
        <v>1</v>
      </c>
      <c r="L1351" s="160" t="s">
        <v>101</v>
      </c>
      <c r="M1351" s="211">
        <f>VLOOKUP(J1351,'Depr Rates'!A:G,7,FALSE)</f>
        <v>1.77E-2</v>
      </c>
    </row>
    <row r="1352" spans="1:13" ht="14.45" x14ac:dyDescent="0.3">
      <c r="A1352" s="212" t="s">
        <v>102</v>
      </c>
      <c r="B1352" s="213">
        <v>10100501</v>
      </c>
      <c r="C1352" s="212">
        <v>108</v>
      </c>
      <c r="D1352" s="214">
        <v>43525</v>
      </c>
      <c r="E1352" s="160" t="s">
        <v>383</v>
      </c>
      <c r="F1352" s="160">
        <v>108099743</v>
      </c>
      <c r="G1352" s="160">
        <v>0</v>
      </c>
      <c r="H1352" s="214">
        <v>43490</v>
      </c>
      <c r="I1352" s="160" t="s">
        <v>384</v>
      </c>
      <c r="J1352" s="160" t="s">
        <v>377</v>
      </c>
      <c r="K1352" s="160">
        <f t="shared" ref="K1352:K1415" si="21">MONTH(H1352)</f>
        <v>1</v>
      </c>
      <c r="L1352" s="160" t="s">
        <v>101</v>
      </c>
      <c r="M1352" s="211">
        <f>VLOOKUP(J1352,'Depr Rates'!A:G,7,FALSE)</f>
        <v>1.77E-2</v>
      </c>
    </row>
    <row r="1353" spans="1:13" ht="14.45" x14ac:dyDescent="0.3">
      <c r="A1353" s="212" t="s">
        <v>102</v>
      </c>
      <c r="B1353" s="213">
        <v>10100501</v>
      </c>
      <c r="C1353" s="212">
        <v>108</v>
      </c>
      <c r="D1353" s="214">
        <v>43525</v>
      </c>
      <c r="E1353" s="160" t="s">
        <v>383</v>
      </c>
      <c r="F1353" s="160">
        <v>108099743</v>
      </c>
      <c r="G1353" s="160">
        <v>0</v>
      </c>
      <c r="H1353" s="214">
        <v>43490</v>
      </c>
      <c r="I1353" s="160" t="s">
        <v>384</v>
      </c>
      <c r="J1353" s="160" t="s">
        <v>377</v>
      </c>
      <c r="K1353" s="160">
        <f t="shared" si="21"/>
        <v>1</v>
      </c>
      <c r="L1353" s="160" t="s">
        <v>101</v>
      </c>
      <c r="M1353" s="211">
        <f>VLOOKUP(J1353,'Depr Rates'!A:G,7,FALSE)</f>
        <v>1.77E-2</v>
      </c>
    </row>
    <row r="1354" spans="1:13" ht="14.45" x14ac:dyDescent="0.3">
      <c r="A1354" s="212" t="s">
        <v>102</v>
      </c>
      <c r="B1354" s="213">
        <v>10100501</v>
      </c>
      <c r="C1354" s="212">
        <v>108</v>
      </c>
      <c r="D1354" s="214">
        <v>43525</v>
      </c>
      <c r="E1354" s="160" t="s">
        <v>383</v>
      </c>
      <c r="F1354" s="160">
        <v>108099743</v>
      </c>
      <c r="G1354" s="160">
        <v>0</v>
      </c>
      <c r="H1354" s="214">
        <v>43490</v>
      </c>
      <c r="I1354" s="160" t="s">
        <v>384</v>
      </c>
      <c r="J1354" s="160" t="s">
        <v>377</v>
      </c>
      <c r="K1354" s="160">
        <f t="shared" si="21"/>
        <v>1</v>
      </c>
      <c r="L1354" s="160" t="s">
        <v>101</v>
      </c>
      <c r="M1354" s="211">
        <f>VLOOKUP(J1354,'Depr Rates'!A:G,7,FALSE)</f>
        <v>1.77E-2</v>
      </c>
    </row>
    <row r="1355" spans="1:13" ht="14.45" x14ac:dyDescent="0.3">
      <c r="A1355" s="212" t="s">
        <v>102</v>
      </c>
      <c r="B1355" s="213">
        <v>10100501</v>
      </c>
      <c r="C1355" s="212">
        <v>108</v>
      </c>
      <c r="D1355" s="214">
        <v>43525</v>
      </c>
      <c r="E1355" s="160" t="s">
        <v>383</v>
      </c>
      <c r="F1355" s="160">
        <v>108099743</v>
      </c>
      <c r="G1355" s="160">
        <v>0</v>
      </c>
      <c r="H1355" s="214">
        <v>43490</v>
      </c>
      <c r="I1355" s="160" t="s">
        <v>384</v>
      </c>
      <c r="J1355" s="160" t="s">
        <v>376</v>
      </c>
      <c r="K1355" s="160">
        <f t="shared" si="21"/>
        <v>1</v>
      </c>
      <c r="L1355" s="160" t="s">
        <v>101</v>
      </c>
      <c r="M1355" s="211">
        <f>VLOOKUP(J1355,'Depr Rates'!A:G,7,FALSE)</f>
        <v>3.9300000000000002E-2</v>
      </c>
    </row>
    <row r="1356" spans="1:13" ht="14.45" x14ac:dyDescent="0.3">
      <c r="A1356" s="212" t="s">
        <v>102</v>
      </c>
      <c r="B1356" s="213">
        <v>10100501</v>
      </c>
      <c r="C1356" s="212">
        <v>108</v>
      </c>
      <c r="D1356" s="214">
        <v>43525</v>
      </c>
      <c r="E1356" s="160" t="s">
        <v>383</v>
      </c>
      <c r="F1356" s="160">
        <v>108099743</v>
      </c>
      <c r="G1356" s="160">
        <v>0</v>
      </c>
      <c r="H1356" s="214">
        <v>43490</v>
      </c>
      <c r="I1356" s="160" t="s">
        <v>384</v>
      </c>
      <c r="J1356" s="160" t="s">
        <v>376</v>
      </c>
      <c r="K1356" s="160">
        <f t="shared" si="21"/>
        <v>1</v>
      </c>
      <c r="L1356" s="160" t="s">
        <v>101</v>
      </c>
      <c r="M1356" s="211">
        <f>VLOOKUP(J1356,'Depr Rates'!A:G,7,FALSE)</f>
        <v>3.9300000000000002E-2</v>
      </c>
    </row>
    <row r="1357" spans="1:13" ht="14.45" x14ac:dyDescent="0.3">
      <c r="A1357" s="212" t="s">
        <v>102</v>
      </c>
      <c r="B1357" s="213">
        <v>10100501</v>
      </c>
      <c r="C1357" s="212">
        <v>108</v>
      </c>
      <c r="D1357" s="214">
        <v>43525</v>
      </c>
      <c r="E1357" s="160" t="s">
        <v>383</v>
      </c>
      <c r="F1357" s="160">
        <v>108099743</v>
      </c>
      <c r="G1357" s="160">
        <v>0</v>
      </c>
      <c r="H1357" s="214">
        <v>43490</v>
      </c>
      <c r="I1357" s="160" t="s">
        <v>384</v>
      </c>
      <c r="J1357" s="160" t="s">
        <v>376</v>
      </c>
      <c r="K1357" s="160">
        <f t="shared" si="21"/>
        <v>1</v>
      </c>
      <c r="L1357" s="160" t="s">
        <v>101</v>
      </c>
      <c r="M1357" s="211">
        <f>VLOOKUP(J1357,'Depr Rates'!A:G,7,FALSE)</f>
        <v>3.9300000000000002E-2</v>
      </c>
    </row>
    <row r="1358" spans="1:13" ht="14.45" x14ac:dyDescent="0.3">
      <c r="A1358" s="212" t="s">
        <v>102</v>
      </c>
      <c r="B1358" s="213">
        <v>10100501</v>
      </c>
      <c r="C1358" s="212">
        <v>108</v>
      </c>
      <c r="D1358" s="214">
        <v>43525</v>
      </c>
      <c r="E1358" s="160" t="s">
        <v>383</v>
      </c>
      <c r="F1358" s="160">
        <v>108099743</v>
      </c>
      <c r="G1358" s="160">
        <v>0</v>
      </c>
      <c r="H1358" s="214">
        <v>43490</v>
      </c>
      <c r="I1358" s="160" t="s">
        <v>384</v>
      </c>
      <c r="J1358" s="160" t="s">
        <v>376</v>
      </c>
      <c r="K1358" s="160">
        <f t="shared" si="21"/>
        <v>1</v>
      </c>
      <c r="L1358" s="160" t="s">
        <v>101</v>
      </c>
      <c r="M1358" s="211">
        <f>VLOOKUP(J1358,'Depr Rates'!A:G,7,FALSE)</f>
        <v>3.9300000000000002E-2</v>
      </c>
    </row>
    <row r="1359" spans="1:13" ht="14.45" x14ac:dyDescent="0.3">
      <c r="A1359" s="212" t="s">
        <v>102</v>
      </c>
      <c r="B1359" s="213">
        <v>10100501</v>
      </c>
      <c r="C1359" s="212">
        <v>108</v>
      </c>
      <c r="D1359" s="214">
        <v>43466</v>
      </c>
      <c r="E1359" s="160" t="s">
        <v>381</v>
      </c>
      <c r="F1359" s="160">
        <v>108099909</v>
      </c>
      <c r="G1359" s="160">
        <v>-318.60000000000002</v>
      </c>
      <c r="H1359" s="214">
        <v>43494</v>
      </c>
      <c r="I1359" s="160" t="s">
        <v>475</v>
      </c>
      <c r="J1359" s="160" t="s">
        <v>377</v>
      </c>
      <c r="K1359" s="160">
        <f t="shared" si="21"/>
        <v>1</v>
      </c>
      <c r="L1359" s="160" t="s">
        <v>101</v>
      </c>
      <c r="M1359" s="211">
        <f>VLOOKUP(J1359,'Depr Rates'!A:G,7,FALSE)</f>
        <v>1.77E-2</v>
      </c>
    </row>
    <row r="1360" spans="1:13" ht="14.45" x14ac:dyDescent="0.3">
      <c r="A1360" s="212" t="s">
        <v>102</v>
      </c>
      <c r="B1360" s="213">
        <v>10100501</v>
      </c>
      <c r="C1360" s="212">
        <v>108</v>
      </c>
      <c r="D1360" s="214">
        <v>43466</v>
      </c>
      <c r="E1360" s="160" t="s">
        <v>381</v>
      </c>
      <c r="F1360" s="160">
        <v>108099909</v>
      </c>
      <c r="G1360" s="160">
        <v>-875.08</v>
      </c>
      <c r="H1360" s="214">
        <v>43494</v>
      </c>
      <c r="I1360" s="160" t="s">
        <v>475</v>
      </c>
      <c r="J1360" s="160" t="s">
        <v>377</v>
      </c>
      <c r="K1360" s="160">
        <f t="shared" si="21"/>
        <v>1</v>
      </c>
      <c r="L1360" s="160" t="s">
        <v>101</v>
      </c>
      <c r="M1360" s="211">
        <f>VLOOKUP(J1360,'Depr Rates'!A:G,7,FALSE)</f>
        <v>1.77E-2</v>
      </c>
    </row>
    <row r="1361" spans="1:13" ht="14.45" x14ac:dyDescent="0.3">
      <c r="A1361" s="212" t="s">
        <v>102</v>
      </c>
      <c r="B1361" s="213">
        <v>10100501</v>
      </c>
      <c r="C1361" s="212">
        <v>108</v>
      </c>
      <c r="D1361" s="214">
        <v>43466</v>
      </c>
      <c r="E1361" s="160" t="s">
        <v>381</v>
      </c>
      <c r="F1361" s="160">
        <v>108099909</v>
      </c>
      <c r="G1361" s="160">
        <v>-379.5</v>
      </c>
      <c r="H1361" s="214">
        <v>43494</v>
      </c>
      <c r="I1361" s="160" t="s">
        <v>475</v>
      </c>
      <c r="J1361" s="160" t="s">
        <v>9132</v>
      </c>
      <c r="K1361" s="160">
        <f t="shared" si="21"/>
        <v>1</v>
      </c>
      <c r="L1361" s="160" t="s">
        <v>101</v>
      </c>
      <c r="M1361" s="211">
        <f>VLOOKUP(J1361,'Depr Rates'!A:G,7,FALSE)</f>
        <v>3.7400000000000003E-2</v>
      </c>
    </row>
    <row r="1362" spans="1:13" ht="14.45" x14ac:dyDescent="0.3">
      <c r="A1362" s="212" t="s">
        <v>102</v>
      </c>
      <c r="B1362" s="213">
        <v>10100501</v>
      </c>
      <c r="C1362" s="212">
        <v>108</v>
      </c>
      <c r="D1362" s="214">
        <v>43466</v>
      </c>
      <c r="E1362" s="160" t="s">
        <v>381</v>
      </c>
      <c r="F1362" s="160">
        <v>108099909</v>
      </c>
      <c r="G1362" s="160">
        <v>-247</v>
      </c>
      <c r="H1362" s="214">
        <v>43494</v>
      </c>
      <c r="I1362" s="160" t="s">
        <v>475</v>
      </c>
      <c r="J1362" s="160" t="s">
        <v>376</v>
      </c>
      <c r="K1362" s="160">
        <f t="shared" si="21"/>
        <v>1</v>
      </c>
      <c r="L1362" s="160" t="s">
        <v>101</v>
      </c>
      <c r="M1362" s="211">
        <f>VLOOKUP(J1362,'Depr Rates'!A:G,7,FALSE)</f>
        <v>3.9300000000000002E-2</v>
      </c>
    </row>
    <row r="1363" spans="1:13" ht="14.45" x14ac:dyDescent="0.3">
      <c r="A1363" s="212" t="s">
        <v>102</v>
      </c>
      <c r="B1363" s="213">
        <v>10100501</v>
      </c>
      <c r="C1363" s="212">
        <v>108</v>
      </c>
      <c r="D1363" s="214">
        <v>43466</v>
      </c>
      <c r="E1363" s="160" t="s">
        <v>381</v>
      </c>
      <c r="F1363" s="160">
        <v>108099909</v>
      </c>
      <c r="G1363" s="215">
        <v>-2709.4</v>
      </c>
      <c r="H1363" s="214">
        <v>43494</v>
      </c>
      <c r="I1363" s="160" t="s">
        <v>475</v>
      </c>
      <c r="J1363" s="160" t="s">
        <v>9132</v>
      </c>
      <c r="K1363" s="160">
        <f t="shared" si="21"/>
        <v>1</v>
      </c>
      <c r="L1363" s="160" t="s">
        <v>101</v>
      </c>
      <c r="M1363" s="211">
        <f>VLOOKUP(J1363,'Depr Rates'!A:G,7,FALSE)</f>
        <v>3.7400000000000003E-2</v>
      </c>
    </row>
    <row r="1364" spans="1:13" ht="14.45" x14ac:dyDescent="0.3">
      <c r="A1364" s="212" t="s">
        <v>102</v>
      </c>
      <c r="B1364" s="213">
        <v>10100501</v>
      </c>
      <c r="C1364" s="212">
        <v>108</v>
      </c>
      <c r="D1364" s="214">
        <v>43466</v>
      </c>
      <c r="E1364" s="160" t="s">
        <v>381</v>
      </c>
      <c r="F1364" s="160">
        <v>108099909</v>
      </c>
      <c r="G1364" s="215">
        <v>-2490.9</v>
      </c>
      <c r="H1364" s="214">
        <v>43494</v>
      </c>
      <c r="I1364" s="160" t="s">
        <v>475</v>
      </c>
      <c r="J1364" s="160" t="s">
        <v>9132</v>
      </c>
      <c r="K1364" s="160">
        <f t="shared" si="21"/>
        <v>1</v>
      </c>
      <c r="L1364" s="160" t="s">
        <v>101</v>
      </c>
      <c r="M1364" s="211">
        <f>VLOOKUP(J1364,'Depr Rates'!A:G,7,FALSE)</f>
        <v>3.7400000000000003E-2</v>
      </c>
    </row>
    <row r="1365" spans="1:13" ht="14.45" x14ac:dyDescent="0.3">
      <c r="A1365" s="212" t="s">
        <v>102</v>
      </c>
      <c r="B1365" s="213">
        <v>10100501</v>
      </c>
      <c r="C1365" s="212">
        <v>108</v>
      </c>
      <c r="D1365" s="214">
        <v>43466</v>
      </c>
      <c r="E1365" s="160" t="s">
        <v>381</v>
      </c>
      <c r="F1365" s="160">
        <v>108099909</v>
      </c>
      <c r="G1365" s="160">
        <v>-247</v>
      </c>
      <c r="H1365" s="214">
        <v>43494</v>
      </c>
      <c r="I1365" s="160" t="s">
        <v>475</v>
      </c>
      <c r="J1365" s="160" t="s">
        <v>376</v>
      </c>
      <c r="K1365" s="160">
        <f t="shared" si="21"/>
        <v>1</v>
      </c>
      <c r="L1365" s="160" t="s">
        <v>101</v>
      </c>
      <c r="M1365" s="211">
        <f>VLOOKUP(J1365,'Depr Rates'!A:G,7,FALSE)</f>
        <v>3.9300000000000002E-2</v>
      </c>
    </row>
    <row r="1366" spans="1:13" ht="14.45" x14ac:dyDescent="0.3">
      <c r="A1366" s="212" t="s">
        <v>102</v>
      </c>
      <c r="B1366" s="213">
        <v>10100501</v>
      </c>
      <c r="C1366" s="212">
        <v>108</v>
      </c>
      <c r="D1366" s="214">
        <v>43466</v>
      </c>
      <c r="E1366" s="160" t="s">
        <v>381</v>
      </c>
      <c r="F1366" s="160">
        <v>108099909</v>
      </c>
      <c r="G1366" s="215">
        <v>-3062.8</v>
      </c>
      <c r="H1366" s="214">
        <v>43494</v>
      </c>
      <c r="I1366" s="160" t="s">
        <v>475</v>
      </c>
      <c r="J1366" s="160" t="s">
        <v>376</v>
      </c>
      <c r="K1366" s="160">
        <f t="shared" si="21"/>
        <v>1</v>
      </c>
      <c r="L1366" s="160" t="s">
        <v>101</v>
      </c>
      <c r="M1366" s="211">
        <f>VLOOKUP(J1366,'Depr Rates'!A:G,7,FALSE)</f>
        <v>3.9300000000000002E-2</v>
      </c>
    </row>
    <row r="1367" spans="1:13" ht="14.45" x14ac:dyDescent="0.3">
      <c r="A1367" s="212" t="s">
        <v>102</v>
      </c>
      <c r="B1367" s="213">
        <v>10100501</v>
      </c>
      <c r="C1367" s="212">
        <v>108</v>
      </c>
      <c r="D1367" s="214">
        <v>43466</v>
      </c>
      <c r="E1367" s="160" t="s">
        <v>383</v>
      </c>
      <c r="F1367" s="160">
        <v>108099909</v>
      </c>
      <c r="G1367" s="160">
        <v>0</v>
      </c>
      <c r="H1367" s="214">
        <v>43494</v>
      </c>
      <c r="I1367" s="160" t="s">
        <v>475</v>
      </c>
      <c r="J1367" s="160" t="s">
        <v>9132</v>
      </c>
      <c r="K1367" s="160">
        <f t="shared" si="21"/>
        <v>1</v>
      </c>
      <c r="L1367" s="160" t="s">
        <v>101</v>
      </c>
      <c r="M1367" s="211">
        <f>VLOOKUP(J1367,'Depr Rates'!A:G,7,FALSE)</f>
        <v>3.7400000000000003E-2</v>
      </c>
    </row>
    <row r="1368" spans="1:13" ht="14.45" x14ac:dyDescent="0.3">
      <c r="A1368" s="212" t="s">
        <v>102</v>
      </c>
      <c r="B1368" s="213">
        <v>10100501</v>
      </c>
      <c r="C1368" s="212">
        <v>108</v>
      </c>
      <c r="D1368" s="214">
        <v>43466</v>
      </c>
      <c r="E1368" s="160" t="s">
        <v>383</v>
      </c>
      <c r="F1368" s="160">
        <v>108099909</v>
      </c>
      <c r="G1368" s="160">
        <v>0</v>
      </c>
      <c r="H1368" s="214">
        <v>43494</v>
      </c>
      <c r="I1368" s="160" t="s">
        <v>475</v>
      </c>
      <c r="J1368" s="160" t="s">
        <v>9132</v>
      </c>
      <c r="K1368" s="160">
        <f t="shared" si="21"/>
        <v>1</v>
      </c>
      <c r="L1368" s="160" t="s">
        <v>101</v>
      </c>
      <c r="M1368" s="211">
        <f>VLOOKUP(J1368,'Depr Rates'!A:G,7,FALSE)</f>
        <v>3.7400000000000003E-2</v>
      </c>
    </row>
    <row r="1369" spans="1:13" ht="14.45" x14ac:dyDescent="0.3">
      <c r="A1369" s="212" t="s">
        <v>102</v>
      </c>
      <c r="B1369" s="213">
        <v>10100501</v>
      </c>
      <c r="C1369" s="212">
        <v>108</v>
      </c>
      <c r="D1369" s="214">
        <v>43466</v>
      </c>
      <c r="E1369" s="160" t="s">
        <v>383</v>
      </c>
      <c r="F1369" s="160">
        <v>108099909</v>
      </c>
      <c r="G1369" s="160">
        <v>0</v>
      </c>
      <c r="H1369" s="214">
        <v>43494</v>
      </c>
      <c r="I1369" s="160" t="s">
        <v>475</v>
      </c>
      <c r="J1369" s="160" t="s">
        <v>9132</v>
      </c>
      <c r="K1369" s="160">
        <f t="shared" si="21"/>
        <v>1</v>
      </c>
      <c r="L1369" s="160" t="s">
        <v>101</v>
      </c>
      <c r="M1369" s="211">
        <f>VLOOKUP(J1369,'Depr Rates'!A:G,7,FALSE)</f>
        <v>3.7400000000000003E-2</v>
      </c>
    </row>
    <row r="1370" spans="1:13" ht="14.45" x14ac:dyDescent="0.3">
      <c r="A1370" s="212" t="s">
        <v>102</v>
      </c>
      <c r="B1370" s="213">
        <v>10100501</v>
      </c>
      <c r="C1370" s="212">
        <v>108</v>
      </c>
      <c r="D1370" s="214">
        <v>43466</v>
      </c>
      <c r="E1370" s="160" t="s">
        <v>383</v>
      </c>
      <c r="F1370" s="160">
        <v>108099909</v>
      </c>
      <c r="G1370" s="160">
        <v>0</v>
      </c>
      <c r="H1370" s="214">
        <v>43494</v>
      </c>
      <c r="I1370" s="160" t="s">
        <v>475</v>
      </c>
      <c r="J1370" s="160" t="s">
        <v>377</v>
      </c>
      <c r="K1370" s="160">
        <f t="shared" si="21"/>
        <v>1</v>
      </c>
      <c r="L1370" s="160" t="s">
        <v>101</v>
      </c>
      <c r="M1370" s="211">
        <f>VLOOKUP(J1370,'Depr Rates'!A:G,7,FALSE)</f>
        <v>1.77E-2</v>
      </c>
    </row>
    <row r="1371" spans="1:13" ht="14.45" x14ac:dyDescent="0.3">
      <c r="A1371" s="212" t="s">
        <v>102</v>
      </c>
      <c r="B1371" s="213">
        <v>10100501</v>
      </c>
      <c r="C1371" s="212">
        <v>108</v>
      </c>
      <c r="D1371" s="214">
        <v>43466</v>
      </c>
      <c r="E1371" s="160" t="s">
        <v>383</v>
      </c>
      <c r="F1371" s="160">
        <v>108099909</v>
      </c>
      <c r="G1371" s="160">
        <v>0</v>
      </c>
      <c r="H1371" s="214">
        <v>43494</v>
      </c>
      <c r="I1371" s="160" t="s">
        <v>475</v>
      </c>
      <c r="J1371" s="160" t="s">
        <v>377</v>
      </c>
      <c r="K1371" s="160">
        <f t="shared" si="21"/>
        <v>1</v>
      </c>
      <c r="L1371" s="160" t="s">
        <v>101</v>
      </c>
      <c r="M1371" s="211">
        <f>VLOOKUP(J1371,'Depr Rates'!A:G,7,FALSE)</f>
        <v>1.77E-2</v>
      </c>
    </row>
    <row r="1372" spans="1:13" ht="14.45" x14ac:dyDescent="0.3">
      <c r="A1372" s="212" t="s">
        <v>102</v>
      </c>
      <c r="B1372" s="213">
        <v>10100501</v>
      </c>
      <c r="C1372" s="212">
        <v>108</v>
      </c>
      <c r="D1372" s="214">
        <v>43466</v>
      </c>
      <c r="E1372" s="160" t="s">
        <v>383</v>
      </c>
      <c r="F1372" s="160">
        <v>108099909</v>
      </c>
      <c r="G1372" s="160">
        <v>0</v>
      </c>
      <c r="H1372" s="214">
        <v>43494</v>
      </c>
      <c r="I1372" s="160" t="s">
        <v>475</v>
      </c>
      <c r="J1372" s="160" t="s">
        <v>376</v>
      </c>
      <c r="K1372" s="160">
        <f t="shared" si="21"/>
        <v>1</v>
      </c>
      <c r="L1372" s="160" t="s">
        <v>101</v>
      </c>
      <c r="M1372" s="211">
        <f>VLOOKUP(J1372,'Depr Rates'!A:G,7,FALSE)</f>
        <v>3.9300000000000002E-2</v>
      </c>
    </row>
    <row r="1373" spans="1:13" ht="14.45" x14ac:dyDescent="0.3">
      <c r="A1373" s="212" t="s">
        <v>102</v>
      </c>
      <c r="B1373" s="213">
        <v>10100501</v>
      </c>
      <c r="C1373" s="212">
        <v>108</v>
      </c>
      <c r="D1373" s="214">
        <v>43466</v>
      </c>
      <c r="E1373" s="160" t="s">
        <v>383</v>
      </c>
      <c r="F1373" s="160">
        <v>108099909</v>
      </c>
      <c r="G1373" s="160">
        <v>0</v>
      </c>
      <c r="H1373" s="214">
        <v>43494</v>
      </c>
      <c r="I1373" s="160" t="s">
        <v>475</v>
      </c>
      <c r="J1373" s="160" t="s">
        <v>376</v>
      </c>
      <c r="K1373" s="160">
        <f t="shared" si="21"/>
        <v>1</v>
      </c>
      <c r="L1373" s="160" t="s">
        <v>101</v>
      </c>
      <c r="M1373" s="211">
        <f>VLOOKUP(J1373,'Depr Rates'!A:G,7,FALSE)</f>
        <v>3.9300000000000002E-2</v>
      </c>
    </row>
    <row r="1374" spans="1:13" ht="14.45" x14ac:dyDescent="0.3">
      <c r="A1374" s="212" t="s">
        <v>102</v>
      </c>
      <c r="B1374" s="213">
        <v>10100501</v>
      </c>
      <c r="C1374" s="212">
        <v>108</v>
      </c>
      <c r="D1374" s="214">
        <v>43466</v>
      </c>
      <c r="E1374" s="160" t="s">
        <v>383</v>
      </c>
      <c r="F1374" s="160">
        <v>108099909</v>
      </c>
      <c r="G1374" s="160">
        <v>0</v>
      </c>
      <c r="H1374" s="214">
        <v>43494</v>
      </c>
      <c r="I1374" s="160" t="s">
        <v>475</v>
      </c>
      <c r="J1374" s="160" t="s">
        <v>376</v>
      </c>
      <c r="K1374" s="160">
        <f t="shared" si="21"/>
        <v>1</v>
      </c>
      <c r="L1374" s="160" t="s">
        <v>101</v>
      </c>
      <c r="M1374" s="211">
        <f>VLOOKUP(J1374,'Depr Rates'!A:G,7,FALSE)</f>
        <v>3.9300000000000002E-2</v>
      </c>
    </row>
    <row r="1375" spans="1:13" ht="14.45" x14ac:dyDescent="0.3">
      <c r="A1375" s="212" t="s">
        <v>102</v>
      </c>
      <c r="B1375" s="213">
        <v>10100501</v>
      </c>
      <c r="C1375" s="212">
        <v>108</v>
      </c>
      <c r="D1375" s="214">
        <v>43497</v>
      </c>
      <c r="E1375" s="160" t="s">
        <v>383</v>
      </c>
      <c r="F1375" s="160">
        <v>108099909</v>
      </c>
      <c r="G1375" s="160">
        <v>0</v>
      </c>
      <c r="H1375" s="214">
        <v>43494</v>
      </c>
      <c r="I1375" s="160" t="s">
        <v>384</v>
      </c>
      <c r="J1375" s="160" t="s">
        <v>9132</v>
      </c>
      <c r="K1375" s="160">
        <f t="shared" si="21"/>
        <v>1</v>
      </c>
      <c r="L1375" s="160" t="s">
        <v>101</v>
      </c>
      <c r="M1375" s="211">
        <f>VLOOKUP(J1375,'Depr Rates'!A:G,7,FALSE)</f>
        <v>3.7400000000000003E-2</v>
      </c>
    </row>
    <row r="1376" spans="1:13" ht="14.45" x14ac:dyDescent="0.3">
      <c r="A1376" s="212" t="s">
        <v>102</v>
      </c>
      <c r="B1376" s="213">
        <v>10100501</v>
      </c>
      <c r="C1376" s="212">
        <v>108</v>
      </c>
      <c r="D1376" s="214">
        <v>43497</v>
      </c>
      <c r="E1376" s="160" t="s">
        <v>383</v>
      </c>
      <c r="F1376" s="160">
        <v>108099909</v>
      </c>
      <c r="G1376" s="160">
        <v>0</v>
      </c>
      <c r="H1376" s="214">
        <v>43494</v>
      </c>
      <c r="I1376" s="160" t="s">
        <v>384</v>
      </c>
      <c r="J1376" s="160" t="s">
        <v>9132</v>
      </c>
      <c r="K1376" s="160">
        <f t="shared" si="21"/>
        <v>1</v>
      </c>
      <c r="L1376" s="160" t="s">
        <v>101</v>
      </c>
      <c r="M1376" s="211">
        <f>VLOOKUP(J1376,'Depr Rates'!A:G,7,FALSE)</f>
        <v>3.7400000000000003E-2</v>
      </c>
    </row>
    <row r="1377" spans="1:13" ht="14.45" x14ac:dyDescent="0.3">
      <c r="A1377" s="212" t="s">
        <v>102</v>
      </c>
      <c r="B1377" s="213">
        <v>10100501</v>
      </c>
      <c r="C1377" s="212">
        <v>108</v>
      </c>
      <c r="D1377" s="214">
        <v>43497</v>
      </c>
      <c r="E1377" s="160" t="s">
        <v>383</v>
      </c>
      <c r="F1377" s="160">
        <v>108099909</v>
      </c>
      <c r="G1377" s="160">
        <v>0</v>
      </c>
      <c r="H1377" s="214">
        <v>43494</v>
      </c>
      <c r="I1377" s="160" t="s">
        <v>384</v>
      </c>
      <c r="J1377" s="160" t="s">
        <v>9132</v>
      </c>
      <c r="K1377" s="160">
        <f t="shared" si="21"/>
        <v>1</v>
      </c>
      <c r="L1377" s="160" t="s">
        <v>101</v>
      </c>
      <c r="M1377" s="211">
        <f>VLOOKUP(J1377,'Depr Rates'!A:G,7,FALSE)</f>
        <v>3.7400000000000003E-2</v>
      </c>
    </row>
    <row r="1378" spans="1:13" ht="14.45" x14ac:dyDescent="0.3">
      <c r="A1378" s="212" t="s">
        <v>102</v>
      </c>
      <c r="B1378" s="213">
        <v>10100501</v>
      </c>
      <c r="C1378" s="212">
        <v>108</v>
      </c>
      <c r="D1378" s="214">
        <v>43497</v>
      </c>
      <c r="E1378" s="160" t="s">
        <v>383</v>
      </c>
      <c r="F1378" s="160">
        <v>108099909</v>
      </c>
      <c r="G1378" s="160">
        <v>0</v>
      </c>
      <c r="H1378" s="214">
        <v>43494</v>
      </c>
      <c r="I1378" s="160" t="s">
        <v>384</v>
      </c>
      <c r="J1378" s="160" t="s">
        <v>377</v>
      </c>
      <c r="K1378" s="160">
        <f t="shared" si="21"/>
        <v>1</v>
      </c>
      <c r="L1378" s="160" t="s">
        <v>101</v>
      </c>
      <c r="M1378" s="211">
        <f>VLOOKUP(J1378,'Depr Rates'!A:G,7,FALSE)</f>
        <v>1.77E-2</v>
      </c>
    </row>
    <row r="1379" spans="1:13" ht="14.45" x14ac:dyDescent="0.3">
      <c r="A1379" s="212" t="s">
        <v>102</v>
      </c>
      <c r="B1379" s="213">
        <v>10100501</v>
      </c>
      <c r="C1379" s="212">
        <v>108</v>
      </c>
      <c r="D1379" s="214">
        <v>43497</v>
      </c>
      <c r="E1379" s="160" t="s">
        <v>383</v>
      </c>
      <c r="F1379" s="160">
        <v>108099909</v>
      </c>
      <c r="G1379" s="160">
        <v>0</v>
      </c>
      <c r="H1379" s="214">
        <v>43494</v>
      </c>
      <c r="I1379" s="160" t="s">
        <v>384</v>
      </c>
      <c r="J1379" s="160" t="s">
        <v>377</v>
      </c>
      <c r="K1379" s="160">
        <f t="shared" si="21"/>
        <v>1</v>
      </c>
      <c r="L1379" s="160" t="s">
        <v>101</v>
      </c>
      <c r="M1379" s="211">
        <f>VLOOKUP(J1379,'Depr Rates'!A:G,7,FALSE)</f>
        <v>1.77E-2</v>
      </c>
    </row>
    <row r="1380" spans="1:13" ht="14.45" x14ac:dyDescent="0.3">
      <c r="A1380" s="212" t="s">
        <v>102</v>
      </c>
      <c r="B1380" s="213">
        <v>10100501</v>
      </c>
      <c r="C1380" s="212">
        <v>108</v>
      </c>
      <c r="D1380" s="214">
        <v>43497</v>
      </c>
      <c r="E1380" s="160" t="s">
        <v>383</v>
      </c>
      <c r="F1380" s="160">
        <v>108099909</v>
      </c>
      <c r="G1380" s="160">
        <v>0</v>
      </c>
      <c r="H1380" s="214">
        <v>43494</v>
      </c>
      <c r="I1380" s="160" t="s">
        <v>384</v>
      </c>
      <c r="J1380" s="160" t="s">
        <v>376</v>
      </c>
      <c r="K1380" s="160">
        <f t="shared" si="21"/>
        <v>1</v>
      </c>
      <c r="L1380" s="160" t="s">
        <v>101</v>
      </c>
      <c r="M1380" s="211">
        <f>VLOOKUP(J1380,'Depr Rates'!A:G,7,FALSE)</f>
        <v>3.9300000000000002E-2</v>
      </c>
    </row>
    <row r="1381" spans="1:13" ht="14.45" x14ac:dyDescent="0.3">
      <c r="A1381" s="212" t="s">
        <v>102</v>
      </c>
      <c r="B1381" s="213">
        <v>10100501</v>
      </c>
      <c r="C1381" s="212">
        <v>108</v>
      </c>
      <c r="D1381" s="214">
        <v>43497</v>
      </c>
      <c r="E1381" s="160" t="s">
        <v>383</v>
      </c>
      <c r="F1381" s="160">
        <v>108099909</v>
      </c>
      <c r="G1381" s="160">
        <v>0</v>
      </c>
      <c r="H1381" s="214">
        <v>43494</v>
      </c>
      <c r="I1381" s="160" t="s">
        <v>384</v>
      </c>
      <c r="J1381" s="160" t="s">
        <v>376</v>
      </c>
      <c r="K1381" s="160">
        <f t="shared" si="21"/>
        <v>1</v>
      </c>
      <c r="L1381" s="160" t="s">
        <v>101</v>
      </c>
      <c r="M1381" s="211">
        <f>VLOOKUP(J1381,'Depr Rates'!A:G,7,FALSE)</f>
        <v>3.9300000000000002E-2</v>
      </c>
    </row>
    <row r="1382" spans="1:13" ht="14.45" x14ac:dyDescent="0.3">
      <c r="A1382" s="212" t="s">
        <v>102</v>
      </c>
      <c r="B1382" s="213">
        <v>10100501</v>
      </c>
      <c r="C1382" s="212">
        <v>108</v>
      </c>
      <c r="D1382" s="214">
        <v>43497</v>
      </c>
      <c r="E1382" s="160" t="s">
        <v>383</v>
      </c>
      <c r="F1382" s="160">
        <v>108099909</v>
      </c>
      <c r="G1382" s="160">
        <v>0</v>
      </c>
      <c r="H1382" s="214">
        <v>43494</v>
      </c>
      <c r="I1382" s="160" t="s">
        <v>384</v>
      </c>
      <c r="J1382" s="160" t="s">
        <v>376</v>
      </c>
      <c r="K1382" s="160">
        <f t="shared" si="21"/>
        <v>1</v>
      </c>
      <c r="L1382" s="160" t="s">
        <v>101</v>
      </c>
      <c r="M1382" s="211">
        <f>VLOOKUP(J1382,'Depr Rates'!A:G,7,FALSE)</f>
        <v>3.9300000000000002E-2</v>
      </c>
    </row>
    <row r="1383" spans="1:13" ht="14.45" x14ac:dyDescent="0.3">
      <c r="A1383" s="212" t="s">
        <v>102</v>
      </c>
      <c r="B1383" s="213">
        <v>10100501</v>
      </c>
      <c r="C1383" s="212">
        <v>108</v>
      </c>
      <c r="D1383" s="214">
        <v>43497</v>
      </c>
      <c r="E1383" s="160" t="s">
        <v>383</v>
      </c>
      <c r="F1383" s="160">
        <v>108099909</v>
      </c>
      <c r="G1383" s="160">
        <v>0</v>
      </c>
      <c r="H1383" s="214">
        <v>43494</v>
      </c>
      <c r="I1383" s="160" t="s">
        <v>384</v>
      </c>
      <c r="J1383" s="160" t="s">
        <v>9132</v>
      </c>
      <c r="K1383" s="160">
        <f t="shared" si="21"/>
        <v>1</v>
      </c>
      <c r="L1383" s="160" t="s">
        <v>101</v>
      </c>
      <c r="M1383" s="211">
        <f>VLOOKUP(J1383,'Depr Rates'!A:G,7,FALSE)</f>
        <v>3.7400000000000003E-2</v>
      </c>
    </row>
    <row r="1384" spans="1:13" ht="14.45" x14ac:dyDescent="0.3">
      <c r="A1384" s="212" t="s">
        <v>102</v>
      </c>
      <c r="B1384" s="213">
        <v>10100501</v>
      </c>
      <c r="C1384" s="212">
        <v>108</v>
      </c>
      <c r="D1384" s="214">
        <v>43497</v>
      </c>
      <c r="E1384" s="160" t="s">
        <v>383</v>
      </c>
      <c r="F1384" s="160">
        <v>108099909</v>
      </c>
      <c r="G1384" s="160">
        <v>0</v>
      </c>
      <c r="H1384" s="214">
        <v>43494</v>
      </c>
      <c r="I1384" s="160" t="s">
        <v>384</v>
      </c>
      <c r="J1384" s="160" t="s">
        <v>9132</v>
      </c>
      <c r="K1384" s="160">
        <f t="shared" si="21"/>
        <v>1</v>
      </c>
      <c r="L1384" s="160" t="s">
        <v>101</v>
      </c>
      <c r="M1384" s="211">
        <f>VLOOKUP(J1384,'Depr Rates'!A:G,7,FALSE)</f>
        <v>3.7400000000000003E-2</v>
      </c>
    </row>
    <row r="1385" spans="1:13" ht="14.45" x14ac:dyDescent="0.3">
      <c r="A1385" s="212" t="s">
        <v>102</v>
      </c>
      <c r="B1385" s="213">
        <v>10100501</v>
      </c>
      <c r="C1385" s="212">
        <v>108</v>
      </c>
      <c r="D1385" s="214">
        <v>43497</v>
      </c>
      <c r="E1385" s="160" t="s">
        <v>383</v>
      </c>
      <c r="F1385" s="160">
        <v>108099909</v>
      </c>
      <c r="G1385" s="160">
        <v>0</v>
      </c>
      <c r="H1385" s="214">
        <v>43494</v>
      </c>
      <c r="I1385" s="160" t="s">
        <v>384</v>
      </c>
      <c r="J1385" s="160" t="s">
        <v>9132</v>
      </c>
      <c r="K1385" s="160">
        <f t="shared" si="21"/>
        <v>1</v>
      </c>
      <c r="L1385" s="160" t="s">
        <v>101</v>
      </c>
      <c r="M1385" s="211">
        <f>VLOOKUP(J1385,'Depr Rates'!A:G,7,FALSE)</f>
        <v>3.7400000000000003E-2</v>
      </c>
    </row>
    <row r="1386" spans="1:13" ht="14.45" x14ac:dyDescent="0.3">
      <c r="A1386" s="212" t="s">
        <v>102</v>
      </c>
      <c r="B1386" s="213">
        <v>10100501</v>
      </c>
      <c r="C1386" s="212">
        <v>108</v>
      </c>
      <c r="D1386" s="214">
        <v>43497</v>
      </c>
      <c r="E1386" s="160" t="s">
        <v>383</v>
      </c>
      <c r="F1386" s="160">
        <v>108099909</v>
      </c>
      <c r="G1386" s="160">
        <v>0</v>
      </c>
      <c r="H1386" s="214">
        <v>43494</v>
      </c>
      <c r="I1386" s="160" t="s">
        <v>384</v>
      </c>
      <c r="J1386" s="160" t="s">
        <v>377</v>
      </c>
      <c r="K1386" s="160">
        <f t="shared" si="21"/>
        <v>1</v>
      </c>
      <c r="L1386" s="160" t="s">
        <v>101</v>
      </c>
      <c r="M1386" s="211">
        <f>VLOOKUP(J1386,'Depr Rates'!A:G,7,FALSE)</f>
        <v>1.77E-2</v>
      </c>
    </row>
    <row r="1387" spans="1:13" ht="14.45" x14ac:dyDescent="0.3">
      <c r="A1387" s="212" t="s">
        <v>102</v>
      </c>
      <c r="B1387" s="213">
        <v>10100501</v>
      </c>
      <c r="C1387" s="212">
        <v>108</v>
      </c>
      <c r="D1387" s="214">
        <v>43497</v>
      </c>
      <c r="E1387" s="160" t="s">
        <v>383</v>
      </c>
      <c r="F1387" s="160">
        <v>108099909</v>
      </c>
      <c r="G1387" s="160">
        <v>0</v>
      </c>
      <c r="H1387" s="214">
        <v>43494</v>
      </c>
      <c r="I1387" s="160" t="s">
        <v>384</v>
      </c>
      <c r="J1387" s="160" t="s">
        <v>377</v>
      </c>
      <c r="K1387" s="160">
        <f t="shared" si="21"/>
        <v>1</v>
      </c>
      <c r="L1387" s="160" t="s">
        <v>101</v>
      </c>
      <c r="M1387" s="211">
        <f>VLOOKUP(J1387,'Depr Rates'!A:G,7,FALSE)</f>
        <v>1.77E-2</v>
      </c>
    </row>
    <row r="1388" spans="1:13" ht="14.45" x14ac:dyDescent="0.3">
      <c r="A1388" s="212" t="s">
        <v>102</v>
      </c>
      <c r="B1388" s="213">
        <v>10100501</v>
      </c>
      <c r="C1388" s="212">
        <v>108</v>
      </c>
      <c r="D1388" s="214">
        <v>43497</v>
      </c>
      <c r="E1388" s="160" t="s">
        <v>383</v>
      </c>
      <c r="F1388" s="160">
        <v>108099909</v>
      </c>
      <c r="G1388" s="160">
        <v>0</v>
      </c>
      <c r="H1388" s="214">
        <v>43494</v>
      </c>
      <c r="I1388" s="160" t="s">
        <v>384</v>
      </c>
      <c r="J1388" s="160" t="s">
        <v>376</v>
      </c>
      <c r="K1388" s="160">
        <f t="shared" si="21"/>
        <v>1</v>
      </c>
      <c r="L1388" s="160" t="s">
        <v>101</v>
      </c>
      <c r="M1388" s="211">
        <f>VLOOKUP(J1388,'Depr Rates'!A:G,7,FALSE)</f>
        <v>3.9300000000000002E-2</v>
      </c>
    </row>
    <row r="1389" spans="1:13" ht="14.45" x14ac:dyDescent="0.3">
      <c r="A1389" s="212" t="s">
        <v>102</v>
      </c>
      <c r="B1389" s="213">
        <v>10100501</v>
      </c>
      <c r="C1389" s="212">
        <v>108</v>
      </c>
      <c r="D1389" s="214">
        <v>43497</v>
      </c>
      <c r="E1389" s="160" t="s">
        <v>383</v>
      </c>
      <c r="F1389" s="160">
        <v>108099909</v>
      </c>
      <c r="G1389" s="160">
        <v>0</v>
      </c>
      <c r="H1389" s="214">
        <v>43494</v>
      </c>
      <c r="I1389" s="160" t="s">
        <v>384</v>
      </c>
      <c r="J1389" s="160" t="s">
        <v>376</v>
      </c>
      <c r="K1389" s="160">
        <f t="shared" si="21"/>
        <v>1</v>
      </c>
      <c r="L1389" s="160" t="s">
        <v>101</v>
      </c>
      <c r="M1389" s="211">
        <f>VLOOKUP(J1389,'Depr Rates'!A:G,7,FALSE)</f>
        <v>3.9300000000000002E-2</v>
      </c>
    </row>
    <row r="1390" spans="1:13" ht="14.45" x14ac:dyDescent="0.3">
      <c r="A1390" s="212" t="s">
        <v>102</v>
      </c>
      <c r="B1390" s="213">
        <v>10100501</v>
      </c>
      <c r="C1390" s="212">
        <v>108</v>
      </c>
      <c r="D1390" s="214">
        <v>43497</v>
      </c>
      <c r="E1390" s="160" t="s">
        <v>383</v>
      </c>
      <c r="F1390" s="160">
        <v>108099909</v>
      </c>
      <c r="G1390" s="160">
        <v>0</v>
      </c>
      <c r="H1390" s="214">
        <v>43494</v>
      </c>
      <c r="I1390" s="160" t="s">
        <v>384</v>
      </c>
      <c r="J1390" s="160" t="s">
        <v>376</v>
      </c>
      <c r="K1390" s="160">
        <f t="shared" si="21"/>
        <v>1</v>
      </c>
      <c r="L1390" s="160" t="s">
        <v>101</v>
      </c>
      <c r="M1390" s="211">
        <f>VLOOKUP(J1390,'Depr Rates'!A:G,7,FALSE)</f>
        <v>3.9300000000000002E-2</v>
      </c>
    </row>
    <row r="1391" spans="1:13" ht="14.45" x14ac:dyDescent="0.3">
      <c r="A1391" s="212" t="s">
        <v>102</v>
      </c>
      <c r="B1391" s="213">
        <v>10100501</v>
      </c>
      <c r="C1391" s="212">
        <v>108</v>
      </c>
      <c r="D1391" s="214">
        <v>43525</v>
      </c>
      <c r="E1391" s="160" t="s">
        <v>383</v>
      </c>
      <c r="F1391" s="160">
        <v>108099909</v>
      </c>
      <c r="G1391" s="160">
        <v>0</v>
      </c>
      <c r="H1391" s="214">
        <v>43494</v>
      </c>
      <c r="I1391" s="160" t="s">
        <v>384</v>
      </c>
      <c r="J1391" s="160" t="s">
        <v>9132</v>
      </c>
      <c r="K1391" s="160">
        <f t="shared" si="21"/>
        <v>1</v>
      </c>
      <c r="L1391" s="160" t="s">
        <v>101</v>
      </c>
      <c r="M1391" s="211">
        <f>VLOOKUP(J1391,'Depr Rates'!A:G,7,FALSE)</f>
        <v>3.7400000000000003E-2</v>
      </c>
    </row>
    <row r="1392" spans="1:13" ht="14.45" x14ac:dyDescent="0.3">
      <c r="A1392" s="212" t="s">
        <v>102</v>
      </c>
      <c r="B1392" s="213">
        <v>10100501</v>
      </c>
      <c r="C1392" s="212">
        <v>108</v>
      </c>
      <c r="D1392" s="214">
        <v>43525</v>
      </c>
      <c r="E1392" s="160" t="s">
        <v>383</v>
      </c>
      <c r="F1392" s="160">
        <v>108099909</v>
      </c>
      <c r="G1392" s="160">
        <v>0</v>
      </c>
      <c r="H1392" s="214">
        <v>43494</v>
      </c>
      <c r="I1392" s="160" t="s">
        <v>384</v>
      </c>
      <c r="J1392" s="160" t="s">
        <v>9132</v>
      </c>
      <c r="K1392" s="160">
        <f t="shared" si="21"/>
        <v>1</v>
      </c>
      <c r="L1392" s="160" t="s">
        <v>101</v>
      </c>
      <c r="M1392" s="211">
        <f>VLOOKUP(J1392,'Depr Rates'!A:G,7,FALSE)</f>
        <v>3.7400000000000003E-2</v>
      </c>
    </row>
    <row r="1393" spans="1:13" ht="14.45" x14ac:dyDescent="0.3">
      <c r="A1393" s="212" t="s">
        <v>102</v>
      </c>
      <c r="B1393" s="213">
        <v>10100501</v>
      </c>
      <c r="C1393" s="212">
        <v>108</v>
      </c>
      <c r="D1393" s="214">
        <v>43525</v>
      </c>
      <c r="E1393" s="160" t="s">
        <v>383</v>
      </c>
      <c r="F1393" s="160">
        <v>108099909</v>
      </c>
      <c r="G1393" s="160">
        <v>0</v>
      </c>
      <c r="H1393" s="214">
        <v>43494</v>
      </c>
      <c r="I1393" s="160" t="s">
        <v>384</v>
      </c>
      <c r="J1393" s="160" t="s">
        <v>9132</v>
      </c>
      <c r="K1393" s="160">
        <f t="shared" si="21"/>
        <v>1</v>
      </c>
      <c r="L1393" s="160" t="s">
        <v>101</v>
      </c>
      <c r="M1393" s="211">
        <f>VLOOKUP(J1393,'Depr Rates'!A:G,7,FALSE)</f>
        <v>3.7400000000000003E-2</v>
      </c>
    </row>
    <row r="1394" spans="1:13" ht="14.45" x14ac:dyDescent="0.3">
      <c r="A1394" s="212" t="s">
        <v>102</v>
      </c>
      <c r="B1394" s="213">
        <v>10100501</v>
      </c>
      <c r="C1394" s="212">
        <v>108</v>
      </c>
      <c r="D1394" s="214">
        <v>43525</v>
      </c>
      <c r="E1394" s="160" t="s">
        <v>383</v>
      </c>
      <c r="F1394" s="160">
        <v>108099909</v>
      </c>
      <c r="G1394" s="160">
        <v>0</v>
      </c>
      <c r="H1394" s="214">
        <v>43494</v>
      </c>
      <c r="I1394" s="160" t="s">
        <v>384</v>
      </c>
      <c r="J1394" s="160" t="s">
        <v>377</v>
      </c>
      <c r="K1394" s="160">
        <f t="shared" si="21"/>
        <v>1</v>
      </c>
      <c r="L1394" s="160" t="s">
        <v>101</v>
      </c>
      <c r="M1394" s="211">
        <f>VLOOKUP(J1394,'Depr Rates'!A:G,7,FALSE)</f>
        <v>1.77E-2</v>
      </c>
    </row>
    <row r="1395" spans="1:13" ht="14.45" x14ac:dyDescent="0.3">
      <c r="A1395" s="212" t="s">
        <v>102</v>
      </c>
      <c r="B1395" s="213">
        <v>10100501</v>
      </c>
      <c r="C1395" s="212">
        <v>108</v>
      </c>
      <c r="D1395" s="214">
        <v>43525</v>
      </c>
      <c r="E1395" s="160" t="s">
        <v>383</v>
      </c>
      <c r="F1395" s="160">
        <v>108099909</v>
      </c>
      <c r="G1395" s="160">
        <v>0</v>
      </c>
      <c r="H1395" s="214">
        <v>43494</v>
      </c>
      <c r="I1395" s="160" t="s">
        <v>384</v>
      </c>
      <c r="J1395" s="160" t="s">
        <v>377</v>
      </c>
      <c r="K1395" s="160">
        <f t="shared" si="21"/>
        <v>1</v>
      </c>
      <c r="L1395" s="160" t="s">
        <v>101</v>
      </c>
      <c r="M1395" s="211">
        <f>VLOOKUP(J1395,'Depr Rates'!A:G,7,FALSE)</f>
        <v>1.77E-2</v>
      </c>
    </row>
    <row r="1396" spans="1:13" ht="14.45" x14ac:dyDescent="0.3">
      <c r="A1396" s="212" t="s">
        <v>102</v>
      </c>
      <c r="B1396" s="213">
        <v>10100501</v>
      </c>
      <c r="C1396" s="212">
        <v>108</v>
      </c>
      <c r="D1396" s="214">
        <v>43525</v>
      </c>
      <c r="E1396" s="160" t="s">
        <v>383</v>
      </c>
      <c r="F1396" s="160">
        <v>108099909</v>
      </c>
      <c r="G1396" s="160">
        <v>0</v>
      </c>
      <c r="H1396" s="214">
        <v>43494</v>
      </c>
      <c r="I1396" s="160" t="s">
        <v>384</v>
      </c>
      <c r="J1396" s="160" t="s">
        <v>376</v>
      </c>
      <c r="K1396" s="160">
        <f t="shared" si="21"/>
        <v>1</v>
      </c>
      <c r="L1396" s="160" t="s">
        <v>101</v>
      </c>
      <c r="M1396" s="211">
        <f>VLOOKUP(J1396,'Depr Rates'!A:G,7,FALSE)</f>
        <v>3.9300000000000002E-2</v>
      </c>
    </row>
    <row r="1397" spans="1:13" ht="14.45" x14ac:dyDescent="0.3">
      <c r="A1397" s="212" t="s">
        <v>102</v>
      </c>
      <c r="B1397" s="213">
        <v>10100501</v>
      </c>
      <c r="C1397" s="212">
        <v>108</v>
      </c>
      <c r="D1397" s="214">
        <v>43525</v>
      </c>
      <c r="E1397" s="160" t="s">
        <v>383</v>
      </c>
      <c r="F1397" s="160">
        <v>108099909</v>
      </c>
      <c r="G1397" s="160">
        <v>0</v>
      </c>
      <c r="H1397" s="214">
        <v>43494</v>
      </c>
      <c r="I1397" s="160" t="s">
        <v>384</v>
      </c>
      <c r="J1397" s="160" t="s">
        <v>376</v>
      </c>
      <c r="K1397" s="160">
        <f t="shared" si="21"/>
        <v>1</v>
      </c>
      <c r="L1397" s="160" t="s">
        <v>101</v>
      </c>
      <c r="M1397" s="211">
        <f>VLOOKUP(J1397,'Depr Rates'!A:G,7,FALSE)</f>
        <v>3.9300000000000002E-2</v>
      </c>
    </row>
    <row r="1398" spans="1:13" ht="14.45" x14ac:dyDescent="0.3">
      <c r="A1398" s="212" t="s">
        <v>102</v>
      </c>
      <c r="B1398" s="213">
        <v>10100501</v>
      </c>
      <c r="C1398" s="212">
        <v>108</v>
      </c>
      <c r="D1398" s="214">
        <v>43525</v>
      </c>
      <c r="E1398" s="160" t="s">
        <v>383</v>
      </c>
      <c r="F1398" s="160">
        <v>108099909</v>
      </c>
      <c r="G1398" s="160">
        <v>0</v>
      </c>
      <c r="H1398" s="214">
        <v>43494</v>
      </c>
      <c r="I1398" s="160" t="s">
        <v>384</v>
      </c>
      <c r="J1398" s="160" t="s">
        <v>376</v>
      </c>
      <c r="K1398" s="160">
        <f t="shared" si="21"/>
        <v>1</v>
      </c>
      <c r="L1398" s="160" t="s">
        <v>101</v>
      </c>
      <c r="M1398" s="211">
        <f>VLOOKUP(J1398,'Depr Rates'!A:G,7,FALSE)</f>
        <v>3.9300000000000002E-2</v>
      </c>
    </row>
    <row r="1399" spans="1:13" ht="14.45" x14ac:dyDescent="0.3">
      <c r="A1399" s="212" t="s">
        <v>102</v>
      </c>
      <c r="B1399" s="213">
        <v>10100501</v>
      </c>
      <c r="C1399" s="212">
        <v>108</v>
      </c>
      <c r="D1399" s="214">
        <v>43525</v>
      </c>
      <c r="E1399" s="160" t="s">
        <v>383</v>
      </c>
      <c r="F1399" s="160">
        <v>108099909</v>
      </c>
      <c r="G1399" s="160">
        <v>0</v>
      </c>
      <c r="H1399" s="214">
        <v>43494</v>
      </c>
      <c r="I1399" s="160" t="s">
        <v>384</v>
      </c>
      <c r="J1399" s="160" t="s">
        <v>9132</v>
      </c>
      <c r="K1399" s="160">
        <f t="shared" si="21"/>
        <v>1</v>
      </c>
      <c r="L1399" s="160" t="s">
        <v>101</v>
      </c>
      <c r="M1399" s="211">
        <f>VLOOKUP(J1399,'Depr Rates'!A:G,7,FALSE)</f>
        <v>3.7400000000000003E-2</v>
      </c>
    </row>
    <row r="1400" spans="1:13" ht="14.45" x14ac:dyDescent="0.3">
      <c r="A1400" s="212" t="s">
        <v>102</v>
      </c>
      <c r="B1400" s="213">
        <v>10100501</v>
      </c>
      <c r="C1400" s="212">
        <v>108</v>
      </c>
      <c r="D1400" s="214">
        <v>43525</v>
      </c>
      <c r="E1400" s="160" t="s">
        <v>383</v>
      </c>
      <c r="F1400" s="160">
        <v>108099909</v>
      </c>
      <c r="G1400" s="160">
        <v>0</v>
      </c>
      <c r="H1400" s="214">
        <v>43494</v>
      </c>
      <c r="I1400" s="160" t="s">
        <v>384</v>
      </c>
      <c r="J1400" s="160" t="s">
        <v>9132</v>
      </c>
      <c r="K1400" s="160">
        <f t="shared" si="21"/>
        <v>1</v>
      </c>
      <c r="L1400" s="160" t="s">
        <v>101</v>
      </c>
      <c r="M1400" s="211">
        <f>VLOOKUP(J1400,'Depr Rates'!A:G,7,FALSE)</f>
        <v>3.7400000000000003E-2</v>
      </c>
    </row>
    <row r="1401" spans="1:13" ht="14.45" x14ac:dyDescent="0.3">
      <c r="A1401" s="212" t="s">
        <v>102</v>
      </c>
      <c r="B1401" s="213">
        <v>10100501</v>
      </c>
      <c r="C1401" s="212">
        <v>108</v>
      </c>
      <c r="D1401" s="214">
        <v>43525</v>
      </c>
      <c r="E1401" s="160" t="s">
        <v>383</v>
      </c>
      <c r="F1401" s="160">
        <v>108099909</v>
      </c>
      <c r="G1401" s="160">
        <v>0</v>
      </c>
      <c r="H1401" s="214">
        <v>43494</v>
      </c>
      <c r="I1401" s="160" t="s">
        <v>384</v>
      </c>
      <c r="J1401" s="160" t="s">
        <v>9132</v>
      </c>
      <c r="K1401" s="160">
        <f t="shared" si="21"/>
        <v>1</v>
      </c>
      <c r="L1401" s="160" t="s">
        <v>101</v>
      </c>
      <c r="M1401" s="211">
        <f>VLOOKUP(J1401,'Depr Rates'!A:G,7,FALSE)</f>
        <v>3.7400000000000003E-2</v>
      </c>
    </row>
    <row r="1402" spans="1:13" ht="14.45" x14ac:dyDescent="0.3">
      <c r="A1402" s="212" t="s">
        <v>102</v>
      </c>
      <c r="B1402" s="213">
        <v>10100501</v>
      </c>
      <c r="C1402" s="212">
        <v>108</v>
      </c>
      <c r="D1402" s="214">
        <v>43525</v>
      </c>
      <c r="E1402" s="160" t="s">
        <v>383</v>
      </c>
      <c r="F1402" s="160">
        <v>108099909</v>
      </c>
      <c r="G1402" s="160">
        <v>0</v>
      </c>
      <c r="H1402" s="214">
        <v>43494</v>
      </c>
      <c r="I1402" s="160" t="s">
        <v>384</v>
      </c>
      <c r="J1402" s="160" t="s">
        <v>377</v>
      </c>
      <c r="K1402" s="160">
        <f t="shared" si="21"/>
        <v>1</v>
      </c>
      <c r="L1402" s="160" t="s">
        <v>101</v>
      </c>
      <c r="M1402" s="211">
        <f>VLOOKUP(J1402,'Depr Rates'!A:G,7,FALSE)</f>
        <v>1.77E-2</v>
      </c>
    </row>
    <row r="1403" spans="1:13" ht="14.45" x14ac:dyDescent="0.3">
      <c r="A1403" s="212" t="s">
        <v>102</v>
      </c>
      <c r="B1403" s="213">
        <v>10100501</v>
      </c>
      <c r="C1403" s="212">
        <v>108</v>
      </c>
      <c r="D1403" s="214">
        <v>43525</v>
      </c>
      <c r="E1403" s="160" t="s">
        <v>383</v>
      </c>
      <c r="F1403" s="160">
        <v>108099909</v>
      </c>
      <c r="G1403" s="160">
        <v>0</v>
      </c>
      <c r="H1403" s="214">
        <v>43494</v>
      </c>
      <c r="I1403" s="160" t="s">
        <v>384</v>
      </c>
      <c r="J1403" s="160" t="s">
        <v>377</v>
      </c>
      <c r="K1403" s="160">
        <f t="shared" si="21"/>
        <v>1</v>
      </c>
      <c r="L1403" s="160" t="s">
        <v>101</v>
      </c>
      <c r="M1403" s="211">
        <f>VLOOKUP(J1403,'Depr Rates'!A:G,7,FALSE)</f>
        <v>1.77E-2</v>
      </c>
    </row>
    <row r="1404" spans="1:13" ht="14.45" x14ac:dyDescent="0.3">
      <c r="A1404" s="212" t="s">
        <v>102</v>
      </c>
      <c r="B1404" s="213">
        <v>10100501</v>
      </c>
      <c r="C1404" s="212">
        <v>108</v>
      </c>
      <c r="D1404" s="214">
        <v>43525</v>
      </c>
      <c r="E1404" s="160" t="s">
        <v>383</v>
      </c>
      <c r="F1404" s="160">
        <v>108099909</v>
      </c>
      <c r="G1404" s="160">
        <v>0</v>
      </c>
      <c r="H1404" s="214">
        <v>43494</v>
      </c>
      <c r="I1404" s="160" t="s">
        <v>384</v>
      </c>
      <c r="J1404" s="160" t="s">
        <v>376</v>
      </c>
      <c r="K1404" s="160">
        <f t="shared" si="21"/>
        <v>1</v>
      </c>
      <c r="L1404" s="160" t="s">
        <v>101</v>
      </c>
      <c r="M1404" s="211">
        <f>VLOOKUP(J1404,'Depr Rates'!A:G,7,FALSE)</f>
        <v>3.9300000000000002E-2</v>
      </c>
    </row>
    <row r="1405" spans="1:13" ht="14.45" x14ac:dyDescent="0.3">
      <c r="A1405" s="212" t="s">
        <v>102</v>
      </c>
      <c r="B1405" s="213">
        <v>10100501</v>
      </c>
      <c r="C1405" s="212">
        <v>108</v>
      </c>
      <c r="D1405" s="214">
        <v>43525</v>
      </c>
      <c r="E1405" s="160" t="s">
        <v>383</v>
      </c>
      <c r="F1405" s="160">
        <v>108099909</v>
      </c>
      <c r="G1405" s="160">
        <v>0</v>
      </c>
      <c r="H1405" s="214">
        <v>43494</v>
      </c>
      <c r="I1405" s="160" t="s">
        <v>384</v>
      </c>
      <c r="J1405" s="160" t="s">
        <v>376</v>
      </c>
      <c r="K1405" s="160">
        <f t="shared" si="21"/>
        <v>1</v>
      </c>
      <c r="L1405" s="160" t="s">
        <v>101</v>
      </c>
      <c r="M1405" s="211">
        <f>VLOOKUP(J1405,'Depr Rates'!A:G,7,FALSE)</f>
        <v>3.9300000000000002E-2</v>
      </c>
    </row>
    <row r="1406" spans="1:13" ht="14.45" x14ac:dyDescent="0.3">
      <c r="A1406" s="212" t="s">
        <v>102</v>
      </c>
      <c r="B1406" s="213">
        <v>10100501</v>
      </c>
      <c r="C1406" s="212">
        <v>108</v>
      </c>
      <c r="D1406" s="214">
        <v>43525</v>
      </c>
      <c r="E1406" s="160" t="s">
        <v>383</v>
      </c>
      <c r="F1406" s="160">
        <v>108099909</v>
      </c>
      <c r="G1406" s="160">
        <v>0</v>
      </c>
      <c r="H1406" s="214">
        <v>43494</v>
      </c>
      <c r="I1406" s="160" t="s">
        <v>384</v>
      </c>
      <c r="J1406" s="160" t="s">
        <v>376</v>
      </c>
      <c r="K1406" s="160">
        <f t="shared" si="21"/>
        <v>1</v>
      </c>
      <c r="L1406" s="160" t="s">
        <v>101</v>
      </c>
      <c r="M1406" s="211">
        <f>VLOOKUP(J1406,'Depr Rates'!A:G,7,FALSE)</f>
        <v>3.9300000000000002E-2</v>
      </c>
    </row>
    <row r="1407" spans="1:13" ht="14.45" x14ac:dyDescent="0.3">
      <c r="A1407" s="212" t="s">
        <v>102</v>
      </c>
      <c r="B1407" s="213">
        <v>10100501</v>
      </c>
      <c r="C1407" s="212">
        <v>108</v>
      </c>
      <c r="D1407" s="214">
        <v>43525</v>
      </c>
      <c r="E1407" s="160" t="s">
        <v>383</v>
      </c>
      <c r="F1407" s="160">
        <v>108099909</v>
      </c>
      <c r="G1407" s="160">
        <v>0</v>
      </c>
      <c r="H1407" s="214">
        <v>43494</v>
      </c>
      <c r="I1407" s="160" t="s">
        <v>384</v>
      </c>
      <c r="J1407" s="160" t="s">
        <v>9132</v>
      </c>
      <c r="K1407" s="160">
        <f t="shared" si="21"/>
        <v>1</v>
      </c>
      <c r="L1407" s="160" t="s">
        <v>101</v>
      </c>
      <c r="M1407" s="211">
        <f>VLOOKUP(J1407,'Depr Rates'!A:G,7,FALSE)</f>
        <v>3.7400000000000003E-2</v>
      </c>
    </row>
    <row r="1408" spans="1:13" ht="14.45" x14ac:dyDescent="0.3">
      <c r="A1408" s="212" t="s">
        <v>102</v>
      </c>
      <c r="B1408" s="213">
        <v>10100501</v>
      </c>
      <c r="C1408" s="212">
        <v>108</v>
      </c>
      <c r="D1408" s="214">
        <v>43525</v>
      </c>
      <c r="E1408" s="160" t="s">
        <v>383</v>
      </c>
      <c r="F1408" s="160">
        <v>108099909</v>
      </c>
      <c r="G1408" s="160">
        <v>0</v>
      </c>
      <c r="H1408" s="214">
        <v>43494</v>
      </c>
      <c r="I1408" s="160" t="s">
        <v>384</v>
      </c>
      <c r="J1408" s="160" t="s">
        <v>9132</v>
      </c>
      <c r="K1408" s="160">
        <f t="shared" si="21"/>
        <v>1</v>
      </c>
      <c r="L1408" s="160" t="s">
        <v>101</v>
      </c>
      <c r="M1408" s="211">
        <f>VLOOKUP(J1408,'Depr Rates'!A:G,7,FALSE)</f>
        <v>3.7400000000000003E-2</v>
      </c>
    </row>
    <row r="1409" spans="1:13" ht="14.45" x14ac:dyDescent="0.3">
      <c r="A1409" s="212" t="s">
        <v>102</v>
      </c>
      <c r="B1409" s="213">
        <v>10100501</v>
      </c>
      <c r="C1409" s="212">
        <v>108</v>
      </c>
      <c r="D1409" s="214">
        <v>43525</v>
      </c>
      <c r="E1409" s="160" t="s">
        <v>383</v>
      </c>
      <c r="F1409" s="160">
        <v>108099909</v>
      </c>
      <c r="G1409" s="160">
        <v>0</v>
      </c>
      <c r="H1409" s="214">
        <v>43494</v>
      </c>
      <c r="I1409" s="160" t="s">
        <v>384</v>
      </c>
      <c r="J1409" s="160" t="s">
        <v>9132</v>
      </c>
      <c r="K1409" s="160">
        <f t="shared" si="21"/>
        <v>1</v>
      </c>
      <c r="L1409" s="160" t="s">
        <v>101</v>
      </c>
      <c r="M1409" s="211">
        <f>VLOOKUP(J1409,'Depr Rates'!A:G,7,FALSE)</f>
        <v>3.7400000000000003E-2</v>
      </c>
    </row>
    <row r="1410" spans="1:13" ht="14.45" x14ac:dyDescent="0.3">
      <c r="A1410" s="212" t="s">
        <v>102</v>
      </c>
      <c r="B1410" s="213">
        <v>10100501</v>
      </c>
      <c r="C1410" s="212">
        <v>108</v>
      </c>
      <c r="D1410" s="214">
        <v>43525</v>
      </c>
      <c r="E1410" s="160" t="s">
        <v>383</v>
      </c>
      <c r="F1410" s="160">
        <v>108099909</v>
      </c>
      <c r="G1410" s="160">
        <v>0</v>
      </c>
      <c r="H1410" s="214">
        <v>43494</v>
      </c>
      <c r="I1410" s="160" t="s">
        <v>384</v>
      </c>
      <c r="J1410" s="160" t="s">
        <v>377</v>
      </c>
      <c r="K1410" s="160">
        <f t="shared" si="21"/>
        <v>1</v>
      </c>
      <c r="L1410" s="160" t="s">
        <v>101</v>
      </c>
      <c r="M1410" s="211">
        <f>VLOOKUP(J1410,'Depr Rates'!A:G,7,FALSE)</f>
        <v>1.77E-2</v>
      </c>
    </row>
    <row r="1411" spans="1:13" ht="14.45" x14ac:dyDescent="0.3">
      <c r="A1411" s="212" t="s">
        <v>102</v>
      </c>
      <c r="B1411" s="213">
        <v>10100501</v>
      </c>
      <c r="C1411" s="212">
        <v>108</v>
      </c>
      <c r="D1411" s="214">
        <v>43525</v>
      </c>
      <c r="E1411" s="160" t="s">
        <v>383</v>
      </c>
      <c r="F1411" s="160">
        <v>108099909</v>
      </c>
      <c r="G1411" s="160">
        <v>0</v>
      </c>
      <c r="H1411" s="214">
        <v>43494</v>
      </c>
      <c r="I1411" s="160" t="s">
        <v>384</v>
      </c>
      <c r="J1411" s="160" t="s">
        <v>377</v>
      </c>
      <c r="K1411" s="160">
        <f t="shared" si="21"/>
        <v>1</v>
      </c>
      <c r="L1411" s="160" t="s">
        <v>101</v>
      </c>
      <c r="M1411" s="211">
        <f>VLOOKUP(J1411,'Depr Rates'!A:G,7,FALSE)</f>
        <v>1.77E-2</v>
      </c>
    </row>
    <row r="1412" spans="1:13" ht="14.45" x14ac:dyDescent="0.3">
      <c r="A1412" s="212" t="s">
        <v>102</v>
      </c>
      <c r="B1412" s="213">
        <v>10100501</v>
      </c>
      <c r="C1412" s="212">
        <v>108</v>
      </c>
      <c r="D1412" s="214">
        <v>43525</v>
      </c>
      <c r="E1412" s="160" t="s">
        <v>383</v>
      </c>
      <c r="F1412" s="160">
        <v>108099909</v>
      </c>
      <c r="G1412" s="160">
        <v>0</v>
      </c>
      <c r="H1412" s="214">
        <v>43494</v>
      </c>
      <c r="I1412" s="160" t="s">
        <v>384</v>
      </c>
      <c r="J1412" s="160" t="s">
        <v>376</v>
      </c>
      <c r="K1412" s="160">
        <f t="shared" si="21"/>
        <v>1</v>
      </c>
      <c r="L1412" s="160" t="s">
        <v>101</v>
      </c>
      <c r="M1412" s="211">
        <f>VLOOKUP(J1412,'Depr Rates'!A:G,7,FALSE)</f>
        <v>3.9300000000000002E-2</v>
      </c>
    </row>
    <row r="1413" spans="1:13" ht="14.45" x14ac:dyDescent="0.3">
      <c r="A1413" s="212" t="s">
        <v>102</v>
      </c>
      <c r="B1413" s="213">
        <v>10100501</v>
      </c>
      <c r="C1413" s="212">
        <v>108</v>
      </c>
      <c r="D1413" s="214">
        <v>43525</v>
      </c>
      <c r="E1413" s="160" t="s">
        <v>383</v>
      </c>
      <c r="F1413" s="160">
        <v>108099909</v>
      </c>
      <c r="G1413" s="160">
        <v>0</v>
      </c>
      <c r="H1413" s="214">
        <v>43494</v>
      </c>
      <c r="I1413" s="160" t="s">
        <v>384</v>
      </c>
      <c r="J1413" s="160" t="s">
        <v>376</v>
      </c>
      <c r="K1413" s="160">
        <f t="shared" si="21"/>
        <v>1</v>
      </c>
      <c r="L1413" s="160" t="s">
        <v>101</v>
      </c>
      <c r="M1413" s="211">
        <f>VLOOKUP(J1413,'Depr Rates'!A:G,7,FALSE)</f>
        <v>3.9300000000000002E-2</v>
      </c>
    </row>
    <row r="1414" spans="1:13" ht="14.45" x14ac:dyDescent="0.3">
      <c r="A1414" s="212" t="s">
        <v>102</v>
      </c>
      <c r="B1414" s="213">
        <v>10100501</v>
      </c>
      <c r="C1414" s="212">
        <v>108</v>
      </c>
      <c r="D1414" s="214">
        <v>43525</v>
      </c>
      <c r="E1414" s="160" t="s">
        <v>383</v>
      </c>
      <c r="F1414" s="160">
        <v>108099909</v>
      </c>
      <c r="G1414" s="160">
        <v>0</v>
      </c>
      <c r="H1414" s="214">
        <v>43494</v>
      </c>
      <c r="I1414" s="160" t="s">
        <v>384</v>
      </c>
      <c r="J1414" s="160" t="s">
        <v>376</v>
      </c>
      <c r="K1414" s="160">
        <f t="shared" si="21"/>
        <v>1</v>
      </c>
      <c r="L1414" s="160" t="s">
        <v>101</v>
      </c>
      <c r="M1414" s="211">
        <f>VLOOKUP(J1414,'Depr Rates'!A:G,7,FALSE)</f>
        <v>3.9300000000000002E-2</v>
      </c>
    </row>
    <row r="1415" spans="1:13" ht="14.45" x14ac:dyDescent="0.3">
      <c r="A1415" s="212" t="s">
        <v>102</v>
      </c>
      <c r="B1415" s="213">
        <v>10100501</v>
      </c>
      <c r="C1415" s="212">
        <v>108</v>
      </c>
      <c r="D1415" s="214">
        <v>43497</v>
      </c>
      <c r="E1415" s="160" t="s">
        <v>381</v>
      </c>
      <c r="F1415" s="160">
        <v>108100110</v>
      </c>
      <c r="G1415" s="215">
        <v>-3755.7</v>
      </c>
      <c r="H1415" s="214">
        <v>43515</v>
      </c>
      <c r="I1415" s="160" t="s">
        <v>519</v>
      </c>
      <c r="J1415" s="160" t="s">
        <v>9054</v>
      </c>
      <c r="K1415" s="160">
        <f t="shared" si="21"/>
        <v>2</v>
      </c>
      <c r="L1415" s="160" t="s">
        <v>101</v>
      </c>
      <c r="M1415" s="211">
        <f>VLOOKUP(J1415,'Depr Rates'!A:G,7,FALSE)</f>
        <v>3.1399999999999997E-2</v>
      </c>
    </row>
    <row r="1416" spans="1:13" ht="14.45" x14ac:dyDescent="0.3">
      <c r="A1416" s="212" t="s">
        <v>102</v>
      </c>
      <c r="B1416" s="213">
        <v>10100501</v>
      </c>
      <c r="C1416" s="212">
        <v>108</v>
      </c>
      <c r="D1416" s="214">
        <v>43497</v>
      </c>
      <c r="E1416" s="160" t="s">
        <v>383</v>
      </c>
      <c r="F1416" s="160">
        <v>108100110</v>
      </c>
      <c r="G1416" s="160">
        <v>0</v>
      </c>
      <c r="H1416" s="214">
        <v>43515</v>
      </c>
      <c r="I1416" s="160" t="s">
        <v>519</v>
      </c>
      <c r="J1416" s="160" t="s">
        <v>9054</v>
      </c>
      <c r="K1416" s="160">
        <f t="shared" ref="K1416:K1473" si="22">MONTH(H1416)</f>
        <v>2</v>
      </c>
      <c r="L1416" s="160" t="s">
        <v>101</v>
      </c>
      <c r="M1416" s="211">
        <f>VLOOKUP(J1416,'Depr Rates'!A:G,7,FALSE)</f>
        <v>3.1399999999999997E-2</v>
      </c>
    </row>
    <row r="1417" spans="1:13" ht="14.45" x14ac:dyDescent="0.3">
      <c r="A1417" s="212" t="s">
        <v>102</v>
      </c>
      <c r="B1417" s="213">
        <v>10100501</v>
      </c>
      <c r="C1417" s="212">
        <v>108</v>
      </c>
      <c r="D1417" s="214">
        <v>43497</v>
      </c>
      <c r="E1417" s="160" t="s">
        <v>381</v>
      </c>
      <c r="F1417" s="160">
        <v>108100110</v>
      </c>
      <c r="G1417" s="215">
        <v>-1168.8599999999999</v>
      </c>
      <c r="H1417" s="214">
        <v>43515</v>
      </c>
      <c r="I1417" s="160" t="s">
        <v>519</v>
      </c>
      <c r="J1417" s="160" t="s">
        <v>9132</v>
      </c>
      <c r="K1417" s="160">
        <f t="shared" si="22"/>
        <v>2</v>
      </c>
      <c r="L1417" s="160" t="s">
        <v>101</v>
      </c>
      <c r="M1417" s="211">
        <f>VLOOKUP(J1417,'Depr Rates'!A:G,7,FALSE)</f>
        <v>3.7400000000000003E-2</v>
      </c>
    </row>
    <row r="1418" spans="1:13" ht="14.45" x14ac:dyDescent="0.3">
      <c r="A1418" s="212" t="s">
        <v>102</v>
      </c>
      <c r="B1418" s="213">
        <v>10100501</v>
      </c>
      <c r="C1418" s="212">
        <v>108</v>
      </c>
      <c r="D1418" s="214">
        <v>43497</v>
      </c>
      <c r="E1418" s="160" t="s">
        <v>381</v>
      </c>
      <c r="F1418" s="160">
        <v>108100110</v>
      </c>
      <c r="G1418" s="215">
        <v>-1168.8599999999999</v>
      </c>
      <c r="H1418" s="214">
        <v>43515</v>
      </c>
      <c r="I1418" s="160" t="s">
        <v>519</v>
      </c>
      <c r="J1418" s="160" t="s">
        <v>9132</v>
      </c>
      <c r="K1418" s="160">
        <f t="shared" si="22"/>
        <v>2</v>
      </c>
      <c r="L1418" s="160" t="s">
        <v>101</v>
      </c>
      <c r="M1418" s="211">
        <f>VLOOKUP(J1418,'Depr Rates'!A:G,7,FALSE)</f>
        <v>3.7400000000000003E-2</v>
      </c>
    </row>
    <row r="1419" spans="1:13" ht="14.45" x14ac:dyDescent="0.3">
      <c r="A1419" s="212" t="s">
        <v>102</v>
      </c>
      <c r="B1419" s="213">
        <v>10100501</v>
      </c>
      <c r="C1419" s="212">
        <v>108</v>
      </c>
      <c r="D1419" s="214">
        <v>43497</v>
      </c>
      <c r="E1419" s="160" t="s">
        <v>383</v>
      </c>
      <c r="F1419" s="160">
        <v>108100110</v>
      </c>
      <c r="G1419" s="160">
        <v>0</v>
      </c>
      <c r="H1419" s="214">
        <v>43515</v>
      </c>
      <c r="I1419" s="160" t="s">
        <v>519</v>
      </c>
      <c r="J1419" s="160" t="s">
        <v>9132</v>
      </c>
      <c r="K1419" s="160">
        <f t="shared" si="22"/>
        <v>2</v>
      </c>
      <c r="L1419" s="160" t="s">
        <v>101</v>
      </c>
      <c r="M1419" s="211">
        <f>VLOOKUP(J1419,'Depr Rates'!A:G,7,FALSE)</f>
        <v>3.7400000000000003E-2</v>
      </c>
    </row>
    <row r="1420" spans="1:13" ht="14.45" x14ac:dyDescent="0.3">
      <c r="A1420" s="212" t="s">
        <v>102</v>
      </c>
      <c r="B1420" s="213">
        <v>10100501</v>
      </c>
      <c r="C1420" s="212">
        <v>108</v>
      </c>
      <c r="D1420" s="214">
        <v>43497</v>
      </c>
      <c r="E1420" s="160" t="s">
        <v>383</v>
      </c>
      <c r="F1420" s="160">
        <v>108100110</v>
      </c>
      <c r="G1420" s="160">
        <v>0</v>
      </c>
      <c r="H1420" s="214">
        <v>43515</v>
      </c>
      <c r="I1420" s="160" t="s">
        <v>519</v>
      </c>
      <c r="J1420" s="160" t="s">
        <v>9132</v>
      </c>
      <c r="K1420" s="160">
        <f t="shared" si="22"/>
        <v>2</v>
      </c>
      <c r="L1420" s="160" t="s">
        <v>101</v>
      </c>
      <c r="M1420" s="211">
        <f>VLOOKUP(J1420,'Depr Rates'!A:G,7,FALSE)</f>
        <v>3.7400000000000003E-2</v>
      </c>
    </row>
    <row r="1421" spans="1:13" ht="14.45" x14ac:dyDescent="0.3">
      <c r="A1421" s="212" t="s">
        <v>102</v>
      </c>
      <c r="B1421" s="213">
        <v>10100501</v>
      </c>
      <c r="C1421" s="212">
        <v>108</v>
      </c>
      <c r="D1421" s="214">
        <v>43497</v>
      </c>
      <c r="E1421" s="160" t="s">
        <v>383</v>
      </c>
      <c r="F1421" s="160">
        <v>108100110</v>
      </c>
      <c r="G1421" s="160">
        <v>0</v>
      </c>
      <c r="H1421" s="214">
        <v>43515</v>
      </c>
      <c r="I1421" s="160" t="s">
        <v>384</v>
      </c>
      <c r="J1421" s="160" t="s">
        <v>9054</v>
      </c>
      <c r="K1421" s="160">
        <f t="shared" si="22"/>
        <v>2</v>
      </c>
      <c r="L1421" s="160" t="s">
        <v>101</v>
      </c>
      <c r="M1421" s="211">
        <f>VLOOKUP(J1421,'Depr Rates'!A:G,7,FALSE)</f>
        <v>3.1399999999999997E-2</v>
      </c>
    </row>
    <row r="1422" spans="1:13" ht="14.45" x14ac:dyDescent="0.3">
      <c r="A1422" s="212" t="s">
        <v>102</v>
      </c>
      <c r="B1422" s="213">
        <v>10100501</v>
      </c>
      <c r="C1422" s="212">
        <v>108</v>
      </c>
      <c r="D1422" s="214">
        <v>43497</v>
      </c>
      <c r="E1422" s="160" t="s">
        <v>383</v>
      </c>
      <c r="F1422" s="160">
        <v>108100110</v>
      </c>
      <c r="G1422" s="160">
        <v>0</v>
      </c>
      <c r="H1422" s="214">
        <v>43515</v>
      </c>
      <c r="I1422" s="160" t="s">
        <v>384</v>
      </c>
      <c r="J1422" s="160" t="s">
        <v>9132</v>
      </c>
      <c r="K1422" s="160">
        <f t="shared" si="22"/>
        <v>2</v>
      </c>
      <c r="L1422" s="160" t="s">
        <v>101</v>
      </c>
      <c r="M1422" s="211">
        <f>VLOOKUP(J1422,'Depr Rates'!A:G,7,FALSE)</f>
        <v>3.7400000000000003E-2</v>
      </c>
    </row>
    <row r="1423" spans="1:13" ht="14.45" x14ac:dyDescent="0.3">
      <c r="A1423" s="212" t="s">
        <v>102</v>
      </c>
      <c r="B1423" s="213">
        <v>10100501</v>
      </c>
      <c r="C1423" s="212">
        <v>108</v>
      </c>
      <c r="D1423" s="214">
        <v>43497</v>
      </c>
      <c r="E1423" s="160" t="s">
        <v>383</v>
      </c>
      <c r="F1423" s="160">
        <v>108100110</v>
      </c>
      <c r="G1423" s="160">
        <v>0</v>
      </c>
      <c r="H1423" s="214">
        <v>43515</v>
      </c>
      <c r="I1423" s="160" t="s">
        <v>384</v>
      </c>
      <c r="J1423" s="160" t="s">
        <v>9132</v>
      </c>
      <c r="K1423" s="160">
        <f t="shared" si="22"/>
        <v>2</v>
      </c>
      <c r="L1423" s="160" t="s">
        <v>101</v>
      </c>
      <c r="M1423" s="211">
        <f>VLOOKUP(J1423,'Depr Rates'!A:G,7,FALSE)</f>
        <v>3.7400000000000003E-2</v>
      </c>
    </row>
    <row r="1424" spans="1:13" ht="14.45" x14ac:dyDescent="0.3">
      <c r="A1424" s="212" t="s">
        <v>102</v>
      </c>
      <c r="B1424" s="213">
        <v>10100501</v>
      </c>
      <c r="C1424" s="212">
        <v>108</v>
      </c>
      <c r="D1424" s="214">
        <v>43525</v>
      </c>
      <c r="E1424" s="160" t="s">
        <v>383</v>
      </c>
      <c r="F1424" s="160">
        <v>108100110</v>
      </c>
      <c r="G1424" s="160">
        <v>0</v>
      </c>
      <c r="H1424" s="214">
        <v>43515</v>
      </c>
      <c r="I1424" s="160" t="s">
        <v>384</v>
      </c>
      <c r="J1424" s="160" t="s">
        <v>9054</v>
      </c>
      <c r="K1424" s="160">
        <f t="shared" si="22"/>
        <v>2</v>
      </c>
      <c r="L1424" s="160" t="s">
        <v>101</v>
      </c>
      <c r="M1424" s="211">
        <f>VLOOKUP(J1424,'Depr Rates'!A:G,7,FALSE)</f>
        <v>3.1399999999999997E-2</v>
      </c>
    </row>
    <row r="1425" spans="1:13" ht="14.45" x14ac:dyDescent="0.3">
      <c r="A1425" s="212" t="s">
        <v>102</v>
      </c>
      <c r="B1425" s="213">
        <v>10100501</v>
      </c>
      <c r="C1425" s="212">
        <v>108</v>
      </c>
      <c r="D1425" s="214">
        <v>43525</v>
      </c>
      <c r="E1425" s="160" t="s">
        <v>383</v>
      </c>
      <c r="F1425" s="160">
        <v>108100110</v>
      </c>
      <c r="G1425" s="160">
        <v>0</v>
      </c>
      <c r="H1425" s="214">
        <v>43515</v>
      </c>
      <c r="I1425" s="160" t="s">
        <v>384</v>
      </c>
      <c r="J1425" s="160" t="s">
        <v>9132</v>
      </c>
      <c r="K1425" s="160">
        <f t="shared" si="22"/>
        <v>2</v>
      </c>
      <c r="L1425" s="160" t="s">
        <v>101</v>
      </c>
      <c r="M1425" s="211">
        <f>VLOOKUP(J1425,'Depr Rates'!A:G,7,FALSE)</f>
        <v>3.7400000000000003E-2</v>
      </c>
    </row>
    <row r="1426" spans="1:13" ht="14.45" x14ac:dyDescent="0.3">
      <c r="A1426" s="212" t="s">
        <v>102</v>
      </c>
      <c r="B1426" s="213">
        <v>10100501</v>
      </c>
      <c r="C1426" s="212">
        <v>108</v>
      </c>
      <c r="D1426" s="214">
        <v>43525</v>
      </c>
      <c r="E1426" s="160" t="s">
        <v>383</v>
      </c>
      <c r="F1426" s="160">
        <v>108100110</v>
      </c>
      <c r="G1426" s="160">
        <v>0</v>
      </c>
      <c r="H1426" s="214">
        <v>43515</v>
      </c>
      <c r="I1426" s="160" t="s">
        <v>384</v>
      </c>
      <c r="J1426" s="160" t="s">
        <v>9132</v>
      </c>
      <c r="K1426" s="160">
        <f t="shared" si="22"/>
        <v>2</v>
      </c>
      <c r="L1426" s="160" t="s">
        <v>101</v>
      </c>
      <c r="M1426" s="211">
        <f>VLOOKUP(J1426,'Depr Rates'!A:G,7,FALSE)</f>
        <v>3.7400000000000003E-2</v>
      </c>
    </row>
    <row r="1427" spans="1:13" ht="14.45" x14ac:dyDescent="0.3">
      <c r="A1427" s="212" t="s">
        <v>102</v>
      </c>
      <c r="B1427" s="213">
        <v>10100501</v>
      </c>
      <c r="C1427" s="212">
        <v>108</v>
      </c>
      <c r="D1427" s="214">
        <v>43525</v>
      </c>
      <c r="E1427" s="160" t="s">
        <v>383</v>
      </c>
      <c r="F1427" s="160">
        <v>108100110</v>
      </c>
      <c r="G1427" s="160">
        <v>0</v>
      </c>
      <c r="H1427" s="214">
        <v>43515</v>
      </c>
      <c r="I1427" s="160" t="s">
        <v>384</v>
      </c>
      <c r="J1427" s="160" t="s">
        <v>9054</v>
      </c>
      <c r="K1427" s="160">
        <f t="shared" si="22"/>
        <v>2</v>
      </c>
      <c r="L1427" s="160" t="s">
        <v>101</v>
      </c>
      <c r="M1427" s="211">
        <f>VLOOKUP(J1427,'Depr Rates'!A:G,7,FALSE)</f>
        <v>3.1399999999999997E-2</v>
      </c>
    </row>
    <row r="1428" spans="1:13" ht="14.45" x14ac:dyDescent="0.3">
      <c r="A1428" s="212" t="s">
        <v>102</v>
      </c>
      <c r="B1428" s="213">
        <v>10100501</v>
      </c>
      <c r="C1428" s="212">
        <v>108</v>
      </c>
      <c r="D1428" s="214">
        <v>43525</v>
      </c>
      <c r="E1428" s="160" t="s">
        <v>383</v>
      </c>
      <c r="F1428" s="160">
        <v>108100110</v>
      </c>
      <c r="G1428" s="160">
        <v>0</v>
      </c>
      <c r="H1428" s="214">
        <v>43515</v>
      </c>
      <c r="I1428" s="160" t="s">
        <v>384</v>
      </c>
      <c r="J1428" s="160" t="s">
        <v>9132</v>
      </c>
      <c r="K1428" s="160">
        <f t="shared" si="22"/>
        <v>2</v>
      </c>
      <c r="L1428" s="160" t="s">
        <v>101</v>
      </c>
      <c r="M1428" s="211">
        <f>VLOOKUP(J1428,'Depr Rates'!A:G,7,FALSE)</f>
        <v>3.7400000000000003E-2</v>
      </c>
    </row>
    <row r="1429" spans="1:13" ht="14.45" x14ac:dyDescent="0.3">
      <c r="A1429" s="212" t="s">
        <v>102</v>
      </c>
      <c r="B1429" s="213">
        <v>10100501</v>
      </c>
      <c r="C1429" s="212">
        <v>108</v>
      </c>
      <c r="D1429" s="214">
        <v>43525</v>
      </c>
      <c r="E1429" s="160" t="s">
        <v>383</v>
      </c>
      <c r="F1429" s="160">
        <v>108100110</v>
      </c>
      <c r="G1429" s="160">
        <v>0</v>
      </c>
      <c r="H1429" s="214">
        <v>43515</v>
      </c>
      <c r="I1429" s="160" t="s">
        <v>384</v>
      </c>
      <c r="J1429" s="160" t="s">
        <v>9132</v>
      </c>
      <c r="K1429" s="160">
        <f t="shared" si="22"/>
        <v>2</v>
      </c>
      <c r="L1429" s="160" t="s">
        <v>101</v>
      </c>
      <c r="M1429" s="211">
        <f>VLOOKUP(J1429,'Depr Rates'!A:G,7,FALSE)</f>
        <v>3.7400000000000003E-2</v>
      </c>
    </row>
    <row r="1430" spans="1:13" ht="14.45" x14ac:dyDescent="0.3">
      <c r="A1430" s="212" t="s">
        <v>102</v>
      </c>
      <c r="B1430" s="213">
        <v>10100501</v>
      </c>
      <c r="C1430" s="212">
        <v>108</v>
      </c>
      <c r="D1430" s="214">
        <v>43497</v>
      </c>
      <c r="E1430" s="160" t="s">
        <v>381</v>
      </c>
      <c r="F1430" s="160">
        <v>108101405</v>
      </c>
      <c r="G1430" s="215">
        <v>-2966.82</v>
      </c>
      <c r="H1430" s="214">
        <v>43524</v>
      </c>
      <c r="I1430" s="160" t="s">
        <v>547</v>
      </c>
      <c r="J1430" s="160" t="s">
        <v>376</v>
      </c>
      <c r="K1430" s="160">
        <f t="shared" si="22"/>
        <v>2</v>
      </c>
      <c r="L1430" s="160" t="s">
        <v>101</v>
      </c>
      <c r="M1430" s="211">
        <f>VLOOKUP(J1430,'Depr Rates'!A:G,7,FALSE)</f>
        <v>3.9300000000000002E-2</v>
      </c>
    </row>
    <row r="1431" spans="1:13" ht="14.45" x14ac:dyDescent="0.3">
      <c r="A1431" s="212" t="s">
        <v>102</v>
      </c>
      <c r="B1431" s="213">
        <v>10100501</v>
      </c>
      <c r="C1431" s="212">
        <v>108</v>
      </c>
      <c r="D1431" s="214">
        <v>43497</v>
      </c>
      <c r="E1431" s="160" t="s">
        <v>383</v>
      </c>
      <c r="F1431" s="160">
        <v>108101405</v>
      </c>
      <c r="G1431" s="160">
        <v>0</v>
      </c>
      <c r="H1431" s="214">
        <v>43524</v>
      </c>
      <c r="I1431" s="160" t="s">
        <v>547</v>
      </c>
      <c r="J1431" s="160" t="s">
        <v>376</v>
      </c>
      <c r="K1431" s="160">
        <f t="shared" si="22"/>
        <v>2</v>
      </c>
      <c r="L1431" s="160" t="s">
        <v>101</v>
      </c>
      <c r="M1431" s="211">
        <f>VLOOKUP(J1431,'Depr Rates'!A:G,7,FALSE)</f>
        <v>3.9300000000000002E-2</v>
      </c>
    </row>
    <row r="1432" spans="1:13" ht="14.45" x14ac:dyDescent="0.3">
      <c r="A1432" s="212" t="s">
        <v>102</v>
      </c>
      <c r="B1432" s="213">
        <v>10100501</v>
      </c>
      <c r="C1432" s="212">
        <v>108</v>
      </c>
      <c r="D1432" s="214">
        <v>43525</v>
      </c>
      <c r="E1432" s="160" t="s">
        <v>383</v>
      </c>
      <c r="F1432" s="160">
        <v>108101405</v>
      </c>
      <c r="G1432" s="160">
        <v>0</v>
      </c>
      <c r="H1432" s="214">
        <v>43524</v>
      </c>
      <c r="I1432" s="160" t="s">
        <v>384</v>
      </c>
      <c r="J1432" s="160" t="s">
        <v>376</v>
      </c>
      <c r="K1432" s="160">
        <f t="shared" si="22"/>
        <v>2</v>
      </c>
      <c r="L1432" s="160" t="s">
        <v>101</v>
      </c>
      <c r="M1432" s="211">
        <f>VLOOKUP(J1432,'Depr Rates'!A:G,7,FALSE)</f>
        <v>3.9300000000000002E-2</v>
      </c>
    </row>
    <row r="1433" spans="1:13" ht="14.45" x14ac:dyDescent="0.3">
      <c r="A1433" s="212" t="s">
        <v>102</v>
      </c>
      <c r="B1433" s="213">
        <v>10100501</v>
      </c>
      <c r="C1433" s="212">
        <v>108</v>
      </c>
      <c r="D1433" s="214">
        <v>43525</v>
      </c>
      <c r="E1433" s="160" t="s">
        <v>383</v>
      </c>
      <c r="F1433" s="160">
        <v>108101405</v>
      </c>
      <c r="G1433" s="160">
        <v>0</v>
      </c>
      <c r="H1433" s="214">
        <v>43524</v>
      </c>
      <c r="I1433" s="160" t="s">
        <v>384</v>
      </c>
      <c r="J1433" s="160" t="s">
        <v>376</v>
      </c>
      <c r="K1433" s="160">
        <f t="shared" si="22"/>
        <v>2</v>
      </c>
      <c r="L1433" s="160" t="s">
        <v>101</v>
      </c>
      <c r="M1433" s="211">
        <f>VLOOKUP(J1433,'Depr Rates'!A:G,7,FALSE)</f>
        <v>3.9300000000000002E-2</v>
      </c>
    </row>
    <row r="1434" spans="1:13" ht="14.45" x14ac:dyDescent="0.3">
      <c r="A1434" s="212" t="s">
        <v>102</v>
      </c>
      <c r="B1434" s="213">
        <v>10100501</v>
      </c>
      <c r="C1434" s="212">
        <v>108</v>
      </c>
      <c r="D1434" s="214">
        <v>43497</v>
      </c>
      <c r="E1434" s="160" t="s">
        <v>381</v>
      </c>
      <c r="F1434" s="160">
        <v>108101678</v>
      </c>
      <c r="G1434" s="160">
        <v>-311.44</v>
      </c>
      <c r="H1434" s="214">
        <v>43521</v>
      </c>
      <c r="I1434" s="160" t="s">
        <v>539</v>
      </c>
      <c r="J1434" s="160" t="s">
        <v>9054</v>
      </c>
      <c r="K1434" s="160">
        <f t="shared" si="22"/>
        <v>2</v>
      </c>
      <c r="L1434" s="160" t="s">
        <v>101</v>
      </c>
      <c r="M1434" s="211">
        <f>VLOOKUP(J1434,'Depr Rates'!A:G,7,FALSE)</f>
        <v>3.1399999999999997E-2</v>
      </c>
    </row>
    <row r="1435" spans="1:13" ht="14.45" x14ac:dyDescent="0.3">
      <c r="A1435" s="212" t="s">
        <v>102</v>
      </c>
      <c r="B1435" s="213">
        <v>10100501</v>
      </c>
      <c r="C1435" s="212">
        <v>108</v>
      </c>
      <c r="D1435" s="214">
        <v>43497</v>
      </c>
      <c r="E1435" s="160" t="s">
        <v>381</v>
      </c>
      <c r="F1435" s="160">
        <v>108101678</v>
      </c>
      <c r="G1435" s="215">
        <v>-1897.63</v>
      </c>
      <c r="H1435" s="214">
        <v>43521</v>
      </c>
      <c r="I1435" s="160" t="s">
        <v>539</v>
      </c>
      <c r="J1435" s="160" t="s">
        <v>9054</v>
      </c>
      <c r="K1435" s="160">
        <f t="shared" si="22"/>
        <v>2</v>
      </c>
      <c r="L1435" s="160" t="s">
        <v>101</v>
      </c>
      <c r="M1435" s="211">
        <f>VLOOKUP(J1435,'Depr Rates'!A:G,7,FALSE)</f>
        <v>3.1399999999999997E-2</v>
      </c>
    </row>
    <row r="1436" spans="1:13" ht="14.45" x14ac:dyDescent="0.3">
      <c r="A1436" s="212" t="s">
        <v>102</v>
      </c>
      <c r="B1436" s="213">
        <v>10100501</v>
      </c>
      <c r="C1436" s="212">
        <v>108</v>
      </c>
      <c r="D1436" s="214">
        <v>43497</v>
      </c>
      <c r="E1436" s="160" t="s">
        <v>383</v>
      </c>
      <c r="F1436" s="160">
        <v>108101678</v>
      </c>
      <c r="G1436" s="160">
        <v>0</v>
      </c>
      <c r="H1436" s="214">
        <v>43521</v>
      </c>
      <c r="I1436" s="160" t="s">
        <v>539</v>
      </c>
      <c r="J1436" s="160" t="s">
        <v>9054</v>
      </c>
      <c r="K1436" s="160">
        <f t="shared" si="22"/>
        <v>2</v>
      </c>
      <c r="L1436" s="160" t="s">
        <v>101</v>
      </c>
      <c r="M1436" s="211">
        <f>VLOOKUP(J1436,'Depr Rates'!A:G,7,FALSE)</f>
        <v>3.1399999999999997E-2</v>
      </c>
    </row>
    <row r="1437" spans="1:13" ht="14.45" x14ac:dyDescent="0.3">
      <c r="A1437" s="212" t="s">
        <v>102</v>
      </c>
      <c r="B1437" s="213">
        <v>10100501</v>
      </c>
      <c r="C1437" s="212">
        <v>108</v>
      </c>
      <c r="D1437" s="214">
        <v>43497</v>
      </c>
      <c r="E1437" s="160" t="s">
        <v>383</v>
      </c>
      <c r="F1437" s="160">
        <v>108101678</v>
      </c>
      <c r="G1437" s="160">
        <v>0</v>
      </c>
      <c r="H1437" s="214">
        <v>43521</v>
      </c>
      <c r="I1437" s="160" t="s">
        <v>539</v>
      </c>
      <c r="J1437" s="160" t="s">
        <v>9054</v>
      </c>
      <c r="K1437" s="160">
        <f t="shared" si="22"/>
        <v>2</v>
      </c>
      <c r="L1437" s="160" t="s">
        <v>101</v>
      </c>
      <c r="M1437" s="211">
        <f>VLOOKUP(J1437,'Depr Rates'!A:G,7,FALSE)</f>
        <v>3.1399999999999997E-2</v>
      </c>
    </row>
    <row r="1438" spans="1:13" ht="14.45" x14ac:dyDescent="0.3">
      <c r="A1438" s="212" t="s">
        <v>102</v>
      </c>
      <c r="B1438" s="213">
        <v>10100501</v>
      </c>
      <c r="C1438" s="212">
        <v>108</v>
      </c>
      <c r="D1438" s="214">
        <v>43497</v>
      </c>
      <c r="E1438" s="160" t="s">
        <v>381</v>
      </c>
      <c r="F1438" s="160">
        <v>108101678</v>
      </c>
      <c r="G1438" s="215">
        <v>-1883.42</v>
      </c>
      <c r="H1438" s="214">
        <v>43521</v>
      </c>
      <c r="I1438" s="160" t="s">
        <v>539</v>
      </c>
      <c r="J1438" s="160" t="s">
        <v>9054</v>
      </c>
      <c r="K1438" s="160">
        <f t="shared" si="22"/>
        <v>2</v>
      </c>
      <c r="L1438" s="160" t="s">
        <v>101</v>
      </c>
      <c r="M1438" s="211">
        <f>VLOOKUP(J1438,'Depr Rates'!A:G,7,FALSE)</f>
        <v>3.1399999999999997E-2</v>
      </c>
    </row>
    <row r="1439" spans="1:13" ht="14.45" x14ac:dyDescent="0.3">
      <c r="A1439" s="212" t="s">
        <v>102</v>
      </c>
      <c r="B1439" s="213">
        <v>10100501</v>
      </c>
      <c r="C1439" s="212">
        <v>108</v>
      </c>
      <c r="D1439" s="214">
        <v>43497</v>
      </c>
      <c r="E1439" s="160" t="s">
        <v>383</v>
      </c>
      <c r="F1439" s="160">
        <v>108101678</v>
      </c>
      <c r="G1439" s="160">
        <v>0</v>
      </c>
      <c r="H1439" s="214">
        <v>43521</v>
      </c>
      <c r="I1439" s="160" t="s">
        <v>539</v>
      </c>
      <c r="J1439" s="160" t="s">
        <v>9054</v>
      </c>
      <c r="K1439" s="160">
        <f t="shared" si="22"/>
        <v>2</v>
      </c>
      <c r="L1439" s="160" t="s">
        <v>101</v>
      </c>
      <c r="M1439" s="211">
        <f>VLOOKUP(J1439,'Depr Rates'!A:G,7,FALSE)</f>
        <v>3.1399999999999997E-2</v>
      </c>
    </row>
    <row r="1440" spans="1:13" ht="14.45" x14ac:dyDescent="0.3">
      <c r="A1440" s="212" t="s">
        <v>102</v>
      </c>
      <c r="B1440" s="213">
        <v>10100501</v>
      </c>
      <c r="C1440" s="212">
        <v>108</v>
      </c>
      <c r="D1440" s="214">
        <v>43497</v>
      </c>
      <c r="E1440" s="160" t="s">
        <v>381</v>
      </c>
      <c r="F1440" s="160">
        <v>108101678</v>
      </c>
      <c r="G1440" s="215">
        <v>-2639.8</v>
      </c>
      <c r="H1440" s="214">
        <v>43521</v>
      </c>
      <c r="I1440" s="160" t="s">
        <v>539</v>
      </c>
      <c r="J1440" s="160" t="s">
        <v>9132</v>
      </c>
      <c r="K1440" s="160">
        <f t="shared" si="22"/>
        <v>2</v>
      </c>
      <c r="L1440" s="160" t="s">
        <v>101</v>
      </c>
      <c r="M1440" s="211">
        <f>VLOOKUP(J1440,'Depr Rates'!A:G,7,FALSE)</f>
        <v>3.7400000000000003E-2</v>
      </c>
    </row>
    <row r="1441" spans="1:13" ht="14.45" x14ac:dyDescent="0.3">
      <c r="A1441" s="212" t="s">
        <v>102</v>
      </c>
      <c r="B1441" s="213">
        <v>10100501</v>
      </c>
      <c r="C1441" s="212">
        <v>108</v>
      </c>
      <c r="D1441" s="214">
        <v>43497</v>
      </c>
      <c r="E1441" s="160" t="s">
        <v>381</v>
      </c>
      <c r="F1441" s="160">
        <v>108101678</v>
      </c>
      <c r="G1441" s="160">
        <v>-381.48</v>
      </c>
      <c r="H1441" s="214">
        <v>43521</v>
      </c>
      <c r="I1441" s="160" t="s">
        <v>539</v>
      </c>
      <c r="J1441" s="160" t="s">
        <v>9132</v>
      </c>
      <c r="K1441" s="160">
        <f t="shared" si="22"/>
        <v>2</v>
      </c>
      <c r="L1441" s="160" t="s">
        <v>101</v>
      </c>
      <c r="M1441" s="211">
        <f>VLOOKUP(J1441,'Depr Rates'!A:G,7,FALSE)</f>
        <v>3.7400000000000003E-2</v>
      </c>
    </row>
    <row r="1442" spans="1:13" ht="14.45" x14ac:dyDescent="0.3">
      <c r="A1442" s="212" t="s">
        <v>102</v>
      </c>
      <c r="B1442" s="213">
        <v>10100501</v>
      </c>
      <c r="C1442" s="212">
        <v>108</v>
      </c>
      <c r="D1442" s="214">
        <v>43497</v>
      </c>
      <c r="E1442" s="160" t="s">
        <v>383</v>
      </c>
      <c r="F1442" s="160">
        <v>108101678</v>
      </c>
      <c r="G1442" s="160">
        <v>0</v>
      </c>
      <c r="H1442" s="214">
        <v>43521</v>
      </c>
      <c r="I1442" s="160" t="s">
        <v>539</v>
      </c>
      <c r="J1442" s="160" t="s">
        <v>9132</v>
      </c>
      <c r="K1442" s="160">
        <f t="shared" si="22"/>
        <v>2</v>
      </c>
      <c r="L1442" s="160" t="s">
        <v>101</v>
      </c>
      <c r="M1442" s="211">
        <f>VLOOKUP(J1442,'Depr Rates'!A:G,7,FALSE)</f>
        <v>3.7400000000000003E-2</v>
      </c>
    </row>
    <row r="1443" spans="1:13" ht="14.45" x14ac:dyDescent="0.3">
      <c r="A1443" s="212" t="s">
        <v>102</v>
      </c>
      <c r="B1443" s="213">
        <v>10100501</v>
      </c>
      <c r="C1443" s="212">
        <v>108</v>
      </c>
      <c r="D1443" s="214">
        <v>43497</v>
      </c>
      <c r="E1443" s="160" t="s">
        <v>383</v>
      </c>
      <c r="F1443" s="160">
        <v>108101678</v>
      </c>
      <c r="G1443" s="160">
        <v>0</v>
      </c>
      <c r="H1443" s="214">
        <v>43521</v>
      </c>
      <c r="I1443" s="160" t="s">
        <v>539</v>
      </c>
      <c r="J1443" s="160" t="s">
        <v>9132</v>
      </c>
      <c r="K1443" s="160">
        <f t="shared" si="22"/>
        <v>2</v>
      </c>
      <c r="L1443" s="160" t="s">
        <v>101</v>
      </c>
      <c r="M1443" s="211">
        <f>VLOOKUP(J1443,'Depr Rates'!A:G,7,FALSE)</f>
        <v>3.7400000000000003E-2</v>
      </c>
    </row>
    <row r="1444" spans="1:13" ht="14.45" x14ac:dyDescent="0.3">
      <c r="A1444" s="212" t="s">
        <v>102</v>
      </c>
      <c r="B1444" s="213">
        <v>10100501</v>
      </c>
      <c r="C1444" s="212">
        <v>108</v>
      </c>
      <c r="D1444" s="214">
        <v>43497</v>
      </c>
      <c r="E1444" s="160" t="s">
        <v>381</v>
      </c>
      <c r="F1444" s="160">
        <v>108101678</v>
      </c>
      <c r="G1444" s="160">
        <v>-166</v>
      </c>
      <c r="H1444" s="214">
        <v>43521</v>
      </c>
      <c r="I1444" s="160" t="s">
        <v>539</v>
      </c>
      <c r="J1444" s="160" t="s">
        <v>376</v>
      </c>
      <c r="K1444" s="160">
        <f t="shared" si="22"/>
        <v>2</v>
      </c>
      <c r="L1444" s="160" t="s">
        <v>101</v>
      </c>
      <c r="M1444" s="211">
        <f>VLOOKUP(J1444,'Depr Rates'!A:G,7,FALSE)</f>
        <v>3.9300000000000002E-2</v>
      </c>
    </row>
    <row r="1445" spans="1:13" ht="14.45" x14ac:dyDescent="0.3">
      <c r="A1445" s="212" t="s">
        <v>102</v>
      </c>
      <c r="B1445" s="213">
        <v>10100501</v>
      </c>
      <c r="C1445" s="212">
        <v>108</v>
      </c>
      <c r="D1445" s="214">
        <v>43497</v>
      </c>
      <c r="E1445" s="160" t="s">
        <v>383</v>
      </c>
      <c r="F1445" s="160">
        <v>108101678</v>
      </c>
      <c r="G1445" s="160">
        <v>0</v>
      </c>
      <c r="H1445" s="214">
        <v>43521</v>
      </c>
      <c r="I1445" s="160" t="s">
        <v>539</v>
      </c>
      <c r="J1445" s="160" t="s">
        <v>376</v>
      </c>
      <c r="K1445" s="160">
        <f t="shared" si="22"/>
        <v>2</v>
      </c>
      <c r="L1445" s="160" t="s">
        <v>101</v>
      </c>
      <c r="M1445" s="211">
        <f>VLOOKUP(J1445,'Depr Rates'!A:G,7,FALSE)</f>
        <v>3.9300000000000002E-2</v>
      </c>
    </row>
    <row r="1446" spans="1:13" ht="14.45" x14ac:dyDescent="0.3">
      <c r="A1446" s="212" t="s">
        <v>102</v>
      </c>
      <c r="B1446" s="213">
        <v>10100501</v>
      </c>
      <c r="C1446" s="212">
        <v>108</v>
      </c>
      <c r="D1446" s="214">
        <v>43497</v>
      </c>
      <c r="E1446" s="160" t="s">
        <v>381</v>
      </c>
      <c r="F1446" s="160">
        <v>108101678</v>
      </c>
      <c r="G1446" s="215">
        <v>-1892.71</v>
      </c>
      <c r="H1446" s="214">
        <v>43521</v>
      </c>
      <c r="I1446" s="160" t="s">
        <v>539</v>
      </c>
      <c r="J1446" s="160" t="s">
        <v>9054</v>
      </c>
      <c r="K1446" s="160">
        <f t="shared" si="22"/>
        <v>2</v>
      </c>
      <c r="L1446" s="160" t="s">
        <v>101</v>
      </c>
      <c r="M1446" s="211">
        <f>VLOOKUP(J1446,'Depr Rates'!A:G,7,FALSE)</f>
        <v>3.1399999999999997E-2</v>
      </c>
    </row>
    <row r="1447" spans="1:13" ht="14.45" x14ac:dyDescent="0.3">
      <c r="A1447" s="212" t="s">
        <v>102</v>
      </c>
      <c r="B1447" s="213">
        <v>10100501</v>
      </c>
      <c r="C1447" s="212">
        <v>108</v>
      </c>
      <c r="D1447" s="214">
        <v>43497</v>
      </c>
      <c r="E1447" s="160" t="s">
        <v>381</v>
      </c>
      <c r="F1447" s="160">
        <v>108101678</v>
      </c>
      <c r="G1447" s="215">
        <v>-1377.5</v>
      </c>
      <c r="H1447" s="214">
        <v>43521</v>
      </c>
      <c r="I1447" s="160" t="s">
        <v>539</v>
      </c>
      <c r="J1447" s="160" t="s">
        <v>9054</v>
      </c>
      <c r="K1447" s="160">
        <f t="shared" si="22"/>
        <v>2</v>
      </c>
      <c r="L1447" s="160" t="s">
        <v>101</v>
      </c>
      <c r="M1447" s="211">
        <f>VLOOKUP(J1447,'Depr Rates'!A:G,7,FALSE)</f>
        <v>3.1399999999999997E-2</v>
      </c>
    </row>
    <row r="1448" spans="1:13" ht="14.45" x14ac:dyDescent="0.3">
      <c r="A1448" s="212" t="s">
        <v>102</v>
      </c>
      <c r="B1448" s="213">
        <v>10100501</v>
      </c>
      <c r="C1448" s="212">
        <v>108</v>
      </c>
      <c r="D1448" s="214">
        <v>43497</v>
      </c>
      <c r="E1448" s="160" t="s">
        <v>383</v>
      </c>
      <c r="F1448" s="160">
        <v>108101678</v>
      </c>
      <c r="G1448" s="160">
        <v>0</v>
      </c>
      <c r="H1448" s="214">
        <v>43521</v>
      </c>
      <c r="I1448" s="160" t="s">
        <v>539</v>
      </c>
      <c r="J1448" s="160" t="s">
        <v>9054</v>
      </c>
      <c r="K1448" s="160">
        <f t="shared" si="22"/>
        <v>2</v>
      </c>
      <c r="L1448" s="160" t="s">
        <v>101</v>
      </c>
      <c r="M1448" s="211">
        <f>VLOOKUP(J1448,'Depr Rates'!A:G,7,FALSE)</f>
        <v>3.1399999999999997E-2</v>
      </c>
    </row>
    <row r="1449" spans="1:13" ht="14.45" x14ac:dyDescent="0.3">
      <c r="A1449" s="212" t="s">
        <v>102</v>
      </c>
      <c r="B1449" s="213">
        <v>10100501</v>
      </c>
      <c r="C1449" s="212">
        <v>108</v>
      </c>
      <c r="D1449" s="214">
        <v>43497</v>
      </c>
      <c r="E1449" s="160" t="s">
        <v>383</v>
      </c>
      <c r="F1449" s="160">
        <v>108101678</v>
      </c>
      <c r="G1449" s="160">
        <v>0</v>
      </c>
      <c r="H1449" s="214">
        <v>43521</v>
      </c>
      <c r="I1449" s="160" t="s">
        <v>539</v>
      </c>
      <c r="J1449" s="160" t="s">
        <v>9054</v>
      </c>
      <c r="K1449" s="160">
        <f t="shared" si="22"/>
        <v>2</v>
      </c>
      <c r="L1449" s="160" t="s">
        <v>101</v>
      </c>
      <c r="M1449" s="211">
        <f>VLOOKUP(J1449,'Depr Rates'!A:G,7,FALSE)</f>
        <v>3.1399999999999997E-2</v>
      </c>
    </row>
    <row r="1450" spans="1:13" ht="14.45" x14ac:dyDescent="0.3">
      <c r="A1450" s="212" t="s">
        <v>102</v>
      </c>
      <c r="B1450" s="213">
        <v>10100501</v>
      </c>
      <c r="C1450" s="212">
        <v>108</v>
      </c>
      <c r="D1450" s="214">
        <v>43497</v>
      </c>
      <c r="E1450" s="160" t="s">
        <v>383</v>
      </c>
      <c r="F1450" s="160">
        <v>108101678</v>
      </c>
      <c r="G1450" s="160">
        <v>0</v>
      </c>
      <c r="H1450" s="214">
        <v>43521</v>
      </c>
      <c r="I1450" s="160" t="s">
        <v>384</v>
      </c>
      <c r="J1450" s="160" t="s">
        <v>9054</v>
      </c>
      <c r="K1450" s="160">
        <f t="shared" si="22"/>
        <v>2</v>
      </c>
      <c r="L1450" s="160" t="s">
        <v>101</v>
      </c>
      <c r="M1450" s="211">
        <f>VLOOKUP(J1450,'Depr Rates'!A:G,7,FALSE)</f>
        <v>3.1399999999999997E-2</v>
      </c>
    </row>
    <row r="1451" spans="1:13" ht="14.45" x14ac:dyDescent="0.3">
      <c r="A1451" s="212" t="s">
        <v>102</v>
      </c>
      <c r="B1451" s="213">
        <v>10100501</v>
      </c>
      <c r="C1451" s="212">
        <v>108</v>
      </c>
      <c r="D1451" s="214">
        <v>43497</v>
      </c>
      <c r="E1451" s="160" t="s">
        <v>383</v>
      </c>
      <c r="F1451" s="160">
        <v>108101678</v>
      </c>
      <c r="G1451" s="160">
        <v>0</v>
      </c>
      <c r="H1451" s="214">
        <v>43521</v>
      </c>
      <c r="I1451" s="160" t="s">
        <v>384</v>
      </c>
      <c r="J1451" s="160" t="s">
        <v>9054</v>
      </c>
      <c r="K1451" s="160">
        <f t="shared" si="22"/>
        <v>2</v>
      </c>
      <c r="L1451" s="160" t="s">
        <v>101</v>
      </c>
      <c r="M1451" s="211">
        <f>VLOOKUP(J1451,'Depr Rates'!A:G,7,FALSE)</f>
        <v>3.1399999999999997E-2</v>
      </c>
    </row>
    <row r="1452" spans="1:13" ht="14.45" x14ac:dyDescent="0.3">
      <c r="A1452" s="212" t="s">
        <v>102</v>
      </c>
      <c r="B1452" s="213">
        <v>10100501</v>
      </c>
      <c r="C1452" s="212">
        <v>108</v>
      </c>
      <c r="D1452" s="214">
        <v>43497</v>
      </c>
      <c r="E1452" s="160" t="s">
        <v>383</v>
      </c>
      <c r="F1452" s="160">
        <v>108101678</v>
      </c>
      <c r="G1452" s="160">
        <v>0</v>
      </c>
      <c r="H1452" s="214">
        <v>43521</v>
      </c>
      <c r="I1452" s="160" t="s">
        <v>384</v>
      </c>
      <c r="J1452" s="160" t="s">
        <v>9054</v>
      </c>
      <c r="K1452" s="160">
        <f t="shared" si="22"/>
        <v>2</v>
      </c>
      <c r="L1452" s="160" t="s">
        <v>101</v>
      </c>
      <c r="M1452" s="211">
        <f>VLOOKUP(J1452,'Depr Rates'!A:G,7,FALSE)</f>
        <v>3.1399999999999997E-2</v>
      </c>
    </row>
    <row r="1453" spans="1:13" ht="14.45" x14ac:dyDescent="0.3">
      <c r="A1453" s="212" t="s">
        <v>102</v>
      </c>
      <c r="B1453" s="213">
        <v>10100501</v>
      </c>
      <c r="C1453" s="212">
        <v>108</v>
      </c>
      <c r="D1453" s="214">
        <v>43497</v>
      </c>
      <c r="E1453" s="160" t="s">
        <v>383</v>
      </c>
      <c r="F1453" s="160">
        <v>108101678</v>
      </c>
      <c r="G1453" s="160">
        <v>0</v>
      </c>
      <c r="H1453" s="214">
        <v>43521</v>
      </c>
      <c r="I1453" s="160" t="s">
        <v>384</v>
      </c>
      <c r="J1453" s="160" t="s">
        <v>9054</v>
      </c>
      <c r="K1453" s="160">
        <f t="shared" si="22"/>
        <v>2</v>
      </c>
      <c r="L1453" s="160" t="s">
        <v>101</v>
      </c>
      <c r="M1453" s="211">
        <f>VLOOKUP(J1453,'Depr Rates'!A:G,7,FALSE)</f>
        <v>3.1399999999999997E-2</v>
      </c>
    </row>
    <row r="1454" spans="1:13" ht="14.45" x14ac:dyDescent="0.3">
      <c r="A1454" s="212" t="s">
        <v>102</v>
      </c>
      <c r="B1454" s="213">
        <v>10100501</v>
      </c>
      <c r="C1454" s="212">
        <v>108</v>
      </c>
      <c r="D1454" s="214">
        <v>43497</v>
      </c>
      <c r="E1454" s="160" t="s">
        <v>383</v>
      </c>
      <c r="F1454" s="160">
        <v>108101678</v>
      </c>
      <c r="G1454" s="160">
        <v>0</v>
      </c>
      <c r="H1454" s="214">
        <v>43521</v>
      </c>
      <c r="I1454" s="160" t="s">
        <v>384</v>
      </c>
      <c r="J1454" s="160" t="s">
        <v>9054</v>
      </c>
      <c r="K1454" s="160">
        <f t="shared" si="22"/>
        <v>2</v>
      </c>
      <c r="L1454" s="160" t="s">
        <v>101</v>
      </c>
      <c r="M1454" s="211">
        <f>VLOOKUP(J1454,'Depr Rates'!A:G,7,FALSE)</f>
        <v>3.1399999999999997E-2</v>
      </c>
    </row>
    <row r="1455" spans="1:13" ht="14.45" x14ac:dyDescent="0.3">
      <c r="A1455" s="212" t="s">
        <v>102</v>
      </c>
      <c r="B1455" s="213">
        <v>10100501</v>
      </c>
      <c r="C1455" s="212">
        <v>108</v>
      </c>
      <c r="D1455" s="214">
        <v>43497</v>
      </c>
      <c r="E1455" s="160" t="s">
        <v>383</v>
      </c>
      <c r="F1455" s="160">
        <v>108101678</v>
      </c>
      <c r="G1455" s="160">
        <v>0</v>
      </c>
      <c r="H1455" s="214">
        <v>43521</v>
      </c>
      <c r="I1455" s="160" t="s">
        <v>384</v>
      </c>
      <c r="J1455" s="160" t="s">
        <v>9132</v>
      </c>
      <c r="K1455" s="160">
        <f t="shared" si="22"/>
        <v>2</v>
      </c>
      <c r="L1455" s="160" t="s">
        <v>101</v>
      </c>
      <c r="M1455" s="211">
        <f>VLOOKUP(J1455,'Depr Rates'!A:G,7,FALSE)</f>
        <v>3.7400000000000003E-2</v>
      </c>
    </row>
    <row r="1456" spans="1:13" ht="14.45" x14ac:dyDescent="0.3">
      <c r="A1456" s="212" t="s">
        <v>102</v>
      </c>
      <c r="B1456" s="213">
        <v>10100501</v>
      </c>
      <c r="C1456" s="212">
        <v>108</v>
      </c>
      <c r="D1456" s="214">
        <v>43497</v>
      </c>
      <c r="E1456" s="160" t="s">
        <v>383</v>
      </c>
      <c r="F1456" s="160">
        <v>108101678</v>
      </c>
      <c r="G1456" s="160">
        <v>0</v>
      </c>
      <c r="H1456" s="214">
        <v>43521</v>
      </c>
      <c r="I1456" s="160" t="s">
        <v>384</v>
      </c>
      <c r="J1456" s="160" t="s">
        <v>9132</v>
      </c>
      <c r="K1456" s="160">
        <f t="shared" si="22"/>
        <v>2</v>
      </c>
      <c r="L1456" s="160" t="s">
        <v>101</v>
      </c>
      <c r="M1456" s="211">
        <f>VLOOKUP(J1456,'Depr Rates'!A:G,7,FALSE)</f>
        <v>3.7400000000000003E-2</v>
      </c>
    </row>
    <row r="1457" spans="1:13" ht="14.45" x14ac:dyDescent="0.3">
      <c r="A1457" s="212" t="s">
        <v>102</v>
      </c>
      <c r="B1457" s="213">
        <v>10100501</v>
      </c>
      <c r="C1457" s="212">
        <v>108</v>
      </c>
      <c r="D1457" s="214">
        <v>43497</v>
      </c>
      <c r="E1457" s="160" t="s">
        <v>383</v>
      </c>
      <c r="F1457" s="160">
        <v>108101678</v>
      </c>
      <c r="G1457" s="160">
        <v>0</v>
      </c>
      <c r="H1457" s="214">
        <v>43521</v>
      </c>
      <c r="I1457" s="160" t="s">
        <v>384</v>
      </c>
      <c r="J1457" s="160" t="s">
        <v>376</v>
      </c>
      <c r="K1457" s="160">
        <f t="shared" si="22"/>
        <v>2</v>
      </c>
      <c r="L1457" s="160" t="s">
        <v>101</v>
      </c>
      <c r="M1457" s="211">
        <f>VLOOKUP(J1457,'Depr Rates'!A:G,7,FALSE)</f>
        <v>3.9300000000000002E-2</v>
      </c>
    </row>
    <row r="1458" spans="1:13" ht="14.45" x14ac:dyDescent="0.3">
      <c r="A1458" s="212" t="s">
        <v>102</v>
      </c>
      <c r="B1458" s="213">
        <v>10100501</v>
      </c>
      <c r="C1458" s="212">
        <v>108</v>
      </c>
      <c r="D1458" s="214">
        <v>43525</v>
      </c>
      <c r="E1458" s="160" t="s">
        <v>383</v>
      </c>
      <c r="F1458" s="160">
        <v>108101678</v>
      </c>
      <c r="G1458" s="160">
        <v>0</v>
      </c>
      <c r="H1458" s="214">
        <v>43521</v>
      </c>
      <c r="I1458" s="160" t="s">
        <v>384</v>
      </c>
      <c r="J1458" s="160" t="s">
        <v>9054</v>
      </c>
      <c r="K1458" s="160">
        <f t="shared" si="22"/>
        <v>2</v>
      </c>
      <c r="L1458" s="160" t="s">
        <v>101</v>
      </c>
      <c r="M1458" s="211">
        <f>VLOOKUP(J1458,'Depr Rates'!A:G,7,FALSE)</f>
        <v>3.1399999999999997E-2</v>
      </c>
    </row>
    <row r="1459" spans="1:13" ht="14.45" x14ac:dyDescent="0.3">
      <c r="A1459" s="212" t="s">
        <v>102</v>
      </c>
      <c r="B1459" s="213">
        <v>10100501</v>
      </c>
      <c r="C1459" s="212">
        <v>108</v>
      </c>
      <c r="D1459" s="214">
        <v>43525</v>
      </c>
      <c r="E1459" s="160" t="s">
        <v>383</v>
      </c>
      <c r="F1459" s="160">
        <v>108101678</v>
      </c>
      <c r="G1459" s="160">
        <v>0</v>
      </c>
      <c r="H1459" s="214">
        <v>43521</v>
      </c>
      <c r="I1459" s="160" t="s">
        <v>384</v>
      </c>
      <c r="J1459" s="160" t="s">
        <v>9054</v>
      </c>
      <c r="K1459" s="160">
        <f t="shared" si="22"/>
        <v>2</v>
      </c>
      <c r="L1459" s="160" t="s">
        <v>101</v>
      </c>
      <c r="M1459" s="211">
        <f>VLOOKUP(J1459,'Depr Rates'!A:G,7,FALSE)</f>
        <v>3.1399999999999997E-2</v>
      </c>
    </row>
    <row r="1460" spans="1:13" ht="14.45" x14ac:dyDescent="0.3">
      <c r="A1460" s="212" t="s">
        <v>102</v>
      </c>
      <c r="B1460" s="213">
        <v>10100501</v>
      </c>
      <c r="C1460" s="212">
        <v>108</v>
      </c>
      <c r="D1460" s="214">
        <v>43525</v>
      </c>
      <c r="E1460" s="160" t="s">
        <v>383</v>
      </c>
      <c r="F1460" s="160">
        <v>108101678</v>
      </c>
      <c r="G1460" s="160">
        <v>0</v>
      </c>
      <c r="H1460" s="214">
        <v>43521</v>
      </c>
      <c r="I1460" s="160" t="s">
        <v>384</v>
      </c>
      <c r="J1460" s="160" t="s">
        <v>9054</v>
      </c>
      <c r="K1460" s="160">
        <f t="shared" si="22"/>
        <v>2</v>
      </c>
      <c r="L1460" s="160" t="s">
        <v>101</v>
      </c>
      <c r="M1460" s="211">
        <f>VLOOKUP(J1460,'Depr Rates'!A:G,7,FALSE)</f>
        <v>3.1399999999999997E-2</v>
      </c>
    </row>
    <row r="1461" spans="1:13" ht="14.45" x14ac:dyDescent="0.3">
      <c r="A1461" s="212" t="s">
        <v>102</v>
      </c>
      <c r="B1461" s="213">
        <v>10100501</v>
      </c>
      <c r="C1461" s="212">
        <v>108</v>
      </c>
      <c r="D1461" s="214">
        <v>43525</v>
      </c>
      <c r="E1461" s="160" t="s">
        <v>383</v>
      </c>
      <c r="F1461" s="160">
        <v>108101678</v>
      </c>
      <c r="G1461" s="160">
        <v>0</v>
      </c>
      <c r="H1461" s="214">
        <v>43521</v>
      </c>
      <c r="I1461" s="160" t="s">
        <v>384</v>
      </c>
      <c r="J1461" s="160" t="s">
        <v>9054</v>
      </c>
      <c r="K1461" s="160">
        <f t="shared" si="22"/>
        <v>2</v>
      </c>
      <c r="L1461" s="160" t="s">
        <v>101</v>
      </c>
      <c r="M1461" s="211">
        <f>VLOOKUP(J1461,'Depr Rates'!A:G,7,FALSE)</f>
        <v>3.1399999999999997E-2</v>
      </c>
    </row>
    <row r="1462" spans="1:13" ht="14.45" x14ac:dyDescent="0.3">
      <c r="A1462" s="212" t="s">
        <v>102</v>
      </c>
      <c r="B1462" s="213">
        <v>10100501</v>
      </c>
      <c r="C1462" s="212">
        <v>108</v>
      </c>
      <c r="D1462" s="214">
        <v>43525</v>
      </c>
      <c r="E1462" s="160" t="s">
        <v>383</v>
      </c>
      <c r="F1462" s="160">
        <v>108101678</v>
      </c>
      <c r="G1462" s="160">
        <v>0</v>
      </c>
      <c r="H1462" s="214">
        <v>43521</v>
      </c>
      <c r="I1462" s="160" t="s">
        <v>384</v>
      </c>
      <c r="J1462" s="160" t="s">
        <v>9054</v>
      </c>
      <c r="K1462" s="160">
        <f t="shared" si="22"/>
        <v>2</v>
      </c>
      <c r="L1462" s="160" t="s">
        <v>101</v>
      </c>
      <c r="M1462" s="211">
        <f>VLOOKUP(J1462,'Depr Rates'!A:G,7,FALSE)</f>
        <v>3.1399999999999997E-2</v>
      </c>
    </row>
    <row r="1463" spans="1:13" ht="14.45" x14ac:dyDescent="0.3">
      <c r="A1463" s="212" t="s">
        <v>102</v>
      </c>
      <c r="B1463" s="213">
        <v>10100501</v>
      </c>
      <c r="C1463" s="212">
        <v>108</v>
      </c>
      <c r="D1463" s="214">
        <v>43525</v>
      </c>
      <c r="E1463" s="160" t="s">
        <v>383</v>
      </c>
      <c r="F1463" s="160">
        <v>108101678</v>
      </c>
      <c r="G1463" s="160">
        <v>0</v>
      </c>
      <c r="H1463" s="214">
        <v>43521</v>
      </c>
      <c r="I1463" s="160" t="s">
        <v>384</v>
      </c>
      <c r="J1463" s="160" t="s">
        <v>9132</v>
      </c>
      <c r="K1463" s="160">
        <f t="shared" si="22"/>
        <v>2</v>
      </c>
      <c r="L1463" s="160" t="s">
        <v>101</v>
      </c>
      <c r="M1463" s="211">
        <f>VLOOKUP(J1463,'Depr Rates'!A:G,7,FALSE)</f>
        <v>3.7400000000000003E-2</v>
      </c>
    </row>
    <row r="1464" spans="1:13" ht="14.45" x14ac:dyDescent="0.3">
      <c r="A1464" s="212" t="s">
        <v>102</v>
      </c>
      <c r="B1464" s="213">
        <v>10100501</v>
      </c>
      <c r="C1464" s="212">
        <v>108</v>
      </c>
      <c r="D1464" s="214">
        <v>43525</v>
      </c>
      <c r="E1464" s="160" t="s">
        <v>383</v>
      </c>
      <c r="F1464" s="160">
        <v>108101678</v>
      </c>
      <c r="G1464" s="160">
        <v>0</v>
      </c>
      <c r="H1464" s="214">
        <v>43521</v>
      </c>
      <c r="I1464" s="160" t="s">
        <v>384</v>
      </c>
      <c r="J1464" s="160" t="s">
        <v>9132</v>
      </c>
      <c r="K1464" s="160">
        <f t="shared" si="22"/>
        <v>2</v>
      </c>
      <c r="L1464" s="160" t="s">
        <v>101</v>
      </c>
      <c r="M1464" s="211">
        <f>VLOOKUP(J1464,'Depr Rates'!A:G,7,FALSE)</f>
        <v>3.7400000000000003E-2</v>
      </c>
    </row>
    <row r="1465" spans="1:13" ht="14.45" x14ac:dyDescent="0.3">
      <c r="A1465" s="212" t="s">
        <v>102</v>
      </c>
      <c r="B1465" s="213">
        <v>10100501</v>
      </c>
      <c r="C1465" s="212">
        <v>108</v>
      </c>
      <c r="D1465" s="214">
        <v>43525</v>
      </c>
      <c r="E1465" s="160" t="s">
        <v>383</v>
      </c>
      <c r="F1465" s="160">
        <v>108101678</v>
      </c>
      <c r="G1465" s="160">
        <v>0</v>
      </c>
      <c r="H1465" s="214">
        <v>43521</v>
      </c>
      <c r="I1465" s="160" t="s">
        <v>384</v>
      </c>
      <c r="J1465" s="160" t="s">
        <v>376</v>
      </c>
      <c r="K1465" s="160">
        <f t="shared" si="22"/>
        <v>2</v>
      </c>
      <c r="L1465" s="160" t="s">
        <v>101</v>
      </c>
      <c r="M1465" s="211">
        <f>VLOOKUP(J1465,'Depr Rates'!A:G,7,FALSE)</f>
        <v>3.9300000000000002E-2</v>
      </c>
    </row>
    <row r="1466" spans="1:13" ht="14.45" x14ac:dyDescent="0.3">
      <c r="A1466" s="212" t="s">
        <v>102</v>
      </c>
      <c r="B1466" s="213">
        <v>10100501</v>
      </c>
      <c r="C1466" s="212">
        <v>108</v>
      </c>
      <c r="D1466" s="214">
        <v>43525</v>
      </c>
      <c r="E1466" s="160" t="s">
        <v>383</v>
      </c>
      <c r="F1466" s="160">
        <v>108101678</v>
      </c>
      <c r="G1466" s="160">
        <v>0</v>
      </c>
      <c r="H1466" s="214">
        <v>43521</v>
      </c>
      <c r="I1466" s="160" t="s">
        <v>384</v>
      </c>
      <c r="J1466" s="160" t="s">
        <v>9054</v>
      </c>
      <c r="K1466" s="160">
        <f t="shared" si="22"/>
        <v>2</v>
      </c>
      <c r="L1466" s="160" t="s">
        <v>101</v>
      </c>
      <c r="M1466" s="211">
        <f>VLOOKUP(J1466,'Depr Rates'!A:G,7,FALSE)</f>
        <v>3.1399999999999997E-2</v>
      </c>
    </row>
    <row r="1467" spans="1:13" ht="14.45" x14ac:dyDescent="0.3">
      <c r="A1467" s="212" t="s">
        <v>102</v>
      </c>
      <c r="B1467" s="213">
        <v>10100501</v>
      </c>
      <c r="C1467" s="212">
        <v>108</v>
      </c>
      <c r="D1467" s="214">
        <v>43525</v>
      </c>
      <c r="E1467" s="160" t="s">
        <v>383</v>
      </c>
      <c r="F1467" s="160">
        <v>108101678</v>
      </c>
      <c r="G1467" s="160">
        <v>0</v>
      </c>
      <c r="H1467" s="214">
        <v>43521</v>
      </c>
      <c r="I1467" s="160" t="s">
        <v>384</v>
      </c>
      <c r="J1467" s="160" t="s">
        <v>9054</v>
      </c>
      <c r="K1467" s="160">
        <f t="shared" si="22"/>
        <v>2</v>
      </c>
      <c r="L1467" s="160" t="s">
        <v>101</v>
      </c>
      <c r="M1467" s="211">
        <f>VLOOKUP(J1467,'Depr Rates'!A:G,7,FALSE)</f>
        <v>3.1399999999999997E-2</v>
      </c>
    </row>
    <row r="1468" spans="1:13" ht="14.45" x14ac:dyDescent="0.3">
      <c r="A1468" s="212" t="s">
        <v>102</v>
      </c>
      <c r="B1468" s="213">
        <v>10100501</v>
      </c>
      <c r="C1468" s="212">
        <v>108</v>
      </c>
      <c r="D1468" s="214">
        <v>43525</v>
      </c>
      <c r="E1468" s="160" t="s">
        <v>383</v>
      </c>
      <c r="F1468" s="160">
        <v>108101678</v>
      </c>
      <c r="G1468" s="160">
        <v>0</v>
      </c>
      <c r="H1468" s="214">
        <v>43521</v>
      </c>
      <c r="I1468" s="160" t="s">
        <v>384</v>
      </c>
      <c r="J1468" s="160" t="s">
        <v>9054</v>
      </c>
      <c r="K1468" s="160">
        <f t="shared" si="22"/>
        <v>2</v>
      </c>
      <c r="L1468" s="160" t="s">
        <v>101</v>
      </c>
      <c r="M1468" s="211">
        <f>VLOOKUP(J1468,'Depr Rates'!A:G,7,FALSE)</f>
        <v>3.1399999999999997E-2</v>
      </c>
    </row>
    <row r="1469" spans="1:13" ht="14.45" x14ac:dyDescent="0.3">
      <c r="A1469" s="212" t="s">
        <v>102</v>
      </c>
      <c r="B1469" s="213">
        <v>10100501</v>
      </c>
      <c r="C1469" s="212">
        <v>108</v>
      </c>
      <c r="D1469" s="214">
        <v>43525</v>
      </c>
      <c r="E1469" s="160" t="s">
        <v>383</v>
      </c>
      <c r="F1469" s="160">
        <v>108101678</v>
      </c>
      <c r="G1469" s="160">
        <v>0</v>
      </c>
      <c r="H1469" s="214">
        <v>43521</v>
      </c>
      <c r="I1469" s="160" t="s">
        <v>384</v>
      </c>
      <c r="J1469" s="160" t="s">
        <v>9054</v>
      </c>
      <c r="K1469" s="160">
        <f t="shared" si="22"/>
        <v>2</v>
      </c>
      <c r="L1469" s="160" t="s">
        <v>101</v>
      </c>
      <c r="M1469" s="211">
        <f>VLOOKUP(J1469,'Depr Rates'!A:G,7,FALSE)</f>
        <v>3.1399999999999997E-2</v>
      </c>
    </row>
    <row r="1470" spans="1:13" ht="14.45" x14ac:dyDescent="0.3">
      <c r="A1470" s="212" t="s">
        <v>102</v>
      </c>
      <c r="B1470" s="213">
        <v>10100501</v>
      </c>
      <c r="C1470" s="212">
        <v>108</v>
      </c>
      <c r="D1470" s="214">
        <v>43525</v>
      </c>
      <c r="E1470" s="160" t="s">
        <v>383</v>
      </c>
      <c r="F1470" s="160">
        <v>108101678</v>
      </c>
      <c r="G1470" s="160">
        <v>0</v>
      </c>
      <c r="H1470" s="214">
        <v>43521</v>
      </c>
      <c r="I1470" s="160" t="s">
        <v>384</v>
      </c>
      <c r="J1470" s="160" t="s">
        <v>9054</v>
      </c>
      <c r="K1470" s="160">
        <f t="shared" si="22"/>
        <v>2</v>
      </c>
      <c r="L1470" s="160" t="s">
        <v>101</v>
      </c>
      <c r="M1470" s="211">
        <f>VLOOKUP(J1470,'Depr Rates'!A:G,7,FALSE)</f>
        <v>3.1399999999999997E-2</v>
      </c>
    </row>
    <row r="1471" spans="1:13" ht="14.45" x14ac:dyDescent="0.3">
      <c r="A1471" s="212" t="s">
        <v>102</v>
      </c>
      <c r="B1471" s="213">
        <v>10100501</v>
      </c>
      <c r="C1471" s="212">
        <v>108</v>
      </c>
      <c r="D1471" s="214">
        <v>43525</v>
      </c>
      <c r="E1471" s="160" t="s">
        <v>383</v>
      </c>
      <c r="F1471" s="160">
        <v>108101678</v>
      </c>
      <c r="G1471" s="160">
        <v>0</v>
      </c>
      <c r="H1471" s="214">
        <v>43521</v>
      </c>
      <c r="I1471" s="160" t="s">
        <v>384</v>
      </c>
      <c r="J1471" s="160" t="s">
        <v>9132</v>
      </c>
      <c r="K1471" s="160">
        <f t="shared" si="22"/>
        <v>2</v>
      </c>
      <c r="L1471" s="160" t="s">
        <v>101</v>
      </c>
      <c r="M1471" s="211">
        <f>VLOOKUP(J1471,'Depr Rates'!A:G,7,FALSE)</f>
        <v>3.7400000000000003E-2</v>
      </c>
    </row>
    <row r="1472" spans="1:13" ht="14.45" x14ac:dyDescent="0.3">
      <c r="A1472" s="212" t="s">
        <v>102</v>
      </c>
      <c r="B1472" s="213">
        <v>10100501</v>
      </c>
      <c r="C1472" s="212">
        <v>108</v>
      </c>
      <c r="D1472" s="214">
        <v>43525</v>
      </c>
      <c r="E1472" s="160" t="s">
        <v>383</v>
      </c>
      <c r="F1472" s="160">
        <v>108101678</v>
      </c>
      <c r="G1472" s="160">
        <v>0</v>
      </c>
      <c r="H1472" s="214">
        <v>43521</v>
      </c>
      <c r="I1472" s="160" t="s">
        <v>384</v>
      </c>
      <c r="J1472" s="160" t="s">
        <v>9132</v>
      </c>
      <c r="K1472" s="160">
        <f t="shared" si="22"/>
        <v>2</v>
      </c>
      <c r="L1472" s="160" t="s">
        <v>101</v>
      </c>
      <c r="M1472" s="211">
        <f>VLOOKUP(J1472,'Depr Rates'!A:G,7,FALSE)</f>
        <v>3.7400000000000003E-2</v>
      </c>
    </row>
    <row r="1473" spans="1:13" ht="14.45" x14ac:dyDescent="0.3">
      <c r="A1473" s="212" t="s">
        <v>102</v>
      </c>
      <c r="B1473" s="213">
        <v>10100501</v>
      </c>
      <c r="C1473" s="212">
        <v>108</v>
      </c>
      <c r="D1473" s="214">
        <v>43525</v>
      </c>
      <c r="E1473" s="160" t="s">
        <v>383</v>
      </c>
      <c r="F1473" s="160">
        <v>108101678</v>
      </c>
      <c r="G1473" s="160">
        <v>0</v>
      </c>
      <c r="H1473" s="214">
        <v>43521</v>
      </c>
      <c r="I1473" s="160" t="s">
        <v>384</v>
      </c>
      <c r="J1473" s="160" t="s">
        <v>376</v>
      </c>
      <c r="K1473" s="160">
        <f t="shared" si="22"/>
        <v>2</v>
      </c>
      <c r="L1473" s="160" t="s">
        <v>101</v>
      </c>
      <c r="M1473" s="211">
        <f>VLOOKUP(J1473,'Depr Rates'!A:G,7,FALSE)</f>
        <v>3.9300000000000002E-2</v>
      </c>
    </row>
    <row r="1474" spans="1:13" ht="14.45" x14ac:dyDescent="0.3">
      <c r="A1474" s="212" t="s">
        <v>102</v>
      </c>
      <c r="B1474" s="213">
        <v>10100501</v>
      </c>
      <c r="C1474" s="212">
        <v>108</v>
      </c>
      <c r="D1474" s="214">
        <v>43374</v>
      </c>
      <c r="E1474" s="160" t="s">
        <v>381</v>
      </c>
      <c r="F1474" s="160">
        <v>108101986</v>
      </c>
      <c r="G1474" s="215">
        <v>-4273.1000000000004</v>
      </c>
      <c r="H1474" s="214">
        <v>43374</v>
      </c>
      <c r="I1474" s="160" t="s">
        <v>382</v>
      </c>
      <c r="J1474" s="160" t="s">
        <v>376</v>
      </c>
      <c r="K1474" s="160">
        <v>2018</v>
      </c>
      <c r="L1474" s="160" t="s">
        <v>101</v>
      </c>
      <c r="M1474" s="211">
        <f>VLOOKUP(J1474,'Depr Rates'!A:G,7,FALSE)</f>
        <v>3.9300000000000002E-2</v>
      </c>
    </row>
    <row r="1475" spans="1:13" ht="14.45" x14ac:dyDescent="0.3">
      <c r="A1475" s="212" t="s">
        <v>102</v>
      </c>
      <c r="B1475" s="213">
        <v>10100501</v>
      </c>
      <c r="C1475" s="212">
        <v>108</v>
      </c>
      <c r="D1475" s="214">
        <v>43374</v>
      </c>
      <c r="E1475" s="160" t="s">
        <v>383</v>
      </c>
      <c r="F1475" s="160">
        <v>108101986</v>
      </c>
      <c r="G1475" s="160">
        <v>0</v>
      </c>
      <c r="H1475" s="214">
        <v>43361</v>
      </c>
      <c r="I1475" s="160" t="s">
        <v>382</v>
      </c>
      <c r="J1475" s="160" t="s">
        <v>376</v>
      </c>
      <c r="K1475" s="160">
        <v>2018</v>
      </c>
      <c r="L1475" s="160" t="s">
        <v>101</v>
      </c>
      <c r="M1475" s="211">
        <f>VLOOKUP(J1475,'Depr Rates'!A:G,7,FALSE)</f>
        <v>3.9300000000000002E-2</v>
      </c>
    </row>
    <row r="1476" spans="1:13" ht="14.45" x14ac:dyDescent="0.3">
      <c r="A1476" s="212" t="s">
        <v>102</v>
      </c>
      <c r="B1476" s="213">
        <v>10100501</v>
      </c>
      <c r="C1476" s="212">
        <v>108</v>
      </c>
      <c r="D1476" s="214">
        <v>43374</v>
      </c>
      <c r="E1476" s="160" t="s">
        <v>383</v>
      </c>
      <c r="F1476" s="160">
        <v>108101986</v>
      </c>
      <c r="G1476" s="160">
        <v>0</v>
      </c>
      <c r="H1476" s="214">
        <v>43361</v>
      </c>
      <c r="I1476" s="160" t="s">
        <v>384</v>
      </c>
      <c r="J1476" s="160" t="s">
        <v>376</v>
      </c>
      <c r="K1476" s="160">
        <v>2018</v>
      </c>
      <c r="L1476" s="160" t="s">
        <v>101</v>
      </c>
      <c r="M1476" s="211">
        <f>VLOOKUP(J1476,'Depr Rates'!A:G,7,FALSE)</f>
        <v>3.9300000000000002E-2</v>
      </c>
    </row>
    <row r="1477" spans="1:13" ht="14.45" x14ac:dyDescent="0.3">
      <c r="A1477" s="212" t="s">
        <v>102</v>
      </c>
      <c r="B1477" s="213">
        <v>10100501</v>
      </c>
      <c r="C1477" s="212">
        <v>108</v>
      </c>
      <c r="D1477" s="214">
        <v>43374</v>
      </c>
      <c r="E1477" s="160" t="s">
        <v>381</v>
      </c>
      <c r="F1477" s="160">
        <v>108101986</v>
      </c>
      <c r="G1477" s="215">
        <v>-1858.5</v>
      </c>
      <c r="H1477" s="214">
        <v>43374</v>
      </c>
      <c r="I1477" s="160" t="s">
        <v>388</v>
      </c>
      <c r="J1477" s="160" t="s">
        <v>377</v>
      </c>
      <c r="K1477" s="160">
        <v>2018</v>
      </c>
      <c r="L1477" s="160" t="s">
        <v>101</v>
      </c>
      <c r="M1477" s="211">
        <f>VLOOKUP(J1477,'Depr Rates'!A:G,7,FALSE)</f>
        <v>1.77E-2</v>
      </c>
    </row>
    <row r="1478" spans="1:13" ht="14.45" x14ac:dyDescent="0.3">
      <c r="A1478" s="212" t="s">
        <v>102</v>
      </c>
      <c r="B1478" s="213">
        <v>10100501</v>
      </c>
      <c r="C1478" s="212">
        <v>108</v>
      </c>
      <c r="D1478" s="214">
        <v>43374</v>
      </c>
      <c r="E1478" s="160" t="s">
        <v>381</v>
      </c>
      <c r="F1478" s="160">
        <v>108101986</v>
      </c>
      <c r="G1478" s="215">
        <v>-1123.2</v>
      </c>
      <c r="H1478" s="214">
        <v>43374</v>
      </c>
      <c r="I1478" s="160" t="s">
        <v>388</v>
      </c>
      <c r="J1478" s="160" t="s">
        <v>377</v>
      </c>
      <c r="K1478" s="160">
        <v>2018</v>
      </c>
      <c r="L1478" s="160" t="s">
        <v>101</v>
      </c>
      <c r="M1478" s="211">
        <f>VLOOKUP(J1478,'Depr Rates'!A:G,7,FALSE)</f>
        <v>1.77E-2</v>
      </c>
    </row>
    <row r="1479" spans="1:13" ht="14.45" x14ac:dyDescent="0.3">
      <c r="A1479" s="212" t="s">
        <v>102</v>
      </c>
      <c r="B1479" s="213">
        <v>10100501</v>
      </c>
      <c r="C1479" s="212">
        <v>108</v>
      </c>
      <c r="D1479" s="214">
        <v>43374</v>
      </c>
      <c r="E1479" s="160" t="s">
        <v>381</v>
      </c>
      <c r="F1479" s="160">
        <v>108101986</v>
      </c>
      <c r="G1479" s="160">
        <v>494</v>
      </c>
      <c r="H1479" s="214">
        <v>43374</v>
      </c>
      <c r="I1479" s="160" t="s">
        <v>388</v>
      </c>
      <c r="J1479" s="160" t="s">
        <v>376</v>
      </c>
      <c r="K1479" s="160">
        <v>2018</v>
      </c>
      <c r="L1479" s="160" t="s">
        <v>101</v>
      </c>
      <c r="M1479" s="211">
        <f>VLOOKUP(J1479,'Depr Rates'!A:G,7,FALSE)</f>
        <v>3.9300000000000002E-2</v>
      </c>
    </row>
    <row r="1480" spans="1:13" ht="14.45" x14ac:dyDescent="0.3">
      <c r="A1480" s="212" t="s">
        <v>102</v>
      </c>
      <c r="B1480" s="213">
        <v>10100501</v>
      </c>
      <c r="C1480" s="212">
        <v>108</v>
      </c>
      <c r="D1480" s="214">
        <v>43374</v>
      </c>
      <c r="E1480" s="160" t="s">
        <v>381</v>
      </c>
      <c r="F1480" s="160">
        <v>108101986</v>
      </c>
      <c r="G1480" s="160">
        <v>-489</v>
      </c>
      <c r="H1480" s="214">
        <v>43374</v>
      </c>
      <c r="I1480" s="160" t="s">
        <v>388</v>
      </c>
      <c r="J1480" s="160" t="s">
        <v>376</v>
      </c>
      <c r="K1480" s="160">
        <v>2018</v>
      </c>
      <c r="L1480" s="160" t="s">
        <v>101</v>
      </c>
      <c r="M1480" s="211">
        <f>VLOOKUP(J1480,'Depr Rates'!A:G,7,FALSE)</f>
        <v>3.9300000000000002E-2</v>
      </c>
    </row>
    <row r="1481" spans="1:13" ht="14.45" x14ac:dyDescent="0.3">
      <c r="A1481" s="212" t="s">
        <v>102</v>
      </c>
      <c r="B1481" s="213">
        <v>10100501</v>
      </c>
      <c r="C1481" s="212">
        <v>108</v>
      </c>
      <c r="D1481" s="214">
        <v>43374</v>
      </c>
      <c r="E1481" s="160" t="s">
        <v>381</v>
      </c>
      <c r="F1481" s="160">
        <v>108101986</v>
      </c>
      <c r="G1481" s="160">
        <v>-211.9</v>
      </c>
      <c r="H1481" s="214">
        <v>43374</v>
      </c>
      <c r="I1481" s="160" t="s">
        <v>388</v>
      </c>
      <c r="J1481" s="160" t="s">
        <v>376</v>
      </c>
      <c r="K1481" s="160">
        <v>2018</v>
      </c>
      <c r="L1481" s="160" t="s">
        <v>101</v>
      </c>
      <c r="M1481" s="211">
        <f>VLOOKUP(J1481,'Depr Rates'!A:G,7,FALSE)</f>
        <v>3.9300000000000002E-2</v>
      </c>
    </row>
    <row r="1482" spans="1:13" ht="14.45" x14ac:dyDescent="0.3">
      <c r="A1482" s="212" t="s">
        <v>102</v>
      </c>
      <c r="B1482" s="213">
        <v>10100501</v>
      </c>
      <c r="C1482" s="212">
        <v>108</v>
      </c>
      <c r="D1482" s="214">
        <v>43374</v>
      </c>
      <c r="E1482" s="160" t="s">
        <v>383</v>
      </c>
      <c r="F1482" s="160">
        <v>108101986</v>
      </c>
      <c r="G1482" s="160">
        <v>0</v>
      </c>
      <c r="H1482" s="214">
        <v>43361</v>
      </c>
      <c r="I1482" s="160" t="s">
        <v>384</v>
      </c>
      <c r="J1482" s="160" t="s">
        <v>376</v>
      </c>
      <c r="K1482" s="160">
        <v>2018</v>
      </c>
      <c r="L1482" s="160" t="s">
        <v>101</v>
      </c>
      <c r="M1482" s="211">
        <f>VLOOKUP(J1482,'Depr Rates'!A:G,7,FALSE)</f>
        <v>3.9300000000000002E-2</v>
      </c>
    </row>
    <row r="1483" spans="1:13" ht="14.45" x14ac:dyDescent="0.3">
      <c r="A1483" s="212" t="s">
        <v>102</v>
      </c>
      <c r="B1483" s="213">
        <v>10100501</v>
      </c>
      <c r="C1483" s="212">
        <v>108</v>
      </c>
      <c r="D1483" s="214">
        <v>43405</v>
      </c>
      <c r="E1483" s="160" t="s">
        <v>383</v>
      </c>
      <c r="F1483" s="160">
        <v>108101986</v>
      </c>
      <c r="G1483" s="160">
        <v>0</v>
      </c>
      <c r="H1483" s="214">
        <v>43361</v>
      </c>
      <c r="I1483" s="160" t="s">
        <v>384</v>
      </c>
      <c r="J1483" s="160" t="s">
        <v>376</v>
      </c>
      <c r="K1483" s="160">
        <v>2018</v>
      </c>
      <c r="L1483" s="160" t="s">
        <v>101</v>
      </c>
      <c r="M1483" s="211">
        <f>VLOOKUP(J1483,'Depr Rates'!A:G,7,FALSE)</f>
        <v>3.9300000000000002E-2</v>
      </c>
    </row>
    <row r="1484" spans="1:13" ht="14.45" x14ac:dyDescent="0.3">
      <c r="A1484" s="212" t="s">
        <v>102</v>
      </c>
      <c r="B1484" s="213">
        <v>10100501</v>
      </c>
      <c r="C1484" s="212">
        <v>108</v>
      </c>
      <c r="D1484" s="214">
        <v>43405</v>
      </c>
      <c r="E1484" s="160" t="s">
        <v>383</v>
      </c>
      <c r="F1484" s="160">
        <v>108101986</v>
      </c>
      <c r="G1484" s="160">
        <v>0</v>
      </c>
      <c r="H1484" s="214">
        <v>43361</v>
      </c>
      <c r="I1484" s="160" t="s">
        <v>384</v>
      </c>
      <c r="J1484" s="160" t="s">
        <v>376</v>
      </c>
      <c r="K1484" s="160">
        <v>2018</v>
      </c>
      <c r="L1484" s="160" t="s">
        <v>101</v>
      </c>
      <c r="M1484" s="211">
        <f>VLOOKUP(J1484,'Depr Rates'!A:G,7,FALSE)</f>
        <v>3.9300000000000002E-2</v>
      </c>
    </row>
    <row r="1485" spans="1:13" ht="14.45" x14ac:dyDescent="0.3">
      <c r="A1485" s="212" t="s">
        <v>102</v>
      </c>
      <c r="B1485" s="213">
        <v>10100501</v>
      </c>
      <c r="C1485" s="212">
        <v>108</v>
      </c>
      <c r="D1485" s="214">
        <v>43405</v>
      </c>
      <c r="E1485" s="160" t="s">
        <v>383</v>
      </c>
      <c r="F1485" s="160">
        <v>108101986</v>
      </c>
      <c r="G1485" s="160">
        <v>0</v>
      </c>
      <c r="H1485" s="214">
        <v>43361</v>
      </c>
      <c r="I1485" s="160" t="s">
        <v>384</v>
      </c>
      <c r="J1485" s="160" t="s">
        <v>376</v>
      </c>
      <c r="K1485" s="160">
        <v>2018</v>
      </c>
      <c r="L1485" s="160" t="s">
        <v>101</v>
      </c>
      <c r="M1485" s="211">
        <f>VLOOKUP(J1485,'Depr Rates'!A:G,7,FALSE)</f>
        <v>3.9300000000000002E-2</v>
      </c>
    </row>
    <row r="1486" spans="1:13" ht="14.45" x14ac:dyDescent="0.3">
      <c r="A1486" s="212" t="s">
        <v>102</v>
      </c>
      <c r="B1486" s="213">
        <v>10100501</v>
      </c>
      <c r="C1486" s="212">
        <v>108</v>
      </c>
      <c r="D1486" s="214">
        <v>43497</v>
      </c>
      <c r="E1486" s="160" t="s">
        <v>381</v>
      </c>
      <c r="F1486" s="160">
        <v>108101986</v>
      </c>
      <c r="G1486" s="160">
        <v>354</v>
      </c>
      <c r="H1486" s="214">
        <v>43497</v>
      </c>
      <c r="I1486" s="160" t="s">
        <v>517</v>
      </c>
      <c r="J1486" s="160" t="s">
        <v>377</v>
      </c>
      <c r="K1486" s="160">
        <v>2018</v>
      </c>
      <c r="L1486" s="160" t="s">
        <v>101</v>
      </c>
      <c r="M1486" s="211">
        <f>VLOOKUP(J1486,'Depr Rates'!A:G,7,FALSE)</f>
        <v>1.77E-2</v>
      </c>
    </row>
    <row r="1487" spans="1:13" ht="14.45" x14ac:dyDescent="0.3">
      <c r="A1487" s="212" t="s">
        <v>102</v>
      </c>
      <c r="B1487" s="213">
        <v>10100501</v>
      </c>
      <c r="C1487" s="212">
        <v>108</v>
      </c>
      <c r="D1487" s="214">
        <v>43497</v>
      </c>
      <c r="E1487" s="160" t="s">
        <v>381</v>
      </c>
      <c r="F1487" s="160">
        <v>108101986</v>
      </c>
      <c r="G1487" s="215">
        <v>-2051.66</v>
      </c>
      <c r="H1487" s="214">
        <v>43497</v>
      </c>
      <c r="I1487" s="160" t="s">
        <v>517</v>
      </c>
      <c r="J1487" s="160" t="s">
        <v>377</v>
      </c>
      <c r="K1487" s="160">
        <v>2018</v>
      </c>
      <c r="L1487" s="160" t="s">
        <v>101</v>
      </c>
      <c r="M1487" s="211">
        <f>VLOOKUP(J1487,'Depr Rates'!A:G,7,FALSE)</f>
        <v>1.77E-2</v>
      </c>
    </row>
    <row r="1488" spans="1:13" ht="14.45" x14ac:dyDescent="0.3">
      <c r="A1488" s="212" t="s">
        <v>102</v>
      </c>
      <c r="B1488" s="213">
        <v>10100501</v>
      </c>
      <c r="C1488" s="212">
        <v>108</v>
      </c>
      <c r="D1488" s="214">
        <v>43497</v>
      </c>
      <c r="E1488" s="160" t="s">
        <v>381</v>
      </c>
      <c r="F1488" s="160">
        <v>108101986</v>
      </c>
      <c r="G1488" s="215">
        <v>-1265.1400000000001</v>
      </c>
      <c r="H1488" s="214">
        <v>43497</v>
      </c>
      <c r="I1488" s="160" t="s">
        <v>517</v>
      </c>
      <c r="J1488" s="160" t="s">
        <v>377</v>
      </c>
      <c r="K1488" s="160">
        <v>2018</v>
      </c>
      <c r="L1488" s="160" t="s">
        <v>101</v>
      </c>
      <c r="M1488" s="211">
        <f>VLOOKUP(J1488,'Depr Rates'!A:G,7,FALSE)</f>
        <v>1.77E-2</v>
      </c>
    </row>
    <row r="1489" spans="1:13" ht="14.45" x14ac:dyDescent="0.3">
      <c r="A1489" s="212" t="s">
        <v>102</v>
      </c>
      <c r="B1489" s="213">
        <v>10100501</v>
      </c>
      <c r="C1489" s="212">
        <v>108</v>
      </c>
      <c r="D1489" s="214">
        <v>43497</v>
      </c>
      <c r="E1489" s="160" t="s">
        <v>381</v>
      </c>
      <c r="F1489" s="160">
        <v>108101986</v>
      </c>
      <c r="G1489" s="215">
        <v>-2618.1999999999998</v>
      </c>
      <c r="H1489" s="214">
        <v>43497</v>
      </c>
      <c r="I1489" s="160" t="s">
        <v>517</v>
      </c>
      <c r="J1489" s="160" t="s">
        <v>376</v>
      </c>
      <c r="K1489" s="160">
        <v>2018</v>
      </c>
      <c r="L1489" s="160" t="s">
        <v>101</v>
      </c>
      <c r="M1489" s="211">
        <f>VLOOKUP(J1489,'Depr Rates'!A:G,7,FALSE)</f>
        <v>3.9300000000000002E-2</v>
      </c>
    </row>
    <row r="1490" spans="1:13" ht="14.45" x14ac:dyDescent="0.3">
      <c r="A1490" s="212" t="s">
        <v>102</v>
      </c>
      <c r="B1490" s="213">
        <v>10100501</v>
      </c>
      <c r="C1490" s="212">
        <v>108</v>
      </c>
      <c r="D1490" s="214">
        <v>43497</v>
      </c>
      <c r="E1490" s="160" t="s">
        <v>383</v>
      </c>
      <c r="F1490" s="160">
        <v>108101986</v>
      </c>
      <c r="G1490" s="160">
        <v>0</v>
      </c>
      <c r="H1490" s="214">
        <v>43361</v>
      </c>
      <c r="I1490" s="160" t="s">
        <v>384</v>
      </c>
      <c r="J1490" s="160" t="s">
        <v>376</v>
      </c>
      <c r="K1490" s="160">
        <v>2018</v>
      </c>
      <c r="L1490" s="160" t="s">
        <v>101</v>
      </c>
      <c r="M1490" s="211">
        <f>VLOOKUP(J1490,'Depr Rates'!A:G,7,FALSE)</f>
        <v>3.9300000000000002E-2</v>
      </c>
    </row>
    <row r="1491" spans="1:13" ht="14.45" x14ac:dyDescent="0.3">
      <c r="A1491" s="212" t="s">
        <v>102</v>
      </c>
      <c r="B1491" s="213">
        <v>10100501</v>
      </c>
      <c r="C1491" s="212">
        <v>108</v>
      </c>
      <c r="D1491" s="214">
        <v>43497</v>
      </c>
      <c r="E1491" s="160" t="s">
        <v>383</v>
      </c>
      <c r="F1491" s="160">
        <v>108101986</v>
      </c>
      <c r="G1491" s="160">
        <v>0</v>
      </c>
      <c r="H1491" s="214">
        <v>43361</v>
      </c>
      <c r="I1491" s="160" t="s">
        <v>384</v>
      </c>
      <c r="J1491" s="160" t="s">
        <v>376</v>
      </c>
      <c r="K1491" s="160">
        <v>2018</v>
      </c>
      <c r="L1491" s="160" t="s">
        <v>101</v>
      </c>
      <c r="M1491" s="211">
        <f>VLOOKUP(J1491,'Depr Rates'!A:G,7,FALSE)</f>
        <v>3.9300000000000002E-2</v>
      </c>
    </row>
    <row r="1492" spans="1:13" ht="14.45" x14ac:dyDescent="0.3">
      <c r="A1492" s="212" t="s">
        <v>102</v>
      </c>
      <c r="B1492" s="213">
        <v>10100501</v>
      </c>
      <c r="C1492" s="212">
        <v>108</v>
      </c>
      <c r="D1492" s="214">
        <v>43497</v>
      </c>
      <c r="E1492" s="160" t="s">
        <v>383</v>
      </c>
      <c r="F1492" s="160">
        <v>108101986</v>
      </c>
      <c r="G1492" s="160">
        <v>0</v>
      </c>
      <c r="H1492" s="214">
        <v>43361</v>
      </c>
      <c r="I1492" s="160" t="s">
        <v>384</v>
      </c>
      <c r="J1492" s="160" t="s">
        <v>376</v>
      </c>
      <c r="K1492" s="160">
        <v>2018</v>
      </c>
      <c r="L1492" s="160" t="s">
        <v>101</v>
      </c>
      <c r="M1492" s="211">
        <f>VLOOKUP(J1492,'Depr Rates'!A:G,7,FALSE)</f>
        <v>3.9300000000000002E-2</v>
      </c>
    </row>
    <row r="1493" spans="1:13" ht="14.45" x14ac:dyDescent="0.3">
      <c r="A1493" s="212" t="s">
        <v>102</v>
      </c>
      <c r="B1493" s="213">
        <v>10100501</v>
      </c>
      <c r="C1493" s="212">
        <v>108</v>
      </c>
      <c r="D1493" s="214">
        <v>43466</v>
      </c>
      <c r="E1493" s="160" t="s">
        <v>381</v>
      </c>
      <c r="F1493" s="160">
        <v>108102071</v>
      </c>
      <c r="G1493" s="160">
        <v>-197.24</v>
      </c>
      <c r="H1493" s="214">
        <v>43493</v>
      </c>
      <c r="I1493" s="160" t="s">
        <v>476</v>
      </c>
      <c r="J1493" s="160" t="s">
        <v>9054</v>
      </c>
      <c r="K1493" s="160">
        <f t="shared" ref="K1493:K1524" si="23">MONTH(H1493)</f>
        <v>1</v>
      </c>
      <c r="L1493" s="160" t="s">
        <v>101</v>
      </c>
      <c r="M1493" s="211">
        <f>VLOOKUP(J1493,'Depr Rates'!A:G,7,FALSE)</f>
        <v>3.1399999999999997E-2</v>
      </c>
    </row>
    <row r="1494" spans="1:13" ht="14.45" x14ac:dyDescent="0.3">
      <c r="A1494" s="212" t="s">
        <v>102</v>
      </c>
      <c r="B1494" s="213">
        <v>10100501</v>
      </c>
      <c r="C1494" s="212">
        <v>108</v>
      </c>
      <c r="D1494" s="214">
        <v>43466</v>
      </c>
      <c r="E1494" s="160" t="s">
        <v>383</v>
      </c>
      <c r="F1494" s="160">
        <v>108102071</v>
      </c>
      <c r="G1494" s="160">
        <v>0</v>
      </c>
      <c r="H1494" s="214">
        <v>43493</v>
      </c>
      <c r="I1494" s="160" t="s">
        <v>476</v>
      </c>
      <c r="J1494" s="160" t="s">
        <v>9054</v>
      </c>
      <c r="K1494" s="160">
        <f t="shared" si="23"/>
        <v>1</v>
      </c>
      <c r="L1494" s="160" t="s">
        <v>101</v>
      </c>
      <c r="M1494" s="211">
        <f>VLOOKUP(J1494,'Depr Rates'!A:G,7,FALSE)</f>
        <v>3.1399999999999997E-2</v>
      </c>
    </row>
    <row r="1495" spans="1:13" ht="14.45" x14ac:dyDescent="0.3">
      <c r="A1495" s="212" t="s">
        <v>102</v>
      </c>
      <c r="B1495" s="213">
        <v>10100501</v>
      </c>
      <c r="C1495" s="212">
        <v>108</v>
      </c>
      <c r="D1495" s="214">
        <v>43466</v>
      </c>
      <c r="E1495" s="160" t="s">
        <v>381</v>
      </c>
      <c r="F1495" s="160">
        <v>108102071</v>
      </c>
      <c r="G1495" s="160">
        <v>-329.4</v>
      </c>
      <c r="H1495" s="214">
        <v>43493</v>
      </c>
      <c r="I1495" s="160" t="s">
        <v>476</v>
      </c>
      <c r="J1495" s="160" t="s">
        <v>9132</v>
      </c>
      <c r="K1495" s="160">
        <f t="shared" si="23"/>
        <v>1</v>
      </c>
      <c r="L1495" s="160" t="s">
        <v>101</v>
      </c>
      <c r="M1495" s="211">
        <f>VLOOKUP(J1495,'Depr Rates'!A:G,7,FALSE)</f>
        <v>3.7400000000000003E-2</v>
      </c>
    </row>
    <row r="1496" spans="1:13" ht="14.45" x14ac:dyDescent="0.3">
      <c r="A1496" s="212" t="s">
        <v>102</v>
      </c>
      <c r="B1496" s="213">
        <v>10100501</v>
      </c>
      <c r="C1496" s="212">
        <v>108</v>
      </c>
      <c r="D1496" s="214">
        <v>43466</v>
      </c>
      <c r="E1496" s="160" t="s">
        <v>381</v>
      </c>
      <c r="F1496" s="160">
        <v>108102071</v>
      </c>
      <c r="G1496" s="160">
        <v>-329.4</v>
      </c>
      <c r="H1496" s="214">
        <v>43493</v>
      </c>
      <c r="I1496" s="160" t="s">
        <v>476</v>
      </c>
      <c r="J1496" s="160" t="s">
        <v>9132</v>
      </c>
      <c r="K1496" s="160">
        <f t="shared" si="23"/>
        <v>1</v>
      </c>
      <c r="L1496" s="160" t="s">
        <v>101</v>
      </c>
      <c r="M1496" s="211">
        <f>VLOOKUP(J1496,'Depr Rates'!A:G,7,FALSE)</f>
        <v>3.7400000000000003E-2</v>
      </c>
    </row>
    <row r="1497" spans="1:13" ht="14.45" x14ac:dyDescent="0.3">
      <c r="A1497" s="212" t="s">
        <v>102</v>
      </c>
      <c r="B1497" s="213">
        <v>10100501</v>
      </c>
      <c r="C1497" s="212">
        <v>108</v>
      </c>
      <c r="D1497" s="214">
        <v>43466</v>
      </c>
      <c r="E1497" s="160" t="s">
        <v>383</v>
      </c>
      <c r="F1497" s="160">
        <v>108102071</v>
      </c>
      <c r="G1497" s="160">
        <v>0</v>
      </c>
      <c r="H1497" s="214">
        <v>43493</v>
      </c>
      <c r="I1497" s="160" t="s">
        <v>476</v>
      </c>
      <c r="J1497" s="160" t="s">
        <v>9132</v>
      </c>
      <c r="K1497" s="160">
        <f t="shared" si="23"/>
        <v>1</v>
      </c>
      <c r="L1497" s="160" t="s">
        <v>101</v>
      </c>
      <c r="M1497" s="211">
        <f>VLOOKUP(J1497,'Depr Rates'!A:G,7,FALSE)</f>
        <v>3.7400000000000003E-2</v>
      </c>
    </row>
    <row r="1498" spans="1:13" ht="14.45" x14ac:dyDescent="0.3">
      <c r="A1498" s="212" t="s">
        <v>102</v>
      </c>
      <c r="B1498" s="213">
        <v>10100501</v>
      </c>
      <c r="C1498" s="212">
        <v>108</v>
      </c>
      <c r="D1498" s="214">
        <v>43466</v>
      </c>
      <c r="E1498" s="160" t="s">
        <v>383</v>
      </c>
      <c r="F1498" s="160">
        <v>108102071</v>
      </c>
      <c r="G1498" s="160">
        <v>0</v>
      </c>
      <c r="H1498" s="214">
        <v>43493</v>
      </c>
      <c r="I1498" s="160" t="s">
        <v>476</v>
      </c>
      <c r="J1498" s="160" t="s">
        <v>9132</v>
      </c>
      <c r="K1498" s="160">
        <f t="shared" si="23"/>
        <v>1</v>
      </c>
      <c r="L1498" s="160" t="s">
        <v>101</v>
      </c>
      <c r="M1498" s="211">
        <f>VLOOKUP(J1498,'Depr Rates'!A:G,7,FALSE)</f>
        <v>3.7400000000000003E-2</v>
      </c>
    </row>
    <row r="1499" spans="1:13" ht="14.45" x14ac:dyDescent="0.3">
      <c r="A1499" s="212" t="s">
        <v>102</v>
      </c>
      <c r="B1499" s="213">
        <v>10100501</v>
      </c>
      <c r="C1499" s="212">
        <v>108</v>
      </c>
      <c r="D1499" s="214">
        <v>43466</v>
      </c>
      <c r="E1499" s="160" t="s">
        <v>381</v>
      </c>
      <c r="F1499" s="160">
        <v>108102071</v>
      </c>
      <c r="G1499" s="160">
        <v>-106.2</v>
      </c>
      <c r="H1499" s="214">
        <v>43493</v>
      </c>
      <c r="I1499" s="160" t="s">
        <v>476</v>
      </c>
      <c r="J1499" s="160" t="s">
        <v>377</v>
      </c>
      <c r="K1499" s="160">
        <f t="shared" si="23"/>
        <v>1</v>
      </c>
      <c r="L1499" s="160" t="s">
        <v>101</v>
      </c>
      <c r="M1499" s="211">
        <f>VLOOKUP(J1499,'Depr Rates'!A:G,7,FALSE)</f>
        <v>1.77E-2</v>
      </c>
    </row>
    <row r="1500" spans="1:13" ht="14.45" x14ac:dyDescent="0.3">
      <c r="A1500" s="212" t="s">
        <v>102</v>
      </c>
      <c r="B1500" s="213">
        <v>10100501</v>
      </c>
      <c r="C1500" s="212">
        <v>108</v>
      </c>
      <c r="D1500" s="214">
        <v>43466</v>
      </c>
      <c r="E1500" s="160" t="s">
        <v>383</v>
      </c>
      <c r="F1500" s="160">
        <v>108102071</v>
      </c>
      <c r="G1500" s="160">
        <v>0</v>
      </c>
      <c r="H1500" s="214">
        <v>43493</v>
      </c>
      <c r="I1500" s="160" t="s">
        <v>476</v>
      </c>
      <c r="J1500" s="160" t="s">
        <v>377</v>
      </c>
      <c r="K1500" s="160">
        <f t="shared" si="23"/>
        <v>1</v>
      </c>
      <c r="L1500" s="160" t="s">
        <v>101</v>
      </c>
      <c r="M1500" s="211">
        <f>VLOOKUP(J1500,'Depr Rates'!A:G,7,FALSE)</f>
        <v>1.77E-2</v>
      </c>
    </row>
    <row r="1501" spans="1:13" ht="14.45" x14ac:dyDescent="0.3">
      <c r="A1501" s="212" t="s">
        <v>102</v>
      </c>
      <c r="B1501" s="213">
        <v>10100501</v>
      </c>
      <c r="C1501" s="212">
        <v>108</v>
      </c>
      <c r="D1501" s="214">
        <v>43466</v>
      </c>
      <c r="E1501" s="160" t="s">
        <v>383</v>
      </c>
      <c r="F1501" s="160">
        <v>108102071</v>
      </c>
      <c r="G1501" s="160">
        <v>0</v>
      </c>
      <c r="H1501" s="214">
        <v>43493</v>
      </c>
      <c r="I1501" s="160" t="s">
        <v>384</v>
      </c>
      <c r="J1501" s="160" t="s">
        <v>9054</v>
      </c>
      <c r="K1501" s="160">
        <f t="shared" si="23"/>
        <v>1</v>
      </c>
      <c r="L1501" s="160" t="s">
        <v>101</v>
      </c>
      <c r="M1501" s="211">
        <f>VLOOKUP(J1501,'Depr Rates'!A:G,7,FALSE)</f>
        <v>3.1399999999999997E-2</v>
      </c>
    </row>
    <row r="1502" spans="1:13" ht="14.45" x14ac:dyDescent="0.3">
      <c r="A1502" s="212" t="s">
        <v>102</v>
      </c>
      <c r="B1502" s="213">
        <v>10100501</v>
      </c>
      <c r="C1502" s="212">
        <v>108</v>
      </c>
      <c r="D1502" s="214">
        <v>43466</v>
      </c>
      <c r="E1502" s="160" t="s">
        <v>383</v>
      </c>
      <c r="F1502" s="160">
        <v>108102071</v>
      </c>
      <c r="G1502" s="160">
        <v>0</v>
      </c>
      <c r="H1502" s="214">
        <v>43493</v>
      </c>
      <c r="I1502" s="160" t="s">
        <v>384</v>
      </c>
      <c r="J1502" s="160" t="s">
        <v>9132</v>
      </c>
      <c r="K1502" s="160">
        <f t="shared" si="23"/>
        <v>1</v>
      </c>
      <c r="L1502" s="160" t="s">
        <v>101</v>
      </c>
      <c r="M1502" s="211">
        <f>VLOOKUP(J1502,'Depr Rates'!A:G,7,FALSE)</f>
        <v>3.7400000000000003E-2</v>
      </c>
    </row>
    <row r="1503" spans="1:13" ht="14.45" x14ac:dyDescent="0.3">
      <c r="A1503" s="212" t="s">
        <v>102</v>
      </c>
      <c r="B1503" s="213">
        <v>10100501</v>
      </c>
      <c r="C1503" s="212">
        <v>108</v>
      </c>
      <c r="D1503" s="214">
        <v>43466</v>
      </c>
      <c r="E1503" s="160" t="s">
        <v>383</v>
      </c>
      <c r="F1503" s="160">
        <v>108102071</v>
      </c>
      <c r="G1503" s="160">
        <v>0</v>
      </c>
      <c r="H1503" s="214">
        <v>43493</v>
      </c>
      <c r="I1503" s="160" t="s">
        <v>384</v>
      </c>
      <c r="J1503" s="160" t="s">
        <v>9132</v>
      </c>
      <c r="K1503" s="160">
        <f t="shared" si="23"/>
        <v>1</v>
      </c>
      <c r="L1503" s="160" t="s">
        <v>101</v>
      </c>
      <c r="M1503" s="211">
        <f>VLOOKUP(J1503,'Depr Rates'!A:G,7,FALSE)</f>
        <v>3.7400000000000003E-2</v>
      </c>
    </row>
    <row r="1504" spans="1:13" ht="14.45" x14ac:dyDescent="0.3">
      <c r="A1504" s="212" t="s">
        <v>102</v>
      </c>
      <c r="B1504" s="213">
        <v>10100501</v>
      </c>
      <c r="C1504" s="212">
        <v>108</v>
      </c>
      <c r="D1504" s="214">
        <v>43466</v>
      </c>
      <c r="E1504" s="160" t="s">
        <v>383</v>
      </c>
      <c r="F1504" s="160">
        <v>108102071</v>
      </c>
      <c r="G1504" s="160">
        <v>0</v>
      </c>
      <c r="H1504" s="214">
        <v>43493</v>
      </c>
      <c r="I1504" s="160" t="s">
        <v>384</v>
      </c>
      <c r="J1504" s="160" t="s">
        <v>377</v>
      </c>
      <c r="K1504" s="160">
        <f t="shared" si="23"/>
        <v>1</v>
      </c>
      <c r="L1504" s="160" t="s">
        <v>101</v>
      </c>
      <c r="M1504" s="211">
        <f>VLOOKUP(J1504,'Depr Rates'!A:G,7,FALSE)</f>
        <v>1.77E-2</v>
      </c>
    </row>
    <row r="1505" spans="1:13" ht="14.45" x14ac:dyDescent="0.3">
      <c r="A1505" s="212" t="s">
        <v>102</v>
      </c>
      <c r="B1505" s="213">
        <v>10100501</v>
      </c>
      <c r="C1505" s="212">
        <v>108</v>
      </c>
      <c r="D1505" s="214">
        <v>43497</v>
      </c>
      <c r="E1505" s="160" t="s">
        <v>383</v>
      </c>
      <c r="F1505" s="160">
        <v>108102071</v>
      </c>
      <c r="G1505" s="160">
        <v>0</v>
      </c>
      <c r="H1505" s="214">
        <v>43493</v>
      </c>
      <c r="I1505" s="160" t="s">
        <v>384</v>
      </c>
      <c r="J1505" s="160" t="s">
        <v>9054</v>
      </c>
      <c r="K1505" s="160">
        <f t="shared" si="23"/>
        <v>1</v>
      </c>
      <c r="L1505" s="160" t="s">
        <v>101</v>
      </c>
      <c r="M1505" s="211">
        <f>VLOOKUP(J1505,'Depr Rates'!A:G,7,FALSE)</f>
        <v>3.1399999999999997E-2</v>
      </c>
    </row>
    <row r="1506" spans="1:13" ht="14.45" x14ac:dyDescent="0.3">
      <c r="A1506" s="212" t="s">
        <v>102</v>
      </c>
      <c r="B1506" s="213">
        <v>10100501</v>
      </c>
      <c r="C1506" s="212">
        <v>108</v>
      </c>
      <c r="D1506" s="214">
        <v>43497</v>
      </c>
      <c r="E1506" s="160" t="s">
        <v>383</v>
      </c>
      <c r="F1506" s="160">
        <v>108102071</v>
      </c>
      <c r="G1506" s="160">
        <v>0</v>
      </c>
      <c r="H1506" s="214">
        <v>43493</v>
      </c>
      <c r="I1506" s="160" t="s">
        <v>384</v>
      </c>
      <c r="J1506" s="160" t="s">
        <v>9132</v>
      </c>
      <c r="K1506" s="160">
        <f t="shared" si="23"/>
        <v>1</v>
      </c>
      <c r="L1506" s="160" t="s">
        <v>101</v>
      </c>
      <c r="M1506" s="211">
        <f>VLOOKUP(J1506,'Depr Rates'!A:G,7,FALSE)</f>
        <v>3.7400000000000003E-2</v>
      </c>
    </row>
    <row r="1507" spans="1:13" ht="14.45" x14ac:dyDescent="0.3">
      <c r="A1507" s="212" t="s">
        <v>102</v>
      </c>
      <c r="B1507" s="213">
        <v>10100501</v>
      </c>
      <c r="C1507" s="212">
        <v>108</v>
      </c>
      <c r="D1507" s="214">
        <v>43497</v>
      </c>
      <c r="E1507" s="160" t="s">
        <v>383</v>
      </c>
      <c r="F1507" s="160">
        <v>108102071</v>
      </c>
      <c r="G1507" s="160">
        <v>0</v>
      </c>
      <c r="H1507" s="214">
        <v>43493</v>
      </c>
      <c r="I1507" s="160" t="s">
        <v>384</v>
      </c>
      <c r="J1507" s="160" t="s">
        <v>9132</v>
      </c>
      <c r="K1507" s="160">
        <f t="shared" si="23"/>
        <v>1</v>
      </c>
      <c r="L1507" s="160" t="s">
        <v>101</v>
      </c>
      <c r="M1507" s="211">
        <f>VLOOKUP(J1507,'Depr Rates'!A:G,7,FALSE)</f>
        <v>3.7400000000000003E-2</v>
      </c>
    </row>
    <row r="1508" spans="1:13" ht="14.45" x14ac:dyDescent="0.3">
      <c r="A1508" s="212" t="s">
        <v>102</v>
      </c>
      <c r="B1508" s="213">
        <v>10100501</v>
      </c>
      <c r="C1508" s="212">
        <v>108</v>
      </c>
      <c r="D1508" s="214">
        <v>43497</v>
      </c>
      <c r="E1508" s="160" t="s">
        <v>383</v>
      </c>
      <c r="F1508" s="160">
        <v>108102071</v>
      </c>
      <c r="G1508" s="160">
        <v>0</v>
      </c>
      <c r="H1508" s="214">
        <v>43493</v>
      </c>
      <c r="I1508" s="160" t="s">
        <v>384</v>
      </c>
      <c r="J1508" s="160" t="s">
        <v>377</v>
      </c>
      <c r="K1508" s="160">
        <f t="shared" si="23"/>
        <v>1</v>
      </c>
      <c r="L1508" s="160" t="s">
        <v>101</v>
      </c>
      <c r="M1508" s="211">
        <f>VLOOKUP(J1508,'Depr Rates'!A:G,7,FALSE)</f>
        <v>1.77E-2</v>
      </c>
    </row>
    <row r="1509" spans="1:13" ht="14.45" x14ac:dyDescent="0.3">
      <c r="A1509" s="212" t="s">
        <v>102</v>
      </c>
      <c r="B1509" s="213">
        <v>10100501</v>
      </c>
      <c r="C1509" s="212">
        <v>108</v>
      </c>
      <c r="D1509" s="214">
        <v>43497</v>
      </c>
      <c r="E1509" s="160" t="s">
        <v>383</v>
      </c>
      <c r="F1509" s="160">
        <v>108102071</v>
      </c>
      <c r="G1509" s="160">
        <v>0</v>
      </c>
      <c r="H1509" s="214">
        <v>43493</v>
      </c>
      <c r="I1509" s="160" t="s">
        <v>384</v>
      </c>
      <c r="J1509" s="160" t="s">
        <v>9054</v>
      </c>
      <c r="K1509" s="160">
        <f t="shared" si="23"/>
        <v>1</v>
      </c>
      <c r="L1509" s="160" t="s">
        <v>101</v>
      </c>
      <c r="M1509" s="211">
        <f>VLOOKUP(J1509,'Depr Rates'!A:G,7,FALSE)</f>
        <v>3.1399999999999997E-2</v>
      </c>
    </row>
    <row r="1510" spans="1:13" ht="14.45" x14ac:dyDescent="0.3">
      <c r="A1510" s="212" t="s">
        <v>102</v>
      </c>
      <c r="B1510" s="213">
        <v>10100501</v>
      </c>
      <c r="C1510" s="212">
        <v>108</v>
      </c>
      <c r="D1510" s="214">
        <v>43497</v>
      </c>
      <c r="E1510" s="160" t="s">
        <v>383</v>
      </c>
      <c r="F1510" s="160">
        <v>108102071</v>
      </c>
      <c r="G1510" s="160">
        <v>0</v>
      </c>
      <c r="H1510" s="214">
        <v>43493</v>
      </c>
      <c r="I1510" s="160" t="s">
        <v>384</v>
      </c>
      <c r="J1510" s="160" t="s">
        <v>9132</v>
      </c>
      <c r="K1510" s="160">
        <f t="shared" si="23"/>
        <v>1</v>
      </c>
      <c r="L1510" s="160" t="s">
        <v>101</v>
      </c>
      <c r="M1510" s="211">
        <f>VLOOKUP(J1510,'Depr Rates'!A:G,7,FALSE)</f>
        <v>3.7400000000000003E-2</v>
      </c>
    </row>
    <row r="1511" spans="1:13" ht="14.45" x14ac:dyDescent="0.3">
      <c r="A1511" s="212" t="s">
        <v>102</v>
      </c>
      <c r="B1511" s="213">
        <v>10100501</v>
      </c>
      <c r="C1511" s="212">
        <v>108</v>
      </c>
      <c r="D1511" s="214">
        <v>43497</v>
      </c>
      <c r="E1511" s="160" t="s">
        <v>383</v>
      </c>
      <c r="F1511" s="160">
        <v>108102071</v>
      </c>
      <c r="G1511" s="160">
        <v>0</v>
      </c>
      <c r="H1511" s="214">
        <v>43493</v>
      </c>
      <c r="I1511" s="160" t="s">
        <v>384</v>
      </c>
      <c r="J1511" s="160" t="s">
        <v>9132</v>
      </c>
      <c r="K1511" s="160">
        <f t="shared" si="23"/>
        <v>1</v>
      </c>
      <c r="L1511" s="160" t="s">
        <v>101</v>
      </c>
      <c r="M1511" s="211">
        <f>VLOOKUP(J1511,'Depr Rates'!A:G,7,FALSE)</f>
        <v>3.7400000000000003E-2</v>
      </c>
    </row>
    <row r="1512" spans="1:13" ht="14.45" x14ac:dyDescent="0.3">
      <c r="A1512" s="212" t="s">
        <v>102</v>
      </c>
      <c r="B1512" s="213">
        <v>10100501</v>
      </c>
      <c r="C1512" s="212">
        <v>108</v>
      </c>
      <c r="D1512" s="214">
        <v>43497</v>
      </c>
      <c r="E1512" s="160" t="s">
        <v>383</v>
      </c>
      <c r="F1512" s="160">
        <v>108102071</v>
      </c>
      <c r="G1512" s="160">
        <v>0</v>
      </c>
      <c r="H1512" s="214">
        <v>43493</v>
      </c>
      <c r="I1512" s="160" t="s">
        <v>384</v>
      </c>
      <c r="J1512" s="160" t="s">
        <v>377</v>
      </c>
      <c r="K1512" s="160">
        <f t="shared" si="23"/>
        <v>1</v>
      </c>
      <c r="L1512" s="160" t="s">
        <v>101</v>
      </c>
      <c r="M1512" s="211">
        <f>VLOOKUP(J1512,'Depr Rates'!A:G,7,FALSE)</f>
        <v>1.77E-2</v>
      </c>
    </row>
    <row r="1513" spans="1:13" ht="14.45" x14ac:dyDescent="0.3">
      <c r="A1513" s="212" t="s">
        <v>102</v>
      </c>
      <c r="B1513" s="213">
        <v>10100501</v>
      </c>
      <c r="C1513" s="212">
        <v>108</v>
      </c>
      <c r="D1513" s="214">
        <v>43525</v>
      </c>
      <c r="E1513" s="160" t="s">
        <v>383</v>
      </c>
      <c r="F1513" s="160">
        <v>108102071</v>
      </c>
      <c r="G1513" s="160">
        <v>0</v>
      </c>
      <c r="H1513" s="214">
        <v>43493</v>
      </c>
      <c r="I1513" s="160" t="s">
        <v>384</v>
      </c>
      <c r="J1513" s="160" t="s">
        <v>9054</v>
      </c>
      <c r="K1513" s="160">
        <f t="shared" si="23"/>
        <v>1</v>
      </c>
      <c r="L1513" s="160" t="s">
        <v>101</v>
      </c>
      <c r="M1513" s="211">
        <f>VLOOKUP(J1513,'Depr Rates'!A:G,7,FALSE)</f>
        <v>3.1399999999999997E-2</v>
      </c>
    </row>
    <row r="1514" spans="1:13" ht="14.45" x14ac:dyDescent="0.3">
      <c r="A1514" s="212" t="s">
        <v>102</v>
      </c>
      <c r="B1514" s="213">
        <v>10100501</v>
      </c>
      <c r="C1514" s="212">
        <v>108</v>
      </c>
      <c r="D1514" s="214">
        <v>43525</v>
      </c>
      <c r="E1514" s="160" t="s">
        <v>383</v>
      </c>
      <c r="F1514" s="160">
        <v>108102071</v>
      </c>
      <c r="G1514" s="160">
        <v>0</v>
      </c>
      <c r="H1514" s="214">
        <v>43493</v>
      </c>
      <c r="I1514" s="160" t="s">
        <v>384</v>
      </c>
      <c r="J1514" s="160" t="s">
        <v>9132</v>
      </c>
      <c r="K1514" s="160">
        <f t="shared" si="23"/>
        <v>1</v>
      </c>
      <c r="L1514" s="160" t="s">
        <v>101</v>
      </c>
      <c r="M1514" s="211">
        <f>VLOOKUP(J1514,'Depr Rates'!A:G,7,FALSE)</f>
        <v>3.7400000000000003E-2</v>
      </c>
    </row>
    <row r="1515" spans="1:13" ht="14.45" x14ac:dyDescent="0.3">
      <c r="A1515" s="212" t="s">
        <v>102</v>
      </c>
      <c r="B1515" s="213">
        <v>10100501</v>
      </c>
      <c r="C1515" s="212">
        <v>108</v>
      </c>
      <c r="D1515" s="214">
        <v>43525</v>
      </c>
      <c r="E1515" s="160" t="s">
        <v>383</v>
      </c>
      <c r="F1515" s="160">
        <v>108102071</v>
      </c>
      <c r="G1515" s="160">
        <v>0</v>
      </c>
      <c r="H1515" s="214">
        <v>43493</v>
      </c>
      <c r="I1515" s="160" t="s">
        <v>384</v>
      </c>
      <c r="J1515" s="160" t="s">
        <v>9132</v>
      </c>
      <c r="K1515" s="160">
        <f t="shared" si="23"/>
        <v>1</v>
      </c>
      <c r="L1515" s="160" t="s">
        <v>101</v>
      </c>
      <c r="M1515" s="211">
        <f>VLOOKUP(J1515,'Depr Rates'!A:G,7,FALSE)</f>
        <v>3.7400000000000003E-2</v>
      </c>
    </row>
    <row r="1516" spans="1:13" ht="14.45" x14ac:dyDescent="0.3">
      <c r="A1516" s="212" t="s">
        <v>102</v>
      </c>
      <c r="B1516" s="213">
        <v>10100501</v>
      </c>
      <c r="C1516" s="212">
        <v>108</v>
      </c>
      <c r="D1516" s="214">
        <v>43525</v>
      </c>
      <c r="E1516" s="160" t="s">
        <v>383</v>
      </c>
      <c r="F1516" s="160">
        <v>108102071</v>
      </c>
      <c r="G1516" s="160">
        <v>0</v>
      </c>
      <c r="H1516" s="214">
        <v>43493</v>
      </c>
      <c r="I1516" s="160" t="s">
        <v>384</v>
      </c>
      <c r="J1516" s="160" t="s">
        <v>377</v>
      </c>
      <c r="K1516" s="160">
        <f t="shared" si="23"/>
        <v>1</v>
      </c>
      <c r="L1516" s="160" t="s">
        <v>101</v>
      </c>
      <c r="M1516" s="211">
        <f>VLOOKUP(J1516,'Depr Rates'!A:G,7,FALSE)</f>
        <v>1.77E-2</v>
      </c>
    </row>
    <row r="1517" spans="1:13" ht="14.45" x14ac:dyDescent="0.3">
      <c r="A1517" s="212" t="s">
        <v>102</v>
      </c>
      <c r="B1517" s="213">
        <v>10100501</v>
      </c>
      <c r="C1517" s="212">
        <v>108</v>
      </c>
      <c r="D1517" s="214">
        <v>43525</v>
      </c>
      <c r="E1517" s="160" t="s">
        <v>383</v>
      </c>
      <c r="F1517" s="160">
        <v>108102071</v>
      </c>
      <c r="G1517" s="160">
        <v>0</v>
      </c>
      <c r="H1517" s="214">
        <v>43493</v>
      </c>
      <c r="I1517" s="160" t="s">
        <v>384</v>
      </c>
      <c r="J1517" s="160" t="s">
        <v>9054</v>
      </c>
      <c r="K1517" s="160">
        <f t="shared" si="23"/>
        <v>1</v>
      </c>
      <c r="L1517" s="160" t="s">
        <v>101</v>
      </c>
      <c r="M1517" s="211">
        <f>VLOOKUP(J1517,'Depr Rates'!A:G,7,FALSE)</f>
        <v>3.1399999999999997E-2</v>
      </c>
    </row>
    <row r="1518" spans="1:13" ht="14.45" x14ac:dyDescent="0.3">
      <c r="A1518" s="212" t="s">
        <v>102</v>
      </c>
      <c r="B1518" s="213">
        <v>10100501</v>
      </c>
      <c r="C1518" s="212">
        <v>108</v>
      </c>
      <c r="D1518" s="214">
        <v>43525</v>
      </c>
      <c r="E1518" s="160" t="s">
        <v>383</v>
      </c>
      <c r="F1518" s="160">
        <v>108102071</v>
      </c>
      <c r="G1518" s="160">
        <v>0</v>
      </c>
      <c r="H1518" s="214">
        <v>43493</v>
      </c>
      <c r="I1518" s="160" t="s">
        <v>384</v>
      </c>
      <c r="J1518" s="160" t="s">
        <v>9132</v>
      </c>
      <c r="K1518" s="160">
        <f t="shared" si="23"/>
        <v>1</v>
      </c>
      <c r="L1518" s="160" t="s">
        <v>101</v>
      </c>
      <c r="M1518" s="211">
        <f>VLOOKUP(J1518,'Depr Rates'!A:G,7,FALSE)</f>
        <v>3.7400000000000003E-2</v>
      </c>
    </row>
    <row r="1519" spans="1:13" ht="14.45" x14ac:dyDescent="0.3">
      <c r="A1519" s="212" t="s">
        <v>102</v>
      </c>
      <c r="B1519" s="213">
        <v>10100501</v>
      </c>
      <c r="C1519" s="212">
        <v>108</v>
      </c>
      <c r="D1519" s="214">
        <v>43525</v>
      </c>
      <c r="E1519" s="160" t="s">
        <v>383</v>
      </c>
      <c r="F1519" s="160">
        <v>108102071</v>
      </c>
      <c r="G1519" s="160">
        <v>0</v>
      </c>
      <c r="H1519" s="214">
        <v>43493</v>
      </c>
      <c r="I1519" s="160" t="s">
        <v>384</v>
      </c>
      <c r="J1519" s="160" t="s">
        <v>9132</v>
      </c>
      <c r="K1519" s="160">
        <f t="shared" si="23"/>
        <v>1</v>
      </c>
      <c r="L1519" s="160" t="s">
        <v>101</v>
      </c>
      <c r="M1519" s="211">
        <f>VLOOKUP(J1519,'Depr Rates'!A:G,7,FALSE)</f>
        <v>3.7400000000000003E-2</v>
      </c>
    </row>
    <row r="1520" spans="1:13" ht="14.45" x14ac:dyDescent="0.3">
      <c r="A1520" s="212" t="s">
        <v>102</v>
      </c>
      <c r="B1520" s="213">
        <v>10100501</v>
      </c>
      <c r="C1520" s="212">
        <v>108</v>
      </c>
      <c r="D1520" s="214">
        <v>43525</v>
      </c>
      <c r="E1520" s="160" t="s">
        <v>383</v>
      </c>
      <c r="F1520" s="160">
        <v>108102071</v>
      </c>
      <c r="G1520" s="160">
        <v>0</v>
      </c>
      <c r="H1520" s="214">
        <v>43493</v>
      </c>
      <c r="I1520" s="160" t="s">
        <v>384</v>
      </c>
      <c r="J1520" s="160" t="s">
        <v>377</v>
      </c>
      <c r="K1520" s="160">
        <f t="shared" si="23"/>
        <v>1</v>
      </c>
      <c r="L1520" s="160" t="s">
        <v>101</v>
      </c>
      <c r="M1520" s="211">
        <f>VLOOKUP(J1520,'Depr Rates'!A:G,7,FALSE)</f>
        <v>1.77E-2</v>
      </c>
    </row>
    <row r="1521" spans="1:13" ht="14.45" x14ac:dyDescent="0.3">
      <c r="A1521" s="212" t="s">
        <v>102</v>
      </c>
      <c r="B1521" s="213">
        <v>10100501</v>
      </c>
      <c r="C1521" s="212">
        <v>108</v>
      </c>
      <c r="D1521" s="214">
        <v>43525</v>
      </c>
      <c r="E1521" s="160" t="s">
        <v>383</v>
      </c>
      <c r="F1521" s="160">
        <v>108102071</v>
      </c>
      <c r="G1521" s="160">
        <v>0</v>
      </c>
      <c r="H1521" s="214">
        <v>43493</v>
      </c>
      <c r="I1521" s="160" t="s">
        <v>384</v>
      </c>
      <c r="J1521" s="160" t="s">
        <v>9054</v>
      </c>
      <c r="K1521" s="160">
        <f t="shared" si="23"/>
        <v>1</v>
      </c>
      <c r="L1521" s="160" t="s">
        <v>101</v>
      </c>
      <c r="M1521" s="211">
        <f>VLOOKUP(J1521,'Depr Rates'!A:G,7,FALSE)</f>
        <v>3.1399999999999997E-2</v>
      </c>
    </row>
    <row r="1522" spans="1:13" ht="14.45" x14ac:dyDescent="0.3">
      <c r="A1522" s="212" t="s">
        <v>102</v>
      </c>
      <c r="B1522" s="213">
        <v>10100501</v>
      </c>
      <c r="C1522" s="212">
        <v>108</v>
      </c>
      <c r="D1522" s="214">
        <v>43525</v>
      </c>
      <c r="E1522" s="160" t="s">
        <v>383</v>
      </c>
      <c r="F1522" s="160">
        <v>108102071</v>
      </c>
      <c r="G1522" s="160">
        <v>0</v>
      </c>
      <c r="H1522" s="214">
        <v>43493</v>
      </c>
      <c r="I1522" s="160" t="s">
        <v>384</v>
      </c>
      <c r="J1522" s="160" t="s">
        <v>9132</v>
      </c>
      <c r="K1522" s="160">
        <f t="shared" si="23"/>
        <v>1</v>
      </c>
      <c r="L1522" s="160" t="s">
        <v>101</v>
      </c>
      <c r="M1522" s="211">
        <f>VLOOKUP(J1522,'Depr Rates'!A:G,7,FALSE)</f>
        <v>3.7400000000000003E-2</v>
      </c>
    </row>
    <row r="1523" spans="1:13" ht="14.45" x14ac:dyDescent="0.3">
      <c r="A1523" s="212" t="s">
        <v>102</v>
      </c>
      <c r="B1523" s="213">
        <v>10100501</v>
      </c>
      <c r="C1523" s="212">
        <v>108</v>
      </c>
      <c r="D1523" s="214">
        <v>43525</v>
      </c>
      <c r="E1523" s="160" t="s">
        <v>383</v>
      </c>
      <c r="F1523" s="160">
        <v>108102071</v>
      </c>
      <c r="G1523" s="160">
        <v>0</v>
      </c>
      <c r="H1523" s="214">
        <v>43493</v>
      </c>
      <c r="I1523" s="160" t="s">
        <v>384</v>
      </c>
      <c r="J1523" s="160" t="s">
        <v>9132</v>
      </c>
      <c r="K1523" s="160">
        <f t="shared" si="23"/>
        <v>1</v>
      </c>
      <c r="L1523" s="160" t="s">
        <v>101</v>
      </c>
      <c r="M1523" s="211">
        <f>VLOOKUP(J1523,'Depr Rates'!A:G,7,FALSE)</f>
        <v>3.7400000000000003E-2</v>
      </c>
    </row>
    <row r="1524" spans="1:13" ht="14.45" x14ac:dyDescent="0.3">
      <c r="A1524" s="212" t="s">
        <v>102</v>
      </c>
      <c r="B1524" s="213">
        <v>10100501</v>
      </c>
      <c r="C1524" s="212">
        <v>108</v>
      </c>
      <c r="D1524" s="214">
        <v>43525</v>
      </c>
      <c r="E1524" s="160" t="s">
        <v>383</v>
      </c>
      <c r="F1524" s="160">
        <v>108102071</v>
      </c>
      <c r="G1524" s="160">
        <v>0</v>
      </c>
      <c r="H1524" s="214">
        <v>43493</v>
      </c>
      <c r="I1524" s="160" t="s">
        <v>384</v>
      </c>
      <c r="J1524" s="160" t="s">
        <v>377</v>
      </c>
      <c r="K1524" s="160">
        <f t="shared" si="23"/>
        <v>1</v>
      </c>
      <c r="L1524" s="160" t="s">
        <v>101</v>
      </c>
      <c r="M1524" s="211">
        <f>VLOOKUP(J1524,'Depr Rates'!A:G,7,FALSE)</f>
        <v>1.77E-2</v>
      </c>
    </row>
    <row r="1525" spans="1:13" ht="14.45" x14ac:dyDescent="0.3">
      <c r="A1525" s="212" t="s">
        <v>102</v>
      </c>
      <c r="B1525" s="213">
        <v>10100501</v>
      </c>
      <c r="C1525" s="212">
        <v>108</v>
      </c>
      <c r="D1525" s="214">
        <v>43497</v>
      </c>
      <c r="E1525" s="160" t="s">
        <v>381</v>
      </c>
      <c r="F1525" s="160">
        <v>108102413</v>
      </c>
      <c r="G1525" s="160">
        <v>-68.92</v>
      </c>
      <c r="H1525" s="214">
        <v>43503</v>
      </c>
      <c r="I1525" s="160" t="s">
        <v>518</v>
      </c>
      <c r="J1525" s="160" t="s">
        <v>9054</v>
      </c>
      <c r="K1525" s="160">
        <f t="shared" ref="K1525:K1556" si="24">MONTH(H1525)</f>
        <v>2</v>
      </c>
      <c r="L1525" s="160" t="s">
        <v>101</v>
      </c>
      <c r="M1525" s="211">
        <f>VLOOKUP(J1525,'Depr Rates'!A:G,7,FALSE)</f>
        <v>3.1399999999999997E-2</v>
      </c>
    </row>
    <row r="1526" spans="1:13" ht="14.45" x14ac:dyDescent="0.3">
      <c r="A1526" s="212" t="s">
        <v>102</v>
      </c>
      <c r="B1526" s="213">
        <v>10100501</v>
      </c>
      <c r="C1526" s="212">
        <v>108</v>
      </c>
      <c r="D1526" s="214">
        <v>43497</v>
      </c>
      <c r="E1526" s="160" t="s">
        <v>383</v>
      </c>
      <c r="F1526" s="160">
        <v>108102413</v>
      </c>
      <c r="G1526" s="160">
        <v>0</v>
      </c>
      <c r="H1526" s="214">
        <v>43503</v>
      </c>
      <c r="I1526" s="160" t="s">
        <v>518</v>
      </c>
      <c r="J1526" s="160" t="s">
        <v>9054</v>
      </c>
      <c r="K1526" s="160">
        <f t="shared" si="24"/>
        <v>2</v>
      </c>
      <c r="L1526" s="160" t="s">
        <v>101</v>
      </c>
      <c r="M1526" s="211">
        <f>VLOOKUP(J1526,'Depr Rates'!A:G,7,FALSE)</f>
        <v>3.1399999999999997E-2</v>
      </c>
    </row>
    <row r="1527" spans="1:13" ht="14.45" x14ac:dyDescent="0.3">
      <c r="A1527" s="212" t="s">
        <v>102</v>
      </c>
      <c r="B1527" s="213">
        <v>10100501</v>
      </c>
      <c r="C1527" s="212">
        <v>108</v>
      </c>
      <c r="D1527" s="214">
        <v>43497</v>
      </c>
      <c r="E1527" s="160" t="s">
        <v>383</v>
      </c>
      <c r="F1527" s="160">
        <v>108102413</v>
      </c>
      <c r="G1527" s="160">
        <v>0</v>
      </c>
      <c r="H1527" s="214">
        <v>43503</v>
      </c>
      <c r="I1527" s="160" t="s">
        <v>384</v>
      </c>
      <c r="J1527" s="160" t="s">
        <v>9054</v>
      </c>
      <c r="K1527" s="160">
        <f t="shared" si="24"/>
        <v>2</v>
      </c>
      <c r="L1527" s="160" t="s">
        <v>101</v>
      </c>
      <c r="M1527" s="211">
        <f>VLOOKUP(J1527,'Depr Rates'!A:G,7,FALSE)</f>
        <v>3.1399999999999997E-2</v>
      </c>
    </row>
    <row r="1528" spans="1:13" ht="14.45" x14ac:dyDescent="0.3">
      <c r="A1528" s="212" t="s">
        <v>102</v>
      </c>
      <c r="B1528" s="213">
        <v>10100501</v>
      </c>
      <c r="C1528" s="212">
        <v>108</v>
      </c>
      <c r="D1528" s="214">
        <v>43525</v>
      </c>
      <c r="E1528" s="160" t="s">
        <v>383</v>
      </c>
      <c r="F1528" s="160">
        <v>108102413</v>
      </c>
      <c r="G1528" s="160">
        <v>0</v>
      </c>
      <c r="H1528" s="214">
        <v>43503</v>
      </c>
      <c r="I1528" s="160" t="s">
        <v>384</v>
      </c>
      <c r="J1528" s="160" t="s">
        <v>9054</v>
      </c>
      <c r="K1528" s="160">
        <f t="shared" si="24"/>
        <v>2</v>
      </c>
      <c r="L1528" s="160" t="s">
        <v>101</v>
      </c>
      <c r="M1528" s="211">
        <f>VLOOKUP(J1528,'Depr Rates'!A:G,7,FALSE)</f>
        <v>3.1399999999999997E-2</v>
      </c>
    </row>
    <row r="1529" spans="1:13" ht="14.45" x14ac:dyDescent="0.3">
      <c r="A1529" s="212" t="s">
        <v>102</v>
      </c>
      <c r="B1529" s="213">
        <v>10100501</v>
      </c>
      <c r="C1529" s="212">
        <v>108</v>
      </c>
      <c r="D1529" s="214">
        <v>43525</v>
      </c>
      <c r="E1529" s="160" t="s">
        <v>383</v>
      </c>
      <c r="F1529" s="160">
        <v>108102413</v>
      </c>
      <c r="G1529" s="160">
        <v>0</v>
      </c>
      <c r="H1529" s="214">
        <v>43503</v>
      </c>
      <c r="I1529" s="160" t="s">
        <v>384</v>
      </c>
      <c r="J1529" s="160" t="s">
        <v>9054</v>
      </c>
      <c r="K1529" s="160">
        <f t="shared" si="24"/>
        <v>2</v>
      </c>
      <c r="L1529" s="160" t="s">
        <v>101</v>
      </c>
      <c r="M1529" s="211">
        <f>VLOOKUP(J1529,'Depr Rates'!A:G,7,FALSE)</f>
        <v>3.1399999999999997E-2</v>
      </c>
    </row>
    <row r="1530" spans="1:13" ht="14.45" x14ac:dyDescent="0.3">
      <c r="A1530" s="212" t="s">
        <v>102</v>
      </c>
      <c r="B1530" s="213">
        <v>10100501</v>
      </c>
      <c r="C1530" s="212">
        <v>108</v>
      </c>
      <c r="D1530" s="214">
        <v>43466</v>
      </c>
      <c r="E1530" s="160" t="s">
        <v>381</v>
      </c>
      <c r="F1530" s="160">
        <v>108102414</v>
      </c>
      <c r="G1530" s="160">
        <v>-333.28</v>
      </c>
      <c r="H1530" s="214">
        <v>43475</v>
      </c>
      <c r="I1530" s="160" t="s">
        <v>411</v>
      </c>
      <c r="J1530" s="160" t="s">
        <v>9054</v>
      </c>
      <c r="K1530" s="160">
        <f t="shared" si="24"/>
        <v>1</v>
      </c>
      <c r="L1530" s="160" t="s">
        <v>101</v>
      </c>
      <c r="M1530" s="211">
        <f>VLOOKUP(J1530,'Depr Rates'!A:G,7,FALSE)</f>
        <v>3.1399999999999997E-2</v>
      </c>
    </row>
    <row r="1531" spans="1:13" ht="14.45" x14ac:dyDescent="0.3">
      <c r="A1531" s="212" t="s">
        <v>102</v>
      </c>
      <c r="B1531" s="213">
        <v>10100501</v>
      </c>
      <c r="C1531" s="212">
        <v>108</v>
      </c>
      <c r="D1531" s="214">
        <v>43466</v>
      </c>
      <c r="E1531" s="160" t="s">
        <v>381</v>
      </c>
      <c r="F1531" s="160">
        <v>108102414</v>
      </c>
      <c r="G1531" s="160">
        <v>-951.6</v>
      </c>
      <c r="H1531" s="214">
        <v>43475</v>
      </c>
      <c r="I1531" s="160" t="s">
        <v>411</v>
      </c>
      <c r="J1531" s="160" t="s">
        <v>9132</v>
      </c>
      <c r="K1531" s="160">
        <f t="shared" si="24"/>
        <v>1</v>
      </c>
      <c r="L1531" s="160" t="s">
        <v>101</v>
      </c>
      <c r="M1531" s="211">
        <f>VLOOKUP(J1531,'Depr Rates'!A:G,7,FALSE)</f>
        <v>3.7400000000000003E-2</v>
      </c>
    </row>
    <row r="1532" spans="1:13" ht="14.45" x14ac:dyDescent="0.3">
      <c r="A1532" s="212" t="s">
        <v>102</v>
      </c>
      <c r="B1532" s="213">
        <v>10100501</v>
      </c>
      <c r="C1532" s="212">
        <v>108</v>
      </c>
      <c r="D1532" s="214">
        <v>43466</v>
      </c>
      <c r="E1532" s="160" t="s">
        <v>383</v>
      </c>
      <c r="F1532" s="160">
        <v>108102414</v>
      </c>
      <c r="G1532" s="160">
        <v>0</v>
      </c>
      <c r="H1532" s="214">
        <v>43475</v>
      </c>
      <c r="I1532" s="160" t="s">
        <v>411</v>
      </c>
      <c r="J1532" s="160" t="s">
        <v>9054</v>
      </c>
      <c r="K1532" s="160">
        <f t="shared" si="24"/>
        <v>1</v>
      </c>
      <c r="L1532" s="160" t="s">
        <v>101</v>
      </c>
      <c r="M1532" s="211">
        <f>VLOOKUP(J1532,'Depr Rates'!A:G,7,FALSE)</f>
        <v>3.1399999999999997E-2</v>
      </c>
    </row>
    <row r="1533" spans="1:13" ht="14.45" x14ac:dyDescent="0.3">
      <c r="A1533" s="212" t="s">
        <v>102</v>
      </c>
      <c r="B1533" s="213">
        <v>10100501</v>
      </c>
      <c r="C1533" s="212">
        <v>108</v>
      </c>
      <c r="D1533" s="214">
        <v>43466</v>
      </c>
      <c r="E1533" s="160" t="s">
        <v>383</v>
      </c>
      <c r="F1533" s="160">
        <v>108102414</v>
      </c>
      <c r="G1533" s="160">
        <v>0</v>
      </c>
      <c r="H1533" s="214">
        <v>43475</v>
      </c>
      <c r="I1533" s="160" t="s">
        <v>411</v>
      </c>
      <c r="J1533" s="160" t="s">
        <v>9132</v>
      </c>
      <c r="K1533" s="160">
        <f t="shared" si="24"/>
        <v>1</v>
      </c>
      <c r="L1533" s="160" t="s">
        <v>101</v>
      </c>
      <c r="M1533" s="211">
        <f>VLOOKUP(J1533,'Depr Rates'!A:G,7,FALSE)</f>
        <v>3.7400000000000003E-2</v>
      </c>
    </row>
    <row r="1534" spans="1:13" ht="14.45" x14ac:dyDescent="0.3">
      <c r="A1534" s="212" t="s">
        <v>102</v>
      </c>
      <c r="B1534" s="213">
        <v>10100501</v>
      </c>
      <c r="C1534" s="212">
        <v>108</v>
      </c>
      <c r="D1534" s="214">
        <v>43497</v>
      </c>
      <c r="E1534" s="160" t="s">
        <v>383</v>
      </c>
      <c r="F1534" s="160">
        <v>108102414</v>
      </c>
      <c r="G1534" s="160">
        <v>0</v>
      </c>
      <c r="H1534" s="214">
        <v>43475</v>
      </c>
      <c r="I1534" s="160" t="s">
        <v>384</v>
      </c>
      <c r="J1534" s="160" t="s">
        <v>9054</v>
      </c>
      <c r="K1534" s="160">
        <f t="shared" si="24"/>
        <v>1</v>
      </c>
      <c r="L1534" s="160" t="s">
        <v>101</v>
      </c>
      <c r="M1534" s="211">
        <f>VLOOKUP(J1534,'Depr Rates'!A:G,7,FALSE)</f>
        <v>3.1399999999999997E-2</v>
      </c>
    </row>
    <row r="1535" spans="1:13" ht="14.45" x14ac:dyDescent="0.3">
      <c r="A1535" s="212" t="s">
        <v>102</v>
      </c>
      <c r="B1535" s="213">
        <v>10100501</v>
      </c>
      <c r="C1535" s="212">
        <v>108</v>
      </c>
      <c r="D1535" s="214">
        <v>43497</v>
      </c>
      <c r="E1535" s="160" t="s">
        <v>383</v>
      </c>
      <c r="F1535" s="160">
        <v>108102414</v>
      </c>
      <c r="G1535" s="160">
        <v>0</v>
      </c>
      <c r="H1535" s="214">
        <v>43475</v>
      </c>
      <c r="I1535" s="160" t="s">
        <v>384</v>
      </c>
      <c r="J1535" s="160" t="s">
        <v>9132</v>
      </c>
      <c r="K1535" s="160">
        <f t="shared" si="24"/>
        <v>1</v>
      </c>
      <c r="L1535" s="160" t="s">
        <v>101</v>
      </c>
      <c r="M1535" s="211">
        <f>VLOOKUP(J1535,'Depr Rates'!A:G,7,FALSE)</f>
        <v>3.7400000000000003E-2</v>
      </c>
    </row>
    <row r="1536" spans="1:13" ht="14.45" x14ac:dyDescent="0.3">
      <c r="A1536" s="212" t="s">
        <v>102</v>
      </c>
      <c r="B1536" s="213">
        <v>10100501</v>
      </c>
      <c r="C1536" s="212">
        <v>108</v>
      </c>
      <c r="D1536" s="214">
        <v>43497</v>
      </c>
      <c r="E1536" s="160" t="s">
        <v>383</v>
      </c>
      <c r="F1536" s="160">
        <v>108102414</v>
      </c>
      <c r="G1536" s="160">
        <v>0</v>
      </c>
      <c r="H1536" s="214">
        <v>43475</v>
      </c>
      <c r="I1536" s="160" t="s">
        <v>384</v>
      </c>
      <c r="J1536" s="160" t="s">
        <v>9054</v>
      </c>
      <c r="K1536" s="160">
        <f t="shared" si="24"/>
        <v>1</v>
      </c>
      <c r="L1536" s="160" t="s">
        <v>101</v>
      </c>
      <c r="M1536" s="211">
        <f>VLOOKUP(J1536,'Depr Rates'!A:G,7,FALSE)</f>
        <v>3.1399999999999997E-2</v>
      </c>
    </row>
    <row r="1537" spans="1:13" ht="14.45" x14ac:dyDescent="0.3">
      <c r="A1537" s="212" t="s">
        <v>102</v>
      </c>
      <c r="B1537" s="213">
        <v>10100501</v>
      </c>
      <c r="C1537" s="212">
        <v>108</v>
      </c>
      <c r="D1537" s="214">
        <v>43497</v>
      </c>
      <c r="E1537" s="160" t="s">
        <v>383</v>
      </c>
      <c r="F1537" s="160">
        <v>108102414</v>
      </c>
      <c r="G1537" s="160">
        <v>0</v>
      </c>
      <c r="H1537" s="214">
        <v>43475</v>
      </c>
      <c r="I1537" s="160" t="s">
        <v>384</v>
      </c>
      <c r="J1537" s="160" t="s">
        <v>9132</v>
      </c>
      <c r="K1537" s="160">
        <f t="shared" si="24"/>
        <v>1</v>
      </c>
      <c r="L1537" s="160" t="s">
        <v>101</v>
      </c>
      <c r="M1537" s="211">
        <f>VLOOKUP(J1537,'Depr Rates'!A:G,7,FALSE)</f>
        <v>3.7400000000000003E-2</v>
      </c>
    </row>
    <row r="1538" spans="1:13" ht="14.45" x14ac:dyDescent="0.3">
      <c r="A1538" s="212" t="s">
        <v>102</v>
      </c>
      <c r="B1538" s="213">
        <v>10100501</v>
      </c>
      <c r="C1538" s="212">
        <v>108</v>
      </c>
      <c r="D1538" s="214">
        <v>43466</v>
      </c>
      <c r="E1538" s="160" t="s">
        <v>381</v>
      </c>
      <c r="F1538" s="160">
        <v>108102516</v>
      </c>
      <c r="G1538" s="215">
        <v>-5659.98</v>
      </c>
      <c r="H1538" s="214">
        <v>43481</v>
      </c>
      <c r="I1538" s="160" t="s">
        <v>455</v>
      </c>
      <c r="J1538" s="160" t="s">
        <v>377</v>
      </c>
      <c r="K1538" s="160">
        <f t="shared" si="24"/>
        <v>1</v>
      </c>
      <c r="L1538" s="160" t="s">
        <v>101</v>
      </c>
      <c r="M1538" s="211">
        <f>VLOOKUP(J1538,'Depr Rates'!A:G,7,FALSE)</f>
        <v>1.77E-2</v>
      </c>
    </row>
    <row r="1539" spans="1:13" ht="14.45" x14ac:dyDescent="0.3">
      <c r="A1539" s="212" t="s">
        <v>102</v>
      </c>
      <c r="B1539" s="213">
        <v>10100501</v>
      </c>
      <c r="C1539" s="212">
        <v>108</v>
      </c>
      <c r="D1539" s="214">
        <v>43466</v>
      </c>
      <c r="E1539" s="160" t="s">
        <v>381</v>
      </c>
      <c r="F1539" s="160">
        <v>108102516</v>
      </c>
      <c r="G1539" s="160">
        <v>-875.13</v>
      </c>
      <c r="H1539" s="214">
        <v>43481</v>
      </c>
      <c r="I1539" s="160" t="s">
        <v>455</v>
      </c>
      <c r="J1539" s="160" t="s">
        <v>377</v>
      </c>
      <c r="K1539" s="160">
        <f t="shared" si="24"/>
        <v>1</v>
      </c>
      <c r="L1539" s="160" t="s">
        <v>101</v>
      </c>
      <c r="M1539" s="211">
        <f>VLOOKUP(J1539,'Depr Rates'!A:G,7,FALSE)</f>
        <v>1.77E-2</v>
      </c>
    </row>
    <row r="1540" spans="1:13" ht="14.45" x14ac:dyDescent="0.3">
      <c r="A1540" s="212" t="s">
        <v>102</v>
      </c>
      <c r="B1540" s="213">
        <v>10100501</v>
      </c>
      <c r="C1540" s="212">
        <v>108</v>
      </c>
      <c r="D1540" s="214">
        <v>43466</v>
      </c>
      <c r="E1540" s="160" t="s">
        <v>381</v>
      </c>
      <c r="F1540" s="160">
        <v>108102516</v>
      </c>
      <c r="G1540" s="160">
        <v>-875.13</v>
      </c>
      <c r="H1540" s="214">
        <v>43481</v>
      </c>
      <c r="I1540" s="160" t="s">
        <v>455</v>
      </c>
      <c r="J1540" s="160" t="s">
        <v>377</v>
      </c>
      <c r="K1540" s="160">
        <f t="shared" si="24"/>
        <v>1</v>
      </c>
      <c r="L1540" s="160" t="s">
        <v>101</v>
      </c>
      <c r="M1540" s="211">
        <f>VLOOKUP(J1540,'Depr Rates'!A:G,7,FALSE)</f>
        <v>1.77E-2</v>
      </c>
    </row>
    <row r="1541" spans="1:13" ht="14.45" x14ac:dyDescent="0.3">
      <c r="A1541" s="212" t="s">
        <v>102</v>
      </c>
      <c r="B1541" s="213">
        <v>10100501</v>
      </c>
      <c r="C1541" s="212">
        <v>108</v>
      </c>
      <c r="D1541" s="214">
        <v>43466</v>
      </c>
      <c r="E1541" s="160" t="s">
        <v>381</v>
      </c>
      <c r="F1541" s="160">
        <v>108102516</v>
      </c>
      <c r="G1541" s="215">
        <v>-27748.5</v>
      </c>
      <c r="H1541" s="214">
        <v>43481</v>
      </c>
      <c r="I1541" s="160" t="s">
        <v>455</v>
      </c>
      <c r="J1541" s="160" t="s">
        <v>376</v>
      </c>
      <c r="K1541" s="160">
        <f t="shared" si="24"/>
        <v>1</v>
      </c>
      <c r="L1541" s="160" t="s">
        <v>101</v>
      </c>
      <c r="M1541" s="211">
        <f>VLOOKUP(J1541,'Depr Rates'!A:G,7,FALSE)</f>
        <v>3.9300000000000002E-2</v>
      </c>
    </row>
    <row r="1542" spans="1:13" ht="14.45" x14ac:dyDescent="0.3">
      <c r="A1542" s="212" t="s">
        <v>102</v>
      </c>
      <c r="B1542" s="213">
        <v>10100501</v>
      </c>
      <c r="C1542" s="212">
        <v>108</v>
      </c>
      <c r="D1542" s="214">
        <v>43466</v>
      </c>
      <c r="E1542" s="160" t="s">
        <v>381</v>
      </c>
      <c r="F1542" s="160">
        <v>108102516</v>
      </c>
      <c r="G1542" s="215">
        <v>-15933.64</v>
      </c>
      <c r="H1542" s="214">
        <v>43481</v>
      </c>
      <c r="I1542" s="160" t="s">
        <v>455</v>
      </c>
      <c r="J1542" s="160" t="s">
        <v>376</v>
      </c>
      <c r="K1542" s="160">
        <f t="shared" si="24"/>
        <v>1</v>
      </c>
      <c r="L1542" s="160" t="s">
        <v>101</v>
      </c>
      <c r="M1542" s="211">
        <f>VLOOKUP(J1542,'Depr Rates'!A:G,7,FALSE)</f>
        <v>3.9300000000000002E-2</v>
      </c>
    </row>
    <row r="1543" spans="1:13" ht="14.45" x14ac:dyDescent="0.3">
      <c r="A1543" s="212" t="s">
        <v>102</v>
      </c>
      <c r="B1543" s="213">
        <v>10100501</v>
      </c>
      <c r="C1543" s="212">
        <v>108</v>
      </c>
      <c r="D1543" s="214">
        <v>43466</v>
      </c>
      <c r="E1543" s="160" t="s">
        <v>381</v>
      </c>
      <c r="F1543" s="160">
        <v>108102516</v>
      </c>
      <c r="G1543" s="160">
        <v>-443.16</v>
      </c>
      <c r="H1543" s="214">
        <v>43481</v>
      </c>
      <c r="I1543" s="160" t="s">
        <v>455</v>
      </c>
      <c r="J1543" s="160" t="s">
        <v>377</v>
      </c>
      <c r="K1543" s="160">
        <f t="shared" si="24"/>
        <v>1</v>
      </c>
      <c r="L1543" s="160" t="s">
        <v>101</v>
      </c>
      <c r="M1543" s="211">
        <f>VLOOKUP(J1543,'Depr Rates'!A:G,7,FALSE)</f>
        <v>1.77E-2</v>
      </c>
    </row>
    <row r="1544" spans="1:13" ht="14.45" x14ac:dyDescent="0.3">
      <c r="A1544" s="212" t="s">
        <v>102</v>
      </c>
      <c r="B1544" s="213">
        <v>10100501</v>
      </c>
      <c r="C1544" s="212">
        <v>108</v>
      </c>
      <c r="D1544" s="214">
        <v>43466</v>
      </c>
      <c r="E1544" s="160" t="s">
        <v>381</v>
      </c>
      <c r="F1544" s="160">
        <v>108102516</v>
      </c>
      <c r="G1544" s="215">
        <v>-44534.1</v>
      </c>
      <c r="H1544" s="214">
        <v>43481</v>
      </c>
      <c r="I1544" s="160" t="s">
        <v>455</v>
      </c>
      <c r="J1544" s="160" t="s">
        <v>376</v>
      </c>
      <c r="K1544" s="160">
        <f t="shared" si="24"/>
        <v>1</v>
      </c>
      <c r="L1544" s="160" t="s">
        <v>101</v>
      </c>
      <c r="M1544" s="211">
        <f>VLOOKUP(J1544,'Depr Rates'!A:G,7,FALSE)</f>
        <v>3.9300000000000002E-2</v>
      </c>
    </row>
    <row r="1545" spans="1:13" ht="14.45" x14ac:dyDescent="0.3">
      <c r="A1545" s="212" t="s">
        <v>102</v>
      </c>
      <c r="B1545" s="213">
        <v>10100501</v>
      </c>
      <c r="C1545" s="212">
        <v>108</v>
      </c>
      <c r="D1545" s="214">
        <v>43466</v>
      </c>
      <c r="E1545" s="160" t="s">
        <v>381</v>
      </c>
      <c r="F1545" s="160">
        <v>108102516</v>
      </c>
      <c r="G1545" s="215">
        <v>-15972.35</v>
      </c>
      <c r="H1545" s="214">
        <v>43481</v>
      </c>
      <c r="I1545" s="160" t="s">
        <v>455</v>
      </c>
      <c r="J1545" s="160" t="s">
        <v>9132</v>
      </c>
      <c r="K1545" s="160">
        <f t="shared" si="24"/>
        <v>1</v>
      </c>
      <c r="L1545" s="160" t="s">
        <v>101</v>
      </c>
      <c r="M1545" s="211">
        <f>VLOOKUP(J1545,'Depr Rates'!A:G,7,FALSE)</f>
        <v>3.7400000000000003E-2</v>
      </c>
    </row>
    <row r="1546" spans="1:13" ht="14.45" x14ac:dyDescent="0.3">
      <c r="A1546" s="212" t="s">
        <v>102</v>
      </c>
      <c r="B1546" s="213">
        <v>10100501</v>
      </c>
      <c r="C1546" s="212">
        <v>108</v>
      </c>
      <c r="D1546" s="214">
        <v>43466</v>
      </c>
      <c r="E1546" s="160" t="s">
        <v>381</v>
      </c>
      <c r="F1546" s="160">
        <v>108102516</v>
      </c>
      <c r="G1546" s="215">
        <v>-5953.2</v>
      </c>
      <c r="H1546" s="214">
        <v>43481</v>
      </c>
      <c r="I1546" s="160" t="s">
        <v>455</v>
      </c>
      <c r="J1546" s="160" t="s">
        <v>376</v>
      </c>
      <c r="K1546" s="160">
        <f t="shared" si="24"/>
        <v>1</v>
      </c>
      <c r="L1546" s="160" t="s">
        <v>101</v>
      </c>
      <c r="M1546" s="211">
        <f>VLOOKUP(J1546,'Depr Rates'!A:G,7,FALSE)</f>
        <v>3.9300000000000002E-2</v>
      </c>
    </row>
    <row r="1547" spans="1:13" ht="14.45" x14ac:dyDescent="0.3">
      <c r="A1547" s="212" t="s">
        <v>102</v>
      </c>
      <c r="B1547" s="213">
        <v>10100501</v>
      </c>
      <c r="C1547" s="212">
        <v>108</v>
      </c>
      <c r="D1547" s="214">
        <v>43466</v>
      </c>
      <c r="E1547" s="160" t="s">
        <v>381</v>
      </c>
      <c r="F1547" s="160">
        <v>108102516</v>
      </c>
      <c r="G1547" s="215">
        <v>-8966.1</v>
      </c>
      <c r="H1547" s="214">
        <v>43481</v>
      </c>
      <c r="I1547" s="160" t="s">
        <v>455</v>
      </c>
      <c r="J1547" s="160" t="s">
        <v>376</v>
      </c>
      <c r="K1547" s="160">
        <f t="shared" si="24"/>
        <v>1</v>
      </c>
      <c r="L1547" s="160" t="s">
        <v>101</v>
      </c>
      <c r="M1547" s="211">
        <f>VLOOKUP(J1547,'Depr Rates'!A:G,7,FALSE)</f>
        <v>3.9300000000000002E-2</v>
      </c>
    </row>
    <row r="1548" spans="1:13" ht="14.45" x14ac:dyDescent="0.3">
      <c r="A1548" s="212" t="s">
        <v>102</v>
      </c>
      <c r="B1548" s="213">
        <v>10100501</v>
      </c>
      <c r="C1548" s="212">
        <v>108</v>
      </c>
      <c r="D1548" s="214">
        <v>43466</v>
      </c>
      <c r="E1548" s="160" t="s">
        <v>381</v>
      </c>
      <c r="F1548" s="160">
        <v>108102516</v>
      </c>
      <c r="G1548" s="215">
        <v>-16478.7</v>
      </c>
      <c r="H1548" s="214">
        <v>43481</v>
      </c>
      <c r="I1548" s="160" t="s">
        <v>455</v>
      </c>
      <c r="J1548" s="160" t="s">
        <v>377</v>
      </c>
      <c r="K1548" s="160">
        <f t="shared" si="24"/>
        <v>1</v>
      </c>
      <c r="L1548" s="160" t="s">
        <v>101</v>
      </c>
      <c r="M1548" s="211">
        <f>VLOOKUP(J1548,'Depr Rates'!A:G,7,FALSE)</f>
        <v>1.77E-2</v>
      </c>
    </row>
    <row r="1549" spans="1:13" ht="14.45" x14ac:dyDescent="0.3">
      <c r="A1549" s="212" t="s">
        <v>102</v>
      </c>
      <c r="B1549" s="213">
        <v>10100501</v>
      </c>
      <c r="C1549" s="212">
        <v>108</v>
      </c>
      <c r="D1549" s="214">
        <v>43466</v>
      </c>
      <c r="E1549" s="160" t="s">
        <v>383</v>
      </c>
      <c r="F1549" s="160">
        <v>108102516</v>
      </c>
      <c r="G1549" s="160">
        <v>0</v>
      </c>
      <c r="H1549" s="214">
        <v>43481</v>
      </c>
      <c r="I1549" s="160" t="s">
        <v>455</v>
      </c>
      <c r="J1549" s="160" t="s">
        <v>9132</v>
      </c>
      <c r="K1549" s="160">
        <f t="shared" si="24"/>
        <v>1</v>
      </c>
      <c r="L1549" s="160" t="s">
        <v>101</v>
      </c>
      <c r="M1549" s="211">
        <f>VLOOKUP(J1549,'Depr Rates'!A:G,7,FALSE)</f>
        <v>3.7400000000000003E-2</v>
      </c>
    </row>
    <row r="1550" spans="1:13" ht="14.45" x14ac:dyDescent="0.3">
      <c r="A1550" s="212" t="s">
        <v>102</v>
      </c>
      <c r="B1550" s="213">
        <v>10100501</v>
      </c>
      <c r="C1550" s="212">
        <v>108</v>
      </c>
      <c r="D1550" s="214">
        <v>43466</v>
      </c>
      <c r="E1550" s="160" t="s">
        <v>383</v>
      </c>
      <c r="F1550" s="160">
        <v>108102516</v>
      </c>
      <c r="G1550" s="160">
        <v>0</v>
      </c>
      <c r="H1550" s="214">
        <v>43481</v>
      </c>
      <c r="I1550" s="160" t="s">
        <v>455</v>
      </c>
      <c r="J1550" s="160" t="s">
        <v>377</v>
      </c>
      <c r="K1550" s="160">
        <f t="shared" si="24"/>
        <v>1</v>
      </c>
      <c r="L1550" s="160" t="s">
        <v>101</v>
      </c>
      <c r="M1550" s="211">
        <f>VLOOKUP(J1550,'Depr Rates'!A:G,7,FALSE)</f>
        <v>1.77E-2</v>
      </c>
    </row>
    <row r="1551" spans="1:13" ht="14.45" x14ac:dyDescent="0.3">
      <c r="A1551" s="212" t="s">
        <v>102</v>
      </c>
      <c r="B1551" s="213">
        <v>10100501</v>
      </c>
      <c r="C1551" s="212">
        <v>108</v>
      </c>
      <c r="D1551" s="214">
        <v>43466</v>
      </c>
      <c r="E1551" s="160" t="s">
        <v>383</v>
      </c>
      <c r="F1551" s="160">
        <v>108102516</v>
      </c>
      <c r="G1551" s="160">
        <v>0</v>
      </c>
      <c r="H1551" s="214">
        <v>43481</v>
      </c>
      <c r="I1551" s="160" t="s">
        <v>455</v>
      </c>
      <c r="J1551" s="160" t="s">
        <v>377</v>
      </c>
      <c r="K1551" s="160">
        <f t="shared" si="24"/>
        <v>1</v>
      </c>
      <c r="L1551" s="160" t="s">
        <v>101</v>
      </c>
      <c r="M1551" s="211">
        <f>VLOOKUP(J1551,'Depr Rates'!A:G,7,FALSE)</f>
        <v>1.77E-2</v>
      </c>
    </row>
    <row r="1552" spans="1:13" ht="14.45" x14ac:dyDescent="0.3">
      <c r="A1552" s="212" t="s">
        <v>102</v>
      </c>
      <c r="B1552" s="213">
        <v>10100501</v>
      </c>
      <c r="C1552" s="212">
        <v>108</v>
      </c>
      <c r="D1552" s="214">
        <v>43466</v>
      </c>
      <c r="E1552" s="160" t="s">
        <v>383</v>
      </c>
      <c r="F1552" s="160">
        <v>108102516</v>
      </c>
      <c r="G1552" s="160">
        <v>0</v>
      </c>
      <c r="H1552" s="214">
        <v>43481</v>
      </c>
      <c r="I1552" s="160" t="s">
        <v>455</v>
      </c>
      <c r="J1552" s="160" t="s">
        <v>377</v>
      </c>
      <c r="K1552" s="160">
        <f t="shared" si="24"/>
        <v>1</v>
      </c>
      <c r="L1552" s="160" t="s">
        <v>101</v>
      </c>
      <c r="M1552" s="211">
        <f>VLOOKUP(J1552,'Depr Rates'!A:G,7,FALSE)</f>
        <v>1.77E-2</v>
      </c>
    </row>
    <row r="1553" spans="1:13" ht="14.45" x14ac:dyDescent="0.3">
      <c r="A1553" s="212" t="s">
        <v>102</v>
      </c>
      <c r="B1553" s="213">
        <v>10100501</v>
      </c>
      <c r="C1553" s="212">
        <v>108</v>
      </c>
      <c r="D1553" s="214">
        <v>43466</v>
      </c>
      <c r="E1553" s="160" t="s">
        <v>383</v>
      </c>
      <c r="F1553" s="160">
        <v>108102516</v>
      </c>
      <c r="G1553" s="160">
        <v>0</v>
      </c>
      <c r="H1553" s="214">
        <v>43481</v>
      </c>
      <c r="I1553" s="160" t="s">
        <v>455</v>
      </c>
      <c r="J1553" s="160" t="s">
        <v>377</v>
      </c>
      <c r="K1553" s="160">
        <f t="shared" si="24"/>
        <v>1</v>
      </c>
      <c r="L1553" s="160" t="s">
        <v>101</v>
      </c>
      <c r="M1553" s="211">
        <f>VLOOKUP(J1553,'Depr Rates'!A:G,7,FALSE)</f>
        <v>1.77E-2</v>
      </c>
    </row>
    <row r="1554" spans="1:13" ht="14.45" x14ac:dyDescent="0.3">
      <c r="A1554" s="212" t="s">
        <v>102</v>
      </c>
      <c r="B1554" s="213">
        <v>10100501</v>
      </c>
      <c r="C1554" s="212">
        <v>108</v>
      </c>
      <c r="D1554" s="214">
        <v>43466</v>
      </c>
      <c r="E1554" s="160" t="s">
        <v>383</v>
      </c>
      <c r="F1554" s="160">
        <v>108102516</v>
      </c>
      <c r="G1554" s="160">
        <v>0</v>
      </c>
      <c r="H1554" s="214">
        <v>43481</v>
      </c>
      <c r="I1554" s="160" t="s">
        <v>455</v>
      </c>
      <c r="J1554" s="160" t="s">
        <v>377</v>
      </c>
      <c r="K1554" s="160">
        <f t="shared" si="24"/>
        <v>1</v>
      </c>
      <c r="L1554" s="160" t="s">
        <v>101</v>
      </c>
      <c r="M1554" s="211">
        <f>VLOOKUP(J1554,'Depr Rates'!A:G,7,FALSE)</f>
        <v>1.77E-2</v>
      </c>
    </row>
    <row r="1555" spans="1:13" ht="14.45" x14ac:dyDescent="0.3">
      <c r="A1555" s="212" t="s">
        <v>102</v>
      </c>
      <c r="B1555" s="213">
        <v>10100501</v>
      </c>
      <c r="C1555" s="212">
        <v>108</v>
      </c>
      <c r="D1555" s="214">
        <v>43466</v>
      </c>
      <c r="E1555" s="160" t="s">
        <v>383</v>
      </c>
      <c r="F1555" s="160">
        <v>108102516</v>
      </c>
      <c r="G1555" s="160">
        <v>0</v>
      </c>
      <c r="H1555" s="214">
        <v>43481</v>
      </c>
      <c r="I1555" s="160" t="s">
        <v>455</v>
      </c>
      <c r="J1555" s="160" t="s">
        <v>376</v>
      </c>
      <c r="K1555" s="160">
        <f t="shared" si="24"/>
        <v>1</v>
      </c>
      <c r="L1555" s="160" t="s">
        <v>101</v>
      </c>
      <c r="M1555" s="211">
        <f>VLOOKUP(J1555,'Depr Rates'!A:G,7,FALSE)</f>
        <v>3.9300000000000002E-2</v>
      </c>
    </row>
    <row r="1556" spans="1:13" ht="14.45" x14ac:dyDescent="0.3">
      <c r="A1556" s="212" t="s">
        <v>102</v>
      </c>
      <c r="B1556" s="213">
        <v>10100501</v>
      </c>
      <c r="C1556" s="212">
        <v>108</v>
      </c>
      <c r="D1556" s="214">
        <v>43466</v>
      </c>
      <c r="E1556" s="160" t="s">
        <v>383</v>
      </c>
      <c r="F1556" s="160">
        <v>108102516</v>
      </c>
      <c r="G1556" s="160">
        <v>0</v>
      </c>
      <c r="H1556" s="214">
        <v>43481</v>
      </c>
      <c r="I1556" s="160" t="s">
        <v>455</v>
      </c>
      <c r="J1556" s="160" t="s">
        <v>376</v>
      </c>
      <c r="K1556" s="160">
        <f t="shared" si="24"/>
        <v>1</v>
      </c>
      <c r="L1556" s="160" t="s">
        <v>101</v>
      </c>
      <c r="M1556" s="211">
        <f>VLOOKUP(J1556,'Depr Rates'!A:G,7,FALSE)</f>
        <v>3.9300000000000002E-2</v>
      </c>
    </row>
    <row r="1557" spans="1:13" ht="14.45" x14ac:dyDescent="0.3">
      <c r="A1557" s="212" t="s">
        <v>102</v>
      </c>
      <c r="B1557" s="213">
        <v>10100501</v>
      </c>
      <c r="C1557" s="212">
        <v>108</v>
      </c>
      <c r="D1557" s="214">
        <v>43466</v>
      </c>
      <c r="E1557" s="160" t="s">
        <v>383</v>
      </c>
      <c r="F1557" s="160">
        <v>108102516</v>
      </c>
      <c r="G1557" s="160">
        <v>0</v>
      </c>
      <c r="H1557" s="214">
        <v>43481</v>
      </c>
      <c r="I1557" s="160" t="s">
        <v>455</v>
      </c>
      <c r="J1557" s="160" t="s">
        <v>376</v>
      </c>
      <c r="K1557" s="160">
        <f t="shared" ref="K1557:K1588" si="25">MONTH(H1557)</f>
        <v>1</v>
      </c>
      <c r="L1557" s="160" t="s">
        <v>101</v>
      </c>
      <c r="M1557" s="211">
        <f>VLOOKUP(J1557,'Depr Rates'!A:G,7,FALSE)</f>
        <v>3.9300000000000002E-2</v>
      </c>
    </row>
    <row r="1558" spans="1:13" ht="14.45" x14ac:dyDescent="0.3">
      <c r="A1558" s="212" t="s">
        <v>102</v>
      </c>
      <c r="B1558" s="213">
        <v>10100501</v>
      </c>
      <c r="C1558" s="212">
        <v>108</v>
      </c>
      <c r="D1558" s="214">
        <v>43466</v>
      </c>
      <c r="E1558" s="160" t="s">
        <v>383</v>
      </c>
      <c r="F1558" s="160">
        <v>108102516</v>
      </c>
      <c r="G1558" s="160">
        <v>0</v>
      </c>
      <c r="H1558" s="214">
        <v>43481</v>
      </c>
      <c r="I1558" s="160" t="s">
        <v>455</v>
      </c>
      <c r="J1558" s="160" t="s">
        <v>376</v>
      </c>
      <c r="K1558" s="160">
        <f t="shared" si="25"/>
        <v>1</v>
      </c>
      <c r="L1558" s="160" t="s">
        <v>101</v>
      </c>
      <c r="M1558" s="211">
        <f>VLOOKUP(J1558,'Depr Rates'!A:G,7,FALSE)</f>
        <v>3.9300000000000002E-2</v>
      </c>
    </row>
    <row r="1559" spans="1:13" ht="14.45" x14ac:dyDescent="0.3">
      <c r="A1559" s="212" t="s">
        <v>102</v>
      </c>
      <c r="B1559" s="213">
        <v>10100501</v>
      </c>
      <c r="C1559" s="212">
        <v>108</v>
      </c>
      <c r="D1559" s="214">
        <v>43466</v>
      </c>
      <c r="E1559" s="160" t="s">
        <v>383</v>
      </c>
      <c r="F1559" s="160">
        <v>108102516</v>
      </c>
      <c r="G1559" s="160">
        <v>0</v>
      </c>
      <c r="H1559" s="214">
        <v>43481</v>
      </c>
      <c r="I1559" s="160" t="s">
        <v>455</v>
      </c>
      <c r="J1559" s="160" t="s">
        <v>376</v>
      </c>
      <c r="K1559" s="160">
        <f t="shared" si="25"/>
        <v>1</v>
      </c>
      <c r="L1559" s="160" t="s">
        <v>101</v>
      </c>
      <c r="M1559" s="211">
        <f>VLOOKUP(J1559,'Depr Rates'!A:G,7,FALSE)</f>
        <v>3.9300000000000002E-2</v>
      </c>
    </row>
    <row r="1560" spans="1:13" ht="14.45" x14ac:dyDescent="0.3">
      <c r="A1560" s="212" t="s">
        <v>102</v>
      </c>
      <c r="B1560" s="213">
        <v>10100501</v>
      </c>
      <c r="C1560" s="212">
        <v>108</v>
      </c>
      <c r="D1560" s="214">
        <v>43497</v>
      </c>
      <c r="E1560" s="160" t="s">
        <v>383</v>
      </c>
      <c r="F1560" s="160">
        <v>108102516</v>
      </c>
      <c r="G1560" s="160">
        <v>0</v>
      </c>
      <c r="H1560" s="214">
        <v>43481</v>
      </c>
      <c r="I1560" s="160" t="s">
        <v>384</v>
      </c>
      <c r="J1560" s="160" t="s">
        <v>9132</v>
      </c>
      <c r="K1560" s="160">
        <f t="shared" si="25"/>
        <v>1</v>
      </c>
      <c r="L1560" s="160" t="s">
        <v>101</v>
      </c>
      <c r="M1560" s="211">
        <f>VLOOKUP(J1560,'Depr Rates'!A:G,7,FALSE)</f>
        <v>3.7400000000000003E-2</v>
      </c>
    </row>
    <row r="1561" spans="1:13" ht="14.45" x14ac:dyDescent="0.3">
      <c r="A1561" s="212" t="s">
        <v>102</v>
      </c>
      <c r="B1561" s="213">
        <v>10100501</v>
      </c>
      <c r="C1561" s="212">
        <v>108</v>
      </c>
      <c r="D1561" s="214">
        <v>43497</v>
      </c>
      <c r="E1561" s="160" t="s">
        <v>383</v>
      </c>
      <c r="F1561" s="160">
        <v>108102516</v>
      </c>
      <c r="G1561" s="160">
        <v>0</v>
      </c>
      <c r="H1561" s="214">
        <v>43481</v>
      </c>
      <c r="I1561" s="160" t="s">
        <v>384</v>
      </c>
      <c r="J1561" s="160" t="s">
        <v>377</v>
      </c>
      <c r="K1561" s="160">
        <f t="shared" si="25"/>
        <v>1</v>
      </c>
      <c r="L1561" s="160" t="s">
        <v>101</v>
      </c>
      <c r="M1561" s="211">
        <f>VLOOKUP(J1561,'Depr Rates'!A:G,7,FALSE)</f>
        <v>1.77E-2</v>
      </c>
    </row>
    <row r="1562" spans="1:13" ht="14.45" x14ac:dyDescent="0.3">
      <c r="A1562" s="212" t="s">
        <v>102</v>
      </c>
      <c r="B1562" s="213">
        <v>10100501</v>
      </c>
      <c r="C1562" s="212">
        <v>108</v>
      </c>
      <c r="D1562" s="214">
        <v>43497</v>
      </c>
      <c r="E1562" s="160" t="s">
        <v>383</v>
      </c>
      <c r="F1562" s="160">
        <v>108102516</v>
      </c>
      <c r="G1562" s="160">
        <v>0</v>
      </c>
      <c r="H1562" s="214">
        <v>43481</v>
      </c>
      <c r="I1562" s="160" t="s">
        <v>384</v>
      </c>
      <c r="J1562" s="160" t="s">
        <v>377</v>
      </c>
      <c r="K1562" s="160">
        <f t="shared" si="25"/>
        <v>1</v>
      </c>
      <c r="L1562" s="160" t="s">
        <v>101</v>
      </c>
      <c r="M1562" s="211">
        <f>VLOOKUP(J1562,'Depr Rates'!A:G,7,FALSE)</f>
        <v>1.77E-2</v>
      </c>
    </row>
    <row r="1563" spans="1:13" ht="14.45" x14ac:dyDescent="0.3">
      <c r="A1563" s="212" t="s">
        <v>102</v>
      </c>
      <c r="B1563" s="213">
        <v>10100501</v>
      </c>
      <c r="C1563" s="212">
        <v>108</v>
      </c>
      <c r="D1563" s="214">
        <v>43497</v>
      </c>
      <c r="E1563" s="160" t="s">
        <v>383</v>
      </c>
      <c r="F1563" s="160">
        <v>108102516</v>
      </c>
      <c r="G1563" s="160">
        <v>0</v>
      </c>
      <c r="H1563" s="214">
        <v>43481</v>
      </c>
      <c r="I1563" s="160" t="s">
        <v>384</v>
      </c>
      <c r="J1563" s="160" t="s">
        <v>377</v>
      </c>
      <c r="K1563" s="160">
        <f t="shared" si="25"/>
        <v>1</v>
      </c>
      <c r="L1563" s="160" t="s">
        <v>101</v>
      </c>
      <c r="M1563" s="211">
        <f>VLOOKUP(J1563,'Depr Rates'!A:G,7,FALSE)</f>
        <v>1.77E-2</v>
      </c>
    </row>
    <row r="1564" spans="1:13" ht="14.45" x14ac:dyDescent="0.3">
      <c r="A1564" s="212" t="s">
        <v>102</v>
      </c>
      <c r="B1564" s="213">
        <v>10100501</v>
      </c>
      <c r="C1564" s="212">
        <v>108</v>
      </c>
      <c r="D1564" s="214">
        <v>43497</v>
      </c>
      <c r="E1564" s="160" t="s">
        <v>383</v>
      </c>
      <c r="F1564" s="160">
        <v>108102516</v>
      </c>
      <c r="G1564" s="160">
        <v>0</v>
      </c>
      <c r="H1564" s="214">
        <v>43481</v>
      </c>
      <c r="I1564" s="160" t="s">
        <v>384</v>
      </c>
      <c r="J1564" s="160" t="s">
        <v>377</v>
      </c>
      <c r="K1564" s="160">
        <f t="shared" si="25"/>
        <v>1</v>
      </c>
      <c r="L1564" s="160" t="s">
        <v>101</v>
      </c>
      <c r="M1564" s="211">
        <f>VLOOKUP(J1564,'Depr Rates'!A:G,7,FALSE)</f>
        <v>1.77E-2</v>
      </c>
    </row>
    <row r="1565" spans="1:13" ht="14.45" x14ac:dyDescent="0.3">
      <c r="A1565" s="212" t="s">
        <v>102</v>
      </c>
      <c r="B1565" s="213">
        <v>10100501</v>
      </c>
      <c r="C1565" s="212">
        <v>108</v>
      </c>
      <c r="D1565" s="214">
        <v>43497</v>
      </c>
      <c r="E1565" s="160" t="s">
        <v>383</v>
      </c>
      <c r="F1565" s="160">
        <v>108102516</v>
      </c>
      <c r="G1565" s="160">
        <v>0</v>
      </c>
      <c r="H1565" s="214">
        <v>43481</v>
      </c>
      <c r="I1565" s="160" t="s">
        <v>384</v>
      </c>
      <c r="J1565" s="160" t="s">
        <v>377</v>
      </c>
      <c r="K1565" s="160">
        <f t="shared" si="25"/>
        <v>1</v>
      </c>
      <c r="L1565" s="160" t="s">
        <v>101</v>
      </c>
      <c r="M1565" s="211">
        <f>VLOOKUP(J1565,'Depr Rates'!A:G,7,FALSE)</f>
        <v>1.77E-2</v>
      </c>
    </row>
    <row r="1566" spans="1:13" ht="14.45" x14ac:dyDescent="0.3">
      <c r="A1566" s="212" t="s">
        <v>102</v>
      </c>
      <c r="B1566" s="213">
        <v>10100501</v>
      </c>
      <c r="C1566" s="212">
        <v>108</v>
      </c>
      <c r="D1566" s="214">
        <v>43497</v>
      </c>
      <c r="E1566" s="160" t="s">
        <v>383</v>
      </c>
      <c r="F1566" s="160">
        <v>108102516</v>
      </c>
      <c r="G1566" s="160">
        <v>0</v>
      </c>
      <c r="H1566" s="214">
        <v>43481</v>
      </c>
      <c r="I1566" s="160" t="s">
        <v>384</v>
      </c>
      <c r="J1566" s="160" t="s">
        <v>376</v>
      </c>
      <c r="K1566" s="160">
        <f t="shared" si="25"/>
        <v>1</v>
      </c>
      <c r="L1566" s="160" t="s">
        <v>101</v>
      </c>
      <c r="M1566" s="211">
        <f>VLOOKUP(J1566,'Depr Rates'!A:G,7,FALSE)</f>
        <v>3.9300000000000002E-2</v>
      </c>
    </row>
    <row r="1567" spans="1:13" ht="14.45" x14ac:dyDescent="0.3">
      <c r="A1567" s="212" t="s">
        <v>102</v>
      </c>
      <c r="B1567" s="213">
        <v>10100501</v>
      </c>
      <c r="C1567" s="212">
        <v>108</v>
      </c>
      <c r="D1567" s="214">
        <v>43497</v>
      </c>
      <c r="E1567" s="160" t="s">
        <v>383</v>
      </c>
      <c r="F1567" s="160">
        <v>108102516</v>
      </c>
      <c r="G1567" s="160">
        <v>0</v>
      </c>
      <c r="H1567" s="214">
        <v>43481</v>
      </c>
      <c r="I1567" s="160" t="s">
        <v>384</v>
      </c>
      <c r="J1567" s="160" t="s">
        <v>376</v>
      </c>
      <c r="K1567" s="160">
        <f t="shared" si="25"/>
        <v>1</v>
      </c>
      <c r="L1567" s="160" t="s">
        <v>101</v>
      </c>
      <c r="M1567" s="211">
        <f>VLOOKUP(J1567,'Depr Rates'!A:G,7,FALSE)</f>
        <v>3.9300000000000002E-2</v>
      </c>
    </row>
    <row r="1568" spans="1:13" ht="14.45" x14ac:dyDescent="0.3">
      <c r="A1568" s="212" t="s">
        <v>102</v>
      </c>
      <c r="B1568" s="213">
        <v>10100501</v>
      </c>
      <c r="C1568" s="212">
        <v>108</v>
      </c>
      <c r="D1568" s="214">
        <v>43497</v>
      </c>
      <c r="E1568" s="160" t="s">
        <v>383</v>
      </c>
      <c r="F1568" s="160">
        <v>108102516</v>
      </c>
      <c r="G1568" s="160">
        <v>0</v>
      </c>
      <c r="H1568" s="214">
        <v>43481</v>
      </c>
      <c r="I1568" s="160" t="s">
        <v>384</v>
      </c>
      <c r="J1568" s="160" t="s">
        <v>376</v>
      </c>
      <c r="K1568" s="160">
        <f t="shared" si="25"/>
        <v>1</v>
      </c>
      <c r="L1568" s="160" t="s">
        <v>101</v>
      </c>
      <c r="M1568" s="211">
        <f>VLOOKUP(J1568,'Depr Rates'!A:G,7,FALSE)</f>
        <v>3.9300000000000002E-2</v>
      </c>
    </row>
    <row r="1569" spans="1:13" ht="14.45" x14ac:dyDescent="0.3">
      <c r="A1569" s="212" t="s">
        <v>102</v>
      </c>
      <c r="B1569" s="213">
        <v>10100501</v>
      </c>
      <c r="C1569" s="212">
        <v>108</v>
      </c>
      <c r="D1569" s="214">
        <v>43497</v>
      </c>
      <c r="E1569" s="160" t="s">
        <v>383</v>
      </c>
      <c r="F1569" s="160">
        <v>108102516</v>
      </c>
      <c r="G1569" s="160">
        <v>0</v>
      </c>
      <c r="H1569" s="214">
        <v>43481</v>
      </c>
      <c r="I1569" s="160" t="s">
        <v>384</v>
      </c>
      <c r="J1569" s="160" t="s">
        <v>376</v>
      </c>
      <c r="K1569" s="160">
        <f t="shared" si="25"/>
        <v>1</v>
      </c>
      <c r="L1569" s="160" t="s">
        <v>101</v>
      </c>
      <c r="M1569" s="211">
        <f>VLOOKUP(J1569,'Depr Rates'!A:G,7,FALSE)</f>
        <v>3.9300000000000002E-2</v>
      </c>
    </row>
    <row r="1570" spans="1:13" ht="14.45" x14ac:dyDescent="0.3">
      <c r="A1570" s="212" t="s">
        <v>102</v>
      </c>
      <c r="B1570" s="213">
        <v>10100501</v>
      </c>
      <c r="C1570" s="212">
        <v>108</v>
      </c>
      <c r="D1570" s="214">
        <v>43497</v>
      </c>
      <c r="E1570" s="160" t="s">
        <v>383</v>
      </c>
      <c r="F1570" s="160">
        <v>108102516</v>
      </c>
      <c r="G1570" s="160">
        <v>0</v>
      </c>
      <c r="H1570" s="214">
        <v>43481</v>
      </c>
      <c r="I1570" s="160" t="s">
        <v>384</v>
      </c>
      <c r="J1570" s="160" t="s">
        <v>376</v>
      </c>
      <c r="K1570" s="160">
        <f t="shared" si="25"/>
        <v>1</v>
      </c>
      <c r="L1570" s="160" t="s">
        <v>101</v>
      </c>
      <c r="M1570" s="211">
        <f>VLOOKUP(J1570,'Depr Rates'!A:G,7,FALSE)</f>
        <v>3.9300000000000002E-2</v>
      </c>
    </row>
    <row r="1571" spans="1:13" ht="14.45" x14ac:dyDescent="0.3">
      <c r="A1571" s="212" t="s">
        <v>102</v>
      </c>
      <c r="B1571" s="213">
        <v>10100501</v>
      </c>
      <c r="C1571" s="212">
        <v>108</v>
      </c>
      <c r="D1571" s="214">
        <v>43497</v>
      </c>
      <c r="E1571" s="160" t="s">
        <v>383</v>
      </c>
      <c r="F1571" s="160">
        <v>108102516</v>
      </c>
      <c r="G1571" s="160">
        <v>0</v>
      </c>
      <c r="H1571" s="214">
        <v>43481</v>
      </c>
      <c r="I1571" s="160" t="s">
        <v>384</v>
      </c>
      <c r="J1571" s="160" t="s">
        <v>9132</v>
      </c>
      <c r="K1571" s="160">
        <f t="shared" si="25"/>
        <v>1</v>
      </c>
      <c r="L1571" s="160" t="s">
        <v>101</v>
      </c>
      <c r="M1571" s="211">
        <f>VLOOKUP(J1571,'Depr Rates'!A:G,7,FALSE)</f>
        <v>3.7400000000000003E-2</v>
      </c>
    </row>
    <row r="1572" spans="1:13" ht="14.45" x14ac:dyDescent="0.3">
      <c r="A1572" s="212" t="s">
        <v>102</v>
      </c>
      <c r="B1572" s="213">
        <v>10100501</v>
      </c>
      <c r="C1572" s="212">
        <v>108</v>
      </c>
      <c r="D1572" s="214">
        <v>43497</v>
      </c>
      <c r="E1572" s="160" t="s">
        <v>383</v>
      </c>
      <c r="F1572" s="160">
        <v>108102516</v>
      </c>
      <c r="G1572" s="160">
        <v>0</v>
      </c>
      <c r="H1572" s="214">
        <v>43481</v>
      </c>
      <c r="I1572" s="160" t="s">
        <v>384</v>
      </c>
      <c r="J1572" s="160" t="s">
        <v>377</v>
      </c>
      <c r="K1572" s="160">
        <f t="shared" si="25"/>
        <v>1</v>
      </c>
      <c r="L1572" s="160" t="s">
        <v>101</v>
      </c>
      <c r="M1572" s="211">
        <f>VLOOKUP(J1572,'Depr Rates'!A:G,7,FALSE)</f>
        <v>1.77E-2</v>
      </c>
    </row>
    <row r="1573" spans="1:13" ht="14.45" x14ac:dyDescent="0.3">
      <c r="A1573" s="212" t="s">
        <v>102</v>
      </c>
      <c r="B1573" s="213">
        <v>10100501</v>
      </c>
      <c r="C1573" s="212">
        <v>108</v>
      </c>
      <c r="D1573" s="214">
        <v>43497</v>
      </c>
      <c r="E1573" s="160" t="s">
        <v>383</v>
      </c>
      <c r="F1573" s="160">
        <v>108102516</v>
      </c>
      <c r="G1573" s="160">
        <v>0</v>
      </c>
      <c r="H1573" s="214">
        <v>43481</v>
      </c>
      <c r="I1573" s="160" t="s">
        <v>384</v>
      </c>
      <c r="J1573" s="160" t="s">
        <v>377</v>
      </c>
      <c r="K1573" s="160">
        <f t="shared" si="25"/>
        <v>1</v>
      </c>
      <c r="L1573" s="160" t="s">
        <v>101</v>
      </c>
      <c r="M1573" s="211">
        <f>VLOOKUP(J1573,'Depr Rates'!A:G,7,FALSE)</f>
        <v>1.77E-2</v>
      </c>
    </row>
    <row r="1574" spans="1:13" ht="14.45" x14ac:dyDescent="0.3">
      <c r="A1574" s="212" t="s">
        <v>102</v>
      </c>
      <c r="B1574" s="213">
        <v>10100501</v>
      </c>
      <c r="C1574" s="212">
        <v>108</v>
      </c>
      <c r="D1574" s="214">
        <v>43497</v>
      </c>
      <c r="E1574" s="160" t="s">
        <v>383</v>
      </c>
      <c r="F1574" s="160">
        <v>108102516</v>
      </c>
      <c r="G1574" s="160">
        <v>0</v>
      </c>
      <c r="H1574" s="214">
        <v>43481</v>
      </c>
      <c r="I1574" s="160" t="s">
        <v>384</v>
      </c>
      <c r="J1574" s="160" t="s">
        <v>377</v>
      </c>
      <c r="K1574" s="160">
        <f t="shared" si="25"/>
        <v>1</v>
      </c>
      <c r="L1574" s="160" t="s">
        <v>101</v>
      </c>
      <c r="M1574" s="211">
        <f>VLOOKUP(J1574,'Depr Rates'!A:G,7,FALSE)</f>
        <v>1.77E-2</v>
      </c>
    </row>
    <row r="1575" spans="1:13" ht="14.45" x14ac:dyDescent="0.3">
      <c r="A1575" s="212" t="s">
        <v>102</v>
      </c>
      <c r="B1575" s="213">
        <v>10100501</v>
      </c>
      <c r="C1575" s="212">
        <v>108</v>
      </c>
      <c r="D1575" s="214">
        <v>43497</v>
      </c>
      <c r="E1575" s="160" t="s">
        <v>383</v>
      </c>
      <c r="F1575" s="160">
        <v>108102516</v>
      </c>
      <c r="G1575" s="160">
        <v>0</v>
      </c>
      <c r="H1575" s="214">
        <v>43481</v>
      </c>
      <c r="I1575" s="160" t="s">
        <v>384</v>
      </c>
      <c r="J1575" s="160" t="s">
        <v>377</v>
      </c>
      <c r="K1575" s="160">
        <f t="shared" si="25"/>
        <v>1</v>
      </c>
      <c r="L1575" s="160" t="s">
        <v>101</v>
      </c>
      <c r="M1575" s="211">
        <f>VLOOKUP(J1575,'Depr Rates'!A:G,7,FALSE)</f>
        <v>1.77E-2</v>
      </c>
    </row>
    <row r="1576" spans="1:13" ht="14.45" x14ac:dyDescent="0.3">
      <c r="A1576" s="212" t="s">
        <v>102</v>
      </c>
      <c r="B1576" s="213">
        <v>10100501</v>
      </c>
      <c r="C1576" s="212">
        <v>108</v>
      </c>
      <c r="D1576" s="214">
        <v>43497</v>
      </c>
      <c r="E1576" s="160" t="s">
        <v>383</v>
      </c>
      <c r="F1576" s="160">
        <v>108102516</v>
      </c>
      <c r="G1576" s="160">
        <v>0</v>
      </c>
      <c r="H1576" s="214">
        <v>43481</v>
      </c>
      <c r="I1576" s="160" t="s">
        <v>384</v>
      </c>
      <c r="J1576" s="160" t="s">
        <v>377</v>
      </c>
      <c r="K1576" s="160">
        <f t="shared" si="25"/>
        <v>1</v>
      </c>
      <c r="L1576" s="160" t="s">
        <v>101</v>
      </c>
      <c r="M1576" s="211">
        <f>VLOOKUP(J1576,'Depr Rates'!A:G,7,FALSE)</f>
        <v>1.77E-2</v>
      </c>
    </row>
    <row r="1577" spans="1:13" ht="14.45" x14ac:dyDescent="0.3">
      <c r="A1577" s="212" t="s">
        <v>102</v>
      </c>
      <c r="B1577" s="213">
        <v>10100501</v>
      </c>
      <c r="C1577" s="212">
        <v>108</v>
      </c>
      <c r="D1577" s="214">
        <v>43497</v>
      </c>
      <c r="E1577" s="160" t="s">
        <v>383</v>
      </c>
      <c r="F1577" s="160">
        <v>108102516</v>
      </c>
      <c r="G1577" s="160">
        <v>0</v>
      </c>
      <c r="H1577" s="214">
        <v>43481</v>
      </c>
      <c r="I1577" s="160" t="s">
        <v>384</v>
      </c>
      <c r="J1577" s="160" t="s">
        <v>376</v>
      </c>
      <c r="K1577" s="160">
        <f t="shared" si="25"/>
        <v>1</v>
      </c>
      <c r="L1577" s="160" t="s">
        <v>101</v>
      </c>
      <c r="M1577" s="211">
        <f>VLOOKUP(J1577,'Depr Rates'!A:G,7,FALSE)</f>
        <v>3.9300000000000002E-2</v>
      </c>
    </row>
    <row r="1578" spans="1:13" ht="14.45" x14ac:dyDescent="0.3">
      <c r="A1578" s="212" t="s">
        <v>102</v>
      </c>
      <c r="B1578" s="213">
        <v>10100501</v>
      </c>
      <c r="C1578" s="212">
        <v>108</v>
      </c>
      <c r="D1578" s="214">
        <v>43497</v>
      </c>
      <c r="E1578" s="160" t="s">
        <v>383</v>
      </c>
      <c r="F1578" s="160">
        <v>108102516</v>
      </c>
      <c r="G1578" s="160">
        <v>0</v>
      </c>
      <c r="H1578" s="214">
        <v>43481</v>
      </c>
      <c r="I1578" s="160" t="s">
        <v>384</v>
      </c>
      <c r="J1578" s="160" t="s">
        <v>376</v>
      </c>
      <c r="K1578" s="160">
        <f t="shared" si="25"/>
        <v>1</v>
      </c>
      <c r="L1578" s="160" t="s">
        <v>101</v>
      </c>
      <c r="M1578" s="211">
        <f>VLOOKUP(J1578,'Depr Rates'!A:G,7,FALSE)</f>
        <v>3.9300000000000002E-2</v>
      </c>
    </row>
    <row r="1579" spans="1:13" ht="14.45" x14ac:dyDescent="0.3">
      <c r="A1579" s="212" t="s">
        <v>102</v>
      </c>
      <c r="B1579" s="213">
        <v>10100501</v>
      </c>
      <c r="C1579" s="212">
        <v>108</v>
      </c>
      <c r="D1579" s="214">
        <v>43497</v>
      </c>
      <c r="E1579" s="160" t="s">
        <v>383</v>
      </c>
      <c r="F1579" s="160">
        <v>108102516</v>
      </c>
      <c r="G1579" s="160">
        <v>0</v>
      </c>
      <c r="H1579" s="214">
        <v>43481</v>
      </c>
      <c r="I1579" s="160" t="s">
        <v>384</v>
      </c>
      <c r="J1579" s="160" t="s">
        <v>376</v>
      </c>
      <c r="K1579" s="160">
        <f t="shared" si="25"/>
        <v>1</v>
      </c>
      <c r="L1579" s="160" t="s">
        <v>101</v>
      </c>
      <c r="M1579" s="211">
        <f>VLOOKUP(J1579,'Depr Rates'!A:G,7,FALSE)</f>
        <v>3.9300000000000002E-2</v>
      </c>
    </row>
    <row r="1580" spans="1:13" ht="14.45" x14ac:dyDescent="0.3">
      <c r="A1580" s="212" t="s">
        <v>102</v>
      </c>
      <c r="B1580" s="213">
        <v>10100501</v>
      </c>
      <c r="C1580" s="212">
        <v>108</v>
      </c>
      <c r="D1580" s="214">
        <v>43497</v>
      </c>
      <c r="E1580" s="160" t="s">
        <v>383</v>
      </c>
      <c r="F1580" s="160">
        <v>108102516</v>
      </c>
      <c r="G1580" s="160">
        <v>0</v>
      </c>
      <c r="H1580" s="214">
        <v>43481</v>
      </c>
      <c r="I1580" s="160" t="s">
        <v>384</v>
      </c>
      <c r="J1580" s="160" t="s">
        <v>376</v>
      </c>
      <c r="K1580" s="160">
        <f t="shared" si="25"/>
        <v>1</v>
      </c>
      <c r="L1580" s="160" t="s">
        <v>101</v>
      </c>
      <c r="M1580" s="211">
        <f>VLOOKUP(J1580,'Depr Rates'!A:G,7,FALSE)</f>
        <v>3.9300000000000002E-2</v>
      </c>
    </row>
    <row r="1581" spans="1:13" ht="14.45" x14ac:dyDescent="0.3">
      <c r="A1581" s="212" t="s">
        <v>102</v>
      </c>
      <c r="B1581" s="213">
        <v>10100501</v>
      </c>
      <c r="C1581" s="212">
        <v>108</v>
      </c>
      <c r="D1581" s="214">
        <v>43497</v>
      </c>
      <c r="E1581" s="160" t="s">
        <v>383</v>
      </c>
      <c r="F1581" s="160">
        <v>108102516</v>
      </c>
      <c r="G1581" s="160">
        <v>0</v>
      </c>
      <c r="H1581" s="214">
        <v>43481</v>
      </c>
      <c r="I1581" s="160" t="s">
        <v>384</v>
      </c>
      <c r="J1581" s="160" t="s">
        <v>376</v>
      </c>
      <c r="K1581" s="160">
        <f t="shared" si="25"/>
        <v>1</v>
      </c>
      <c r="L1581" s="160" t="s">
        <v>101</v>
      </c>
      <c r="M1581" s="211">
        <f>VLOOKUP(J1581,'Depr Rates'!A:G,7,FALSE)</f>
        <v>3.9300000000000002E-2</v>
      </c>
    </row>
    <row r="1582" spans="1:13" ht="14.45" x14ac:dyDescent="0.3">
      <c r="A1582" s="212" t="s">
        <v>102</v>
      </c>
      <c r="B1582" s="213">
        <v>10100501</v>
      </c>
      <c r="C1582" s="212">
        <v>108</v>
      </c>
      <c r="D1582" s="214">
        <v>43497</v>
      </c>
      <c r="E1582" s="160" t="s">
        <v>383</v>
      </c>
      <c r="F1582" s="160">
        <v>108102516</v>
      </c>
      <c r="G1582" s="160">
        <v>0</v>
      </c>
      <c r="H1582" s="214">
        <v>43481</v>
      </c>
      <c r="I1582" s="160" t="s">
        <v>384</v>
      </c>
      <c r="J1582" s="160" t="s">
        <v>9132</v>
      </c>
      <c r="K1582" s="160">
        <f t="shared" si="25"/>
        <v>1</v>
      </c>
      <c r="L1582" s="160" t="s">
        <v>101</v>
      </c>
      <c r="M1582" s="211">
        <f>VLOOKUP(J1582,'Depr Rates'!A:G,7,FALSE)</f>
        <v>3.7400000000000003E-2</v>
      </c>
    </row>
    <row r="1583" spans="1:13" ht="14.45" x14ac:dyDescent="0.3">
      <c r="A1583" s="212" t="s">
        <v>102</v>
      </c>
      <c r="B1583" s="213">
        <v>10100501</v>
      </c>
      <c r="C1583" s="212">
        <v>108</v>
      </c>
      <c r="D1583" s="214">
        <v>43497</v>
      </c>
      <c r="E1583" s="160" t="s">
        <v>383</v>
      </c>
      <c r="F1583" s="160">
        <v>108102516</v>
      </c>
      <c r="G1583" s="160">
        <v>0</v>
      </c>
      <c r="H1583" s="214">
        <v>43481</v>
      </c>
      <c r="I1583" s="160" t="s">
        <v>384</v>
      </c>
      <c r="J1583" s="160" t="s">
        <v>377</v>
      </c>
      <c r="K1583" s="160">
        <f t="shared" si="25"/>
        <v>1</v>
      </c>
      <c r="L1583" s="160" t="s">
        <v>101</v>
      </c>
      <c r="M1583" s="211">
        <f>VLOOKUP(J1583,'Depr Rates'!A:G,7,FALSE)</f>
        <v>1.77E-2</v>
      </c>
    </row>
    <row r="1584" spans="1:13" ht="14.45" x14ac:dyDescent="0.3">
      <c r="A1584" s="212" t="s">
        <v>102</v>
      </c>
      <c r="B1584" s="213">
        <v>10100501</v>
      </c>
      <c r="C1584" s="212">
        <v>108</v>
      </c>
      <c r="D1584" s="214">
        <v>43497</v>
      </c>
      <c r="E1584" s="160" t="s">
        <v>383</v>
      </c>
      <c r="F1584" s="160">
        <v>108102516</v>
      </c>
      <c r="G1584" s="160">
        <v>0</v>
      </c>
      <c r="H1584" s="214">
        <v>43481</v>
      </c>
      <c r="I1584" s="160" t="s">
        <v>384</v>
      </c>
      <c r="J1584" s="160" t="s">
        <v>377</v>
      </c>
      <c r="K1584" s="160">
        <f t="shared" si="25"/>
        <v>1</v>
      </c>
      <c r="L1584" s="160" t="s">
        <v>101</v>
      </c>
      <c r="M1584" s="211">
        <f>VLOOKUP(J1584,'Depr Rates'!A:G,7,FALSE)</f>
        <v>1.77E-2</v>
      </c>
    </row>
    <row r="1585" spans="1:13" ht="14.45" x14ac:dyDescent="0.3">
      <c r="A1585" s="212" t="s">
        <v>102</v>
      </c>
      <c r="B1585" s="213">
        <v>10100501</v>
      </c>
      <c r="C1585" s="212">
        <v>108</v>
      </c>
      <c r="D1585" s="214">
        <v>43497</v>
      </c>
      <c r="E1585" s="160" t="s">
        <v>383</v>
      </c>
      <c r="F1585" s="160">
        <v>108102516</v>
      </c>
      <c r="G1585" s="160">
        <v>0</v>
      </c>
      <c r="H1585" s="214">
        <v>43481</v>
      </c>
      <c r="I1585" s="160" t="s">
        <v>384</v>
      </c>
      <c r="J1585" s="160" t="s">
        <v>377</v>
      </c>
      <c r="K1585" s="160">
        <f t="shared" si="25"/>
        <v>1</v>
      </c>
      <c r="L1585" s="160" t="s">
        <v>101</v>
      </c>
      <c r="M1585" s="211">
        <f>VLOOKUP(J1585,'Depr Rates'!A:G,7,FALSE)</f>
        <v>1.77E-2</v>
      </c>
    </row>
    <row r="1586" spans="1:13" ht="14.45" x14ac:dyDescent="0.3">
      <c r="A1586" s="212" t="s">
        <v>102</v>
      </c>
      <c r="B1586" s="213">
        <v>10100501</v>
      </c>
      <c r="C1586" s="212">
        <v>108</v>
      </c>
      <c r="D1586" s="214">
        <v>43497</v>
      </c>
      <c r="E1586" s="160" t="s">
        <v>383</v>
      </c>
      <c r="F1586" s="160">
        <v>108102516</v>
      </c>
      <c r="G1586" s="160">
        <v>0</v>
      </c>
      <c r="H1586" s="214">
        <v>43481</v>
      </c>
      <c r="I1586" s="160" t="s">
        <v>384</v>
      </c>
      <c r="J1586" s="160" t="s">
        <v>377</v>
      </c>
      <c r="K1586" s="160">
        <f t="shared" si="25"/>
        <v>1</v>
      </c>
      <c r="L1586" s="160" t="s">
        <v>101</v>
      </c>
      <c r="M1586" s="211">
        <f>VLOOKUP(J1586,'Depr Rates'!A:G,7,FALSE)</f>
        <v>1.77E-2</v>
      </c>
    </row>
    <row r="1587" spans="1:13" ht="14.45" x14ac:dyDescent="0.3">
      <c r="A1587" s="212" t="s">
        <v>102</v>
      </c>
      <c r="B1587" s="213">
        <v>10100501</v>
      </c>
      <c r="C1587" s="212">
        <v>108</v>
      </c>
      <c r="D1587" s="214">
        <v>43497</v>
      </c>
      <c r="E1587" s="160" t="s">
        <v>383</v>
      </c>
      <c r="F1587" s="160">
        <v>108102516</v>
      </c>
      <c r="G1587" s="160">
        <v>0</v>
      </c>
      <c r="H1587" s="214">
        <v>43481</v>
      </c>
      <c r="I1587" s="160" t="s">
        <v>384</v>
      </c>
      <c r="J1587" s="160" t="s">
        <v>377</v>
      </c>
      <c r="K1587" s="160">
        <f t="shared" si="25"/>
        <v>1</v>
      </c>
      <c r="L1587" s="160" t="s">
        <v>101</v>
      </c>
      <c r="M1587" s="211">
        <f>VLOOKUP(J1587,'Depr Rates'!A:G,7,FALSE)</f>
        <v>1.77E-2</v>
      </c>
    </row>
    <row r="1588" spans="1:13" ht="14.45" x14ac:dyDescent="0.3">
      <c r="A1588" s="212" t="s">
        <v>102</v>
      </c>
      <c r="B1588" s="213">
        <v>10100501</v>
      </c>
      <c r="C1588" s="212">
        <v>108</v>
      </c>
      <c r="D1588" s="214">
        <v>43497</v>
      </c>
      <c r="E1588" s="160" t="s">
        <v>383</v>
      </c>
      <c r="F1588" s="160">
        <v>108102516</v>
      </c>
      <c r="G1588" s="160">
        <v>0</v>
      </c>
      <c r="H1588" s="214">
        <v>43481</v>
      </c>
      <c r="I1588" s="160" t="s">
        <v>384</v>
      </c>
      <c r="J1588" s="160" t="s">
        <v>376</v>
      </c>
      <c r="K1588" s="160">
        <f t="shared" si="25"/>
        <v>1</v>
      </c>
      <c r="L1588" s="160" t="s">
        <v>101</v>
      </c>
      <c r="M1588" s="211">
        <f>VLOOKUP(J1588,'Depr Rates'!A:G,7,FALSE)</f>
        <v>3.9300000000000002E-2</v>
      </c>
    </row>
    <row r="1589" spans="1:13" ht="14.45" x14ac:dyDescent="0.3">
      <c r="A1589" s="212" t="s">
        <v>102</v>
      </c>
      <c r="B1589" s="213">
        <v>10100501</v>
      </c>
      <c r="C1589" s="212">
        <v>108</v>
      </c>
      <c r="D1589" s="214">
        <v>43497</v>
      </c>
      <c r="E1589" s="160" t="s">
        <v>383</v>
      </c>
      <c r="F1589" s="160">
        <v>108102516</v>
      </c>
      <c r="G1589" s="160">
        <v>0</v>
      </c>
      <c r="H1589" s="214">
        <v>43481</v>
      </c>
      <c r="I1589" s="160" t="s">
        <v>384</v>
      </c>
      <c r="J1589" s="160" t="s">
        <v>376</v>
      </c>
      <c r="K1589" s="160">
        <f t="shared" ref="K1589:K1610" si="26">MONTH(H1589)</f>
        <v>1</v>
      </c>
      <c r="L1589" s="160" t="s">
        <v>101</v>
      </c>
      <c r="M1589" s="211">
        <f>VLOOKUP(J1589,'Depr Rates'!A:G,7,FALSE)</f>
        <v>3.9300000000000002E-2</v>
      </c>
    </row>
    <row r="1590" spans="1:13" ht="14.45" x14ac:dyDescent="0.3">
      <c r="A1590" s="212" t="s">
        <v>102</v>
      </c>
      <c r="B1590" s="213">
        <v>10100501</v>
      </c>
      <c r="C1590" s="212">
        <v>108</v>
      </c>
      <c r="D1590" s="214">
        <v>43497</v>
      </c>
      <c r="E1590" s="160" t="s">
        <v>383</v>
      </c>
      <c r="F1590" s="160">
        <v>108102516</v>
      </c>
      <c r="G1590" s="160">
        <v>0</v>
      </c>
      <c r="H1590" s="214">
        <v>43481</v>
      </c>
      <c r="I1590" s="160" t="s">
        <v>384</v>
      </c>
      <c r="J1590" s="160" t="s">
        <v>376</v>
      </c>
      <c r="K1590" s="160">
        <f t="shared" si="26"/>
        <v>1</v>
      </c>
      <c r="L1590" s="160" t="s">
        <v>101</v>
      </c>
      <c r="M1590" s="211">
        <f>VLOOKUP(J1590,'Depr Rates'!A:G,7,FALSE)</f>
        <v>3.9300000000000002E-2</v>
      </c>
    </row>
    <row r="1591" spans="1:13" ht="14.45" x14ac:dyDescent="0.3">
      <c r="A1591" s="212" t="s">
        <v>102</v>
      </c>
      <c r="B1591" s="213">
        <v>10100501</v>
      </c>
      <c r="C1591" s="212">
        <v>108</v>
      </c>
      <c r="D1591" s="214">
        <v>43497</v>
      </c>
      <c r="E1591" s="160" t="s">
        <v>383</v>
      </c>
      <c r="F1591" s="160">
        <v>108102516</v>
      </c>
      <c r="G1591" s="160">
        <v>0</v>
      </c>
      <c r="H1591" s="214">
        <v>43481</v>
      </c>
      <c r="I1591" s="160" t="s">
        <v>384</v>
      </c>
      <c r="J1591" s="160" t="s">
        <v>376</v>
      </c>
      <c r="K1591" s="160">
        <f t="shared" si="26"/>
        <v>1</v>
      </c>
      <c r="L1591" s="160" t="s">
        <v>101</v>
      </c>
      <c r="M1591" s="211">
        <f>VLOOKUP(J1591,'Depr Rates'!A:G,7,FALSE)</f>
        <v>3.9300000000000002E-2</v>
      </c>
    </row>
    <row r="1592" spans="1:13" ht="14.45" x14ac:dyDescent="0.3">
      <c r="A1592" s="212" t="s">
        <v>102</v>
      </c>
      <c r="B1592" s="213">
        <v>10100501</v>
      </c>
      <c r="C1592" s="212">
        <v>108</v>
      </c>
      <c r="D1592" s="214">
        <v>43497</v>
      </c>
      <c r="E1592" s="160" t="s">
        <v>383</v>
      </c>
      <c r="F1592" s="160">
        <v>108102516</v>
      </c>
      <c r="G1592" s="160">
        <v>0</v>
      </c>
      <c r="H1592" s="214">
        <v>43481</v>
      </c>
      <c r="I1592" s="160" t="s">
        <v>384</v>
      </c>
      <c r="J1592" s="160" t="s">
        <v>376</v>
      </c>
      <c r="K1592" s="160">
        <f t="shared" si="26"/>
        <v>1</v>
      </c>
      <c r="L1592" s="160" t="s">
        <v>101</v>
      </c>
      <c r="M1592" s="211">
        <f>VLOOKUP(J1592,'Depr Rates'!A:G,7,FALSE)</f>
        <v>3.9300000000000002E-2</v>
      </c>
    </row>
    <row r="1593" spans="1:13" ht="14.45" x14ac:dyDescent="0.3">
      <c r="A1593" s="212" t="s">
        <v>102</v>
      </c>
      <c r="B1593" s="213">
        <v>10100501</v>
      </c>
      <c r="C1593" s="212">
        <v>108</v>
      </c>
      <c r="D1593" s="214">
        <v>43466</v>
      </c>
      <c r="E1593" s="160" t="s">
        <v>381</v>
      </c>
      <c r="F1593" s="160">
        <v>108102521</v>
      </c>
      <c r="G1593" s="160">
        <v>-495.9</v>
      </c>
      <c r="H1593" s="214">
        <v>43475</v>
      </c>
      <c r="I1593" s="160" t="s">
        <v>411</v>
      </c>
      <c r="J1593" s="160" t="s">
        <v>9132</v>
      </c>
      <c r="K1593" s="160">
        <f t="shared" si="26"/>
        <v>1</v>
      </c>
      <c r="L1593" s="160" t="s">
        <v>101</v>
      </c>
      <c r="M1593" s="211">
        <f>VLOOKUP(J1593,'Depr Rates'!A:G,7,FALSE)</f>
        <v>3.7400000000000003E-2</v>
      </c>
    </row>
    <row r="1594" spans="1:13" ht="14.45" x14ac:dyDescent="0.3">
      <c r="A1594" s="212" t="s">
        <v>102</v>
      </c>
      <c r="B1594" s="213">
        <v>10100501</v>
      </c>
      <c r="C1594" s="212">
        <v>108</v>
      </c>
      <c r="D1594" s="214">
        <v>43466</v>
      </c>
      <c r="E1594" s="160" t="s">
        <v>381</v>
      </c>
      <c r="F1594" s="160">
        <v>108102521</v>
      </c>
      <c r="G1594" s="160">
        <v>-222.3</v>
      </c>
      <c r="H1594" s="214">
        <v>43475</v>
      </c>
      <c r="I1594" s="160" t="s">
        <v>411</v>
      </c>
      <c r="J1594" s="160" t="s">
        <v>9132</v>
      </c>
      <c r="K1594" s="160">
        <f t="shared" si="26"/>
        <v>1</v>
      </c>
      <c r="L1594" s="160" t="s">
        <v>101</v>
      </c>
      <c r="M1594" s="211">
        <f>VLOOKUP(J1594,'Depr Rates'!A:G,7,FALSE)</f>
        <v>3.7400000000000003E-2</v>
      </c>
    </row>
    <row r="1595" spans="1:13" ht="14.45" x14ac:dyDescent="0.3">
      <c r="A1595" s="212" t="s">
        <v>102</v>
      </c>
      <c r="B1595" s="213">
        <v>10100501</v>
      </c>
      <c r="C1595" s="212">
        <v>108</v>
      </c>
      <c r="D1595" s="214">
        <v>43466</v>
      </c>
      <c r="E1595" s="160" t="s">
        <v>383</v>
      </c>
      <c r="F1595" s="160">
        <v>108102521</v>
      </c>
      <c r="G1595" s="160">
        <v>0</v>
      </c>
      <c r="H1595" s="214">
        <v>43475</v>
      </c>
      <c r="I1595" s="160" t="s">
        <v>411</v>
      </c>
      <c r="J1595" s="160" t="s">
        <v>9132</v>
      </c>
      <c r="K1595" s="160">
        <f t="shared" si="26"/>
        <v>1</v>
      </c>
      <c r="L1595" s="160" t="s">
        <v>101</v>
      </c>
      <c r="M1595" s="211">
        <f>VLOOKUP(J1595,'Depr Rates'!A:G,7,FALSE)</f>
        <v>3.7400000000000003E-2</v>
      </c>
    </row>
    <row r="1596" spans="1:13" ht="14.45" x14ac:dyDescent="0.3">
      <c r="A1596" s="212" t="s">
        <v>102</v>
      </c>
      <c r="B1596" s="213">
        <v>10100501</v>
      </c>
      <c r="C1596" s="212">
        <v>108</v>
      </c>
      <c r="D1596" s="214">
        <v>43466</v>
      </c>
      <c r="E1596" s="160" t="s">
        <v>383</v>
      </c>
      <c r="F1596" s="160">
        <v>108102521</v>
      </c>
      <c r="G1596" s="160">
        <v>0</v>
      </c>
      <c r="H1596" s="214">
        <v>43475</v>
      </c>
      <c r="I1596" s="160" t="s">
        <v>411</v>
      </c>
      <c r="J1596" s="160" t="s">
        <v>9132</v>
      </c>
      <c r="K1596" s="160">
        <f t="shared" si="26"/>
        <v>1</v>
      </c>
      <c r="L1596" s="160" t="s">
        <v>101</v>
      </c>
      <c r="M1596" s="211">
        <f>VLOOKUP(J1596,'Depr Rates'!A:G,7,FALSE)</f>
        <v>3.7400000000000003E-2</v>
      </c>
    </row>
    <row r="1597" spans="1:13" ht="14.45" x14ac:dyDescent="0.3">
      <c r="A1597" s="212" t="s">
        <v>102</v>
      </c>
      <c r="B1597" s="213">
        <v>10100501</v>
      </c>
      <c r="C1597" s="212">
        <v>108</v>
      </c>
      <c r="D1597" s="214">
        <v>43466</v>
      </c>
      <c r="E1597" s="160" t="s">
        <v>383</v>
      </c>
      <c r="F1597" s="160">
        <v>108102521</v>
      </c>
      <c r="G1597" s="160">
        <v>0</v>
      </c>
      <c r="H1597" s="214">
        <v>43475</v>
      </c>
      <c r="I1597" s="160" t="s">
        <v>384</v>
      </c>
      <c r="J1597" s="160" t="s">
        <v>9132</v>
      </c>
      <c r="K1597" s="160">
        <f t="shared" si="26"/>
        <v>1</v>
      </c>
      <c r="L1597" s="160" t="s">
        <v>101</v>
      </c>
      <c r="M1597" s="211">
        <f>VLOOKUP(J1597,'Depr Rates'!A:G,7,FALSE)</f>
        <v>3.7400000000000003E-2</v>
      </c>
    </row>
    <row r="1598" spans="1:13" ht="14.45" x14ac:dyDescent="0.3">
      <c r="A1598" s="212" t="s">
        <v>102</v>
      </c>
      <c r="B1598" s="213">
        <v>10100501</v>
      </c>
      <c r="C1598" s="212">
        <v>108</v>
      </c>
      <c r="D1598" s="214">
        <v>43466</v>
      </c>
      <c r="E1598" s="160" t="s">
        <v>383</v>
      </c>
      <c r="F1598" s="160">
        <v>108102521</v>
      </c>
      <c r="G1598" s="160">
        <v>0</v>
      </c>
      <c r="H1598" s="214">
        <v>43475</v>
      </c>
      <c r="I1598" s="160" t="s">
        <v>384</v>
      </c>
      <c r="J1598" s="160" t="s">
        <v>9132</v>
      </c>
      <c r="K1598" s="160">
        <f t="shared" si="26"/>
        <v>1</v>
      </c>
      <c r="L1598" s="160" t="s">
        <v>101</v>
      </c>
      <c r="M1598" s="211">
        <f>VLOOKUP(J1598,'Depr Rates'!A:G,7,FALSE)</f>
        <v>3.7400000000000003E-2</v>
      </c>
    </row>
    <row r="1599" spans="1:13" ht="14.45" x14ac:dyDescent="0.3">
      <c r="A1599" s="212" t="s">
        <v>102</v>
      </c>
      <c r="B1599" s="213">
        <v>10100501</v>
      </c>
      <c r="C1599" s="212">
        <v>108</v>
      </c>
      <c r="D1599" s="214">
        <v>43497</v>
      </c>
      <c r="E1599" s="160" t="s">
        <v>383</v>
      </c>
      <c r="F1599" s="160">
        <v>108102521</v>
      </c>
      <c r="G1599" s="160">
        <v>0</v>
      </c>
      <c r="H1599" s="214">
        <v>43475</v>
      </c>
      <c r="I1599" s="160" t="s">
        <v>384</v>
      </c>
      <c r="J1599" s="160" t="s">
        <v>9132</v>
      </c>
      <c r="K1599" s="160">
        <f t="shared" si="26"/>
        <v>1</v>
      </c>
      <c r="L1599" s="160" t="s">
        <v>101</v>
      </c>
      <c r="M1599" s="211">
        <f>VLOOKUP(J1599,'Depr Rates'!A:G,7,FALSE)</f>
        <v>3.7400000000000003E-2</v>
      </c>
    </row>
    <row r="1600" spans="1:13" ht="14.45" x14ac:dyDescent="0.3">
      <c r="A1600" s="212" t="s">
        <v>102</v>
      </c>
      <c r="B1600" s="213">
        <v>10100501</v>
      </c>
      <c r="C1600" s="212">
        <v>108</v>
      </c>
      <c r="D1600" s="214">
        <v>43497</v>
      </c>
      <c r="E1600" s="160" t="s">
        <v>383</v>
      </c>
      <c r="F1600" s="160">
        <v>108102521</v>
      </c>
      <c r="G1600" s="160">
        <v>0</v>
      </c>
      <c r="H1600" s="214">
        <v>43475</v>
      </c>
      <c r="I1600" s="160" t="s">
        <v>384</v>
      </c>
      <c r="J1600" s="160" t="s">
        <v>9132</v>
      </c>
      <c r="K1600" s="160">
        <f t="shared" si="26"/>
        <v>1</v>
      </c>
      <c r="L1600" s="160" t="s">
        <v>101</v>
      </c>
      <c r="M1600" s="211">
        <f>VLOOKUP(J1600,'Depr Rates'!A:G,7,FALSE)</f>
        <v>3.7400000000000003E-2</v>
      </c>
    </row>
    <row r="1601" spans="1:13" ht="14.45" x14ac:dyDescent="0.3">
      <c r="A1601" s="212" t="s">
        <v>102</v>
      </c>
      <c r="B1601" s="213">
        <v>10100501</v>
      </c>
      <c r="C1601" s="212">
        <v>108</v>
      </c>
      <c r="D1601" s="214">
        <v>43497</v>
      </c>
      <c r="E1601" s="160" t="s">
        <v>383</v>
      </c>
      <c r="F1601" s="160">
        <v>108102521</v>
      </c>
      <c r="G1601" s="160">
        <v>0</v>
      </c>
      <c r="H1601" s="214">
        <v>43475</v>
      </c>
      <c r="I1601" s="160" t="s">
        <v>384</v>
      </c>
      <c r="J1601" s="160" t="s">
        <v>9132</v>
      </c>
      <c r="K1601" s="160">
        <f t="shared" si="26"/>
        <v>1</v>
      </c>
      <c r="L1601" s="160" t="s">
        <v>101</v>
      </c>
      <c r="M1601" s="211">
        <f>VLOOKUP(J1601,'Depr Rates'!A:G,7,FALSE)</f>
        <v>3.7400000000000003E-2</v>
      </c>
    </row>
    <row r="1602" spans="1:13" ht="14.45" x14ac:dyDescent="0.3">
      <c r="A1602" s="212" t="s">
        <v>102</v>
      </c>
      <c r="B1602" s="213">
        <v>10100501</v>
      </c>
      <c r="C1602" s="212">
        <v>108</v>
      </c>
      <c r="D1602" s="214">
        <v>43497</v>
      </c>
      <c r="E1602" s="160" t="s">
        <v>383</v>
      </c>
      <c r="F1602" s="160">
        <v>108102521</v>
      </c>
      <c r="G1602" s="160">
        <v>0</v>
      </c>
      <c r="H1602" s="214">
        <v>43475</v>
      </c>
      <c r="I1602" s="160" t="s">
        <v>384</v>
      </c>
      <c r="J1602" s="160" t="s">
        <v>9132</v>
      </c>
      <c r="K1602" s="160">
        <f t="shared" si="26"/>
        <v>1</v>
      </c>
      <c r="L1602" s="160" t="s">
        <v>101</v>
      </c>
      <c r="M1602" s="211">
        <f>VLOOKUP(J1602,'Depr Rates'!A:G,7,FALSE)</f>
        <v>3.7400000000000003E-2</v>
      </c>
    </row>
    <row r="1603" spans="1:13" ht="14.45" x14ac:dyDescent="0.3">
      <c r="A1603" s="212" t="s">
        <v>102</v>
      </c>
      <c r="B1603" s="213">
        <v>10100501</v>
      </c>
      <c r="C1603" s="212">
        <v>108</v>
      </c>
      <c r="D1603" s="214">
        <v>43525</v>
      </c>
      <c r="E1603" s="160" t="s">
        <v>383</v>
      </c>
      <c r="F1603" s="160">
        <v>108102559</v>
      </c>
      <c r="G1603" s="160">
        <v>0</v>
      </c>
      <c r="H1603" s="214">
        <v>43552</v>
      </c>
      <c r="I1603" s="160" t="s">
        <v>606</v>
      </c>
      <c r="J1603" s="160" t="s">
        <v>9054</v>
      </c>
      <c r="K1603" s="160">
        <f t="shared" si="26"/>
        <v>3</v>
      </c>
      <c r="L1603" s="160" t="s">
        <v>101</v>
      </c>
      <c r="M1603" s="211">
        <f>VLOOKUP(J1603,'Depr Rates'!A:G,7,FALSE)</f>
        <v>3.1399999999999997E-2</v>
      </c>
    </row>
    <row r="1604" spans="1:13" ht="14.45" x14ac:dyDescent="0.3">
      <c r="A1604" s="212" t="s">
        <v>102</v>
      </c>
      <c r="B1604" s="213">
        <v>10100501</v>
      </c>
      <c r="C1604" s="212">
        <v>108</v>
      </c>
      <c r="D1604" s="214">
        <v>43525</v>
      </c>
      <c r="E1604" s="160" t="s">
        <v>383</v>
      </c>
      <c r="F1604" s="160">
        <v>108102559</v>
      </c>
      <c r="G1604" s="160">
        <v>0</v>
      </c>
      <c r="H1604" s="214">
        <v>43552</v>
      </c>
      <c r="I1604" s="160" t="s">
        <v>607</v>
      </c>
      <c r="J1604" s="160" t="s">
        <v>9132</v>
      </c>
      <c r="K1604" s="160">
        <f t="shared" si="26"/>
        <v>3</v>
      </c>
      <c r="L1604" s="160" t="s">
        <v>101</v>
      </c>
      <c r="M1604" s="211">
        <f>VLOOKUP(J1604,'Depr Rates'!A:G,7,FALSE)</f>
        <v>3.7400000000000003E-2</v>
      </c>
    </row>
    <row r="1605" spans="1:13" ht="14.45" x14ac:dyDescent="0.3">
      <c r="A1605" s="212" t="s">
        <v>102</v>
      </c>
      <c r="B1605" s="213">
        <v>10100501</v>
      </c>
      <c r="C1605" s="212">
        <v>108</v>
      </c>
      <c r="D1605" s="214">
        <v>43525</v>
      </c>
      <c r="E1605" s="160" t="s">
        <v>383</v>
      </c>
      <c r="F1605" s="160">
        <v>108102559</v>
      </c>
      <c r="G1605" s="160">
        <v>0</v>
      </c>
      <c r="H1605" s="214">
        <v>43552</v>
      </c>
      <c r="I1605" s="160" t="s">
        <v>606</v>
      </c>
      <c r="J1605" s="160" t="s">
        <v>9132</v>
      </c>
      <c r="K1605" s="160">
        <f t="shared" si="26"/>
        <v>3</v>
      </c>
      <c r="L1605" s="160" t="s">
        <v>101</v>
      </c>
      <c r="M1605" s="211">
        <f>VLOOKUP(J1605,'Depr Rates'!A:G,7,FALSE)</f>
        <v>3.7400000000000003E-2</v>
      </c>
    </row>
    <row r="1606" spans="1:13" ht="14.45" x14ac:dyDescent="0.3">
      <c r="A1606" s="212" t="s">
        <v>102</v>
      </c>
      <c r="B1606" s="213">
        <v>10100501</v>
      </c>
      <c r="C1606" s="212">
        <v>108</v>
      </c>
      <c r="D1606" s="214">
        <v>43525</v>
      </c>
      <c r="E1606" s="160" t="s">
        <v>383</v>
      </c>
      <c r="F1606" s="160">
        <v>108102559</v>
      </c>
      <c r="G1606" s="160">
        <v>0</v>
      </c>
      <c r="H1606" s="214">
        <v>43552</v>
      </c>
      <c r="I1606" s="160" t="s">
        <v>606</v>
      </c>
      <c r="J1606" s="160" t="s">
        <v>9132</v>
      </c>
      <c r="K1606" s="160">
        <f t="shared" si="26"/>
        <v>3</v>
      </c>
      <c r="L1606" s="160" t="s">
        <v>101</v>
      </c>
      <c r="M1606" s="211">
        <f>VLOOKUP(J1606,'Depr Rates'!A:G,7,FALSE)</f>
        <v>3.7400000000000003E-2</v>
      </c>
    </row>
    <row r="1607" spans="1:13" ht="14.45" x14ac:dyDescent="0.3">
      <c r="A1607" s="212" t="s">
        <v>102</v>
      </c>
      <c r="B1607" s="213">
        <v>10100501</v>
      </c>
      <c r="C1607" s="212">
        <v>108</v>
      </c>
      <c r="D1607" s="214">
        <v>43525</v>
      </c>
      <c r="E1607" s="160" t="s">
        <v>381</v>
      </c>
      <c r="F1607" s="160">
        <v>108102559</v>
      </c>
      <c r="G1607" s="160">
        <v>-286.38</v>
      </c>
      <c r="H1607" s="214">
        <v>43552</v>
      </c>
      <c r="I1607" s="160" t="s">
        <v>606</v>
      </c>
      <c r="J1607" s="160" t="s">
        <v>9054</v>
      </c>
      <c r="K1607" s="160">
        <f t="shared" si="26"/>
        <v>3</v>
      </c>
      <c r="L1607" s="160" t="s">
        <v>101</v>
      </c>
      <c r="M1607" s="211">
        <f>VLOOKUP(J1607,'Depr Rates'!A:G,7,FALSE)</f>
        <v>3.1399999999999997E-2</v>
      </c>
    </row>
    <row r="1608" spans="1:13" ht="14.45" x14ac:dyDescent="0.3">
      <c r="A1608" s="212" t="s">
        <v>102</v>
      </c>
      <c r="B1608" s="213">
        <v>10100501</v>
      </c>
      <c r="C1608" s="212">
        <v>108</v>
      </c>
      <c r="D1608" s="214">
        <v>43525</v>
      </c>
      <c r="E1608" s="160" t="s">
        <v>381</v>
      </c>
      <c r="F1608" s="160">
        <v>108102559</v>
      </c>
      <c r="G1608" s="160">
        <v>-441</v>
      </c>
      <c r="H1608" s="214">
        <v>43552</v>
      </c>
      <c r="I1608" s="160" t="s">
        <v>606</v>
      </c>
      <c r="J1608" s="160" t="s">
        <v>9132</v>
      </c>
      <c r="K1608" s="160">
        <f t="shared" si="26"/>
        <v>3</v>
      </c>
      <c r="L1608" s="160" t="s">
        <v>101</v>
      </c>
      <c r="M1608" s="211">
        <f>VLOOKUP(J1608,'Depr Rates'!A:G,7,FALSE)</f>
        <v>3.7400000000000003E-2</v>
      </c>
    </row>
    <row r="1609" spans="1:13" ht="14.45" x14ac:dyDescent="0.3">
      <c r="A1609" s="212" t="s">
        <v>102</v>
      </c>
      <c r="B1609" s="213">
        <v>10100501</v>
      </c>
      <c r="C1609" s="212">
        <v>108</v>
      </c>
      <c r="D1609" s="214">
        <v>43525</v>
      </c>
      <c r="E1609" s="160" t="s">
        <v>381</v>
      </c>
      <c r="F1609" s="160">
        <v>108102559</v>
      </c>
      <c r="G1609" s="160">
        <v>-126</v>
      </c>
      <c r="H1609" s="214">
        <v>43552</v>
      </c>
      <c r="I1609" s="160" t="s">
        <v>606</v>
      </c>
      <c r="J1609" s="160" t="s">
        <v>9132</v>
      </c>
      <c r="K1609" s="160">
        <f t="shared" si="26"/>
        <v>3</v>
      </c>
      <c r="L1609" s="160" t="s">
        <v>101</v>
      </c>
      <c r="M1609" s="211">
        <f>VLOOKUP(J1609,'Depr Rates'!A:G,7,FALSE)</f>
        <v>3.7400000000000003E-2</v>
      </c>
    </row>
    <row r="1610" spans="1:13" ht="14.45" x14ac:dyDescent="0.3">
      <c r="A1610" s="212" t="s">
        <v>102</v>
      </c>
      <c r="B1610" s="213">
        <v>10100501</v>
      </c>
      <c r="C1610" s="212">
        <v>108</v>
      </c>
      <c r="D1610" s="214">
        <v>43525</v>
      </c>
      <c r="E1610" s="160" t="s">
        <v>381</v>
      </c>
      <c r="F1610" s="160">
        <v>108102559</v>
      </c>
      <c r="G1610" s="160">
        <v>-521.64</v>
      </c>
      <c r="H1610" s="214">
        <v>43552</v>
      </c>
      <c r="I1610" s="160" t="s">
        <v>607</v>
      </c>
      <c r="J1610" s="160" t="s">
        <v>9132</v>
      </c>
      <c r="K1610" s="160">
        <f t="shared" si="26"/>
        <v>3</v>
      </c>
      <c r="L1610" s="160" t="s">
        <v>101</v>
      </c>
      <c r="M1610" s="211">
        <f>VLOOKUP(J1610,'Depr Rates'!A:G,7,FALSE)</f>
        <v>3.7400000000000003E-2</v>
      </c>
    </row>
    <row r="1611" spans="1:13" ht="14.45" x14ac:dyDescent="0.3">
      <c r="A1611" s="212" t="s">
        <v>102</v>
      </c>
      <c r="B1611" s="213">
        <v>10100501</v>
      </c>
      <c r="C1611" s="212">
        <v>108</v>
      </c>
      <c r="D1611" s="214">
        <v>43497</v>
      </c>
      <c r="E1611" s="160" t="s">
        <v>381</v>
      </c>
      <c r="F1611" s="160">
        <v>108103533</v>
      </c>
      <c r="G1611" s="215">
        <v>-5152.9399999999996</v>
      </c>
      <c r="H1611" s="214">
        <v>43165</v>
      </c>
      <c r="I1611" s="160" t="s">
        <v>512</v>
      </c>
      <c r="J1611" s="160" t="s">
        <v>7339</v>
      </c>
      <c r="K1611" s="160">
        <v>2018</v>
      </c>
      <c r="L1611" s="160" t="s">
        <v>101</v>
      </c>
      <c r="M1611" s="211">
        <f>VLOOKUP(J1611,'Depr Rates'!A:G,7,FALSE)</f>
        <v>3.4000000000000002E-2</v>
      </c>
    </row>
    <row r="1612" spans="1:13" ht="14.45" x14ac:dyDescent="0.3">
      <c r="A1612" s="212" t="s">
        <v>102</v>
      </c>
      <c r="B1612" s="213">
        <v>10100501</v>
      </c>
      <c r="C1612" s="212">
        <v>108</v>
      </c>
      <c r="D1612" s="214">
        <v>43497</v>
      </c>
      <c r="E1612" s="160" t="s">
        <v>383</v>
      </c>
      <c r="F1612" s="160">
        <v>108103533</v>
      </c>
      <c r="G1612" s="160">
        <v>0</v>
      </c>
      <c r="H1612" s="214">
        <v>43165</v>
      </c>
      <c r="I1612" s="160" t="s">
        <v>513</v>
      </c>
      <c r="J1612" s="160" t="s">
        <v>7339</v>
      </c>
      <c r="K1612" s="160">
        <v>2018</v>
      </c>
      <c r="L1612" s="160" t="s">
        <v>101</v>
      </c>
      <c r="M1612" s="211">
        <f>VLOOKUP(J1612,'Depr Rates'!A:G,7,FALSE)</f>
        <v>3.4000000000000002E-2</v>
      </c>
    </row>
    <row r="1613" spans="1:13" ht="14.45" x14ac:dyDescent="0.3">
      <c r="A1613" s="212" t="s">
        <v>102</v>
      </c>
      <c r="B1613" s="213">
        <v>10100501</v>
      </c>
      <c r="C1613" s="212">
        <v>108</v>
      </c>
      <c r="D1613" s="214">
        <v>43466</v>
      </c>
      <c r="E1613" s="160" t="s">
        <v>381</v>
      </c>
      <c r="F1613" s="160">
        <v>108103706</v>
      </c>
      <c r="G1613" s="215">
        <v>-3099.25</v>
      </c>
      <c r="H1613" s="214">
        <v>43466</v>
      </c>
      <c r="I1613" s="160" t="s">
        <v>456</v>
      </c>
      <c r="J1613" s="160" t="s">
        <v>9132</v>
      </c>
      <c r="K1613" s="160">
        <f t="shared" ref="K1613:K1676" si="27">MONTH(H1613)</f>
        <v>1</v>
      </c>
      <c r="L1613" s="160" t="s">
        <v>101</v>
      </c>
      <c r="M1613" s="211">
        <f>VLOOKUP(J1613,'Depr Rates'!A:G,7,FALSE)</f>
        <v>3.7400000000000003E-2</v>
      </c>
    </row>
    <row r="1614" spans="1:13" ht="14.45" x14ac:dyDescent="0.3">
      <c r="A1614" s="212" t="s">
        <v>102</v>
      </c>
      <c r="B1614" s="213">
        <v>10100501</v>
      </c>
      <c r="C1614" s="212">
        <v>108</v>
      </c>
      <c r="D1614" s="214">
        <v>43466</v>
      </c>
      <c r="E1614" s="160" t="s">
        <v>381</v>
      </c>
      <c r="F1614" s="160">
        <v>108103706</v>
      </c>
      <c r="G1614" s="215">
        <v>3099.25</v>
      </c>
      <c r="H1614" s="214">
        <v>43466</v>
      </c>
      <c r="I1614" s="160" t="s">
        <v>456</v>
      </c>
      <c r="J1614" s="160" t="s">
        <v>9132</v>
      </c>
      <c r="K1614" s="160">
        <f t="shared" si="27"/>
        <v>1</v>
      </c>
      <c r="L1614" s="160" t="s">
        <v>101</v>
      </c>
      <c r="M1614" s="211">
        <f>VLOOKUP(J1614,'Depr Rates'!A:G,7,FALSE)</f>
        <v>3.7400000000000003E-2</v>
      </c>
    </row>
    <row r="1615" spans="1:13" ht="14.45" x14ac:dyDescent="0.3">
      <c r="A1615" s="212" t="s">
        <v>102</v>
      </c>
      <c r="B1615" s="213">
        <v>10100501</v>
      </c>
      <c r="C1615" s="212">
        <v>108</v>
      </c>
      <c r="D1615" s="214">
        <v>43466</v>
      </c>
      <c r="E1615" s="160" t="s">
        <v>381</v>
      </c>
      <c r="F1615" s="160">
        <v>108104111</v>
      </c>
      <c r="G1615" s="215">
        <v>-21617.439999999999</v>
      </c>
      <c r="H1615" s="214">
        <v>43490</v>
      </c>
      <c r="I1615" s="160" t="s">
        <v>477</v>
      </c>
      <c r="J1615" s="160" t="s">
        <v>9132</v>
      </c>
      <c r="K1615" s="160">
        <f t="shared" si="27"/>
        <v>1</v>
      </c>
      <c r="L1615" s="160" t="s">
        <v>101</v>
      </c>
      <c r="M1615" s="211">
        <f>VLOOKUP(J1615,'Depr Rates'!A:G,7,FALSE)</f>
        <v>3.7400000000000003E-2</v>
      </c>
    </row>
    <row r="1616" spans="1:13" ht="14.45" x14ac:dyDescent="0.3">
      <c r="A1616" s="212" t="s">
        <v>102</v>
      </c>
      <c r="B1616" s="213">
        <v>10100501</v>
      </c>
      <c r="C1616" s="212">
        <v>108</v>
      </c>
      <c r="D1616" s="214">
        <v>43466</v>
      </c>
      <c r="E1616" s="160" t="s">
        <v>381</v>
      </c>
      <c r="F1616" s="160">
        <v>108104111</v>
      </c>
      <c r="G1616" s="160">
        <v>-938.6</v>
      </c>
      <c r="H1616" s="214">
        <v>43490</v>
      </c>
      <c r="I1616" s="160" t="s">
        <v>477</v>
      </c>
      <c r="J1616" s="160" t="s">
        <v>9132</v>
      </c>
      <c r="K1616" s="160">
        <f t="shared" si="27"/>
        <v>1</v>
      </c>
      <c r="L1616" s="160" t="s">
        <v>101</v>
      </c>
      <c r="M1616" s="211">
        <f>VLOOKUP(J1616,'Depr Rates'!A:G,7,FALSE)</f>
        <v>3.7400000000000003E-2</v>
      </c>
    </row>
    <row r="1617" spans="1:13" ht="14.45" x14ac:dyDescent="0.3">
      <c r="A1617" s="212" t="s">
        <v>102</v>
      </c>
      <c r="B1617" s="213">
        <v>10100501</v>
      </c>
      <c r="C1617" s="212">
        <v>108</v>
      </c>
      <c r="D1617" s="214">
        <v>43466</v>
      </c>
      <c r="E1617" s="160" t="s">
        <v>381</v>
      </c>
      <c r="F1617" s="160">
        <v>108104111</v>
      </c>
      <c r="G1617" s="160">
        <v>-351.89</v>
      </c>
      <c r="H1617" s="214">
        <v>43490</v>
      </c>
      <c r="I1617" s="160" t="s">
        <v>477</v>
      </c>
      <c r="J1617" s="160" t="s">
        <v>9054</v>
      </c>
      <c r="K1617" s="160">
        <f t="shared" si="27"/>
        <v>1</v>
      </c>
      <c r="L1617" s="160" t="s">
        <v>101</v>
      </c>
      <c r="M1617" s="211">
        <f>VLOOKUP(J1617,'Depr Rates'!A:G,7,FALSE)</f>
        <v>3.1399999999999997E-2</v>
      </c>
    </row>
    <row r="1618" spans="1:13" ht="14.45" x14ac:dyDescent="0.3">
      <c r="A1618" s="212" t="s">
        <v>102</v>
      </c>
      <c r="B1618" s="213">
        <v>10100501</v>
      </c>
      <c r="C1618" s="212">
        <v>108</v>
      </c>
      <c r="D1618" s="214">
        <v>43466</v>
      </c>
      <c r="E1618" s="160" t="s">
        <v>381</v>
      </c>
      <c r="F1618" s="160">
        <v>108104111</v>
      </c>
      <c r="G1618" s="160">
        <v>-90.28</v>
      </c>
      <c r="H1618" s="214">
        <v>43490</v>
      </c>
      <c r="I1618" s="160" t="s">
        <v>477</v>
      </c>
      <c r="J1618" s="160" t="s">
        <v>9054</v>
      </c>
      <c r="K1618" s="160">
        <f t="shared" si="27"/>
        <v>1</v>
      </c>
      <c r="L1618" s="160" t="s">
        <v>101</v>
      </c>
      <c r="M1618" s="211">
        <f>VLOOKUP(J1618,'Depr Rates'!A:G,7,FALSE)</f>
        <v>3.1399999999999997E-2</v>
      </c>
    </row>
    <row r="1619" spans="1:13" ht="14.45" x14ac:dyDescent="0.3">
      <c r="A1619" s="212" t="s">
        <v>102</v>
      </c>
      <c r="B1619" s="213">
        <v>10100501</v>
      </c>
      <c r="C1619" s="212">
        <v>108</v>
      </c>
      <c r="D1619" s="214">
        <v>43466</v>
      </c>
      <c r="E1619" s="160" t="s">
        <v>381</v>
      </c>
      <c r="F1619" s="160">
        <v>108104111</v>
      </c>
      <c r="G1619" s="160">
        <v>-355.42</v>
      </c>
      <c r="H1619" s="214">
        <v>43490</v>
      </c>
      <c r="I1619" s="160" t="s">
        <v>477</v>
      </c>
      <c r="J1619" s="160" t="s">
        <v>447</v>
      </c>
      <c r="K1619" s="160">
        <f t="shared" si="27"/>
        <v>1</v>
      </c>
      <c r="L1619" s="160" t="s">
        <v>101</v>
      </c>
      <c r="M1619" s="211">
        <f>VLOOKUP(J1619,'Depr Rates'!A:G,7,FALSE)</f>
        <v>3.15E-2</v>
      </c>
    </row>
    <row r="1620" spans="1:13" ht="14.45" x14ac:dyDescent="0.3">
      <c r="A1620" s="212" t="s">
        <v>102</v>
      </c>
      <c r="B1620" s="213">
        <v>10100501</v>
      </c>
      <c r="C1620" s="212">
        <v>108</v>
      </c>
      <c r="D1620" s="214">
        <v>43466</v>
      </c>
      <c r="E1620" s="160" t="s">
        <v>381</v>
      </c>
      <c r="F1620" s="160">
        <v>108104111</v>
      </c>
      <c r="G1620" s="160">
        <v>-90.28</v>
      </c>
      <c r="H1620" s="214">
        <v>43490</v>
      </c>
      <c r="I1620" s="160" t="s">
        <v>477</v>
      </c>
      <c r="J1620" s="160" t="s">
        <v>9054</v>
      </c>
      <c r="K1620" s="160">
        <f t="shared" si="27"/>
        <v>1</v>
      </c>
      <c r="L1620" s="160" t="s">
        <v>101</v>
      </c>
      <c r="M1620" s="211">
        <f>VLOOKUP(J1620,'Depr Rates'!A:G,7,FALSE)</f>
        <v>3.1399999999999997E-2</v>
      </c>
    </row>
    <row r="1621" spans="1:13" ht="14.45" x14ac:dyDescent="0.3">
      <c r="A1621" s="212" t="s">
        <v>102</v>
      </c>
      <c r="B1621" s="213">
        <v>10100501</v>
      </c>
      <c r="C1621" s="212">
        <v>108</v>
      </c>
      <c r="D1621" s="214">
        <v>43466</v>
      </c>
      <c r="E1621" s="160" t="s">
        <v>381</v>
      </c>
      <c r="F1621" s="160">
        <v>108104111</v>
      </c>
      <c r="G1621" s="160">
        <v>-831.56</v>
      </c>
      <c r="H1621" s="214">
        <v>43490</v>
      </c>
      <c r="I1621" s="160" t="s">
        <v>477</v>
      </c>
      <c r="J1621" s="160" t="s">
        <v>9054</v>
      </c>
      <c r="K1621" s="160">
        <f t="shared" si="27"/>
        <v>1</v>
      </c>
      <c r="L1621" s="160" t="s">
        <v>101</v>
      </c>
      <c r="M1621" s="211">
        <f>VLOOKUP(J1621,'Depr Rates'!A:G,7,FALSE)</f>
        <v>3.1399999999999997E-2</v>
      </c>
    </row>
    <row r="1622" spans="1:13" ht="14.45" x14ac:dyDescent="0.3">
      <c r="A1622" s="212" t="s">
        <v>102</v>
      </c>
      <c r="B1622" s="213">
        <v>10100501</v>
      </c>
      <c r="C1622" s="212">
        <v>108</v>
      </c>
      <c r="D1622" s="214">
        <v>43466</v>
      </c>
      <c r="E1622" s="160" t="s">
        <v>381</v>
      </c>
      <c r="F1622" s="160">
        <v>108104111</v>
      </c>
      <c r="G1622" s="160">
        <v>-600.47</v>
      </c>
      <c r="H1622" s="214">
        <v>43490</v>
      </c>
      <c r="I1622" s="160" t="s">
        <v>477</v>
      </c>
      <c r="J1622" s="160" t="s">
        <v>9054</v>
      </c>
      <c r="K1622" s="160">
        <f t="shared" si="27"/>
        <v>1</v>
      </c>
      <c r="L1622" s="160" t="s">
        <v>101</v>
      </c>
      <c r="M1622" s="211">
        <f>VLOOKUP(J1622,'Depr Rates'!A:G,7,FALSE)</f>
        <v>3.1399999999999997E-2</v>
      </c>
    </row>
    <row r="1623" spans="1:13" ht="14.45" x14ac:dyDescent="0.3">
      <c r="A1623" s="212" t="s">
        <v>102</v>
      </c>
      <c r="B1623" s="213">
        <v>10100501</v>
      </c>
      <c r="C1623" s="212">
        <v>108</v>
      </c>
      <c r="D1623" s="214">
        <v>43466</v>
      </c>
      <c r="E1623" s="160" t="s">
        <v>381</v>
      </c>
      <c r="F1623" s="160">
        <v>108104111</v>
      </c>
      <c r="G1623" s="160">
        <v>-315.55</v>
      </c>
      <c r="H1623" s="214">
        <v>43490</v>
      </c>
      <c r="I1623" s="160" t="s">
        <v>477</v>
      </c>
      <c r="J1623" s="160" t="s">
        <v>9054</v>
      </c>
      <c r="K1623" s="160">
        <f t="shared" si="27"/>
        <v>1</v>
      </c>
      <c r="L1623" s="160" t="s">
        <v>101</v>
      </c>
      <c r="M1623" s="211">
        <f>VLOOKUP(J1623,'Depr Rates'!A:G,7,FALSE)</f>
        <v>3.1399999999999997E-2</v>
      </c>
    </row>
    <row r="1624" spans="1:13" ht="14.45" x14ac:dyDescent="0.3">
      <c r="A1624" s="212" t="s">
        <v>102</v>
      </c>
      <c r="B1624" s="213">
        <v>10100501</v>
      </c>
      <c r="C1624" s="212">
        <v>108</v>
      </c>
      <c r="D1624" s="214">
        <v>43466</v>
      </c>
      <c r="E1624" s="160" t="s">
        <v>381</v>
      </c>
      <c r="F1624" s="160">
        <v>108104111</v>
      </c>
      <c r="G1624" s="160">
        <v>-315.55</v>
      </c>
      <c r="H1624" s="214">
        <v>43490</v>
      </c>
      <c r="I1624" s="160" t="s">
        <v>477</v>
      </c>
      <c r="J1624" s="160" t="s">
        <v>9054</v>
      </c>
      <c r="K1624" s="160">
        <f t="shared" si="27"/>
        <v>1</v>
      </c>
      <c r="L1624" s="160" t="s">
        <v>101</v>
      </c>
      <c r="M1624" s="211">
        <f>VLOOKUP(J1624,'Depr Rates'!A:G,7,FALSE)</f>
        <v>3.1399999999999997E-2</v>
      </c>
    </row>
    <row r="1625" spans="1:13" ht="14.45" x14ac:dyDescent="0.3">
      <c r="A1625" s="212" t="s">
        <v>102</v>
      </c>
      <c r="B1625" s="213">
        <v>10100501</v>
      </c>
      <c r="C1625" s="212">
        <v>108</v>
      </c>
      <c r="D1625" s="214">
        <v>43466</v>
      </c>
      <c r="E1625" s="160" t="s">
        <v>381</v>
      </c>
      <c r="F1625" s="160">
        <v>108104111</v>
      </c>
      <c r="G1625" s="215">
        <v>-2987.81</v>
      </c>
      <c r="H1625" s="214">
        <v>43490</v>
      </c>
      <c r="I1625" s="160" t="s">
        <v>477</v>
      </c>
      <c r="J1625" s="160" t="s">
        <v>9054</v>
      </c>
      <c r="K1625" s="160">
        <f t="shared" si="27"/>
        <v>1</v>
      </c>
      <c r="L1625" s="160" t="s">
        <v>101</v>
      </c>
      <c r="M1625" s="211">
        <f>VLOOKUP(J1625,'Depr Rates'!A:G,7,FALSE)</f>
        <v>3.1399999999999997E-2</v>
      </c>
    </row>
    <row r="1626" spans="1:13" ht="14.45" x14ac:dyDescent="0.3">
      <c r="A1626" s="212" t="s">
        <v>102</v>
      </c>
      <c r="B1626" s="213">
        <v>10100501</v>
      </c>
      <c r="C1626" s="212">
        <v>108</v>
      </c>
      <c r="D1626" s="214">
        <v>43466</v>
      </c>
      <c r="E1626" s="160" t="s">
        <v>381</v>
      </c>
      <c r="F1626" s="160">
        <v>108104111</v>
      </c>
      <c r="G1626" s="160">
        <v>-315.55</v>
      </c>
      <c r="H1626" s="214">
        <v>43490</v>
      </c>
      <c r="I1626" s="160" t="s">
        <v>477</v>
      </c>
      <c r="J1626" s="160" t="s">
        <v>9054</v>
      </c>
      <c r="K1626" s="160">
        <f t="shared" si="27"/>
        <v>1</v>
      </c>
      <c r="L1626" s="160" t="s">
        <v>101</v>
      </c>
      <c r="M1626" s="211">
        <f>VLOOKUP(J1626,'Depr Rates'!A:G,7,FALSE)</f>
        <v>3.1399999999999997E-2</v>
      </c>
    </row>
    <row r="1627" spans="1:13" ht="14.45" x14ac:dyDescent="0.3">
      <c r="A1627" s="212" t="s">
        <v>102</v>
      </c>
      <c r="B1627" s="213">
        <v>10100501</v>
      </c>
      <c r="C1627" s="212">
        <v>108</v>
      </c>
      <c r="D1627" s="214">
        <v>43466</v>
      </c>
      <c r="E1627" s="160" t="s">
        <v>381</v>
      </c>
      <c r="F1627" s="160">
        <v>108104111</v>
      </c>
      <c r="G1627" s="215">
        <v>-2247.09</v>
      </c>
      <c r="H1627" s="214">
        <v>43490</v>
      </c>
      <c r="I1627" s="160" t="s">
        <v>477</v>
      </c>
      <c r="J1627" s="160" t="s">
        <v>9054</v>
      </c>
      <c r="K1627" s="160">
        <f t="shared" si="27"/>
        <v>1</v>
      </c>
      <c r="L1627" s="160" t="s">
        <v>101</v>
      </c>
      <c r="M1627" s="211">
        <f>VLOOKUP(J1627,'Depr Rates'!A:G,7,FALSE)</f>
        <v>3.1399999999999997E-2</v>
      </c>
    </row>
    <row r="1628" spans="1:13" ht="14.45" x14ac:dyDescent="0.3">
      <c r="A1628" s="212" t="s">
        <v>102</v>
      </c>
      <c r="B1628" s="213">
        <v>10100501</v>
      </c>
      <c r="C1628" s="212">
        <v>108</v>
      </c>
      <c r="D1628" s="214">
        <v>43466</v>
      </c>
      <c r="E1628" s="160" t="s">
        <v>381</v>
      </c>
      <c r="F1628" s="160">
        <v>108104111</v>
      </c>
      <c r="G1628" s="160">
        <v>-266.33</v>
      </c>
      <c r="H1628" s="214">
        <v>43490</v>
      </c>
      <c r="I1628" s="160" t="s">
        <v>477</v>
      </c>
      <c r="J1628" s="160" t="s">
        <v>9054</v>
      </c>
      <c r="K1628" s="160">
        <f t="shared" si="27"/>
        <v>1</v>
      </c>
      <c r="L1628" s="160" t="s">
        <v>101</v>
      </c>
      <c r="M1628" s="211">
        <f>VLOOKUP(J1628,'Depr Rates'!A:G,7,FALSE)</f>
        <v>3.1399999999999997E-2</v>
      </c>
    </row>
    <row r="1629" spans="1:13" ht="14.45" x14ac:dyDescent="0.3">
      <c r="A1629" s="212" t="s">
        <v>102</v>
      </c>
      <c r="B1629" s="213">
        <v>10100501</v>
      </c>
      <c r="C1629" s="212">
        <v>108</v>
      </c>
      <c r="D1629" s="214">
        <v>43466</v>
      </c>
      <c r="E1629" s="160" t="s">
        <v>381</v>
      </c>
      <c r="F1629" s="160">
        <v>108104111</v>
      </c>
      <c r="G1629" s="215">
        <v>-8039.85</v>
      </c>
      <c r="H1629" s="214">
        <v>43490</v>
      </c>
      <c r="I1629" s="160" t="s">
        <v>477</v>
      </c>
      <c r="J1629" s="160" t="s">
        <v>9132</v>
      </c>
      <c r="K1629" s="160">
        <f t="shared" si="27"/>
        <v>1</v>
      </c>
      <c r="L1629" s="160" t="s">
        <v>101</v>
      </c>
      <c r="M1629" s="211">
        <f>VLOOKUP(J1629,'Depr Rates'!A:G,7,FALSE)</f>
        <v>3.7400000000000003E-2</v>
      </c>
    </row>
    <row r="1630" spans="1:13" ht="14.45" x14ac:dyDescent="0.3">
      <c r="A1630" s="212" t="s">
        <v>102</v>
      </c>
      <c r="B1630" s="213">
        <v>10100501</v>
      </c>
      <c r="C1630" s="212">
        <v>108</v>
      </c>
      <c r="D1630" s="214">
        <v>43466</v>
      </c>
      <c r="E1630" s="160" t="s">
        <v>381</v>
      </c>
      <c r="F1630" s="160">
        <v>108104111</v>
      </c>
      <c r="G1630" s="215">
        <v>-2679.95</v>
      </c>
      <c r="H1630" s="214">
        <v>43490</v>
      </c>
      <c r="I1630" s="160" t="s">
        <v>477</v>
      </c>
      <c r="J1630" s="160" t="s">
        <v>9132</v>
      </c>
      <c r="K1630" s="160">
        <f t="shared" si="27"/>
        <v>1</v>
      </c>
      <c r="L1630" s="160" t="s">
        <v>101</v>
      </c>
      <c r="M1630" s="211">
        <f>VLOOKUP(J1630,'Depr Rates'!A:G,7,FALSE)</f>
        <v>3.7400000000000003E-2</v>
      </c>
    </row>
    <row r="1631" spans="1:13" ht="14.45" x14ac:dyDescent="0.3">
      <c r="A1631" s="212" t="s">
        <v>102</v>
      </c>
      <c r="B1631" s="213">
        <v>10100501</v>
      </c>
      <c r="C1631" s="212">
        <v>108</v>
      </c>
      <c r="D1631" s="214">
        <v>43466</v>
      </c>
      <c r="E1631" s="160" t="s">
        <v>381</v>
      </c>
      <c r="F1631" s="160">
        <v>108104111</v>
      </c>
      <c r="G1631" s="160">
        <v>-117.68</v>
      </c>
      <c r="H1631" s="214">
        <v>43490</v>
      </c>
      <c r="I1631" s="160" t="s">
        <v>477</v>
      </c>
      <c r="J1631" s="160" t="s">
        <v>9054</v>
      </c>
      <c r="K1631" s="160">
        <f t="shared" si="27"/>
        <v>1</v>
      </c>
      <c r="L1631" s="160" t="s">
        <v>101</v>
      </c>
      <c r="M1631" s="211">
        <f>VLOOKUP(J1631,'Depr Rates'!A:G,7,FALSE)</f>
        <v>3.1399999999999997E-2</v>
      </c>
    </row>
    <row r="1632" spans="1:13" ht="14.45" x14ac:dyDescent="0.3">
      <c r="A1632" s="212" t="s">
        <v>102</v>
      </c>
      <c r="B1632" s="213">
        <v>10100501</v>
      </c>
      <c r="C1632" s="212">
        <v>108</v>
      </c>
      <c r="D1632" s="214">
        <v>43466</v>
      </c>
      <c r="E1632" s="160" t="s">
        <v>383</v>
      </c>
      <c r="F1632" s="160">
        <v>108104111</v>
      </c>
      <c r="G1632" s="160">
        <v>0</v>
      </c>
      <c r="H1632" s="214">
        <v>43490</v>
      </c>
      <c r="I1632" s="160" t="s">
        <v>477</v>
      </c>
      <c r="J1632" s="160" t="s">
        <v>9054</v>
      </c>
      <c r="K1632" s="160">
        <f t="shared" si="27"/>
        <v>1</v>
      </c>
      <c r="L1632" s="160" t="s">
        <v>101</v>
      </c>
      <c r="M1632" s="211">
        <f>VLOOKUP(J1632,'Depr Rates'!A:G,7,FALSE)</f>
        <v>3.1399999999999997E-2</v>
      </c>
    </row>
    <row r="1633" spans="1:13" ht="14.45" x14ac:dyDescent="0.3">
      <c r="A1633" s="212" t="s">
        <v>102</v>
      </c>
      <c r="B1633" s="213">
        <v>10100501</v>
      </c>
      <c r="C1633" s="212">
        <v>108</v>
      </c>
      <c r="D1633" s="214">
        <v>43466</v>
      </c>
      <c r="E1633" s="160" t="s">
        <v>383</v>
      </c>
      <c r="F1633" s="160">
        <v>108104111</v>
      </c>
      <c r="G1633" s="160">
        <v>0</v>
      </c>
      <c r="H1633" s="214">
        <v>43490</v>
      </c>
      <c r="I1633" s="160" t="s">
        <v>477</v>
      </c>
      <c r="J1633" s="160" t="s">
        <v>9054</v>
      </c>
      <c r="K1633" s="160">
        <f t="shared" si="27"/>
        <v>1</v>
      </c>
      <c r="L1633" s="160" t="s">
        <v>101</v>
      </c>
      <c r="M1633" s="211">
        <f>VLOOKUP(J1633,'Depr Rates'!A:G,7,FALSE)</f>
        <v>3.1399999999999997E-2</v>
      </c>
    </row>
    <row r="1634" spans="1:13" ht="14.45" x14ac:dyDescent="0.3">
      <c r="A1634" s="212" t="s">
        <v>102</v>
      </c>
      <c r="B1634" s="213">
        <v>10100501</v>
      </c>
      <c r="C1634" s="212">
        <v>108</v>
      </c>
      <c r="D1634" s="214">
        <v>43466</v>
      </c>
      <c r="E1634" s="160" t="s">
        <v>383</v>
      </c>
      <c r="F1634" s="160">
        <v>108104111</v>
      </c>
      <c r="G1634" s="160">
        <v>0</v>
      </c>
      <c r="H1634" s="214">
        <v>43490</v>
      </c>
      <c r="I1634" s="160" t="s">
        <v>477</v>
      </c>
      <c r="J1634" s="160" t="s">
        <v>9054</v>
      </c>
      <c r="K1634" s="160">
        <f t="shared" si="27"/>
        <v>1</v>
      </c>
      <c r="L1634" s="160" t="s">
        <v>101</v>
      </c>
      <c r="M1634" s="211">
        <f>VLOOKUP(J1634,'Depr Rates'!A:G,7,FALSE)</f>
        <v>3.1399999999999997E-2</v>
      </c>
    </row>
    <row r="1635" spans="1:13" ht="14.45" x14ac:dyDescent="0.3">
      <c r="A1635" s="212" t="s">
        <v>102</v>
      </c>
      <c r="B1635" s="213">
        <v>10100501</v>
      </c>
      <c r="C1635" s="212">
        <v>108</v>
      </c>
      <c r="D1635" s="214">
        <v>43466</v>
      </c>
      <c r="E1635" s="160" t="s">
        <v>383</v>
      </c>
      <c r="F1635" s="160">
        <v>108104111</v>
      </c>
      <c r="G1635" s="160">
        <v>0</v>
      </c>
      <c r="H1635" s="214">
        <v>43490</v>
      </c>
      <c r="I1635" s="160" t="s">
        <v>477</v>
      </c>
      <c r="J1635" s="160" t="s">
        <v>9054</v>
      </c>
      <c r="K1635" s="160">
        <f t="shared" si="27"/>
        <v>1</v>
      </c>
      <c r="L1635" s="160" t="s">
        <v>101</v>
      </c>
      <c r="M1635" s="211">
        <f>VLOOKUP(J1635,'Depr Rates'!A:G,7,FALSE)</f>
        <v>3.1399999999999997E-2</v>
      </c>
    </row>
    <row r="1636" spans="1:13" ht="14.45" x14ac:dyDescent="0.3">
      <c r="A1636" s="212" t="s">
        <v>102</v>
      </c>
      <c r="B1636" s="213">
        <v>10100501</v>
      </c>
      <c r="C1636" s="212">
        <v>108</v>
      </c>
      <c r="D1636" s="214">
        <v>43466</v>
      </c>
      <c r="E1636" s="160" t="s">
        <v>383</v>
      </c>
      <c r="F1636" s="160">
        <v>108104111</v>
      </c>
      <c r="G1636" s="160">
        <v>0</v>
      </c>
      <c r="H1636" s="214">
        <v>43490</v>
      </c>
      <c r="I1636" s="160" t="s">
        <v>477</v>
      </c>
      <c r="J1636" s="160" t="s">
        <v>9054</v>
      </c>
      <c r="K1636" s="160">
        <f t="shared" si="27"/>
        <v>1</v>
      </c>
      <c r="L1636" s="160" t="s">
        <v>101</v>
      </c>
      <c r="M1636" s="211">
        <f>VLOOKUP(J1636,'Depr Rates'!A:G,7,FALSE)</f>
        <v>3.1399999999999997E-2</v>
      </c>
    </row>
    <row r="1637" spans="1:13" ht="14.45" x14ac:dyDescent="0.3">
      <c r="A1637" s="212" t="s">
        <v>102</v>
      </c>
      <c r="B1637" s="213">
        <v>10100501</v>
      </c>
      <c r="C1637" s="212">
        <v>108</v>
      </c>
      <c r="D1637" s="214">
        <v>43466</v>
      </c>
      <c r="E1637" s="160" t="s">
        <v>383</v>
      </c>
      <c r="F1637" s="160">
        <v>108104111</v>
      </c>
      <c r="G1637" s="160">
        <v>0</v>
      </c>
      <c r="H1637" s="214">
        <v>43490</v>
      </c>
      <c r="I1637" s="160" t="s">
        <v>477</v>
      </c>
      <c r="J1637" s="160" t="s">
        <v>9054</v>
      </c>
      <c r="K1637" s="160">
        <f t="shared" si="27"/>
        <v>1</v>
      </c>
      <c r="L1637" s="160" t="s">
        <v>101</v>
      </c>
      <c r="M1637" s="211">
        <f>VLOOKUP(J1637,'Depr Rates'!A:G,7,FALSE)</f>
        <v>3.1399999999999997E-2</v>
      </c>
    </row>
    <row r="1638" spans="1:13" ht="14.45" x14ac:dyDescent="0.3">
      <c r="A1638" s="212" t="s">
        <v>102</v>
      </c>
      <c r="B1638" s="213">
        <v>10100501</v>
      </c>
      <c r="C1638" s="212">
        <v>108</v>
      </c>
      <c r="D1638" s="214">
        <v>43466</v>
      </c>
      <c r="E1638" s="160" t="s">
        <v>383</v>
      </c>
      <c r="F1638" s="160">
        <v>108104111</v>
      </c>
      <c r="G1638" s="160">
        <v>0</v>
      </c>
      <c r="H1638" s="214">
        <v>43490</v>
      </c>
      <c r="I1638" s="160" t="s">
        <v>477</v>
      </c>
      <c r="J1638" s="160" t="s">
        <v>9054</v>
      </c>
      <c r="K1638" s="160">
        <f t="shared" si="27"/>
        <v>1</v>
      </c>
      <c r="L1638" s="160" t="s">
        <v>101</v>
      </c>
      <c r="M1638" s="211">
        <f>VLOOKUP(J1638,'Depr Rates'!A:G,7,FALSE)</f>
        <v>3.1399999999999997E-2</v>
      </c>
    </row>
    <row r="1639" spans="1:13" ht="14.45" x14ac:dyDescent="0.3">
      <c r="A1639" s="212" t="s">
        <v>102</v>
      </c>
      <c r="B1639" s="213">
        <v>10100501</v>
      </c>
      <c r="C1639" s="212">
        <v>108</v>
      </c>
      <c r="D1639" s="214">
        <v>43466</v>
      </c>
      <c r="E1639" s="160" t="s">
        <v>383</v>
      </c>
      <c r="F1639" s="160">
        <v>108104111</v>
      </c>
      <c r="G1639" s="160">
        <v>0</v>
      </c>
      <c r="H1639" s="214">
        <v>43490</v>
      </c>
      <c r="I1639" s="160" t="s">
        <v>477</v>
      </c>
      <c r="J1639" s="160" t="s">
        <v>9054</v>
      </c>
      <c r="K1639" s="160">
        <f t="shared" si="27"/>
        <v>1</v>
      </c>
      <c r="L1639" s="160" t="s">
        <v>101</v>
      </c>
      <c r="M1639" s="211">
        <f>VLOOKUP(J1639,'Depr Rates'!A:G,7,FALSE)</f>
        <v>3.1399999999999997E-2</v>
      </c>
    </row>
    <row r="1640" spans="1:13" ht="14.45" x14ac:dyDescent="0.3">
      <c r="A1640" s="212" t="s">
        <v>102</v>
      </c>
      <c r="B1640" s="213">
        <v>10100501</v>
      </c>
      <c r="C1640" s="212">
        <v>108</v>
      </c>
      <c r="D1640" s="214">
        <v>43466</v>
      </c>
      <c r="E1640" s="160" t="s">
        <v>383</v>
      </c>
      <c r="F1640" s="160">
        <v>108104111</v>
      </c>
      <c r="G1640" s="160">
        <v>0</v>
      </c>
      <c r="H1640" s="214">
        <v>43490</v>
      </c>
      <c r="I1640" s="160" t="s">
        <v>477</v>
      </c>
      <c r="J1640" s="160" t="s">
        <v>9054</v>
      </c>
      <c r="K1640" s="160">
        <f t="shared" si="27"/>
        <v>1</v>
      </c>
      <c r="L1640" s="160" t="s">
        <v>101</v>
      </c>
      <c r="M1640" s="211">
        <f>VLOOKUP(J1640,'Depr Rates'!A:G,7,FALSE)</f>
        <v>3.1399999999999997E-2</v>
      </c>
    </row>
    <row r="1641" spans="1:13" ht="14.45" x14ac:dyDescent="0.3">
      <c r="A1641" s="212" t="s">
        <v>102</v>
      </c>
      <c r="B1641" s="213">
        <v>10100501</v>
      </c>
      <c r="C1641" s="212">
        <v>108</v>
      </c>
      <c r="D1641" s="214">
        <v>43466</v>
      </c>
      <c r="E1641" s="160" t="s">
        <v>383</v>
      </c>
      <c r="F1641" s="160">
        <v>108104111</v>
      </c>
      <c r="G1641" s="160">
        <v>0</v>
      </c>
      <c r="H1641" s="214">
        <v>43490</v>
      </c>
      <c r="I1641" s="160" t="s">
        <v>477</v>
      </c>
      <c r="J1641" s="160" t="s">
        <v>9054</v>
      </c>
      <c r="K1641" s="160">
        <f t="shared" si="27"/>
        <v>1</v>
      </c>
      <c r="L1641" s="160" t="s">
        <v>101</v>
      </c>
      <c r="M1641" s="211">
        <f>VLOOKUP(J1641,'Depr Rates'!A:G,7,FALSE)</f>
        <v>3.1399999999999997E-2</v>
      </c>
    </row>
    <row r="1642" spans="1:13" ht="14.45" x14ac:dyDescent="0.3">
      <c r="A1642" s="212" t="s">
        <v>102</v>
      </c>
      <c r="B1642" s="213">
        <v>10100501</v>
      </c>
      <c r="C1642" s="212">
        <v>108</v>
      </c>
      <c r="D1642" s="214">
        <v>43466</v>
      </c>
      <c r="E1642" s="160" t="s">
        <v>383</v>
      </c>
      <c r="F1642" s="160">
        <v>108104111</v>
      </c>
      <c r="G1642" s="160">
        <v>0</v>
      </c>
      <c r="H1642" s="214">
        <v>43490</v>
      </c>
      <c r="I1642" s="160" t="s">
        <v>477</v>
      </c>
      <c r="J1642" s="160" t="s">
        <v>9054</v>
      </c>
      <c r="K1642" s="160">
        <f t="shared" si="27"/>
        <v>1</v>
      </c>
      <c r="L1642" s="160" t="s">
        <v>101</v>
      </c>
      <c r="M1642" s="211">
        <f>VLOOKUP(J1642,'Depr Rates'!A:G,7,FALSE)</f>
        <v>3.1399999999999997E-2</v>
      </c>
    </row>
    <row r="1643" spans="1:13" ht="14.45" x14ac:dyDescent="0.3">
      <c r="A1643" s="212" t="s">
        <v>102</v>
      </c>
      <c r="B1643" s="213">
        <v>10100501</v>
      </c>
      <c r="C1643" s="212">
        <v>108</v>
      </c>
      <c r="D1643" s="214">
        <v>43466</v>
      </c>
      <c r="E1643" s="160" t="s">
        <v>383</v>
      </c>
      <c r="F1643" s="160">
        <v>108104111</v>
      </c>
      <c r="G1643" s="160">
        <v>0</v>
      </c>
      <c r="H1643" s="214">
        <v>43490</v>
      </c>
      <c r="I1643" s="160" t="s">
        <v>477</v>
      </c>
      <c r="J1643" s="160" t="s">
        <v>9054</v>
      </c>
      <c r="K1643" s="160">
        <f t="shared" si="27"/>
        <v>1</v>
      </c>
      <c r="L1643" s="160" t="s">
        <v>101</v>
      </c>
      <c r="M1643" s="211">
        <f>VLOOKUP(J1643,'Depr Rates'!A:G,7,FALSE)</f>
        <v>3.1399999999999997E-2</v>
      </c>
    </row>
    <row r="1644" spans="1:13" ht="14.45" x14ac:dyDescent="0.3">
      <c r="A1644" s="212" t="s">
        <v>102</v>
      </c>
      <c r="B1644" s="213">
        <v>10100501</v>
      </c>
      <c r="C1644" s="212">
        <v>108</v>
      </c>
      <c r="D1644" s="214">
        <v>43466</v>
      </c>
      <c r="E1644" s="160" t="s">
        <v>383</v>
      </c>
      <c r="F1644" s="160">
        <v>108104111</v>
      </c>
      <c r="G1644" s="160">
        <v>0</v>
      </c>
      <c r="H1644" s="214">
        <v>43490</v>
      </c>
      <c r="I1644" s="160" t="s">
        <v>477</v>
      </c>
      <c r="J1644" s="160" t="s">
        <v>9132</v>
      </c>
      <c r="K1644" s="160">
        <f t="shared" si="27"/>
        <v>1</v>
      </c>
      <c r="L1644" s="160" t="s">
        <v>101</v>
      </c>
      <c r="M1644" s="211">
        <f>VLOOKUP(J1644,'Depr Rates'!A:G,7,FALSE)</f>
        <v>3.7400000000000003E-2</v>
      </c>
    </row>
    <row r="1645" spans="1:13" ht="14.45" x14ac:dyDescent="0.3">
      <c r="A1645" s="212" t="s">
        <v>102</v>
      </c>
      <c r="B1645" s="213">
        <v>10100501</v>
      </c>
      <c r="C1645" s="212">
        <v>108</v>
      </c>
      <c r="D1645" s="214">
        <v>43466</v>
      </c>
      <c r="E1645" s="160" t="s">
        <v>383</v>
      </c>
      <c r="F1645" s="160">
        <v>108104111</v>
      </c>
      <c r="G1645" s="160">
        <v>0</v>
      </c>
      <c r="H1645" s="214">
        <v>43490</v>
      </c>
      <c r="I1645" s="160" t="s">
        <v>477</v>
      </c>
      <c r="J1645" s="160" t="s">
        <v>9132</v>
      </c>
      <c r="K1645" s="160">
        <f t="shared" si="27"/>
        <v>1</v>
      </c>
      <c r="L1645" s="160" t="s">
        <v>101</v>
      </c>
      <c r="M1645" s="211">
        <f>VLOOKUP(J1645,'Depr Rates'!A:G,7,FALSE)</f>
        <v>3.7400000000000003E-2</v>
      </c>
    </row>
    <row r="1646" spans="1:13" ht="14.45" x14ac:dyDescent="0.3">
      <c r="A1646" s="212" t="s">
        <v>102</v>
      </c>
      <c r="B1646" s="213">
        <v>10100501</v>
      </c>
      <c r="C1646" s="212">
        <v>108</v>
      </c>
      <c r="D1646" s="214">
        <v>43466</v>
      </c>
      <c r="E1646" s="160" t="s">
        <v>383</v>
      </c>
      <c r="F1646" s="160">
        <v>108104111</v>
      </c>
      <c r="G1646" s="160">
        <v>0</v>
      </c>
      <c r="H1646" s="214">
        <v>43490</v>
      </c>
      <c r="I1646" s="160" t="s">
        <v>477</v>
      </c>
      <c r="J1646" s="160" t="s">
        <v>9132</v>
      </c>
      <c r="K1646" s="160">
        <f t="shared" si="27"/>
        <v>1</v>
      </c>
      <c r="L1646" s="160" t="s">
        <v>101</v>
      </c>
      <c r="M1646" s="211">
        <f>VLOOKUP(J1646,'Depr Rates'!A:G,7,FALSE)</f>
        <v>3.7400000000000003E-2</v>
      </c>
    </row>
    <row r="1647" spans="1:13" ht="14.45" x14ac:dyDescent="0.3">
      <c r="A1647" s="212" t="s">
        <v>102</v>
      </c>
      <c r="B1647" s="213">
        <v>10100501</v>
      </c>
      <c r="C1647" s="212">
        <v>108</v>
      </c>
      <c r="D1647" s="214">
        <v>43466</v>
      </c>
      <c r="E1647" s="160" t="s">
        <v>383</v>
      </c>
      <c r="F1647" s="160">
        <v>108104111</v>
      </c>
      <c r="G1647" s="160">
        <v>0</v>
      </c>
      <c r="H1647" s="214">
        <v>43490</v>
      </c>
      <c r="I1647" s="160" t="s">
        <v>477</v>
      </c>
      <c r="J1647" s="160" t="s">
        <v>9132</v>
      </c>
      <c r="K1647" s="160">
        <f t="shared" si="27"/>
        <v>1</v>
      </c>
      <c r="L1647" s="160" t="s">
        <v>101</v>
      </c>
      <c r="M1647" s="211">
        <f>VLOOKUP(J1647,'Depr Rates'!A:G,7,FALSE)</f>
        <v>3.7400000000000003E-2</v>
      </c>
    </row>
    <row r="1648" spans="1:13" ht="14.45" x14ac:dyDescent="0.3">
      <c r="A1648" s="212" t="s">
        <v>102</v>
      </c>
      <c r="B1648" s="213">
        <v>10100501</v>
      </c>
      <c r="C1648" s="212">
        <v>108</v>
      </c>
      <c r="D1648" s="214">
        <v>43466</v>
      </c>
      <c r="E1648" s="160" t="s">
        <v>383</v>
      </c>
      <c r="F1648" s="160">
        <v>108104111</v>
      </c>
      <c r="G1648" s="160">
        <v>0</v>
      </c>
      <c r="H1648" s="214">
        <v>43490</v>
      </c>
      <c r="I1648" s="160" t="s">
        <v>477</v>
      </c>
      <c r="J1648" s="160" t="s">
        <v>447</v>
      </c>
      <c r="K1648" s="160">
        <f t="shared" si="27"/>
        <v>1</v>
      </c>
      <c r="L1648" s="160" t="s">
        <v>101</v>
      </c>
      <c r="M1648" s="211">
        <f>VLOOKUP(J1648,'Depr Rates'!A:G,7,FALSE)</f>
        <v>3.15E-2</v>
      </c>
    </row>
    <row r="1649" spans="1:13" ht="14.45" x14ac:dyDescent="0.3">
      <c r="A1649" s="212" t="s">
        <v>102</v>
      </c>
      <c r="B1649" s="213">
        <v>10100501</v>
      </c>
      <c r="C1649" s="212">
        <v>108</v>
      </c>
      <c r="D1649" s="214">
        <v>43497</v>
      </c>
      <c r="E1649" s="160" t="s">
        <v>383</v>
      </c>
      <c r="F1649" s="160">
        <v>108104111</v>
      </c>
      <c r="G1649" s="160">
        <v>0</v>
      </c>
      <c r="H1649" s="214">
        <v>43490</v>
      </c>
      <c r="I1649" s="160" t="s">
        <v>384</v>
      </c>
      <c r="J1649" s="160" t="s">
        <v>9054</v>
      </c>
      <c r="K1649" s="160">
        <f t="shared" si="27"/>
        <v>1</v>
      </c>
      <c r="L1649" s="160" t="s">
        <v>101</v>
      </c>
      <c r="M1649" s="211">
        <f>VLOOKUP(J1649,'Depr Rates'!A:G,7,FALSE)</f>
        <v>3.1399999999999997E-2</v>
      </c>
    </row>
    <row r="1650" spans="1:13" ht="14.45" x14ac:dyDescent="0.3">
      <c r="A1650" s="212" t="s">
        <v>102</v>
      </c>
      <c r="B1650" s="213">
        <v>10100501</v>
      </c>
      <c r="C1650" s="212">
        <v>108</v>
      </c>
      <c r="D1650" s="214">
        <v>43497</v>
      </c>
      <c r="E1650" s="160" t="s">
        <v>383</v>
      </c>
      <c r="F1650" s="160">
        <v>108104111</v>
      </c>
      <c r="G1650" s="160">
        <v>0</v>
      </c>
      <c r="H1650" s="214">
        <v>43490</v>
      </c>
      <c r="I1650" s="160" t="s">
        <v>384</v>
      </c>
      <c r="J1650" s="160" t="s">
        <v>9054</v>
      </c>
      <c r="K1650" s="160">
        <f t="shared" si="27"/>
        <v>1</v>
      </c>
      <c r="L1650" s="160" t="s">
        <v>101</v>
      </c>
      <c r="M1650" s="211">
        <f>VLOOKUP(J1650,'Depr Rates'!A:G,7,FALSE)</f>
        <v>3.1399999999999997E-2</v>
      </c>
    </row>
    <row r="1651" spans="1:13" ht="14.45" x14ac:dyDescent="0.3">
      <c r="A1651" s="212" t="s">
        <v>102</v>
      </c>
      <c r="B1651" s="213">
        <v>10100501</v>
      </c>
      <c r="C1651" s="212">
        <v>108</v>
      </c>
      <c r="D1651" s="214">
        <v>43497</v>
      </c>
      <c r="E1651" s="160" t="s">
        <v>383</v>
      </c>
      <c r="F1651" s="160">
        <v>108104111</v>
      </c>
      <c r="G1651" s="160">
        <v>0</v>
      </c>
      <c r="H1651" s="214">
        <v>43490</v>
      </c>
      <c r="I1651" s="160" t="s">
        <v>384</v>
      </c>
      <c r="J1651" s="160" t="s">
        <v>9054</v>
      </c>
      <c r="K1651" s="160">
        <f t="shared" si="27"/>
        <v>1</v>
      </c>
      <c r="L1651" s="160" t="s">
        <v>101</v>
      </c>
      <c r="M1651" s="211">
        <f>VLOOKUP(J1651,'Depr Rates'!A:G,7,FALSE)</f>
        <v>3.1399999999999997E-2</v>
      </c>
    </row>
    <row r="1652" spans="1:13" ht="14.45" x14ac:dyDescent="0.3">
      <c r="A1652" s="212" t="s">
        <v>102</v>
      </c>
      <c r="B1652" s="213">
        <v>10100501</v>
      </c>
      <c r="C1652" s="212">
        <v>108</v>
      </c>
      <c r="D1652" s="214">
        <v>43497</v>
      </c>
      <c r="E1652" s="160" t="s">
        <v>383</v>
      </c>
      <c r="F1652" s="160">
        <v>108104111</v>
      </c>
      <c r="G1652" s="160">
        <v>0</v>
      </c>
      <c r="H1652" s="214">
        <v>43490</v>
      </c>
      <c r="I1652" s="160" t="s">
        <v>384</v>
      </c>
      <c r="J1652" s="160" t="s">
        <v>9054</v>
      </c>
      <c r="K1652" s="160">
        <f t="shared" si="27"/>
        <v>1</v>
      </c>
      <c r="L1652" s="160" t="s">
        <v>101</v>
      </c>
      <c r="M1652" s="211">
        <f>VLOOKUP(J1652,'Depr Rates'!A:G,7,FALSE)</f>
        <v>3.1399999999999997E-2</v>
      </c>
    </row>
    <row r="1653" spans="1:13" ht="14.45" x14ac:dyDescent="0.3">
      <c r="A1653" s="212" t="s">
        <v>102</v>
      </c>
      <c r="B1653" s="213">
        <v>10100501</v>
      </c>
      <c r="C1653" s="212">
        <v>108</v>
      </c>
      <c r="D1653" s="214">
        <v>43497</v>
      </c>
      <c r="E1653" s="160" t="s">
        <v>383</v>
      </c>
      <c r="F1653" s="160">
        <v>108104111</v>
      </c>
      <c r="G1653" s="160">
        <v>0</v>
      </c>
      <c r="H1653" s="214">
        <v>43490</v>
      </c>
      <c r="I1653" s="160" t="s">
        <v>384</v>
      </c>
      <c r="J1653" s="160" t="s">
        <v>9054</v>
      </c>
      <c r="K1653" s="160">
        <f t="shared" si="27"/>
        <v>1</v>
      </c>
      <c r="L1653" s="160" t="s">
        <v>101</v>
      </c>
      <c r="M1653" s="211">
        <f>VLOOKUP(J1653,'Depr Rates'!A:G,7,FALSE)</f>
        <v>3.1399999999999997E-2</v>
      </c>
    </row>
    <row r="1654" spans="1:13" ht="14.45" x14ac:dyDescent="0.3">
      <c r="A1654" s="212" t="s">
        <v>102</v>
      </c>
      <c r="B1654" s="213">
        <v>10100501</v>
      </c>
      <c r="C1654" s="212">
        <v>108</v>
      </c>
      <c r="D1654" s="214">
        <v>43497</v>
      </c>
      <c r="E1654" s="160" t="s">
        <v>383</v>
      </c>
      <c r="F1654" s="160">
        <v>108104111</v>
      </c>
      <c r="G1654" s="160">
        <v>0</v>
      </c>
      <c r="H1654" s="214">
        <v>43490</v>
      </c>
      <c r="I1654" s="160" t="s">
        <v>384</v>
      </c>
      <c r="J1654" s="160" t="s">
        <v>9054</v>
      </c>
      <c r="K1654" s="160">
        <f t="shared" si="27"/>
        <v>1</v>
      </c>
      <c r="L1654" s="160" t="s">
        <v>101</v>
      </c>
      <c r="M1654" s="211">
        <f>VLOOKUP(J1654,'Depr Rates'!A:G,7,FALSE)</f>
        <v>3.1399999999999997E-2</v>
      </c>
    </row>
    <row r="1655" spans="1:13" ht="14.45" x14ac:dyDescent="0.3">
      <c r="A1655" s="212" t="s">
        <v>102</v>
      </c>
      <c r="B1655" s="213">
        <v>10100501</v>
      </c>
      <c r="C1655" s="212">
        <v>108</v>
      </c>
      <c r="D1655" s="214">
        <v>43497</v>
      </c>
      <c r="E1655" s="160" t="s">
        <v>383</v>
      </c>
      <c r="F1655" s="160">
        <v>108104111</v>
      </c>
      <c r="G1655" s="160">
        <v>0</v>
      </c>
      <c r="H1655" s="214">
        <v>43490</v>
      </c>
      <c r="I1655" s="160" t="s">
        <v>384</v>
      </c>
      <c r="J1655" s="160" t="s">
        <v>9054</v>
      </c>
      <c r="K1655" s="160">
        <f t="shared" si="27"/>
        <v>1</v>
      </c>
      <c r="L1655" s="160" t="s">
        <v>101</v>
      </c>
      <c r="M1655" s="211">
        <f>VLOOKUP(J1655,'Depr Rates'!A:G,7,FALSE)</f>
        <v>3.1399999999999997E-2</v>
      </c>
    </row>
    <row r="1656" spans="1:13" ht="14.45" x14ac:dyDescent="0.3">
      <c r="A1656" s="212" t="s">
        <v>102</v>
      </c>
      <c r="B1656" s="213">
        <v>10100501</v>
      </c>
      <c r="C1656" s="212">
        <v>108</v>
      </c>
      <c r="D1656" s="214">
        <v>43497</v>
      </c>
      <c r="E1656" s="160" t="s">
        <v>383</v>
      </c>
      <c r="F1656" s="160">
        <v>108104111</v>
      </c>
      <c r="G1656" s="160">
        <v>0</v>
      </c>
      <c r="H1656" s="214">
        <v>43490</v>
      </c>
      <c r="I1656" s="160" t="s">
        <v>384</v>
      </c>
      <c r="J1656" s="160" t="s">
        <v>9054</v>
      </c>
      <c r="K1656" s="160">
        <f t="shared" si="27"/>
        <v>1</v>
      </c>
      <c r="L1656" s="160" t="s">
        <v>101</v>
      </c>
      <c r="M1656" s="211">
        <f>VLOOKUP(J1656,'Depr Rates'!A:G,7,FALSE)</f>
        <v>3.1399999999999997E-2</v>
      </c>
    </row>
    <row r="1657" spans="1:13" ht="14.45" x14ac:dyDescent="0.3">
      <c r="A1657" s="212" t="s">
        <v>102</v>
      </c>
      <c r="B1657" s="213">
        <v>10100501</v>
      </c>
      <c r="C1657" s="212">
        <v>108</v>
      </c>
      <c r="D1657" s="214">
        <v>43497</v>
      </c>
      <c r="E1657" s="160" t="s">
        <v>383</v>
      </c>
      <c r="F1657" s="160">
        <v>108104111</v>
      </c>
      <c r="G1657" s="160">
        <v>0</v>
      </c>
      <c r="H1657" s="214">
        <v>43490</v>
      </c>
      <c r="I1657" s="160" t="s">
        <v>384</v>
      </c>
      <c r="J1657" s="160" t="s">
        <v>9054</v>
      </c>
      <c r="K1657" s="160">
        <f t="shared" si="27"/>
        <v>1</v>
      </c>
      <c r="L1657" s="160" t="s">
        <v>101</v>
      </c>
      <c r="M1657" s="211">
        <f>VLOOKUP(J1657,'Depr Rates'!A:G,7,FALSE)</f>
        <v>3.1399999999999997E-2</v>
      </c>
    </row>
    <row r="1658" spans="1:13" ht="14.45" x14ac:dyDescent="0.3">
      <c r="A1658" s="212" t="s">
        <v>102</v>
      </c>
      <c r="B1658" s="213">
        <v>10100501</v>
      </c>
      <c r="C1658" s="212">
        <v>108</v>
      </c>
      <c r="D1658" s="214">
        <v>43497</v>
      </c>
      <c r="E1658" s="160" t="s">
        <v>383</v>
      </c>
      <c r="F1658" s="160">
        <v>108104111</v>
      </c>
      <c r="G1658" s="160">
        <v>0</v>
      </c>
      <c r="H1658" s="214">
        <v>43490</v>
      </c>
      <c r="I1658" s="160" t="s">
        <v>384</v>
      </c>
      <c r="J1658" s="160" t="s">
        <v>9054</v>
      </c>
      <c r="K1658" s="160">
        <f t="shared" si="27"/>
        <v>1</v>
      </c>
      <c r="L1658" s="160" t="s">
        <v>101</v>
      </c>
      <c r="M1658" s="211">
        <f>VLOOKUP(J1658,'Depr Rates'!A:G,7,FALSE)</f>
        <v>3.1399999999999997E-2</v>
      </c>
    </row>
    <row r="1659" spans="1:13" ht="14.45" x14ac:dyDescent="0.3">
      <c r="A1659" s="212" t="s">
        <v>102</v>
      </c>
      <c r="B1659" s="213">
        <v>10100501</v>
      </c>
      <c r="C1659" s="212">
        <v>108</v>
      </c>
      <c r="D1659" s="214">
        <v>43497</v>
      </c>
      <c r="E1659" s="160" t="s">
        <v>383</v>
      </c>
      <c r="F1659" s="160">
        <v>108104111</v>
      </c>
      <c r="G1659" s="160">
        <v>0</v>
      </c>
      <c r="H1659" s="214">
        <v>43490</v>
      </c>
      <c r="I1659" s="160" t="s">
        <v>384</v>
      </c>
      <c r="J1659" s="160" t="s">
        <v>9054</v>
      </c>
      <c r="K1659" s="160">
        <f t="shared" si="27"/>
        <v>1</v>
      </c>
      <c r="L1659" s="160" t="s">
        <v>101</v>
      </c>
      <c r="M1659" s="211">
        <f>VLOOKUP(J1659,'Depr Rates'!A:G,7,FALSE)</f>
        <v>3.1399999999999997E-2</v>
      </c>
    </row>
    <row r="1660" spans="1:13" ht="14.45" x14ac:dyDescent="0.3">
      <c r="A1660" s="212" t="s">
        <v>102</v>
      </c>
      <c r="B1660" s="213">
        <v>10100501</v>
      </c>
      <c r="C1660" s="212">
        <v>108</v>
      </c>
      <c r="D1660" s="214">
        <v>43497</v>
      </c>
      <c r="E1660" s="160" t="s">
        <v>381</v>
      </c>
      <c r="F1660" s="160">
        <v>108104111</v>
      </c>
      <c r="G1660" s="215">
        <v>-23959.279999999999</v>
      </c>
      <c r="H1660" s="214">
        <v>43490</v>
      </c>
      <c r="I1660" s="160" t="s">
        <v>516</v>
      </c>
      <c r="J1660" s="160" t="s">
        <v>9132</v>
      </c>
      <c r="K1660" s="160">
        <f t="shared" si="27"/>
        <v>1</v>
      </c>
      <c r="L1660" s="160" t="s">
        <v>101</v>
      </c>
      <c r="M1660" s="211">
        <f>VLOOKUP(J1660,'Depr Rates'!A:G,7,FALSE)</f>
        <v>3.7400000000000003E-2</v>
      </c>
    </row>
    <row r="1661" spans="1:13" ht="14.45" x14ac:dyDescent="0.3">
      <c r="A1661" s="212" t="s">
        <v>102</v>
      </c>
      <c r="B1661" s="213">
        <v>10100501</v>
      </c>
      <c r="C1661" s="212">
        <v>108</v>
      </c>
      <c r="D1661" s="214">
        <v>43497</v>
      </c>
      <c r="E1661" s="160" t="s">
        <v>381</v>
      </c>
      <c r="F1661" s="160">
        <v>108104111</v>
      </c>
      <c r="G1661" s="215">
        <v>24395.759999999998</v>
      </c>
      <c r="H1661" s="214">
        <v>43490</v>
      </c>
      <c r="I1661" s="160" t="s">
        <v>516</v>
      </c>
      <c r="J1661" s="160" t="s">
        <v>9132</v>
      </c>
      <c r="K1661" s="160">
        <f t="shared" si="27"/>
        <v>1</v>
      </c>
      <c r="L1661" s="160" t="s">
        <v>101</v>
      </c>
      <c r="M1661" s="211">
        <f>VLOOKUP(J1661,'Depr Rates'!A:G,7,FALSE)</f>
        <v>3.7400000000000003E-2</v>
      </c>
    </row>
    <row r="1662" spans="1:13" ht="14.45" x14ac:dyDescent="0.3">
      <c r="A1662" s="212" t="s">
        <v>102</v>
      </c>
      <c r="B1662" s="213">
        <v>10100501</v>
      </c>
      <c r="C1662" s="212">
        <v>108</v>
      </c>
      <c r="D1662" s="214">
        <v>43497</v>
      </c>
      <c r="E1662" s="160" t="s">
        <v>383</v>
      </c>
      <c r="F1662" s="160">
        <v>108104111</v>
      </c>
      <c r="G1662" s="160">
        <v>0</v>
      </c>
      <c r="H1662" s="214">
        <v>43490</v>
      </c>
      <c r="I1662" s="160" t="s">
        <v>384</v>
      </c>
      <c r="J1662" s="160" t="s">
        <v>9132</v>
      </c>
      <c r="K1662" s="160">
        <f t="shared" si="27"/>
        <v>1</v>
      </c>
      <c r="L1662" s="160" t="s">
        <v>101</v>
      </c>
      <c r="M1662" s="211">
        <f>VLOOKUP(J1662,'Depr Rates'!A:G,7,FALSE)</f>
        <v>3.7400000000000003E-2</v>
      </c>
    </row>
    <row r="1663" spans="1:13" ht="14.45" x14ac:dyDescent="0.3">
      <c r="A1663" s="212" t="s">
        <v>102</v>
      </c>
      <c r="B1663" s="213">
        <v>10100501</v>
      </c>
      <c r="C1663" s="212">
        <v>108</v>
      </c>
      <c r="D1663" s="214">
        <v>43497</v>
      </c>
      <c r="E1663" s="160" t="s">
        <v>383</v>
      </c>
      <c r="F1663" s="160">
        <v>108104111</v>
      </c>
      <c r="G1663" s="160">
        <v>0</v>
      </c>
      <c r="H1663" s="214">
        <v>43490</v>
      </c>
      <c r="I1663" s="160" t="s">
        <v>384</v>
      </c>
      <c r="J1663" s="160" t="s">
        <v>9132</v>
      </c>
      <c r="K1663" s="160">
        <f t="shared" si="27"/>
        <v>1</v>
      </c>
      <c r="L1663" s="160" t="s">
        <v>101</v>
      </c>
      <c r="M1663" s="211">
        <f>VLOOKUP(J1663,'Depr Rates'!A:G,7,FALSE)</f>
        <v>3.7400000000000003E-2</v>
      </c>
    </row>
    <row r="1664" spans="1:13" ht="14.45" x14ac:dyDescent="0.3">
      <c r="A1664" s="212" t="s">
        <v>102</v>
      </c>
      <c r="B1664" s="213">
        <v>10100501</v>
      </c>
      <c r="C1664" s="212">
        <v>108</v>
      </c>
      <c r="D1664" s="214">
        <v>43497</v>
      </c>
      <c r="E1664" s="160" t="s">
        <v>383</v>
      </c>
      <c r="F1664" s="160">
        <v>108104111</v>
      </c>
      <c r="G1664" s="160">
        <v>0</v>
      </c>
      <c r="H1664" s="214">
        <v>43490</v>
      </c>
      <c r="I1664" s="160" t="s">
        <v>384</v>
      </c>
      <c r="J1664" s="160" t="s">
        <v>9132</v>
      </c>
      <c r="K1664" s="160">
        <f t="shared" si="27"/>
        <v>1</v>
      </c>
      <c r="L1664" s="160" t="s">
        <v>101</v>
      </c>
      <c r="M1664" s="211">
        <f>VLOOKUP(J1664,'Depr Rates'!A:G,7,FALSE)</f>
        <v>3.7400000000000003E-2</v>
      </c>
    </row>
    <row r="1665" spans="1:13" ht="14.45" x14ac:dyDescent="0.3">
      <c r="A1665" s="212" t="s">
        <v>102</v>
      </c>
      <c r="B1665" s="213">
        <v>10100501</v>
      </c>
      <c r="C1665" s="212">
        <v>108</v>
      </c>
      <c r="D1665" s="214">
        <v>43497</v>
      </c>
      <c r="E1665" s="160" t="s">
        <v>383</v>
      </c>
      <c r="F1665" s="160">
        <v>108104111</v>
      </c>
      <c r="G1665" s="160">
        <v>0</v>
      </c>
      <c r="H1665" s="214">
        <v>43490</v>
      </c>
      <c r="I1665" s="160" t="s">
        <v>384</v>
      </c>
      <c r="J1665" s="160" t="s">
        <v>9132</v>
      </c>
      <c r="K1665" s="160">
        <f t="shared" si="27"/>
        <v>1</v>
      </c>
      <c r="L1665" s="160" t="s">
        <v>101</v>
      </c>
      <c r="M1665" s="211">
        <f>VLOOKUP(J1665,'Depr Rates'!A:G,7,FALSE)</f>
        <v>3.7400000000000003E-2</v>
      </c>
    </row>
    <row r="1666" spans="1:13" ht="14.45" x14ac:dyDescent="0.3">
      <c r="A1666" s="212" t="s">
        <v>102</v>
      </c>
      <c r="B1666" s="213">
        <v>10100501</v>
      </c>
      <c r="C1666" s="212">
        <v>108</v>
      </c>
      <c r="D1666" s="214">
        <v>43497</v>
      </c>
      <c r="E1666" s="160" t="s">
        <v>381</v>
      </c>
      <c r="F1666" s="160">
        <v>108104111</v>
      </c>
      <c r="G1666" s="160">
        <v>355.42</v>
      </c>
      <c r="H1666" s="214">
        <v>43490</v>
      </c>
      <c r="I1666" s="160" t="s">
        <v>516</v>
      </c>
      <c r="J1666" s="160" t="s">
        <v>447</v>
      </c>
      <c r="K1666" s="160">
        <f t="shared" si="27"/>
        <v>1</v>
      </c>
      <c r="L1666" s="160" t="s">
        <v>101</v>
      </c>
      <c r="M1666" s="211">
        <f>VLOOKUP(J1666,'Depr Rates'!A:G,7,FALSE)</f>
        <v>3.15E-2</v>
      </c>
    </row>
    <row r="1667" spans="1:13" ht="14.45" x14ac:dyDescent="0.3">
      <c r="A1667" s="212" t="s">
        <v>102</v>
      </c>
      <c r="B1667" s="213">
        <v>10100501</v>
      </c>
      <c r="C1667" s="212">
        <v>108</v>
      </c>
      <c r="D1667" s="214">
        <v>43497</v>
      </c>
      <c r="E1667" s="160" t="s">
        <v>383</v>
      </c>
      <c r="F1667" s="160">
        <v>108104111</v>
      </c>
      <c r="G1667" s="160">
        <v>0</v>
      </c>
      <c r="H1667" s="214">
        <v>43490</v>
      </c>
      <c r="I1667" s="160" t="s">
        <v>384</v>
      </c>
      <c r="J1667" s="160" t="s">
        <v>447</v>
      </c>
      <c r="K1667" s="160">
        <f t="shared" si="27"/>
        <v>1</v>
      </c>
      <c r="L1667" s="160" t="s">
        <v>101</v>
      </c>
      <c r="M1667" s="211">
        <f>VLOOKUP(J1667,'Depr Rates'!A:G,7,FALSE)</f>
        <v>3.15E-2</v>
      </c>
    </row>
    <row r="1668" spans="1:13" ht="14.45" x14ac:dyDescent="0.3">
      <c r="A1668" s="212" t="s">
        <v>102</v>
      </c>
      <c r="B1668" s="213">
        <v>10100501</v>
      </c>
      <c r="C1668" s="212">
        <v>108</v>
      </c>
      <c r="D1668" s="214">
        <v>43497</v>
      </c>
      <c r="E1668" s="160" t="s">
        <v>383</v>
      </c>
      <c r="F1668" s="160">
        <v>108104111</v>
      </c>
      <c r="G1668" s="160">
        <v>0</v>
      </c>
      <c r="H1668" s="214">
        <v>43490</v>
      </c>
      <c r="I1668" s="160" t="s">
        <v>384</v>
      </c>
      <c r="J1668" s="160" t="s">
        <v>9054</v>
      </c>
      <c r="K1668" s="160">
        <f t="shared" si="27"/>
        <v>1</v>
      </c>
      <c r="L1668" s="160" t="s">
        <v>101</v>
      </c>
      <c r="M1668" s="211">
        <f>VLOOKUP(J1668,'Depr Rates'!A:G,7,FALSE)</f>
        <v>3.1399999999999997E-2</v>
      </c>
    </row>
    <row r="1669" spans="1:13" ht="14.45" x14ac:dyDescent="0.3">
      <c r="A1669" s="212" t="s">
        <v>102</v>
      </c>
      <c r="B1669" s="213">
        <v>10100501</v>
      </c>
      <c r="C1669" s="212">
        <v>108</v>
      </c>
      <c r="D1669" s="214">
        <v>43497</v>
      </c>
      <c r="E1669" s="160" t="s">
        <v>383</v>
      </c>
      <c r="F1669" s="160">
        <v>108104111</v>
      </c>
      <c r="G1669" s="160">
        <v>0</v>
      </c>
      <c r="H1669" s="214">
        <v>43490</v>
      </c>
      <c r="I1669" s="160" t="s">
        <v>384</v>
      </c>
      <c r="J1669" s="160" t="s">
        <v>9054</v>
      </c>
      <c r="K1669" s="160">
        <f t="shared" si="27"/>
        <v>1</v>
      </c>
      <c r="L1669" s="160" t="s">
        <v>101</v>
      </c>
      <c r="M1669" s="211">
        <f>VLOOKUP(J1669,'Depr Rates'!A:G,7,FALSE)</f>
        <v>3.1399999999999997E-2</v>
      </c>
    </row>
    <row r="1670" spans="1:13" ht="14.45" x14ac:dyDescent="0.3">
      <c r="A1670" s="212" t="s">
        <v>102</v>
      </c>
      <c r="B1670" s="213">
        <v>10100501</v>
      </c>
      <c r="C1670" s="212">
        <v>108</v>
      </c>
      <c r="D1670" s="214">
        <v>43497</v>
      </c>
      <c r="E1670" s="160" t="s">
        <v>383</v>
      </c>
      <c r="F1670" s="160">
        <v>108104111</v>
      </c>
      <c r="G1670" s="160">
        <v>0</v>
      </c>
      <c r="H1670" s="214">
        <v>43490</v>
      </c>
      <c r="I1670" s="160" t="s">
        <v>384</v>
      </c>
      <c r="J1670" s="160" t="s">
        <v>9054</v>
      </c>
      <c r="K1670" s="160">
        <f t="shared" si="27"/>
        <v>1</v>
      </c>
      <c r="L1670" s="160" t="s">
        <v>101</v>
      </c>
      <c r="M1670" s="211">
        <f>VLOOKUP(J1670,'Depr Rates'!A:G,7,FALSE)</f>
        <v>3.1399999999999997E-2</v>
      </c>
    </row>
    <row r="1671" spans="1:13" ht="14.45" x14ac:dyDescent="0.3">
      <c r="A1671" s="212" t="s">
        <v>102</v>
      </c>
      <c r="B1671" s="213">
        <v>10100501</v>
      </c>
      <c r="C1671" s="212">
        <v>108</v>
      </c>
      <c r="D1671" s="214">
        <v>43497</v>
      </c>
      <c r="E1671" s="160" t="s">
        <v>383</v>
      </c>
      <c r="F1671" s="160">
        <v>108104111</v>
      </c>
      <c r="G1671" s="160">
        <v>0</v>
      </c>
      <c r="H1671" s="214">
        <v>43490</v>
      </c>
      <c r="I1671" s="160" t="s">
        <v>384</v>
      </c>
      <c r="J1671" s="160" t="s">
        <v>9054</v>
      </c>
      <c r="K1671" s="160">
        <f t="shared" si="27"/>
        <v>1</v>
      </c>
      <c r="L1671" s="160" t="s">
        <v>101</v>
      </c>
      <c r="M1671" s="211">
        <f>VLOOKUP(J1671,'Depr Rates'!A:G,7,FALSE)</f>
        <v>3.1399999999999997E-2</v>
      </c>
    </row>
    <row r="1672" spans="1:13" ht="14.45" x14ac:dyDescent="0.3">
      <c r="A1672" s="212" t="s">
        <v>102</v>
      </c>
      <c r="B1672" s="213">
        <v>10100501</v>
      </c>
      <c r="C1672" s="212">
        <v>108</v>
      </c>
      <c r="D1672" s="214">
        <v>43497</v>
      </c>
      <c r="E1672" s="160" t="s">
        <v>383</v>
      </c>
      <c r="F1672" s="160">
        <v>108104111</v>
      </c>
      <c r="G1672" s="160">
        <v>0</v>
      </c>
      <c r="H1672" s="214">
        <v>43490</v>
      </c>
      <c r="I1672" s="160" t="s">
        <v>384</v>
      </c>
      <c r="J1672" s="160" t="s">
        <v>9054</v>
      </c>
      <c r="K1672" s="160">
        <f t="shared" si="27"/>
        <v>1</v>
      </c>
      <c r="L1672" s="160" t="s">
        <v>101</v>
      </c>
      <c r="M1672" s="211">
        <f>VLOOKUP(J1672,'Depr Rates'!A:G,7,FALSE)</f>
        <v>3.1399999999999997E-2</v>
      </c>
    </row>
    <row r="1673" spans="1:13" ht="14.45" x14ac:dyDescent="0.3">
      <c r="A1673" s="212" t="s">
        <v>102</v>
      </c>
      <c r="B1673" s="213">
        <v>10100501</v>
      </c>
      <c r="C1673" s="212">
        <v>108</v>
      </c>
      <c r="D1673" s="214">
        <v>43497</v>
      </c>
      <c r="E1673" s="160" t="s">
        <v>383</v>
      </c>
      <c r="F1673" s="160">
        <v>108104111</v>
      </c>
      <c r="G1673" s="160">
        <v>0</v>
      </c>
      <c r="H1673" s="214">
        <v>43490</v>
      </c>
      <c r="I1673" s="160" t="s">
        <v>384</v>
      </c>
      <c r="J1673" s="160" t="s">
        <v>9054</v>
      </c>
      <c r="K1673" s="160">
        <f t="shared" si="27"/>
        <v>1</v>
      </c>
      <c r="L1673" s="160" t="s">
        <v>101</v>
      </c>
      <c r="M1673" s="211">
        <f>VLOOKUP(J1673,'Depr Rates'!A:G,7,FALSE)</f>
        <v>3.1399999999999997E-2</v>
      </c>
    </row>
    <row r="1674" spans="1:13" ht="14.45" x14ac:dyDescent="0.3">
      <c r="A1674" s="212" t="s">
        <v>102</v>
      </c>
      <c r="B1674" s="213">
        <v>10100501</v>
      </c>
      <c r="C1674" s="212">
        <v>108</v>
      </c>
      <c r="D1674" s="214">
        <v>43497</v>
      </c>
      <c r="E1674" s="160" t="s">
        <v>383</v>
      </c>
      <c r="F1674" s="160">
        <v>108104111</v>
      </c>
      <c r="G1674" s="160">
        <v>0</v>
      </c>
      <c r="H1674" s="214">
        <v>43490</v>
      </c>
      <c r="I1674" s="160" t="s">
        <v>384</v>
      </c>
      <c r="J1674" s="160" t="s">
        <v>9054</v>
      </c>
      <c r="K1674" s="160">
        <f t="shared" si="27"/>
        <v>1</v>
      </c>
      <c r="L1674" s="160" t="s">
        <v>101</v>
      </c>
      <c r="M1674" s="211">
        <f>VLOOKUP(J1674,'Depr Rates'!A:G,7,FALSE)</f>
        <v>3.1399999999999997E-2</v>
      </c>
    </row>
    <row r="1675" spans="1:13" ht="14.45" x14ac:dyDescent="0.3">
      <c r="A1675" s="212" t="s">
        <v>102</v>
      </c>
      <c r="B1675" s="213">
        <v>10100501</v>
      </c>
      <c r="C1675" s="212">
        <v>108</v>
      </c>
      <c r="D1675" s="214">
        <v>43497</v>
      </c>
      <c r="E1675" s="160" t="s">
        <v>383</v>
      </c>
      <c r="F1675" s="160">
        <v>108104111</v>
      </c>
      <c r="G1675" s="160">
        <v>0</v>
      </c>
      <c r="H1675" s="214">
        <v>43490</v>
      </c>
      <c r="I1675" s="160" t="s">
        <v>384</v>
      </c>
      <c r="J1675" s="160" t="s">
        <v>9054</v>
      </c>
      <c r="K1675" s="160">
        <f t="shared" si="27"/>
        <v>1</v>
      </c>
      <c r="L1675" s="160" t="s">
        <v>101</v>
      </c>
      <c r="M1675" s="211">
        <f>VLOOKUP(J1675,'Depr Rates'!A:G,7,FALSE)</f>
        <v>3.1399999999999997E-2</v>
      </c>
    </row>
    <row r="1676" spans="1:13" ht="14.45" x14ac:dyDescent="0.3">
      <c r="A1676" s="212" t="s">
        <v>102</v>
      </c>
      <c r="B1676" s="213">
        <v>10100501</v>
      </c>
      <c r="C1676" s="212">
        <v>108</v>
      </c>
      <c r="D1676" s="214">
        <v>43497</v>
      </c>
      <c r="E1676" s="160" t="s">
        <v>383</v>
      </c>
      <c r="F1676" s="160">
        <v>108104111</v>
      </c>
      <c r="G1676" s="160">
        <v>0</v>
      </c>
      <c r="H1676" s="214">
        <v>43490</v>
      </c>
      <c r="I1676" s="160" t="s">
        <v>384</v>
      </c>
      <c r="J1676" s="160" t="s">
        <v>9054</v>
      </c>
      <c r="K1676" s="160">
        <f t="shared" si="27"/>
        <v>1</v>
      </c>
      <c r="L1676" s="160" t="s">
        <v>101</v>
      </c>
      <c r="M1676" s="211">
        <f>VLOOKUP(J1676,'Depr Rates'!A:G,7,FALSE)</f>
        <v>3.1399999999999997E-2</v>
      </c>
    </row>
    <row r="1677" spans="1:13" ht="14.45" x14ac:dyDescent="0.3">
      <c r="A1677" s="212" t="s">
        <v>102</v>
      </c>
      <c r="B1677" s="213">
        <v>10100501</v>
      </c>
      <c r="C1677" s="212">
        <v>108</v>
      </c>
      <c r="D1677" s="214">
        <v>43497</v>
      </c>
      <c r="E1677" s="160" t="s">
        <v>383</v>
      </c>
      <c r="F1677" s="160">
        <v>108104111</v>
      </c>
      <c r="G1677" s="160">
        <v>0</v>
      </c>
      <c r="H1677" s="214">
        <v>43490</v>
      </c>
      <c r="I1677" s="160" t="s">
        <v>384</v>
      </c>
      <c r="J1677" s="160" t="s">
        <v>9054</v>
      </c>
      <c r="K1677" s="160">
        <f t="shared" ref="K1677:K1740" si="28">MONTH(H1677)</f>
        <v>1</v>
      </c>
      <c r="L1677" s="160" t="s">
        <v>101</v>
      </c>
      <c r="M1677" s="211">
        <f>VLOOKUP(J1677,'Depr Rates'!A:G,7,FALSE)</f>
        <v>3.1399999999999997E-2</v>
      </c>
    </row>
    <row r="1678" spans="1:13" ht="14.45" x14ac:dyDescent="0.3">
      <c r="A1678" s="212" t="s">
        <v>102</v>
      </c>
      <c r="B1678" s="213">
        <v>10100501</v>
      </c>
      <c r="C1678" s="212">
        <v>108</v>
      </c>
      <c r="D1678" s="214">
        <v>43497</v>
      </c>
      <c r="E1678" s="160" t="s">
        <v>383</v>
      </c>
      <c r="F1678" s="160">
        <v>108104111</v>
      </c>
      <c r="G1678" s="160">
        <v>0</v>
      </c>
      <c r="H1678" s="214">
        <v>43490</v>
      </c>
      <c r="I1678" s="160" t="s">
        <v>384</v>
      </c>
      <c r="J1678" s="160" t="s">
        <v>9054</v>
      </c>
      <c r="K1678" s="160">
        <f t="shared" si="28"/>
        <v>1</v>
      </c>
      <c r="L1678" s="160" t="s">
        <v>101</v>
      </c>
      <c r="M1678" s="211">
        <f>VLOOKUP(J1678,'Depr Rates'!A:G,7,FALSE)</f>
        <v>3.1399999999999997E-2</v>
      </c>
    </row>
    <row r="1679" spans="1:13" ht="14.45" x14ac:dyDescent="0.3">
      <c r="A1679" s="212" t="s">
        <v>102</v>
      </c>
      <c r="B1679" s="213">
        <v>10100501</v>
      </c>
      <c r="C1679" s="212">
        <v>108</v>
      </c>
      <c r="D1679" s="214">
        <v>43497</v>
      </c>
      <c r="E1679" s="160" t="s">
        <v>383</v>
      </c>
      <c r="F1679" s="160">
        <v>108104111</v>
      </c>
      <c r="G1679" s="160">
        <v>0</v>
      </c>
      <c r="H1679" s="214">
        <v>43490</v>
      </c>
      <c r="I1679" s="160" t="s">
        <v>384</v>
      </c>
      <c r="J1679" s="160" t="s">
        <v>9054</v>
      </c>
      <c r="K1679" s="160">
        <f t="shared" si="28"/>
        <v>1</v>
      </c>
      <c r="L1679" s="160" t="s">
        <v>101</v>
      </c>
      <c r="M1679" s="211">
        <f>VLOOKUP(J1679,'Depr Rates'!A:G,7,FALSE)</f>
        <v>3.1399999999999997E-2</v>
      </c>
    </row>
    <row r="1680" spans="1:13" ht="14.45" x14ac:dyDescent="0.3">
      <c r="A1680" s="212" t="s">
        <v>102</v>
      </c>
      <c r="B1680" s="213">
        <v>10100501</v>
      </c>
      <c r="C1680" s="212">
        <v>108</v>
      </c>
      <c r="D1680" s="214">
        <v>43497</v>
      </c>
      <c r="E1680" s="160" t="s">
        <v>383</v>
      </c>
      <c r="F1680" s="160">
        <v>108104111</v>
      </c>
      <c r="G1680" s="160">
        <v>0</v>
      </c>
      <c r="H1680" s="214">
        <v>43490</v>
      </c>
      <c r="I1680" s="160" t="s">
        <v>384</v>
      </c>
      <c r="J1680" s="160" t="s">
        <v>9054</v>
      </c>
      <c r="K1680" s="160">
        <f t="shared" si="28"/>
        <v>1</v>
      </c>
      <c r="L1680" s="160" t="s">
        <v>101</v>
      </c>
      <c r="M1680" s="211">
        <f>VLOOKUP(J1680,'Depr Rates'!A:G,7,FALSE)</f>
        <v>3.1399999999999997E-2</v>
      </c>
    </row>
    <row r="1681" spans="1:13" ht="14.45" x14ac:dyDescent="0.3">
      <c r="A1681" s="212" t="s">
        <v>102</v>
      </c>
      <c r="B1681" s="213">
        <v>10100501</v>
      </c>
      <c r="C1681" s="212">
        <v>108</v>
      </c>
      <c r="D1681" s="214">
        <v>43497</v>
      </c>
      <c r="E1681" s="160" t="s">
        <v>383</v>
      </c>
      <c r="F1681" s="160">
        <v>108104111</v>
      </c>
      <c r="G1681" s="160">
        <v>0</v>
      </c>
      <c r="H1681" s="214">
        <v>43490</v>
      </c>
      <c r="I1681" s="160" t="s">
        <v>384</v>
      </c>
      <c r="J1681" s="160" t="s">
        <v>9132</v>
      </c>
      <c r="K1681" s="160">
        <f t="shared" si="28"/>
        <v>1</v>
      </c>
      <c r="L1681" s="160" t="s">
        <v>101</v>
      </c>
      <c r="M1681" s="211">
        <f>VLOOKUP(J1681,'Depr Rates'!A:G,7,FALSE)</f>
        <v>3.7400000000000003E-2</v>
      </c>
    </row>
    <row r="1682" spans="1:13" ht="14.45" x14ac:dyDescent="0.3">
      <c r="A1682" s="212" t="s">
        <v>102</v>
      </c>
      <c r="B1682" s="213">
        <v>10100501</v>
      </c>
      <c r="C1682" s="212">
        <v>108</v>
      </c>
      <c r="D1682" s="214">
        <v>43497</v>
      </c>
      <c r="E1682" s="160" t="s">
        <v>383</v>
      </c>
      <c r="F1682" s="160">
        <v>108104111</v>
      </c>
      <c r="G1682" s="160">
        <v>0</v>
      </c>
      <c r="H1682" s="214">
        <v>43490</v>
      </c>
      <c r="I1682" s="160" t="s">
        <v>384</v>
      </c>
      <c r="J1682" s="160" t="s">
        <v>9132</v>
      </c>
      <c r="K1682" s="160">
        <f t="shared" si="28"/>
        <v>1</v>
      </c>
      <c r="L1682" s="160" t="s">
        <v>101</v>
      </c>
      <c r="M1682" s="211">
        <f>VLOOKUP(J1682,'Depr Rates'!A:G,7,FALSE)</f>
        <v>3.7400000000000003E-2</v>
      </c>
    </row>
    <row r="1683" spans="1:13" ht="14.45" x14ac:dyDescent="0.3">
      <c r="A1683" s="212" t="s">
        <v>102</v>
      </c>
      <c r="B1683" s="213">
        <v>10100501</v>
      </c>
      <c r="C1683" s="212">
        <v>108</v>
      </c>
      <c r="D1683" s="214">
        <v>43497</v>
      </c>
      <c r="E1683" s="160" t="s">
        <v>383</v>
      </c>
      <c r="F1683" s="160">
        <v>108104111</v>
      </c>
      <c r="G1683" s="160">
        <v>0</v>
      </c>
      <c r="H1683" s="214">
        <v>43490</v>
      </c>
      <c r="I1683" s="160" t="s">
        <v>384</v>
      </c>
      <c r="J1683" s="160" t="s">
        <v>9132</v>
      </c>
      <c r="K1683" s="160">
        <f t="shared" si="28"/>
        <v>1</v>
      </c>
      <c r="L1683" s="160" t="s">
        <v>101</v>
      </c>
      <c r="M1683" s="211">
        <f>VLOOKUP(J1683,'Depr Rates'!A:G,7,FALSE)</f>
        <v>3.7400000000000003E-2</v>
      </c>
    </row>
    <row r="1684" spans="1:13" ht="14.45" x14ac:dyDescent="0.3">
      <c r="A1684" s="212" t="s">
        <v>102</v>
      </c>
      <c r="B1684" s="213">
        <v>10100501</v>
      </c>
      <c r="C1684" s="212">
        <v>108</v>
      </c>
      <c r="D1684" s="214">
        <v>43497</v>
      </c>
      <c r="E1684" s="160" t="s">
        <v>383</v>
      </c>
      <c r="F1684" s="160">
        <v>108104111</v>
      </c>
      <c r="G1684" s="160">
        <v>0</v>
      </c>
      <c r="H1684" s="214">
        <v>43490</v>
      </c>
      <c r="I1684" s="160" t="s">
        <v>384</v>
      </c>
      <c r="J1684" s="160" t="s">
        <v>9132</v>
      </c>
      <c r="K1684" s="160">
        <f t="shared" si="28"/>
        <v>1</v>
      </c>
      <c r="L1684" s="160" t="s">
        <v>101</v>
      </c>
      <c r="M1684" s="211">
        <f>VLOOKUP(J1684,'Depr Rates'!A:G,7,FALSE)</f>
        <v>3.7400000000000003E-2</v>
      </c>
    </row>
    <row r="1685" spans="1:13" ht="14.45" x14ac:dyDescent="0.3">
      <c r="A1685" s="212" t="s">
        <v>102</v>
      </c>
      <c r="B1685" s="213">
        <v>10100501</v>
      </c>
      <c r="C1685" s="212">
        <v>108</v>
      </c>
      <c r="D1685" s="214">
        <v>43497</v>
      </c>
      <c r="E1685" s="160" t="s">
        <v>383</v>
      </c>
      <c r="F1685" s="160">
        <v>108104111</v>
      </c>
      <c r="G1685" s="160">
        <v>0</v>
      </c>
      <c r="H1685" s="214">
        <v>43490</v>
      </c>
      <c r="I1685" s="160" t="s">
        <v>384</v>
      </c>
      <c r="J1685" s="160" t="s">
        <v>447</v>
      </c>
      <c r="K1685" s="160">
        <f t="shared" si="28"/>
        <v>1</v>
      </c>
      <c r="L1685" s="160" t="s">
        <v>101</v>
      </c>
      <c r="M1685" s="211">
        <f>VLOOKUP(J1685,'Depr Rates'!A:G,7,FALSE)</f>
        <v>3.15E-2</v>
      </c>
    </row>
    <row r="1686" spans="1:13" ht="14.45" x14ac:dyDescent="0.3">
      <c r="A1686" s="212" t="s">
        <v>102</v>
      </c>
      <c r="B1686" s="213">
        <v>10100501</v>
      </c>
      <c r="C1686" s="212">
        <v>108</v>
      </c>
      <c r="D1686" s="214">
        <v>43525</v>
      </c>
      <c r="E1686" s="160" t="s">
        <v>383</v>
      </c>
      <c r="F1686" s="160">
        <v>108104860</v>
      </c>
      <c r="G1686" s="160">
        <v>0</v>
      </c>
      <c r="H1686" s="214">
        <v>43551</v>
      </c>
      <c r="I1686" s="160" t="s">
        <v>608</v>
      </c>
      <c r="J1686" s="160" t="s">
        <v>9054</v>
      </c>
      <c r="K1686" s="160">
        <f t="shared" si="28"/>
        <v>3</v>
      </c>
      <c r="L1686" s="160" t="s">
        <v>101</v>
      </c>
      <c r="M1686" s="211">
        <f>VLOOKUP(J1686,'Depr Rates'!A:G,7,FALSE)</f>
        <v>3.1399999999999997E-2</v>
      </c>
    </row>
    <row r="1687" spans="1:13" ht="14.45" x14ac:dyDescent="0.3">
      <c r="A1687" s="212" t="s">
        <v>102</v>
      </c>
      <c r="B1687" s="213">
        <v>10100501</v>
      </c>
      <c r="C1687" s="212">
        <v>108</v>
      </c>
      <c r="D1687" s="214">
        <v>43525</v>
      </c>
      <c r="E1687" s="160" t="s">
        <v>383</v>
      </c>
      <c r="F1687" s="160">
        <v>108104860</v>
      </c>
      <c r="G1687" s="160">
        <v>0</v>
      </c>
      <c r="H1687" s="214">
        <v>43551</v>
      </c>
      <c r="I1687" s="160" t="s">
        <v>608</v>
      </c>
      <c r="J1687" s="160" t="s">
        <v>9054</v>
      </c>
      <c r="K1687" s="160">
        <f t="shared" si="28"/>
        <v>3</v>
      </c>
      <c r="L1687" s="160" t="s">
        <v>101</v>
      </c>
      <c r="M1687" s="211">
        <f>VLOOKUP(J1687,'Depr Rates'!A:G,7,FALSE)</f>
        <v>3.1399999999999997E-2</v>
      </c>
    </row>
    <row r="1688" spans="1:13" ht="14.45" x14ac:dyDescent="0.3">
      <c r="A1688" s="212" t="s">
        <v>102</v>
      </c>
      <c r="B1688" s="213">
        <v>10100501</v>
      </c>
      <c r="C1688" s="212">
        <v>108</v>
      </c>
      <c r="D1688" s="214">
        <v>43525</v>
      </c>
      <c r="E1688" s="160" t="s">
        <v>383</v>
      </c>
      <c r="F1688" s="160">
        <v>108104860</v>
      </c>
      <c r="G1688" s="160">
        <v>0</v>
      </c>
      <c r="H1688" s="214">
        <v>43551</v>
      </c>
      <c r="I1688" s="160" t="s">
        <v>608</v>
      </c>
      <c r="J1688" s="160" t="s">
        <v>9054</v>
      </c>
      <c r="K1688" s="160">
        <f t="shared" si="28"/>
        <v>3</v>
      </c>
      <c r="L1688" s="160" t="s">
        <v>101</v>
      </c>
      <c r="M1688" s="211">
        <f>VLOOKUP(J1688,'Depr Rates'!A:G,7,FALSE)</f>
        <v>3.1399999999999997E-2</v>
      </c>
    </row>
    <row r="1689" spans="1:13" ht="14.45" x14ac:dyDescent="0.3">
      <c r="A1689" s="212" t="s">
        <v>102</v>
      </c>
      <c r="B1689" s="213">
        <v>10100501</v>
      </c>
      <c r="C1689" s="212">
        <v>108</v>
      </c>
      <c r="D1689" s="214">
        <v>43525</v>
      </c>
      <c r="E1689" s="160" t="s">
        <v>383</v>
      </c>
      <c r="F1689" s="160">
        <v>108104860</v>
      </c>
      <c r="G1689" s="160">
        <v>0</v>
      </c>
      <c r="H1689" s="214">
        <v>43551</v>
      </c>
      <c r="I1689" s="160" t="s">
        <v>608</v>
      </c>
      <c r="J1689" s="160" t="s">
        <v>9054</v>
      </c>
      <c r="K1689" s="160">
        <f t="shared" si="28"/>
        <v>3</v>
      </c>
      <c r="L1689" s="160" t="s">
        <v>101</v>
      </c>
      <c r="M1689" s="211">
        <f>VLOOKUP(J1689,'Depr Rates'!A:G,7,FALSE)</f>
        <v>3.1399999999999997E-2</v>
      </c>
    </row>
    <row r="1690" spans="1:13" ht="14.45" x14ac:dyDescent="0.3">
      <c r="A1690" s="212" t="s">
        <v>102</v>
      </c>
      <c r="B1690" s="213">
        <v>10100501</v>
      </c>
      <c r="C1690" s="212">
        <v>108</v>
      </c>
      <c r="D1690" s="214">
        <v>43525</v>
      </c>
      <c r="E1690" s="160" t="s">
        <v>381</v>
      </c>
      <c r="F1690" s="160">
        <v>108104860</v>
      </c>
      <c r="G1690" s="160">
        <v>-286.73</v>
      </c>
      <c r="H1690" s="214">
        <v>43551</v>
      </c>
      <c r="I1690" s="160" t="s">
        <v>608</v>
      </c>
      <c r="J1690" s="160" t="s">
        <v>9054</v>
      </c>
      <c r="K1690" s="160">
        <f t="shared" si="28"/>
        <v>3</v>
      </c>
      <c r="L1690" s="160" t="s">
        <v>101</v>
      </c>
      <c r="M1690" s="211">
        <f>VLOOKUP(J1690,'Depr Rates'!A:G,7,FALSE)</f>
        <v>3.1399999999999997E-2</v>
      </c>
    </row>
    <row r="1691" spans="1:13" ht="14.45" x14ac:dyDescent="0.3">
      <c r="A1691" s="212" t="s">
        <v>102</v>
      </c>
      <c r="B1691" s="213">
        <v>10100501</v>
      </c>
      <c r="C1691" s="212">
        <v>108</v>
      </c>
      <c r="D1691" s="214">
        <v>43525</v>
      </c>
      <c r="E1691" s="160" t="s">
        <v>381</v>
      </c>
      <c r="F1691" s="160">
        <v>108104860</v>
      </c>
      <c r="G1691" s="160">
        <v>-312.33999999999997</v>
      </c>
      <c r="H1691" s="214">
        <v>43551</v>
      </c>
      <c r="I1691" s="160" t="s">
        <v>608</v>
      </c>
      <c r="J1691" s="160" t="s">
        <v>9054</v>
      </c>
      <c r="K1691" s="160">
        <f t="shared" si="28"/>
        <v>3</v>
      </c>
      <c r="L1691" s="160" t="s">
        <v>101</v>
      </c>
      <c r="M1691" s="211">
        <f>VLOOKUP(J1691,'Depr Rates'!A:G,7,FALSE)</f>
        <v>3.1399999999999997E-2</v>
      </c>
    </row>
    <row r="1692" spans="1:13" ht="14.45" x14ac:dyDescent="0.3">
      <c r="A1692" s="212" t="s">
        <v>102</v>
      </c>
      <c r="B1692" s="213">
        <v>10100501</v>
      </c>
      <c r="C1692" s="212">
        <v>108</v>
      </c>
      <c r="D1692" s="214">
        <v>43525</v>
      </c>
      <c r="E1692" s="160" t="s">
        <v>381</v>
      </c>
      <c r="F1692" s="160">
        <v>108104860</v>
      </c>
      <c r="G1692" s="160">
        <v>-276.23</v>
      </c>
      <c r="H1692" s="214">
        <v>43551</v>
      </c>
      <c r="I1692" s="160" t="s">
        <v>608</v>
      </c>
      <c r="J1692" s="160" t="s">
        <v>9054</v>
      </c>
      <c r="K1692" s="160">
        <f t="shared" si="28"/>
        <v>3</v>
      </c>
      <c r="L1692" s="160" t="s">
        <v>101</v>
      </c>
      <c r="M1692" s="211">
        <f>VLOOKUP(J1692,'Depr Rates'!A:G,7,FALSE)</f>
        <v>3.1399999999999997E-2</v>
      </c>
    </row>
    <row r="1693" spans="1:13" ht="14.45" x14ac:dyDescent="0.3">
      <c r="A1693" s="212" t="s">
        <v>102</v>
      </c>
      <c r="B1693" s="213">
        <v>10100501</v>
      </c>
      <c r="C1693" s="212">
        <v>108</v>
      </c>
      <c r="D1693" s="214">
        <v>43525</v>
      </c>
      <c r="E1693" s="160" t="s">
        <v>381</v>
      </c>
      <c r="F1693" s="160">
        <v>108104860</v>
      </c>
      <c r="G1693" s="215">
        <v>-3836.56</v>
      </c>
      <c r="H1693" s="214">
        <v>43551</v>
      </c>
      <c r="I1693" s="160" t="s">
        <v>608</v>
      </c>
      <c r="J1693" s="160" t="s">
        <v>9054</v>
      </c>
      <c r="K1693" s="160">
        <f t="shared" si="28"/>
        <v>3</v>
      </c>
      <c r="L1693" s="160" t="s">
        <v>101</v>
      </c>
      <c r="M1693" s="211">
        <f>VLOOKUP(J1693,'Depr Rates'!A:G,7,FALSE)</f>
        <v>3.1399999999999997E-2</v>
      </c>
    </row>
    <row r="1694" spans="1:13" ht="14.45" x14ac:dyDescent="0.3">
      <c r="A1694" s="212" t="s">
        <v>102</v>
      </c>
      <c r="B1694" s="213">
        <v>10100501</v>
      </c>
      <c r="C1694" s="212">
        <v>108</v>
      </c>
      <c r="D1694" s="214">
        <v>43497</v>
      </c>
      <c r="E1694" s="160" t="s">
        <v>381</v>
      </c>
      <c r="F1694" s="160">
        <v>108105047</v>
      </c>
      <c r="G1694" s="215">
        <v>-2266</v>
      </c>
      <c r="H1694" s="214">
        <v>43515</v>
      </c>
      <c r="I1694" s="160" t="s">
        <v>519</v>
      </c>
      <c r="J1694" s="160" t="s">
        <v>377</v>
      </c>
      <c r="K1694" s="160">
        <f t="shared" si="28"/>
        <v>2</v>
      </c>
      <c r="L1694" s="160" t="s">
        <v>101</v>
      </c>
      <c r="M1694" s="211">
        <f>VLOOKUP(J1694,'Depr Rates'!A:G,7,FALSE)</f>
        <v>1.77E-2</v>
      </c>
    </row>
    <row r="1695" spans="1:13" ht="14.45" x14ac:dyDescent="0.3">
      <c r="A1695" s="212" t="s">
        <v>102</v>
      </c>
      <c r="B1695" s="213">
        <v>10100501</v>
      </c>
      <c r="C1695" s="212">
        <v>108</v>
      </c>
      <c r="D1695" s="214">
        <v>43497</v>
      </c>
      <c r="E1695" s="160" t="s">
        <v>383</v>
      </c>
      <c r="F1695" s="160">
        <v>108105047</v>
      </c>
      <c r="G1695" s="160">
        <v>0</v>
      </c>
      <c r="H1695" s="214">
        <v>43515</v>
      </c>
      <c r="I1695" s="160" t="s">
        <v>519</v>
      </c>
      <c r="J1695" s="160" t="s">
        <v>377</v>
      </c>
      <c r="K1695" s="160">
        <f t="shared" si="28"/>
        <v>2</v>
      </c>
      <c r="L1695" s="160" t="s">
        <v>101</v>
      </c>
      <c r="M1695" s="211">
        <f>VLOOKUP(J1695,'Depr Rates'!A:G,7,FALSE)</f>
        <v>1.77E-2</v>
      </c>
    </row>
    <row r="1696" spans="1:13" ht="14.45" x14ac:dyDescent="0.3">
      <c r="A1696" s="212" t="s">
        <v>102</v>
      </c>
      <c r="B1696" s="213">
        <v>10100501</v>
      </c>
      <c r="C1696" s="212">
        <v>108</v>
      </c>
      <c r="D1696" s="214">
        <v>43497</v>
      </c>
      <c r="E1696" s="160" t="s">
        <v>383</v>
      </c>
      <c r="F1696" s="160">
        <v>108105047</v>
      </c>
      <c r="G1696" s="160">
        <v>0</v>
      </c>
      <c r="H1696" s="214">
        <v>43515</v>
      </c>
      <c r="I1696" s="160" t="s">
        <v>384</v>
      </c>
      <c r="J1696" s="160" t="s">
        <v>377</v>
      </c>
      <c r="K1696" s="160">
        <f t="shared" si="28"/>
        <v>2</v>
      </c>
      <c r="L1696" s="160" t="s">
        <v>101</v>
      </c>
      <c r="M1696" s="211">
        <f>VLOOKUP(J1696,'Depr Rates'!A:G,7,FALSE)</f>
        <v>1.77E-2</v>
      </c>
    </row>
    <row r="1697" spans="1:13" ht="14.45" x14ac:dyDescent="0.3">
      <c r="A1697" s="212" t="s">
        <v>102</v>
      </c>
      <c r="B1697" s="213">
        <v>10100501</v>
      </c>
      <c r="C1697" s="212">
        <v>108</v>
      </c>
      <c r="D1697" s="214">
        <v>43525</v>
      </c>
      <c r="E1697" s="160" t="s">
        <v>383</v>
      </c>
      <c r="F1697" s="160">
        <v>108105047</v>
      </c>
      <c r="G1697" s="160">
        <v>0</v>
      </c>
      <c r="H1697" s="214">
        <v>43515</v>
      </c>
      <c r="I1697" s="160" t="s">
        <v>384</v>
      </c>
      <c r="J1697" s="160" t="s">
        <v>377</v>
      </c>
      <c r="K1697" s="160">
        <f t="shared" si="28"/>
        <v>2</v>
      </c>
      <c r="L1697" s="160" t="s">
        <v>101</v>
      </c>
      <c r="M1697" s="211">
        <f>VLOOKUP(J1697,'Depr Rates'!A:G,7,FALSE)</f>
        <v>1.77E-2</v>
      </c>
    </row>
    <row r="1698" spans="1:13" ht="14.45" x14ac:dyDescent="0.3">
      <c r="A1698" s="212" t="s">
        <v>102</v>
      </c>
      <c r="B1698" s="213">
        <v>10100501</v>
      </c>
      <c r="C1698" s="212">
        <v>108</v>
      </c>
      <c r="D1698" s="214">
        <v>43525</v>
      </c>
      <c r="E1698" s="160" t="s">
        <v>383</v>
      </c>
      <c r="F1698" s="160">
        <v>108105047</v>
      </c>
      <c r="G1698" s="160">
        <v>0</v>
      </c>
      <c r="H1698" s="214">
        <v>43515</v>
      </c>
      <c r="I1698" s="160" t="s">
        <v>384</v>
      </c>
      <c r="J1698" s="160" t="s">
        <v>377</v>
      </c>
      <c r="K1698" s="160">
        <f t="shared" si="28"/>
        <v>2</v>
      </c>
      <c r="L1698" s="160" t="s">
        <v>101</v>
      </c>
      <c r="M1698" s="211">
        <f>VLOOKUP(J1698,'Depr Rates'!A:G,7,FALSE)</f>
        <v>1.77E-2</v>
      </c>
    </row>
    <row r="1699" spans="1:13" ht="14.45" x14ac:dyDescent="0.3">
      <c r="A1699" s="212" t="s">
        <v>102</v>
      </c>
      <c r="B1699" s="213">
        <v>10100501</v>
      </c>
      <c r="C1699" s="212">
        <v>108</v>
      </c>
      <c r="D1699" s="214">
        <v>43466</v>
      </c>
      <c r="E1699" s="160" t="s">
        <v>381</v>
      </c>
      <c r="F1699" s="160">
        <v>108105247</v>
      </c>
      <c r="G1699" s="215">
        <v>-1204.51</v>
      </c>
      <c r="H1699" s="214">
        <v>43494</v>
      </c>
      <c r="I1699" s="160" t="s">
        <v>475</v>
      </c>
      <c r="J1699" s="160" t="s">
        <v>9054</v>
      </c>
      <c r="K1699" s="160">
        <f t="shared" si="28"/>
        <v>1</v>
      </c>
      <c r="L1699" s="160" t="s">
        <v>101</v>
      </c>
      <c r="M1699" s="211">
        <f>VLOOKUP(J1699,'Depr Rates'!A:G,7,FALSE)</f>
        <v>3.1399999999999997E-2</v>
      </c>
    </row>
    <row r="1700" spans="1:13" ht="14.45" x14ac:dyDescent="0.3">
      <c r="A1700" s="212" t="s">
        <v>102</v>
      </c>
      <c r="B1700" s="213">
        <v>10100501</v>
      </c>
      <c r="C1700" s="212">
        <v>108</v>
      </c>
      <c r="D1700" s="214">
        <v>43466</v>
      </c>
      <c r="E1700" s="160" t="s">
        <v>383</v>
      </c>
      <c r="F1700" s="160">
        <v>108105247</v>
      </c>
      <c r="G1700" s="160">
        <v>0</v>
      </c>
      <c r="H1700" s="214">
        <v>43494</v>
      </c>
      <c r="I1700" s="160" t="s">
        <v>475</v>
      </c>
      <c r="J1700" s="160" t="s">
        <v>9054</v>
      </c>
      <c r="K1700" s="160">
        <f t="shared" si="28"/>
        <v>1</v>
      </c>
      <c r="L1700" s="160" t="s">
        <v>101</v>
      </c>
      <c r="M1700" s="211">
        <f>VLOOKUP(J1700,'Depr Rates'!A:G,7,FALSE)</f>
        <v>3.1399999999999997E-2</v>
      </c>
    </row>
    <row r="1701" spans="1:13" ht="14.45" x14ac:dyDescent="0.3">
      <c r="A1701" s="212" t="s">
        <v>102</v>
      </c>
      <c r="B1701" s="213">
        <v>10100501</v>
      </c>
      <c r="C1701" s="212">
        <v>108</v>
      </c>
      <c r="D1701" s="214">
        <v>43466</v>
      </c>
      <c r="E1701" s="160" t="s">
        <v>381</v>
      </c>
      <c r="F1701" s="160">
        <v>108105247</v>
      </c>
      <c r="G1701" s="215">
        <v>-4483.8</v>
      </c>
      <c r="H1701" s="214">
        <v>43494</v>
      </c>
      <c r="I1701" s="160" t="s">
        <v>475</v>
      </c>
      <c r="J1701" s="160" t="s">
        <v>376</v>
      </c>
      <c r="K1701" s="160">
        <f t="shared" si="28"/>
        <v>1</v>
      </c>
      <c r="L1701" s="160" t="s">
        <v>101</v>
      </c>
      <c r="M1701" s="211">
        <f>VLOOKUP(J1701,'Depr Rates'!A:G,7,FALSE)</f>
        <v>3.9300000000000002E-2</v>
      </c>
    </row>
    <row r="1702" spans="1:13" ht="14.45" x14ac:dyDescent="0.3">
      <c r="A1702" s="212" t="s">
        <v>102</v>
      </c>
      <c r="B1702" s="213">
        <v>10100501</v>
      </c>
      <c r="C1702" s="212">
        <v>108</v>
      </c>
      <c r="D1702" s="214">
        <v>43466</v>
      </c>
      <c r="E1702" s="160" t="s">
        <v>383</v>
      </c>
      <c r="F1702" s="160">
        <v>108105247</v>
      </c>
      <c r="G1702" s="160">
        <v>0</v>
      </c>
      <c r="H1702" s="214">
        <v>43494</v>
      </c>
      <c r="I1702" s="160" t="s">
        <v>475</v>
      </c>
      <c r="J1702" s="160" t="s">
        <v>376</v>
      </c>
      <c r="K1702" s="160">
        <f t="shared" si="28"/>
        <v>1</v>
      </c>
      <c r="L1702" s="160" t="s">
        <v>101</v>
      </c>
      <c r="M1702" s="211">
        <f>VLOOKUP(J1702,'Depr Rates'!A:G,7,FALSE)</f>
        <v>3.9300000000000002E-2</v>
      </c>
    </row>
    <row r="1703" spans="1:13" ht="14.45" x14ac:dyDescent="0.3">
      <c r="A1703" s="212" t="s">
        <v>102</v>
      </c>
      <c r="B1703" s="213">
        <v>10100501</v>
      </c>
      <c r="C1703" s="212">
        <v>108</v>
      </c>
      <c r="D1703" s="214">
        <v>43466</v>
      </c>
      <c r="E1703" s="160" t="s">
        <v>383</v>
      </c>
      <c r="F1703" s="160">
        <v>108105247</v>
      </c>
      <c r="G1703" s="160">
        <v>0</v>
      </c>
      <c r="H1703" s="214">
        <v>43494</v>
      </c>
      <c r="I1703" s="160" t="s">
        <v>384</v>
      </c>
      <c r="J1703" s="160" t="s">
        <v>9054</v>
      </c>
      <c r="K1703" s="160">
        <f t="shared" si="28"/>
        <v>1</v>
      </c>
      <c r="L1703" s="160" t="s">
        <v>101</v>
      </c>
      <c r="M1703" s="211">
        <f>VLOOKUP(J1703,'Depr Rates'!A:G,7,FALSE)</f>
        <v>3.1399999999999997E-2</v>
      </c>
    </row>
    <row r="1704" spans="1:13" ht="14.45" x14ac:dyDescent="0.3">
      <c r="A1704" s="212" t="s">
        <v>102</v>
      </c>
      <c r="B1704" s="213">
        <v>10100501</v>
      </c>
      <c r="C1704" s="212">
        <v>108</v>
      </c>
      <c r="D1704" s="214">
        <v>43466</v>
      </c>
      <c r="E1704" s="160" t="s">
        <v>383</v>
      </c>
      <c r="F1704" s="160">
        <v>108105247</v>
      </c>
      <c r="G1704" s="160">
        <v>0</v>
      </c>
      <c r="H1704" s="214">
        <v>43494</v>
      </c>
      <c r="I1704" s="160" t="s">
        <v>384</v>
      </c>
      <c r="J1704" s="160" t="s">
        <v>376</v>
      </c>
      <c r="K1704" s="160">
        <f t="shared" si="28"/>
        <v>1</v>
      </c>
      <c r="L1704" s="160" t="s">
        <v>101</v>
      </c>
      <c r="M1704" s="211">
        <f>VLOOKUP(J1704,'Depr Rates'!A:G,7,FALSE)</f>
        <v>3.9300000000000002E-2</v>
      </c>
    </row>
    <row r="1705" spans="1:13" ht="14.45" x14ac:dyDescent="0.3">
      <c r="A1705" s="212" t="s">
        <v>102</v>
      </c>
      <c r="B1705" s="213">
        <v>10100501</v>
      </c>
      <c r="C1705" s="212">
        <v>108</v>
      </c>
      <c r="D1705" s="214">
        <v>43497</v>
      </c>
      <c r="E1705" s="160" t="s">
        <v>383</v>
      </c>
      <c r="F1705" s="160">
        <v>108105247</v>
      </c>
      <c r="G1705" s="160">
        <v>0</v>
      </c>
      <c r="H1705" s="214">
        <v>43494</v>
      </c>
      <c r="I1705" s="160" t="s">
        <v>384</v>
      </c>
      <c r="J1705" s="160" t="s">
        <v>9054</v>
      </c>
      <c r="K1705" s="160">
        <f t="shared" si="28"/>
        <v>1</v>
      </c>
      <c r="L1705" s="160" t="s">
        <v>101</v>
      </c>
      <c r="M1705" s="211">
        <f>VLOOKUP(J1705,'Depr Rates'!A:G,7,FALSE)</f>
        <v>3.1399999999999997E-2</v>
      </c>
    </row>
    <row r="1706" spans="1:13" ht="14.45" x14ac:dyDescent="0.3">
      <c r="A1706" s="212" t="s">
        <v>102</v>
      </c>
      <c r="B1706" s="213">
        <v>10100501</v>
      </c>
      <c r="C1706" s="212">
        <v>108</v>
      </c>
      <c r="D1706" s="214">
        <v>43497</v>
      </c>
      <c r="E1706" s="160" t="s">
        <v>383</v>
      </c>
      <c r="F1706" s="160">
        <v>108105247</v>
      </c>
      <c r="G1706" s="160">
        <v>0</v>
      </c>
      <c r="H1706" s="214">
        <v>43494</v>
      </c>
      <c r="I1706" s="160" t="s">
        <v>384</v>
      </c>
      <c r="J1706" s="160" t="s">
        <v>376</v>
      </c>
      <c r="K1706" s="160">
        <f t="shared" si="28"/>
        <v>1</v>
      </c>
      <c r="L1706" s="160" t="s">
        <v>101</v>
      </c>
      <c r="M1706" s="211">
        <f>VLOOKUP(J1706,'Depr Rates'!A:G,7,FALSE)</f>
        <v>3.9300000000000002E-2</v>
      </c>
    </row>
    <row r="1707" spans="1:13" ht="14.45" x14ac:dyDescent="0.3">
      <c r="A1707" s="212" t="s">
        <v>102</v>
      </c>
      <c r="B1707" s="213">
        <v>10100501</v>
      </c>
      <c r="C1707" s="212">
        <v>108</v>
      </c>
      <c r="D1707" s="214">
        <v>43497</v>
      </c>
      <c r="E1707" s="160" t="s">
        <v>383</v>
      </c>
      <c r="F1707" s="160">
        <v>108105247</v>
      </c>
      <c r="G1707" s="160">
        <v>0</v>
      </c>
      <c r="H1707" s="214">
        <v>43494</v>
      </c>
      <c r="I1707" s="160" t="s">
        <v>384</v>
      </c>
      <c r="J1707" s="160" t="s">
        <v>9054</v>
      </c>
      <c r="K1707" s="160">
        <f t="shared" si="28"/>
        <v>1</v>
      </c>
      <c r="L1707" s="160" t="s">
        <v>101</v>
      </c>
      <c r="M1707" s="211">
        <f>VLOOKUP(J1707,'Depr Rates'!A:G,7,FALSE)</f>
        <v>3.1399999999999997E-2</v>
      </c>
    </row>
    <row r="1708" spans="1:13" ht="14.45" x14ac:dyDescent="0.3">
      <c r="A1708" s="212" t="s">
        <v>102</v>
      </c>
      <c r="B1708" s="213">
        <v>10100501</v>
      </c>
      <c r="C1708" s="212">
        <v>108</v>
      </c>
      <c r="D1708" s="214">
        <v>43497</v>
      </c>
      <c r="E1708" s="160" t="s">
        <v>383</v>
      </c>
      <c r="F1708" s="160">
        <v>108105247</v>
      </c>
      <c r="G1708" s="160">
        <v>0</v>
      </c>
      <c r="H1708" s="214">
        <v>43494</v>
      </c>
      <c r="I1708" s="160" t="s">
        <v>384</v>
      </c>
      <c r="J1708" s="160" t="s">
        <v>376</v>
      </c>
      <c r="K1708" s="160">
        <f t="shared" si="28"/>
        <v>1</v>
      </c>
      <c r="L1708" s="160" t="s">
        <v>101</v>
      </c>
      <c r="M1708" s="211">
        <f>VLOOKUP(J1708,'Depr Rates'!A:G,7,FALSE)</f>
        <v>3.9300000000000002E-2</v>
      </c>
    </row>
    <row r="1709" spans="1:13" ht="14.45" x14ac:dyDescent="0.3">
      <c r="A1709" s="212" t="s">
        <v>102</v>
      </c>
      <c r="B1709" s="213">
        <v>10100501</v>
      </c>
      <c r="C1709" s="212">
        <v>108</v>
      </c>
      <c r="D1709" s="214">
        <v>43525</v>
      </c>
      <c r="E1709" s="160" t="s">
        <v>383</v>
      </c>
      <c r="F1709" s="160">
        <v>108105247</v>
      </c>
      <c r="G1709" s="160">
        <v>0</v>
      </c>
      <c r="H1709" s="214">
        <v>43494</v>
      </c>
      <c r="I1709" s="160" t="s">
        <v>384</v>
      </c>
      <c r="J1709" s="160" t="s">
        <v>9054</v>
      </c>
      <c r="K1709" s="160">
        <f t="shared" si="28"/>
        <v>1</v>
      </c>
      <c r="L1709" s="160" t="s">
        <v>101</v>
      </c>
      <c r="M1709" s="211">
        <f>VLOOKUP(J1709,'Depr Rates'!A:G,7,FALSE)</f>
        <v>3.1399999999999997E-2</v>
      </c>
    </row>
    <row r="1710" spans="1:13" ht="14.45" x14ac:dyDescent="0.3">
      <c r="A1710" s="212" t="s">
        <v>102</v>
      </c>
      <c r="B1710" s="213">
        <v>10100501</v>
      </c>
      <c r="C1710" s="212">
        <v>108</v>
      </c>
      <c r="D1710" s="214">
        <v>43525</v>
      </c>
      <c r="E1710" s="160" t="s">
        <v>383</v>
      </c>
      <c r="F1710" s="160">
        <v>108105247</v>
      </c>
      <c r="G1710" s="160">
        <v>0</v>
      </c>
      <c r="H1710" s="214">
        <v>43494</v>
      </c>
      <c r="I1710" s="160" t="s">
        <v>384</v>
      </c>
      <c r="J1710" s="160" t="s">
        <v>376</v>
      </c>
      <c r="K1710" s="160">
        <f t="shared" si="28"/>
        <v>1</v>
      </c>
      <c r="L1710" s="160" t="s">
        <v>101</v>
      </c>
      <c r="M1710" s="211">
        <f>VLOOKUP(J1710,'Depr Rates'!A:G,7,FALSE)</f>
        <v>3.9300000000000002E-2</v>
      </c>
    </row>
    <row r="1711" spans="1:13" ht="14.45" x14ac:dyDescent="0.3">
      <c r="A1711" s="212" t="s">
        <v>102</v>
      </c>
      <c r="B1711" s="213">
        <v>10100501</v>
      </c>
      <c r="C1711" s="212">
        <v>108</v>
      </c>
      <c r="D1711" s="214">
        <v>43525</v>
      </c>
      <c r="E1711" s="160" t="s">
        <v>383</v>
      </c>
      <c r="F1711" s="160">
        <v>108105247</v>
      </c>
      <c r="G1711" s="160">
        <v>0</v>
      </c>
      <c r="H1711" s="214">
        <v>43494</v>
      </c>
      <c r="I1711" s="160" t="s">
        <v>384</v>
      </c>
      <c r="J1711" s="160" t="s">
        <v>9054</v>
      </c>
      <c r="K1711" s="160">
        <f t="shared" si="28"/>
        <v>1</v>
      </c>
      <c r="L1711" s="160" t="s">
        <v>101</v>
      </c>
      <c r="M1711" s="211">
        <f>VLOOKUP(J1711,'Depr Rates'!A:G,7,FALSE)</f>
        <v>3.1399999999999997E-2</v>
      </c>
    </row>
    <row r="1712" spans="1:13" ht="14.45" x14ac:dyDescent="0.3">
      <c r="A1712" s="212" t="s">
        <v>102</v>
      </c>
      <c r="B1712" s="213">
        <v>10100501</v>
      </c>
      <c r="C1712" s="212">
        <v>108</v>
      </c>
      <c r="D1712" s="214">
        <v>43525</v>
      </c>
      <c r="E1712" s="160" t="s">
        <v>383</v>
      </c>
      <c r="F1712" s="160">
        <v>108105247</v>
      </c>
      <c r="G1712" s="160">
        <v>0</v>
      </c>
      <c r="H1712" s="214">
        <v>43494</v>
      </c>
      <c r="I1712" s="160" t="s">
        <v>384</v>
      </c>
      <c r="J1712" s="160" t="s">
        <v>376</v>
      </c>
      <c r="K1712" s="160">
        <f t="shared" si="28"/>
        <v>1</v>
      </c>
      <c r="L1712" s="160" t="s">
        <v>101</v>
      </c>
      <c r="M1712" s="211">
        <f>VLOOKUP(J1712,'Depr Rates'!A:G,7,FALSE)</f>
        <v>3.9300000000000002E-2</v>
      </c>
    </row>
    <row r="1713" spans="1:13" ht="14.45" x14ac:dyDescent="0.3">
      <c r="A1713" s="212" t="s">
        <v>102</v>
      </c>
      <c r="B1713" s="213">
        <v>10100501</v>
      </c>
      <c r="C1713" s="212">
        <v>108</v>
      </c>
      <c r="D1713" s="214">
        <v>43525</v>
      </c>
      <c r="E1713" s="160" t="s">
        <v>383</v>
      </c>
      <c r="F1713" s="160">
        <v>108105247</v>
      </c>
      <c r="G1713" s="160">
        <v>0</v>
      </c>
      <c r="H1713" s="214">
        <v>43494</v>
      </c>
      <c r="I1713" s="160" t="s">
        <v>384</v>
      </c>
      <c r="J1713" s="160" t="s">
        <v>9054</v>
      </c>
      <c r="K1713" s="160">
        <f t="shared" si="28"/>
        <v>1</v>
      </c>
      <c r="L1713" s="160" t="s">
        <v>101</v>
      </c>
      <c r="M1713" s="211">
        <f>VLOOKUP(J1713,'Depr Rates'!A:G,7,FALSE)</f>
        <v>3.1399999999999997E-2</v>
      </c>
    </row>
    <row r="1714" spans="1:13" ht="14.45" x14ac:dyDescent="0.3">
      <c r="A1714" s="212" t="s">
        <v>102</v>
      </c>
      <c r="B1714" s="213">
        <v>10100501</v>
      </c>
      <c r="C1714" s="212">
        <v>108</v>
      </c>
      <c r="D1714" s="214">
        <v>43525</v>
      </c>
      <c r="E1714" s="160" t="s">
        <v>383</v>
      </c>
      <c r="F1714" s="160">
        <v>108105247</v>
      </c>
      <c r="G1714" s="160">
        <v>0</v>
      </c>
      <c r="H1714" s="214">
        <v>43494</v>
      </c>
      <c r="I1714" s="160" t="s">
        <v>384</v>
      </c>
      <c r="J1714" s="160" t="s">
        <v>376</v>
      </c>
      <c r="K1714" s="160">
        <f t="shared" si="28"/>
        <v>1</v>
      </c>
      <c r="L1714" s="160" t="s">
        <v>101</v>
      </c>
      <c r="M1714" s="211">
        <f>VLOOKUP(J1714,'Depr Rates'!A:G,7,FALSE)</f>
        <v>3.9300000000000002E-2</v>
      </c>
    </row>
    <row r="1715" spans="1:13" ht="14.45" x14ac:dyDescent="0.3">
      <c r="A1715" s="212" t="s">
        <v>102</v>
      </c>
      <c r="B1715" s="213">
        <v>10100501</v>
      </c>
      <c r="C1715" s="212">
        <v>108</v>
      </c>
      <c r="D1715" s="214">
        <v>43497</v>
      </c>
      <c r="E1715" s="160" t="s">
        <v>381</v>
      </c>
      <c r="F1715" s="160">
        <v>108105262</v>
      </c>
      <c r="G1715" s="215">
        <v>-2024</v>
      </c>
      <c r="H1715" s="214">
        <v>43523</v>
      </c>
      <c r="I1715" s="160" t="s">
        <v>540</v>
      </c>
      <c r="J1715" s="160" t="s">
        <v>9132</v>
      </c>
      <c r="K1715" s="160">
        <f t="shared" si="28"/>
        <v>2</v>
      </c>
      <c r="L1715" s="160" t="s">
        <v>101</v>
      </c>
      <c r="M1715" s="211">
        <f>VLOOKUP(J1715,'Depr Rates'!A:G,7,FALSE)</f>
        <v>3.7400000000000003E-2</v>
      </c>
    </row>
    <row r="1716" spans="1:13" ht="14.45" x14ac:dyDescent="0.3">
      <c r="A1716" s="212" t="s">
        <v>102</v>
      </c>
      <c r="B1716" s="213">
        <v>10100501</v>
      </c>
      <c r="C1716" s="212">
        <v>108</v>
      </c>
      <c r="D1716" s="214">
        <v>43497</v>
      </c>
      <c r="E1716" s="160" t="s">
        <v>381</v>
      </c>
      <c r="F1716" s="160">
        <v>108105262</v>
      </c>
      <c r="G1716" s="160">
        <v>-506</v>
      </c>
      <c r="H1716" s="214">
        <v>43523</v>
      </c>
      <c r="I1716" s="160" t="s">
        <v>540</v>
      </c>
      <c r="J1716" s="160" t="s">
        <v>9132</v>
      </c>
      <c r="K1716" s="160">
        <f t="shared" si="28"/>
        <v>2</v>
      </c>
      <c r="L1716" s="160" t="s">
        <v>101</v>
      </c>
      <c r="M1716" s="211">
        <f>VLOOKUP(J1716,'Depr Rates'!A:G,7,FALSE)</f>
        <v>3.7400000000000003E-2</v>
      </c>
    </row>
    <row r="1717" spans="1:13" ht="14.45" x14ac:dyDescent="0.3">
      <c r="A1717" s="212" t="s">
        <v>102</v>
      </c>
      <c r="B1717" s="213">
        <v>10100501</v>
      </c>
      <c r="C1717" s="212">
        <v>108</v>
      </c>
      <c r="D1717" s="214">
        <v>43497</v>
      </c>
      <c r="E1717" s="160" t="s">
        <v>383</v>
      </c>
      <c r="F1717" s="160">
        <v>108105262</v>
      </c>
      <c r="G1717" s="160">
        <v>0</v>
      </c>
      <c r="H1717" s="214">
        <v>43523</v>
      </c>
      <c r="I1717" s="160" t="s">
        <v>540</v>
      </c>
      <c r="J1717" s="160" t="s">
        <v>9132</v>
      </c>
      <c r="K1717" s="160">
        <f t="shared" si="28"/>
        <v>2</v>
      </c>
      <c r="L1717" s="160" t="s">
        <v>101</v>
      </c>
      <c r="M1717" s="211">
        <f>VLOOKUP(J1717,'Depr Rates'!A:G,7,FALSE)</f>
        <v>3.7400000000000003E-2</v>
      </c>
    </row>
    <row r="1718" spans="1:13" ht="14.45" x14ac:dyDescent="0.3">
      <c r="A1718" s="212" t="s">
        <v>102</v>
      </c>
      <c r="B1718" s="213">
        <v>10100501</v>
      </c>
      <c r="C1718" s="212">
        <v>108</v>
      </c>
      <c r="D1718" s="214">
        <v>43497</v>
      </c>
      <c r="E1718" s="160" t="s">
        <v>383</v>
      </c>
      <c r="F1718" s="160">
        <v>108105262</v>
      </c>
      <c r="G1718" s="160">
        <v>0</v>
      </c>
      <c r="H1718" s="214">
        <v>43523</v>
      </c>
      <c r="I1718" s="160" t="s">
        <v>540</v>
      </c>
      <c r="J1718" s="160" t="s">
        <v>9132</v>
      </c>
      <c r="K1718" s="160">
        <f t="shared" si="28"/>
        <v>2</v>
      </c>
      <c r="L1718" s="160" t="s">
        <v>101</v>
      </c>
      <c r="M1718" s="211">
        <f>VLOOKUP(J1718,'Depr Rates'!A:G,7,FALSE)</f>
        <v>3.7400000000000003E-2</v>
      </c>
    </row>
    <row r="1719" spans="1:13" ht="14.45" x14ac:dyDescent="0.3">
      <c r="A1719" s="212" t="s">
        <v>102</v>
      </c>
      <c r="B1719" s="213">
        <v>10100501</v>
      </c>
      <c r="C1719" s="212">
        <v>108</v>
      </c>
      <c r="D1719" s="214">
        <v>43497</v>
      </c>
      <c r="E1719" s="160" t="s">
        <v>383</v>
      </c>
      <c r="F1719" s="160">
        <v>108105262</v>
      </c>
      <c r="G1719" s="160">
        <v>0</v>
      </c>
      <c r="H1719" s="214">
        <v>43523</v>
      </c>
      <c r="I1719" s="160" t="s">
        <v>384</v>
      </c>
      <c r="J1719" s="160" t="s">
        <v>9132</v>
      </c>
      <c r="K1719" s="160">
        <f t="shared" si="28"/>
        <v>2</v>
      </c>
      <c r="L1719" s="160" t="s">
        <v>101</v>
      </c>
      <c r="M1719" s="211">
        <f>VLOOKUP(J1719,'Depr Rates'!A:G,7,FALSE)</f>
        <v>3.7400000000000003E-2</v>
      </c>
    </row>
    <row r="1720" spans="1:13" ht="14.45" x14ac:dyDescent="0.3">
      <c r="A1720" s="212" t="s">
        <v>102</v>
      </c>
      <c r="B1720" s="213">
        <v>10100501</v>
      </c>
      <c r="C1720" s="212">
        <v>108</v>
      </c>
      <c r="D1720" s="214">
        <v>43497</v>
      </c>
      <c r="E1720" s="160" t="s">
        <v>383</v>
      </c>
      <c r="F1720" s="160">
        <v>108105262</v>
      </c>
      <c r="G1720" s="160">
        <v>0</v>
      </c>
      <c r="H1720" s="214">
        <v>43523</v>
      </c>
      <c r="I1720" s="160" t="s">
        <v>384</v>
      </c>
      <c r="J1720" s="160" t="s">
        <v>9132</v>
      </c>
      <c r="K1720" s="160">
        <f t="shared" si="28"/>
        <v>2</v>
      </c>
      <c r="L1720" s="160" t="s">
        <v>101</v>
      </c>
      <c r="M1720" s="211">
        <f>VLOOKUP(J1720,'Depr Rates'!A:G,7,FALSE)</f>
        <v>3.7400000000000003E-2</v>
      </c>
    </row>
    <row r="1721" spans="1:13" ht="14.45" x14ac:dyDescent="0.3">
      <c r="A1721" s="212" t="s">
        <v>102</v>
      </c>
      <c r="B1721" s="213">
        <v>10100501</v>
      </c>
      <c r="C1721" s="212">
        <v>108</v>
      </c>
      <c r="D1721" s="214">
        <v>43525</v>
      </c>
      <c r="E1721" s="160" t="s">
        <v>383</v>
      </c>
      <c r="F1721" s="160">
        <v>108105262</v>
      </c>
      <c r="G1721" s="160">
        <v>0</v>
      </c>
      <c r="H1721" s="214">
        <v>43523</v>
      </c>
      <c r="I1721" s="160" t="s">
        <v>384</v>
      </c>
      <c r="J1721" s="160" t="s">
        <v>9132</v>
      </c>
      <c r="K1721" s="160">
        <f t="shared" si="28"/>
        <v>2</v>
      </c>
      <c r="L1721" s="160" t="s">
        <v>101</v>
      </c>
      <c r="M1721" s="211">
        <f>VLOOKUP(J1721,'Depr Rates'!A:G,7,FALSE)</f>
        <v>3.7400000000000003E-2</v>
      </c>
    </row>
    <row r="1722" spans="1:13" ht="14.45" x14ac:dyDescent="0.3">
      <c r="A1722" s="212" t="s">
        <v>102</v>
      </c>
      <c r="B1722" s="213">
        <v>10100501</v>
      </c>
      <c r="C1722" s="212">
        <v>108</v>
      </c>
      <c r="D1722" s="214">
        <v>43525</v>
      </c>
      <c r="E1722" s="160" t="s">
        <v>383</v>
      </c>
      <c r="F1722" s="160">
        <v>108105262</v>
      </c>
      <c r="G1722" s="160">
        <v>0</v>
      </c>
      <c r="H1722" s="214">
        <v>43523</v>
      </c>
      <c r="I1722" s="160" t="s">
        <v>384</v>
      </c>
      <c r="J1722" s="160" t="s">
        <v>9132</v>
      </c>
      <c r="K1722" s="160">
        <f t="shared" si="28"/>
        <v>2</v>
      </c>
      <c r="L1722" s="160" t="s">
        <v>101</v>
      </c>
      <c r="M1722" s="211">
        <f>VLOOKUP(J1722,'Depr Rates'!A:G,7,FALSE)</f>
        <v>3.7400000000000003E-2</v>
      </c>
    </row>
    <row r="1723" spans="1:13" ht="14.45" x14ac:dyDescent="0.3">
      <c r="A1723" s="212" t="s">
        <v>102</v>
      </c>
      <c r="B1723" s="213">
        <v>10100501</v>
      </c>
      <c r="C1723" s="212">
        <v>108</v>
      </c>
      <c r="D1723" s="214">
        <v>43525</v>
      </c>
      <c r="E1723" s="160" t="s">
        <v>383</v>
      </c>
      <c r="F1723" s="160">
        <v>108105262</v>
      </c>
      <c r="G1723" s="160">
        <v>0</v>
      </c>
      <c r="H1723" s="214">
        <v>43523</v>
      </c>
      <c r="I1723" s="160" t="s">
        <v>384</v>
      </c>
      <c r="J1723" s="160" t="s">
        <v>9132</v>
      </c>
      <c r="K1723" s="160">
        <f t="shared" si="28"/>
        <v>2</v>
      </c>
      <c r="L1723" s="160" t="s">
        <v>101</v>
      </c>
      <c r="M1723" s="211">
        <f>VLOOKUP(J1723,'Depr Rates'!A:G,7,FALSE)</f>
        <v>3.7400000000000003E-2</v>
      </c>
    </row>
    <row r="1724" spans="1:13" ht="14.45" x14ac:dyDescent="0.3">
      <c r="A1724" s="212" t="s">
        <v>102</v>
      </c>
      <c r="B1724" s="213">
        <v>10100501</v>
      </c>
      <c r="C1724" s="212">
        <v>108</v>
      </c>
      <c r="D1724" s="214">
        <v>43525</v>
      </c>
      <c r="E1724" s="160" t="s">
        <v>383</v>
      </c>
      <c r="F1724" s="160">
        <v>108105262</v>
      </c>
      <c r="G1724" s="160">
        <v>0</v>
      </c>
      <c r="H1724" s="214">
        <v>43523</v>
      </c>
      <c r="I1724" s="160" t="s">
        <v>384</v>
      </c>
      <c r="J1724" s="160" t="s">
        <v>9132</v>
      </c>
      <c r="K1724" s="160">
        <f t="shared" si="28"/>
        <v>2</v>
      </c>
      <c r="L1724" s="160" t="s">
        <v>101</v>
      </c>
      <c r="M1724" s="211">
        <f>VLOOKUP(J1724,'Depr Rates'!A:G,7,FALSE)</f>
        <v>3.7400000000000003E-2</v>
      </c>
    </row>
    <row r="1725" spans="1:13" ht="14.45" x14ac:dyDescent="0.3">
      <c r="A1725" s="212" t="s">
        <v>102</v>
      </c>
      <c r="B1725" s="213">
        <v>10100501</v>
      </c>
      <c r="C1725" s="212">
        <v>108</v>
      </c>
      <c r="D1725" s="214">
        <v>43466</v>
      </c>
      <c r="E1725" s="160" t="s">
        <v>381</v>
      </c>
      <c r="F1725" s="160">
        <v>108105310</v>
      </c>
      <c r="G1725" s="215">
        <v>-1801.84</v>
      </c>
      <c r="H1725" s="214">
        <v>43472</v>
      </c>
      <c r="I1725" s="160" t="s">
        <v>410</v>
      </c>
      <c r="J1725" s="160" t="s">
        <v>9054</v>
      </c>
      <c r="K1725" s="160">
        <f t="shared" si="28"/>
        <v>1</v>
      </c>
      <c r="L1725" s="160" t="s">
        <v>101</v>
      </c>
      <c r="M1725" s="211">
        <f>VLOOKUP(J1725,'Depr Rates'!A:G,7,FALSE)</f>
        <v>3.1399999999999997E-2</v>
      </c>
    </row>
    <row r="1726" spans="1:13" ht="14.45" x14ac:dyDescent="0.3">
      <c r="A1726" s="212" t="s">
        <v>102</v>
      </c>
      <c r="B1726" s="213">
        <v>10100501</v>
      </c>
      <c r="C1726" s="212">
        <v>108</v>
      </c>
      <c r="D1726" s="214">
        <v>43466</v>
      </c>
      <c r="E1726" s="160" t="s">
        <v>381</v>
      </c>
      <c r="F1726" s="160">
        <v>108105310</v>
      </c>
      <c r="G1726" s="215">
        <v>-1218.6099999999999</v>
      </c>
      <c r="H1726" s="214">
        <v>43472</v>
      </c>
      <c r="I1726" s="160" t="s">
        <v>410</v>
      </c>
      <c r="J1726" s="160" t="s">
        <v>9054</v>
      </c>
      <c r="K1726" s="160">
        <f t="shared" si="28"/>
        <v>1</v>
      </c>
      <c r="L1726" s="160" t="s">
        <v>101</v>
      </c>
      <c r="M1726" s="211">
        <f>VLOOKUP(J1726,'Depr Rates'!A:G,7,FALSE)</f>
        <v>3.1399999999999997E-2</v>
      </c>
    </row>
    <row r="1727" spans="1:13" ht="14.45" x14ac:dyDescent="0.3">
      <c r="A1727" s="212" t="s">
        <v>102</v>
      </c>
      <c r="B1727" s="213">
        <v>10100501</v>
      </c>
      <c r="C1727" s="212">
        <v>108</v>
      </c>
      <c r="D1727" s="214">
        <v>43466</v>
      </c>
      <c r="E1727" s="160" t="s">
        <v>381</v>
      </c>
      <c r="F1727" s="160">
        <v>108105310</v>
      </c>
      <c r="G1727" s="215">
        <v>-1218.6099999999999</v>
      </c>
      <c r="H1727" s="214">
        <v>43472</v>
      </c>
      <c r="I1727" s="160" t="s">
        <v>410</v>
      </c>
      <c r="J1727" s="160" t="s">
        <v>9054</v>
      </c>
      <c r="K1727" s="160">
        <f t="shared" si="28"/>
        <v>1</v>
      </c>
      <c r="L1727" s="160" t="s">
        <v>101</v>
      </c>
      <c r="M1727" s="211">
        <f>VLOOKUP(J1727,'Depr Rates'!A:G,7,FALSE)</f>
        <v>3.1399999999999997E-2</v>
      </c>
    </row>
    <row r="1728" spans="1:13" ht="14.45" x14ac:dyDescent="0.3">
      <c r="A1728" s="212" t="s">
        <v>102</v>
      </c>
      <c r="B1728" s="213">
        <v>10100501</v>
      </c>
      <c r="C1728" s="212">
        <v>108</v>
      </c>
      <c r="D1728" s="214">
        <v>43466</v>
      </c>
      <c r="E1728" s="160" t="s">
        <v>383</v>
      </c>
      <c r="F1728" s="160">
        <v>108105310</v>
      </c>
      <c r="G1728" s="160">
        <v>0</v>
      </c>
      <c r="H1728" s="214">
        <v>43472</v>
      </c>
      <c r="I1728" s="160" t="s">
        <v>410</v>
      </c>
      <c r="J1728" s="160" t="s">
        <v>9054</v>
      </c>
      <c r="K1728" s="160">
        <f t="shared" si="28"/>
        <v>1</v>
      </c>
      <c r="L1728" s="160" t="s">
        <v>101</v>
      </c>
      <c r="M1728" s="211">
        <f>VLOOKUP(J1728,'Depr Rates'!A:G,7,FALSE)</f>
        <v>3.1399999999999997E-2</v>
      </c>
    </row>
    <row r="1729" spans="1:13" ht="14.45" x14ac:dyDescent="0.3">
      <c r="A1729" s="212" t="s">
        <v>102</v>
      </c>
      <c r="B1729" s="213">
        <v>10100501</v>
      </c>
      <c r="C1729" s="212">
        <v>108</v>
      </c>
      <c r="D1729" s="214">
        <v>43466</v>
      </c>
      <c r="E1729" s="160" t="s">
        <v>383</v>
      </c>
      <c r="F1729" s="160">
        <v>108105310</v>
      </c>
      <c r="G1729" s="160">
        <v>0</v>
      </c>
      <c r="H1729" s="214">
        <v>43472</v>
      </c>
      <c r="I1729" s="160" t="s">
        <v>410</v>
      </c>
      <c r="J1729" s="160" t="s">
        <v>9054</v>
      </c>
      <c r="K1729" s="160">
        <f t="shared" si="28"/>
        <v>1</v>
      </c>
      <c r="L1729" s="160" t="s">
        <v>101</v>
      </c>
      <c r="M1729" s="211">
        <f>VLOOKUP(J1729,'Depr Rates'!A:G,7,FALSE)</f>
        <v>3.1399999999999997E-2</v>
      </c>
    </row>
    <row r="1730" spans="1:13" ht="14.45" x14ac:dyDescent="0.3">
      <c r="A1730" s="212" t="s">
        <v>102</v>
      </c>
      <c r="B1730" s="213">
        <v>10100501</v>
      </c>
      <c r="C1730" s="212">
        <v>108</v>
      </c>
      <c r="D1730" s="214">
        <v>43466</v>
      </c>
      <c r="E1730" s="160" t="s">
        <v>383</v>
      </c>
      <c r="F1730" s="160">
        <v>108105310</v>
      </c>
      <c r="G1730" s="160">
        <v>0</v>
      </c>
      <c r="H1730" s="214">
        <v>43472</v>
      </c>
      <c r="I1730" s="160" t="s">
        <v>410</v>
      </c>
      <c r="J1730" s="160" t="s">
        <v>9054</v>
      </c>
      <c r="K1730" s="160">
        <f t="shared" si="28"/>
        <v>1</v>
      </c>
      <c r="L1730" s="160" t="s">
        <v>101</v>
      </c>
      <c r="M1730" s="211">
        <f>VLOOKUP(J1730,'Depr Rates'!A:G,7,FALSE)</f>
        <v>3.1399999999999997E-2</v>
      </c>
    </row>
    <row r="1731" spans="1:13" ht="14.45" x14ac:dyDescent="0.3">
      <c r="A1731" s="212" t="s">
        <v>102</v>
      </c>
      <c r="B1731" s="213">
        <v>10100501</v>
      </c>
      <c r="C1731" s="212">
        <v>108</v>
      </c>
      <c r="D1731" s="214">
        <v>43466</v>
      </c>
      <c r="E1731" s="160" t="s">
        <v>381</v>
      </c>
      <c r="F1731" s="160">
        <v>108105310</v>
      </c>
      <c r="G1731" s="160">
        <v>-683.1</v>
      </c>
      <c r="H1731" s="214">
        <v>43472</v>
      </c>
      <c r="I1731" s="160" t="s">
        <v>410</v>
      </c>
      <c r="J1731" s="160" t="s">
        <v>9132</v>
      </c>
      <c r="K1731" s="160">
        <f t="shared" si="28"/>
        <v>1</v>
      </c>
      <c r="L1731" s="160" t="s">
        <v>101</v>
      </c>
      <c r="M1731" s="211">
        <f>VLOOKUP(J1731,'Depr Rates'!A:G,7,FALSE)</f>
        <v>3.7400000000000003E-2</v>
      </c>
    </row>
    <row r="1732" spans="1:13" ht="14.45" x14ac:dyDescent="0.3">
      <c r="A1732" s="212" t="s">
        <v>102</v>
      </c>
      <c r="B1732" s="213">
        <v>10100501</v>
      </c>
      <c r="C1732" s="212">
        <v>108</v>
      </c>
      <c r="D1732" s="214">
        <v>43466</v>
      </c>
      <c r="E1732" s="160" t="s">
        <v>381</v>
      </c>
      <c r="F1732" s="160">
        <v>108105310</v>
      </c>
      <c r="G1732" s="160">
        <v>-834.9</v>
      </c>
      <c r="H1732" s="214">
        <v>43472</v>
      </c>
      <c r="I1732" s="160" t="s">
        <v>410</v>
      </c>
      <c r="J1732" s="160" t="s">
        <v>9132</v>
      </c>
      <c r="K1732" s="160">
        <f t="shared" si="28"/>
        <v>1</v>
      </c>
      <c r="L1732" s="160" t="s">
        <v>101</v>
      </c>
      <c r="M1732" s="211">
        <f>VLOOKUP(J1732,'Depr Rates'!A:G,7,FALSE)</f>
        <v>3.7400000000000003E-2</v>
      </c>
    </row>
    <row r="1733" spans="1:13" ht="14.45" x14ac:dyDescent="0.3">
      <c r="A1733" s="212" t="s">
        <v>102</v>
      </c>
      <c r="B1733" s="213">
        <v>10100501</v>
      </c>
      <c r="C1733" s="212">
        <v>108</v>
      </c>
      <c r="D1733" s="214">
        <v>43466</v>
      </c>
      <c r="E1733" s="160" t="s">
        <v>381</v>
      </c>
      <c r="F1733" s="160">
        <v>108105310</v>
      </c>
      <c r="G1733" s="160">
        <v>-278.3</v>
      </c>
      <c r="H1733" s="214">
        <v>43472</v>
      </c>
      <c r="I1733" s="160" t="s">
        <v>410</v>
      </c>
      <c r="J1733" s="160" t="s">
        <v>9132</v>
      </c>
      <c r="K1733" s="160">
        <f t="shared" si="28"/>
        <v>1</v>
      </c>
      <c r="L1733" s="160" t="s">
        <v>101</v>
      </c>
      <c r="M1733" s="211">
        <f>VLOOKUP(J1733,'Depr Rates'!A:G,7,FALSE)</f>
        <v>3.7400000000000003E-2</v>
      </c>
    </row>
    <row r="1734" spans="1:13" ht="14.45" x14ac:dyDescent="0.3">
      <c r="A1734" s="212" t="s">
        <v>102</v>
      </c>
      <c r="B1734" s="213">
        <v>10100501</v>
      </c>
      <c r="C1734" s="212">
        <v>108</v>
      </c>
      <c r="D1734" s="214">
        <v>43466</v>
      </c>
      <c r="E1734" s="160" t="s">
        <v>381</v>
      </c>
      <c r="F1734" s="160">
        <v>108105310</v>
      </c>
      <c r="G1734" s="160">
        <v>-986.7</v>
      </c>
      <c r="H1734" s="214">
        <v>43472</v>
      </c>
      <c r="I1734" s="160" t="s">
        <v>410</v>
      </c>
      <c r="J1734" s="160" t="s">
        <v>9132</v>
      </c>
      <c r="K1734" s="160">
        <f t="shared" si="28"/>
        <v>1</v>
      </c>
      <c r="L1734" s="160" t="s">
        <v>101</v>
      </c>
      <c r="M1734" s="211">
        <f>VLOOKUP(J1734,'Depr Rates'!A:G,7,FALSE)</f>
        <v>3.7400000000000003E-2</v>
      </c>
    </row>
    <row r="1735" spans="1:13" ht="14.45" x14ac:dyDescent="0.3">
      <c r="A1735" s="212" t="s">
        <v>102</v>
      </c>
      <c r="B1735" s="213">
        <v>10100501</v>
      </c>
      <c r="C1735" s="212">
        <v>108</v>
      </c>
      <c r="D1735" s="214">
        <v>43466</v>
      </c>
      <c r="E1735" s="160" t="s">
        <v>381</v>
      </c>
      <c r="F1735" s="160">
        <v>108105310</v>
      </c>
      <c r="G1735" s="215">
        <v>-2163.15</v>
      </c>
      <c r="H1735" s="214">
        <v>43472</v>
      </c>
      <c r="I1735" s="160" t="s">
        <v>410</v>
      </c>
      <c r="J1735" s="160" t="s">
        <v>9132</v>
      </c>
      <c r="K1735" s="160">
        <f t="shared" si="28"/>
        <v>1</v>
      </c>
      <c r="L1735" s="160" t="s">
        <v>101</v>
      </c>
      <c r="M1735" s="211">
        <f>VLOOKUP(J1735,'Depr Rates'!A:G,7,FALSE)</f>
        <v>3.7400000000000003E-2</v>
      </c>
    </row>
    <row r="1736" spans="1:13" ht="14.45" x14ac:dyDescent="0.3">
      <c r="A1736" s="212" t="s">
        <v>102</v>
      </c>
      <c r="B1736" s="213">
        <v>10100501</v>
      </c>
      <c r="C1736" s="212">
        <v>108</v>
      </c>
      <c r="D1736" s="214">
        <v>43466</v>
      </c>
      <c r="E1736" s="160" t="s">
        <v>381</v>
      </c>
      <c r="F1736" s="160">
        <v>108105310</v>
      </c>
      <c r="G1736" s="160">
        <v>-721.05</v>
      </c>
      <c r="H1736" s="214">
        <v>43472</v>
      </c>
      <c r="I1736" s="160" t="s">
        <v>410</v>
      </c>
      <c r="J1736" s="160" t="s">
        <v>9132</v>
      </c>
      <c r="K1736" s="160">
        <f t="shared" si="28"/>
        <v>1</v>
      </c>
      <c r="L1736" s="160" t="s">
        <v>101</v>
      </c>
      <c r="M1736" s="211">
        <f>VLOOKUP(J1736,'Depr Rates'!A:G,7,FALSE)</f>
        <v>3.7400000000000003E-2</v>
      </c>
    </row>
    <row r="1737" spans="1:13" ht="14.45" x14ac:dyDescent="0.3">
      <c r="A1737" s="212" t="s">
        <v>102</v>
      </c>
      <c r="B1737" s="213">
        <v>10100501</v>
      </c>
      <c r="C1737" s="212">
        <v>108</v>
      </c>
      <c r="D1737" s="214">
        <v>43466</v>
      </c>
      <c r="E1737" s="160" t="s">
        <v>381</v>
      </c>
      <c r="F1737" s="160">
        <v>108105310</v>
      </c>
      <c r="G1737" s="160">
        <v>-683.1</v>
      </c>
      <c r="H1737" s="214">
        <v>43472</v>
      </c>
      <c r="I1737" s="160" t="s">
        <v>410</v>
      </c>
      <c r="J1737" s="160" t="s">
        <v>9132</v>
      </c>
      <c r="K1737" s="160">
        <f t="shared" si="28"/>
        <v>1</v>
      </c>
      <c r="L1737" s="160" t="s">
        <v>101</v>
      </c>
      <c r="M1737" s="211">
        <f>VLOOKUP(J1737,'Depr Rates'!A:G,7,FALSE)</f>
        <v>3.7400000000000003E-2</v>
      </c>
    </row>
    <row r="1738" spans="1:13" ht="14.45" x14ac:dyDescent="0.3">
      <c r="A1738" s="212" t="s">
        <v>102</v>
      </c>
      <c r="B1738" s="213">
        <v>10100501</v>
      </c>
      <c r="C1738" s="212">
        <v>108</v>
      </c>
      <c r="D1738" s="214">
        <v>43466</v>
      </c>
      <c r="E1738" s="160" t="s">
        <v>381</v>
      </c>
      <c r="F1738" s="160">
        <v>108105310</v>
      </c>
      <c r="G1738" s="160">
        <v>-657.8</v>
      </c>
      <c r="H1738" s="214">
        <v>43472</v>
      </c>
      <c r="I1738" s="160" t="s">
        <v>410</v>
      </c>
      <c r="J1738" s="160" t="s">
        <v>9132</v>
      </c>
      <c r="K1738" s="160">
        <f t="shared" si="28"/>
        <v>1</v>
      </c>
      <c r="L1738" s="160" t="s">
        <v>101</v>
      </c>
      <c r="M1738" s="211">
        <f>VLOOKUP(J1738,'Depr Rates'!A:G,7,FALSE)</f>
        <v>3.7400000000000003E-2</v>
      </c>
    </row>
    <row r="1739" spans="1:13" ht="14.45" x14ac:dyDescent="0.3">
      <c r="A1739" s="212" t="s">
        <v>102</v>
      </c>
      <c r="B1739" s="213">
        <v>10100501</v>
      </c>
      <c r="C1739" s="212">
        <v>108</v>
      </c>
      <c r="D1739" s="214">
        <v>43466</v>
      </c>
      <c r="E1739" s="160" t="s">
        <v>381</v>
      </c>
      <c r="F1739" s="160">
        <v>108105310</v>
      </c>
      <c r="G1739" s="215">
        <v>-1239.7</v>
      </c>
      <c r="H1739" s="214">
        <v>43472</v>
      </c>
      <c r="I1739" s="160" t="s">
        <v>410</v>
      </c>
      <c r="J1739" s="160" t="s">
        <v>9132</v>
      </c>
      <c r="K1739" s="160">
        <f t="shared" si="28"/>
        <v>1</v>
      </c>
      <c r="L1739" s="160" t="s">
        <v>101</v>
      </c>
      <c r="M1739" s="211">
        <f>VLOOKUP(J1739,'Depr Rates'!A:G,7,FALSE)</f>
        <v>3.7400000000000003E-2</v>
      </c>
    </row>
    <row r="1740" spans="1:13" ht="14.45" x14ac:dyDescent="0.3">
      <c r="A1740" s="212" t="s">
        <v>102</v>
      </c>
      <c r="B1740" s="213">
        <v>10100501</v>
      </c>
      <c r="C1740" s="212">
        <v>108</v>
      </c>
      <c r="D1740" s="214">
        <v>43466</v>
      </c>
      <c r="E1740" s="160" t="s">
        <v>383</v>
      </c>
      <c r="F1740" s="160">
        <v>108105310</v>
      </c>
      <c r="G1740" s="160">
        <v>0</v>
      </c>
      <c r="H1740" s="214">
        <v>43472</v>
      </c>
      <c r="I1740" s="160" t="s">
        <v>410</v>
      </c>
      <c r="J1740" s="160" t="s">
        <v>9132</v>
      </c>
      <c r="K1740" s="160">
        <f t="shared" si="28"/>
        <v>1</v>
      </c>
      <c r="L1740" s="160" t="s">
        <v>101</v>
      </c>
      <c r="M1740" s="211">
        <f>VLOOKUP(J1740,'Depr Rates'!A:G,7,FALSE)</f>
        <v>3.7400000000000003E-2</v>
      </c>
    </row>
    <row r="1741" spans="1:13" ht="14.45" x14ac:dyDescent="0.3">
      <c r="A1741" s="212" t="s">
        <v>102</v>
      </c>
      <c r="B1741" s="213">
        <v>10100501</v>
      </c>
      <c r="C1741" s="212">
        <v>108</v>
      </c>
      <c r="D1741" s="214">
        <v>43466</v>
      </c>
      <c r="E1741" s="160" t="s">
        <v>383</v>
      </c>
      <c r="F1741" s="160">
        <v>108105310</v>
      </c>
      <c r="G1741" s="160">
        <v>0</v>
      </c>
      <c r="H1741" s="214">
        <v>43472</v>
      </c>
      <c r="I1741" s="160" t="s">
        <v>410</v>
      </c>
      <c r="J1741" s="160" t="s">
        <v>9132</v>
      </c>
      <c r="K1741" s="160">
        <f t="shared" ref="K1741:K1804" si="29">MONTH(H1741)</f>
        <v>1</v>
      </c>
      <c r="L1741" s="160" t="s">
        <v>101</v>
      </c>
      <c r="M1741" s="211">
        <f>VLOOKUP(J1741,'Depr Rates'!A:G,7,FALSE)</f>
        <v>3.7400000000000003E-2</v>
      </c>
    </row>
    <row r="1742" spans="1:13" ht="14.45" x14ac:dyDescent="0.3">
      <c r="A1742" s="212" t="s">
        <v>102</v>
      </c>
      <c r="B1742" s="213">
        <v>10100501</v>
      </c>
      <c r="C1742" s="212">
        <v>108</v>
      </c>
      <c r="D1742" s="214">
        <v>43466</v>
      </c>
      <c r="E1742" s="160" t="s">
        <v>383</v>
      </c>
      <c r="F1742" s="160">
        <v>108105310</v>
      </c>
      <c r="G1742" s="160">
        <v>0</v>
      </c>
      <c r="H1742" s="214">
        <v>43472</v>
      </c>
      <c r="I1742" s="160" t="s">
        <v>410</v>
      </c>
      <c r="J1742" s="160" t="s">
        <v>9132</v>
      </c>
      <c r="K1742" s="160">
        <f t="shared" si="29"/>
        <v>1</v>
      </c>
      <c r="L1742" s="160" t="s">
        <v>101</v>
      </c>
      <c r="M1742" s="211">
        <f>VLOOKUP(J1742,'Depr Rates'!A:G,7,FALSE)</f>
        <v>3.7400000000000003E-2</v>
      </c>
    </row>
    <row r="1743" spans="1:13" ht="14.45" x14ac:dyDescent="0.3">
      <c r="A1743" s="212" t="s">
        <v>102</v>
      </c>
      <c r="B1743" s="213">
        <v>10100501</v>
      </c>
      <c r="C1743" s="212">
        <v>108</v>
      </c>
      <c r="D1743" s="214">
        <v>43466</v>
      </c>
      <c r="E1743" s="160" t="s">
        <v>383</v>
      </c>
      <c r="F1743" s="160">
        <v>108105310</v>
      </c>
      <c r="G1743" s="160">
        <v>0</v>
      </c>
      <c r="H1743" s="214">
        <v>43472</v>
      </c>
      <c r="I1743" s="160" t="s">
        <v>410</v>
      </c>
      <c r="J1743" s="160" t="s">
        <v>9132</v>
      </c>
      <c r="K1743" s="160">
        <f t="shared" si="29"/>
        <v>1</v>
      </c>
      <c r="L1743" s="160" t="s">
        <v>101</v>
      </c>
      <c r="M1743" s="211">
        <f>VLOOKUP(J1743,'Depr Rates'!A:G,7,FALSE)</f>
        <v>3.7400000000000003E-2</v>
      </c>
    </row>
    <row r="1744" spans="1:13" ht="14.45" x14ac:dyDescent="0.3">
      <c r="A1744" s="212" t="s">
        <v>102</v>
      </c>
      <c r="B1744" s="213">
        <v>10100501</v>
      </c>
      <c r="C1744" s="212">
        <v>108</v>
      </c>
      <c r="D1744" s="214">
        <v>43466</v>
      </c>
      <c r="E1744" s="160" t="s">
        <v>383</v>
      </c>
      <c r="F1744" s="160">
        <v>108105310</v>
      </c>
      <c r="G1744" s="160">
        <v>0</v>
      </c>
      <c r="H1744" s="214">
        <v>43472</v>
      </c>
      <c r="I1744" s="160" t="s">
        <v>410</v>
      </c>
      <c r="J1744" s="160" t="s">
        <v>9132</v>
      </c>
      <c r="K1744" s="160">
        <f t="shared" si="29"/>
        <v>1</v>
      </c>
      <c r="L1744" s="160" t="s">
        <v>101</v>
      </c>
      <c r="M1744" s="211">
        <f>VLOOKUP(J1744,'Depr Rates'!A:G,7,FALSE)</f>
        <v>3.7400000000000003E-2</v>
      </c>
    </row>
    <row r="1745" spans="1:13" ht="14.45" x14ac:dyDescent="0.3">
      <c r="A1745" s="212" t="s">
        <v>102</v>
      </c>
      <c r="B1745" s="213">
        <v>10100501</v>
      </c>
      <c r="C1745" s="212">
        <v>108</v>
      </c>
      <c r="D1745" s="214">
        <v>43466</v>
      </c>
      <c r="E1745" s="160" t="s">
        <v>383</v>
      </c>
      <c r="F1745" s="160">
        <v>108105310</v>
      </c>
      <c r="G1745" s="160">
        <v>0</v>
      </c>
      <c r="H1745" s="214">
        <v>43472</v>
      </c>
      <c r="I1745" s="160" t="s">
        <v>410</v>
      </c>
      <c r="J1745" s="160" t="s">
        <v>9132</v>
      </c>
      <c r="K1745" s="160">
        <f t="shared" si="29"/>
        <v>1</v>
      </c>
      <c r="L1745" s="160" t="s">
        <v>101</v>
      </c>
      <c r="M1745" s="211">
        <f>VLOOKUP(J1745,'Depr Rates'!A:G,7,FALSE)</f>
        <v>3.7400000000000003E-2</v>
      </c>
    </row>
    <row r="1746" spans="1:13" ht="14.45" x14ac:dyDescent="0.3">
      <c r="A1746" s="212" t="s">
        <v>102</v>
      </c>
      <c r="B1746" s="213">
        <v>10100501</v>
      </c>
      <c r="C1746" s="212">
        <v>108</v>
      </c>
      <c r="D1746" s="214">
        <v>43466</v>
      </c>
      <c r="E1746" s="160" t="s">
        <v>383</v>
      </c>
      <c r="F1746" s="160">
        <v>108105310</v>
      </c>
      <c r="G1746" s="160">
        <v>0</v>
      </c>
      <c r="H1746" s="214">
        <v>43472</v>
      </c>
      <c r="I1746" s="160" t="s">
        <v>410</v>
      </c>
      <c r="J1746" s="160" t="s">
        <v>9132</v>
      </c>
      <c r="K1746" s="160">
        <f t="shared" si="29"/>
        <v>1</v>
      </c>
      <c r="L1746" s="160" t="s">
        <v>101</v>
      </c>
      <c r="M1746" s="211">
        <f>VLOOKUP(J1746,'Depr Rates'!A:G,7,FALSE)</f>
        <v>3.7400000000000003E-2</v>
      </c>
    </row>
    <row r="1747" spans="1:13" ht="14.45" x14ac:dyDescent="0.3">
      <c r="A1747" s="212" t="s">
        <v>102</v>
      </c>
      <c r="B1747" s="213">
        <v>10100501</v>
      </c>
      <c r="C1747" s="212">
        <v>108</v>
      </c>
      <c r="D1747" s="214">
        <v>43466</v>
      </c>
      <c r="E1747" s="160" t="s">
        <v>383</v>
      </c>
      <c r="F1747" s="160">
        <v>108105310</v>
      </c>
      <c r="G1747" s="160">
        <v>0</v>
      </c>
      <c r="H1747" s="214">
        <v>43472</v>
      </c>
      <c r="I1747" s="160" t="s">
        <v>410</v>
      </c>
      <c r="J1747" s="160" t="s">
        <v>9132</v>
      </c>
      <c r="K1747" s="160">
        <f t="shared" si="29"/>
        <v>1</v>
      </c>
      <c r="L1747" s="160" t="s">
        <v>101</v>
      </c>
      <c r="M1747" s="211">
        <f>VLOOKUP(J1747,'Depr Rates'!A:G,7,FALSE)</f>
        <v>3.7400000000000003E-2</v>
      </c>
    </row>
    <row r="1748" spans="1:13" ht="14.45" x14ac:dyDescent="0.3">
      <c r="A1748" s="212" t="s">
        <v>102</v>
      </c>
      <c r="B1748" s="213">
        <v>10100501</v>
      </c>
      <c r="C1748" s="212">
        <v>108</v>
      </c>
      <c r="D1748" s="214">
        <v>43466</v>
      </c>
      <c r="E1748" s="160" t="s">
        <v>383</v>
      </c>
      <c r="F1748" s="160">
        <v>108105310</v>
      </c>
      <c r="G1748" s="160">
        <v>0</v>
      </c>
      <c r="H1748" s="214">
        <v>43472</v>
      </c>
      <c r="I1748" s="160" t="s">
        <v>410</v>
      </c>
      <c r="J1748" s="160" t="s">
        <v>9132</v>
      </c>
      <c r="K1748" s="160">
        <f t="shared" si="29"/>
        <v>1</v>
      </c>
      <c r="L1748" s="160" t="s">
        <v>101</v>
      </c>
      <c r="M1748" s="211">
        <f>VLOOKUP(J1748,'Depr Rates'!A:G,7,FALSE)</f>
        <v>3.7400000000000003E-2</v>
      </c>
    </row>
    <row r="1749" spans="1:13" ht="14.45" x14ac:dyDescent="0.3">
      <c r="A1749" s="212" t="s">
        <v>102</v>
      </c>
      <c r="B1749" s="213">
        <v>10100501</v>
      </c>
      <c r="C1749" s="212">
        <v>108</v>
      </c>
      <c r="D1749" s="214">
        <v>43466</v>
      </c>
      <c r="E1749" s="160" t="s">
        <v>381</v>
      </c>
      <c r="F1749" s="160">
        <v>108105310</v>
      </c>
      <c r="G1749" s="160">
        <v>-370.5</v>
      </c>
      <c r="H1749" s="214">
        <v>43472</v>
      </c>
      <c r="I1749" s="160" t="s">
        <v>410</v>
      </c>
      <c r="J1749" s="160" t="s">
        <v>376</v>
      </c>
      <c r="K1749" s="160">
        <f t="shared" si="29"/>
        <v>1</v>
      </c>
      <c r="L1749" s="160" t="s">
        <v>101</v>
      </c>
      <c r="M1749" s="211">
        <f>VLOOKUP(J1749,'Depr Rates'!A:G,7,FALSE)</f>
        <v>3.9300000000000002E-2</v>
      </c>
    </row>
    <row r="1750" spans="1:13" ht="14.45" x14ac:dyDescent="0.3">
      <c r="A1750" s="212" t="s">
        <v>102</v>
      </c>
      <c r="B1750" s="213">
        <v>10100501</v>
      </c>
      <c r="C1750" s="212">
        <v>108</v>
      </c>
      <c r="D1750" s="214">
        <v>43466</v>
      </c>
      <c r="E1750" s="160" t="s">
        <v>383</v>
      </c>
      <c r="F1750" s="160">
        <v>108105310</v>
      </c>
      <c r="G1750" s="160">
        <v>0</v>
      </c>
      <c r="H1750" s="214">
        <v>43472</v>
      </c>
      <c r="I1750" s="160" t="s">
        <v>410</v>
      </c>
      <c r="J1750" s="160" t="s">
        <v>376</v>
      </c>
      <c r="K1750" s="160">
        <f t="shared" si="29"/>
        <v>1</v>
      </c>
      <c r="L1750" s="160" t="s">
        <v>101</v>
      </c>
      <c r="M1750" s="211">
        <f>VLOOKUP(J1750,'Depr Rates'!A:G,7,FALSE)</f>
        <v>3.9300000000000002E-2</v>
      </c>
    </row>
    <row r="1751" spans="1:13" ht="14.45" x14ac:dyDescent="0.3">
      <c r="A1751" s="212" t="s">
        <v>102</v>
      </c>
      <c r="B1751" s="213">
        <v>10100501</v>
      </c>
      <c r="C1751" s="212">
        <v>108</v>
      </c>
      <c r="D1751" s="214">
        <v>43466</v>
      </c>
      <c r="E1751" s="160" t="s">
        <v>383</v>
      </c>
      <c r="F1751" s="160">
        <v>108105310</v>
      </c>
      <c r="G1751" s="160">
        <v>0</v>
      </c>
      <c r="H1751" s="214">
        <v>43472</v>
      </c>
      <c r="I1751" s="160" t="s">
        <v>384</v>
      </c>
      <c r="J1751" s="160" t="s">
        <v>9054</v>
      </c>
      <c r="K1751" s="160">
        <f t="shared" si="29"/>
        <v>1</v>
      </c>
      <c r="L1751" s="160" t="s">
        <v>101</v>
      </c>
      <c r="M1751" s="211">
        <f>VLOOKUP(J1751,'Depr Rates'!A:G,7,FALSE)</f>
        <v>3.1399999999999997E-2</v>
      </c>
    </row>
    <row r="1752" spans="1:13" ht="14.45" x14ac:dyDescent="0.3">
      <c r="A1752" s="212" t="s">
        <v>102</v>
      </c>
      <c r="B1752" s="213">
        <v>10100501</v>
      </c>
      <c r="C1752" s="212">
        <v>108</v>
      </c>
      <c r="D1752" s="214">
        <v>43466</v>
      </c>
      <c r="E1752" s="160" t="s">
        <v>383</v>
      </c>
      <c r="F1752" s="160">
        <v>108105310</v>
      </c>
      <c r="G1752" s="160">
        <v>0</v>
      </c>
      <c r="H1752" s="214">
        <v>43472</v>
      </c>
      <c r="I1752" s="160" t="s">
        <v>384</v>
      </c>
      <c r="J1752" s="160" t="s">
        <v>9054</v>
      </c>
      <c r="K1752" s="160">
        <f t="shared" si="29"/>
        <v>1</v>
      </c>
      <c r="L1752" s="160" t="s">
        <v>101</v>
      </c>
      <c r="M1752" s="211">
        <f>VLOOKUP(J1752,'Depr Rates'!A:G,7,FALSE)</f>
        <v>3.1399999999999997E-2</v>
      </c>
    </row>
    <row r="1753" spans="1:13" ht="14.45" x14ac:dyDescent="0.3">
      <c r="A1753" s="212" t="s">
        <v>102</v>
      </c>
      <c r="B1753" s="213">
        <v>10100501</v>
      </c>
      <c r="C1753" s="212">
        <v>108</v>
      </c>
      <c r="D1753" s="214">
        <v>43466</v>
      </c>
      <c r="E1753" s="160" t="s">
        <v>383</v>
      </c>
      <c r="F1753" s="160">
        <v>108105310</v>
      </c>
      <c r="G1753" s="160">
        <v>0</v>
      </c>
      <c r="H1753" s="214">
        <v>43472</v>
      </c>
      <c r="I1753" s="160" t="s">
        <v>384</v>
      </c>
      <c r="J1753" s="160" t="s">
        <v>9054</v>
      </c>
      <c r="K1753" s="160">
        <f t="shared" si="29"/>
        <v>1</v>
      </c>
      <c r="L1753" s="160" t="s">
        <v>101</v>
      </c>
      <c r="M1753" s="211">
        <f>VLOOKUP(J1753,'Depr Rates'!A:G,7,FALSE)</f>
        <v>3.1399999999999997E-2</v>
      </c>
    </row>
    <row r="1754" spans="1:13" ht="14.45" x14ac:dyDescent="0.3">
      <c r="A1754" s="212" t="s">
        <v>102</v>
      </c>
      <c r="B1754" s="213">
        <v>10100501</v>
      </c>
      <c r="C1754" s="212">
        <v>108</v>
      </c>
      <c r="D1754" s="214">
        <v>43466</v>
      </c>
      <c r="E1754" s="160" t="s">
        <v>383</v>
      </c>
      <c r="F1754" s="160">
        <v>108105310</v>
      </c>
      <c r="G1754" s="160">
        <v>0</v>
      </c>
      <c r="H1754" s="214">
        <v>43472</v>
      </c>
      <c r="I1754" s="160" t="s">
        <v>384</v>
      </c>
      <c r="J1754" s="160" t="s">
        <v>9132</v>
      </c>
      <c r="K1754" s="160">
        <f t="shared" si="29"/>
        <v>1</v>
      </c>
      <c r="L1754" s="160" t="s">
        <v>101</v>
      </c>
      <c r="M1754" s="211">
        <f>VLOOKUP(J1754,'Depr Rates'!A:G,7,FALSE)</f>
        <v>3.7400000000000003E-2</v>
      </c>
    </row>
    <row r="1755" spans="1:13" ht="14.45" x14ac:dyDescent="0.3">
      <c r="A1755" s="212" t="s">
        <v>102</v>
      </c>
      <c r="B1755" s="213">
        <v>10100501</v>
      </c>
      <c r="C1755" s="212">
        <v>108</v>
      </c>
      <c r="D1755" s="214">
        <v>43466</v>
      </c>
      <c r="E1755" s="160" t="s">
        <v>383</v>
      </c>
      <c r="F1755" s="160">
        <v>108105310</v>
      </c>
      <c r="G1755" s="160">
        <v>0</v>
      </c>
      <c r="H1755" s="214">
        <v>43472</v>
      </c>
      <c r="I1755" s="160" t="s">
        <v>384</v>
      </c>
      <c r="J1755" s="160" t="s">
        <v>9132</v>
      </c>
      <c r="K1755" s="160">
        <f t="shared" si="29"/>
        <v>1</v>
      </c>
      <c r="L1755" s="160" t="s">
        <v>101</v>
      </c>
      <c r="M1755" s="211">
        <f>VLOOKUP(J1755,'Depr Rates'!A:G,7,FALSE)</f>
        <v>3.7400000000000003E-2</v>
      </c>
    </row>
    <row r="1756" spans="1:13" ht="14.45" x14ac:dyDescent="0.3">
      <c r="A1756" s="212" t="s">
        <v>102</v>
      </c>
      <c r="B1756" s="213">
        <v>10100501</v>
      </c>
      <c r="C1756" s="212">
        <v>108</v>
      </c>
      <c r="D1756" s="214">
        <v>43466</v>
      </c>
      <c r="E1756" s="160" t="s">
        <v>383</v>
      </c>
      <c r="F1756" s="160">
        <v>108105310</v>
      </c>
      <c r="G1756" s="160">
        <v>0</v>
      </c>
      <c r="H1756" s="214">
        <v>43472</v>
      </c>
      <c r="I1756" s="160" t="s">
        <v>384</v>
      </c>
      <c r="J1756" s="160" t="s">
        <v>9132</v>
      </c>
      <c r="K1756" s="160">
        <f t="shared" si="29"/>
        <v>1</v>
      </c>
      <c r="L1756" s="160" t="s">
        <v>101</v>
      </c>
      <c r="M1756" s="211">
        <f>VLOOKUP(J1756,'Depr Rates'!A:G,7,FALSE)</f>
        <v>3.7400000000000003E-2</v>
      </c>
    </row>
    <row r="1757" spans="1:13" ht="14.45" x14ac:dyDescent="0.3">
      <c r="A1757" s="212" t="s">
        <v>102</v>
      </c>
      <c r="B1757" s="213">
        <v>10100501</v>
      </c>
      <c r="C1757" s="212">
        <v>108</v>
      </c>
      <c r="D1757" s="214">
        <v>43466</v>
      </c>
      <c r="E1757" s="160" t="s">
        <v>383</v>
      </c>
      <c r="F1757" s="160">
        <v>108105310</v>
      </c>
      <c r="G1757" s="160">
        <v>0</v>
      </c>
      <c r="H1757" s="214">
        <v>43472</v>
      </c>
      <c r="I1757" s="160" t="s">
        <v>384</v>
      </c>
      <c r="J1757" s="160" t="s">
        <v>9132</v>
      </c>
      <c r="K1757" s="160">
        <f t="shared" si="29"/>
        <v>1</v>
      </c>
      <c r="L1757" s="160" t="s">
        <v>101</v>
      </c>
      <c r="M1757" s="211">
        <f>VLOOKUP(J1757,'Depr Rates'!A:G,7,FALSE)</f>
        <v>3.7400000000000003E-2</v>
      </c>
    </row>
    <row r="1758" spans="1:13" ht="14.45" x14ac:dyDescent="0.3">
      <c r="A1758" s="212" t="s">
        <v>102</v>
      </c>
      <c r="B1758" s="213">
        <v>10100501</v>
      </c>
      <c r="C1758" s="212">
        <v>108</v>
      </c>
      <c r="D1758" s="214">
        <v>43466</v>
      </c>
      <c r="E1758" s="160" t="s">
        <v>383</v>
      </c>
      <c r="F1758" s="160">
        <v>108105310</v>
      </c>
      <c r="G1758" s="160">
        <v>0</v>
      </c>
      <c r="H1758" s="214">
        <v>43472</v>
      </c>
      <c r="I1758" s="160" t="s">
        <v>384</v>
      </c>
      <c r="J1758" s="160" t="s">
        <v>9132</v>
      </c>
      <c r="K1758" s="160">
        <f t="shared" si="29"/>
        <v>1</v>
      </c>
      <c r="L1758" s="160" t="s">
        <v>101</v>
      </c>
      <c r="M1758" s="211">
        <f>VLOOKUP(J1758,'Depr Rates'!A:G,7,FALSE)</f>
        <v>3.7400000000000003E-2</v>
      </c>
    </row>
    <row r="1759" spans="1:13" ht="14.45" x14ac:dyDescent="0.3">
      <c r="A1759" s="212" t="s">
        <v>102</v>
      </c>
      <c r="B1759" s="213">
        <v>10100501</v>
      </c>
      <c r="C1759" s="212">
        <v>108</v>
      </c>
      <c r="D1759" s="214">
        <v>43466</v>
      </c>
      <c r="E1759" s="160" t="s">
        <v>383</v>
      </c>
      <c r="F1759" s="160">
        <v>108105310</v>
      </c>
      <c r="G1759" s="160">
        <v>0</v>
      </c>
      <c r="H1759" s="214">
        <v>43472</v>
      </c>
      <c r="I1759" s="160" t="s">
        <v>384</v>
      </c>
      <c r="J1759" s="160" t="s">
        <v>9132</v>
      </c>
      <c r="K1759" s="160">
        <f t="shared" si="29"/>
        <v>1</v>
      </c>
      <c r="L1759" s="160" t="s">
        <v>101</v>
      </c>
      <c r="M1759" s="211">
        <f>VLOOKUP(J1759,'Depr Rates'!A:G,7,FALSE)</f>
        <v>3.7400000000000003E-2</v>
      </c>
    </row>
    <row r="1760" spans="1:13" ht="14.45" x14ac:dyDescent="0.3">
      <c r="A1760" s="212" t="s">
        <v>102</v>
      </c>
      <c r="B1760" s="213">
        <v>10100501</v>
      </c>
      <c r="C1760" s="212">
        <v>108</v>
      </c>
      <c r="D1760" s="214">
        <v>43466</v>
      </c>
      <c r="E1760" s="160" t="s">
        <v>383</v>
      </c>
      <c r="F1760" s="160">
        <v>108105310</v>
      </c>
      <c r="G1760" s="160">
        <v>0</v>
      </c>
      <c r="H1760" s="214">
        <v>43472</v>
      </c>
      <c r="I1760" s="160" t="s">
        <v>384</v>
      </c>
      <c r="J1760" s="160" t="s">
        <v>9132</v>
      </c>
      <c r="K1760" s="160">
        <f t="shared" si="29"/>
        <v>1</v>
      </c>
      <c r="L1760" s="160" t="s">
        <v>101</v>
      </c>
      <c r="M1760" s="211">
        <f>VLOOKUP(J1760,'Depr Rates'!A:G,7,FALSE)</f>
        <v>3.7400000000000003E-2</v>
      </c>
    </row>
    <row r="1761" spans="1:13" ht="14.45" x14ac:dyDescent="0.3">
      <c r="A1761" s="212" t="s">
        <v>102</v>
      </c>
      <c r="B1761" s="213">
        <v>10100501</v>
      </c>
      <c r="C1761" s="212">
        <v>108</v>
      </c>
      <c r="D1761" s="214">
        <v>43466</v>
      </c>
      <c r="E1761" s="160" t="s">
        <v>383</v>
      </c>
      <c r="F1761" s="160">
        <v>108105310</v>
      </c>
      <c r="G1761" s="160">
        <v>0</v>
      </c>
      <c r="H1761" s="214">
        <v>43472</v>
      </c>
      <c r="I1761" s="160" t="s">
        <v>384</v>
      </c>
      <c r="J1761" s="160" t="s">
        <v>9132</v>
      </c>
      <c r="K1761" s="160">
        <f t="shared" si="29"/>
        <v>1</v>
      </c>
      <c r="L1761" s="160" t="s">
        <v>101</v>
      </c>
      <c r="M1761" s="211">
        <f>VLOOKUP(J1761,'Depr Rates'!A:G,7,FALSE)</f>
        <v>3.7400000000000003E-2</v>
      </c>
    </row>
    <row r="1762" spans="1:13" ht="14.45" x14ac:dyDescent="0.3">
      <c r="A1762" s="212" t="s">
        <v>102</v>
      </c>
      <c r="B1762" s="213">
        <v>10100501</v>
      </c>
      <c r="C1762" s="212">
        <v>108</v>
      </c>
      <c r="D1762" s="214">
        <v>43466</v>
      </c>
      <c r="E1762" s="160" t="s">
        <v>383</v>
      </c>
      <c r="F1762" s="160">
        <v>108105310</v>
      </c>
      <c r="G1762" s="160">
        <v>0</v>
      </c>
      <c r="H1762" s="214">
        <v>43472</v>
      </c>
      <c r="I1762" s="160" t="s">
        <v>384</v>
      </c>
      <c r="J1762" s="160" t="s">
        <v>9132</v>
      </c>
      <c r="K1762" s="160">
        <f t="shared" si="29"/>
        <v>1</v>
      </c>
      <c r="L1762" s="160" t="s">
        <v>101</v>
      </c>
      <c r="M1762" s="211">
        <f>VLOOKUP(J1762,'Depr Rates'!A:G,7,FALSE)</f>
        <v>3.7400000000000003E-2</v>
      </c>
    </row>
    <row r="1763" spans="1:13" ht="14.45" x14ac:dyDescent="0.3">
      <c r="A1763" s="212" t="s">
        <v>102</v>
      </c>
      <c r="B1763" s="213">
        <v>10100501</v>
      </c>
      <c r="C1763" s="212">
        <v>108</v>
      </c>
      <c r="D1763" s="214">
        <v>43466</v>
      </c>
      <c r="E1763" s="160" t="s">
        <v>383</v>
      </c>
      <c r="F1763" s="160">
        <v>108105310</v>
      </c>
      <c r="G1763" s="160">
        <v>0</v>
      </c>
      <c r="H1763" s="214">
        <v>43472</v>
      </c>
      <c r="I1763" s="160" t="s">
        <v>384</v>
      </c>
      <c r="J1763" s="160" t="s">
        <v>376</v>
      </c>
      <c r="K1763" s="160">
        <f t="shared" si="29"/>
        <v>1</v>
      </c>
      <c r="L1763" s="160" t="s">
        <v>101</v>
      </c>
      <c r="M1763" s="211">
        <f>VLOOKUP(J1763,'Depr Rates'!A:G,7,FALSE)</f>
        <v>3.9300000000000002E-2</v>
      </c>
    </row>
    <row r="1764" spans="1:13" ht="14.45" x14ac:dyDescent="0.3">
      <c r="A1764" s="212" t="s">
        <v>102</v>
      </c>
      <c r="B1764" s="213">
        <v>10100501</v>
      </c>
      <c r="C1764" s="212">
        <v>108</v>
      </c>
      <c r="D1764" s="214">
        <v>43497</v>
      </c>
      <c r="E1764" s="160" t="s">
        <v>383</v>
      </c>
      <c r="F1764" s="160">
        <v>108105310</v>
      </c>
      <c r="G1764" s="160">
        <v>0</v>
      </c>
      <c r="H1764" s="214">
        <v>43472</v>
      </c>
      <c r="I1764" s="160" t="s">
        <v>384</v>
      </c>
      <c r="J1764" s="160" t="s">
        <v>9054</v>
      </c>
      <c r="K1764" s="160">
        <f t="shared" si="29"/>
        <v>1</v>
      </c>
      <c r="L1764" s="160" t="s">
        <v>101</v>
      </c>
      <c r="M1764" s="211">
        <f>VLOOKUP(J1764,'Depr Rates'!A:G,7,FALSE)</f>
        <v>3.1399999999999997E-2</v>
      </c>
    </row>
    <row r="1765" spans="1:13" ht="14.45" x14ac:dyDescent="0.3">
      <c r="A1765" s="212" t="s">
        <v>102</v>
      </c>
      <c r="B1765" s="213">
        <v>10100501</v>
      </c>
      <c r="C1765" s="212">
        <v>108</v>
      </c>
      <c r="D1765" s="214">
        <v>43497</v>
      </c>
      <c r="E1765" s="160" t="s">
        <v>383</v>
      </c>
      <c r="F1765" s="160">
        <v>108105310</v>
      </c>
      <c r="G1765" s="160">
        <v>0</v>
      </c>
      <c r="H1765" s="214">
        <v>43472</v>
      </c>
      <c r="I1765" s="160" t="s">
        <v>384</v>
      </c>
      <c r="J1765" s="160" t="s">
        <v>9054</v>
      </c>
      <c r="K1765" s="160">
        <f t="shared" si="29"/>
        <v>1</v>
      </c>
      <c r="L1765" s="160" t="s">
        <v>101</v>
      </c>
      <c r="M1765" s="211">
        <f>VLOOKUP(J1765,'Depr Rates'!A:G,7,FALSE)</f>
        <v>3.1399999999999997E-2</v>
      </c>
    </row>
    <row r="1766" spans="1:13" ht="14.45" x14ac:dyDescent="0.3">
      <c r="A1766" s="212" t="s">
        <v>102</v>
      </c>
      <c r="B1766" s="213">
        <v>10100501</v>
      </c>
      <c r="C1766" s="212">
        <v>108</v>
      </c>
      <c r="D1766" s="214">
        <v>43497</v>
      </c>
      <c r="E1766" s="160" t="s">
        <v>383</v>
      </c>
      <c r="F1766" s="160">
        <v>108105310</v>
      </c>
      <c r="G1766" s="160">
        <v>0</v>
      </c>
      <c r="H1766" s="214">
        <v>43472</v>
      </c>
      <c r="I1766" s="160" t="s">
        <v>384</v>
      </c>
      <c r="J1766" s="160" t="s">
        <v>9054</v>
      </c>
      <c r="K1766" s="160">
        <f t="shared" si="29"/>
        <v>1</v>
      </c>
      <c r="L1766" s="160" t="s">
        <v>101</v>
      </c>
      <c r="M1766" s="211">
        <f>VLOOKUP(J1766,'Depr Rates'!A:G,7,FALSE)</f>
        <v>3.1399999999999997E-2</v>
      </c>
    </row>
    <row r="1767" spans="1:13" ht="14.45" x14ac:dyDescent="0.3">
      <c r="A1767" s="212" t="s">
        <v>102</v>
      </c>
      <c r="B1767" s="213">
        <v>10100501</v>
      </c>
      <c r="C1767" s="212">
        <v>108</v>
      </c>
      <c r="D1767" s="214">
        <v>43497</v>
      </c>
      <c r="E1767" s="160" t="s">
        <v>383</v>
      </c>
      <c r="F1767" s="160">
        <v>108105310</v>
      </c>
      <c r="G1767" s="160">
        <v>0</v>
      </c>
      <c r="H1767" s="214">
        <v>43472</v>
      </c>
      <c r="I1767" s="160" t="s">
        <v>384</v>
      </c>
      <c r="J1767" s="160" t="s">
        <v>9132</v>
      </c>
      <c r="K1767" s="160">
        <f t="shared" si="29"/>
        <v>1</v>
      </c>
      <c r="L1767" s="160" t="s">
        <v>101</v>
      </c>
      <c r="M1767" s="211">
        <f>VLOOKUP(J1767,'Depr Rates'!A:G,7,FALSE)</f>
        <v>3.7400000000000003E-2</v>
      </c>
    </row>
    <row r="1768" spans="1:13" ht="14.45" x14ac:dyDescent="0.3">
      <c r="A1768" s="212" t="s">
        <v>102</v>
      </c>
      <c r="B1768" s="213">
        <v>10100501</v>
      </c>
      <c r="C1768" s="212">
        <v>108</v>
      </c>
      <c r="D1768" s="214">
        <v>43497</v>
      </c>
      <c r="E1768" s="160" t="s">
        <v>383</v>
      </c>
      <c r="F1768" s="160">
        <v>108105310</v>
      </c>
      <c r="G1768" s="160">
        <v>0</v>
      </c>
      <c r="H1768" s="214">
        <v>43472</v>
      </c>
      <c r="I1768" s="160" t="s">
        <v>384</v>
      </c>
      <c r="J1768" s="160" t="s">
        <v>9132</v>
      </c>
      <c r="K1768" s="160">
        <f t="shared" si="29"/>
        <v>1</v>
      </c>
      <c r="L1768" s="160" t="s">
        <v>101</v>
      </c>
      <c r="M1768" s="211">
        <f>VLOOKUP(J1768,'Depr Rates'!A:G,7,FALSE)</f>
        <v>3.7400000000000003E-2</v>
      </c>
    </row>
    <row r="1769" spans="1:13" ht="14.45" x14ac:dyDescent="0.3">
      <c r="A1769" s="212" t="s">
        <v>102</v>
      </c>
      <c r="B1769" s="213">
        <v>10100501</v>
      </c>
      <c r="C1769" s="212">
        <v>108</v>
      </c>
      <c r="D1769" s="214">
        <v>43497</v>
      </c>
      <c r="E1769" s="160" t="s">
        <v>383</v>
      </c>
      <c r="F1769" s="160">
        <v>108105310</v>
      </c>
      <c r="G1769" s="160">
        <v>0</v>
      </c>
      <c r="H1769" s="214">
        <v>43472</v>
      </c>
      <c r="I1769" s="160" t="s">
        <v>384</v>
      </c>
      <c r="J1769" s="160" t="s">
        <v>9132</v>
      </c>
      <c r="K1769" s="160">
        <f t="shared" si="29"/>
        <v>1</v>
      </c>
      <c r="L1769" s="160" t="s">
        <v>101</v>
      </c>
      <c r="M1769" s="211">
        <f>VLOOKUP(J1769,'Depr Rates'!A:G,7,FALSE)</f>
        <v>3.7400000000000003E-2</v>
      </c>
    </row>
    <row r="1770" spans="1:13" ht="14.45" x14ac:dyDescent="0.3">
      <c r="A1770" s="212" t="s">
        <v>102</v>
      </c>
      <c r="B1770" s="213">
        <v>10100501</v>
      </c>
      <c r="C1770" s="212">
        <v>108</v>
      </c>
      <c r="D1770" s="214">
        <v>43497</v>
      </c>
      <c r="E1770" s="160" t="s">
        <v>383</v>
      </c>
      <c r="F1770" s="160">
        <v>108105310</v>
      </c>
      <c r="G1770" s="160">
        <v>0</v>
      </c>
      <c r="H1770" s="214">
        <v>43472</v>
      </c>
      <c r="I1770" s="160" t="s">
        <v>384</v>
      </c>
      <c r="J1770" s="160" t="s">
        <v>9132</v>
      </c>
      <c r="K1770" s="160">
        <f t="shared" si="29"/>
        <v>1</v>
      </c>
      <c r="L1770" s="160" t="s">
        <v>101</v>
      </c>
      <c r="M1770" s="211">
        <f>VLOOKUP(J1770,'Depr Rates'!A:G,7,FALSE)</f>
        <v>3.7400000000000003E-2</v>
      </c>
    </row>
    <row r="1771" spans="1:13" ht="14.45" x14ac:dyDescent="0.3">
      <c r="A1771" s="212" t="s">
        <v>102</v>
      </c>
      <c r="B1771" s="213">
        <v>10100501</v>
      </c>
      <c r="C1771" s="212">
        <v>108</v>
      </c>
      <c r="D1771" s="214">
        <v>43497</v>
      </c>
      <c r="E1771" s="160" t="s">
        <v>383</v>
      </c>
      <c r="F1771" s="160">
        <v>108105310</v>
      </c>
      <c r="G1771" s="160">
        <v>0</v>
      </c>
      <c r="H1771" s="214">
        <v>43472</v>
      </c>
      <c r="I1771" s="160" t="s">
        <v>384</v>
      </c>
      <c r="J1771" s="160" t="s">
        <v>9132</v>
      </c>
      <c r="K1771" s="160">
        <f t="shared" si="29"/>
        <v>1</v>
      </c>
      <c r="L1771" s="160" t="s">
        <v>101</v>
      </c>
      <c r="M1771" s="211">
        <f>VLOOKUP(J1771,'Depr Rates'!A:G,7,FALSE)</f>
        <v>3.7400000000000003E-2</v>
      </c>
    </row>
    <row r="1772" spans="1:13" ht="14.45" x14ac:dyDescent="0.3">
      <c r="A1772" s="212" t="s">
        <v>102</v>
      </c>
      <c r="B1772" s="213">
        <v>10100501</v>
      </c>
      <c r="C1772" s="212">
        <v>108</v>
      </c>
      <c r="D1772" s="214">
        <v>43497</v>
      </c>
      <c r="E1772" s="160" t="s">
        <v>383</v>
      </c>
      <c r="F1772" s="160">
        <v>108105310</v>
      </c>
      <c r="G1772" s="160">
        <v>0</v>
      </c>
      <c r="H1772" s="214">
        <v>43472</v>
      </c>
      <c r="I1772" s="160" t="s">
        <v>384</v>
      </c>
      <c r="J1772" s="160" t="s">
        <v>9132</v>
      </c>
      <c r="K1772" s="160">
        <f t="shared" si="29"/>
        <v>1</v>
      </c>
      <c r="L1772" s="160" t="s">
        <v>101</v>
      </c>
      <c r="M1772" s="211">
        <f>VLOOKUP(J1772,'Depr Rates'!A:G,7,FALSE)</f>
        <v>3.7400000000000003E-2</v>
      </c>
    </row>
    <row r="1773" spans="1:13" ht="14.45" x14ac:dyDescent="0.3">
      <c r="A1773" s="212" t="s">
        <v>102</v>
      </c>
      <c r="B1773" s="213">
        <v>10100501</v>
      </c>
      <c r="C1773" s="212">
        <v>108</v>
      </c>
      <c r="D1773" s="214">
        <v>43497</v>
      </c>
      <c r="E1773" s="160" t="s">
        <v>383</v>
      </c>
      <c r="F1773" s="160">
        <v>108105310</v>
      </c>
      <c r="G1773" s="160">
        <v>0</v>
      </c>
      <c r="H1773" s="214">
        <v>43472</v>
      </c>
      <c r="I1773" s="160" t="s">
        <v>384</v>
      </c>
      <c r="J1773" s="160" t="s">
        <v>9132</v>
      </c>
      <c r="K1773" s="160">
        <f t="shared" si="29"/>
        <v>1</v>
      </c>
      <c r="L1773" s="160" t="s">
        <v>101</v>
      </c>
      <c r="M1773" s="211">
        <f>VLOOKUP(J1773,'Depr Rates'!A:G,7,FALSE)</f>
        <v>3.7400000000000003E-2</v>
      </c>
    </row>
    <row r="1774" spans="1:13" ht="14.45" x14ac:dyDescent="0.3">
      <c r="A1774" s="212" t="s">
        <v>102</v>
      </c>
      <c r="B1774" s="213">
        <v>10100501</v>
      </c>
      <c r="C1774" s="212">
        <v>108</v>
      </c>
      <c r="D1774" s="214">
        <v>43497</v>
      </c>
      <c r="E1774" s="160" t="s">
        <v>383</v>
      </c>
      <c r="F1774" s="160">
        <v>108105310</v>
      </c>
      <c r="G1774" s="160">
        <v>0</v>
      </c>
      <c r="H1774" s="214">
        <v>43472</v>
      </c>
      <c r="I1774" s="160" t="s">
        <v>384</v>
      </c>
      <c r="J1774" s="160" t="s">
        <v>9132</v>
      </c>
      <c r="K1774" s="160">
        <f t="shared" si="29"/>
        <v>1</v>
      </c>
      <c r="L1774" s="160" t="s">
        <v>101</v>
      </c>
      <c r="M1774" s="211">
        <f>VLOOKUP(J1774,'Depr Rates'!A:G,7,FALSE)</f>
        <v>3.7400000000000003E-2</v>
      </c>
    </row>
    <row r="1775" spans="1:13" ht="14.45" x14ac:dyDescent="0.3">
      <c r="A1775" s="212" t="s">
        <v>102</v>
      </c>
      <c r="B1775" s="213">
        <v>10100501</v>
      </c>
      <c r="C1775" s="212">
        <v>108</v>
      </c>
      <c r="D1775" s="214">
        <v>43497</v>
      </c>
      <c r="E1775" s="160" t="s">
        <v>383</v>
      </c>
      <c r="F1775" s="160">
        <v>108105310</v>
      </c>
      <c r="G1775" s="160">
        <v>0</v>
      </c>
      <c r="H1775" s="214">
        <v>43472</v>
      </c>
      <c r="I1775" s="160" t="s">
        <v>384</v>
      </c>
      <c r="J1775" s="160" t="s">
        <v>9132</v>
      </c>
      <c r="K1775" s="160">
        <f t="shared" si="29"/>
        <v>1</v>
      </c>
      <c r="L1775" s="160" t="s">
        <v>101</v>
      </c>
      <c r="M1775" s="211">
        <f>VLOOKUP(J1775,'Depr Rates'!A:G,7,FALSE)</f>
        <v>3.7400000000000003E-2</v>
      </c>
    </row>
    <row r="1776" spans="1:13" ht="14.45" x14ac:dyDescent="0.3">
      <c r="A1776" s="212" t="s">
        <v>102</v>
      </c>
      <c r="B1776" s="213">
        <v>10100501</v>
      </c>
      <c r="C1776" s="212">
        <v>108</v>
      </c>
      <c r="D1776" s="214">
        <v>43497</v>
      </c>
      <c r="E1776" s="160" t="s">
        <v>383</v>
      </c>
      <c r="F1776" s="160">
        <v>108105310</v>
      </c>
      <c r="G1776" s="160">
        <v>0</v>
      </c>
      <c r="H1776" s="214">
        <v>43472</v>
      </c>
      <c r="I1776" s="160" t="s">
        <v>384</v>
      </c>
      <c r="J1776" s="160" t="s">
        <v>376</v>
      </c>
      <c r="K1776" s="160">
        <f t="shared" si="29"/>
        <v>1</v>
      </c>
      <c r="L1776" s="160" t="s">
        <v>101</v>
      </c>
      <c r="M1776" s="211">
        <f>VLOOKUP(J1776,'Depr Rates'!A:G,7,FALSE)</f>
        <v>3.9300000000000002E-2</v>
      </c>
    </row>
    <row r="1777" spans="1:13" ht="14.45" x14ac:dyDescent="0.3">
      <c r="A1777" s="212" t="s">
        <v>102</v>
      </c>
      <c r="B1777" s="213">
        <v>10100501</v>
      </c>
      <c r="C1777" s="212">
        <v>108</v>
      </c>
      <c r="D1777" s="214">
        <v>43497</v>
      </c>
      <c r="E1777" s="160" t="s">
        <v>383</v>
      </c>
      <c r="F1777" s="160">
        <v>108105310</v>
      </c>
      <c r="G1777" s="160">
        <v>0</v>
      </c>
      <c r="H1777" s="214">
        <v>43472</v>
      </c>
      <c r="I1777" s="160" t="s">
        <v>384</v>
      </c>
      <c r="J1777" s="160" t="s">
        <v>9054</v>
      </c>
      <c r="K1777" s="160">
        <f t="shared" si="29"/>
        <v>1</v>
      </c>
      <c r="L1777" s="160" t="s">
        <v>101</v>
      </c>
      <c r="M1777" s="211">
        <f>VLOOKUP(J1777,'Depr Rates'!A:G,7,FALSE)</f>
        <v>3.1399999999999997E-2</v>
      </c>
    </row>
    <row r="1778" spans="1:13" ht="14.45" x14ac:dyDescent="0.3">
      <c r="A1778" s="212" t="s">
        <v>102</v>
      </c>
      <c r="B1778" s="213">
        <v>10100501</v>
      </c>
      <c r="C1778" s="212">
        <v>108</v>
      </c>
      <c r="D1778" s="214">
        <v>43497</v>
      </c>
      <c r="E1778" s="160" t="s">
        <v>383</v>
      </c>
      <c r="F1778" s="160">
        <v>108105310</v>
      </c>
      <c r="G1778" s="160">
        <v>0</v>
      </c>
      <c r="H1778" s="214">
        <v>43472</v>
      </c>
      <c r="I1778" s="160" t="s">
        <v>384</v>
      </c>
      <c r="J1778" s="160" t="s">
        <v>9054</v>
      </c>
      <c r="K1778" s="160">
        <f t="shared" si="29"/>
        <v>1</v>
      </c>
      <c r="L1778" s="160" t="s">
        <v>101</v>
      </c>
      <c r="M1778" s="211">
        <f>VLOOKUP(J1778,'Depr Rates'!A:G,7,FALSE)</f>
        <v>3.1399999999999997E-2</v>
      </c>
    </row>
    <row r="1779" spans="1:13" ht="14.45" x14ac:dyDescent="0.3">
      <c r="A1779" s="212" t="s">
        <v>102</v>
      </c>
      <c r="B1779" s="213">
        <v>10100501</v>
      </c>
      <c r="C1779" s="212">
        <v>108</v>
      </c>
      <c r="D1779" s="214">
        <v>43497</v>
      </c>
      <c r="E1779" s="160" t="s">
        <v>383</v>
      </c>
      <c r="F1779" s="160">
        <v>108105310</v>
      </c>
      <c r="G1779" s="160">
        <v>0</v>
      </c>
      <c r="H1779" s="214">
        <v>43472</v>
      </c>
      <c r="I1779" s="160" t="s">
        <v>384</v>
      </c>
      <c r="J1779" s="160" t="s">
        <v>9054</v>
      </c>
      <c r="K1779" s="160">
        <f t="shared" si="29"/>
        <v>1</v>
      </c>
      <c r="L1779" s="160" t="s">
        <v>101</v>
      </c>
      <c r="M1779" s="211">
        <f>VLOOKUP(J1779,'Depr Rates'!A:G,7,FALSE)</f>
        <v>3.1399999999999997E-2</v>
      </c>
    </row>
    <row r="1780" spans="1:13" ht="14.45" x14ac:dyDescent="0.3">
      <c r="A1780" s="212" t="s">
        <v>102</v>
      </c>
      <c r="B1780" s="213">
        <v>10100501</v>
      </c>
      <c r="C1780" s="212">
        <v>108</v>
      </c>
      <c r="D1780" s="214">
        <v>43497</v>
      </c>
      <c r="E1780" s="160" t="s">
        <v>383</v>
      </c>
      <c r="F1780" s="160">
        <v>108105310</v>
      </c>
      <c r="G1780" s="160">
        <v>0</v>
      </c>
      <c r="H1780" s="214">
        <v>43472</v>
      </c>
      <c r="I1780" s="160" t="s">
        <v>384</v>
      </c>
      <c r="J1780" s="160" t="s">
        <v>9132</v>
      </c>
      <c r="K1780" s="160">
        <f t="shared" si="29"/>
        <v>1</v>
      </c>
      <c r="L1780" s="160" t="s">
        <v>101</v>
      </c>
      <c r="M1780" s="211">
        <f>VLOOKUP(J1780,'Depr Rates'!A:G,7,FALSE)</f>
        <v>3.7400000000000003E-2</v>
      </c>
    </row>
    <row r="1781" spans="1:13" ht="14.45" x14ac:dyDescent="0.3">
      <c r="A1781" s="212" t="s">
        <v>102</v>
      </c>
      <c r="B1781" s="213">
        <v>10100501</v>
      </c>
      <c r="C1781" s="212">
        <v>108</v>
      </c>
      <c r="D1781" s="214">
        <v>43497</v>
      </c>
      <c r="E1781" s="160" t="s">
        <v>383</v>
      </c>
      <c r="F1781" s="160">
        <v>108105310</v>
      </c>
      <c r="G1781" s="160">
        <v>0</v>
      </c>
      <c r="H1781" s="214">
        <v>43472</v>
      </c>
      <c r="I1781" s="160" t="s">
        <v>384</v>
      </c>
      <c r="J1781" s="160" t="s">
        <v>9132</v>
      </c>
      <c r="K1781" s="160">
        <f t="shared" si="29"/>
        <v>1</v>
      </c>
      <c r="L1781" s="160" t="s">
        <v>101</v>
      </c>
      <c r="M1781" s="211">
        <f>VLOOKUP(J1781,'Depr Rates'!A:G,7,FALSE)</f>
        <v>3.7400000000000003E-2</v>
      </c>
    </row>
    <row r="1782" spans="1:13" ht="14.45" x14ac:dyDescent="0.3">
      <c r="A1782" s="212" t="s">
        <v>102</v>
      </c>
      <c r="B1782" s="213">
        <v>10100501</v>
      </c>
      <c r="C1782" s="212">
        <v>108</v>
      </c>
      <c r="D1782" s="214">
        <v>43497</v>
      </c>
      <c r="E1782" s="160" t="s">
        <v>383</v>
      </c>
      <c r="F1782" s="160">
        <v>108105310</v>
      </c>
      <c r="G1782" s="160">
        <v>0</v>
      </c>
      <c r="H1782" s="214">
        <v>43472</v>
      </c>
      <c r="I1782" s="160" t="s">
        <v>384</v>
      </c>
      <c r="J1782" s="160" t="s">
        <v>9132</v>
      </c>
      <c r="K1782" s="160">
        <f t="shared" si="29"/>
        <v>1</v>
      </c>
      <c r="L1782" s="160" t="s">
        <v>101</v>
      </c>
      <c r="M1782" s="211">
        <f>VLOOKUP(J1782,'Depr Rates'!A:G,7,FALSE)</f>
        <v>3.7400000000000003E-2</v>
      </c>
    </row>
    <row r="1783" spans="1:13" ht="14.45" x14ac:dyDescent="0.3">
      <c r="A1783" s="212" t="s">
        <v>102</v>
      </c>
      <c r="B1783" s="213">
        <v>10100501</v>
      </c>
      <c r="C1783" s="212">
        <v>108</v>
      </c>
      <c r="D1783" s="214">
        <v>43497</v>
      </c>
      <c r="E1783" s="160" t="s">
        <v>383</v>
      </c>
      <c r="F1783" s="160">
        <v>108105310</v>
      </c>
      <c r="G1783" s="160">
        <v>0</v>
      </c>
      <c r="H1783" s="214">
        <v>43472</v>
      </c>
      <c r="I1783" s="160" t="s">
        <v>384</v>
      </c>
      <c r="J1783" s="160" t="s">
        <v>9132</v>
      </c>
      <c r="K1783" s="160">
        <f t="shared" si="29"/>
        <v>1</v>
      </c>
      <c r="L1783" s="160" t="s">
        <v>101</v>
      </c>
      <c r="M1783" s="211">
        <f>VLOOKUP(J1783,'Depr Rates'!A:G,7,FALSE)</f>
        <v>3.7400000000000003E-2</v>
      </c>
    </row>
    <row r="1784" spans="1:13" ht="14.45" x14ac:dyDescent="0.3">
      <c r="A1784" s="212" t="s">
        <v>102</v>
      </c>
      <c r="B1784" s="213">
        <v>10100501</v>
      </c>
      <c r="C1784" s="212">
        <v>108</v>
      </c>
      <c r="D1784" s="214">
        <v>43497</v>
      </c>
      <c r="E1784" s="160" t="s">
        <v>383</v>
      </c>
      <c r="F1784" s="160">
        <v>108105310</v>
      </c>
      <c r="G1784" s="160">
        <v>0</v>
      </c>
      <c r="H1784" s="214">
        <v>43472</v>
      </c>
      <c r="I1784" s="160" t="s">
        <v>384</v>
      </c>
      <c r="J1784" s="160" t="s">
        <v>9132</v>
      </c>
      <c r="K1784" s="160">
        <f t="shared" si="29"/>
        <v>1</v>
      </c>
      <c r="L1784" s="160" t="s">
        <v>101</v>
      </c>
      <c r="M1784" s="211">
        <f>VLOOKUP(J1784,'Depr Rates'!A:G,7,FALSE)</f>
        <v>3.7400000000000003E-2</v>
      </c>
    </row>
    <row r="1785" spans="1:13" ht="14.45" x14ac:dyDescent="0.3">
      <c r="A1785" s="212" t="s">
        <v>102</v>
      </c>
      <c r="B1785" s="213">
        <v>10100501</v>
      </c>
      <c r="C1785" s="212">
        <v>108</v>
      </c>
      <c r="D1785" s="214">
        <v>43497</v>
      </c>
      <c r="E1785" s="160" t="s">
        <v>383</v>
      </c>
      <c r="F1785" s="160">
        <v>108105310</v>
      </c>
      <c r="G1785" s="160">
        <v>0</v>
      </c>
      <c r="H1785" s="214">
        <v>43472</v>
      </c>
      <c r="I1785" s="160" t="s">
        <v>384</v>
      </c>
      <c r="J1785" s="160" t="s">
        <v>9132</v>
      </c>
      <c r="K1785" s="160">
        <f t="shared" si="29"/>
        <v>1</v>
      </c>
      <c r="L1785" s="160" t="s">
        <v>101</v>
      </c>
      <c r="M1785" s="211">
        <f>VLOOKUP(J1785,'Depr Rates'!A:G,7,FALSE)</f>
        <v>3.7400000000000003E-2</v>
      </c>
    </row>
    <row r="1786" spans="1:13" ht="14.45" x14ac:dyDescent="0.3">
      <c r="A1786" s="212" t="s">
        <v>102</v>
      </c>
      <c r="B1786" s="213">
        <v>10100501</v>
      </c>
      <c r="C1786" s="212">
        <v>108</v>
      </c>
      <c r="D1786" s="214">
        <v>43497</v>
      </c>
      <c r="E1786" s="160" t="s">
        <v>383</v>
      </c>
      <c r="F1786" s="160">
        <v>108105310</v>
      </c>
      <c r="G1786" s="160">
        <v>0</v>
      </c>
      <c r="H1786" s="214">
        <v>43472</v>
      </c>
      <c r="I1786" s="160" t="s">
        <v>384</v>
      </c>
      <c r="J1786" s="160" t="s">
        <v>9132</v>
      </c>
      <c r="K1786" s="160">
        <f t="shared" si="29"/>
        <v>1</v>
      </c>
      <c r="L1786" s="160" t="s">
        <v>101</v>
      </c>
      <c r="M1786" s="211">
        <f>VLOOKUP(J1786,'Depr Rates'!A:G,7,FALSE)</f>
        <v>3.7400000000000003E-2</v>
      </c>
    </row>
    <row r="1787" spans="1:13" ht="14.45" x14ac:dyDescent="0.3">
      <c r="A1787" s="212" t="s">
        <v>102</v>
      </c>
      <c r="B1787" s="213">
        <v>10100501</v>
      </c>
      <c r="C1787" s="212">
        <v>108</v>
      </c>
      <c r="D1787" s="214">
        <v>43497</v>
      </c>
      <c r="E1787" s="160" t="s">
        <v>383</v>
      </c>
      <c r="F1787" s="160">
        <v>108105310</v>
      </c>
      <c r="G1787" s="160">
        <v>0</v>
      </c>
      <c r="H1787" s="214">
        <v>43472</v>
      </c>
      <c r="I1787" s="160" t="s">
        <v>384</v>
      </c>
      <c r="J1787" s="160" t="s">
        <v>9132</v>
      </c>
      <c r="K1787" s="160">
        <f t="shared" si="29"/>
        <v>1</v>
      </c>
      <c r="L1787" s="160" t="s">
        <v>101</v>
      </c>
      <c r="M1787" s="211">
        <f>VLOOKUP(J1787,'Depr Rates'!A:G,7,FALSE)</f>
        <v>3.7400000000000003E-2</v>
      </c>
    </row>
    <row r="1788" spans="1:13" ht="14.45" x14ac:dyDescent="0.3">
      <c r="A1788" s="212" t="s">
        <v>102</v>
      </c>
      <c r="B1788" s="213">
        <v>10100501</v>
      </c>
      <c r="C1788" s="212">
        <v>108</v>
      </c>
      <c r="D1788" s="214">
        <v>43497</v>
      </c>
      <c r="E1788" s="160" t="s">
        <v>383</v>
      </c>
      <c r="F1788" s="160">
        <v>108105310</v>
      </c>
      <c r="G1788" s="160">
        <v>0</v>
      </c>
      <c r="H1788" s="214">
        <v>43472</v>
      </c>
      <c r="I1788" s="160" t="s">
        <v>384</v>
      </c>
      <c r="J1788" s="160" t="s">
        <v>9132</v>
      </c>
      <c r="K1788" s="160">
        <f t="shared" si="29"/>
        <v>1</v>
      </c>
      <c r="L1788" s="160" t="s">
        <v>101</v>
      </c>
      <c r="M1788" s="211">
        <f>VLOOKUP(J1788,'Depr Rates'!A:G,7,FALSE)</f>
        <v>3.7400000000000003E-2</v>
      </c>
    </row>
    <row r="1789" spans="1:13" ht="14.45" x14ac:dyDescent="0.3">
      <c r="A1789" s="212" t="s">
        <v>102</v>
      </c>
      <c r="B1789" s="213">
        <v>10100501</v>
      </c>
      <c r="C1789" s="212">
        <v>108</v>
      </c>
      <c r="D1789" s="214">
        <v>43497</v>
      </c>
      <c r="E1789" s="160" t="s">
        <v>383</v>
      </c>
      <c r="F1789" s="160">
        <v>108105310</v>
      </c>
      <c r="G1789" s="160">
        <v>0</v>
      </c>
      <c r="H1789" s="214">
        <v>43472</v>
      </c>
      <c r="I1789" s="160" t="s">
        <v>384</v>
      </c>
      <c r="J1789" s="160" t="s">
        <v>376</v>
      </c>
      <c r="K1789" s="160">
        <f t="shared" si="29"/>
        <v>1</v>
      </c>
      <c r="L1789" s="160" t="s">
        <v>101</v>
      </c>
      <c r="M1789" s="211">
        <f>VLOOKUP(J1789,'Depr Rates'!A:G,7,FALSE)</f>
        <v>3.9300000000000002E-2</v>
      </c>
    </row>
    <row r="1790" spans="1:13" ht="14.45" x14ac:dyDescent="0.3">
      <c r="A1790" s="212" t="s">
        <v>102</v>
      </c>
      <c r="B1790" s="213">
        <v>10100501</v>
      </c>
      <c r="C1790" s="212">
        <v>108</v>
      </c>
      <c r="D1790" s="214">
        <v>43466</v>
      </c>
      <c r="E1790" s="160" t="s">
        <v>381</v>
      </c>
      <c r="F1790" s="160">
        <v>108105402</v>
      </c>
      <c r="G1790" s="215">
        <v>-11278.4</v>
      </c>
      <c r="H1790" s="214">
        <v>43479</v>
      </c>
      <c r="I1790" s="160" t="s">
        <v>423</v>
      </c>
      <c r="J1790" s="160" t="s">
        <v>9132</v>
      </c>
      <c r="K1790" s="160">
        <f t="shared" si="29"/>
        <v>1</v>
      </c>
      <c r="L1790" s="160" t="s">
        <v>101</v>
      </c>
      <c r="M1790" s="211">
        <f>VLOOKUP(J1790,'Depr Rates'!A:G,7,FALSE)</f>
        <v>3.7400000000000003E-2</v>
      </c>
    </row>
    <row r="1791" spans="1:13" ht="14.45" x14ac:dyDescent="0.3">
      <c r="A1791" s="212" t="s">
        <v>102</v>
      </c>
      <c r="B1791" s="213">
        <v>10100501</v>
      </c>
      <c r="C1791" s="212">
        <v>108</v>
      </c>
      <c r="D1791" s="214">
        <v>43466</v>
      </c>
      <c r="E1791" s="160" t="s">
        <v>381</v>
      </c>
      <c r="F1791" s="160">
        <v>108105402</v>
      </c>
      <c r="G1791" s="215">
        <v>-2074.38</v>
      </c>
      <c r="H1791" s="214">
        <v>43479</v>
      </c>
      <c r="I1791" s="160" t="s">
        <v>423</v>
      </c>
      <c r="J1791" s="160" t="s">
        <v>376</v>
      </c>
      <c r="K1791" s="160">
        <f t="shared" si="29"/>
        <v>1</v>
      </c>
      <c r="L1791" s="160" t="s">
        <v>101</v>
      </c>
      <c r="M1791" s="211">
        <f>VLOOKUP(J1791,'Depr Rates'!A:G,7,FALSE)</f>
        <v>3.9300000000000002E-2</v>
      </c>
    </row>
    <row r="1792" spans="1:13" ht="14.45" x14ac:dyDescent="0.3">
      <c r="A1792" s="212" t="s">
        <v>102</v>
      </c>
      <c r="B1792" s="213">
        <v>10100501</v>
      </c>
      <c r="C1792" s="212">
        <v>108</v>
      </c>
      <c r="D1792" s="214">
        <v>43466</v>
      </c>
      <c r="E1792" s="160" t="s">
        <v>381</v>
      </c>
      <c r="F1792" s="160">
        <v>108105402</v>
      </c>
      <c r="G1792" s="160">
        <v>-691.46</v>
      </c>
      <c r="H1792" s="214">
        <v>43479</v>
      </c>
      <c r="I1792" s="160" t="s">
        <v>423</v>
      </c>
      <c r="J1792" s="160" t="s">
        <v>376</v>
      </c>
      <c r="K1792" s="160">
        <f t="shared" si="29"/>
        <v>1</v>
      </c>
      <c r="L1792" s="160" t="s">
        <v>101</v>
      </c>
      <c r="M1792" s="211">
        <f>VLOOKUP(J1792,'Depr Rates'!A:G,7,FALSE)</f>
        <v>3.9300000000000002E-2</v>
      </c>
    </row>
    <row r="1793" spans="1:13" ht="14.45" x14ac:dyDescent="0.3">
      <c r="A1793" s="212" t="s">
        <v>102</v>
      </c>
      <c r="B1793" s="213">
        <v>10100501</v>
      </c>
      <c r="C1793" s="212">
        <v>108</v>
      </c>
      <c r="D1793" s="214">
        <v>43466</v>
      </c>
      <c r="E1793" s="160" t="s">
        <v>381</v>
      </c>
      <c r="F1793" s="160">
        <v>108105402</v>
      </c>
      <c r="G1793" s="215">
        <v>-1521.1</v>
      </c>
      <c r="H1793" s="214">
        <v>43479</v>
      </c>
      <c r="I1793" s="160" t="s">
        <v>423</v>
      </c>
      <c r="J1793" s="160" t="s">
        <v>9132</v>
      </c>
      <c r="K1793" s="160">
        <f t="shared" si="29"/>
        <v>1</v>
      </c>
      <c r="L1793" s="160" t="s">
        <v>101</v>
      </c>
      <c r="M1793" s="211">
        <f>VLOOKUP(J1793,'Depr Rates'!A:G,7,FALSE)</f>
        <v>3.7400000000000003E-2</v>
      </c>
    </row>
    <row r="1794" spans="1:13" ht="14.45" x14ac:dyDescent="0.3">
      <c r="A1794" s="212" t="s">
        <v>102</v>
      </c>
      <c r="B1794" s="213">
        <v>10100501</v>
      </c>
      <c r="C1794" s="212">
        <v>108</v>
      </c>
      <c r="D1794" s="214">
        <v>43466</v>
      </c>
      <c r="E1794" s="160" t="s">
        <v>383</v>
      </c>
      <c r="F1794" s="160">
        <v>108105402</v>
      </c>
      <c r="G1794" s="160">
        <v>0</v>
      </c>
      <c r="H1794" s="214">
        <v>43479</v>
      </c>
      <c r="I1794" s="160" t="s">
        <v>423</v>
      </c>
      <c r="J1794" s="160" t="s">
        <v>9132</v>
      </c>
      <c r="K1794" s="160">
        <f t="shared" si="29"/>
        <v>1</v>
      </c>
      <c r="L1794" s="160" t="s">
        <v>101</v>
      </c>
      <c r="M1794" s="211">
        <f>VLOOKUP(J1794,'Depr Rates'!A:G,7,FALSE)</f>
        <v>3.7400000000000003E-2</v>
      </c>
    </row>
    <row r="1795" spans="1:13" ht="14.45" x14ac:dyDescent="0.3">
      <c r="A1795" s="212" t="s">
        <v>102</v>
      </c>
      <c r="B1795" s="213">
        <v>10100501</v>
      </c>
      <c r="C1795" s="212">
        <v>108</v>
      </c>
      <c r="D1795" s="214">
        <v>43466</v>
      </c>
      <c r="E1795" s="160" t="s">
        <v>383</v>
      </c>
      <c r="F1795" s="160">
        <v>108105402</v>
      </c>
      <c r="G1795" s="160">
        <v>0</v>
      </c>
      <c r="H1795" s="214">
        <v>43479</v>
      </c>
      <c r="I1795" s="160" t="s">
        <v>423</v>
      </c>
      <c r="J1795" s="160" t="s">
        <v>9132</v>
      </c>
      <c r="K1795" s="160">
        <f t="shared" si="29"/>
        <v>1</v>
      </c>
      <c r="L1795" s="160" t="s">
        <v>101</v>
      </c>
      <c r="M1795" s="211">
        <f>VLOOKUP(J1795,'Depr Rates'!A:G,7,FALSE)</f>
        <v>3.7400000000000003E-2</v>
      </c>
    </row>
    <row r="1796" spans="1:13" ht="14.45" x14ac:dyDescent="0.3">
      <c r="A1796" s="212" t="s">
        <v>102</v>
      </c>
      <c r="B1796" s="213">
        <v>10100501</v>
      </c>
      <c r="C1796" s="212">
        <v>108</v>
      </c>
      <c r="D1796" s="214">
        <v>43466</v>
      </c>
      <c r="E1796" s="160" t="s">
        <v>383</v>
      </c>
      <c r="F1796" s="160">
        <v>108105402</v>
      </c>
      <c r="G1796" s="160">
        <v>0</v>
      </c>
      <c r="H1796" s="214">
        <v>43479</v>
      </c>
      <c r="I1796" s="160" t="s">
        <v>423</v>
      </c>
      <c r="J1796" s="160" t="s">
        <v>376</v>
      </c>
      <c r="K1796" s="160">
        <f t="shared" si="29"/>
        <v>1</v>
      </c>
      <c r="L1796" s="160" t="s">
        <v>101</v>
      </c>
      <c r="M1796" s="211">
        <f>VLOOKUP(J1796,'Depr Rates'!A:G,7,FALSE)</f>
        <v>3.9300000000000002E-2</v>
      </c>
    </row>
    <row r="1797" spans="1:13" ht="14.45" x14ac:dyDescent="0.3">
      <c r="A1797" s="212" t="s">
        <v>102</v>
      </c>
      <c r="B1797" s="213">
        <v>10100501</v>
      </c>
      <c r="C1797" s="212">
        <v>108</v>
      </c>
      <c r="D1797" s="214">
        <v>43466</v>
      </c>
      <c r="E1797" s="160" t="s">
        <v>383</v>
      </c>
      <c r="F1797" s="160">
        <v>108105402</v>
      </c>
      <c r="G1797" s="160">
        <v>0</v>
      </c>
      <c r="H1797" s="214">
        <v>43479</v>
      </c>
      <c r="I1797" s="160" t="s">
        <v>423</v>
      </c>
      <c r="J1797" s="160" t="s">
        <v>376</v>
      </c>
      <c r="K1797" s="160">
        <f t="shared" si="29"/>
        <v>1</v>
      </c>
      <c r="L1797" s="160" t="s">
        <v>101</v>
      </c>
      <c r="M1797" s="211">
        <f>VLOOKUP(J1797,'Depr Rates'!A:G,7,FALSE)</f>
        <v>3.9300000000000002E-2</v>
      </c>
    </row>
    <row r="1798" spans="1:13" ht="14.45" x14ac:dyDescent="0.3">
      <c r="A1798" s="212" t="s">
        <v>102</v>
      </c>
      <c r="B1798" s="213">
        <v>10100501</v>
      </c>
      <c r="C1798" s="212">
        <v>108</v>
      </c>
      <c r="D1798" s="214">
        <v>43497</v>
      </c>
      <c r="E1798" s="160" t="s">
        <v>383</v>
      </c>
      <c r="F1798" s="160">
        <v>108105402</v>
      </c>
      <c r="G1798" s="160">
        <v>0</v>
      </c>
      <c r="H1798" s="214">
        <v>43479</v>
      </c>
      <c r="I1798" s="160" t="s">
        <v>384</v>
      </c>
      <c r="J1798" s="160" t="s">
        <v>9132</v>
      </c>
      <c r="K1798" s="160">
        <f t="shared" si="29"/>
        <v>1</v>
      </c>
      <c r="L1798" s="160" t="s">
        <v>101</v>
      </c>
      <c r="M1798" s="211">
        <f>VLOOKUP(J1798,'Depr Rates'!A:G,7,FALSE)</f>
        <v>3.7400000000000003E-2</v>
      </c>
    </row>
    <row r="1799" spans="1:13" ht="14.45" x14ac:dyDescent="0.3">
      <c r="A1799" s="212" t="s">
        <v>102</v>
      </c>
      <c r="B1799" s="213">
        <v>10100501</v>
      </c>
      <c r="C1799" s="212">
        <v>108</v>
      </c>
      <c r="D1799" s="214">
        <v>43497</v>
      </c>
      <c r="E1799" s="160" t="s">
        <v>383</v>
      </c>
      <c r="F1799" s="160">
        <v>108105402</v>
      </c>
      <c r="G1799" s="160">
        <v>0</v>
      </c>
      <c r="H1799" s="214">
        <v>43479</v>
      </c>
      <c r="I1799" s="160" t="s">
        <v>384</v>
      </c>
      <c r="J1799" s="160" t="s">
        <v>9132</v>
      </c>
      <c r="K1799" s="160">
        <f t="shared" si="29"/>
        <v>1</v>
      </c>
      <c r="L1799" s="160" t="s">
        <v>101</v>
      </c>
      <c r="M1799" s="211">
        <f>VLOOKUP(J1799,'Depr Rates'!A:G,7,FALSE)</f>
        <v>3.7400000000000003E-2</v>
      </c>
    </row>
    <row r="1800" spans="1:13" ht="14.45" x14ac:dyDescent="0.3">
      <c r="A1800" s="212" t="s">
        <v>102</v>
      </c>
      <c r="B1800" s="213">
        <v>10100501</v>
      </c>
      <c r="C1800" s="212">
        <v>108</v>
      </c>
      <c r="D1800" s="214">
        <v>43497</v>
      </c>
      <c r="E1800" s="160" t="s">
        <v>383</v>
      </c>
      <c r="F1800" s="160">
        <v>108105402</v>
      </c>
      <c r="G1800" s="160">
        <v>0</v>
      </c>
      <c r="H1800" s="214">
        <v>43479</v>
      </c>
      <c r="I1800" s="160" t="s">
        <v>384</v>
      </c>
      <c r="J1800" s="160" t="s">
        <v>376</v>
      </c>
      <c r="K1800" s="160">
        <f t="shared" si="29"/>
        <v>1</v>
      </c>
      <c r="L1800" s="160" t="s">
        <v>101</v>
      </c>
      <c r="M1800" s="211">
        <f>VLOOKUP(J1800,'Depr Rates'!A:G,7,FALSE)</f>
        <v>3.9300000000000002E-2</v>
      </c>
    </row>
    <row r="1801" spans="1:13" ht="14.45" x14ac:dyDescent="0.3">
      <c r="A1801" s="212" t="s">
        <v>102</v>
      </c>
      <c r="B1801" s="213">
        <v>10100501</v>
      </c>
      <c r="C1801" s="212">
        <v>108</v>
      </c>
      <c r="D1801" s="214">
        <v>43497</v>
      </c>
      <c r="E1801" s="160" t="s">
        <v>383</v>
      </c>
      <c r="F1801" s="160">
        <v>108105402</v>
      </c>
      <c r="G1801" s="160">
        <v>0</v>
      </c>
      <c r="H1801" s="214">
        <v>43479</v>
      </c>
      <c r="I1801" s="160" t="s">
        <v>384</v>
      </c>
      <c r="J1801" s="160" t="s">
        <v>376</v>
      </c>
      <c r="K1801" s="160">
        <f t="shared" si="29"/>
        <v>1</v>
      </c>
      <c r="L1801" s="160" t="s">
        <v>101</v>
      </c>
      <c r="M1801" s="211">
        <f>VLOOKUP(J1801,'Depr Rates'!A:G,7,FALSE)</f>
        <v>3.9300000000000002E-2</v>
      </c>
    </row>
    <row r="1802" spans="1:13" ht="14.45" x14ac:dyDescent="0.3">
      <c r="A1802" s="212" t="s">
        <v>102</v>
      </c>
      <c r="B1802" s="213">
        <v>10100501</v>
      </c>
      <c r="C1802" s="212">
        <v>108</v>
      </c>
      <c r="D1802" s="214">
        <v>43497</v>
      </c>
      <c r="E1802" s="160" t="s">
        <v>383</v>
      </c>
      <c r="F1802" s="160">
        <v>108105402</v>
      </c>
      <c r="G1802" s="160">
        <v>0</v>
      </c>
      <c r="H1802" s="214">
        <v>43479</v>
      </c>
      <c r="I1802" s="160" t="s">
        <v>384</v>
      </c>
      <c r="J1802" s="160" t="s">
        <v>9132</v>
      </c>
      <c r="K1802" s="160">
        <f t="shared" si="29"/>
        <v>1</v>
      </c>
      <c r="L1802" s="160" t="s">
        <v>101</v>
      </c>
      <c r="M1802" s="211">
        <f>VLOOKUP(J1802,'Depr Rates'!A:G,7,FALSE)</f>
        <v>3.7400000000000003E-2</v>
      </c>
    </row>
    <row r="1803" spans="1:13" ht="14.45" x14ac:dyDescent="0.3">
      <c r="A1803" s="212" t="s">
        <v>102</v>
      </c>
      <c r="B1803" s="213">
        <v>10100501</v>
      </c>
      <c r="C1803" s="212">
        <v>108</v>
      </c>
      <c r="D1803" s="214">
        <v>43497</v>
      </c>
      <c r="E1803" s="160" t="s">
        <v>383</v>
      </c>
      <c r="F1803" s="160">
        <v>108105402</v>
      </c>
      <c r="G1803" s="160">
        <v>0</v>
      </c>
      <c r="H1803" s="214">
        <v>43479</v>
      </c>
      <c r="I1803" s="160" t="s">
        <v>384</v>
      </c>
      <c r="J1803" s="160" t="s">
        <v>9132</v>
      </c>
      <c r="K1803" s="160">
        <f t="shared" si="29"/>
        <v>1</v>
      </c>
      <c r="L1803" s="160" t="s">
        <v>101</v>
      </c>
      <c r="M1803" s="211">
        <f>VLOOKUP(J1803,'Depr Rates'!A:G,7,FALSE)</f>
        <v>3.7400000000000003E-2</v>
      </c>
    </row>
    <row r="1804" spans="1:13" ht="14.45" x14ac:dyDescent="0.3">
      <c r="A1804" s="212" t="s">
        <v>102</v>
      </c>
      <c r="B1804" s="213">
        <v>10100501</v>
      </c>
      <c r="C1804" s="212">
        <v>108</v>
      </c>
      <c r="D1804" s="214">
        <v>43497</v>
      </c>
      <c r="E1804" s="160" t="s">
        <v>383</v>
      </c>
      <c r="F1804" s="160">
        <v>108105402</v>
      </c>
      <c r="G1804" s="160">
        <v>0</v>
      </c>
      <c r="H1804" s="214">
        <v>43479</v>
      </c>
      <c r="I1804" s="160" t="s">
        <v>384</v>
      </c>
      <c r="J1804" s="160" t="s">
        <v>376</v>
      </c>
      <c r="K1804" s="160">
        <f t="shared" si="29"/>
        <v>1</v>
      </c>
      <c r="L1804" s="160" t="s">
        <v>101</v>
      </c>
      <c r="M1804" s="211">
        <f>VLOOKUP(J1804,'Depr Rates'!A:G,7,FALSE)</f>
        <v>3.9300000000000002E-2</v>
      </c>
    </row>
    <row r="1805" spans="1:13" ht="14.45" x14ac:dyDescent="0.3">
      <c r="A1805" s="212" t="s">
        <v>102</v>
      </c>
      <c r="B1805" s="213">
        <v>10100501</v>
      </c>
      <c r="C1805" s="212">
        <v>108</v>
      </c>
      <c r="D1805" s="214">
        <v>43497</v>
      </c>
      <c r="E1805" s="160" t="s">
        <v>383</v>
      </c>
      <c r="F1805" s="160">
        <v>108105402</v>
      </c>
      <c r="G1805" s="160">
        <v>0</v>
      </c>
      <c r="H1805" s="214">
        <v>43479</v>
      </c>
      <c r="I1805" s="160" t="s">
        <v>384</v>
      </c>
      <c r="J1805" s="160" t="s">
        <v>376</v>
      </c>
      <c r="K1805" s="160">
        <f t="shared" ref="K1805:K1868" si="30">MONTH(H1805)</f>
        <v>1</v>
      </c>
      <c r="L1805" s="160" t="s">
        <v>101</v>
      </c>
      <c r="M1805" s="211">
        <f>VLOOKUP(J1805,'Depr Rates'!A:G,7,FALSE)</f>
        <v>3.9300000000000002E-2</v>
      </c>
    </row>
    <row r="1806" spans="1:13" ht="14.45" x14ac:dyDescent="0.3">
      <c r="A1806" s="212" t="s">
        <v>102</v>
      </c>
      <c r="B1806" s="213">
        <v>10100501</v>
      </c>
      <c r="C1806" s="212">
        <v>108</v>
      </c>
      <c r="D1806" s="214">
        <v>43466</v>
      </c>
      <c r="E1806" s="160" t="s">
        <v>381</v>
      </c>
      <c r="F1806" s="160">
        <v>108105596</v>
      </c>
      <c r="G1806" s="215">
        <v>-1095.3</v>
      </c>
      <c r="H1806" s="214">
        <v>43493</v>
      </c>
      <c r="I1806" s="160" t="s">
        <v>476</v>
      </c>
      <c r="J1806" s="160" t="s">
        <v>9054</v>
      </c>
      <c r="K1806" s="160">
        <f t="shared" si="30"/>
        <v>1</v>
      </c>
      <c r="L1806" s="160" t="s">
        <v>101</v>
      </c>
      <c r="M1806" s="211">
        <f>VLOOKUP(J1806,'Depr Rates'!A:G,7,FALSE)</f>
        <v>3.1399999999999997E-2</v>
      </c>
    </row>
    <row r="1807" spans="1:13" ht="14.45" x14ac:dyDescent="0.3">
      <c r="A1807" s="212" t="s">
        <v>102</v>
      </c>
      <c r="B1807" s="213">
        <v>10100501</v>
      </c>
      <c r="C1807" s="212">
        <v>108</v>
      </c>
      <c r="D1807" s="214">
        <v>43466</v>
      </c>
      <c r="E1807" s="160" t="s">
        <v>383</v>
      </c>
      <c r="F1807" s="160">
        <v>108105596</v>
      </c>
      <c r="G1807" s="160">
        <v>0</v>
      </c>
      <c r="H1807" s="214">
        <v>43493</v>
      </c>
      <c r="I1807" s="160" t="s">
        <v>476</v>
      </c>
      <c r="J1807" s="160" t="s">
        <v>9054</v>
      </c>
      <c r="K1807" s="160">
        <f t="shared" si="30"/>
        <v>1</v>
      </c>
      <c r="L1807" s="160" t="s">
        <v>101</v>
      </c>
      <c r="M1807" s="211">
        <f>VLOOKUP(J1807,'Depr Rates'!A:G,7,FALSE)</f>
        <v>3.1399999999999997E-2</v>
      </c>
    </row>
    <row r="1808" spans="1:13" ht="14.45" x14ac:dyDescent="0.3">
      <c r="A1808" s="212" t="s">
        <v>102</v>
      </c>
      <c r="B1808" s="213">
        <v>10100501</v>
      </c>
      <c r="C1808" s="212">
        <v>108</v>
      </c>
      <c r="D1808" s="214">
        <v>43466</v>
      </c>
      <c r="E1808" s="160" t="s">
        <v>381</v>
      </c>
      <c r="F1808" s="160">
        <v>108105596</v>
      </c>
      <c r="G1808" s="215">
        <v>-4411.78</v>
      </c>
      <c r="H1808" s="214">
        <v>43493</v>
      </c>
      <c r="I1808" s="160" t="s">
        <v>476</v>
      </c>
      <c r="J1808" s="160" t="s">
        <v>9054</v>
      </c>
      <c r="K1808" s="160">
        <f t="shared" si="30"/>
        <v>1</v>
      </c>
      <c r="L1808" s="160" t="s">
        <v>101</v>
      </c>
      <c r="M1808" s="211">
        <f>VLOOKUP(J1808,'Depr Rates'!A:G,7,FALSE)</f>
        <v>3.1399999999999997E-2</v>
      </c>
    </row>
    <row r="1809" spans="1:13" ht="14.45" x14ac:dyDescent="0.3">
      <c r="A1809" s="212" t="s">
        <v>102</v>
      </c>
      <c r="B1809" s="213">
        <v>10100501</v>
      </c>
      <c r="C1809" s="212">
        <v>108</v>
      </c>
      <c r="D1809" s="214">
        <v>43466</v>
      </c>
      <c r="E1809" s="160" t="s">
        <v>383</v>
      </c>
      <c r="F1809" s="160">
        <v>108105596</v>
      </c>
      <c r="G1809" s="160">
        <v>0</v>
      </c>
      <c r="H1809" s="214">
        <v>43493</v>
      </c>
      <c r="I1809" s="160" t="s">
        <v>476</v>
      </c>
      <c r="J1809" s="160" t="s">
        <v>9054</v>
      </c>
      <c r="K1809" s="160">
        <f t="shared" si="30"/>
        <v>1</v>
      </c>
      <c r="L1809" s="160" t="s">
        <v>101</v>
      </c>
      <c r="M1809" s="211">
        <f>VLOOKUP(J1809,'Depr Rates'!A:G,7,FALSE)</f>
        <v>3.1399999999999997E-2</v>
      </c>
    </row>
    <row r="1810" spans="1:13" ht="14.45" x14ac:dyDescent="0.3">
      <c r="A1810" s="212" t="s">
        <v>102</v>
      </c>
      <c r="B1810" s="213">
        <v>10100501</v>
      </c>
      <c r="C1810" s="212">
        <v>108</v>
      </c>
      <c r="D1810" s="214">
        <v>43466</v>
      </c>
      <c r="E1810" s="160" t="s">
        <v>381</v>
      </c>
      <c r="F1810" s="160">
        <v>108105596</v>
      </c>
      <c r="G1810" s="215">
        <v>-6238.84</v>
      </c>
      <c r="H1810" s="214">
        <v>43493</v>
      </c>
      <c r="I1810" s="160" t="s">
        <v>476</v>
      </c>
      <c r="J1810" s="160" t="s">
        <v>9054</v>
      </c>
      <c r="K1810" s="160">
        <f t="shared" si="30"/>
        <v>1</v>
      </c>
      <c r="L1810" s="160" t="s">
        <v>101</v>
      </c>
      <c r="M1810" s="211">
        <f>VLOOKUP(J1810,'Depr Rates'!A:G,7,FALSE)</f>
        <v>3.1399999999999997E-2</v>
      </c>
    </row>
    <row r="1811" spans="1:13" ht="14.45" x14ac:dyDescent="0.3">
      <c r="A1811" s="212" t="s">
        <v>102</v>
      </c>
      <c r="B1811" s="213">
        <v>10100501</v>
      </c>
      <c r="C1811" s="212">
        <v>108</v>
      </c>
      <c r="D1811" s="214">
        <v>43466</v>
      </c>
      <c r="E1811" s="160" t="s">
        <v>383</v>
      </c>
      <c r="F1811" s="160">
        <v>108105596</v>
      </c>
      <c r="G1811" s="160">
        <v>0</v>
      </c>
      <c r="H1811" s="214">
        <v>43493</v>
      </c>
      <c r="I1811" s="160" t="s">
        <v>476</v>
      </c>
      <c r="J1811" s="160" t="s">
        <v>9054</v>
      </c>
      <c r="K1811" s="160">
        <f t="shared" si="30"/>
        <v>1</v>
      </c>
      <c r="L1811" s="160" t="s">
        <v>101</v>
      </c>
      <c r="M1811" s="211">
        <f>VLOOKUP(J1811,'Depr Rates'!A:G,7,FALSE)</f>
        <v>3.1399999999999997E-2</v>
      </c>
    </row>
    <row r="1812" spans="1:13" ht="14.45" x14ac:dyDescent="0.3">
      <c r="A1812" s="212" t="s">
        <v>102</v>
      </c>
      <c r="B1812" s="213">
        <v>10100501</v>
      </c>
      <c r="C1812" s="212">
        <v>108</v>
      </c>
      <c r="D1812" s="214">
        <v>43466</v>
      </c>
      <c r="E1812" s="160" t="s">
        <v>381</v>
      </c>
      <c r="F1812" s="160">
        <v>108105596</v>
      </c>
      <c r="G1812" s="160">
        <v>-116.48</v>
      </c>
      <c r="H1812" s="214">
        <v>43493</v>
      </c>
      <c r="I1812" s="160" t="s">
        <v>476</v>
      </c>
      <c r="J1812" s="160" t="s">
        <v>9132</v>
      </c>
      <c r="K1812" s="160">
        <f t="shared" si="30"/>
        <v>1</v>
      </c>
      <c r="L1812" s="160" t="s">
        <v>101</v>
      </c>
      <c r="M1812" s="211">
        <f>VLOOKUP(J1812,'Depr Rates'!A:G,7,FALSE)</f>
        <v>3.7400000000000003E-2</v>
      </c>
    </row>
    <row r="1813" spans="1:13" ht="14.45" x14ac:dyDescent="0.3">
      <c r="A1813" s="212" t="s">
        <v>102</v>
      </c>
      <c r="B1813" s="213">
        <v>10100501</v>
      </c>
      <c r="C1813" s="212">
        <v>108</v>
      </c>
      <c r="D1813" s="214">
        <v>43466</v>
      </c>
      <c r="E1813" s="160" t="s">
        <v>383</v>
      </c>
      <c r="F1813" s="160">
        <v>108105596</v>
      </c>
      <c r="G1813" s="160">
        <v>0</v>
      </c>
      <c r="H1813" s="214">
        <v>43493</v>
      </c>
      <c r="I1813" s="160" t="s">
        <v>476</v>
      </c>
      <c r="J1813" s="160" t="s">
        <v>9132</v>
      </c>
      <c r="K1813" s="160">
        <f t="shared" si="30"/>
        <v>1</v>
      </c>
      <c r="L1813" s="160" t="s">
        <v>101</v>
      </c>
      <c r="M1813" s="211">
        <f>VLOOKUP(J1813,'Depr Rates'!A:G,7,FALSE)</f>
        <v>3.7400000000000003E-2</v>
      </c>
    </row>
    <row r="1814" spans="1:13" ht="14.45" x14ac:dyDescent="0.3">
      <c r="A1814" s="212" t="s">
        <v>102</v>
      </c>
      <c r="B1814" s="213">
        <v>10100501</v>
      </c>
      <c r="C1814" s="212">
        <v>108</v>
      </c>
      <c r="D1814" s="214">
        <v>43466</v>
      </c>
      <c r="E1814" s="160" t="s">
        <v>381</v>
      </c>
      <c r="F1814" s="160">
        <v>108105596</v>
      </c>
      <c r="G1814" s="215">
        <v>-1915.52</v>
      </c>
      <c r="H1814" s="214">
        <v>43493</v>
      </c>
      <c r="I1814" s="160" t="s">
        <v>476</v>
      </c>
      <c r="J1814" s="160" t="s">
        <v>376</v>
      </c>
      <c r="K1814" s="160">
        <f t="shared" si="30"/>
        <v>1</v>
      </c>
      <c r="L1814" s="160" t="s">
        <v>101</v>
      </c>
      <c r="M1814" s="211">
        <f>VLOOKUP(J1814,'Depr Rates'!A:G,7,FALSE)</f>
        <v>3.9300000000000002E-2</v>
      </c>
    </row>
    <row r="1815" spans="1:13" ht="14.45" x14ac:dyDescent="0.3">
      <c r="A1815" s="212" t="s">
        <v>102</v>
      </c>
      <c r="B1815" s="213">
        <v>10100501</v>
      </c>
      <c r="C1815" s="212">
        <v>108</v>
      </c>
      <c r="D1815" s="214">
        <v>43466</v>
      </c>
      <c r="E1815" s="160" t="s">
        <v>383</v>
      </c>
      <c r="F1815" s="160">
        <v>108105596</v>
      </c>
      <c r="G1815" s="160">
        <v>0</v>
      </c>
      <c r="H1815" s="214">
        <v>43493</v>
      </c>
      <c r="I1815" s="160" t="s">
        <v>476</v>
      </c>
      <c r="J1815" s="160" t="s">
        <v>376</v>
      </c>
      <c r="K1815" s="160">
        <f t="shared" si="30"/>
        <v>1</v>
      </c>
      <c r="L1815" s="160" t="s">
        <v>101</v>
      </c>
      <c r="M1815" s="211">
        <f>VLOOKUP(J1815,'Depr Rates'!A:G,7,FALSE)</f>
        <v>3.9300000000000002E-2</v>
      </c>
    </row>
    <row r="1816" spans="1:13" ht="14.45" x14ac:dyDescent="0.3">
      <c r="A1816" s="212" t="s">
        <v>102</v>
      </c>
      <c r="B1816" s="213">
        <v>10100501</v>
      </c>
      <c r="C1816" s="212">
        <v>108</v>
      </c>
      <c r="D1816" s="214">
        <v>43466</v>
      </c>
      <c r="E1816" s="160" t="s">
        <v>383</v>
      </c>
      <c r="F1816" s="160">
        <v>108105596</v>
      </c>
      <c r="G1816" s="160">
        <v>0</v>
      </c>
      <c r="H1816" s="214">
        <v>43493</v>
      </c>
      <c r="I1816" s="160" t="s">
        <v>384</v>
      </c>
      <c r="J1816" s="160" t="s">
        <v>9054</v>
      </c>
      <c r="K1816" s="160">
        <f t="shared" si="30"/>
        <v>1</v>
      </c>
      <c r="L1816" s="160" t="s">
        <v>101</v>
      </c>
      <c r="M1816" s="211">
        <f>VLOOKUP(J1816,'Depr Rates'!A:G,7,FALSE)</f>
        <v>3.1399999999999997E-2</v>
      </c>
    </row>
    <row r="1817" spans="1:13" ht="14.45" x14ac:dyDescent="0.3">
      <c r="A1817" s="212" t="s">
        <v>102</v>
      </c>
      <c r="B1817" s="213">
        <v>10100501</v>
      </c>
      <c r="C1817" s="212">
        <v>108</v>
      </c>
      <c r="D1817" s="214">
        <v>43466</v>
      </c>
      <c r="E1817" s="160" t="s">
        <v>383</v>
      </c>
      <c r="F1817" s="160">
        <v>108105596</v>
      </c>
      <c r="G1817" s="160">
        <v>0</v>
      </c>
      <c r="H1817" s="214">
        <v>43493</v>
      </c>
      <c r="I1817" s="160" t="s">
        <v>384</v>
      </c>
      <c r="J1817" s="160" t="s">
        <v>9054</v>
      </c>
      <c r="K1817" s="160">
        <f t="shared" si="30"/>
        <v>1</v>
      </c>
      <c r="L1817" s="160" t="s">
        <v>101</v>
      </c>
      <c r="M1817" s="211">
        <f>VLOOKUP(J1817,'Depr Rates'!A:G,7,FALSE)</f>
        <v>3.1399999999999997E-2</v>
      </c>
    </row>
    <row r="1818" spans="1:13" ht="14.45" x14ac:dyDescent="0.3">
      <c r="A1818" s="212" t="s">
        <v>102</v>
      </c>
      <c r="B1818" s="213">
        <v>10100501</v>
      </c>
      <c r="C1818" s="212">
        <v>108</v>
      </c>
      <c r="D1818" s="214">
        <v>43466</v>
      </c>
      <c r="E1818" s="160" t="s">
        <v>383</v>
      </c>
      <c r="F1818" s="160">
        <v>108105596</v>
      </c>
      <c r="G1818" s="160">
        <v>0</v>
      </c>
      <c r="H1818" s="214">
        <v>43493</v>
      </c>
      <c r="I1818" s="160" t="s">
        <v>384</v>
      </c>
      <c r="J1818" s="160" t="s">
        <v>9054</v>
      </c>
      <c r="K1818" s="160">
        <f t="shared" si="30"/>
        <v>1</v>
      </c>
      <c r="L1818" s="160" t="s">
        <v>101</v>
      </c>
      <c r="M1818" s="211">
        <f>VLOOKUP(J1818,'Depr Rates'!A:G,7,FALSE)</f>
        <v>3.1399999999999997E-2</v>
      </c>
    </row>
    <row r="1819" spans="1:13" ht="14.45" x14ac:dyDescent="0.3">
      <c r="A1819" s="212" t="s">
        <v>102</v>
      </c>
      <c r="B1819" s="213">
        <v>10100501</v>
      </c>
      <c r="C1819" s="212">
        <v>108</v>
      </c>
      <c r="D1819" s="214">
        <v>43466</v>
      </c>
      <c r="E1819" s="160" t="s">
        <v>383</v>
      </c>
      <c r="F1819" s="160">
        <v>108105596</v>
      </c>
      <c r="G1819" s="160">
        <v>0</v>
      </c>
      <c r="H1819" s="214">
        <v>43493</v>
      </c>
      <c r="I1819" s="160" t="s">
        <v>384</v>
      </c>
      <c r="J1819" s="160" t="s">
        <v>9132</v>
      </c>
      <c r="K1819" s="160">
        <f t="shared" si="30"/>
        <v>1</v>
      </c>
      <c r="L1819" s="160" t="s">
        <v>101</v>
      </c>
      <c r="M1819" s="211">
        <f>VLOOKUP(J1819,'Depr Rates'!A:G,7,FALSE)</f>
        <v>3.7400000000000003E-2</v>
      </c>
    </row>
    <row r="1820" spans="1:13" ht="14.45" x14ac:dyDescent="0.3">
      <c r="A1820" s="212" t="s">
        <v>102</v>
      </c>
      <c r="B1820" s="213">
        <v>10100501</v>
      </c>
      <c r="C1820" s="212">
        <v>108</v>
      </c>
      <c r="D1820" s="214">
        <v>43466</v>
      </c>
      <c r="E1820" s="160" t="s">
        <v>383</v>
      </c>
      <c r="F1820" s="160">
        <v>108105596</v>
      </c>
      <c r="G1820" s="160">
        <v>0</v>
      </c>
      <c r="H1820" s="214">
        <v>43493</v>
      </c>
      <c r="I1820" s="160" t="s">
        <v>384</v>
      </c>
      <c r="J1820" s="160" t="s">
        <v>376</v>
      </c>
      <c r="K1820" s="160">
        <f t="shared" si="30"/>
        <v>1</v>
      </c>
      <c r="L1820" s="160" t="s">
        <v>101</v>
      </c>
      <c r="M1820" s="211">
        <f>VLOOKUP(J1820,'Depr Rates'!A:G,7,FALSE)</f>
        <v>3.9300000000000002E-2</v>
      </c>
    </row>
    <row r="1821" spans="1:13" ht="14.45" x14ac:dyDescent="0.3">
      <c r="A1821" s="212" t="s">
        <v>102</v>
      </c>
      <c r="B1821" s="213">
        <v>10100501</v>
      </c>
      <c r="C1821" s="212">
        <v>108</v>
      </c>
      <c r="D1821" s="214">
        <v>43497</v>
      </c>
      <c r="E1821" s="160" t="s">
        <v>383</v>
      </c>
      <c r="F1821" s="160">
        <v>108105596</v>
      </c>
      <c r="G1821" s="160">
        <v>0</v>
      </c>
      <c r="H1821" s="214">
        <v>43493</v>
      </c>
      <c r="I1821" s="160" t="s">
        <v>384</v>
      </c>
      <c r="J1821" s="160" t="s">
        <v>9054</v>
      </c>
      <c r="K1821" s="160">
        <f t="shared" si="30"/>
        <v>1</v>
      </c>
      <c r="L1821" s="160" t="s">
        <v>101</v>
      </c>
      <c r="M1821" s="211">
        <f>VLOOKUP(J1821,'Depr Rates'!A:G,7,FALSE)</f>
        <v>3.1399999999999997E-2</v>
      </c>
    </row>
    <row r="1822" spans="1:13" ht="14.45" x14ac:dyDescent="0.3">
      <c r="A1822" s="212" t="s">
        <v>102</v>
      </c>
      <c r="B1822" s="213">
        <v>10100501</v>
      </c>
      <c r="C1822" s="212">
        <v>108</v>
      </c>
      <c r="D1822" s="214">
        <v>43497</v>
      </c>
      <c r="E1822" s="160" t="s">
        <v>383</v>
      </c>
      <c r="F1822" s="160">
        <v>108105596</v>
      </c>
      <c r="G1822" s="160">
        <v>0</v>
      </c>
      <c r="H1822" s="214">
        <v>43493</v>
      </c>
      <c r="I1822" s="160" t="s">
        <v>384</v>
      </c>
      <c r="J1822" s="160" t="s">
        <v>9054</v>
      </c>
      <c r="K1822" s="160">
        <f t="shared" si="30"/>
        <v>1</v>
      </c>
      <c r="L1822" s="160" t="s">
        <v>101</v>
      </c>
      <c r="M1822" s="211">
        <f>VLOOKUP(J1822,'Depr Rates'!A:G,7,FALSE)</f>
        <v>3.1399999999999997E-2</v>
      </c>
    </row>
    <row r="1823" spans="1:13" ht="14.45" x14ac:dyDescent="0.3">
      <c r="A1823" s="212" t="s">
        <v>102</v>
      </c>
      <c r="B1823" s="213">
        <v>10100501</v>
      </c>
      <c r="C1823" s="212">
        <v>108</v>
      </c>
      <c r="D1823" s="214">
        <v>43497</v>
      </c>
      <c r="E1823" s="160" t="s">
        <v>383</v>
      </c>
      <c r="F1823" s="160">
        <v>108105596</v>
      </c>
      <c r="G1823" s="160">
        <v>0</v>
      </c>
      <c r="H1823" s="214">
        <v>43493</v>
      </c>
      <c r="I1823" s="160" t="s">
        <v>384</v>
      </c>
      <c r="J1823" s="160" t="s">
        <v>9054</v>
      </c>
      <c r="K1823" s="160">
        <f t="shared" si="30"/>
        <v>1</v>
      </c>
      <c r="L1823" s="160" t="s">
        <v>101</v>
      </c>
      <c r="M1823" s="211">
        <f>VLOOKUP(J1823,'Depr Rates'!A:G,7,FALSE)</f>
        <v>3.1399999999999997E-2</v>
      </c>
    </row>
    <row r="1824" spans="1:13" ht="14.45" x14ac:dyDescent="0.3">
      <c r="A1824" s="212" t="s">
        <v>102</v>
      </c>
      <c r="B1824" s="213">
        <v>10100501</v>
      </c>
      <c r="C1824" s="212">
        <v>108</v>
      </c>
      <c r="D1824" s="214">
        <v>43497</v>
      </c>
      <c r="E1824" s="160" t="s">
        <v>383</v>
      </c>
      <c r="F1824" s="160">
        <v>108105596</v>
      </c>
      <c r="G1824" s="160">
        <v>0</v>
      </c>
      <c r="H1824" s="214">
        <v>43493</v>
      </c>
      <c r="I1824" s="160" t="s">
        <v>384</v>
      </c>
      <c r="J1824" s="160" t="s">
        <v>9132</v>
      </c>
      <c r="K1824" s="160">
        <f t="shared" si="30"/>
        <v>1</v>
      </c>
      <c r="L1824" s="160" t="s">
        <v>101</v>
      </c>
      <c r="M1824" s="211">
        <f>VLOOKUP(J1824,'Depr Rates'!A:G,7,FALSE)</f>
        <v>3.7400000000000003E-2</v>
      </c>
    </row>
    <row r="1825" spans="1:13" ht="14.45" x14ac:dyDescent="0.3">
      <c r="A1825" s="212" t="s">
        <v>102</v>
      </c>
      <c r="B1825" s="213">
        <v>10100501</v>
      </c>
      <c r="C1825" s="212">
        <v>108</v>
      </c>
      <c r="D1825" s="214">
        <v>43497</v>
      </c>
      <c r="E1825" s="160" t="s">
        <v>383</v>
      </c>
      <c r="F1825" s="160">
        <v>108105596</v>
      </c>
      <c r="G1825" s="160">
        <v>0</v>
      </c>
      <c r="H1825" s="214">
        <v>43493</v>
      </c>
      <c r="I1825" s="160" t="s">
        <v>384</v>
      </c>
      <c r="J1825" s="160" t="s">
        <v>376</v>
      </c>
      <c r="K1825" s="160">
        <f t="shared" si="30"/>
        <v>1</v>
      </c>
      <c r="L1825" s="160" t="s">
        <v>101</v>
      </c>
      <c r="M1825" s="211">
        <f>VLOOKUP(J1825,'Depr Rates'!A:G,7,FALSE)</f>
        <v>3.9300000000000002E-2</v>
      </c>
    </row>
    <row r="1826" spans="1:13" ht="14.45" x14ac:dyDescent="0.3">
      <c r="A1826" s="212" t="s">
        <v>102</v>
      </c>
      <c r="B1826" s="213">
        <v>10100501</v>
      </c>
      <c r="C1826" s="212">
        <v>108</v>
      </c>
      <c r="D1826" s="214">
        <v>43497</v>
      </c>
      <c r="E1826" s="160" t="s">
        <v>383</v>
      </c>
      <c r="F1826" s="160">
        <v>108105596</v>
      </c>
      <c r="G1826" s="160">
        <v>0</v>
      </c>
      <c r="H1826" s="214">
        <v>43493</v>
      </c>
      <c r="I1826" s="160" t="s">
        <v>384</v>
      </c>
      <c r="J1826" s="160" t="s">
        <v>9054</v>
      </c>
      <c r="K1826" s="160">
        <f t="shared" si="30"/>
        <v>1</v>
      </c>
      <c r="L1826" s="160" t="s">
        <v>101</v>
      </c>
      <c r="M1826" s="211">
        <f>VLOOKUP(J1826,'Depr Rates'!A:G,7,FALSE)</f>
        <v>3.1399999999999997E-2</v>
      </c>
    </row>
    <row r="1827" spans="1:13" ht="14.45" x14ac:dyDescent="0.3">
      <c r="A1827" s="212" t="s">
        <v>102</v>
      </c>
      <c r="B1827" s="213">
        <v>10100501</v>
      </c>
      <c r="C1827" s="212">
        <v>108</v>
      </c>
      <c r="D1827" s="214">
        <v>43497</v>
      </c>
      <c r="E1827" s="160" t="s">
        <v>383</v>
      </c>
      <c r="F1827" s="160">
        <v>108105596</v>
      </c>
      <c r="G1827" s="160">
        <v>0</v>
      </c>
      <c r="H1827" s="214">
        <v>43493</v>
      </c>
      <c r="I1827" s="160" t="s">
        <v>384</v>
      </c>
      <c r="J1827" s="160" t="s">
        <v>9054</v>
      </c>
      <c r="K1827" s="160">
        <f t="shared" si="30"/>
        <v>1</v>
      </c>
      <c r="L1827" s="160" t="s">
        <v>101</v>
      </c>
      <c r="M1827" s="211">
        <f>VLOOKUP(J1827,'Depr Rates'!A:G,7,FALSE)</f>
        <v>3.1399999999999997E-2</v>
      </c>
    </row>
    <row r="1828" spans="1:13" ht="14.45" x14ac:dyDescent="0.3">
      <c r="A1828" s="212" t="s">
        <v>102</v>
      </c>
      <c r="B1828" s="213">
        <v>10100501</v>
      </c>
      <c r="C1828" s="212">
        <v>108</v>
      </c>
      <c r="D1828" s="214">
        <v>43497</v>
      </c>
      <c r="E1828" s="160" t="s">
        <v>383</v>
      </c>
      <c r="F1828" s="160">
        <v>108105596</v>
      </c>
      <c r="G1828" s="160">
        <v>0</v>
      </c>
      <c r="H1828" s="214">
        <v>43493</v>
      </c>
      <c r="I1828" s="160" t="s">
        <v>384</v>
      </c>
      <c r="J1828" s="160" t="s">
        <v>9054</v>
      </c>
      <c r="K1828" s="160">
        <f t="shared" si="30"/>
        <v>1</v>
      </c>
      <c r="L1828" s="160" t="s">
        <v>101</v>
      </c>
      <c r="M1828" s="211">
        <f>VLOOKUP(J1828,'Depr Rates'!A:G,7,FALSE)</f>
        <v>3.1399999999999997E-2</v>
      </c>
    </row>
    <row r="1829" spans="1:13" ht="14.45" x14ac:dyDescent="0.3">
      <c r="A1829" s="212" t="s">
        <v>102</v>
      </c>
      <c r="B1829" s="213">
        <v>10100501</v>
      </c>
      <c r="C1829" s="212">
        <v>108</v>
      </c>
      <c r="D1829" s="214">
        <v>43497</v>
      </c>
      <c r="E1829" s="160" t="s">
        <v>383</v>
      </c>
      <c r="F1829" s="160">
        <v>108105596</v>
      </c>
      <c r="G1829" s="160">
        <v>0</v>
      </c>
      <c r="H1829" s="214">
        <v>43493</v>
      </c>
      <c r="I1829" s="160" t="s">
        <v>384</v>
      </c>
      <c r="J1829" s="160" t="s">
        <v>9132</v>
      </c>
      <c r="K1829" s="160">
        <f t="shared" si="30"/>
        <v>1</v>
      </c>
      <c r="L1829" s="160" t="s">
        <v>101</v>
      </c>
      <c r="M1829" s="211">
        <f>VLOOKUP(J1829,'Depr Rates'!A:G,7,FALSE)</f>
        <v>3.7400000000000003E-2</v>
      </c>
    </row>
    <row r="1830" spans="1:13" ht="14.45" x14ac:dyDescent="0.3">
      <c r="A1830" s="212" t="s">
        <v>102</v>
      </c>
      <c r="B1830" s="213">
        <v>10100501</v>
      </c>
      <c r="C1830" s="212">
        <v>108</v>
      </c>
      <c r="D1830" s="214">
        <v>43497</v>
      </c>
      <c r="E1830" s="160" t="s">
        <v>383</v>
      </c>
      <c r="F1830" s="160">
        <v>108105596</v>
      </c>
      <c r="G1830" s="160">
        <v>0</v>
      </c>
      <c r="H1830" s="214">
        <v>43493</v>
      </c>
      <c r="I1830" s="160" t="s">
        <v>384</v>
      </c>
      <c r="J1830" s="160" t="s">
        <v>376</v>
      </c>
      <c r="K1830" s="160">
        <f t="shared" si="30"/>
        <v>1</v>
      </c>
      <c r="L1830" s="160" t="s">
        <v>101</v>
      </c>
      <c r="M1830" s="211">
        <f>VLOOKUP(J1830,'Depr Rates'!A:G,7,FALSE)</f>
        <v>3.9300000000000002E-2</v>
      </c>
    </row>
    <row r="1831" spans="1:13" ht="14.45" x14ac:dyDescent="0.3">
      <c r="A1831" s="212" t="s">
        <v>102</v>
      </c>
      <c r="B1831" s="213">
        <v>10100501</v>
      </c>
      <c r="C1831" s="212">
        <v>108</v>
      </c>
      <c r="D1831" s="214">
        <v>43525</v>
      </c>
      <c r="E1831" s="160" t="s">
        <v>383</v>
      </c>
      <c r="F1831" s="160">
        <v>108105596</v>
      </c>
      <c r="G1831" s="160">
        <v>0</v>
      </c>
      <c r="H1831" s="214">
        <v>43493</v>
      </c>
      <c r="I1831" s="160" t="s">
        <v>384</v>
      </c>
      <c r="J1831" s="160" t="s">
        <v>9054</v>
      </c>
      <c r="K1831" s="160">
        <f t="shared" si="30"/>
        <v>1</v>
      </c>
      <c r="L1831" s="160" t="s">
        <v>101</v>
      </c>
      <c r="M1831" s="211">
        <f>VLOOKUP(J1831,'Depr Rates'!A:G,7,FALSE)</f>
        <v>3.1399999999999997E-2</v>
      </c>
    </row>
    <row r="1832" spans="1:13" ht="14.45" x14ac:dyDescent="0.3">
      <c r="A1832" s="212" t="s">
        <v>102</v>
      </c>
      <c r="B1832" s="213">
        <v>10100501</v>
      </c>
      <c r="C1832" s="212">
        <v>108</v>
      </c>
      <c r="D1832" s="214">
        <v>43525</v>
      </c>
      <c r="E1832" s="160" t="s">
        <v>383</v>
      </c>
      <c r="F1832" s="160">
        <v>108105596</v>
      </c>
      <c r="G1832" s="160">
        <v>0</v>
      </c>
      <c r="H1832" s="214">
        <v>43493</v>
      </c>
      <c r="I1832" s="160" t="s">
        <v>384</v>
      </c>
      <c r="J1832" s="160" t="s">
        <v>9054</v>
      </c>
      <c r="K1832" s="160">
        <f t="shared" si="30"/>
        <v>1</v>
      </c>
      <c r="L1832" s="160" t="s">
        <v>101</v>
      </c>
      <c r="M1832" s="211">
        <f>VLOOKUP(J1832,'Depr Rates'!A:G,7,FALSE)</f>
        <v>3.1399999999999997E-2</v>
      </c>
    </row>
    <row r="1833" spans="1:13" ht="14.45" x14ac:dyDescent="0.3">
      <c r="A1833" s="212" t="s">
        <v>102</v>
      </c>
      <c r="B1833" s="213">
        <v>10100501</v>
      </c>
      <c r="C1833" s="212">
        <v>108</v>
      </c>
      <c r="D1833" s="214">
        <v>43525</v>
      </c>
      <c r="E1833" s="160" t="s">
        <v>383</v>
      </c>
      <c r="F1833" s="160">
        <v>108105596</v>
      </c>
      <c r="G1833" s="160">
        <v>0</v>
      </c>
      <c r="H1833" s="214">
        <v>43493</v>
      </c>
      <c r="I1833" s="160" t="s">
        <v>384</v>
      </c>
      <c r="J1833" s="160" t="s">
        <v>9054</v>
      </c>
      <c r="K1833" s="160">
        <f t="shared" si="30"/>
        <v>1</v>
      </c>
      <c r="L1833" s="160" t="s">
        <v>101</v>
      </c>
      <c r="M1833" s="211">
        <f>VLOOKUP(J1833,'Depr Rates'!A:G,7,FALSE)</f>
        <v>3.1399999999999997E-2</v>
      </c>
    </row>
    <row r="1834" spans="1:13" ht="14.45" x14ac:dyDescent="0.3">
      <c r="A1834" s="212" t="s">
        <v>102</v>
      </c>
      <c r="B1834" s="213">
        <v>10100501</v>
      </c>
      <c r="C1834" s="212">
        <v>108</v>
      </c>
      <c r="D1834" s="214">
        <v>43525</v>
      </c>
      <c r="E1834" s="160" t="s">
        <v>383</v>
      </c>
      <c r="F1834" s="160">
        <v>108105596</v>
      </c>
      <c r="G1834" s="160">
        <v>0</v>
      </c>
      <c r="H1834" s="214">
        <v>43493</v>
      </c>
      <c r="I1834" s="160" t="s">
        <v>384</v>
      </c>
      <c r="J1834" s="160" t="s">
        <v>9132</v>
      </c>
      <c r="K1834" s="160">
        <f t="shared" si="30"/>
        <v>1</v>
      </c>
      <c r="L1834" s="160" t="s">
        <v>101</v>
      </c>
      <c r="M1834" s="211">
        <f>VLOOKUP(J1834,'Depr Rates'!A:G,7,FALSE)</f>
        <v>3.7400000000000003E-2</v>
      </c>
    </row>
    <row r="1835" spans="1:13" ht="14.45" x14ac:dyDescent="0.3">
      <c r="A1835" s="212" t="s">
        <v>102</v>
      </c>
      <c r="B1835" s="213">
        <v>10100501</v>
      </c>
      <c r="C1835" s="212">
        <v>108</v>
      </c>
      <c r="D1835" s="214">
        <v>43525</v>
      </c>
      <c r="E1835" s="160" t="s">
        <v>383</v>
      </c>
      <c r="F1835" s="160">
        <v>108105596</v>
      </c>
      <c r="G1835" s="160">
        <v>0</v>
      </c>
      <c r="H1835" s="214">
        <v>43493</v>
      </c>
      <c r="I1835" s="160" t="s">
        <v>384</v>
      </c>
      <c r="J1835" s="160" t="s">
        <v>376</v>
      </c>
      <c r="K1835" s="160">
        <f t="shared" si="30"/>
        <v>1</v>
      </c>
      <c r="L1835" s="160" t="s">
        <v>101</v>
      </c>
      <c r="M1835" s="211">
        <f>VLOOKUP(J1835,'Depr Rates'!A:G,7,FALSE)</f>
        <v>3.9300000000000002E-2</v>
      </c>
    </row>
    <row r="1836" spans="1:13" ht="14.45" x14ac:dyDescent="0.3">
      <c r="A1836" s="212" t="s">
        <v>102</v>
      </c>
      <c r="B1836" s="213">
        <v>10100501</v>
      </c>
      <c r="C1836" s="212">
        <v>108</v>
      </c>
      <c r="D1836" s="214">
        <v>43525</v>
      </c>
      <c r="E1836" s="160" t="s">
        <v>383</v>
      </c>
      <c r="F1836" s="160">
        <v>108105596</v>
      </c>
      <c r="G1836" s="160">
        <v>0</v>
      </c>
      <c r="H1836" s="214">
        <v>43493</v>
      </c>
      <c r="I1836" s="160" t="s">
        <v>384</v>
      </c>
      <c r="J1836" s="160" t="s">
        <v>9054</v>
      </c>
      <c r="K1836" s="160">
        <f t="shared" si="30"/>
        <v>1</v>
      </c>
      <c r="L1836" s="160" t="s">
        <v>101</v>
      </c>
      <c r="M1836" s="211">
        <f>VLOOKUP(J1836,'Depr Rates'!A:G,7,FALSE)</f>
        <v>3.1399999999999997E-2</v>
      </c>
    </row>
    <row r="1837" spans="1:13" ht="14.45" x14ac:dyDescent="0.3">
      <c r="A1837" s="212" t="s">
        <v>102</v>
      </c>
      <c r="B1837" s="213">
        <v>10100501</v>
      </c>
      <c r="C1837" s="212">
        <v>108</v>
      </c>
      <c r="D1837" s="214">
        <v>43525</v>
      </c>
      <c r="E1837" s="160" t="s">
        <v>383</v>
      </c>
      <c r="F1837" s="160">
        <v>108105596</v>
      </c>
      <c r="G1837" s="160">
        <v>0</v>
      </c>
      <c r="H1837" s="214">
        <v>43493</v>
      </c>
      <c r="I1837" s="160" t="s">
        <v>384</v>
      </c>
      <c r="J1837" s="160" t="s">
        <v>9054</v>
      </c>
      <c r="K1837" s="160">
        <f t="shared" si="30"/>
        <v>1</v>
      </c>
      <c r="L1837" s="160" t="s">
        <v>101</v>
      </c>
      <c r="M1837" s="211">
        <f>VLOOKUP(J1837,'Depr Rates'!A:G,7,FALSE)</f>
        <v>3.1399999999999997E-2</v>
      </c>
    </row>
    <row r="1838" spans="1:13" ht="14.45" x14ac:dyDescent="0.3">
      <c r="A1838" s="212" t="s">
        <v>102</v>
      </c>
      <c r="B1838" s="213">
        <v>10100501</v>
      </c>
      <c r="C1838" s="212">
        <v>108</v>
      </c>
      <c r="D1838" s="214">
        <v>43525</v>
      </c>
      <c r="E1838" s="160" t="s">
        <v>383</v>
      </c>
      <c r="F1838" s="160">
        <v>108105596</v>
      </c>
      <c r="G1838" s="160">
        <v>0</v>
      </c>
      <c r="H1838" s="214">
        <v>43493</v>
      </c>
      <c r="I1838" s="160" t="s">
        <v>384</v>
      </c>
      <c r="J1838" s="160" t="s">
        <v>9054</v>
      </c>
      <c r="K1838" s="160">
        <f t="shared" si="30"/>
        <v>1</v>
      </c>
      <c r="L1838" s="160" t="s">
        <v>101</v>
      </c>
      <c r="M1838" s="211">
        <f>VLOOKUP(J1838,'Depr Rates'!A:G,7,FALSE)</f>
        <v>3.1399999999999997E-2</v>
      </c>
    </row>
    <row r="1839" spans="1:13" ht="14.45" x14ac:dyDescent="0.3">
      <c r="A1839" s="212" t="s">
        <v>102</v>
      </c>
      <c r="B1839" s="213">
        <v>10100501</v>
      </c>
      <c r="C1839" s="212">
        <v>108</v>
      </c>
      <c r="D1839" s="214">
        <v>43525</v>
      </c>
      <c r="E1839" s="160" t="s">
        <v>383</v>
      </c>
      <c r="F1839" s="160">
        <v>108105596</v>
      </c>
      <c r="G1839" s="160">
        <v>0</v>
      </c>
      <c r="H1839" s="214">
        <v>43493</v>
      </c>
      <c r="I1839" s="160" t="s">
        <v>384</v>
      </c>
      <c r="J1839" s="160" t="s">
        <v>9132</v>
      </c>
      <c r="K1839" s="160">
        <f t="shared" si="30"/>
        <v>1</v>
      </c>
      <c r="L1839" s="160" t="s">
        <v>101</v>
      </c>
      <c r="M1839" s="211">
        <f>VLOOKUP(J1839,'Depr Rates'!A:G,7,FALSE)</f>
        <v>3.7400000000000003E-2</v>
      </c>
    </row>
    <row r="1840" spans="1:13" ht="14.45" x14ac:dyDescent="0.3">
      <c r="A1840" s="212" t="s">
        <v>102</v>
      </c>
      <c r="B1840" s="213">
        <v>10100501</v>
      </c>
      <c r="C1840" s="212">
        <v>108</v>
      </c>
      <c r="D1840" s="214">
        <v>43525</v>
      </c>
      <c r="E1840" s="160" t="s">
        <v>383</v>
      </c>
      <c r="F1840" s="160">
        <v>108105596</v>
      </c>
      <c r="G1840" s="160">
        <v>0</v>
      </c>
      <c r="H1840" s="214">
        <v>43493</v>
      </c>
      <c r="I1840" s="160" t="s">
        <v>384</v>
      </c>
      <c r="J1840" s="160" t="s">
        <v>376</v>
      </c>
      <c r="K1840" s="160">
        <f t="shared" si="30"/>
        <v>1</v>
      </c>
      <c r="L1840" s="160" t="s">
        <v>101</v>
      </c>
      <c r="M1840" s="211">
        <f>VLOOKUP(J1840,'Depr Rates'!A:G,7,FALSE)</f>
        <v>3.9300000000000002E-2</v>
      </c>
    </row>
    <row r="1841" spans="1:13" ht="14.45" x14ac:dyDescent="0.3">
      <c r="A1841" s="212" t="s">
        <v>102</v>
      </c>
      <c r="B1841" s="213">
        <v>10100501</v>
      </c>
      <c r="C1841" s="212">
        <v>108</v>
      </c>
      <c r="D1841" s="214">
        <v>43525</v>
      </c>
      <c r="E1841" s="160" t="s">
        <v>383</v>
      </c>
      <c r="F1841" s="160">
        <v>108105596</v>
      </c>
      <c r="G1841" s="160">
        <v>0</v>
      </c>
      <c r="H1841" s="214">
        <v>43493</v>
      </c>
      <c r="I1841" s="160" t="s">
        <v>384</v>
      </c>
      <c r="J1841" s="160" t="s">
        <v>9054</v>
      </c>
      <c r="K1841" s="160">
        <f t="shared" si="30"/>
        <v>1</v>
      </c>
      <c r="L1841" s="160" t="s">
        <v>101</v>
      </c>
      <c r="M1841" s="211">
        <f>VLOOKUP(J1841,'Depr Rates'!A:G,7,FALSE)</f>
        <v>3.1399999999999997E-2</v>
      </c>
    </row>
    <row r="1842" spans="1:13" ht="14.45" x14ac:dyDescent="0.3">
      <c r="A1842" s="212" t="s">
        <v>102</v>
      </c>
      <c r="B1842" s="213">
        <v>10100501</v>
      </c>
      <c r="C1842" s="212">
        <v>108</v>
      </c>
      <c r="D1842" s="214">
        <v>43525</v>
      </c>
      <c r="E1842" s="160" t="s">
        <v>383</v>
      </c>
      <c r="F1842" s="160">
        <v>108105596</v>
      </c>
      <c r="G1842" s="160">
        <v>0</v>
      </c>
      <c r="H1842" s="214">
        <v>43493</v>
      </c>
      <c r="I1842" s="160" t="s">
        <v>384</v>
      </c>
      <c r="J1842" s="160" t="s">
        <v>9054</v>
      </c>
      <c r="K1842" s="160">
        <f t="shared" si="30"/>
        <v>1</v>
      </c>
      <c r="L1842" s="160" t="s">
        <v>101</v>
      </c>
      <c r="M1842" s="211">
        <f>VLOOKUP(J1842,'Depr Rates'!A:G,7,FALSE)</f>
        <v>3.1399999999999997E-2</v>
      </c>
    </row>
    <row r="1843" spans="1:13" ht="14.45" x14ac:dyDescent="0.3">
      <c r="A1843" s="212" t="s">
        <v>102</v>
      </c>
      <c r="B1843" s="213">
        <v>10100501</v>
      </c>
      <c r="C1843" s="212">
        <v>108</v>
      </c>
      <c r="D1843" s="214">
        <v>43525</v>
      </c>
      <c r="E1843" s="160" t="s">
        <v>383</v>
      </c>
      <c r="F1843" s="160">
        <v>108105596</v>
      </c>
      <c r="G1843" s="160">
        <v>0</v>
      </c>
      <c r="H1843" s="214">
        <v>43493</v>
      </c>
      <c r="I1843" s="160" t="s">
        <v>384</v>
      </c>
      <c r="J1843" s="160" t="s">
        <v>9054</v>
      </c>
      <c r="K1843" s="160">
        <f t="shared" si="30"/>
        <v>1</v>
      </c>
      <c r="L1843" s="160" t="s">
        <v>101</v>
      </c>
      <c r="M1843" s="211">
        <f>VLOOKUP(J1843,'Depr Rates'!A:G,7,FALSE)</f>
        <v>3.1399999999999997E-2</v>
      </c>
    </row>
    <row r="1844" spans="1:13" ht="14.45" x14ac:dyDescent="0.3">
      <c r="A1844" s="212" t="s">
        <v>102</v>
      </c>
      <c r="B1844" s="213">
        <v>10100501</v>
      </c>
      <c r="C1844" s="212">
        <v>108</v>
      </c>
      <c r="D1844" s="214">
        <v>43525</v>
      </c>
      <c r="E1844" s="160" t="s">
        <v>383</v>
      </c>
      <c r="F1844" s="160">
        <v>108105596</v>
      </c>
      <c r="G1844" s="160">
        <v>0</v>
      </c>
      <c r="H1844" s="214">
        <v>43493</v>
      </c>
      <c r="I1844" s="160" t="s">
        <v>384</v>
      </c>
      <c r="J1844" s="160" t="s">
        <v>9132</v>
      </c>
      <c r="K1844" s="160">
        <f t="shared" si="30"/>
        <v>1</v>
      </c>
      <c r="L1844" s="160" t="s">
        <v>101</v>
      </c>
      <c r="M1844" s="211">
        <f>VLOOKUP(J1844,'Depr Rates'!A:G,7,FALSE)</f>
        <v>3.7400000000000003E-2</v>
      </c>
    </row>
    <row r="1845" spans="1:13" ht="14.45" x14ac:dyDescent="0.3">
      <c r="A1845" s="212" t="s">
        <v>102</v>
      </c>
      <c r="B1845" s="213">
        <v>10100501</v>
      </c>
      <c r="C1845" s="212">
        <v>108</v>
      </c>
      <c r="D1845" s="214">
        <v>43525</v>
      </c>
      <c r="E1845" s="160" t="s">
        <v>383</v>
      </c>
      <c r="F1845" s="160">
        <v>108105596</v>
      </c>
      <c r="G1845" s="160">
        <v>0</v>
      </c>
      <c r="H1845" s="214">
        <v>43493</v>
      </c>
      <c r="I1845" s="160" t="s">
        <v>384</v>
      </c>
      <c r="J1845" s="160" t="s">
        <v>376</v>
      </c>
      <c r="K1845" s="160">
        <f t="shared" si="30"/>
        <v>1</v>
      </c>
      <c r="L1845" s="160" t="s">
        <v>101</v>
      </c>
      <c r="M1845" s="211">
        <f>VLOOKUP(J1845,'Depr Rates'!A:G,7,FALSE)</f>
        <v>3.9300000000000002E-2</v>
      </c>
    </row>
    <row r="1846" spans="1:13" ht="14.45" x14ac:dyDescent="0.3">
      <c r="A1846" s="212" t="s">
        <v>102</v>
      </c>
      <c r="B1846" s="213">
        <v>10100501</v>
      </c>
      <c r="C1846" s="212">
        <v>108</v>
      </c>
      <c r="D1846" s="214">
        <v>43497</v>
      </c>
      <c r="E1846" s="160" t="s">
        <v>381</v>
      </c>
      <c r="F1846" s="160">
        <v>108105669</v>
      </c>
      <c r="G1846" s="160">
        <v>-955.12</v>
      </c>
      <c r="H1846" s="214">
        <v>43514</v>
      </c>
      <c r="I1846" s="160" t="s">
        <v>520</v>
      </c>
      <c r="J1846" s="160" t="s">
        <v>9054</v>
      </c>
      <c r="K1846" s="160">
        <f t="shared" si="30"/>
        <v>2</v>
      </c>
      <c r="L1846" s="160" t="s">
        <v>101</v>
      </c>
      <c r="M1846" s="211">
        <f>VLOOKUP(J1846,'Depr Rates'!A:G,7,FALSE)</f>
        <v>3.1399999999999997E-2</v>
      </c>
    </row>
    <row r="1847" spans="1:13" ht="14.45" x14ac:dyDescent="0.3">
      <c r="A1847" s="212" t="s">
        <v>102</v>
      </c>
      <c r="B1847" s="213">
        <v>10100501</v>
      </c>
      <c r="C1847" s="212">
        <v>108</v>
      </c>
      <c r="D1847" s="214">
        <v>43497</v>
      </c>
      <c r="E1847" s="160" t="s">
        <v>383</v>
      </c>
      <c r="F1847" s="160">
        <v>108105669</v>
      </c>
      <c r="G1847" s="160">
        <v>0</v>
      </c>
      <c r="H1847" s="214">
        <v>43514</v>
      </c>
      <c r="I1847" s="160" t="s">
        <v>520</v>
      </c>
      <c r="J1847" s="160" t="s">
        <v>9054</v>
      </c>
      <c r="K1847" s="160">
        <f t="shared" si="30"/>
        <v>2</v>
      </c>
      <c r="L1847" s="160" t="s">
        <v>101</v>
      </c>
      <c r="M1847" s="211">
        <f>VLOOKUP(J1847,'Depr Rates'!A:G,7,FALSE)</f>
        <v>3.1399999999999997E-2</v>
      </c>
    </row>
    <row r="1848" spans="1:13" ht="14.45" x14ac:dyDescent="0.3">
      <c r="A1848" s="212" t="s">
        <v>102</v>
      </c>
      <c r="B1848" s="213">
        <v>10100501</v>
      </c>
      <c r="C1848" s="212">
        <v>108</v>
      </c>
      <c r="D1848" s="214">
        <v>43497</v>
      </c>
      <c r="E1848" s="160" t="s">
        <v>381</v>
      </c>
      <c r="F1848" s="160">
        <v>108105669</v>
      </c>
      <c r="G1848" s="160">
        <v>-337.5</v>
      </c>
      <c r="H1848" s="214">
        <v>43514</v>
      </c>
      <c r="I1848" s="160" t="s">
        <v>520</v>
      </c>
      <c r="J1848" s="160" t="s">
        <v>9132</v>
      </c>
      <c r="K1848" s="160">
        <f t="shared" si="30"/>
        <v>2</v>
      </c>
      <c r="L1848" s="160" t="s">
        <v>101</v>
      </c>
      <c r="M1848" s="211">
        <f>VLOOKUP(J1848,'Depr Rates'!A:G,7,FALSE)</f>
        <v>3.7400000000000003E-2</v>
      </c>
    </row>
    <row r="1849" spans="1:13" ht="14.45" x14ac:dyDescent="0.3">
      <c r="A1849" s="212" t="s">
        <v>102</v>
      </c>
      <c r="B1849" s="213">
        <v>10100501</v>
      </c>
      <c r="C1849" s="212">
        <v>108</v>
      </c>
      <c r="D1849" s="214">
        <v>43497</v>
      </c>
      <c r="E1849" s="160" t="s">
        <v>381</v>
      </c>
      <c r="F1849" s="160">
        <v>108105669</v>
      </c>
      <c r="G1849" s="215">
        <v>-6320</v>
      </c>
      <c r="H1849" s="214">
        <v>43514</v>
      </c>
      <c r="I1849" s="160" t="s">
        <v>520</v>
      </c>
      <c r="J1849" s="160" t="s">
        <v>9132</v>
      </c>
      <c r="K1849" s="160">
        <f t="shared" si="30"/>
        <v>2</v>
      </c>
      <c r="L1849" s="160" t="s">
        <v>101</v>
      </c>
      <c r="M1849" s="211">
        <f>VLOOKUP(J1849,'Depr Rates'!A:G,7,FALSE)</f>
        <v>3.7400000000000003E-2</v>
      </c>
    </row>
    <row r="1850" spans="1:13" ht="14.45" x14ac:dyDescent="0.3">
      <c r="A1850" s="212" t="s">
        <v>102</v>
      </c>
      <c r="B1850" s="213">
        <v>10100501</v>
      </c>
      <c r="C1850" s="212">
        <v>108</v>
      </c>
      <c r="D1850" s="214">
        <v>43497</v>
      </c>
      <c r="E1850" s="160" t="s">
        <v>381</v>
      </c>
      <c r="F1850" s="160">
        <v>108105669</v>
      </c>
      <c r="G1850" s="215">
        <v>-3260</v>
      </c>
      <c r="H1850" s="214">
        <v>43514</v>
      </c>
      <c r="I1850" s="160" t="s">
        <v>520</v>
      </c>
      <c r="J1850" s="160" t="s">
        <v>9132</v>
      </c>
      <c r="K1850" s="160">
        <f t="shared" si="30"/>
        <v>2</v>
      </c>
      <c r="L1850" s="160" t="s">
        <v>101</v>
      </c>
      <c r="M1850" s="211">
        <f>VLOOKUP(J1850,'Depr Rates'!A:G,7,FALSE)</f>
        <v>3.7400000000000003E-2</v>
      </c>
    </row>
    <row r="1851" spans="1:13" ht="14.45" x14ac:dyDescent="0.3">
      <c r="A1851" s="212" t="s">
        <v>102</v>
      </c>
      <c r="B1851" s="213">
        <v>10100501</v>
      </c>
      <c r="C1851" s="212">
        <v>108</v>
      </c>
      <c r="D1851" s="214">
        <v>43497</v>
      </c>
      <c r="E1851" s="160" t="s">
        <v>383</v>
      </c>
      <c r="F1851" s="160">
        <v>108105669</v>
      </c>
      <c r="G1851" s="160">
        <v>0</v>
      </c>
      <c r="H1851" s="214">
        <v>43514</v>
      </c>
      <c r="I1851" s="160" t="s">
        <v>520</v>
      </c>
      <c r="J1851" s="160" t="s">
        <v>9132</v>
      </c>
      <c r="K1851" s="160">
        <f t="shared" si="30"/>
        <v>2</v>
      </c>
      <c r="L1851" s="160" t="s">
        <v>101</v>
      </c>
      <c r="M1851" s="211">
        <f>VLOOKUP(J1851,'Depr Rates'!A:G,7,FALSE)</f>
        <v>3.7400000000000003E-2</v>
      </c>
    </row>
    <row r="1852" spans="1:13" ht="14.45" x14ac:dyDescent="0.3">
      <c r="A1852" s="212" t="s">
        <v>102</v>
      </c>
      <c r="B1852" s="213">
        <v>10100501</v>
      </c>
      <c r="C1852" s="212">
        <v>108</v>
      </c>
      <c r="D1852" s="214">
        <v>43497</v>
      </c>
      <c r="E1852" s="160" t="s">
        <v>383</v>
      </c>
      <c r="F1852" s="160">
        <v>108105669</v>
      </c>
      <c r="G1852" s="160">
        <v>0</v>
      </c>
      <c r="H1852" s="214">
        <v>43514</v>
      </c>
      <c r="I1852" s="160" t="s">
        <v>520</v>
      </c>
      <c r="J1852" s="160" t="s">
        <v>9132</v>
      </c>
      <c r="K1852" s="160">
        <f t="shared" si="30"/>
        <v>2</v>
      </c>
      <c r="L1852" s="160" t="s">
        <v>101</v>
      </c>
      <c r="M1852" s="211">
        <f>VLOOKUP(J1852,'Depr Rates'!A:G,7,FALSE)</f>
        <v>3.7400000000000003E-2</v>
      </c>
    </row>
    <row r="1853" spans="1:13" ht="14.45" x14ac:dyDescent="0.3">
      <c r="A1853" s="212" t="s">
        <v>102</v>
      </c>
      <c r="B1853" s="213">
        <v>10100501</v>
      </c>
      <c r="C1853" s="212">
        <v>108</v>
      </c>
      <c r="D1853" s="214">
        <v>43497</v>
      </c>
      <c r="E1853" s="160" t="s">
        <v>383</v>
      </c>
      <c r="F1853" s="160">
        <v>108105669</v>
      </c>
      <c r="G1853" s="160">
        <v>0</v>
      </c>
      <c r="H1853" s="214">
        <v>43514</v>
      </c>
      <c r="I1853" s="160" t="s">
        <v>520</v>
      </c>
      <c r="J1853" s="160" t="s">
        <v>9132</v>
      </c>
      <c r="K1853" s="160">
        <f t="shared" si="30"/>
        <v>2</v>
      </c>
      <c r="L1853" s="160" t="s">
        <v>101</v>
      </c>
      <c r="M1853" s="211">
        <f>VLOOKUP(J1853,'Depr Rates'!A:G,7,FALSE)</f>
        <v>3.7400000000000003E-2</v>
      </c>
    </row>
    <row r="1854" spans="1:13" ht="14.45" x14ac:dyDescent="0.3">
      <c r="A1854" s="212" t="s">
        <v>102</v>
      </c>
      <c r="B1854" s="213">
        <v>10100501</v>
      </c>
      <c r="C1854" s="212">
        <v>108</v>
      </c>
      <c r="D1854" s="214">
        <v>43497</v>
      </c>
      <c r="E1854" s="160" t="s">
        <v>383</v>
      </c>
      <c r="F1854" s="160">
        <v>108105669</v>
      </c>
      <c r="G1854" s="160">
        <v>0</v>
      </c>
      <c r="H1854" s="214">
        <v>43514</v>
      </c>
      <c r="I1854" s="160" t="s">
        <v>384</v>
      </c>
      <c r="J1854" s="160" t="s">
        <v>9054</v>
      </c>
      <c r="K1854" s="160">
        <f t="shared" si="30"/>
        <v>2</v>
      </c>
      <c r="L1854" s="160" t="s">
        <v>101</v>
      </c>
      <c r="M1854" s="211">
        <f>VLOOKUP(J1854,'Depr Rates'!A:G,7,FALSE)</f>
        <v>3.1399999999999997E-2</v>
      </c>
    </row>
    <row r="1855" spans="1:13" ht="14.45" x14ac:dyDescent="0.3">
      <c r="A1855" s="212" t="s">
        <v>102</v>
      </c>
      <c r="B1855" s="213">
        <v>10100501</v>
      </c>
      <c r="C1855" s="212">
        <v>108</v>
      </c>
      <c r="D1855" s="214">
        <v>43497</v>
      </c>
      <c r="E1855" s="160" t="s">
        <v>383</v>
      </c>
      <c r="F1855" s="160">
        <v>108105669</v>
      </c>
      <c r="G1855" s="160">
        <v>0</v>
      </c>
      <c r="H1855" s="214">
        <v>43514</v>
      </c>
      <c r="I1855" s="160" t="s">
        <v>384</v>
      </c>
      <c r="J1855" s="160" t="s">
        <v>9132</v>
      </c>
      <c r="K1855" s="160">
        <f t="shared" si="30"/>
        <v>2</v>
      </c>
      <c r="L1855" s="160" t="s">
        <v>101</v>
      </c>
      <c r="M1855" s="211">
        <f>VLOOKUP(J1855,'Depr Rates'!A:G,7,FALSE)</f>
        <v>3.7400000000000003E-2</v>
      </c>
    </row>
    <row r="1856" spans="1:13" ht="14.45" x14ac:dyDescent="0.3">
      <c r="A1856" s="212" t="s">
        <v>102</v>
      </c>
      <c r="B1856" s="213">
        <v>10100501</v>
      </c>
      <c r="C1856" s="212">
        <v>108</v>
      </c>
      <c r="D1856" s="214">
        <v>43497</v>
      </c>
      <c r="E1856" s="160" t="s">
        <v>383</v>
      </c>
      <c r="F1856" s="160">
        <v>108105669</v>
      </c>
      <c r="G1856" s="160">
        <v>0</v>
      </c>
      <c r="H1856" s="214">
        <v>43514</v>
      </c>
      <c r="I1856" s="160" t="s">
        <v>384</v>
      </c>
      <c r="J1856" s="160" t="s">
        <v>9132</v>
      </c>
      <c r="K1856" s="160">
        <f t="shared" si="30"/>
        <v>2</v>
      </c>
      <c r="L1856" s="160" t="s">
        <v>101</v>
      </c>
      <c r="M1856" s="211">
        <f>VLOOKUP(J1856,'Depr Rates'!A:G,7,FALSE)</f>
        <v>3.7400000000000003E-2</v>
      </c>
    </row>
    <row r="1857" spans="1:13" ht="14.45" x14ac:dyDescent="0.3">
      <c r="A1857" s="212" t="s">
        <v>102</v>
      </c>
      <c r="B1857" s="213">
        <v>10100501</v>
      </c>
      <c r="C1857" s="212">
        <v>108</v>
      </c>
      <c r="D1857" s="214">
        <v>43497</v>
      </c>
      <c r="E1857" s="160" t="s">
        <v>383</v>
      </c>
      <c r="F1857" s="160">
        <v>108105669</v>
      </c>
      <c r="G1857" s="160">
        <v>0</v>
      </c>
      <c r="H1857" s="214">
        <v>43514</v>
      </c>
      <c r="I1857" s="160" t="s">
        <v>384</v>
      </c>
      <c r="J1857" s="160" t="s">
        <v>9132</v>
      </c>
      <c r="K1857" s="160">
        <f t="shared" si="30"/>
        <v>2</v>
      </c>
      <c r="L1857" s="160" t="s">
        <v>101</v>
      </c>
      <c r="M1857" s="211">
        <f>VLOOKUP(J1857,'Depr Rates'!A:G,7,FALSE)</f>
        <v>3.7400000000000003E-2</v>
      </c>
    </row>
    <row r="1858" spans="1:13" ht="14.45" x14ac:dyDescent="0.3">
      <c r="A1858" s="212" t="s">
        <v>102</v>
      </c>
      <c r="B1858" s="213">
        <v>10100501</v>
      </c>
      <c r="C1858" s="212">
        <v>108</v>
      </c>
      <c r="D1858" s="214">
        <v>43525</v>
      </c>
      <c r="E1858" s="160" t="s">
        <v>383</v>
      </c>
      <c r="F1858" s="160">
        <v>108105669</v>
      </c>
      <c r="G1858" s="160">
        <v>0</v>
      </c>
      <c r="H1858" s="214">
        <v>43514</v>
      </c>
      <c r="I1858" s="160" t="s">
        <v>384</v>
      </c>
      <c r="J1858" s="160" t="s">
        <v>9054</v>
      </c>
      <c r="K1858" s="160">
        <f t="shared" si="30"/>
        <v>2</v>
      </c>
      <c r="L1858" s="160" t="s">
        <v>101</v>
      </c>
      <c r="M1858" s="211">
        <f>VLOOKUP(J1858,'Depr Rates'!A:G,7,FALSE)</f>
        <v>3.1399999999999997E-2</v>
      </c>
    </row>
    <row r="1859" spans="1:13" ht="14.45" x14ac:dyDescent="0.3">
      <c r="A1859" s="212" t="s">
        <v>102</v>
      </c>
      <c r="B1859" s="213">
        <v>10100501</v>
      </c>
      <c r="C1859" s="212">
        <v>108</v>
      </c>
      <c r="D1859" s="214">
        <v>43525</v>
      </c>
      <c r="E1859" s="160" t="s">
        <v>383</v>
      </c>
      <c r="F1859" s="160">
        <v>108105669</v>
      </c>
      <c r="G1859" s="160">
        <v>0</v>
      </c>
      <c r="H1859" s="214">
        <v>43514</v>
      </c>
      <c r="I1859" s="160" t="s">
        <v>384</v>
      </c>
      <c r="J1859" s="160" t="s">
        <v>9132</v>
      </c>
      <c r="K1859" s="160">
        <f t="shared" si="30"/>
        <v>2</v>
      </c>
      <c r="L1859" s="160" t="s">
        <v>101</v>
      </c>
      <c r="M1859" s="211">
        <f>VLOOKUP(J1859,'Depr Rates'!A:G,7,FALSE)</f>
        <v>3.7400000000000003E-2</v>
      </c>
    </row>
    <row r="1860" spans="1:13" ht="14.45" x14ac:dyDescent="0.3">
      <c r="A1860" s="212" t="s">
        <v>102</v>
      </c>
      <c r="B1860" s="213">
        <v>10100501</v>
      </c>
      <c r="C1860" s="212">
        <v>108</v>
      </c>
      <c r="D1860" s="214">
        <v>43525</v>
      </c>
      <c r="E1860" s="160" t="s">
        <v>383</v>
      </c>
      <c r="F1860" s="160">
        <v>108105669</v>
      </c>
      <c r="G1860" s="160">
        <v>0</v>
      </c>
      <c r="H1860" s="214">
        <v>43514</v>
      </c>
      <c r="I1860" s="160" t="s">
        <v>384</v>
      </c>
      <c r="J1860" s="160" t="s">
        <v>9132</v>
      </c>
      <c r="K1860" s="160">
        <f t="shared" si="30"/>
        <v>2</v>
      </c>
      <c r="L1860" s="160" t="s">
        <v>101</v>
      </c>
      <c r="M1860" s="211">
        <f>VLOOKUP(J1860,'Depr Rates'!A:G,7,FALSE)</f>
        <v>3.7400000000000003E-2</v>
      </c>
    </row>
    <row r="1861" spans="1:13" ht="14.45" x14ac:dyDescent="0.3">
      <c r="A1861" s="212" t="s">
        <v>102</v>
      </c>
      <c r="B1861" s="213">
        <v>10100501</v>
      </c>
      <c r="C1861" s="212">
        <v>108</v>
      </c>
      <c r="D1861" s="214">
        <v>43525</v>
      </c>
      <c r="E1861" s="160" t="s">
        <v>383</v>
      </c>
      <c r="F1861" s="160">
        <v>108105669</v>
      </c>
      <c r="G1861" s="160">
        <v>0</v>
      </c>
      <c r="H1861" s="214">
        <v>43514</v>
      </c>
      <c r="I1861" s="160" t="s">
        <v>384</v>
      </c>
      <c r="J1861" s="160" t="s">
        <v>9132</v>
      </c>
      <c r="K1861" s="160">
        <f t="shared" si="30"/>
        <v>2</v>
      </c>
      <c r="L1861" s="160" t="s">
        <v>101</v>
      </c>
      <c r="M1861" s="211">
        <f>VLOOKUP(J1861,'Depr Rates'!A:G,7,FALSE)</f>
        <v>3.7400000000000003E-2</v>
      </c>
    </row>
    <row r="1862" spans="1:13" ht="14.45" x14ac:dyDescent="0.3">
      <c r="A1862" s="212" t="s">
        <v>102</v>
      </c>
      <c r="B1862" s="213">
        <v>10100501</v>
      </c>
      <c r="C1862" s="212">
        <v>108</v>
      </c>
      <c r="D1862" s="214">
        <v>43525</v>
      </c>
      <c r="E1862" s="160" t="s">
        <v>383</v>
      </c>
      <c r="F1862" s="160">
        <v>108105669</v>
      </c>
      <c r="G1862" s="160">
        <v>0</v>
      </c>
      <c r="H1862" s="214">
        <v>43514</v>
      </c>
      <c r="I1862" s="160" t="s">
        <v>384</v>
      </c>
      <c r="J1862" s="160" t="s">
        <v>9054</v>
      </c>
      <c r="K1862" s="160">
        <f t="shared" si="30"/>
        <v>2</v>
      </c>
      <c r="L1862" s="160" t="s">
        <v>101</v>
      </c>
      <c r="M1862" s="211">
        <f>VLOOKUP(J1862,'Depr Rates'!A:G,7,FALSE)</f>
        <v>3.1399999999999997E-2</v>
      </c>
    </row>
    <row r="1863" spans="1:13" ht="14.45" x14ac:dyDescent="0.3">
      <c r="A1863" s="212" t="s">
        <v>102</v>
      </c>
      <c r="B1863" s="213">
        <v>10100501</v>
      </c>
      <c r="C1863" s="212">
        <v>108</v>
      </c>
      <c r="D1863" s="214">
        <v>43525</v>
      </c>
      <c r="E1863" s="160" t="s">
        <v>383</v>
      </c>
      <c r="F1863" s="160">
        <v>108105669</v>
      </c>
      <c r="G1863" s="160">
        <v>0</v>
      </c>
      <c r="H1863" s="214">
        <v>43514</v>
      </c>
      <c r="I1863" s="160" t="s">
        <v>384</v>
      </c>
      <c r="J1863" s="160" t="s">
        <v>9132</v>
      </c>
      <c r="K1863" s="160">
        <f t="shared" si="30"/>
        <v>2</v>
      </c>
      <c r="L1863" s="160" t="s">
        <v>101</v>
      </c>
      <c r="M1863" s="211">
        <f>VLOOKUP(J1863,'Depr Rates'!A:G,7,FALSE)</f>
        <v>3.7400000000000003E-2</v>
      </c>
    </row>
    <row r="1864" spans="1:13" ht="14.45" x14ac:dyDescent="0.3">
      <c r="A1864" s="212" t="s">
        <v>102</v>
      </c>
      <c r="B1864" s="213">
        <v>10100501</v>
      </c>
      <c r="C1864" s="212">
        <v>108</v>
      </c>
      <c r="D1864" s="214">
        <v>43525</v>
      </c>
      <c r="E1864" s="160" t="s">
        <v>383</v>
      </c>
      <c r="F1864" s="160">
        <v>108105669</v>
      </c>
      <c r="G1864" s="160">
        <v>0</v>
      </c>
      <c r="H1864" s="214">
        <v>43514</v>
      </c>
      <c r="I1864" s="160" t="s">
        <v>384</v>
      </c>
      <c r="J1864" s="160" t="s">
        <v>9132</v>
      </c>
      <c r="K1864" s="160">
        <f t="shared" si="30"/>
        <v>2</v>
      </c>
      <c r="L1864" s="160" t="s">
        <v>101</v>
      </c>
      <c r="M1864" s="211">
        <f>VLOOKUP(J1864,'Depr Rates'!A:G,7,FALSE)</f>
        <v>3.7400000000000003E-2</v>
      </c>
    </row>
    <row r="1865" spans="1:13" ht="14.45" x14ac:dyDescent="0.3">
      <c r="A1865" s="212" t="s">
        <v>102</v>
      </c>
      <c r="B1865" s="213">
        <v>10100501</v>
      </c>
      <c r="C1865" s="212">
        <v>108</v>
      </c>
      <c r="D1865" s="214">
        <v>43525</v>
      </c>
      <c r="E1865" s="160" t="s">
        <v>383</v>
      </c>
      <c r="F1865" s="160">
        <v>108105669</v>
      </c>
      <c r="G1865" s="160">
        <v>0</v>
      </c>
      <c r="H1865" s="214">
        <v>43514</v>
      </c>
      <c r="I1865" s="160" t="s">
        <v>384</v>
      </c>
      <c r="J1865" s="160" t="s">
        <v>9132</v>
      </c>
      <c r="K1865" s="160">
        <f t="shared" si="30"/>
        <v>2</v>
      </c>
      <c r="L1865" s="160" t="s">
        <v>101</v>
      </c>
      <c r="M1865" s="211">
        <f>VLOOKUP(J1865,'Depr Rates'!A:G,7,FALSE)</f>
        <v>3.7400000000000003E-2</v>
      </c>
    </row>
    <row r="1866" spans="1:13" ht="14.45" x14ac:dyDescent="0.3">
      <c r="A1866" s="212" t="s">
        <v>102</v>
      </c>
      <c r="B1866" s="213">
        <v>10100501</v>
      </c>
      <c r="C1866" s="212">
        <v>108</v>
      </c>
      <c r="D1866" s="214">
        <v>43466</v>
      </c>
      <c r="E1866" s="160" t="s">
        <v>381</v>
      </c>
      <c r="F1866" s="160">
        <v>108105719</v>
      </c>
      <c r="G1866" s="160">
        <v>-347.63</v>
      </c>
      <c r="H1866" s="214">
        <v>43488</v>
      </c>
      <c r="I1866" s="160" t="s">
        <v>478</v>
      </c>
      <c r="J1866" s="160" t="s">
        <v>9054</v>
      </c>
      <c r="K1866" s="160">
        <f t="shared" si="30"/>
        <v>1</v>
      </c>
      <c r="L1866" s="160" t="s">
        <v>101</v>
      </c>
      <c r="M1866" s="211">
        <f>VLOOKUP(J1866,'Depr Rates'!A:G,7,FALSE)</f>
        <v>3.1399999999999997E-2</v>
      </c>
    </row>
    <row r="1867" spans="1:13" ht="14.45" x14ac:dyDescent="0.3">
      <c r="A1867" s="212" t="s">
        <v>102</v>
      </c>
      <c r="B1867" s="213">
        <v>10100501</v>
      </c>
      <c r="C1867" s="212">
        <v>108</v>
      </c>
      <c r="D1867" s="214">
        <v>43466</v>
      </c>
      <c r="E1867" s="160" t="s">
        <v>383</v>
      </c>
      <c r="F1867" s="160">
        <v>108105719</v>
      </c>
      <c r="G1867" s="160">
        <v>0</v>
      </c>
      <c r="H1867" s="214">
        <v>43488</v>
      </c>
      <c r="I1867" s="160" t="s">
        <v>478</v>
      </c>
      <c r="J1867" s="160" t="s">
        <v>9054</v>
      </c>
      <c r="K1867" s="160">
        <f t="shared" si="30"/>
        <v>1</v>
      </c>
      <c r="L1867" s="160" t="s">
        <v>101</v>
      </c>
      <c r="M1867" s="211">
        <f>VLOOKUP(J1867,'Depr Rates'!A:G,7,FALSE)</f>
        <v>3.1399999999999997E-2</v>
      </c>
    </row>
    <row r="1868" spans="1:13" ht="14.45" x14ac:dyDescent="0.3">
      <c r="A1868" s="212" t="s">
        <v>102</v>
      </c>
      <c r="B1868" s="213">
        <v>10100501</v>
      </c>
      <c r="C1868" s="212">
        <v>108</v>
      </c>
      <c r="D1868" s="214">
        <v>43466</v>
      </c>
      <c r="E1868" s="160" t="s">
        <v>383</v>
      </c>
      <c r="F1868" s="160">
        <v>108105719</v>
      </c>
      <c r="G1868" s="160">
        <v>0</v>
      </c>
      <c r="H1868" s="214">
        <v>43488</v>
      </c>
      <c r="I1868" s="160" t="s">
        <v>384</v>
      </c>
      <c r="J1868" s="160" t="s">
        <v>9054</v>
      </c>
      <c r="K1868" s="160">
        <f t="shared" si="30"/>
        <v>1</v>
      </c>
      <c r="L1868" s="160" t="s">
        <v>101</v>
      </c>
      <c r="M1868" s="211">
        <f>VLOOKUP(J1868,'Depr Rates'!A:G,7,FALSE)</f>
        <v>3.1399999999999997E-2</v>
      </c>
    </row>
    <row r="1869" spans="1:13" ht="14.45" x14ac:dyDescent="0.3">
      <c r="A1869" s="212" t="s">
        <v>102</v>
      </c>
      <c r="B1869" s="213">
        <v>10100501</v>
      </c>
      <c r="C1869" s="212">
        <v>108</v>
      </c>
      <c r="D1869" s="214">
        <v>43497</v>
      </c>
      <c r="E1869" s="160" t="s">
        <v>383</v>
      </c>
      <c r="F1869" s="160">
        <v>108105719</v>
      </c>
      <c r="G1869" s="160">
        <v>0</v>
      </c>
      <c r="H1869" s="214">
        <v>43488</v>
      </c>
      <c r="I1869" s="160" t="s">
        <v>384</v>
      </c>
      <c r="J1869" s="160" t="s">
        <v>9054</v>
      </c>
      <c r="K1869" s="160">
        <f t="shared" ref="K1869:K1932" si="31">MONTH(H1869)</f>
        <v>1</v>
      </c>
      <c r="L1869" s="160" t="s">
        <v>101</v>
      </c>
      <c r="M1869" s="211">
        <f>VLOOKUP(J1869,'Depr Rates'!A:G,7,FALSE)</f>
        <v>3.1399999999999997E-2</v>
      </c>
    </row>
    <row r="1870" spans="1:13" ht="14.45" x14ac:dyDescent="0.3">
      <c r="A1870" s="212" t="s">
        <v>102</v>
      </c>
      <c r="B1870" s="213">
        <v>10100501</v>
      </c>
      <c r="C1870" s="212">
        <v>108</v>
      </c>
      <c r="D1870" s="214">
        <v>43497</v>
      </c>
      <c r="E1870" s="160" t="s">
        <v>383</v>
      </c>
      <c r="F1870" s="160">
        <v>108105719</v>
      </c>
      <c r="G1870" s="160">
        <v>0</v>
      </c>
      <c r="H1870" s="214">
        <v>43488</v>
      </c>
      <c r="I1870" s="160" t="s">
        <v>384</v>
      </c>
      <c r="J1870" s="160" t="s">
        <v>9054</v>
      </c>
      <c r="K1870" s="160">
        <f t="shared" si="31"/>
        <v>1</v>
      </c>
      <c r="L1870" s="160" t="s">
        <v>101</v>
      </c>
      <c r="M1870" s="211">
        <f>VLOOKUP(J1870,'Depr Rates'!A:G,7,FALSE)</f>
        <v>3.1399999999999997E-2</v>
      </c>
    </row>
    <row r="1871" spans="1:13" ht="14.45" x14ac:dyDescent="0.3">
      <c r="A1871" s="212" t="s">
        <v>102</v>
      </c>
      <c r="B1871" s="213">
        <v>10100501</v>
      </c>
      <c r="C1871" s="212">
        <v>108</v>
      </c>
      <c r="D1871" s="214">
        <v>43525</v>
      </c>
      <c r="E1871" s="160" t="s">
        <v>383</v>
      </c>
      <c r="F1871" s="160">
        <v>108105719</v>
      </c>
      <c r="G1871" s="160">
        <v>0</v>
      </c>
      <c r="H1871" s="214">
        <v>43488</v>
      </c>
      <c r="I1871" s="160" t="s">
        <v>384</v>
      </c>
      <c r="J1871" s="160" t="s">
        <v>9054</v>
      </c>
      <c r="K1871" s="160">
        <f t="shared" si="31"/>
        <v>1</v>
      </c>
      <c r="L1871" s="160" t="s">
        <v>101</v>
      </c>
      <c r="M1871" s="211">
        <f>VLOOKUP(J1871,'Depr Rates'!A:G,7,FALSE)</f>
        <v>3.1399999999999997E-2</v>
      </c>
    </row>
    <row r="1872" spans="1:13" ht="14.45" x14ac:dyDescent="0.3">
      <c r="A1872" s="212" t="s">
        <v>102</v>
      </c>
      <c r="B1872" s="213">
        <v>10100501</v>
      </c>
      <c r="C1872" s="212">
        <v>108</v>
      </c>
      <c r="D1872" s="214">
        <v>43525</v>
      </c>
      <c r="E1872" s="160" t="s">
        <v>383</v>
      </c>
      <c r="F1872" s="160">
        <v>108105719</v>
      </c>
      <c r="G1872" s="160">
        <v>0</v>
      </c>
      <c r="H1872" s="214">
        <v>43488</v>
      </c>
      <c r="I1872" s="160" t="s">
        <v>384</v>
      </c>
      <c r="J1872" s="160" t="s">
        <v>9054</v>
      </c>
      <c r="K1872" s="160">
        <f t="shared" si="31"/>
        <v>1</v>
      </c>
      <c r="L1872" s="160" t="s">
        <v>101</v>
      </c>
      <c r="M1872" s="211">
        <f>VLOOKUP(J1872,'Depr Rates'!A:G,7,FALSE)</f>
        <v>3.1399999999999997E-2</v>
      </c>
    </row>
    <row r="1873" spans="1:13" ht="14.45" x14ac:dyDescent="0.3">
      <c r="A1873" s="212" t="s">
        <v>102</v>
      </c>
      <c r="B1873" s="213">
        <v>10100501</v>
      </c>
      <c r="C1873" s="212">
        <v>108</v>
      </c>
      <c r="D1873" s="214">
        <v>43525</v>
      </c>
      <c r="E1873" s="160" t="s">
        <v>383</v>
      </c>
      <c r="F1873" s="160">
        <v>108105719</v>
      </c>
      <c r="G1873" s="160">
        <v>0</v>
      </c>
      <c r="H1873" s="214">
        <v>43488</v>
      </c>
      <c r="I1873" s="160" t="s">
        <v>384</v>
      </c>
      <c r="J1873" s="160" t="s">
        <v>9054</v>
      </c>
      <c r="K1873" s="160">
        <f t="shared" si="31"/>
        <v>1</v>
      </c>
      <c r="L1873" s="160" t="s">
        <v>101</v>
      </c>
      <c r="M1873" s="211">
        <f>VLOOKUP(J1873,'Depr Rates'!A:G,7,FALSE)</f>
        <v>3.1399999999999997E-2</v>
      </c>
    </row>
    <row r="1874" spans="1:13" ht="14.45" x14ac:dyDescent="0.3">
      <c r="A1874" s="212" t="s">
        <v>102</v>
      </c>
      <c r="B1874" s="213">
        <v>10100501</v>
      </c>
      <c r="C1874" s="212">
        <v>108</v>
      </c>
      <c r="D1874" s="214">
        <v>43497</v>
      </c>
      <c r="E1874" s="160" t="s">
        <v>381</v>
      </c>
      <c r="F1874" s="160">
        <v>108106178</v>
      </c>
      <c r="G1874" s="160">
        <v>-394.48</v>
      </c>
      <c r="H1874" s="214">
        <v>43524</v>
      </c>
      <c r="I1874" s="160" t="s">
        <v>547</v>
      </c>
      <c r="J1874" s="160" t="s">
        <v>9054</v>
      </c>
      <c r="K1874" s="160">
        <f t="shared" si="31"/>
        <v>2</v>
      </c>
      <c r="L1874" s="160" t="s">
        <v>101</v>
      </c>
      <c r="M1874" s="211">
        <f>VLOOKUP(J1874,'Depr Rates'!A:G,7,FALSE)</f>
        <v>3.1399999999999997E-2</v>
      </c>
    </row>
    <row r="1875" spans="1:13" ht="14.45" x14ac:dyDescent="0.3">
      <c r="A1875" s="212" t="s">
        <v>102</v>
      </c>
      <c r="B1875" s="213">
        <v>10100501</v>
      </c>
      <c r="C1875" s="212">
        <v>108</v>
      </c>
      <c r="D1875" s="214">
        <v>43497</v>
      </c>
      <c r="E1875" s="160" t="s">
        <v>383</v>
      </c>
      <c r="F1875" s="160">
        <v>108106178</v>
      </c>
      <c r="G1875" s="160">
        <v>0</v>
      </c>
      <c r="H1875" s="214">
        <v>43524</v>
      </c>
      <c r="I1875" s="160" t="s">
        <v>547</v>
      </c>
      <c r="J1875" s="160" t="s">
        <v>9054</v>
      </c>
      <c r="K1875" s="160">
        <f t="shared" si="31"/>
        <v>2</v>
      </c>
      <c r="L1875" s="160" t="s">
        <v>101</v>
      </c>
      <c r="M1875" s="211">
        <f>VLOOKUP(J1875,'Depr Rates'!A:G,7,FALSE)</f>
        <v>3.1399999999999997E-2</v>
      </c>
    </row>
    <row r="1876" spans="1:13" ht="14.45" x14ac:dyDescent="0.3">
      <c r="A1876" s="212" t="s">
        <v>102</v>
      </c>
      <c r="B1876" s="213">
        <v>10100501</v>
      </c>
      <c r="C1876" s="212">
        <v>108</v>
      </c>
      <c r="D1876" s="214">
        <v>43497</v>
      </c>
      <c r="E1876" s="160" t="s">
        <v>381</v>
      </c>
      <c r="F1876" s="160">
        <v>108106178</v>
      </c>
      <c r="G1876" s="160">
        <v>-215.05</v>
      </c>
      <c r="H1876" s="214">
        <v>43524</v>
      </c>
      <c r="I1876" s="160" t="s">
        <v>547</v>
      </c>
      <c r="J1876" s="160" t="s">
        <v>9132</v>
      </c>
      <c r="K1876" s="160">
        <f t="shared" si="31"/>
        <v>2</v>
      </c>
      <c r="L1876" s="160" t="s">
        <v>101</v>
      </c>
      <c r="M1876" s="211">
        <f>VLOOKUP(J1876,'Depr Rates'!A:G,7,FALSE)</f>
        <v>3.7400000000000003E-2</v>
      </c>
    </row>
    <row r="1877" spans="1:13" ht="14.45" x14ac:dyDescent="0.3">
      <c r="A1877" s="212" t="s">
        <v>102</v>
      </c>
      <c r="B1877" s="213">
        <v>10100501</v>
      </c>
      <c r="C1877" s="212">
        <v>108</v>
      </c>
      <c r="D1877" s="214">
        <v>43497</v>
      </c>
      <c r="E1877" s="160" t="s">
        <v>381</v>
      </c>
      <c r="F1877" s="160">
        <v>108106178</v>
      </c>
      <c r="G1877" s="160">
        <v>-417.45</v>
      </c>
      <c r="H1877" s="214">
        <v>43524</v>
      </c>
      <c r="I1877" s="160" t="s">
        <v>547</v>
      </c>
      <c r="J1877" s="160" t="s">
        <v>9132</v>
      </c>
      <c r="K1877" s="160">
        <f t="shared" si="31"/>
        <v>2</v>
      </c>
      <c r="L1877" s="160" t="s">
        <v>101</v>
      </c>
      <c r="M1877" s="211">
        <f>VLOOKUP(J1877,'Depr Rates'!A:G,7,FALSE)</f>
        <v>3.7400000000000003E-2</v>
      </c>
    </row>
    <row r="1878" spans="1:13" ht="14.45" x14ac:dyDescent="0.3">
      <c r="A1878" s="212" t="s">
        <v>102</v>
      </c>
      <c r="B1878" s="213">
        <v>10100501</v>
      </c>
      <c r="C1878" s="212">
        <v>108</v>
      </c>
      <c r="D1878" s="214">
        <v>43497</v>
      </c>
      <c r="E1878" s="160" t="s">
        <v>383</v>
      </c>
      <c r="F1878" s="160">
        <v>108106178</v>
      </c>
      <c r="G1878" s="160">
        <v>0</v>
      </c>
      <c r="H1878" s="214">
        <v>43524</v>
      </c>
      <c r="I1878" s="160" t="s">
        <v>547</v>
      </c>
      <c r="J1878" s="160" t="s">
        <v>9132</v>
      </c>
      <c r="K1878" s="160">
        <f t="shared" si="31"/>
        <v>2</v>
      </c>
      <c r="L1878" s="160" t="s">
        <v>101</v>
      </c>
      <c r="M1878" s="211">
        <f>VLOOKUP(J1878,'Depr Rates'!A:G,7,FALSE)</f>
        <v>3.7400000000000003E-2</v>
      </c>
    </row>
    <row r="1879" spans="1:13" ht="14.45" x14ac:dyDescent="0.3">
      <c r="A1879" s="212" t="s">
        <v>102</v>
      </c>
      <c r="B1879" s="213">
        <v>10100501</v>
      </c>
      <c r="C1879" s="212">
        <v>108</v>
      </c>
      <c r="D1879" s="214">
        <v>43497</v>
      </c>
      <c r="E1879" s="160" t="s">
        <v>383</v>
      </c>
      <c r="F1879" s="160">
        <v>108106178</v>
      </c>
      <c r="G1879" s="160">
        <v>0</v>
      </c>
      <c r="H1879" s="214">
        <v>43524</v>
      </c>
      <c r="I1879" s="160" t="s">
        <v>547</v>
      </c>
      <c r="J1879" s="160" t="s">
        <v>9132</v>
      </c>
      <c r="K1879" s="160">
        <f t="shared" si="31"/>
        <v>2</v>
      </c>
      <c r="L1879" s="160" t="s">
        <v>101</v>
      </c>
      <c r="M1879" s="211">
        <f>VLOOKUP(J1879,'Depr Rates'!A:G,7,FALSE)</f>
        <v>3.7400000000000003E-2</v>
      </c>
    </row>
    <row r="1880" spans="1:13" ht="14.45" x14ac:dyDescent="0.3">
      <c r="A1880" s="212" t="s">
        <v>102</v>
      </c>
      <c r="B1880" s="213">
        <v>10100501</v>
      </c>
      <c r="C1880" s="212">
        <v>108</v>
      </c>
      <c r="D1880" s="214">
        <v>43497</v>
      </c>
      <c r="E1880" s="160" t="s">
        <v>381</v>
      </c>
      <c r="F1880" s="160">
        <v>108106178</v>
      </c>
      <c r="G1880" s="215">
        <v>-3627.5</v>
      </c>
      <c r="H1880" s="214">
        <v>43524</v>
      </c>
      <c r="I1880" s="160" t="s">
        <v>547</v>
      </c>
      <c r="J1880" s="160" t="s">
        <v>376</v>
      </c>
      <c r="K1880" s="160">
        <f t="shared" si="31"/>
        <v>2</v>
      </c>
      <c r="L1880" s="160" t="s">
        <v>101</v>
      </c>
      <c r="M1880" s="211">
        <f>VLOOKUP(J1880,'Depr Rates'!A:G,7,FALSE)</f>
        <v>3.9300000000000002E-2</v>
      </c>
    </row>
    <row r="1881" spans="1:13" ht="14.45" x14ac:dyDescent="0.3">
      <c r="A1881" s="212" t="s">
        <v>102</v>
      </c>
      <c r="B1881" s="213">
        <v>10100501</v>
      </c>
      <c r="C1881" s="212">
        <v>108</v>
      </c>
      <c r="D1881" s="214">
        <v>43497</v>
      </c>
      <c r="E1881" s="160" t="s">
        <v>383</v>
      </c>
      <c r="F1881" s="160">
        <v>108106178</v>
      </c>
      <c r="G1881" s="160">
        <v>0</v>
      </c>
      <c r="H1881" s="214">
        <v>43524</v>
      </c>
      <c r="I1881" s="160" t="s">
        <v>547</v>
      </c>
      <c r="J1881" s="160" t="s">
        <v>376</v>
      </c>
      <c r="K1881" s="160">
        <f t="shared" si="31"/>
        <v>2</v>
      </c>
      <c r="L1881" s="160" t="s">
        <v>101</v>
      </c>
      <c r="M1881" s="211">
        <f>VLOOKUP(J1881,'Depr Rates'!A:G,7,FALSE)</f>
        <v>3.9300000000000002E-2</v>
      </c>
    </row>
    <row r="1882" spans="1:13" ht="14.45" x14ac:dyDescent="0.3">
      <c r="A1882" s="212" t="s">
        <v>102</v>
      </c>
      <c r="B1882" s="213">
        <v>10100501</v>
      </c>
      <c r="C1882" s="212">
        <v>108</v>
      </c>
      <c r="D1882" s="214">
        <v>43525</v>
      </c>
      <c r="E1882" s="160" t="s">
        <v>383</v>
      </c>
      <c r="F1882" s="160">
        <v>108106178</v>
      </c>
      <c r="G1882" s="160">
        <v>0</v>
      </c>
      <c r="H1882" s="214">
        <v>43524</v>
      </c>
      <c r="I1882" s="160" t="s">
        <v>384</v>
      </c>
      <c r="J1882" s="160" t="s">
        <v>9054</v>
      </c>
      <c r="K1882" s="160">
        <f t="shared" si="31"/>
        <v>2</v>
      </c>
      <c r="L1882" s="160" t="s">
        <v>101</v>
      </c>
      <c r="M1882" s="211">
        <f>VLOOKUP(J1882,'Depr Rates'!A:G,7,FALSE)</f>
        <v>3.1399999999999997E-2</v>
      </c>
    </row>
    <row r="1883" spans="1:13" ht="14.45" x14ac:dyDescent="0.3">
      <c r="A1883" s="212" t="s">
        <v>102</v>
      </c>
      <c r="B1883" s="213">
        <v>10100501</v>
      </c>
      <c r="C1883" s="212">
        <v>108</v>
      </c>
      <c r="D1883" s="214">
        <v>43525</v>
      </c>
      <c r="E1883" s="160" t="s">
        <v>383</v>
      </c>
      <c r="F1883" s="160">
        <v>108106178</v>
      </c>
      <c r="G1883" s="160">
        <v>0</v>
      </c>
      <c r="H1883" s="214">
        <v>43524</v>
      </c>
      <c r="I1883" s="160" t="s">
        <v>384</v>
      </c>
      <c r="J1883" s="160" t="s">
        <v>9132</v>
      </c>
      <c r="K1883" s="160">
        <f t="shared" si="31"/>
        <v>2</v>
      </c>
      <c r="L1883" s="160" t="s">
        <v>101</v>
      </c>
      <c r="M1883" s="211">
        <f>VLOOKUP(J1883,'Depr Rates'!A:G,7,FALSE)</f>
        <v>3.7400000000000003E-2</v>
      </c>
    </row>
    <row r="1884" spans="1:13" ht="14.45" x14ac:dyDescent="0.3">
      <c r="A1884" s="212" t="s">
        <v>102</v>
      </c>
      <c r="B1884" s="213">
        <v>10100501</v>
      </c>
      <c r="C1884" s="212">
        <v>108</v>
      </c>
      <c r="D1884" s="214">
        <v>43525</v>
      </c>
      <c r="E1884" s="160" t="s">
        <v>383</v>
      </c>
      <c r="F1884" s="160">
        <v>108106178</v>
      </c>
      <c r="G1884" s="160">
        <v>0</v>
      </c>
      <c r="H1884" s="214">
        <v>43524</v>
      </c>
      <c r="I1884" s="160" t="s">
        <v>384</v>
      </c>
      <c r="J1884" s="160" t="s">
        <v>9132</v>
      </c>
      <c r="K1884" s="160">
        <f t="shared" si="31"/>
        <v>2</v>
      </c>
      <c r="L1884" s="160" t="s">
        <v>101</v>
      </c>
      <c r="M1884" s="211">
        <f>VLOOKUP(J1884,'Depr Rates'!A:G,7,FALSE)</f>
        <v>3.7400000000000003E-2</v>
      </c>
    </row>
    <row r="1885" spans="1:13" ht="14.45" x14ac:dyDescent="0.3">
      <c r="A1885" s="212" t="s">
        <v>102</v>
      </c>
      <c r="B1885" s="213">
        <v>10100501</v>
      </c>
      <c r="C1885" s="212">
        <v>108</v>
      </c>
      <c r="D1885" s="214">
        <v>43525</v>
      </c>
      <c r="E1885" s="160" t="s">
        <v>383</v>
      </c>
      <c r="F1885" s="160">
        <v>108106178</v>
      </c>
      <c r="G1885" s="160">
        <v>0</v>
      </c>
      <c r="H1885" s="214">
        <v>43524</v>
      </c>
      <c r="I1885" s="160" t="s">
        <v>384</v>
      </c>
      <c r="J1885" s="160" t="s">
        <v>376</v>
      </c>
      <c r="K1885" s="160">
        <f t="shared" si="31"/>
        <v>2</v>
      </c>
      <c r="L1885" s="160" t="s">
        <v>101</v>
      </c>
      <c r="M1885" s="211">
        <f>VLOOKUP(J1885,'Depr Rates'!A:G,7,FALSE)</f>
        <v>3.9300000000000002E-2</v>
      </c>
    </row>
    <row r="1886" spans="1:13" ht="14.45" x14ac:dyDescent="0.3">
      <c r="A1886" s="212" t="s">
        <v>102</v>
      </c>
      <c r="B1886" s="213">
        <v>10100501</v>
      </c>
      <c r="C1886" s="212">
        <v>108</v>
      </c>
      <c r="D1886" s="214">
        <v>43525</v>
      </c>
      <c r="E1886" s="160" t="s">
        <v>383</v>
      </c>
      <c r="F1886" s="160">
        <v>108106178</v>
      </c>
      <c r="G1886" s="160">
        <v>0</v>
      </c>
      <c r="H1886" s="214">
        <v>43524</v>
      </c>
      <c r="I1886" s="160" t="s">
        <v>384</v>
      </c>
      <c r="J1886" s="160" t="s">
        <v>9054</v>
      </c>
      <c r="K1886" s="160">
        <f t="shared" si="31"/>
        <v>2</v>
      </c>
      <c r="L1886" s="160" t="s">
        <v>101</v>
      </c>
      <c r="M1886" s="211">
        <f>VLOOKUP(J1886,'Depr Rates'!A:G,7,FALSE)</f>
        <v>3.1399999999999997E-2</v>
      </c>
    </row>
    <row r="1887" spans="1:13" ht="14.45" x14ac:dyDescent="0.3">
      <c r="A1887" s="212" t="s">
        <v>102</v>
      </c>
      <c r="B1887" s="213">
        <v>10100501</v>
      </c>
      <c r="C1887" s="212">
        <v>108</v>
      </c>
      <c r="D1887" s="214">
        <v>43525</v>
      </c>
      <c r="E1887" s="160" t="s">
        <v>383</v>
      </c>
      <c r="F1887" s="160">
        <v>108106178</v>
      </c>
      <c r="G1887" s="160">
        <v>0</v>
      </c>
      <c r="H1887" s="214">
        <v>43524</v>
      </c>
      <c r="I1887" s="160" t="s">
        <v>384</v>
      </c>
      <c r="J1887" s="160" t="s">
        <v>9132</v>
      </c>
      <c r="K1887" s="160">
        <f t="shared" si="31"/>
        <v>2</v>
      </c>
      <c r="L1887" s="160" t="s">
        <v>101</v>
      </c>
      <c r="M1887" s="211">
        <f>VLOOKUP(J1887,'Depr Rates'!A:G,7,FALSE)</f>
        <v>3.7400000000000003E-2</v>
      </c>
    </row>
    <row r="1888" spans="1:13" ht="14.45" x14ac:dyDescent="0.3">
      <c r="A1888" s="212" t="s">
        <v>102</v>
      </c>
      <c r="B1888" s="213">
        <v>10100501</v>
      </c>
      <c r="C1888" s="212">
        <v>108</v>
      </c>
      <c r="D1888" s="214">
        <v>43525</v>
      </c>
      <c r="E1888" s="160" t="s">
        <v>383</v>
      </c>
      <c r="F1888" s="160">
        <v>108106178</v>
      </c>
      <c r="G1888" s="160">
        <v>0</v>
      </c>
      <c r="H1888" s="214">
        <v>43524</v>
      </c>
      <c r="I1888" s="160" t="s">
        <v>384</v>
      </c>
      <c r="J1888" s="160" t="s">
        <v>9132</v>
      </c>
      <c r="K1888" s="160">
        <f t="shared" si="31"/>
        <v>2</v>
      </c>
      <c r="L1888" s="160" t="s">
        <v>101</v>
      </c>
      <c r="M1888" s="211">
        <f>VLOOKUP(J1888,'Depr Rates'!A:G,7,FALSE)</f>
        <v>3.7400000000000003E-2</v>
      </c>
    </row>
    <row r="1889" spans="1:13" ht="14.45" x14ac:dyDescent="0.3">
      <c r="A1889" s="212" t="s">
        <v>102</v>
      </c>
      <c r="B1889" s="213">
        <v>10100501</v>
      </c>
      <c r="C1889" s="212">
        <v>108</v>
      </c>
      <c r="D1889" s="214">
        <v>43525</v>
      </c>
      <c r="E1889" s="160" t="s">
        <v>383</v>
      </c>
      <c r="F1889" s="160">
        <v>108106178</v>
      </c>
      <c r="G1889" s="160">
        <v>0</v>
      </c>
      <c r="H1889" s="214">
        <v>43524</v>
      </c>
      <c r="I1889" s="160" t="s">
        <v>384</v>
      </c>
      <c r="J1889" s="160" t="s">
        <v>376</v>
      </c>
      <c r="K1889" s="160">
        <f t="shared" si="31"/>
        <v>2</v>
      </c>
      <c r="L1889" s="160" t="s">
        <v>101</v>
      </c>
      <c r="M1889" s="211">
        <f>VLOOKUP(J1889,'Depr Rates'!A:G,7,FALSE)</f>
        <v>3.9300000000000002E-2</v>
      </c>
    </row>
    <row r="1890" spans="1:13" ht="14.45" x14ac:dyDescent="0.3">
      <c r="A1890" s="212" t="s">
        <v>102</v>
      </c>
      <c r="B1890" s="213">
        <v>10100501</v>
      </c>
      <c r="C1890" s="212">
        <v>108</v>
      </c>
      <c r="D1890" s="214">
        <v>43466</v>
      </c>
      <c r="E1890" s="160" t="s">
        <v>381</v>
      </c>
      <c r="F1890" s="160">
        <v>108106229</v>
      </c>
      <c r="G1890" s="215">
        <v>-6136.18</v>
      </c>
      <c r="H1890" s="214">
        <v>43468</v>
      </c>
      <c r="I1890" s="160" t="s">
        <v>414</v>
      </c>
      <c r="J1890" s="160" t="s">
        <v>9054</v>
      </c>
      <c r="K1890" s="160">
        <f t="shared" si="31"/>
        <v>1</v>
      </c>
      <c r="L1890" s="160" t="s">
        <v>101</v>
      </c>
      <c r="M1890" s="211">
        <f>VLOOKUP(J1890,'Depr Rates'!A:G,7,FALSE)</f>
        <v>3.1399999999999997E-2</v>
      </c>
    </row>
    <row r="1891" spans="1:13" ht="14.45" x14ac:dyDescent="0.3">
      <c r="A1891" s="212" t="s">
        <v>102</v>
      </c>
      <c r="B1891" s="213">
        <v>10100501</v>
      </c>
      <c r="C1891" s="212">
        <v>108</v>
      </c>
      <c r="D1891" s="214">
        <v>43466</v>
      </c>
      <c r="E1891" s="160" t="s">
        <v>381</v>
      </c>
      <c r="F1891" s="160">
        <v>108106229</v>
      </c>
      <c r="G1891" s="160">
        <v>-323.45</v>
      </c>
      <c r="H1891" s="214">
        <v>43468</v>
      </c>
      <c r="I1891" s="160" t="s">
        <v>414</v>
      </c>
      <c r="J1891" s="160" t="s">
        <v>9054</v>
      </c>
      <c r="K1891" s="160">
        <f t="shared" si="31"/>
        <v>1</v>
      </c>
      <c r="L1891" s="160" t="s">
        <v>101</v>
      </c>
      <c r="M1891" s="211">
        <f>VLOOKUP(J1891,'Depr Rates'!A:G,7,FALSE)</f>
        <v>3.1399999999999997E-2</v>
      </c>
    </row>
    <row r="1892" spans="1:13" ht="14.45" x14ac:dyDescent="0.3">
      <c r="A1892" s="212" t="s">
        <v>102</v>
      </c>
      <c r="B1892" s="213">
        <v>10100501</v>
      </c>
      <c r="C1892" s="212">
        <v>108</v>
      </c>
      <c r="D1892" s="214">
        <v>43466</v>
      </c>
      <c r="E1892" s="160" t="s">
        <v>381</v>
      </c>
      <c r="F1892" s="160">
        <v>108106229</v>
      </c>
      <c r="G1892" s="215">
        <v>-4598.87</v>
      </c>
      <c r="H1892" s="214">
        <v>43468</v>
      </c>
      <c r="I1892" s="160" t="s">
        <v>414</v>
      </c>
      <c r="J1892" s="160" t="s">
        <v>9054</v>
      </c>
      <c r="K1892" s="160">
        <f t="shared" si="31"/>
        <v>1</v>
      </c>
      <c r="L1892" s="160" t="s">
        <v>101</v>
      </c>
      <c r="M1892" s="211">
        <f>VLOOKUP(J1892,'Depr Rates'!A:G,7,FALSE)</f>
        <v>3.1399999999999997E-2</v>
      </c>
    </row>
    <row r="1893" spans="1:13" ht="14.45" x14ac:dyDescent="0.3">
      <c r="A1893" s="212" t="s">
        <v>102</v>
      </c>
      <c r="B1893" s="213">
        <v>10100501</v>
      </c>
      <c r="C1893" s="212">
        <v>108</v>
      </c>
      <c r="D1893" s="214">
        <v>43466</v>
      </c>
      <c r="E1893" s="160" t="s">
        <v>381</v>
      </c>
      <c r="F1893" s="160">
        <v>108106229</v>
      </c>
      <c r="G1893" s="215">
        <v>-2734.09</v>
      </c>
      <c r="H1893" s="214">
        <v>43468</v>
      </c>
      <c r="I1893" s="160" t="s">
        <v>414</v>
      </c>
      <c r="J1893" s="160" t="s">
        <v>9054</v>
      </c>
      <c r="K1893" s="160">
        <f t="shared" si="31"/>
        <v>1</v>
      </c>
      <c r="L1893" s="160" t="s">
        <v>101</v>
      </c>
      <c r="M1893" s="211">
        <f>VLOOKUP(J1893,'Depr Rates'!A:G,7,FALSE)</f>
        <v>3.1399999999999997E-2</v>
      </c>
    </row>
    <row r="1894" spans="1:13" ht="14.45" x14ac:dyDescent="0.3">
      <c r="A1894" s="212" t="s">
        <v>102</v>
      </c>
      <c r="B1894" s="213">
        <v>10100501</v>
      </c>
      <c r="C1894" s="212">
        <v>108</v>
      </c>
      <c r="D1894" s="214">
        <v>43466</v>
      </c>
      <c r="E1894" s="160" t="s">
        <v>383</v>
      </c>
      <c r="F1894" s="160">
        <v>108106229</v>
      </c>
      <c r="G1894" s="160">
        <v>0</v>
      </c>
      <c r="H1894" s="214">
        <v>43468</v>
      </c>
      <c r="I1894" s="160" t="s">
        <v>414</v>
      </c>
      <c r="J1894" s="160" t="s">
        <v>9054</v>
      </c>
      <c r="K1894" s="160">
        <f t="shared" si="31"/>
        <v>1</v>
      </c>
      <c r="L1894" s="160" t="s">
        <v>101</v>
      </c>
      <c r="M1894" s="211">
        <f>VLOOKUP(J1894,'Depr Rates'!A:G,7,FALSE)</f>
        <v>3.1399999999999997E-2</v>
      </c>
    </row>
    <row r="1895" spans="1:13" ht="14.45" x14ac:dyDescent="0.3">
      <c r="A1895" s="212" t="s">
        <v>102</v>
      </c>
      <c r="B1895" s="213">
        <v>10100501</v>
      </c>
      <c r="C1895" s="212">
        <v>108</v>
      </c>
      <c r="D1895" s="214">
        <v>43466</v>
      </c>
      <c r="E1895" s="160" t="s">
        <v>383</v>
      </c>
      <c r="F1895" s="160">
        <v>108106229</v>
      </c>
      <c r="G1895" s="160">
        <v>0</v>
      </c>
      <c r="H1895" s="214">
        <v>43468</v>
      </c>
      <c r="I1895" s="160" t="s">
        <v>414</v>
      </c>
      <c r="J1895" s="160" t="s">
        <v>9054</v>
      </c>
      <c r="K1895" s="160">
        <f t="shared" si="31"/>
        <v>1</v>
      </c>
      <c r="L1895" s="160" t="s">
        <v>101</v>
      </c>
      <c r="M1895" s="211">
        <f>VLOOKUP(J1895,'Depr Rates'!A:G,7,FALSE)</f>
        <v>3.1399999999999997E-2</v>
      </c>
    </row>
    <row r="1896" spans="1:13" ht="14.45" x14ac:dyDescent="0.3">
      <c r="A1896" s="212" t="s">
        <v>102</v>
      </c>
      <c r="B1896" s="213">
        <v>10100501</v>
      </c>
      <c r="C1896" s="212">
        <v>108</v>
      </c>
      <c r="D1896" s="214">
        <v>43466</v>
      </c>
      <c r="E1896" s="160" t="s">
        <v>383</v>
      </c>
      <c r="F1896" s="160">
        <v>108106229</v>
      </c>
      <c r="G1896" s="160">
        <v>0</v>
      </c>
      <c r="H1896" s="214">
        <v>43468</v>
      </c>
      <c r="I1896" s="160" t="s">
        <v>414</v>
      </c>
      <c r="J1896" s="160" t="s">
        <v>9054</v>
      </c>
      <c r="K1896" s="160">
        <f t="shared" si="31"/>
        <v>1</v>
      </c>
      <c r="L1896" s="160" t="s">
        <v>101</v>
      </c>
      <c r="M1896" s="211">
        <f>VLOOKUP(J1896,'Depr Rates'!A:G,7,FALSE)</f>
        <v>3.1399999999999997E-2</v>
      </c>
    </row>
    <row r="1897" spans="1:13" ht="14.45" x14ac:dyDescent="0.3">
      <c r="A1897" s="212" t="s">
        <v>102</v>
      </c>
      <c r="B1897" s="213">
        <v>10100501</v>
      </c>
      <c r="C1897" s="212">
        <v>108</v>
      </c>
      <c r="D1897" s="214">
        <v>43466</v>
      </c>
      <c r="E1897" s="160" t="s">
        <v>383</v>
      </c>
      <c r="F1897" s="160">
        <v>108106229</v>
      </c>
      <c r="G1897" s="160">
        <v>0</v>
      </c>
      <c r="H1897" s="214">
        <v>43468</v>
      </c>
      <c r="I1897" s="160" t="s">
        <v>414</v>
      </c>
      <c r="J1897" s="160" t="s">
        <v>9054</v>
      </c>
      <c r="K1897" s="160">
        <f t="shared" si="31"/>
        <v>1</v>
      </c>
      <c r="L1897" s="160" t="s">
        <v>101</v>
      </c>
      <c r="M1897" s="211">
        <f>VLOOKUP(J1897,'Depr Rates'!A:G,7,FALSE)</f>
        <v>3.1399999999999997E-2</v>
      </c>
    </row>
    <row r="1898" spans="1:13" ht="14.45" x14ac:dyDescent="0.3">
      <c r="A1898" s="212" t="s">
        <v>102</v>
      </c>
      <c r="B1898" s="213">
        <v>10100501</v>
      </c>
      <c r="C1898" s="212">
        <v>108</v>
      </c>
      <c r="D1898" s="214">
        <v>43497</v>
      </c>
      <c r="E1898" s="160" t="s">
        <v>383</v>
      </c>
      <c r="F1898" s="160">
        <v>108106229</v>
      </c>
      <c r="G1898" s="160">
        <v>0</v>
      </c>
      <c r="H1898" s="214">
        <v>43468</v>
      </c>
      <c r="I1898" s="160" t="s">
        <v>384</v>
      </c>
      <c r="J1898" s="160" t="s">
        <v>9054</v>
      </c>
      <c r="K1898" s="160">
        <f t="shared" si="31"/>
        <v>1</v>
      </c>
      <c r="L1898" s="160" t="s">
        <v>101</v>
      </c>
      <c r="M1898" s="211">
        <f>VLOOKUP(J1898,'Depr Rates'!A:G,7,FALSE)</f>
        <v>3.1399999999999997E-2</v>
      </c>
    </row>
    <row r="1899" spans="1:13" ht="14.45" x14ac:dyDescent="0.3">
      <c r="A1899" s="212" t="s">
        <v>102</v>
      </c>
      <c r="B1899" s="213">
        <v>10100501</v>
      </c>
      <c r="C1899" s="212">
        <v>108</v>
      </c>
      <c r="D1899" s="214">
        <v>43497</v>
      </c>
      <c r="E1899" s="160" t="s">
        <v>383</v>
      </c>
      <c r="F1899" s="160">
        <v>108106229</v>
      </c>
      <c r="G1899" s="160">
        <v>0</v>
      </c>
      <c r="H1899" s="214">
        <v>43468</v>
      </c>
      <c r="I1899" s="160" t="s">
        <v>384</v>
      </c>
      <c r="J1899" s="160" t="s">
        <v>9054</v>
      </c>
      <c r="K1899" s="160">
        <f t="shared" si="31"/>
        <v>1</v>
      </c>
      <c r="L1899" s="160" t="s">
        <v>101</v>
      </c>
      <c r="M1899" s="211">
        <f>VLOOKUP(J1899,'Depr Rates'!A:G,7,FALSE)</f>
        <v>3.1399999999999997E-2</v>
      </c>
    </row>
    <row r="1900" spans="1:13" ht="14.45" x14ac:dyDescent="0.3">
      <c r="A1900" s="212" t="s">
        <v>102</v>
      </c>
      <c r="B1900" s="213">
        <v>10100501</v>
      </c>
      <c r="C1900" s="212">
        <v>108</v>
      </c>
      <c r="D1900" s="214">
        <v>43497</v>
      </c>
      <c r="E1900" s="160" t="s">
        <v>383</v>
      </c>
      <c r="F1900" s="160">
        <v>108106229</v>
      </c>
      <c r="G1900" s="160">
        <v>0</v>
      </c>
      <c r="H1900" s="214">
        <v>43468</v>
      </c>
      <c r="I1900" s="160" t="s">
        <v>384</v>
      </c>
      <c r="J1900" s="160" t="s">
        <v>9054</v>
      </c>
      <c r="K1900" s="160">
        <f t="shared" si="31"/>
        <v>1</v>
      </c>
      <c r="L1900" s="160" t="s">
        <v>101</v>
      </c>
      <c r="M1900" s="211">
        <f>VLOOKUP(J1900,'Depr Rates'!A:G,7,FALSE)</f>
        <v>3.1399999999999997E-2</v>
      </c>
    </row>
    <row r="1901" spans="1:13" ht="14.45" x14ac:dyDescent="0.3">
      <c r="A1901" s="212" t="s">
        <v>102</v>
      </c>
      <c r="B1901" s="213">
        <v>10100501</v>
      </c>
      <c r="C1901" s="212">
        <v>108</v>
      </c>
      <c r="D1901" s="214">
        <v>43497</v>
      </c>
      <c r="E1901" s="160" t="s">
        <v>383</v>
      </c>
      <c r="F1901" s="160">
        <v>108106229</v>
      </c>
      <c r="G1901" s="160">
        <v>0</v>
      </c>
      <c r="H1901" s="214">
        <v>43468</v>
      </c>
      <c r="I1901" s="160" t="s">
        <v>384</v>
      </c>
      <c r="J1901" s="160" t="s">
        <v>9054</v>
      </c>
      <c r="K1901" s="160">
        <f t="shared" si="31"/>
        <v>1</v>
      </c>
      <c r="L1901" s="160" t="s">
        <v>101</v>
      </c>
      <c r="M1901" s="211">
        <f>VLOOKUP(J1901,'Depr Rates'!A:G,7,FALSE)</f>
        <v>3.1399999999999997E-2</v>
      </c>
    </row>
    <row r="1902" spans="1:13" ht="14.45" x14ac:dyDescent="0.3">
      <c r="A1902" s="212" t="s">
        <v>102</v>
      </c>
      <c r="B1902" s="213">
        <v>10100501</v>
      </c>
      <c r="C1902" s="212">
        <v>108</v>
      </c>
      <c r="D1902" s="214">
        <v>43497</v>
      </c>
      <c r="E1902" s="160" t="s">
        <v>383</v>
      </c>
      <c r="F1902" s="160">
        <v>108106229</v>
      </c>
      <c r="G1902" s="160">
        <v>0</v>
      </c>
      <c r="H1902" s="214">
        <v>43468</v>
      </c>
      <c r="I1902" s="160" t="s">
        <v>384</v>
      </c>
      <c r="J1902" s="160" t="s">
        <v>9054</v>
      </c>
      <c r="K1902" s="160">
        <f t="shared" si="31"/>
        <v>1</v>
      </c>
      <c r="L1902" s="160" t="s">
        <v>101</v>
      </c>
      <c r="M1902" s="211">
        <f>VLOOKUP(J1902,'Depr Rates'!A:G,7,FALSE)</f>
        <v>3.1399999999999997E-2</v>
      </c>
    </row>
    <row r="1903" spans="1:13" ht="14.45" x14ac:dyDescent="0.3">
      <c r="A1903" s="212" t="s">
        <v>102</v>
      </c>
      <c r="B1903" s="213">
        <v>10100501</v>
      </c>
      <c r="C1903" s="212">
        <v>108</v>
      </c>
      <c r="D1903" s="214">
        <v>43497</v>
      </c>
      <c r="E1903" s="160" t="s">
        <v>383</v>
      </c>
      <c r="F1903" s="160">
        <v>108106229</v>
      </c>
      <c r="G1903" s="160">
        <v>0</v>
      </c>
      <c r="H1903" s="214">
        <v>43468</v>
      </c>
      <c r="I1903" s="160" t="s">
        <v>384</v>
      </c>
      <c r="J1903" s="160" t="s">
        <v>9054</v>
      </c>
      <c r="K1903" s="160">
        <f t="shared" si="31"/>
        <v>1</v>
      </c>
      <c r="L1903" s="160" t="s">
        <v>101</v>
      </c>
      <c r="M1903" s="211">
        <f>VLOOKUP(J1903,'Depr Rates'!A:G,7,FALSE)</f>
        <v>3.1399999999999997E-2</v>
      </c>
    </row>
    <row r="1904" spans="1:13" ht="14.45" x14ac:dyDescent="0.3">
      <c r="A1904" s="212" t="s">
        <v>102</v>
      </c>
      <c r="B1904" s="213">
        <v>10100501</v>
      </c>
      <c r="C1904" s="212">
        <v>108</v>
      </c>
      <c r="D1904" s="214">
        <v>43497</v>
      </c>
      <c r="E1904" s="160" t="s">
        <v>383</v>
      </c>
      <c r="F1904" s="160">
        <v>108106229</v>
      </c>
      <c r="G1904" s="160">
        <v>0</v>
      </c>
      <c r="H1904" s="214">
        <v>43468</v>
      </c>
      <c r="I1904" s="160" t="s">
        <v>384</v>
      </c>
      <c r="J1904" s="160" t="s">
        <v>9054</v>
      </c>
      <c r="K1904" s="160">
        <f t="shared" si="31"/>
        <v>1</v>
      </c>
      <c r="L1904" s="160" t="s">
        <v>101</v>
      </c>
      <c r="M1904" s="211">
        <f>VLOOKUP(J1904,'Depr Rates'!A:G,7,FALSE)</f>
        <v>3.1399999999999997E-2</v>
      </c>
    </row>
    <row r="1905" spans="1:13" ht="14.45" x14ac:dyDescent="0.3">
      <c r="A1905" s="212" t="s">
        <v>102</v>
      </c>
      <c r="B1905" s="213">
        <v>10100501</v>
      </c>
      <c r="C1905" s="212">
        <v>108</v>
      </c>
      <c r="D1905" s="214">
        <v>43497</v>
      </c>
      <c r="E1905" s="160" t="s">
        <v>383</v>
      </c>
      <c r="F1905" s="160">
        <v>108106229</v>
      </c>
      <c r="G1905" s="160">
        <v>0</v>
      </c>
      <c r="H1905" s="214">
        <v>43468</v>
      </c>
      <c r="I1905" s="160" t="s">
        <v>384</v>
      </c>
      <c r="J1905" s="160" t="s">
        <v>9054</v>
      </c>
      <c r="K1905" s="160">
        <f t="shared" si="31"/>
        <v>1</v>
      </c>
      <c r="L1905" s="160" t="s">
        <v>101</v>
      </c>
      <c r="M1905" s="211">
        <f>VLOOKUP(J1905,'Depr Rates'!A:G,7,FALSE)</f>
        <v>3.1399999999999997E-2</v>
      </c>
    </row>
    <row r="1906" spans="1:13" ht="14.45" x14ac:dyDescent="0.3">
      <c r="A1906" s="212" t="s">
        <v>102</v>
      </c>
      <c r="B1906" s="213">
        <v>10100501</v>
      </c>
      <c r="C1906" s="212">
        <v>108</v>
      </c>
      <c r="D1906" s="214">
        <v>43466</v>
      </c>
      <c r="E1906" s="160" t="s">
        <v>381</v>
      </c>
      <c r="F1906" s="160">
        <v>108106436</v>
      </c>
      <c r="G1906" s="215">
        <v>-1438.33</v>
      </c>
      <c r="H1906" s="214">
        <v>43486</v>
      </c>
      <c r="I1906" s="160" t="s">
        <v>453</v>
      </c>
      <c r="J1906" s="160" t="s">
        <v>9054</v>
      </c>
      <c r="K1906" s="160">
        <f t="shared" si="31"/>
        <v>1</v>
      </c>
      <c r="L1906" s="160" t="s">
        <v>101</v>
      </c>
      <c r="M1906" s="211">
        <f>VLOOKUP(J1906,'Depr Rates'!A:G,7,FALSE)</f>
        <v>3.1399999999999997E-2</v>
      </c>
    </row>
    <row r="1907" spans="1:13" ht="14.45" x14ac:dyDescent="0.3">
      <c r="A1907" s="212" t="s">
        <v>102</v>
      </c>
      <c r="B1907" s="213">
        <v>10100501</v>
      </c>
      <c r="C1907" s="212">
        <v>108</v>
      </c>
      <c r="D1907" s="214">
        <v>43466</v>
      </c>
      <c r="E1907" s="160" t="s">
        <v>383</v>
      </c>
      <c r="F1907" s="160">
        <v>108106436</v>
      </c>
      <c r="G1907" s="160">
        <v>0</v>
      </c>
      <c r="H1907" s="214">
        <v>43486</v>
      </c>
      <c r="I1907" s="160" t="s">
        <v>453</v>
      </c>
      <c r="J1907" s="160" t="s">
        <v>9054</v>
      </c>
      <c r="K1907" s="160">
        <f t="shared" si="31"/>
        <v>1</v>
      </c>
      <c r="L1907" s="160" t="s">
        <v>101</v>
      </c>
      <c r="M1907" s="211">
        <f>VLOOKUP(J1907,'Depr Rates'!A:G,7,FALSE)</f>
        <v>3.1399999999999997E-2</v>
      </c>
    </row>
    <row r="1908" spans="1:13" ht="14.45" x14ac:dyDescent="0.3">
      <c r="A1908" s="212" t="s">
        <v>102</v>
      </c>
      <c r="B1908" s="213">
        <v>10100501</v>
      </c>
      <c r="C1908" s="212">
        <v>108</v>
      </c>
      <c r="D1908" s="214">
        <v>43466</v>
      </c>
      <c r="E1908" s="160" t="s">
        <v>381</v>
      </c>
      <c r="F1908" s="160">
        <v>108106436</v>
      </c>
      <c r="G1908" s="160">
        <v>-474.75</v>
      </c>
      <c r="H1908" s="214">
        <v>43486</v>
      </c>
      <c r="I1908" s="160" t="s">
        <v>453</v>
      </c>
      <c r="J1908" s="160" t="s">
        <v>376</v>
      </c>
      <c r="K1908" s="160">
        <f t="shared" si="31"/>
        <v>1</v>
      </c>
      <c r="L1908" s="160" t="s">
        <v>101</v>
      </c>
      <c r="M1908" s="211">
        <f>VLOOKUP(J1908,'Depr Rates'!A:G,7,FALSE)</f>
        <v>3.9300000000000002E-2</v>
      </c>
    </row>
    <row r="1909" spans="1:13" ht="14.45" x14ac:dyDescent="0.3">
      <c r="A1909" s="212" t="s">
        <v>102</v>
      </c>
      <c r="B1909" s="213">
        <v>10100501</v>
      </c>
      <c r="C1909" s="212">
        <v>108</v>
      </c>
      <c r="D1909" s="214">
        <v>43466</v>
      </c>
      <c r="E1909" s="160" t="s">
        <v>383</v>
      </c>
      <c r="F1909" s="160">
        <v>108106436</v>
      </c>
      <c r="G1909" s="160">
        <v>0</v>
      </c>
      <c r="H1909" s="214">
        <v>43486</v>
      </c>
      <c r="I1909" s="160" t="s">
        <v>453</v>
      </c>
      <c r="J1909" s="160" t="s">
        <v>376</v>
      </c>
      <c r="K1909" s="160">
        <f t="shared" si="31"/>
        <v>1</v>
      </c>
      <c r="L1909" s="160" t="s">
        <v>101</v>
      </c>
      <c r="M1909" s="211">
        <f>VLOOKUP(J1909,'Depr Rates'!A:G,7,FALSE)</f>
        <v>3.9300000000000002E-2</v>
      </c>
    </row>
    <row r="1910" spans="1:13" ht="14.45" x14ac:dyDescent="0.3">
      <c r="A1910" s="212" t="s">
        <v>102</v>
      </c>
      <c r="B1910" s="213">
        <v>10100501</v>
      </c>
      <c r="C1910" s="212">
        <v>108</v>
      </c>
      <c r="D1910" s="214">
        <v>43466</v>
      </c>
      <c r="E1910" s="160" t="s">
        <v>383</v>
      </c>
      <c r="F1910" s="160">
        <v>108106436</v>
      </c>
      <c r="G1910" s="160">
        <v>0</v>
      </c>
      <c r="H1910" s="214">
        <v>43486</v>
      </c>
      <c r="I1910" s="160" t="s">
        <v>384</v>
      </c>
      <c r="J1910" s="160" t="s">
        <v>9054</v>
      </c>
      <c r="K1910" s="160">
        <f t="shared" si="31"/>
        <v>1</v>
      </c>
      <c r="L1910" s="160" t="s">
        <v>101</v>
      </c>
      <c r="M1910" s="211">
        <f>VLOOKUP(J1910,'Depr Rates'!A:G,7,FALSE)</f>
        <v>3.1399999999999997E-2</v>
      </c>
    </row>
    <row r="1911" spans="1:13" ht="14.45" x14ac:dyDescent="0.3">
      <c r="A1911" s="212" t="s">
        <v>102</v>
      </c>
      <c r="B1911" s="213">
        <v>10100501</v>
      </c>
      <c r="C1911" s="212">
        <v>108</v>
      </c>
      <c r="D1911" s="214">
        <v>43466</v>
      </c>
      <c r="E1911" s="160" t="s">
        <v>383</v>
      </c>
      <c r="F1911" s="160">
        <v>108106436</v>
      </c>
      <c r="G1911" s="160">
        <v>0</v>
      </c>
      <c r="H1911" s="214">
        <v>43486</v>
      </c>
      <c r="I1911" s="160" t="s">
        <v>384</v>
      </c>
      <c r="J1911" s="160" t="s">
        <v>376</v>
      </c>
      <c r="K1911" s="160">
        <f t="shared" si="31"/>
        <v>1</v>
      </c>
      <c r="L1911" s="160" t="s">
        <v>101</v>
      </c>
      <c r="M1911" s="211">
        <f>VLOOKUP(J1911,'Depr Rates'!A:G,7,FALSE)</f>
        <v>3.9300000000000002E-2</v>
      </c>
    </row>
    <row r="1912" spans="1:13" ht="14.45" x14ac:dyDescent="0.3">
      <c r="A1912" s="212" t="s">
        <v>102</v>
      </c>
      <c r="B1912" s="213">
        <v>10100501</v>
      </c>
      <c r="C1912" s="212">
        <v>108</v>
      </c>
      <c r="D1912" s="214">
        <v>43497</v>
      </c>
      <c r="E1912" s="160" t="s">
        <v>383</v>
      </c>
      <c r="F1912" s="160">
        <v>108106436</v>
      </c>
      <c r="G1912" s="160">
        <v>0</v>
      </c>
      <c r="H1912" s="214">
        <v>43486</v>
      </c>
      <c r="I1912" s="160" t="s">
        <v>384</v>
      </c>
      <c r="J1912" s="160" t="s">
        <v>9054</v>
      </c>
      <c r="K1912" s="160">
        <f t="shared" si="31"/>
        <v>1</v>
      </c>
      <c r="L1912" s="160" t="s">
        <v>101</v>
      </c>
      <c r="M1912" s="211">
        <f>VLOOKUP(J1912,'Depr Rates'!A:G,7,FALSE)</f>
        <v>3.1399999999999997E-2</v>
      </c>
    </row>
    <row r="1913" spans="1:13" ht="14.45" x14ac:dyDescent="0.3">
      <c r="A1913" s="212" t="s">
        <v>102</v>
      </c>
      <c r="B1913" s="213">
        <v>10100501</v>
      </c>
      <c r="C1913" s="212">
        <v>108</v>
      </c>
      <c r="D1913" s="214">
        <v>43497</v>
      </c>
      <c r="E1913" s="160" t="s">
        <v>383</v>
      </c>
      <c r="F1913" s="160">
        <v>108106436</v>
      </c>
      <c r="G1913" s="160">
        <v>0</v>
      </c>
      <c r="H1913" s="214">
        <v>43486</v>
      </c>
      <c r="I1913" s="160" t="s">
        <v>384</v>
      </c>
      <c r="J1913" s="160" t="s">
        <v>376</v>
      </c>
      <c r="K1913" s="160">
        <f t="shared" si="31"/>
        <v>1</v>
      </c>
      <c r="L1913" s="160" t="s">
        <v>101</v>
      </c>
      <c r="M1913" s="211">
        <f>VLOOKUP(J1913,'Depr Rates'!A:G,7,FALSE)</f>
        <v>3.9300000000000002E-2</v>
      </c>
    </row>
    <row r="1914" spans="1:13" ht="14.45" x14ac:dyDescent="0.3">
      <c r="A1914" s="212" t="s">
        <v>102</v>
      </c>
      <c r="B1914" s="213">
        <v>10100501</v>
      </c>
      <c r="C1914" s="212">
        <v>108</v>
      </c>
      <c r="D1914" s="214">
        <v>43497</v>
      </c>
      <c r="E1914" s="160" t="s">
        <v>383</v>
      </c>
      <c r="F1914" s="160">
        <v>108106436</v>
      </c>
      <c r="G1914" s="160">
        <v>0</v>
      </c>
      <c r="H1914" s="214">
        <v>43486</v>
      </c>
      <c r="I1914" s="160" t="s">
        <v>384</v>
      </c>
      <c r="J1914" s="160" t="s">
        <v>9054</v>
      </c>
      <c r="K1914" s="160">
        <f t="shared" si="31"/>
        <v>1</v>
      </c>
      <c r="L1914" s="160" t="s">
        <v>101</v>
      </c>
      <c r="M1914" s="211">
        <f>VLOOKUP(J1914,'Depr Rates'!A:G,7,FALSE)</f>
        <v>3.1399999999999997E-2</v>
      </c>
    </row>
    <row r="1915" spans="1:13" ht="14.45" x14ac:dyDescent="0.3">
      <c r="A1915" s="212" t="s">
        <v>102</v>
      </c>
      <c r="B1915" s="213">
        <v>10100501</v>
      </c>
      <c r="C1915" s="212">
        <v>108</v>
      </c>
      <c r="D1915" s="214">
        <v>43497</v>
      </c>
      <c r="E1915" s="160" t="s">
        <v>383</v>
      </c>
      <c r="F1915" s="160">
        <v>108106436</v>
      </c>
      <c r="G1915" s="160">
        <v>0</v>
      </c>
      <c r="H1915" s="214">
        <v>43486</v>
      </c>
      <c r="I1915" s="160" t="s">
        <v>384</v>
      </c>
      <c r="J1915" s="160" t="s">
        <v>376</v>
      </c>
      <c r="K1915" s="160">
        <f t="shared" si="31"/>
        <v>1</v>
      </c>
      <c r="L1915" s="160" t="s">
        <v>101</v>
      </c>
      <c r="M1915" s="211">
        <f>VLOOKUP(J1915,'Depr Rates'!A:G,7,FALSE)</f>
        <v>3.9300000000000002E-2</v>
      </c>
    </row>
    <row r="1916" spans="1:13" ht="14.45" x14ac:dyDescent="0.3">
      <c r="A1916" s="212" t="s">
        <v>102</v>
      </c>
      <c r="B1916" s="213">
        <v>10100501</v>
      </c>
      <c r="C1916" s="212">
        <v>108</v>
      </c>
      <c r="D1916" s="214">
        <v>43525</v>
      </c>
      <c r="E1916" s="160" t="s">
        <v>383</v>
      </c>
      <c r="F1916" s="160">
        <v>108106436</v>
      </c>
      <c r="G1916" s="160">
        <v>0</v>
      </c>
      <c r="H1916" s="214">
        <v>43486</v>
      </c>
      <c r="I1916" s="160" t="s">
        <v>384</v>
      </c>
      <c r="J1916" s="160" t="s">
        <v>9054</v>
      </c>
      <c r="K1916" s="160">
        <f t="shared" si="31"/>
        <v>1</v>
      </c>
      <c r="L1916" s="160" t="s">
        <v>101</v>
      </c>
      <c r="M1916" s="211">
        <f>VLOOKUP(J1916,'Depr Rates'!A:G,7,FALSE)</f>
        <v>3.1399999999999997E-2</v>
      </c>
    </row>
    <row r="1917" spans="1:13" ht="14.45" x14ac:dyDescent="0.3">
      <c r="A1917" s="212" t="s">
        <v>102</v>
      </c>
      <c r="B1917" s="213">
        <v>10100501</v>
      </c>
      <c r="C1917" s="212">
        <v>108</v>
      </c>
      <c r="D1917" s="214">
        <v>43525</v>
      </c>
      <c r="E1917" s="160" t="s">
        <v>383</v>
      </c>
      <c r="F1917" s="160">
        <v>108106436</v>
      </c>
      <c r="G1917" s="160">
        <v>0</v>
      </c>
      <c r="H1917" s="214">
        <v>43486</v>
      </c>
      <c r="I1917" s="160" t="s">
        <v>384</v>
      </c>
      <c r="J1917" s="160" t="s">
        <v>376</v>
      </c>
      <c r="K1917" s="160">
        <f t="shared" si="31"/>
        <v>1</v>
      </c>
      <c r="L1917" s="160" t="s">
        <v>101</v>
      </c>
      <c r="M1917" s="211">
        <f>VLOOKUP(J1917,'Depr Rates'!A:G,7,FALSE)</f>
        <v>3.9300000000000002E-2</v>
      </c>
    </row>
    <row r="1918" spans="1:13" ht="14.45" x14ac:dyDescent="0.3">
      <c r="A1918" s="212" t="s">
        <v>102</v>
      </c>
      <c r="B1918" s="213">
        <v>10100501</v>
      </c>
      <c r="C1918" s="212">
        <v>108</v>
      </c>
      <c r="D1918" s="214">
        <v>43525</v>
      </c>
      <c r="E1918" s="160" t="s">
        <v>383</v>
      </c>
      <c r="F1918" s="160">
        <v>108106436</v>
      </c>
      <c r="G1918" s="160">
        <v>0</v>
      </c>
      <c r="H1918" s="214">
        <v>43486</v>
      </c>
      <c r="I1918" s="160" t="s">
        <v>384</v>
      </c>
      <c r="J1918" s="160" t="s">
        <v>9054</v>
      </c>
      <c r="K1918" s="160">
        <f t="shared" si="31"/>
        <v>1</v>
      </c>
      <c r="L1918" s="160" t="s">
        <v>101</v>
      </c>
      <c r="M1918" s="211">
        <f>VLOOKUP(J1918,'Depr Rates'!A:G,7,FALSE)</f>
        <v>3.1399999999999997E-2</v>
      </c>
    </row>
    <row r="1919" spans="1:13" ht="14.45" x14ac:dyDescent="0.3">
      <c r="A1919" s="212" t="s">
        <v>102</v>
      </c>
      <c r="B1919" s="213">
        <v>10100501</v>
      </c>
      <c r="C1919" s="212">
        <v>108</v>
      </c>
      <c r="D1919" s="214">
        <v>43525</v>
      </c>
      <c r="E1919" s="160" t="s">
        <v>383</v>
      </c>
      <c r="F1919" s="160">
        <v>108106436</v>
      </c>
      <c r="G1919" s="160">
        <v>0</v>
      </c>
      <c r="H1919" s="214">
        <v>43486</v>
      </c>
      <c r="I1919" s="160" t="s">
        <v>384</v>
      </c>
      <c r="J1919" s="160" t="s">
        <v>376</v>
      </c>
      <c r="K1919" s="160">
        <f t="shared" si="31"/>
        <v>1</v>
      </c>
      <c r="L1919" s="160" t="s">
        <v>101</v>
      </c>
      <c r="M1919" s="211">
        <f>VLOOKUP(J1919,'Depr Rates'!A:G,7,FALSE)</f>
        <v>3.9300000000000002E-2</v>
      </c>
    </row>
    <row r="1920" spans="1:13" ht="14.45" x14ac:dyDescent="0.3">
      <c r="A1920" s="212" t="s">
        <v>102</v>
      </c>
      <c r="B1920" s="213">
        <v>10100501</v>
      </c>
      <c r="C1920" s="212">
        <v>108</v>
      </c>
      <c r="D1920" s="214">
        <v>43525</v>
      </c>
      <c r="E1920" s="160" t="s">
        <v>383</v>
      </c>
      <c r="F1920" s="160">
        <v>108106436</v>
      </c>
      <c r="G1920" s="160">
        <v>0</v>
      </c>
      <c r="H1920" s="214">
        <v>43486</v>
      </c>
      <c r="I1920" s="160" t="s">
        <v>384</v>
      </c>
      <c r="J1920" s="160" t="s">
        <v>9054</v>
      </c>
      <c r="K1920" s="160">
        <f t="shared" si="31"/>
        <v>1</v>
      </c>
      <c r="L1920" s="160" t="s">
        <v>101</v>
      </c>
      <c r="M1920" s="211">
        <f>VLOOKUP(J1920,'Depr Rates'!A:G,7,FALSE)</f>
        <v>3.1399999999999997E-2</v>
      </c>
    </row>
    <row r="1921" spans="1:13" ht="14.45" x14ac:dyDescent="0.3">
      <c r="A1921" s="212" t="s">
        <v>102</v>
      </c>
      <c r="B1921" s="213">
        <v>10100501</v>
      </c>
      <c r="C1921" s="212">
        <v>108</v>
      </c>
      <c r="D1921" s="214">
        <v>43525</v>
      </c>
      <c r="E1921" s="160" t="s">
        <v>383</v>
      </c>
      <c r="F1921" s="160">
        <v>108106436</v>
      </c>
      <c r="G1921" s="160">
        <v>0</v>
      </c>
      <c r="H1921" s="214">
        <v>43486</v>
      </c>
      <c r="I1921" s="160" t="s">
        <v>384</v>
      </c>
      <c r="J1921" s="160" t="s">
        <v>376</v>
      </c>
      <c r="K1921" s="160">
        <f t="shared" si="31"/>
        <v>1</v>
      </c>
      <c r="L1921" s="160" t="s">
        <v>101</v>
      </c>
      <c r="M1921" s="211">
        <f>VLOOKUP(J1921,'Depr Rates'!A:G,7,FALSE)</f>
        <v>3.9300000000000002E-2</v>
      </c>
    </row>
    <row r="1922" spans="1:13" ht="14.45" x14ac:dyDescent="0.3">
      <c r="A1922" s="212" t="s">
        <v>102</v>
      </c>
      <c r="B1922" s="213">
        <v>10100501</v>
      </c>
      <c r="C1922" s="212">
        <v>108</v>
      </c>
      <c r="D1922" s="214">
        <v>43466</v>
      </c>
      <c r="E1922" s="160" t="s">
        <v>381</v>
      </c>
      <c r="F1922" s="160">
        <v>108106663</v>
      </c>
      <c r="G1922" s="215">
        <v>-1578.7</v>
      </c>
      <c r="H1922" s="214">
        <v>43484</v>
      </c>
      <c r="I1922" s="160" t="s">
        <v>454</v>
      </c>
      <c r="J1922" s="160" t="s">
        <v>9054</v>
      </c>
      <c r="K1922" s="160">
        <f t="shared" si="31"/>
        <v>1</v>
      </c>
      <c r="L1922" s="160" t="s">
        <v>101</v>
      </c>
      <c r="M1922" s="211">
        <f>VLOOKUP(J1922,'Depr Rates'!A:G,7,FALSE)</f>
        <v>3.1399999999999997E-2</v>
      </c>
    </row>
    <row r="1923" spans="1:13" ht="14.45" x14ac:dyDescent="0.3">
      <c r="A1923" s="212" t="s">
        <v>102</v>
      </c>
      <c r="B1923" s="213">
        <v>10100501</v>
      </c>
      <c r="C1923" s="212">
        <v>108</v>
      </c>
      <c r="D1923" s="214">
        <v>43466</v>
      </c>
      <c r="E1923" s="160" t="s">
        <v>381</v>
      </c>
      <c r="F1923" s="160">
        <v>108106663</v>
      </c>
      <c r="G1923" s="215">
        <v>-1393.31</v>
      </c>
      <c r="H1923" s="214">
        <v>43484</v>
      </c>
      <c r="I1923" s="160" t="s">
        <v>454</v>
      </c>
      <c r="J1923" s="160" t="s">
        <v>9054</v>
      </c>
      <c r="K1923" s="160">
        <f t="shared" si="31"/>
        <v>1</v>
      </c>
      <c r="L1923" s="160" t="s">
        <v>101</v>
      </c>
      <c r="M1923" s="211">
        <f>VLOOKUP(J1923,'Depr Rates'!A:G,7,FALSE)</f>
        <v>3.1399999999999997E-2</v>
      </c>
    </row>
    <row r="1924" spans="1:13" ht="14.45" x14ac:dyDescent="0.3">
      <c r="A1924" s="212" t="s">
        <v>102</v>
      </c>
      <c r="B1924" s="213">
        <v>10100501</v>
      </c>
      <c r="C1924" s="212">
        <v>108</v>
      </c>
      <c r="D1924" s="214">
        <v>43466</v>
      </c>
      <c r="E1924" s="160" t="s">
        <v>381</v>
      </c>
      <c r="F1924" s="160">
        <v>108106663</v>
      </c>
      <c r="G1924" s="160">
        <v>-500.88</v>
      </c>
      <c r="H1924" s="214">
        <v>43484</v>
      </c>
      <c r="I1924" s="160" t="s">
        <v>454</v>
      </c>
      <c r="J1924" s="160" t="s">
        <v>9054</v>
      </c>
      <c r="K1924" s="160">
        <f t="shared" si="31"/>
        <v>1</v>
      </c>
      <c r="L1924" s="160" t="s">
        <v>101</v>
      </c>
      <c r="M1924" s="211">
        <f>VLOOKUP(J1924,'Depr Rates'!A:G,7,FALSE)</f>
        <v>3.1399999999999997E-2</v>
      </c>
    </row>
    <row r="1925" spans="1:13" ht="14.45" x14ac:dyDescent="0.3">
      <c r="A1925" s="212" t="s">
        <v>102</v>
      </c>
      <c r="B1925" s="213">
        <v>10100501</v>
      </c>
      <c r="C1925" s="212">
        <v>108</v>
      </c>
      <c r="D1925" s="214">
        <v>43466</v>
      </c>
      <c r="E1925" s="160" t="s">
        <v>383</v>
      </c>
      <c r="F1925" s="160">
        <v>108106663</v>
      </c>
      <c r="G1925" s="160">
        <v>0</v>
      </c>
      <c r="H1925" s="214">
        <v>43484</v>
      </c>
      <c r="I1925" s="160" t="s">
        <v>454</v>
      </c>
      <c r="J1925" s="160" t="s">
        <v>9054</v>
      </c>
      <c r="K1925" s="160">
        <f t="shared" si="31"/>
        <v>1</v>
      </c>
      <c r="L1925" s="160" t="s">
        <v>101</v>
      </c>
      <c r="M1925" s="211">
        <f>VLOOKUP(J1925,'Depr Rates'!A:G,7,FALSE)</f>
        <v>3.1399999999999997E-2</v>
      </c>
    </row>
    <row r="1926" spans="1:13" ht="14.45" x14ac:dyDescent="0.3">
      <c r="A1926" s="212" t="s">
        <v>102</v>
      </c>
      <c r="B1926" s="213">
        <v>10100501</v>
      </c>
      <c r="C1926" s="212">
        <v>108</v>
      </c>
      <c r="D1926" s="214">
        <v>43466</v>
      </c>
      <c r="E1926" s="160" t="s">
        <v>383</v>
      </c>
      <c r="F1926" s="160">
        <v>108106663</v>
      </c>
      <c r="G1926" s="160">
        <v>0</v>
      </c>
      <c r="H1926" s="214">
        <v>43484</v>
      </c>
      <c r="I1926" s="160" t="s">
        <v>454</v>
      </c>
      <c r="J1926" s="160" t="s">
        <v>9054</v>
      </c>
      <c r="K1926" s="160">
        <f t="shared" si="31"/>
        <v>1</v>
      </c>
      <c r="L1926" s="160" t="s">
        <v>101</v>
      </c>
      <c r="M1926" s="211">
        <f>VLOOKUP(J1926,'Depr Rates'!A:G,7,FALSE)</f>
        <v>3.1399999999999997E-2</v>
      </c>
    </row>
    <row r="1927" spans="1:13" ht="14.45" x14ac:dyDescent="0.3">
      <c r="A1927" s="212" t="s">
        <v>102</v>
      </c>
      <c r="B1927" s="213">
        <v>10100501</v>
      </c>
      <c r="C1927" s="212">
        <v>108</v>
      </c>
      <c r="D1927" s="214">
        <v>43466</v>
      </c>
      <c r="E1927" s="160" t="s">
        <v>383</v>
      </c>
      <c r="F1927" s="160">
        <v>108106663</v>
      </c>
      <c r="G1927" s="160">
        <v>0</v>
      </c>
      <c r="H1927" s="214">
        <v>43484</v>
      </c>
      <c r="I1927" s="160" t="s">
        <v>454</v>
      </c>
      <c r="J1927" s="160" t="s">
        <v>9054</v>
      </c>
      <c r="K1927" s="160">
        <f t="shared" si="31"/>
        <v>1</v>
      </c>
      <c r="L1927" s="160" t="s">
        <v>101</v>
      </c>
      <c r="M1927" s="211">
        <f>VLOOKUP(J1927,'Depr Rates'!A:G,7,FALSE)</f>
        <v>3.1399999999999997E-2</v>
      </c>
    </row>
    <row r="1928" spans="1:13" ht="14.45" x14ac:dyDescent="0.3">
      <c r="A1928" s="212" t="s">
        <v>102</v>
      </c>
      <c r="B1928" s="213">
        <v>10100501</v>
      </c>
      <c r="C1928" s="212">
        <v>108</v>
      </c>
      <c r="D1928" s="214">
        <v>43466</v>
      </c>
      <c r="E1928" s="160" t="s">
        <v>381</v>
      </c>
      <c r="F1928" s="160">
        <v>108106663</v>
      </c>
      <c r="G1928" s="215">
        <v>-5228.6499999999996</v>
      </c>
      <c r="H1928" s="214">
        <v>43484</v>
      </c>
      <c r="I1928" s="160" t="s">
        <v>454</v>
      </c>
      <c r="J1928" s="160" t="s">
        <v>9054</v>
      </c>
      <c r="K1928" s="160">
        <f t="shared" si="31"/>
        <v>1</v>
      </c>
      <c r="L1928" s="160" t="s">
        <v>101</v>
      </c>
      <c r="M1928" s="211">
        <f>VLOOKUP(J1928,'Depr Rates'!A:G,7,FALSE)</f>
        <v>3.1399999999999997E-2</v>
      </c>
    </row>
    <row r="1929" spans="1:13" ht="14.45" x14ac:dyDescent="0.3">
      <c r="A1929" s="212" t="s">
        <v>102</v>
      </c>
      <c r="B1929" s="213">
        <v>10100501</v>
      </c>
      <c r="C1929" s="212">
        <v>108</v>
      </c>
      <c r="D1929" s="214">
        <v>43466</v>
      </c>
      <c r="E1929" s="160" t="s">
        <v>381</v>
      </c>
      <c r="F1929" s="160">
        <v>108106663</v>
      </c>
      <c r="G1929" s="215">
        <v>-4604.38</v>
      </c>
      <c r="H1929" s="214">
        <v>43484</v>
      </c>
      <c r="I1929" s="160" t="s">
        <v>454</v>
      </c>
      <c r="J1929" s="160" t="s">
        <v>9054</v>
      </c>
      <c r="K1929" s="160">
        <f t="shared" si="31"/>
        <v>1</v>
      </c>
      <c r="L1929" s="160" t="s">
        <v>101</v>
      </c>
      <c r="M1929" s="211">
        <f>VLOOKUP(J1929,'Depr Rates'!A:G,7,FALSE)</f>
        <v>3.1399999999999997E-2</v>
      </c>
    </row>
    <row r="1930" spans="1:13" ht="14.45" x14ac:dyDescent="0.3">
      <c r="A1930" s="212" t="s">
        <v>102</v>
      </c>
      <c r="B1930" s="213">
        <v>10100501</v>
      </c>
      <c r="C1930" s="212">
        <v>108</v>
      </c>
      <c r="D1930" s="214">
        <v>43466</v>
      </c>
      <c r="E1930" s="160" t="s">
        <v>383</v>
      </c>
      <c r="F1930" s="160">
        <v>108106663</v>
      </c>
      <c r="G1930" s="160">
        <v>0</v>
      </c>
      <c r="H1930" s="214">
        <v>43484</v>
      </c>
      <c r="I1930" s="160" t="s">
        <v>454</v>
      </c>
      <c r="J1930" s="160" t="s">
        <v>9054</v>
      </c>
      <c r="K1930" s="160">
        <f t="shared" si="31"/>
        <v>1</v>
      </c>
      <c r="L1930" s="160" t="s">
        <v>101</v>
      </c>
      <c r="M1930" s="211">
        <f>VLOOKUP(J1930,'Depr Rates'!A:G,7,FALSE)</f>
        <v>3.1399999999999997E-2</v>
      </c>
    </row>
    <row r="1931" spans="1:13" ht="14.45" x14ac:dyDescent="0.3">
      <c r="A1931" s="212" t="s">
        <v>102</v>
      </c>
      <c r="B1931" s="213">
        <v>10100501</v>
      </c>
      <c r="C1931" s="212">
        <v>108</v>
      </c>
      <c r="D1931" s="214">
        <v>43466</v>
      </c>
      <c r="E1931" s="160" t="s">
        <v>383</v>
      </c>
      <c r="F1931" s="160">
        <v>108106663</v>
      </c>
      <c r="G1931" s="160">
        <v>0</v>
      </c>
      <c r="H1931" s="214">
        <v>43484</v>
      </c>
      <c r="I1931" s="160" t="s">
        <v>454</v>
      </c>
      <c r="J1931" s="160" t="s">
        <v>9054</v>
      </c>
      <c r="K1931" s="160">
        <f t="shared" si="31"/>
        <v>1</v>
      </c>
      <c r="L1931" s="160" t="s">
        <v>101</v>
      </c>
      <c r="M1931" s="211">
        <f>VLOOKUP(J1931,'Depr Rates'!A:G,7,FALSE)</f>
        <v>3.1399999999999997E-2</v>
      </c>
    </row>
    <row r="1932" spans="1:13" ht="14.45" x14ac:dyDescent="0.3">
      <c r="A1932" s="212" t="s">
        <v>102</v>
      </c>
      <c r="B1932" s="213">
        <v>10100501</v>
      </c>
      <c r="C1932" s="212">
        <v>108</v>
      </c>
      <c r="D1932" s="214">
        <v>43466</v>
      </c>
      <c r="E1932" s="160" t="s">
        <v>383</v>
      </c>
      <c r="F1932" s="160">
        <v>108106663</v>
      </c>
      <c r="G1932" s="160">
        <v>0</v>
      </c>
      <c r="H1932" s="214">
        <v>43484</v>
      </c>
      <c r="I1932" s="160" t="s">
        <v>384</v>
      </c>
      <c r="J1932" s="160" t="s">
        <v>9054</v>
      </c>
      <c r="K1932" s="160">
        <f t="shared" si="31"/>
        <v>1</v>
      </c>
      <c r="L1932" s="160" t="s">
        <v>101</v>
      </c>
      <c r="M1932" s="211">
        <f>VLOOKUP(J1932,'Depr Rates'!A:G,7,FALSE)</f>
        <v>3.1399999999999997E-2</v>
      </c>
    </row>
    <row r="1933" spans="1:13" ht="14.45" x14ac:dyDescent="0.3">
      <c r="A1933" s="212" t="s">
        <v>102</v>
      </c>
      <c r="B1933" s="213">
        <v>10100501</v>
      </c>
      <c r="C1933" s="212">
        <v>108</v>
      </c>
      <c r="D1933" s="214">
        <v>43466</v>
      </c>
      <c r="E1933" s="160" t="s">
        <v>383</v>
      </c>
      <c r="F1933" s="160">
        <v>108106663</v>
      </c>
      <c r="G1933" s="160">
        <v>0</v>
      </c>
      <c r="H1933" s="214">
        <v>43484</v>
      </c>
      <c r="I1933" s="160" t="s">
        <v>384</v>
      </c>
      <c r="J1933" s="160" t="s">
        <v>9054</v>
      </c>
      <c r="K1933" s="160">
        <f t="shared" ref="K1933:K1996" si="32">MONTH(H1933)</f>
        <v>1</v>
      </c>
      <c r="L1933" s="160" t="s">
        <v>101</v>
      </c>
      <c r="M1933" s="211">
        <f>VLOOKUP(J1933,'Depr Rates'!A:G,7,FALSE)</f>
        <v>3.1399999999999997E-2</v>
      </c>
    </row>
    <row r="1934" spans="1:13" ht="14.45" x14ac:dyDescent="0.3">
      <c r="A1934" s="212" t="s">
        <v>102</v>
      </c>
      <c r="B1934" s="213">
        <v>10100501</v>
      </c>
      <c r="C1934" s="212">
        <v>108</v>
      </c>
      <c r="D1934" s="214">
        <v>43466</v>
      </c>
      <c r="E1934" s="160" t="s">
        <v>383</v>
      </c>
      <c r="F1934" s="160">
        <v>108106663</v>
      </c>
      <c r="G1934" s="160">
        <v>0</v>
      </c>
      <c r="H1934" s="214">
        <v>43484</v>
      </c>
      <c r="I1934" s="160" t="s">
        <v>384</v>
      </c>
      <c r="J1934" s="160" t="s">
        <v>9054</v>
      </c>
      <c r="K1934" s="160">
        <f t="shared" si="32"/>
        <v>1</v>
      </c>
      <c r="L1934" s="160" t="s">
        <v>101</v>
      </c>
      <c r="M1934" s="211">
        <f>VLOOKUP(J1934,'Depr Rates'!A:G,7,FALSE)</f>
        <v>3.1399999999999997E-2</v>
      </c>
    </row>
    <row r="1935" spans="1:13" ht="14.45" x14ac:dyDescent="0.3">
      <c r="A1935" s="212" t="s">
        <v>102</v>
      </c>
      <c r="B1935" s="213">
        <v>10100501</v>
      </c>
      <c r="C1935" s="212">
        <v>108</v>
      </c>
      <c r="D1935" s="214">
        <v>43466</v>
      </c>
      <c r="E1935" s="160" t="s">
        <v>383</v>
      </c>
      <c r="F1935" s="160">
        <v>108106663</v>
      </c>
      <c r="G1935" s="160">
        <v>0</v>
      </c>
      <c r="H1935" s="214">
        <v>43484</v>
      </c>
      <c r="I1935" s="160" t="s">
        <v>384</v>
      </c>
      <c r="J1935" s="160" t="s">
        <v>9054</v>
      </c>
      <c r="K1935" s="160">
        <f t="shared" si="32"/>
        <v>1</v>
      </c>
      <c r="L1935" s="160" t="s">
        <v>101</v>
      </c>
      <c r="M1935" s="211">
        <f>VLOOKUP(J1935,'Depr Rates'!A:G,7,FALSE)</f>
        <v>3.1399999999999997E-2</v>
      </c>
    </row>
    <row r="1936" spans="1:13" ht="14.45" x14ac:dyDescent="0.3">
      <c r="A1936" s="212" t="s">
        <v>102</v>
      </c>
      <c r="B1936" s="213">
        <v>10100501</v>
      </c>
      <c r="C1936" s="212">
        <v>108</v>
      </c>
      <c r="D1936" s="214">
        <v>43466</v>
      </c>
      <c r="E1936" s="160" t="s">
        <v>383</v>
      </c>
      <c r="F1936" s="160">
        <v>108106663</v>
      </c>
      <c r="G1936" s="160">
        <v>0</v>
      </c>
      <c r="H1936" s="214">
        <v>43484</v>
      </c>
      <c r="I1936" s="160" t="s">
        <v>384</v>
      </c>
      <c r="J1936" s="160" t="s">
        <v>9054</v>
      </c>
      <c r="K1936" s="160">
        <f t="shared" si="32"/>
        <v>1</v>
      </c>
      <c r="L1936" s="160" t="s">
        <v>101</v>
      </c>
      <c r="M1936" s="211">
        <f>VLOOKUP(J1936,'Depr Rates'!A:G,7,FALSE)</f>
        <v>3.1399999999999997E-2</v>
      </c>
    </row>
    <row r="1937" spans="1:13" ht="14.45" x14ac:dyDescent="0.3">
      <c r="A1937" s="212" t="s">
        <v>102</v>
      </c>
      <c r="B1937" s="213">
        <v>10100501</v>
      </c>
      <c r="C1937" s="212">
        <v>108</v>
      </c>
      <c r="D1937" s="214">
        <v>43497</v>
      </c>
      <c r="E1937" s="160" t="s">
        <v>383</v>
      </c>
      <c r="F1937" s="160">
        <v>108106663</v>
      </c>
      <c r="G1937" s="160">
        <v>0</v>
      </c>
      <c r="H1937" s="214">
        <v>43484</v>
      </c>
      <c r="I1937" s="160" t="s">
        <v>384</v>
      </c>
      <c r="J1937" s="160" t="s">
        <v>9054</v>
      </c>
      <c r="K1937" s="160">
        <f t="shared" si="32"/>
        <v>1</v>
      </c>
      <c r="L1937" s="160" t="s">
        <v>101</v>
      </c>
      <c r="M1937" s="211">
        <f>VLOOKUP(J1937,'Depr Rates'!A:G,7,FALSE)</f>
        <v>3.1399999999999997E-2</v>
      </c>
    </row>
    <row r="1938" spans="1:13" ht="14.45" x14ac:dyDescent="0.3">
      <c r="A1938" s="212" t="s">
        <v>102</v>
      </c>
      <c r="B1938" s="213">
        <v>10100501</v>
      </c>
      <c r="C1938" s="212">
        <v>108</v>
      </c>
      <c r="D1938" s="214">
        <v>43497</v>
      </c>
      <c r="E1938" s="160" t="s">
        <v>383</v>
      </c>
      <c r="F1938" s="160">
        <v>108106663</v>
      </c>
      <c r="G1938" s="160">
        <v>0</v>
      </c>
      <c r="H1938" s="214">
        <v>43484</v>
      </c>
      <c r="I1938" s="160" t="s">
        <v>384</v>
      </c>
      <c r="J1938" s="160" t="s">
        <v>9054</v>
      </c>
      <c r="K1938" s="160">
        <f t="shared" si="32"/>
        <v>1</v>
      </c>
      <c r="L1938" s="160" t="s">
        <v>101</v>
      </c>
      <c r="M1938" s="211">
        <f>VLOOKUP(J1938,'Depr Rates'!A:G,7,FALSE)</f>
        <v>3.1399999999999997E-2</v>
      </c>
    </row>
    <row r="1939" spans="1:13" ht="14.45" x14ac:dyDescent="0.3">
      <c r="A1939" s="212" t="s">
        <v>102</v>
      </c>
      <c r="B1939" s="213">
        <v>10100501</v>
      </c>
      <c r="C1939" s="212">
        <v>108</v>
      </c>
      <c r="D1939" s="214">
        <v>43497</v>
      </c>
      <c r="E1939" s="160" t="s">
        <v>383</v>
      </c>
      <c r="F1939" s="160">
        <v>108106663</v>
      </c>
      <c r="G1939" s="160">
        <v>0</v>
      </c>
      <c r="H1939" s="214">
        <v>43484</v>
      </c>
      <c r="I1939" s="160" t="s">
        <v>384</v>
      </c>
      <c r="J1939" s="160" t="s">
        <v>9054</v>
      </c>
      <c r="K1939" s="160">
        <f t="shared" si="32"/>
        <v>1</v>
      </c>
      <c r="L1939" s="160" t="s">
        <v>101</v>
      </c>
      <c r="M1939" s="211">
        <f>VLOOKUP(J1939,'Depr Rates'!A:G,7,FALSE)</f>
        <v>3.1399999999999997E-2</v>
      </c>
    </row>
    <row r="1940" spans="1:13" ht="14.45" x14ac:dyDescent="0.3">
      <c r="A1940" s="212" t="s">
        <v>102</v>
      </c>
      <c r="B1940" s="213">
        <v>10100501</v>
      </c>
      <c r="C1940" s="212">
        <v>108</v>
      </c>
      <c r="D1940" s="214">
        <v>43497</v>
      </c>
      <c r="E1940" s="160" t="s">
        <v>383</v>
      </c>
      <c r="F1940" s="160">
        <v>108106663</v>
      </c>
      <c r="G1940" s="160">
        <v>0</v>
      </c>
      <c r="H1940" s="214">
        <v>43484</v>
      </c>
      <c r="I1940" s="160" t="s">
        <v>384</v>
      </c>
      <c r="J1940" s="160" t="s">
        <v>9054</v>
      </c>
      <c r="K1940" s="160">
        <f t="shared" si="32"/>
        <v>1</v>
      </c>
      <c r="L1940" s="160" t="s">
        <v>101</v>
      </c>
      <c r="M1940" s="211">
        <f>VLOOKUP(J1940,'Depr Rates'!A:G,7,FALSE)</f>
        <v>3.1399999999999997E-2</v>
      </c>
    </row>
    <row r="1941" spans="1:13" ht="14.45" x14ac:dyDescent="0.3">
      <c r="A1941" s="212" t="s">
        <v>102</v>
      </c>
      <c r="B1941" s="213">
        <v>10100501</v>
      </c>
      <c r="C1941" s="212">
        <v>108</v>
      </c>
      <c r="D1941" s="214">
        <v>43497</v>
      </c>
      <c r="E1941" s="160" t="s">
        <v>383</v>
      </c>
      <c r="F1941" s="160">
        <v>108106663</v>
      </c>
      <c r="G1941" s="160">
        <v>0</v>
      </c>
      <c r="H1941" s="214">
        <v>43484</v>
      </c>
      <c r="I1941" s="160" t="s">
        <v>384</v>
      </c>
      <c r="J1941" s="160" t="s">
        <v>9054</v>
      </c>
      <c r="K1941" s="160">
        <f t="shared" si="32"/>
        <v>1</v>
      </c>
      <c r="L1941" s="160" t="s">
        <v>101</v>
      </c>
      <c r="M1941" s="211">
        <f>VLOOKUP(J1941,'Depr Rates'!A:G,7,FALSE)</f>
        <v>3.1399999999999997E-2</v>
      </c>
    </row>
    <row r="1942" spans="1:13" ht="14.45" x14ac:dyDescent="0.3">
      <c r="A1942" s="212" t="s">
        <v>102</v>
      </c>
      <c r="B1942" s="213">
        <v>10100501</v>
      </c>
      <c r="C1942" s="212">
        <v>108</v>
      </c>
      <c r="D1942" s="214">
        <v>43497</v>
      </c>
      <c r="E1942" s="160" t="s">
        <v>383</v>
      </c>
      <c r="F1942" s="160">
        <v>108106663</v>
      </c>
      <c r="G1942" s="160">
        <v>0</v>
      </c>
      <c r="H1942" s="214">
        <v>43484</v>
      </c>
      <c r="I1942" s="160" t="s">
        <v>384</v>
      </c>
      <c r="J1942" s="160" t="s">
        <v>9054</v>
      </c>
      <c r="K1942" s="160">
        <f t="shared" si="32"/>
        <v>1</v>
      </c>
      <c r="L1942" s="160" t="s">
        <v>101</v>
      </c>
      <c r="M1942" s="211">
        <f>VLOOKUP(J1942,'Depr Rates'!A:G,7,FALSE)</f>
        <v>3.1399999999999997E-2</v>
      </c>
    </row>
    <row r="1943" spans="1:13" ht="14.45" x14ac:dyDescent="0.3">
      <c r="A1943" s="212" t="s">
        <v>102</v>
      </c>
      <c r="B1943" s="213">
        <v>10100501</v>
      </c>
      <c r="C1943" s="212">
        <v>108</v>
      </c>
      <c r="D1943" s="214">
        <v>43497</v>
      </c>
      <c r="E1943" s="160" t="s">
        <v>383</v>
      </c>
      <c r="F1943" s="160">
        <v>108106663</v>
      </c>
      <c r="G1943" s="160">
        <v>0</v>
      </c>
      <c r="H1943" s="214">
        <v>43484</v>
      </c>
      <c r="I1943" s="160" t="s">
        <v>384</v>
      </c>
      <c r="J1943" s="160" t="s">
        <v>9054</v>
      </c>
      <c r="K1943" s="160">
        <f t="shared" si="32"/>
        <v>1</v>
      </c>
      <c r="L1943" s="160" t="s">
        <v>101</v>
      </c>
      <c r="M1943" s="211">
        <f>VLOOKUP(J1943,'Depr Rates'!A:G,7,FALSE)</f>
        <v>3.1399999999999997E-2</v>
      </c>
    </row>
    <row r="1944" spans="1:13" ht="14.45" x14ac:dyDescent="0.3">
      <c r="A1944" s="212" t="s">
        <v>102</v>
      </c>
      <c r="B1944" s="213">
        <v>10100501</v>
      </c>
      <c r="C1944" s="212">
        <v>108</v>
      </c>
      <c r="D1944" s="214">
        <v>43497</v>
      </c>
      <c r="E1944" s="160" t="s">
        <v>383</v>
      </c>
      <c r="F1944" s="160">
        <v>108106663</v>
      </c>
      <c r="G1944" s="160">
        <v>0</v>
      </c>
      <c r="H1944" s="214">
        <v>43484</v>
      </c>
      <c r="I1944" s="160" t="s">
        <v>384</v>
      </c>
      <c r="J1944" s="160" t="s">
        <v>9054</v>
      </c>
      <c r="K1944" s="160">
        <f t="shared" si="32"/>
        <v>1</v>
      </c>
      <c r="L1944" s="160" t="s">
        <v>101</v>
      </c>
      <c r="M1944" s="211">
        <f>VLOOKUP(J1944,'Depr Rates'!A:G,7,FALSE)</f>
        <v>3.1399999999999997E-2</v>
      </c>
    </row>
    <row r="1945" spans="1:13" ht="14.45" x14ac:dyDescent="0.3">
      <c r="A1945" s="212" t="s">
        <v>102</v>
      </c>
      <c r="B1945" s="213">
        <v>10100501</v>
      </c>
      <c r="C1945" s="212">
        <v>108</v>
      </c>
      <c r="D1945" s="214">
        <v>43497</v>
      </c>
      <c r="E1945" s="160" t="s">
        <v>383</v>
      </c>
      <c r="F1945" s="160">
        <v>108106663</v>
      </c>
      <c r="G1945" s="160">
        <v>0</v>
      </c>
      <c r="H1945" s="214">
        <v>43484</v>
      </c>
      <c r="I1945" s="160" t="s">
        <v>384</v>
      </c>
      <c r="J1945" s="160" t="s">
        <v>9054</v>
      </c>
      <c r="K1945" s="160">
        <f t="shared" si="32"/>
        <v>1</v>
      </c>
      <c r="L1945" s="160" t="s">
        <v>101</v>
      </c>
      <c r="M1945" s="211">
        <f>VLOOKUP(J1945,'Depr Rates'!A:G,7,FALSE)</f>
        <v>3.1399999999999997E-2</v>
      </c>
    </row>
    <row r="1946" spans="1:13" ht="14.45" x14ac:dyDescent="0.3">
      <c r="A1946" s="212" t="s">
        <v>102</v>
      </c>
      <c r="B1946" s="213">
        <v>10100501</v>
      </c>
      <c r="C1946" s="212">
        <v>108</v>
      </c>
      <c r="D1946" s="214">
        <v>43497</v>
      </c>
      <c r="E1946" s="160" t="s">
        <v>383</v>
      </c>
      <c r="F1946" s="160">
        <v>108106663</v>
      </c>
      <c r="G1946" s="160">
        <v>0</v>
      </c>
      <c r="H1946" s="214">
        <v>43484</v>
      </c>
      <c r="I1946" s="160" t="s">
        <v>384</v>
      </c>
      <c r="J1946" s="160" t="s">
        <v>9054</v>
      </c>
      <c r="K1946" s="160">
        <f t="shared" si="32"/>
        <v>1</v>
      </c>
      <c r="L1946" s="160" t="s">
        <v>101</v>
      </c>
      <c r="M1946" s="211">
        <f>VLOOKUP(J1946,'Depr Rates'!A:G,7,FALSE)</f>
        <v>3.1399999999999997E-2</v>
      </c>
    </row>
    <row r="1947" spans="1:13" ht="14.45" x14ac:dyDescent="0.3">
      <c r="A1947" s="212" t="s">
        <v>102</v>
      </c>
      <c r="B1947" s="213">
        <v>10100501</v>
      </c>
      <c r="C1947" s="212">
        <v>108</v>
      </c>
      <c r="D1947" s="214">
        <v>43497</v>
      </c>
      <c r="E1947" s="160" t="s">
        <v>383</v>
      </c>
      <c r="F1947" s="160">
        <v>108106663</v>
      </c>
      <c r="G1947" s="160">
        <v>0</v>
      </c>
      <c r="H1947" s="214">
        <v>43484</v>
      </c>
      <c r="I1947" s="160" t="s">
        <v>384</v>
      </c>
      <c r="J1947" s="160" t="s">
        <v>9054</v>
      </c>
      <c r="K1947" s="160">
        <f t="shared" si="32"/>
        <v>1</v>
      </c>
      <c r="L1947" s="160" t="s">
        <v>101</v>
      </c>
      <c r="M1947" s="211">
        <f>VLOOKUP(J1947,'Depr Rates'!A:G,7,FALSE)</f>
        <v>3.1399999999999997E-2</v>
      </c>
    </row>
    <row r="1948" spans="1:13" ht="14.45" x14ac:dyDescent="0.3">
      <c r="A1948" s="212" t="s">
        <v>102</v>
      </c>
      <c r="B1948" s="213">
        <v>10100501</v>
      </c>
      <c r="C1948" s="212">
        <v>108</v>
      </c>
      <c r="D1948" s="214">
        <v>43497</v>
      </c>
      <c r="E1948" s="160" t="s">
        <v>383</v>
      </c>
      <c r="F1948" s="160">
        <v>108106663</v>
      </c>
      <c r="G1948" s="160">
        <v>0</v>
      </c>
      <c r="H1948" s="214">
        <v>43484</v>
      </c>
      <c r="I1948" s="160" t="s">
        <v>384</v>
      </c>
      <c r="J1948" s="160" t="s">
        <v>9054</v>
      </c>
      <c r="K1948" s="160">
        <f t="shared" si="32"/>
        <v>1</v>
      </c>
      <c r="L1948" s="160" t="s">
        <v>101</v>
      </c>
      <c r="M1948" s="211">
        <f>VLOOKUP(J1948,'Depr Rates'!A:G,7,FALSE)</f>
        <v>3.1399999999999997E-2</v>
      </c>
    </row>
    <row r="1949" spans="1:13" ht="14.45" x14ac:dyDescent="0.3">
      <c r="A1949" s="212" t="s">
        <v>102</v>
      </c>
      <c r="B1949" s="213">
        <v>10100501</v>
      </c>
      <c r="C1949" s="212">
        <v>108</v>
      </c>
      <c r="D1949" s="214">
        <v>43497</v>
      </c>
      <c r="E1949" s="160" t="s">
        <v>383</v>
      </c>
      <c r="F1949" s="160">
        <v>108106663</v>
      </c>
      <c r="G1949" s="160">
        <v>0</v>
      </c>
      <c r="H1949" s="214">
        <v>43484</v>
      </c>
      <c r="I1949" s="160" t="s">
        <v>384</v>
      </c>
      <c r="J1949" s="160" t="s">
        <v>9054</v>
      </c>
      <c r="K1949" s="160">
        <f t="shared" si="32"/>
        <v>1</v>
      </c>
      <c r="L1949" s="160" t="s">
        <v>101</v>
      </c>
      <c r="M1949" s="211">
        <f>VLOOKUP(J1949,'Depr Rates'!A:G,7,FALSE)</f>
        <v>3.1399999999999997E-2</v>
      </c>
    </row>
    <row r="1950" spans="1:13" ht="14.45" x14ac:dyDescent="0.3">
      <c r="A1950" s="212" t="s">
        <v>102</v>
      </c>
      <c r="B1950" s="213">
        <v>10100501</v>
      </c>
      <c r="C1950" s="212">
        <v>108</v>
      </c>
      <c r="D1950" s="214">
        <v>43497</v>
      </c>
      <c r="E1950" s="160" t="s">
        <v>383</v>
      </c>
      <c r="F1950" s="160">
        <v>108106663</v>
      </c>
      <c r="G1950" s="160">
        <v>0</v>
      </c>
      <c r="H1950" s="214">
        <v>43484</v>
      </c>
      <c r="I1950" s="160" t="s">
        <v>384</v>
      </c>
      <c r="J1950" s="160" t="s">
        <v>9054</v>
      </c>
      <c r="K1950" s="160">
        <f t="shared" si="32"/>
        <v>1</v>
      </c>
      <c r="L1950" s="160" t="s">
        <v>101</v>
      </c>
      <c r="M1950" s="211">
        <f>VLOOKUP(J1950,'Depr Rates'!A:G,7,FALSE)</f>
        <v>3.1399999999999997E-2</v>
      </c>
    </row>
    <row r="1951" spans="1:13" ht="14.45" x14ac:dyDescent="0.3">
      <c r="A1951" s="212" t="s">
        <v>102</v>
      </c>
      <c r="B1951" s="213">
        <v>10100501</v>
      </c>
      <c r="C1951" s="212">
        <v>108</v>
      </c>
      <c r="D1951" s="214">
        <v>43497</v>
      </c>
      <c r="E1951" s="160" t="s">
        <v>383</v>
      </c>
      <c r="F1951" s="160">
        <v>108106663</v>
      </c>
      <c r="G1951" s="160">
        <v>0</v>
      </c>
      <c r="H1951" s="214">
        <v>43484</v>
      </c>
      <c r="I1951" s="160" t="s">
        <v>384</v>
      </c>
      <c r="J1951" s="160" t="s">
        <v>9054</v>
      </c>
      <c r="K1951" s="160">
        <f t="shared" si="32"/>
        <v>1</v>
      </c>
      <c r="L1951" s="160" t="s">
        <v>101</v>
      </c>
      <c r="M1951" s="211">
        <f>VLOOKUP(J1951,'Depr Rates'!A:G,7,FALSE)</f>
        <v>3.1399999999999997E-2</v>
      </c>
    </row>
    <row r="1952" spans="1:13" ht="14.45" x14ac:dyDescent="0.3">
      <c r="A1952" s="212" t="s">
        <v>102</v>
      </c>
      <c r="B1952" s="213">
        <v>10100501</v>
      </c>
      <c r="C1952" s="212">
        <v>108</v>
      </c>
      <c r="D1952" s="214">
        <v>43466</v>
      </c>
      <c r="E1952" s="160" t="s">
        <v>381</v>
      </c>
      <c r="F1952" s="160">
        <v>108106860</v>
      </c>
      <c r="G1952" s="160">
        <v>-309.45</v>
      </c>
      <c r="H1952" s="214">
        <v>43468</v>
      </c>
      <c r="I1952" s="160" t="s">
        <v>414</v>
      </c>
      <c r="J1952" s="160" t="s">
        <v>9054</v>
      </c>
      <c r="K1952" s="160">
        <f t="shared" si="32"/>
        <v>1</v>
      </c>
      <c r="L1952" s="160" t="s">
        <v>101</v>
      </c>
      <c r="M1952" s="211">
        <f>VLOOKUP(J1952,'Depr Rates'!A:G,7,FALSE)</f>
        <v>3.1399999999999997E-2</v>
      </c>
    </row>
    <row r="1953" spans="1:13" ht="14.45" x14ac:dyDescent="0.3">
      <c r="A1953" s="212" t="s">
        <v>102</v>
      </c>
      <c r="B1953" s="213">
        <v>10100501</v>
      </c>
      <c r="C1953" s="212">
        <v>108</v>
      </c>
      <c r="D1953" s="214">
        <v>43466</v>
      </c>
      <c r="E1953" s="160" t="s">
        <v>383</v>
      </c>
      <c r="F1953" s="160">
        <v>108106860</v>
      </c>
      <c r="G1953" s="160">
        <v>0</v>
      </c>
      <c r="H1953" s="214">
        <v>43468</v>
      </c>
      <c r="I1953" s="160" t="s">
        <v>414</v>
      </c>
      <c r="J1953" s="160" t="s">
        <v>9054</v>
      </c>
      <c r="K1953" s="160">
        <f t="shared" si="32"/>
        <v>1</v>
      </c>
      <c r="L1953" s="160" t="s">
        <v>101</v>
      </c>
      <c r="M1953" s="211">
        <f>VLOOKUP(J1953,'Depr Rates'!A:G,7,FALSE)</f>
        <v>3.1399999999999997E-2</v>
      </c>
    </row>
    <row r="1954" spans="1:13" ht="14.45" x14ac:dyDescent="0.3">
      <c r="A1954" s="212" t="s">
        <v>102</v>
      </c>
      <c r="B1954" s="213">
        <v>10100501</v>
      </c>
      <c r="C1954" s="212">
        <v>108</v>
      </c>
      <c r="D1954" s="214">
        <v>43466</v>
      </c>
      <c r="E1954" s="160" t="s">
        <v>383</v>
      </c>
      <c r="F1954" s="160">
        <v>108106860</v>
      </c>
      <c r="G1954" s="160">
        <v>0</v>
      </c>
      <c r="H1954" s="214">
        <v>43468</v>
      </c>
      <c r="I1954" s="160" t="s">
        <v>384</v>
      </c>
      <c r="J1954" s="160" t="s">
        <v>9054</v>
      </c>
      <c r="K1954" s="160">
        <f t="shared" si="32"/>
        <v>1</v>
      </c>
      <c r="L1954" s="160" t="s">
        <v>101</v>
      </c>
      <c r="M1954" s="211">
        <f>VLOOKUP(J1954,'Depr Rates'!A:G,7,FALSE)</f>
        <v>3.1399999999999997E-2</v>
      </c>
    </row>
    <row r="1955" spans="1:13" ht="14.45" x14ac:dyDescent="0.3">
      <c r="A1955" s="212" t="s">
        <v>102</v>
      </c>
      <c r="B1955" s="213">
        <v>10100501</v>
      </c>
      <c r="C1955" s="212">
        <v>108</v>
      </c>
      <c r="D1955" s="214">
        <v>43466</v>
      </c>
      <c r="E1955" s="160" t="s">
        <v>383</v>
      </c>
      <c r="F1955" s="160">
        <v>108106860</v>
      </c>
      <c r="G1955" s="160">
        <v>0</v>
      </c>
      <c r="H1955" s="214">
        <v>43468</v>
      </c>
      <c r="I1955" s="160" t="s">
        <v>384</v>
      </c>
      <c r="J1955" s="160" t="s">
        <v>9054</v>
      </c>
      <c r="K1955" s="160">
        <f t="shared" si="32"/>
        <v>1</v>
      </c>
      <c r="L1955" s="160" t="s">
        <v>101</v>
      </c>
      <c r="M1955" s="211">
        <f>VLOOKUP(J1955,'Depr Rates'!A:G,7,FALSE)</f>
        <v>3.1399999999999997E-2</v>
      </c>
    </row>
    <row r="1956" spans="1:13" ht="14.45" x14ac:dyDescent="0.3">
      <c r="A1956" s="212" t="s">
        <v>102</v>
      </c>
      <c r="B1956" s="213">
        <v>10100501</v>
      </c>
      <c r="C1956" s="212">
        <v>108</v>
      </c>
      <c r="D1956" s="214">
        <v>43497</v>
      </c>
      <c r="E1956" s="160" t="s">
        <v>383</v>
      </c>
      <c r="F1956" s="160">
        <v>108106860</v>
      </c>
      <c r="G1956" s="160">
        <v>0</v>
      </c>
      <c r="H1956" s="214">
        <v>43468</v>
      </c>
      <c r="I1956" s="160" t="s">
        <v>384</v>
      </c>
      <c r="J1956" s="160" t="s">
        <v>9054</v>
      </c>
      <c r="K1956" s="160">
        <f t="shared" si="32"/>
        <v>1</v>
      </c>
      <c r="L1956" s="160" t="s">
        <v>101</v>
      </c>
      <c r="M1956" s="211">
        <f>VLOOKUP(J1956,'Depr Rates'!A:G,7,FALSE)</f>
        <v>3.1399999999999997E-2</v>
      </c>
    </row>
    <row r="1957" spans="1:13" ht="14.45" x14ac:dyDescent="0.3">
      <c r="A1957" s="212" t="s">
        <v>102</v>
      </c>
      <c r="B1957" s="213">
        <v>10100501</v>
      </c>
      <c r="C1957" s="212">
        <v>108</v>
      </c>
      <c r="D1957" s="214">
        <v>43497</v>
      </c>
      <c r="E1957" s="160" t="s">
        <v>383</v>
      </c>
      <c r="F1957" s="160">
        <v>108106860</v>
      </c>
      <c r="G1957" s="160">
        <v>0</v>
      </c>
      <c r="H1957" s="214">
        <v>43468</v>
      </c>
      <c r="I1957" s="160" t="s">
        <v>384</v>
      </c>
      <c r="J1957" s="160" t="s">
        <v>9054</v>
      </c>
      <c r="K1957" s="160">
        <f t="shared" si="32"/>
        <v>1</v>
      </c>
      <c r="L1957" s="160" t="s">
        <v>101</v>
      </c>
      <c r="M1957" s="211">
        <f>VLOOKUP(J1957,'Depr Rates'!A:G,7,FALSE)</f>
        <v>3.1399999999999997E-2</v>
      </c>
    </row>
    <row r="1958" spans="1:13" ht="14.45" x14ac:dyDescent="0.3">
      <c r="A1958" s="212" t="s">
        <v>102</v>
      </c>
      <c r="B1958" s="213">
        <v>10100501</v>
      </c>
      <c r="C1958" s="212">
        <v>108</v>
      </c>
      <c r="D1958" s="214">
        <v>43497</v>
      </c>
      <c r="E1958" s="160" t="s">
        <v>381</v>
      </c>
      <c r="F1958" s="160">
        <v>108106866</v>
      </c>
      <c r="G1958" s="160">
        <v>-309.45</v>
      </c>
      <c r="H1958" s="214">
        <v>43510</v>
      </c>
      <c r="I1958" s="160" t="s">
        <v>521</v>
      </c>
      <c r="J1958" s="160" t="s">
        <v>9054</v>
      </c>
      <c r="K1958" s="160">
        <f t="shared" si="32"/>
        <v>2</v>
      </c>
      <c r="L1958" s="160" t="s">
        <v>101</v>
      </c>
      <c r="M1958" s="211">
        <f>VLOOKUP(J1958,'Depr Rates'!A:G,7,FALSE)</f>
        <v>3.1399999999999997E-2</v>
      </c>
    </row>
    <row r="1959" spans="1:13" ht="14.45" x14ac:dyDescent="0.3">
      <c r="A1959" s="212" t="s">
        <v>102</v>
      </c>
      <c r="B1959" s="213">
        <v>10100501</v>
      </c>
      <c r="C1959" s="212">
        <v>108</v>
      </c>
      <c r="D1959" s="214">
        <v>43497</v>
      </c>
      <c r="E1959" s="160" t="s">
        <v>383</v>
      </c>
      <c r="F1959" s="160">
        <v>108106866</v>
      </c>
      <c r="G1959" s="160">
        <v>0</v>
      </c>
      <c r="H1959" s="214">
        <v>43510</v>
      </c>
      <c r="I1959" s="160" t="s">
        <v>521</v>
      </c>
      <c r="J1959" s="160" t="s">
        <v>9054</v>
      </c>
      <c r="K1959" s="160">
        <f t="shared" si="32"/>
        <v>2</v>
      </c>
      <c r="L1959" s="160" t="s">
        <v>101</v>
      </c>
      <c r="M1959" s="211">
        <f>VLOOKUP(J1959,'Depr Rates'!A:G,7,FALSE)</f>
        <v>3.1399999999999997E-2</v>
      </c>
    </row>
    <row r="1960" spans="1:13" ht="14.45" x14ac:dyDescent="0.3">
      <c r="A1960" s="212" t="s">
        <v>102</v>
      </c>
      <c r="B1960" s="213">
        <v>10100501</v>
      </c>
      <c r="C1960" s="212">
        <v>108</v>
      </c>
      <c r="D1960" s="214">
        <v>43497</v>
      </c>
      <c r="E1960" s="160" t="s">
        <v>381</v>
      </c>
      <c r="F1960" s="160">
        <v>108106866</v>
      </c>
      <c r="G1960" s="160">
        <v>-212.4</v>
      </c>
      <c r="H1960" s="214">
        <v>43510</v>
      </c>
      <c r="I1960" s="160" t="s">
        <v>521</v>
      </c>
      <c r="J1960" s="160" t="s">
        <v>377</v>
      </c>
      <c r="K1960" s="160">
        <f t="shared" si="32"/>
        <v>2</v>
      </c>
      <c r="L1960" s="160" t="s">
        <v>101</v>
      </c>
      <c r="M1960" s="211">
        <f>VLOOKUP(J1960,'Depr Rates'!A:G,7,FALSE)</f>
        <v>1.77E-2</v>
      </c>
    </row>
    <row r="1961" spans="1:13" ht="14.45" x14ac:dyDescent="0.3">
      <c r="A1961" s="212" t="s">
        <v>102</v>
      </c>
      <c r="B1961" s="213">
        <v>10100501</v>
      </c>
      <c r="C1961" s="212">
        <v>108</v>
      </c>
      <c r="D1961" s="214">
        <v>43497</v>
      </c>
      <c r="E1961" s="160" t="s">
        <v>383</v>
      </c>
      <c r="F1961" s="160">
        <v>108106866</v>
      </c>
      <c r="G1961" s="160">
        <v>0</v>
      </c>
      <c r="H1961" s="214">
        <v>43510</v>
      </c>
      <c r="I1961" s="160" t="s">
        <v>521</v>
      </c>
      <c r="J1961" s="160" t="s">
        <v>377</v>
      </c>
      <c r="K1961" s="160">
        <f t="shared" si="32"/>
        <v>2</v>
      </c>
      <c r="L1961" s="160" t="s">
        <v>101</v>
      </c>
      <c r="M1961" s="211">
        <f>VLOOKUP(J1961,'Depr Rates'!A:G,7,FALSE)</f>
        <v>1.77E-2</v>
      </c>
    </row>
    <row r="1962" spans="1:13" ht="14.45" x14ac:dyDescent="0.3">
      <c r="A1962" s="212" t="s">
        <v>102</v>
      </c>
      <c r="B1962" s="213">
        <v>10100501</v>
      </c>
      <c r="C1962" s="212">
        <v>108</v>
      </c>
      <c r="D1962" s="214">
        <v>43497</v>
      </c>
      <c r="E1962" s="160" t="s">
        <v>383</v>
      </c>
      <c r="F1962" s="160">
        <v>108106866</v>
      </c>
      <c r="G1962" s="160">
        <v>0</v>
      </c>
      <c r="H1962" s="214">
        <v>43510</v>
      </c>
      <c r="I1962" s="160" t="s">
        <v>384</v>
      </c>
      <c r="J1962" s="160" t="s">
        <v>9054</v>
      </c>
      <c r="K1962" s="160">
        <f t="shared" si="32"/>
        <v>2</v>
      </c>
      <c r="L1962" s="160" t="s">
        <v>101</v>
      </c>
      <c r="M1962" s="211">
        <f>VLOOKUP(J1962,'Depr Rates'!A:G,7,FALSE)</f>
        <v>3.1399999999999997E-2</v>
      </c>
    </row>
    <row r="1963" spans="1:13" ht="14.45" x14ac:dyDescent="0.3">
      <c r="A1963" s="212" t="s">
        <v>102</v>
      </c>
      <c r="B1963" s="213">
        <v>10100501</v>
      </c>
      <c r="C1963" s="212">
        <v>108</v>
      </c>
      <c r="D1963" s="214">
        <v>43497</v>
      </c>
      <c r="E1963" s="160" t="s">
        <v>383</v>
      </c>
      <c r="F1963" s="160">
        <v>108106866</v>
      </c>
      <c r="G1963" s="160">
        <v>0</v>
      </c>
      <c r="H1963" s="214">
        <v>43510</v>
      </c>
      <c r="I1963" s="160" t="s">
        <v>384</v>
      </c>
      <c r="J1963" s="160" t="s">
        <v>377</v>
      </c>
      <c r="K1963" s="160">
        <f t="shared" si="32"/>
        <v>2</v>
      </c>
      <c r="L1963" s="160" t="s">
        <v>101</v>
      </c>
      <c r="M1963" s="211">
        <f>VLOOKUP(J1963,'Depr Rates'!A:G,7,FALSE)</f>
        <v>1.77E-2</v>
      </c>
    </row>
    <row r="1964" spans="1:13" ht="14.45" x14ac:dyDescent="0.3">
      <c r="A1964" s="212" t="s">
        <v>102</v>
      </c>
      <c r="B1964" s="213">
        <v>10100501</v>
      </c>
      <c r="C1964" s="212">
        <v>108</v>
      </c>
      <c r="D1964" s="214">
        <v>43525</v>
      </c>
      <c r="E1964" s="160" t="s">
        <v>383</v>
      </c>
      <c r="F1964" s="160">
        <v>108106866</v>
      </c>
      <c r="G1964" s="160">
        <v>0</v>
      </c>
      <c r="H1964" s="214">
        <v>43510</v>
      </c>
      <c r="I1964" s="160" t="s">
        <v>384</v>
      </c>
      <c r="J1964" s="160" t="s">
        <v>9054</v>
      </c>
      <c r="K1964" s="160">
        <f t="shared" si="32"/>
        <v>2</v>
      </c>
      <c r="L1964" s="160" t="s">
        <v>101</v>
      </c>
      <c r="M1964" s="211">
        <f>VLOOKUP(J1964,'Depr Rates'!A:G,7,FALSE)</f>
        <v>3.1399999999999997E-2</v>
      </c>
    </row>
    <row r="1965" spans="1:13" ht="14.45" x14ac:dyDescent="0.3">
      <c r="A1965" s="212" t="s">
        <v>102</v>
      </c>
      <c r="B1965" s="213">
        <v>10100501</v>
      </c>
      <c r="C1965" s="212">
        <v>108</v>
      </c>
      <c r="D1965" s="214">
        <v>43525</v>
      </c>
      <c r="E1965" s="160" t="s">
        <v>383</v>
      </c>
      <c r="F1965" s="160">
        <v>108106866</v>
      </c>
      <c r="G1965" s="160">
        <v>0</v>
      </c>
      <c r="H1965" s="214">
        <v>43510</v>
      </c>
      <c r="I1965" s="160" t="s">
        <v>384</v>
      </c>
      <c r="J1965" s="160" t="s">
        <v>377</v>
      </c>
      <c r="K1965" s="160">
        <f t="shared" si="32"/>
        <v>2</v>
      </c>
      <c r="L1965" s="160" t="s">
        <v>101</v>
      </c>
      <c r="M1965" s="211">
        <f>VLOOKUP(J1965,'Depr Rates'!A:G,7,FALSE)</f>
        <v>1.77E-2</v>
      </c>
    </row>
    <row r="1966" spans="1:13" ht="14.45" x14ac:dyDescent="0.3">
      <c r="A1966" s="212" t="s">
        <v>102</v>
      </c>
      <c r="B1966" s="213">
        <v>10100501</v>
      </c>
      <c r="C1966" s="212">
        <v>108</v>
      </c>
      <c r="D1966" s="214">
        <v>43525</v>
      </c>
      <c r="E1966" s="160" t="s">
        <v>383</v>
      </c>
      <c r="F1966" s="160">
        <v>108106866</v>
      </c>
      <c r="G1966" s="160">
        <v>0</v>
      </c>
      <c r="H1966" s="214">
        <v>43510</v>
      </c>
      <c r="I1966" s="160" t="s">
        <v>384</v>
      </c>
      <c r="J1966" s="160" t="s">
        <v>9054</v>
      </c>
      <c r="K1966" s="160">
        <f t="shared" si="32"/>
        <v>2</v>
      </c>
      <c r="L1966" s="160" t="s">
        <v>101</v>
      </c>
      <c r="M1966" s="211">
        <f>VLOOKUP(J1966,'Depr Rates'!A:G,7,FALSE)</f>
        <v>3.1399999999999997E-2</v>
      </c>
    </row>
    <row r="1967" spans="1:13" ht="14.45" x14ac:dyDescent="0.3">
      <c r="A1967" s="212" t="s">
        <v>102</v>
      </c>
      <c r="B1967" s="213">
        <v>10100501</v>
      </c>
      <c r="C1967" s="212">
        <v>108</v>
      </c>
      <c r="D1967" s="214">
        <v>43525</v>
      </c>
      <c r="E1967" s="160" t="s">
        <v>383</v>
      </c>
      <c r="F1967" s="160">
        <v>108106866</v>
      </c>
      <c r="G1967" s="160">
        <v>0</v>
      </c>
      <c r="H1967" s="214">
        <v>43510</v>
      </c>
      <c r="I1967" s="160" t="s">
        <v>384</v>
      </c>
      <c r="J1967" s="160" t="s">
        <v>377</v>
      </c>
      <c r="K1967" s="160">
        <f t="shared" si="32"/>
        <v>2</v>
      </c>
      <c r="L1967" s="160" t="s">
        <v>101</v>
      </c>
      <c r="M1967" s="211">
        <f>VLOOKUP(J1967,'Depr Rates'!A:G,7,FALSE)</f>
        <v>1.77E-2</v>
      </c>
    </row>
    <row r="1968" spans="1:13" ht="14.45" x14ac:dyDescent="0.3">
      <c r="A1968" s="212" t="s">
        <v>102</v>
      </c>
      <c r="B1968" s="213">
        <v>10100501</v>
      </c>
      <c r="C1968" s="212">
        <v>108</v>
      </c>
      <c r="D1968" s="214">
        <v>43497</v>
      </c>
      <c r="E1968" s="160" t="s">
        <v>381</v>
      </c>
      <c r="F1968" s="160">
        <v>108106888</v>
      </c>
      <c r="G1968" s="160">
        <v>-778.8</v>
      </c>
      <c r="H1968" s="214">
        <v>43509</v>
      </c>
      <c r="I1968" s="160" t="s">
        <v>522</v>
      </c>
      <c r="J1968" s="160" t="s">
        <v>377</v>
      </c>
      <c r="K1968" s="160">
        <f t="shared" si="32"/>
        <v>2</v>
      </c>
      <c r="L1968" s="160" t="s">
        <v>101</v>
      </c>
      <c r="M1968" s="211">
        <f>VLOOKUP(J1968,'Depr Rates'!A:G,7,FALSE)</f>
        <v>1.77E-2</v>
      </c>
    </row>
    <row r="1969" spans="1:13" ht="14.45" x14ac:dyDescent="0.3">
      <c r="A1969" s="212" t="s">
        <v>102</v>
      </c>
      <c r="B1969" s="213">
        <v>10100501</v>
      </c>
      <c r="C1969" s="212">
        <v>108</v>
      </c>
      <c r="D1969" s="214">
        <v>43497</v>
      </c>
      <c r="E1969" s="160" t="s">
        <v>383</v>
      </c>
      <c r="F1969" s="160">
        <v>108106888</v>
      </c>
      <c r="G1969" s="160">
        <v>0</v>
      </c>
      <c r="H1969" s="214">
        <v>43509</v>
      </c>
      <c r="I1969" s="160" t="s">
        <v>522</v>
      </c>
      <c r="J1969" s="160" t="s">
        <v>377</v>
      </c>
      <c r="K1969" s="160">
        <f t="shared" si="32"/>
        <v>2</v>
      </c>
      <c r="L1969" s="160" t="s">
        <v>101</v>
      </c>
      <c r="M1969" s="211">
        <f>VLOOKUP(J1969,'Depr Rates'!A:G,7,FALSE)</f>
        <v>1.77E-2</v>
      </c>
    </row>
    <row r="1970" spans="1:13" ht="14.45" x14ac:dyDescent="0.3">
      <c r="A1970" s="212" t="s">
        <v>102</v>
      </c>
      <c r="B1970" s="213">
        <v>10100501</v>
      </c>
      <c r="C1970" s="212">
        <v>108</v>
      </c>
      <c r="D1970" s="214">
        <v>43497</v>
      </c>
      <c r="E1970" s="160" t="s">
        <v>381</v>
      </c>
      <c r="F1970" s="160">
        <v>108106888</v>
      </c>
      <c r="G1970" s="215">
        <v>-1086.8</v>
      </c>
      <c r="H1970" s="214">
        <v>43509</v>
      </c>
      <c r="I1970" s="160" t="s">
        <v>522</v>
      </c>
      <c r="J1970" s="160" t="s">
        <v>376</v>
      </c>
      <c r="K1970" s="160">
        <f t="shared" si="32"/>
        <v>2</v>
      </c>
      <c r="L1970" s="160" t="s">
        <v>101</v>
      </c>
      <c r="M1970" s="211">
        <f>VLOOKUP(J1970,'Depr Rates'!A:G,7,FALSE)</f>
        <v>3.9300000000000002E-2</v>
      </c>
    </row>
    <row r="1971" spans="1:13" ht="14.45" x14ac:dyDescent="0.3">
      <c r="A1971" s="212" t="s">
        <v>102</v>
      </c>
      <c r="B1971" s="213">
        <v>10100501</v>
      </c>
      <c r="C1971" s="212">
        <v>108</v>
      </c>
      <c r="D1971" s="214">
        <v>43497</v>
      </c>
      <c r="E1971" s="160" t="s">
        <v>383</v>
      </c>
      <c r="F1971" s="160">
        <v>108106888</v>
      </c>
      <c r="G1971" s="160">
        <v>0</v>
      </c>
      <c r="H1971" s="214">
        <v>43509</v>
      </c>
      <c r="I1971" s="160" t="s">
        <v>522</v>
      </c>
      <c r="J1971" s="160" t="s">
        <v>376</v>
      </c>
      <c r="K1971" s="160">
        <f t="shared" si="32"/>
        <v>2</v>
      </c>
      <c r="L1971" s="160" t="s">
        <v>101</v>
      </c>
      <c r="M1971" s="211">
        <f>VLOOKUP(J1971,'Depr Rates'!A:G,7,FALSE)</f>
        <v>3.9300000000000002E-2</v>
      </c>
    </row>
    <row r="1972" spans="1:13" ht="14.45" x14ac:dyDescent="0.3">
      <c r="A1972" s="212" t="s">
        <v>102</v>
      </c>
      <c r="B1972" s="213">
        <v>10100501</v>
      </c>
      <c r="C1972" s="212">
        <v>108</v>
      </c>
      <c r="D1972" s="214">
        <v>43497</v>
      </c>
      <c r="E1972" s="160" t="s">
        <v>383</v>
      </c>
      <c r="F1972" s="160">
        <v>108106888</v>
      </c>
      <c r="G1972" s="160">
        <v>0</v>
      </c>
      <c r="H1972" s="214">
        <v>43509</v>
      </c>
      <c r="I1972" s="160" t="s">
        <v>384</v>
      </c>
      <c r="J1972" s="160" t="s">
        <v>377</v>
      </c>
      <c r="K1972" s="160">
        <f t="shared" si="32"/>
        <v>2</v>
      </c>
      <c r="L1972" s="160" t="s">
        <v>101</v>
      </c>
      <c r="M1972" s="211">
        <f>VLOOKUP(J1972,'Depr Rates'!A:G,7,FALSE)</f>
        <v>1.77E-2</v>
      </c>
    </row>
    <row r="1973" spans="1:13" ht="14.45" x14ac:dyDescent="0.3">
      <c r="A1973" s="212" t="s">
        <v>102</v>
      </c>
      <c r="B1973" s="213">
        <v>10100501</v>
      </c>
      <c r="C1973" s="212">
        <v>108</v>
      </c>
      <c r="D1973" s="214">
        <v>43497</v>
      </c>
      <c r="E1973" s="160" t="s">
        <v>383</v>
      </c>
      <c r="F1973" s="160">
        <v>108106888</v>
      </c>
      <c r="G1973" s="160">
        <v>0</v>
      </c>
      <c r="H1973" s="214">
        <v>43509</v>
      </c>
      <c r="I1973" s="160" t="s">
        <v>384</v>
      </c>
      <c r="J1973" s="160" t="s">
        <v>376</v>
      </c>
      <c r="K1973" s="160">
        <f t="shared" si="32"/>
        <v>2</v>
      </c>
      <c r="L1973" s="160" t="s">
        <v>101</v>
      </c>
      <c r="M1973" s="211">
        <f>VLOOKUP(J1973,'Depr Rates'!A:G,7,FALSE)</f>
        <v>3.9300000000000002E-2</v>
      </c>
    </row>
    <row r="1974" spans="1:13" ht="14.45" x14ac:dyDescent="0.3">
      <c r="A1974" s="212" t="s">
        <v>102</v>
      </c>
      <c r="B1974" s="213">
        <v>10100501</v>
      </c>
      <c r="C1974" s="212">
        <v>108</v>
      </c>
      <c r="D1974" s="214">
        <v>43525</v>
      </c>
      <c r="E1974" s="160" t="s">
        <v>383</v>
      </c>
      <c r="F1974" s="160">
        <v>108106888</v>
      </c>
      <c r="G1974" s="160">
        <v>0</v>
      </c>
      <c r="H1974" s="214">
        <v>43509</v>
      </c>
      <c r="I1974" s="160" t="s">
        <v>384</v>
      </c>
      <c r="J1974" s="160" t="s">
        <v>377</v>
      </c>
      <c r="K1974" s="160">
        <f t="shared" si="32"/>
        <v>2</v>
      </c>
      <c r="L1974" s="160" t="s">
        <v>101</v>
      </c>
      <c r="M1974" s="211">
        <f>VLOOKUP(J1974,'Depr Rates'!A:G,7,FALSE)</f>
        <v>1.77E-2</v>
      </c>
    </row>
    <row r="1975" spans="1:13" ht="14.45" x14ac:dyDescent="0.3">
      <c r="A1975" s="212" t="s">
        <v>102</v>
      </c>
      <c r="B1975" s="213">
        <v>10100501</v>
      </c>
      <c r="C1975" s="212">
        <v>108</v>
      </c>
      <c r="D1975" s="214">
        <v>43525</v>
      </c>
      <c r="E1975" s="160" t="s">
        <v>383</v>
      </c>
      <c r="F1975" s="160">
        <v>108106888</v>
      </c>
      <c r="G1975" s="160">
        <v>0</v>
      </c>
      <c r="H1975" s="214">
        <v>43509</v>
      </c>
      <c r="I1975" s="160" t="s">
        <v>384</v>
      </c>
      <c r="J1975" s="160" t="s">
        <v>376</v>
      </c>
      <c r="K1975" s="160">
        <f t="shared" si="32"/>
        <v>2</v>
      </c>
      <c r="L1975" s="160" t="s">
        <v>101</v>
      </c>
      <c r="M1975" s="211">
        <f>VLOOKUP(J1975,'Depr Rates'!A:G,7,FALSE)</f>
        <v>3.9300000000000002E-2</v>
      </c>
    </row>
    <row r="1976" spans="1:13" ht="14.45" x14ac:dyDescent="0.3">
      <c r="A1976" s="212" t="s">
        <v>102</v>
      </c>
      <c r="B1976" s="213">
        <v>10100501</v>
      </c>
      <c r="C1976" s="212">
        <v>108</v>
      </c>
      <c r="D1976" s="214">
        <v>43525</v>
      </c>
      <c r="E1976" s="160" t="s">
        <v>383</v>
      </c>
      <c r="F1976" s="160">
        <v>108106888</v>
      </c>
      <c r="G1976" s="160">
        <v>0</v>
      </c>
      <c r="H1976" s="214">
        <v>43509</v>
      </c>
      <c r="I1976" s="160" t="s">
        <v>384</v>
      </c>
      <c r="J1976" s="160" t="s">
        <v>377</v>
      </c>
      <c r="K1976" s="160">
        <f t="shared" si="32"/>
        <v>2</v>
      </c>
      <c r="L1976" s="160" t="s">
        <v>101</v>
      </c>
      <c r="M1976" s="211">
        <f>VLOOKUP(J1976,'Depr Rates'!A:G,7,FALSE)</f>
        <v>1.77E-2</v>
      </c>
    </row>
    <row r="1977" spans="1:13" ht="14.45" x14ac:dyDescent="0.3">
      <c r="A1977" s="212" t="s">
        <v>102</v>
      </c>
      <c r="B1977" s="213">
        <v>10100501</v>
      </c>
      <c r="C1977" s="212">
        <v>108</v>
      </c>
      <c r="D1977" s="214">
        <v>43525</v>
      </c>
      <c r="E1977" s="160" t="s">
        <v>383</v>
      </c>
      <c r="F1977" s="160">
        <v>108106888</v>
      </c>
      <c r="G1977" s="160">
        <v>0</v>
      </c>
      <c r="H1977" s="214">
        <v>43509</v>
      </c>
      <c r="I1977" s="160" t="s">
        <v>384</v>
      </c>
      <c r="J1977" s="160" t="s">
        <v>376</v>
      </c>
      <c r="K1977" s="160">
        <f t="shared" si="32"/>
        <v>2</v>
      </c>
      <c r="L1977" s="160" t="s">
        <v>101</v>
      </c>
      <c r="M1977" s="211">
        <f>VLOOKUP(J1977,'Depr Rates'!A:G,7,FALSE)</f>
        <v>3.9300000000000002E-2</v>
      </c>
    </row>
    <row r="1978" spans="1:13" ht="14.45" x14ac:dyDescent="0.3">
      <c r="A1978" s="212" t="s">
        <v>102</v>
      </c>
      <c r="B1978" s="213">
        <v>10100501</v>
      </c>
      <c r="C1978" s="212">
        <v>108</v>
      </c>
      <c r="D1978" s="214">
        <v>43466</v>
      </c>
      <c r="E1978" s="160" t="s">
        <v>381</v>
      </c>
      <c r="F1978" s="160">
        <v>108106943</v>
      </c>
      <c r="G1978" s="215">
        <v>-5032.5</v>
      </c>
      <c r="H1978" s="214">
        <v>43483</v>
      </c>
      <c r="I1978" s="160" t="s">
        <v>457</v>
      </c>
      <c r="J1978" s="160" t="s">
        <v>9132</v>
      </c>
      <c r="K1978" s="160">
        <f t="shared" si="32"/>
        <v>1</v>
      </c>
      <c r="L1978" s="160" t="s">
        <v>101</v>
      </c>
      <c r="M1978" s="211">
        <f>VLOOKUP(J1978,'Depr Rates'!A:G,7,FALSE)</f>
        <v>3.7400000000000003E-2</v>
      </c>
    </row>
    <row r="1979" spans="1:13" ht="14.45" x14ac:dyDescent="0.3">
      <c r="A1979" s="212" t="s">
        <v>102</v>
      </c>
      <c r="B1979" s="213">
        <v>10100501</v>
      </c>
      <c r="C1979" s="212">
        <v>108</v>
      </c>
      <c r="D1979" s="214">
        <v>43466</v>
      </c>
      <c r="E1979" s="160" t="s">
        <v>383</v>
      </c>
      <c r="F1979" s="160">
        <v>108106943</v>
      </c>
      <c r="G1979" s="160">
        <v>0</v>
      </c>
      <c r="H1979" s="214">
        <v>43483</v>
      </c>
      <c r="I1979" s="160" t="s">
        <v>457</v>
      </c>
      <c r="J1979" s="160" t="s">
        <v>9132</v>
      </c>
      <c r="K1979" s="160">
        <f t="shared" si="32"/>
        <v>1</v>
      </c>
      <c r="L1979" s="160" t="s">
        <v>101</v>
      </c>
      <c r="M1979" s="211">
        <f>VLOOKUP(J1979,'Depr Rates'!A:G,7,FALSE)</f>
        <v>3.7400000000000003E-2</v>
      </c>
    </row>
    <row r="1980" spans="1:13" ht="14.45" x14ac:dyDescent="0.3">
      <c r="A1980" s="212" t="s">
        <v>102</v>
      </c>
      <c r="B1980" s="213">
        <v>10100501</v>
      </c>
      <c r="C1980" s="212">
        <v>108</v>
      </c>
      <c r="D1980" s="214">
        <v>43497</v>
      </c>
      <c r="E1980" s="160" t="s">
        <v>383</v>
      </c>
      <c r="F1980" s="160">
        <v>108106943</v>
      </c>
      <c r="G1980" s="160">
        <v>0</v>
      </c>
      <c r="H1980" s="214">
        <v>43483</v>
      </c>
      <c r="I1980" s="160" t="s">
        <v>384</v>
      </c>
      <c r="J1980" s="160" t="s">
        <v>9132</v>
      </c>
      <c r="K1980" s="160">
        <f t="shared" si="32"/>
        <v>1</v>
      </c>
      <c r="L1980" s="160" t="s">
        <v>101</v>
      </c>
      <c r="M1980" s="211">
        <f>VLOOKUP(J1980,'Depr Rates'!A:G,7,FALSE)</f>
        <v>3.7400000000000003E-2</v>
      </c>
    </row>
    <row r="1981" spans="1:13" ht="14.45" x14ac:dyDescent="0.3">
      <c r="A1981" s="212" t="s">
        <v>102</v>
      </c>
      <c r="B1981" s="213">
        <v>10100501</v>
      </c>
      <c r="C1981" s="212">
        <v>108</v>
      </c>
      <c r="D1981" s="214">
        <v>43497</v>
      </c>
      <c r="E1981" s="160" t="s">
        <v>383</v>
      </c>
      <c r="F1981" s="160">
        <v>108106943</v>
      </c>
      <c r="G1981" s="160">
        <v>0</v>
      </c>
      <c r="H1981" s="214">
        <v>43483</v>
      </c>
      <c r="I1981" s="160" t="s">
        <v>384</v>
      </c>
      <c r="J1981" s="160" t="s">
        <v>9132</v>
      </c>
      <c r="K1981" s="160">
        <f t="shared" si="32"/>
        <v>1</v>
      </c>
      <c r="L1981" s="160" t="s">
        <v>101</v>
      </c>
      <c r="M1981" s="211">
        <f>VLOOKUP(J1981,'Depr Rates'!A:G,7,FALSE)</f>
        <v>3.7400000000000003E-2</v>
      </c>
    </row>
    <row r="1982" spans="1:13" ht="14.45" x14ac:dyDescent="0.3">
      <c r="A1982" s="212" t="s">
        <v>102</v>
      </c>
      <c r="B1982" s="213">
        <v>10100501</v>
      </c>
      <c r="C1982" s="212">
        <v>108</v>
      </c>
      <c r="D1982" s="214">
        <v>43497</v>
      </c>
      <c r="E1982" s="160" t="s">
        <v>383</v>
      </c>
      <c r="F1982" s="160">
        <v>108106943</v>
      </c>
      <c r="G1982" s="160">
        <v>0</v>
      </c>
      <c r="H1982" s="214">
        <v>43483</v>
      </c>
      <c r="I1982" s="160" t="s">
        <v>384</v>
      </c>
      <c r="J1982" s="160" t="s">
        <v>9132</v>
      </c>
      <c r="K1982" s="160">
        <f t="shared" si="32"/>
        <v>1</v>
      </c>
      <c r="L1982" s="160" t="s">
        <v>101</v>
      </c>
      <c r="M1982" s="211">
        <f>VLOOKUP(J1982,'Depr Rates'!A:G,7,FALSE)</f>
        <v>3.7400000000000003E-2</v>
      </c>
    </row>
    <row r="1983" spans="1:13" ht="14.45" x14ac:dyDescent="0.3">
      <c r="A1983" s="212" t="s">
        <v>102</v>
      </c>
      <c r="B1983" s="213">
        <v>10100501</v>
      </c>
      <c r="C1983" s="212">
        <v>108</v>
      </c>
      <c r="D1983" s="214">
        <v>43466</v>
      </c>
      <c r="E1983" s="160" t="s">
        <v>381</v>
      </c>
      <c r="F1983" s="160">
        <v>108106962</v>
      </c>
      <c r="G1983" s="215">
        <v>-1333.8</v>
      </c>
      <c r="H1983" s="214">
        <v>43481</v>
      </c>
      <c r="I1983" s="160" t="s">
        <v>456</v>
      </c>
      <c r="J1983" s="160" t="s">
        <v>376</v>
      </c>
      <c r="K1983" s="160">
        <f t="shared" si="32"/>
        <v>1</v>
      </c>
      <c r="L1983" s="160" t="s">
        <v>101</v>
      </c>
      <c r="M1983" s="211">
        <f>VLOOKUP(J1983,'Depr Rates'!A:G,7,FALSE)</f>
        <v>3.9300000000000002E-2</v>
      </c>
    </row>
    <row r="1984" spans="1:13" ht="14.45" x14ac:dyDescent="0.3">
      <c r="A1984" s="212" t="s">
        <v>102</v>
      </c>
      <c r="B1984" s="213">
        <v>10100501</v>
      </c>
      <c r="C1984" s="212">
        <v>108</v>
      </c>
      <c r="D1984" s="214">
        <v>43466</v>
      </c>
      <c r="E1984" s="160" t="s">
        <v>381</v>
      </c>
      <c r="F1984" s="160">
        <v>108106962</v>
      </c>
      <c r="G1984" s="160">
        <v>-592.79999999999995</v>
      </c>
      <c r="H1984" s="214">
        <v>43481</v>
      </c>
      <c r="I1984" s="160" t="s">
        <v>456</v>
      </c>
      <c r="J1984" s="160" t="s">
        <v>376</v>
      </c>
      <c r="K1984" s="160">
        <f t="shared" si="32"/>
        <v>1</v>
      </c>
      <c r="L1984" s="160" t="s">
        <v>101</v>
      </c>
      <c r="M1984" s="211">
        <f>VLOOKUP(J1984,'Depr Rates'!A:G,7,FALSE)</f>
        <v>3.9300000000000002E-2</v>
      </c>
    </row>
    <row r="1985" spans="1:13" ht="14.45" x14ac:dyDescent="0.3">
      <c r="A1985" s="212" t="s">
        <v>102</v>
      </c>
      <c r="B1985" s="213">
        <v>10100501</v>
      </c>
      <c r="C1985" s="212">
        <v>108</v>
      </c>
      <c r="D1985" s="214">
        <v>43466</v>
      </c>
      <c r="E1985" s="160" t="s">
        <v>383</v>
      </c>
      <c r="F1985" s="160">
        <v>108106962</v>
      </c>
      <c r="G1985" s="160">
        <v>0</v>
      </c>
      <c r="H1985" s="214">
        <v>43481</v>
      </c>
      <c r="I1985" s="160" t="s">
        <v>456</v>
      </c>
      <c r="J1985" s="160" t="s">
        <v>376</v>
      </c>
      <c r="K1985" s="160">
        <f t="shared" si="32"/>
        <v>1</v>
      </c>
      <c r="L1985" s="160" t="s">
        <v>101</v>
      </c>
      <c r="M1985" s="211">
        <f>VLOOKUP(J1985,'Depr Rates'!A:G,7,FALSE)</f>
        <v>3.9300000000000002E-2</v>
      </c>
    </row>
    <row r="1986" spans="1:13" ht="14.45" x14ac:dyDescent="0.3">
      <c r="A1986" s="212" t="s">
        <v>102</v>
      </c>
      <c r="B1986" s="213">
        <v>10100501</v>
      </c>
      <c r="C1986" s="212">
        <v>108</v>
      </c>
      <c r="D1986" s="214">
        <v>43466</v>
      </c>
      <c r="E1986" s="160" t="s">
        <v>383</v>
      </c>
      <c r="F1986" s="160">
        <v>108106962</v>
      </c>
      <c r="G1986" s="160">
        <v>0</v>
      </c>
      <c r="H1986" s="214">
        <v>43481</v>
      </c>
      <c r="I1986" s="160" t="s">
        <v>456</v>
      </c>
      <c r="J1986" s="160" t="s">
        <v>376</v>
      </c>
      <c r="K1986" s="160">
        <f t="shared" si="32"/>
        <v>1</v>
      </c>
      <c r="L1986" s="160" t="s">
        <v>101</v>
      </c>
      <c r="M1986" s="211">
        <f>VLOOKUP(J1986,'Depr Rates'!A:G,7,FALSE)</f>
        <v>3.9300000000000002E-2</v>
      </c>
    </row>
    <row r="1987" spans="1:13" ht="14.45" x14ac:dyDescent="0.3">
      <c r="A1987" s="212" t="s">
        <v>102</v>
      </c>
      <c r="B1987" s="213">
        <v>10100501</v>
      </c>
      <c r="C1987" s="212">
        <v>108</v>
      </c>
      <c r="D1987" s="214">
        <v>43497</v>
      </c>
      <c r="E1987" s="160" t="s">
        <v>383</v>
      </c>
      <c r="F1987" s="160">
        <v>108106962</v>
      </c>
      <c r="G1987" s="160">
        <v>0</v>
      </c>
      <c r="H1987" s="214">
        <v>43481</v>
      </c>
      <c r="I1987" s="160" t="s">
        <v>384</v>
      </c>
      <c r="J1987" s="160" t="s">
        <v>376</v>
      </c>
      <c r="K1987" s="160">
        <f t="shared" si="32"/>
        <v>1</v>
      </c>
      <c r="L1987" s="160" t="s">
        <v>101</v>
      </c>
      <c r="M1987" s="211">
        <f>VLOOKUP(J1987,'Depr Rates'!A:G,7,FALSE)</f>
        <v>3.9300000000000002E-2</v>
      </c>
    </row>
    <row r="1988" spans="1:13" ht="14.45" x14ac:dyDescent="0.3">
      <c r="A1988" s="212" t="s">
        <v>102</v>
      </c>
      <c r="B1988" s="213">
        <v>10100501</v>
      </c>
      <c r="C1988" s="212">
        <v>108</v>
      </c>
      <c r="D1988" s="214">
        <v>43497</v>
      </c>
      <c r="E1988" s="160" t="s">
        <v>383</v>
      </c>
      <c r="F1988" s="160">
        <v>108106962</v>
      </c>
      <c r="G1988" s="160">
        <v>0</v>
      </c>
      <c r="H1988" s="214">
        <v>43481</v>
      </c>
      <c r="I1988" s="160" t="s">
        <v>384</v>
      </c>
      <c r="J1988" s="160" t="s">
        <v>376</v>
      </c>
      <c r="K1988" s="160">
        <f t="shared" si="32"/>
        <v>1</v>
      </c>
      <c r="L1988" s="160" t="s">
        <v>101</v>
      </c>
      <c r="M1988" s="211">
        <f>VLOOKUP(J1988,'Depr Rates'!A:G,7,FALSE)</f>
        <v>3.9300000000000002E-2</v>
      </c>
    </row>
    <row r="1989" spans="1:13" ht="14.45" x14ac:dyDescent="0.3">
      <c r="A1989" s="212" t="s">
        <v>102</v>
      </c>
      <c r="B1989" s="213">
        <v>10100501</v>
      </c>
      <c r="C1989" s="212">
        <v>108</v>
      </c>
      <c r="D1989" s="214">
        <v>43497</v>
      </c>
      <c r="E1989" s="160" t="s">
        <v>383</v>
      </c>
      <c r="F1989" s="160">
        <v>108106962</v>
      </c>
      <c r="G1989" s="160">
        <v>0</v>
      </c>
      <c r="H1989" s="214">
        <v>43481</v>
      </c>
      <c r="I1989" s="160" t="s">
        <v>384</v>
      </c>
      <c r="J1989" s="160" t="s">
        <v>376</v>
      </c>
      <c r="K1989" s="160">
        <f t="shared" si="32"/>
        <v>1</v>
      </c>
      <c r="L1989" s="160" t="s">
        <v>101</v>
      </c>
      <c r="M1989" s="211">
        <f>VLOOKUP(J1989,'Depr Rates'!A:G,7,FALSE)</f>
        <v>3.9300000000000002E-2</v>
      </c>
    </row>
    <row r="1990" spans="1:13" ht="14.45" x14ac:dyDescent="0.3">
      <c r="A1990" s="212" t="s">
        <v>102</v>
      </c>
      <c r="B1990" s="213">
        <v>10100501</v>
      </c>
      <c r="C1990" s="212">
        <v>108</v>
      </c>
      <c r="D1990" s="214">
        <v>43497</v>
      </c>
      <c r="E1990" s="160" t="s">
        <v>383</v>
      </c>
      <c r="F1990" s="160">
        <v>108106962</v>
      </c>
      <c r="G1990" s="160">
        <v>0</v>
      </c>
      <c r="H1990" s="214">
        <v>43481</v>
      </c>
      <c r="I1990" s="160" t="s">
        <v>384</v>
      </c>
      <c r="J1990" s="160" t="s">
        <v>376</v>
      </c>
      <c r="K1990" s="160">
        <f t="shared" si="32"/>
        <v>1</v>
      </c>
      <c r="L1990" s="160" t="s">
        <v>101</v>
      </c>
      <c r="M1990" s="211">
        <f>VLOOKUP(J1990,'Depr Rates'!A:G,7,FALSE)</f>
        <v>3.9300000000000002E-2</v>
      </c>
    </row>
    <row r="1991" spans="1:13" ht="14.45" x14ac:dyDescent="0.3">
      <c r="A1991" s="212" t="s">
        <v>102</v>
      </c>
      <c r="B1991" s="213">
        <v>10100501</v>
      </c>
      <c r="C1991" s="212">
        <v>108</v>
      </c>
      <c r="D1991" s="214">
        <v>43497</v>
      </c>
      <c r="E1991" s="160" t="s">
        <v>383</v>
      </c>
      <c r="F1991" s="160">
        <v>108106962</v>
      </c>
      <c r="G1991" s="160">
        <v>0</v>
      </c>
      <c r="H1991" s="214">
        <v>43481</v>
      </c>
      <c r="I1991" s="160" t="s">
        <v>384</v>
      </c>
      <c r="J1991" s="160" t="s">
        <v>376</v>
      </c>
      <c r="K1991" s="160">
        <f t="shared" si="32"/>
        <v>1</v>
      </c>
      <c r="L1991" s="160" t="s">
        <v>101</v>
      </c>
      <c r="M1991" s="211">
        <f>VLOOKUP(J1991,'Depr Rates'!A:G,7,FALSE)</f>
        <v>3.9300000000000002E-2</v>
      </c>
    </row>
    <row r="1992" spans="1:13" ht="14.45" x14ac:dyDescent="0.3">
      <c r="A1992" s="212" t="s">
        <v>102</v>
      </c>
      <c r="B1992" s="213">
        <v>10100501</v>
      </c>
      <c r="C1992" s="212">
        <v>108</v>
      </c>
      <c r="D1992" s="214">
        <v>43497</v>
      </c>
      <c r="E1992" s="160" t="s">
        <v>383</v>
      </c>
      <c r="F1992" s="160">
        <v>108106962</v>
      </c>
      <c r="G1992" s="160">
        <v>0</v>
      </c>
      <c r="H1992" s="214">
        <v>43481</v>
      </c>
      <c r="I1992" s="160" t="s">
        <v>384</v>
      </c>
      <c r="J1992" s="160" t="s">
        <v>376</v>
      </c>
      <c r="K1992" s="160">
        <f t="shared" si="32"/>
        <v>1</v>
      </c>
      <c r="L1992" s="160" t="s">
        <v>101</v>
      </c>
      <c r="M1992" s="211">
        <f>VLOOKUP(J1992,'Depr Rates'!A:G,7,FALSE)</f>
        <v>3.9300000000000002E-2</v>
      </c>
    </row>
    <row r="1993" spans="1:13" ht="14.45" x14ac:dyDescent="0.3">
      <c r="A1993" s="212" t="s">
        <v>102</v>
      </c>
      <c r="B1993" s="213">
        <v>10100501</v>
      </c>
      <c r="C1993" s="212">
        <v>108</v>
      </c>
      <c r="D1993" s="214">
        <v>43497</v>
      </c>
      <c r="E1993" s="160" t="s">
        <v>381</v>
      </c>
      <c r="F1993" s="160">
        <v>108106983</v>
      </c>
      <c r="G1993" s="215">
        <v>-3893.26</v>
      </c>
      <c r="H1993" s="214">
        <v>43511</v>
      </c>
      <c r="I1993" s="160" t="s">
        <v>517</v>
      </c>
      <c r="J1993" s="160" t="s">
        <v>9054</v>
      </c>
      <c r="K1993" s="160">
        <f t="shared" si="32"/>
        <v>2</v>
      </c>
      <c r="L1993" s="160" t="s">
        <v>101</v>
      </c>
      <c r="M1993" s="211">
        <f>VLOOKUP(J1993,'Depr Rates'!A:G,7,FALSE)</f>
        <v>3.1399999999999997E-2</v>
      </c>
    </row>
    <row r="1994" spans="1:13" ht="14.45" x14ac:dyDescent="0.3">
      <c r="A1994" s="212" t="s">
        <v>102</v>
      </c>
      <c r="B1994" s="213">
        <v>10100501</v>
      </c>
      <c r="C1994" s="212">
        <v>108</v>
      </c>
      <c r="D1994" s="214">
        <v>43497</v>
      </c>
      <c r="E1994" s="160" t="s">
        <v>383</v>
      </c>
      <c r="F1994" s="160">
        <v>108106983</v>
      </c>
      <c r="G1994" s="160">
        <v>0</v>
      </c>
      <c r="H1994" s="214">
        <v>43511</v>
      </c>
      <c r="I1994" s="160" t="s">
        <v>517</v>
      </c>
      <c r="J1994" s="160" t="s">
        <v>9054</v>
      </c>
      <c r="K1994" s="160">
        <f t="shared" si="32"/>
        <v>2</v>
      </c>
      <c r="L1994" s="160" t="s">
        <v>101</v>
      </c>
      <c r="M1994" s="211">
        <f>VLOOKUP(J1994,'Depr Rates'!A:G,7,FALSE)</f>
        <v>3.1399999999999997E-2</v>
      </c>
    </row>
    <row r="1995" spans="1:13" ht="14.45" x14ac:dyDescent="0.3">
      <c r="A1995" s="212" t="s">
        <v>102</v>
      </c>
      <c r="B1995" s="213">
        <v>10100501</v>
      </c>
      <c r="C1995" s="212">
        <v>108</v>
      </c>
      <c r="D1995" s="214">
        <v>43497</v>
      </c>
      <c r="E1995" s="160" t="s">
        <v>381</v>
      </c>
      <c r="F1995" s="160">
        <v>108106983</v>
      </c>
      <c r="G1995" s="215">
        <v>-2786.62</v>
      </c>
      <c r="H1995" s="214">
        <v>43511</v>
      </c>
      <c r="I1995" s="160" t="s">
        <v>517</v>
      </c>
      <c r="J1995" s="160" t="s">
        <v>9054</v>
      </c>
      <c r="K1995" s="160">
        <f t="shared" si="32"/>
        <v>2</v>
      </c>
      <c r="L1995" s="160" t="s">
        <v>101</v>
      </c>
      <c r="M1995" s="211">
        <f>VLOOKUP(J1995,'Depr Rates'!A:G,7,FALSE)</f>
        <v>3.1399999999999997E-2</v>
      </c>
    </row>
    <row r="1996" spans="1:13" ht="14.45" x14ac:dyDescent="0.3">
      <c r="A1996" s="212" t="s">
        <v>102</v>
      </c>
      <c r="B1996" s="213">
        <v>10100501</v>
      </c>
      <c r="C1996" s="212">
        <v>108</v>
      </c>
      <c r="D1996" s="214">
        <v>43497</v>
      </c>
      <c r="E1996" s="160" t="s">
        <v>383</v>
      </c>
      <c r="F1996" s="160">
        <v>108106983</v>
      </c>
      <c r="G1996" s="160">
        <v>0</v>
      </c>
      <c r="H1996" s="214">
        <v>43511</v>
      </c>
      <c r="I1996" s="160" t="s">
        <v>517</v>
      </c>
      <c r="J1996" s="160" t="s">
        <v>9054</v>
      </c>
      <c r="K1996" s="160">
        <f t="shared" si="32"/>
        <v>2</v>
      </c>
      <c r="L1996" s="160" t="s">
        <v>101</v>
      </c>
      <c r="M1996" s="211">
        <f>VLOOKUP(J1996,'Depr Rates'!A:G,7,FALSE)</f>
        <v>3.1399999999999997E-2</v>
      </c>
    </row>
    <row r="1997" spans="1:13" ht="14.45" x14ac:dyDescent="0.3">
      <c r="A1997" s="212" t="s">
        <v>102</v>
      </c>
      <c r="B1997" s="213">
        <v>10100501</v>
      </c>
      <c r="C1997" s="212">
        <v>108</v>
      </c>
      <c r="D1997" s="214">
        <v>43497</v>
      </c>
      <c r="E1997" s="160" t="s">
        <v>381</v>
      </c>
      <c r="F1997" s="160">
        <v>108106983</v>
      </c>
      <c r="G1997" s="215">
        <v>-1315.37</v>
      </c>
      <c r="H1997" s="214">
        <v>43511</v>
      </c>
      <c r="I1997" s="160" t="s">
        <v>517</v>
      </c>
      <c r="J1997" s="160" t="s">
        <v>9132</v>
      </c>
      <c r="K1997" s="160">
        <f t="shared" ref="K1997:K2060" si="33">MONTH(H1997)</f>
        <v>2</v>
      </c>
      <c r="L1997" s="160" t="s">
        <v>101</v>
      </c>
      <c r="M1997" s="211">
        <f>VLOOKUP(J1997,'Depr Rates'!A:G,7,FALSE)</f>
        <v>3.7400000000000003E-2</v>
      </c>
    </row>
    <row r="1998" spans="1:13" ht="14.45" x14ac:dyDescent="0.3">
      <c r="A1998" s="212" t="s">
        <v>102</v>
      </c>
      <c r="B1998" s="213">
        <v>10100501</v>
      </c>
      <c r="C1998" s="212">
        <v>108</v>
      </c>
      <c r="D1998" s="214">
        <v>43497</v>
      </c>
      <c r="E1998" s="160" t="s">
        <v>381</v>
      </c>
      <c r="F1998" s="160">
        <v>108106983</v>
      </c>
      <c r="G1998" s="160">
        <v>-379.5</v>
      </c>
      <c r="H1998" s="214">
        <v>43511</v>
      </c>
      <c r="I1998" s="160" t="s">
        <v>517</v>
      </c>
      <c r="J1998" s="160" t="s">
        <v>9132</v>
      </c>
      <c r="K1998" s="160">
        <f t="shared" si="33"/>
        <v>2</v>
      </c>
      <c r="L1998" s="160" t="s">
        <v>101</v>
      </c>
      <c r="M1998" s="211">
        <f>VLOOKUP(J1998,'Depr Rates'!A:G,7,FALSE)</f>
        <v>3.7400000000000003E-2</v>
      </c>
    </row>
    <row r="1999" spans="1:13" ht="14.45" x14ac:dyDescent="0.3">
      <c r="A1999" s="212" t="s">
        <v>102</v>
      </c>
      <c r="B1999" s="213">
        <v>10100501</v>
      </c>
      <c r="C1999" s="212">
        <v>108</v>
      </c>
      <c r="D1999" s="214">
        <v>43497</v>
      </c>
      <c r="E1999" s="160" t="s">
        <v>381</v>
      </c>
      <c r="F1999" s="160">
        <v>108106983</v>
      </c>
      <c r="G1999" s="160">
        <v>-521.17999999999995</v>
      </c>
      <c r="H1999" s="214">
        <v>43511</v>
      </c>
      <c r="I1999" s="160" t="s">
        <v>517</v>
      </c>
      <c r="J1999" s="160" t="s">
        <v>9132</v>
      </c>
      <c r="K1999" s="160">
        <f t="shared" si="33"/>
        <v>2</v>
      </c>
      <c r="L1999" s="160" t="s">
        <v>101</v>
      </c>
      <c r="M1999" s="211">
        <f>VLOOKUP(J1999,'Depr Rates'!A:G,7,FALSE)</f>
        <v>3.7400000000000003E-2</v>
      </c>
    </row>
    <row r="2000" spans="1:13" ht="14.45" x14ac:dyDescent="0.3">
      <c r="A2000" s="212" t="s">
        <v>102</v>
      </c>
      <c r="B2000" s="213">
        <v>10100501</v>
      </c>
      <c r="C2000" s="212">
        <v>108</v>
      </c>
      <c r="D2000" s="214">
        <v>43497</v>
      </c>
      <c r="E2000" s="160" t="s">
        <v>383</v>
      </c>
      <c r="F2000" s="160">
        <v>108106983</v>
      </c>
      <c r="G2000" s="160">
        <v>0</v>
      </c>
      <c r="H2000" s="214">
        <v>43511</v>
      </c>
      <c r="I2000" s="160" t="s">
        <v>517</v>
      </c>
      <c r="J2000" s="160" t="s">
        <v>9132</v>
      </c>
      <c r="K2000" s="160">
        <f t="shared" si="33"/>
        <v>2</v>
      </c>
      <c r="L2000" s="160" t="s">
        <v>101</v>
      </c>
      <c r="M2000" s="211">
        <f>VLOOKUP(J2000,'Depr Rates'!A:G,7,FALSE)</f>
        <v>3.7400000000000003E-2</v>
      </c>
    </row>
    <row r="2001" spans="1:13" ht="14.45" x14ac:dyDescent="0.3">
      <c r="A2001" s="212" t="s">
        <v>102</v>
      </c>
      <c r="B2001" s="213">
        <v>10100501</v>
      </c>
      <c r="C2001" s="212">
        <v>108</v>
      </c>
      <c r="D2001" s="214">
        <v>43497</v>
      </c>
      <c r="E2001" s="160" t="s">
        <v>383</v>
      </c>
      <c r="F2001" s="160">
        <v>108106983</v>
      </c>
      <c r="G2001" s="160">
        <v>0</v>
      </c>
      <c r="H2001" s="214">
        <v>43511</v>
      </c>
      <c r="I2001" s="160" t="s">
        <v>517</v>
      </c>
      <c r="J2001" s="160" t="s">
        <v>9132</v>
      </c>
      <c r="K2001" s="160">
        <f t="shared" si="33"/>
        <v>2</v>
      </c>
      <c r="L2001" s="160" t="s">
        <v>101</v>
      </c>
      <c r="M2001" s="211">
        <f>VLOOKUP(J2001,'Depr Rates'!A:G,7,FALSE)</f>
        <v>3.7400000000000003E-2</v>
      </c>
    </row>
    <row r="2002" spans="1:13" ht="14.45" x14ac:dyDescent="0.3">
      <c r="A2002" s="212" t="s">
        <v>102</v>
      </c>
      <c r="B2002" s="213">
        <v>10100501</v>
      </c>
      <c r="C2002" s="212">
        <v>108</v>
      </c>
      <c r="D2002" s="214">
        <v>43497</v>
      </c>
      <c r="E2002" s="160" t="s">
        <v>383</v>
      </c>
      <c r="F2002" s="160">
        <v>108106983</v>
      </c>
      <c r="G2002" s="160">
        <v>0</v>
      </c>
      <c r="H2002" s="214">
        <v>43511</v>
      </c>
      <c r="I2002" s="160" t="s">
        <v>517</v>
      </c>
      <c r="J2002" s="160" t="s">
        <v>9132</v>
      </c>
      <c r="K2002" s="160">
        <f t="shared" si="33"/>
        <v>2</v>
      </c>
      <c r="L2002" s="160" t="s">
        <v>101</v>
      </c>
      <c r="M2002" s="211">
        <f>VLOOKUP(J2002,'Depr Rates'!A:G,7,FALSE)</f>
        <v>3.7400000000000003E-2</v>
      </c>
    </row>
    <row r="2003" spans="1:13" ht="14.45" x14ac:dyDescent="0.3">
      <c r="A2003" s="212" t="s">
        <v>102</v>
      </c>
      <c r="B2003" s="213">
        <v>10100501</v>
      </c>
      <c r="C2003" s="212">
        <v>108</v>
      </c>
      <c r="D2003" s="214">
        <v>43497</v>
      </c>
      <c r="E2003" s="160" t="s">
        <v>383</v>
      </c>
      <c r="F2003" s="160">
        <v>108106983</v>
      </c>
      <c r="G2003" s="160">
        <v>0</v>
      </c>
      <c r="H2003" s="214">
        <v>43511</v>
      </c>
      <c r="I2003" s="160" t="s">
        <v>384</v>
      </c>
      <c r="J2003" s="160" t="s">
        <v>9054</v>
      </c>
      <c r="K2003" s="160">
        <f t="shared" si="33"/>
        <v>2</v>
      </c>
      <c r="L2003" s="160" t="s">
        <v>101</v>
      </c>
      <c r="M2003" s="211">
        <f>VLOOKUP(J2003,'Depr Rates'!A:G,7,FALSE)</f>
        <v>3.1399999999999997E-2</v>
      </c>
    </row>
    <row r="2004" spans="1:13" ht="14.45" x14ac:dyDescent="0.3">
      <c r="A2004" s="212" t="s">
        <v>102</v>
      </c>
      <c r="B2004" s="213">
        <v>10100501</v>
      </c>
      <c r="C2004" s="212">
        <v>108</v>
      </c>
      <c r="D2004" s="214">
        <v>43497</v>
      </c>
      <c r="E2004" s="160" t="s">
        <v>383</v>
      </c>
      <c r="F2004" s="160">
        <v>108106983</v>
      </c>
      <c r="G2004" s="160">
        <v>0</v>
      </c>
      <c r="H2004" s="214">
        <v>43511</v>
      </c>
      <c r="I2004" s="160" t="s">
        <v>384</v>
      </c>
      <c r="J2004" s="160" t="s">
        <v>9054</v>
      </c>
      <c r="K2004" s="160">
        <f t="shared" si="33"/>
        <v>2</v>
      </c>
      <c r="L2004" s="160" t="s">
        <v>101</v>
      </c>
      <c r="M2004" s="211">
        <f>VLOOKUP(J2004,'Depr Rates'!A:G,7,FALSE)</f>
        <v>3.1399999999999997E-2</v>
      </c>
    </row>
    <row r="2005" spans="1:13" ht="14.45" x14ac:dyDescent="0.3">
      <c r="A2005" s="212" t="s">
        <v>102</v>
      </c>
      <c r="B2005" s="213">
        <v>10100501</v>
      </c>
      <c r="C2005" s="212">
        <v>108</v>
      </c>
      <c r="D2005" s="214">
        <v>43497</v>
      </c>
      <c r="E2005" s="160" t="s">
        <v>383</v>
      </c>
      <c r="F2005" s="160">
        <v>108106983</v>
      </c>
      <c r="G2005" s="160">
        <v>0</v>
      </c>
      <c r="H2005" s="214">
        <v>43511</v>
      </c>
      <c r="I2005" s="160" t="s">
        <v>384</v>
      </c>
      <c r="J2005" s="160" t="s">
        <v>9132</v>
      </c>
      <c r="K2005" s="160">
        <f t="shared" si="33"/>
        <v>2</v>
      </c>
      <c r="L2005" s="160" t="s">
        <v>101</v>
      </c>
      <c r="M2005" s="211">
        <f>VLOOKUP(J2005,'Depr Rates'!A:G,7,FALSE)</f>
        <v>3.7400000000000003E-2</v>
      </c>
    </row>
    <row r="2006" spans="1:13" ht="14.45" x14ac:dyDescent="0.3">
      <c r="A2006" s="212" t="s">
        <v>102</v>
      </c>
      <c r="B2006" s="213">
        <v>10100501</v>
      </c>
      <c r="C2006" s="212">
        <v>108</v>
      </c>
      <c r="D2006" s="214">
        <v>43497</v>
      </c>
      <c r="E2006" s="160" t="s">
        <v>383</v>
      </c>
      <c r="F2006" s="160">
        <v>108106983</v>
      </c>
      <c r="G2006" s="160">
        <v>0</v>
      </c>
      <c r="H2006" s="214">
        <v>43511</v>
      </c>
      <c r="I2006" s="160" t="s">
        <v>384</v>
      </c>
      <c r="J2006" s="160" t="s">
        <v>9132</v>
      </c>
      <c r="K2006" s="160">
        <f t="shared" si="33"/>
        <v>2</v>
      </c>
      <c r="L2006" s="160" t="s">
        <v>101</v>
      </c>
      <c r="M2006" s="211">
        <f>VLOOKUP(J2006,'Depr Rates'!A:G,7,FALSE)</f>
        <v>3.7400000000000003E-2</v>
      </c>
    </row>
    <row r="2007" spans="1:13" ht="14.45" x14ac:dyDescent="0.3">
      <c r="A2007" s="212" t="s">
        <v>102</v>
      </c>
      <c r="B2007" s="213">
        <v>10100501</v>
      </c>
      <c r="C2007" s="212">
        <v>108</v>
      </c>
      <c r="D2007" s="214">
        <v>43497</v>
      </c>
      <c r="E2007" s="160" t="s">
        <v>383</v>
      </c>
      <c r="F2007" s="160">
        <v>108106983</v>
      </c>
      <c r="G2007" s="160">
        <v>0</v>
      </c>
      <c r="H2007" s="214">
        <v>43511</v>
      </c>
      <c r="I2007" s="160" t="s">
        <v>384</v>
      </c>
      <c r="J2007" s="160" t="s">
        <v>9132</v>
      </c>
      <c r="K2007" s="160">
        <f t="shared" si="33"/>
        <v>2</v>
      </c>
      <c r="L2007" s="160" t="s">
        <v>101</v>
      </c>
      <c r="M2007" s="211">
        <f>VLOOKUP(J2007,'Depr Rates'!A:G,7,FALSE)</f>
        <v>3.7400000000000003E-2</v>
      </c>
    </row>
    <row r="2008" spans="1:13" ht="14.45" x14ac:dyDescent="0.3">
      <c r="A2008" s="212" t="s">
        <v>102</v>
      </c>
      <c r="B2008" s="213">
        <v>10100501</v>
      </c>
      <c r="C2008" s="212">
        <v>108</v>
      </c>
      <c r="D2008" s="214">
        <v>43525</v>
      </c>
      <c r="E2008" s="160" t="s">
        <v>383</v>
      </c>
      <c r="F2008" s="160">
        <v>108106983</v>
      </c>
      <c r="G2008" s="160">
        <v>0</v>
      </c>
      <c r="H2008" s="214">
        <v>43511</v>
      </c>
      <c r="I2008" s="160" t="s">
        <v>384</v>
      </c>
      <c r="J2008" s="160" t="s">
        <v>9054</v>
      </c>
      <c r="K2008" s="160">
        <f t="shared" si="33"/>
        <v>2</v>
      </c>
      <c r="L2008" s="160" t="s">
        <v>101</v>
      </c>
      <c r="M2008" s="211">
        <f>VLOOKUP(J2008,'Depr Rates'!A:G,7,FALSE)</f>
        <v>3.1399999999999997E-2</v>
      </c>
    </row>
    <row r="2009" spans="1:13" ht="14.45" x14ac:dyDescent="0.3">
      <c r="A2009" s="212" t="s">
        <v>102</v>
      </c>
      <c r="B2009" s="213">
        <v>10100501</v>
      </c>
      <c r="C2009" s="212">
        <v>108</v>
      </c>
      <c r="D2009" s="214">
        <v>43525</v>
      </c>
      <c r="E2009" s="160" t="s">
        <v>383</v>
      </c>
      <c r="F2009" s="160">
        <v>108106983</v>
      </c>
      <c r="G2009" s="160">
        <v>0</v>
      </c>
      <c r="H2009" s="214">
        <v>43511</v>
      </c>
      <c r="I2009" s="160" t="s">
        <v>384</v>
      </c>
      <c r="J2009" s="160" t="s">
        <v>9054</v>
      </c>
      <c r="K2009" s="160">
        <f t="shared" si="33"/>
        <v>2</v>
      </c>
      <c r="L2009" s="160" t="s">
        <v>101</v>
      </c>
      <c r="M2009" s="211">
        <f>VLOOKUP(J2009,'Depr Rates'!A:G,7,FALSE)</f>
        <v>3.1399999999999997E-2</v>
      </c>
    </row>
    <row r="2010" spans="1:13" ht="14.45" x14ac:dyDescent="0.3">
      <c r="A2010" s="212" t="s">
        <v>102</v>
      </c>
      <c r="B2010" s="213">
        <v>10100501</v>
      </c>
      <c r="C2010" s="212">
        <v>108</v>
      </c>
      <c r="D2010" s="214">
        <v>43525</v>
      </c>
      <c r="E2010" s="160" t="s">
        <v>383</v>
      </c>
      <c r="F2010" s="160">
        <v>108106983</v>
      </c>
      <c r="G2010" s="160">
        <v>0</v>
      </c>
      <c r="H2010" s="214">
        <v>43511</v>
      </c>
      <c r="I2010" s="160" t="s">
        <v>384</v>
      </c>
      <c r="J2010" s="160" t="s">
        <v>9132</v>
      </c>
      <c r="K2010" s="160">
        <f t="shared" si="33"/>
        <v>2</v>
      </c>
      <c r="L2010" s="160" t="s">
        <v>101</v>
      </c>
      <c r="M2010" s="211">
        <f>VLOOKUP(J2010,'Depr Rates'!A:G,7,FALSE)</f>
        <v>3.7400000000000003E-2</v>
      </c>
    </row>
    <row r="2011" spans="1:13" ht="14.45" x14ac:dyDescent="0.3">
      <c r="A2011" s="212" t="s">
        <v>102</v>
      </c>
      <c r="B2011" s="213">
        <v>10100501</v>
      </c>
      <c r="C2011" s="212">
        <v>108</v>
      </c>
      <c r="D2011" s="214">
        <v>43525</v>
      </c>
      <c r="E2011" s="160" t="s">
        <v>383</v>
      </c>
      <c r="F2011" s="160">
        <v>108106983</v>
      </c>
      <c r="G2011" s="160">
        <v>0</v>
      </c>
      <c r="H2011" s="214">
        <v>43511</v>
      </c>
      <c r="I2011" s="160" t="s">
        <v>384</v>
      </c>
      <c r="J2011" s="160" t="s">
        <v>9132</v>
      </c>
      <c r="K2011" s="160">
        <f t="shared" si="33"/>
        <v>2</v>
      </c>
      <c r="L2011" s="160" t="s">
        <v>101</v>
      </c>
      <c r="M2011" s="211">
        <f>VLOOKUP(J2011,'Depr Rates'!A:G,7,FALSE)</f>
        <v>3.7400000000000003E-2</v>
      </c>
    </row>
    <row r="2012" spans="1:13" ht="14.45" x14ac:dyDescent="0.3">
      <c r="A2012" s="212" t="s">
        <v>102</v>
      </c>
      <c r="B2012" s="213">
        <v>10100501</v>
      </c>
      <c r="C2012" s="212">
        <v>108</v>
      </c>
      <c r="D2012" s="214">
        <v>43525</v>
      </c>
      <c r="E2012" s="160" t="s">
        <v>383</v>
      </c>
      <c r="F2012" s="160">
        <v>108106983</v>
      </c>
      <c r="G2012" s="160">
        <v>0</v>
      </c>
      <c r="H2012" s="214">
        <v>43511</v>
      </c>
      <c r="I2012" s="160" t="s">
        <v>384</v>
      </c>
      <c r="J2012" s="160" t="s">
        <v>9132</v>
      </c>
      <c r="K2012" s="160">
        <f t="shared" si="33"/>
        <v>2</v>
      </c>
      <c r="L2012" s="160" t="s">
        <v>101</v>
      </c>
      <c r="M2012" s="211">
        <f>VLOOKUP(J2012,'Depr Rates'!A:G,7,FALSE)</f>
        <v>3.7400000000000003E-2</v>
      </c>
    </row>
    <row r="2013" spans="1:13" ht="14.45" x14ac:dyDescent="0.3">
      <c r="A2013" s="212" t="s">
        <v>102</v>
      </c>
      <c r="B2013" s="213">
        <v>10100501</v>
      </c>
      <c r="C2013" s="212">
        <v>108</v>
      </c>
      <c r="D2013" s="214">
        <v>43525</v>
      </c>
      <c r="E2013" s="160" t="s">
        <v>383</v>
      </c>
      <c r="F2013" s="160">
        <v>108106983</v>
      </c>
      <c r="G2013" s="160">
        <v>0</v>
      </c>
      <c r="H2013" s="214">
        <v>43511</v>
      </c>
      <c r="I2013" s="160" t="s">
        <v>384</v>
      </c>
      <c r="J2013" s="160" t="s">
        <v>9054</v>
      </c>
      <c r="K2013" s="160">
        <f t="shared" si="33"/>
        <v>2</v>
      </c>
      <c r="L2013" s="160" t="s">
        <v>101</v>
      </c>
      <c r="M2013" s="211">
        <f>VLOOKUP(J2013,'Depr Rates'!A:G,7,FALSE)</f>
        <v>3.1399999999999997E-2</v>
      </c>
    </row>
    <row r="2014" spans="1:13" ht="14.45" x14ac:dyDescent="0.3">
      <c r="A2014" s="212" t="s">
        <v>102</v>
      </c>
      <c r="B2014" s="213">
        <v>10100501</v>
      </c>
      <c r="C2014" s="212">
        <v>108</v>
      </c>
      <c r="D2014" s="214">
        <v>43525</v>
      </c>
      <c r="E2014" s="160" t="s">
        <v>383</v>
      </c>
      <c r="F2014" s="160">
        <v>108106983</v>
      </c>
      <c r="G2014" s="160">
        <v>0</v>
      </c>
      <c r="H2014" s="214">
        <v>43511</v>
      </c>
      <c r="I2014" s="160" t="s">
        <v>384</v>
      </c>
      <c r="J2014" s="160" t="s">
        <v>9054</v>
      </c>
      <c r="K2014" s="160">
        <f t="shared" si="33"/>
        <v>2</v>
      </c>
      <c r="L2014" s="160" t="s">
        <v>101</v>
      </c>
      <c r="M2014" s="211">
        <f>VLOOKUP(J2014,'Depr Rates'!A:G,7,FALSE)</f>
        <v>3.1399999999999997E-2</v>
      </c>
    </row>
    <row r="2015" spans="1:13" ht="14.45" x14ac:dyDescent="0.3">
      <c r="A2015" s="212" t="s">
        <v>102</v>
      </c>
      <c r="B2015" s="213">
        <v>10100501</v>
      </c>
      <c r="C2015" s="212">
        <v>108</v>
      </c>
      <c r="D2015" s="214">
        <v>43525</v>
      </c>
      <c r="E2015" s="160" t="s">
        <v>383</v>
      </c>
      <c r="F2015" s="160">
        <v>108106983</v>
      </c>
      <c r="G2015" s="160">
        <v>0</v>
      </c>
      <c r="H2015" s="214">
        <v>43511</v>
      </c>
      <c r="I2015" s="160" t="s">
        <v>384</v>
      </c>
      <c r="J2015" s="160" t="s">
        <v>9132</v>
      </c>
      <c r="K2015" s="160">
        <f t="shared" si="33"/>
        <v>2</v>
      </c>
      <c r="L2015" s="160" t="s">
        <v>101</v>
      </c>
      <c r="M2015" s="211">
        <f>VLOOKUP(J2015,'Depr Rates'!A:G,7,FALSE)</f>
        <v>3.7400000000000003E-2</v>
      </c>
    </row>
    <row r="2016" spans="1:13" ht="14.45" x14ac:dyDescent="0.3">
      <c r="A2016" s="212" t="s">
        <v>102</v>
      </c>
      <c r="B2016" s="213">
        <v>10100501</v>
      </c>
      <c r="C2016" s="212">
        <v>108</v>
      </c>
      <c r="D2016" s="214">
        <v>43525</v>
      </c>
      <c r="E2016" s="160" t="s">
        <v>383</v>
      </c>
      <c r="F2016" s="160">
        <v>108106983</v>
      </c>
      <c r="G2016" s="160">
        <v>0</v>
      </c>
      <c r="H2016" s="214">
        <v>43511</v>
      </c>
      <c r="I2016" s="160" t="s">
        <v>384</v>
      </c>
      <c r="J2016" s="160" t="s">
        <v>9132</v>
      </c>
      <c r="K2016" s="160">
        <f t="shared" si="33"/>
        <v>2</v>
      </c>
      <c r="L2016" s="160" t="s">
        <v>101</v>
      </c>
      <c r="M2016" s="211">
        <f>VLOOKUP(J2016,'Depr Rates'!A:G,7,FALSE)</f>
        <v>3.7400000000000003E-2</v>
      </c>
    </row>
    <row r="2017" spans="1:13" ht="14.45" x14ac:dyDescent="0.3">
      <c r="A2017" s="212" t="s">
        <v>102</v>
      </c>
      <c r="B2017" s="213">
        <v>10100501</v>
      </c>
      <c r="C2017" s="212">
        <v>108</v>
      </c>
      <c r="D2017" s="214">
        <v>43525</v>
      </c>
      <c r="E2017" s="160" t="s">
        <v>383</v>
      </c>
      <c r="F2017" s="160">
        <v>108106983</v>
      </c>
      <c r="G2017" s="160">
        <v>0</v>
      </c>
      <c r="H2017" s="214">
        <v>43511</v>
      </c>
      <c r="I2017" s="160" t="s">
        <v>384</v>
      </c>
      <c r="J2017" s="160" t="s">
        <v>9132</v>
      </c>
      <c r="K2017" s="160">
        <f t="shared" si="33"/>
        <v>2</v>
      </c>
      <c r="L2017" s="160" t="s">
        <v>101</v>
      </c>
      <c r="M2017" s="211">
        <f>VLOOKUP(J2017,'Depr Rates'!A:G,7,FALSE)</f>
        <v>3.7400000000000003E-2</v>
      </c>
    </row>
    <row r="2018" spans="1:13" ht="14.45" x14ac:dyDescent="0.3">
      <c r="A2018" s="212" t="s">
        <v>102</v>
      </c>
      <c r="B2018" s="213">
        <v>10100501</v>
      </c>
      <c r="C2018" s="212">
        <v>108</v>
      </c>
      <c r="D2018" s="214">
        <v>43497</v>
      </c>
      <c r="E2018" s="160" t="s">
        <v>381</v>
      </c>
      <c r="F2018" s="160">
        <v>108107065</v>
      </c>
      <c r="G2018" s="215">
        <v>-23786.400000000001</v>
      </c>
      <c r="H2018" s="214">
        <v>43500</v>
      </c>
      <c r="I2018" s="160" t="s">
        <v>523</v>
      </c>
      <c r="J2018" s="160" t="s">
        <v>376</v>
      </c>
      <c r="K2018" s="160">
        <f t="shared" si="33"/>
        <v>2</v>
      </c>
      <c r="L2018" s="160" t="s">
        <v>101</v>
      </c>
      <c r="M2018" s="211">
        <f>VLOOKUP(J2018,'Depr Rates'!A:G,7,FALSE)</f>
        <v>3.9300000000000002E-2</v>
      </c>
    </row>
    <row r="2019" spans="1:13" ht="14.45" x14ac:dyDescent="0.3">
      <c r="A2019" s="212" t="s">
        <v>102</v>
      </c>
      <c r="B2019" s="213">
        <v>10100501</v>
      </c>
      <c r="C2019" s="212">
        <v>108</v>
      </c>
      <c r="D2019" s="214">
        <v>43497</v>
      </c>
      <c r="E2019" s="160" t="s">
        <v>381</v>
      </c>
      <c r="F2019" s="160">
        <v>108107065</v>
      </c>
      <c r="G2019" s="160">
        <v>-875.08</v>
      </c>
      <c r="H2019" s="214">
        <v>43500</v>
      </c>
      <c r="I2019" s="160" t="s">
        <v>523</v>
      </c>
      <c r="J2019" s="160" t="s">
        <v>377</v>
      </c>
      <c r="K2019" s="160">
        <f t="shared" si="33"/>
        <v>2</v>
      </c>
      <c r="L2019" s="160" t="s">
        <v>101</v>
      </c>
      <c r="M2019" s="211">
        <f>VLOOKUP(J2019,'Depr Rates'!A:G,7,FALSE)</f>
        <v>1.77E-2</v>
      </c>
    </row>
    <row r="2020" spans="1:13" ht="14.45" x14ac:dyDescent="0.3">
      <c r="A2020" s="212" t="s">
        <v>102</v>
      </c>
      <c r="B2020" s="213">
        <v>10100501</v>
      </c>
      <c r="C2020" s="212">
        <v>108</v>
      </c>
      <c r="D2020" s="214">
        <v>43497</v>
      </c>
      <c r="E2020" s="160" t="s">
        <v>381</v>
      </c>
      <c r="F2020" s="160">
        <v>108107065</v>
      </c>
      <c r="G2020" s="215">
        <v>-2864.38</v>
      </c>
      <c r="H2020" s="214">
        <v>43500</v>
      </c>
      <c r="I2020" s="160" t="s">
        <v>523</v>
      </c>
      <c r="J2020" s="160" t="s">
        <v>377</v>
      </c>
      <c r="K2020" s="160">
        <f t="shared" si="33"/>
        <v>2</v>
      </c>
      <c r="L2020" s="160" t="s">
        <v>101</v>
      </c>
      <c r="M2020" s="211">
        <f>VLOOKUP(J2020,'Depr Rates'!A:G,7,FALSE)</f>
        <v>1.77E-2</v>
      </c>
    </row>
    <row r="2021" spans="1:13" ht="14.45" x14ac:dyDescent="0.3">
      <c r="A2021" s="212" t="s">
        <v>102</v>
      </c>
      <c r="B2021" s="213">
        <v>10100501</v>
      </c>
      <c r="C2021" s="212">
        <v>108</v>
      </c>
      <c r="D2021" s="214">
        <v>43497</v>
      </c>
      <c r="E2021" s="160" t="s">
        <v>383</v>
      </c>
      <c r="F2021" s="160">
        <v>108107065</v>
      </c>
      <c r="G2021" s="160">
        <v>0</v>
      </c>
      <c r="H2021" s="214">
        <v>43500</v>
      </c>
      <c r="I2021" s="160" t="s">
        <v>523</v>
      </c>
      <c r="J2021" s="160" t="s">
        <v>377</v>
      </c>
      <c r="K2021" s="160">
        <f t="shared" si="33"/>
        <v>2</v>
      </c>
      <c r="L2021" s="160" t="s">
        <v>101</v>
      </c>
      <c r="M2021" s="211">
        <f>VLOOKUP(J2021,'Depr Rates'!A:G,7,FALSE)</f>
        <v>1.77E-2</v>
      </c>
    </row>
    <row r="2022" spans="1:13" ht="14.45" x14ac:dyDescent="0.3">
      <c r="A2022" s="212" t="s">
        <v>102</v>
      </c>
      <c r="B2022" s="213">
        <v>10100501</v>
      </c>
      <c r="C2022" s="212">
        <v>108</v>
      </c>
      <c r="D2022" s="214">
        <v>43497</v>
      </c>
      <c r="E2022" s="160" t="s">
        <v>383</v>
      </c>
      <c r="F2022" s="160">
        <v>108107065</v>
      </c>
      <c r="G2022" s="160">
        <v>0</v>
      </c>
      <c r="H2022" s="214">
        <v>43500</v>
      </c>
      <c r="I2022" s="160" t="s">
        <v>523</v>
      </c>
      <c r="J2022" s="160" t="s">
        <v>377</v>
      </c>
      <c r="K2022" s="160">
        <f t="shared" si="33"/>
        <v>2</v>
      </c>
      <c r="L2022" s="160" t="s">
        <v>101</v>
      </c>
      <c r="M2022" s="211">
        <f>VLOOKUP(J2022,'Depr Rates'!A:G,7,FALSE)</f>
        <v>1.77E-2</v>
      </c>
    </row>
    <row r="2023" spans="1:13" ht="14.45" x14ac:dyDescent="0.3">
      <c r="A2023" s="212" t="s">
        <v>102</v>
      </c>
      <c r="B2023" s="213">
        <v>10100501</v>
      </c>
      <c r="C2023" s="212">
        <v>108</v>
      </c>
      <c r="D2023" s="214">
        <v>43497</v>
      </c>
      <c r="E2023" s="160" t="s">
        <v>383</v>
      </c>
      <c r="F2023" s="160">
        <v>108107065</v>
      </c>
      <c r="G2023" s="160">
        <v>0</v>
      </c>
      <c r="H2023" s="214">
        <v>43500</v>
      </c>
      <c r="I2023" s="160" t="s">
        <v>523</v>
      </c>
      <c r="J2023" s="160" t="s">
        <v>376</v>
      </c>
      <c r="K2023" s="160">
        <f t="shared" si="33"/>
        <v>2</v>
      </c>
      <c r="L2023" s="160" t="s">
        <v>101</v>
      </c>
      <c r="M2023" s="211">
        <f>VLOOKUP(J2023,'Depr Rates'!A:G,7,FALSE)</f>
        <v>3.9300000000000002E-2</v>
      </c>
    </row>
    <row r="2024" spans="1:13" ht="14.45" x14ac:dyDescent="0.3">
      <c r="A2024" s="212" t="s">
        <v>102</v>
      </c>
      <c r="B2024" s="213">
        <v>10100501</v>
      </c>
      <c r="C2024" s="212">
        <v>108</v>
      </c>
      <c r="D2024" s="214">
        <v>43525</v>
      </c>
      <c r="E2024" s="160" t="s">
        <v>383</v>
      </c>
      <c r="F2024" s="160">
        <v>108107065</v>
      </c>
      <c r="G2024" s="160">
        <v>0</v>
      </c>
      <c r="H2024" s="214">
        <v>43500</v>
      </c>
      <c r="I2024" s="160" t="s">
        <v>384</v>
      </c>
      <c r="J2024" s="160" t="s">
        <v>377</v>
      </c>
      <c r="K2024" s="160">
        <f t="shared" si="33"/>
        <v>2</v>
      </c>
      <c r="L2024" s="160" t="s">
        <v>101</v>
      </c>
      <c r="M2024" s="211">
        <f>VLOOKUP(J2024,'Depr Rates'!A:G,7,FALSE)</f>
        <v>1.77E-2</v>
      </c>
    </row>
    <row r="2025" spans="1:13" ht="14.45" x14ac:dyDescent="0.3">
      <c r="A2025" s="212" t="s">
        <v>102</v>
      </c>
      <c r="B2025" s="213">
        <v>10100501</v>
      </c>
      <c r="C2025" s="212">
        <v>108</v>
      </c>
      <c r="D2025" s="214">
        <v>43525</v>
      </c>
      <c r="E2025" s="160" t="s">
        <v>383</v>
      </c>
      <c r="F2025" s="160">
        <v>108107065</v>
      </c>
      <c r="G2025" s="160">
        <v>0</v>
      </c>
      <c r="H2025" s="214">
        <v>43500</v>
      </c>
      <c r="I2025" s="160" t="s">
        <v>384</v>
      </c>
      <c r="J2025" s="160" t="s">
        <v>377</v>
      </c>
      <c r="K2025" s="160">
        <f t="shared" si="33"/>
        <v>2</v>
      </c>
      <c r="L2025" s="160" t="s">
        <v>101</v>
      </c>
      <c r="M2025" s="211">
        <f>VLOOKUP(J2025,'Depr Rates'!A:G,7,FALSE)</f>
        <v>1.77E-2</v>
      </c>
    </row>
    <row r="2026" spans="1:13" ht="14.45" x14ac:dyDescent="0.3">
      <c r="A2026" s="212" t="s">
        <v>102</v>
      </c>
      <c r="B2026" s="213">
        <v>10100501</v>
      </c>
      <c r="C2026" s="212">
        <v>108</v>
      </c>
      <c r="D2026" s="214">
        <v>43525</v>
      </c>
      <c r="E2026" s="160" t="s">
        <v>383</v>
      </c>
      <c r="F2026" s="160">
        <v>108107065</v>
      </c>
      <c r="G2026" s="160">
        <v>0</v>
      </c>
      <c r="H2026" s="214">
        <v>43500</v>
      </c>
      <c r="I2026" s="160" t="s">
        <v>384</v>
      </c>
      <c r="J2026" s="160" t="s">
        <v>376</v>
      </c>
      <c r="K2026" s="160">
        <f t="shared" si="33"/>
        <v>2</v>
      </c>
      <c r="L2026" s="160" t="s">
        <v>101</v>
      </c>
      <c r="M2026" s="211">
        <f>VLOOKUP(J2026,'Depr Rates'!A:G,7,FALSE)</f>
        <v>3.9300000000000002E-2</v>
      </c>
    </row>
    <row r="2027" spans="1:13" ht="14.45" x14ac:dyDescent="0.3">
      <c r="A2027" s="212" t="s">
        <v>102</v>
      </c>
      <c r="B2027" s="213">
        <v>10100501</v>
      </c>
      <c r="C2027" s="212">
        <v>108</v>
      </c>
      <c r="D2027" s="214">
        <v>43525</v>
      </c>
      <c r="E2027" s="160" t="s">
        <v>383</v>
      </c>
      <c r="F2027" s="160">
        <v>108107065</v>
      </c>
      <c r="G2027" s="160">
        <v>0</v>
      </c>
      <c r="H2027" s="214">
        <v>43500</v>
      </c>
      <c r="I2027" s="160" t="s">
        <v>384</v>
      </c>
      <c r="J2027" s="160" t="s">
        <v>377</v>
      </c>
      <c r="K2027" s="160">
        <f t="shared" si="33"/>
        <v>2</v>
      </c>
      <c r="L2027" s="160" t="s">
        <v>101</v>
      </c>
      <c r="M2027" s="211">
        <f>VLOOKUP(J2027,'Depr Rates'!A:G,7,FALSE)</f>
        <v>1.77E-2</v>
      </c>
    </row>
    <row r="2028" spans="1:13" ht="14.45" x14ac:dyDescent="0.3">
      <c r="A2028" s="212" t="s">
        <v>102</v>
      </c>
      <c r="B2028" s="213">
        <v>10100501</v>
      </c>
      <c r="C2028" s="212">
        <v>108</v>
      </c>
      <c r="D2028" s="214">
        <v>43525</v>
      </c>
      <c r="E2028" s="160" t="s">
        <v>383</v>
      </c>
      <c r="F2028" s="160">
        <v>108107065</v>
      </c>
      <c r="G2028" s="160">
        <v>0</v>
      </c>
      <c r="H2028" s="214">
        <v>43500</v>
      </c>
      <c r="I2028" s="160" t="s">
        <v>384</v>
      </c>
      <c r="J2028" s="160" t="s">
        <v>377</v>
      </c>
      <c r="K2028" s="160">
        <f t="shared" si="33"/>
        <v>2</v>
      </c>
      <c r="L2028" s="160" t="s">
        <v>101</v>
      </c>
      <c r="M2028" s="211">
        <f>VLOOKUP(J2028,'Depr Rates'!A:G,7,FALSE)</f>
        <v>1.77E-2</v>
      </c>
    </row>
    <row r="2029" spans="1:13" ht="14.45" x14ac:dyDescent="0.3">
      <c r="A2029" s="212" t="s">
        <v>102</v>
      </c>
      <c r="B2029" s="213">
        <v>10100501</v>
      </c>
      <c r="C2029" s="212">
        <v>108</v>
      </c>
      <c r="D2029" s="214">
        <v>43525</v>
      </c>
      <c r="E2029" s="160" t="s">
        <v>383</v>
      </c>
      <c r="F2029" s="160">
        <v>108107065</v>
      </c>
      <c r="G2029" s="160">
        <v>0</v>
      </c>
      <c r="H2029" s="214">
        <v>43500</v>
      </c>
      <c r="I2029" s="160" t="s">
        <v>384</v>
      </c>
      <c r="J2029" s="160" t="s">
        <v>376</v>
      </c>
      <c r="K2029" s="160">
        <f t="shared" si="33"/>
        <v>2</v>
      </c>
      <c r="L2029" s="160" t="s">
        <v>101</v>
      </c>
      <c r="M2029" s="211">
        <f>VLOOKUP(J2029,'Depr Rates'!A:G,7,FALSE)</f>
        <v>3.9300000000000002E-2</v>
      </c>
    </row>
    <row r="2030" spans="1:13" ht="14.45" x14ac:dyDescent="0.3">
      <c r="A2030" s="212" t="s">
        <v>102</v>
      </c>
      <c r="B2030" s="213">
        <v>10100501</v>
      </c>
      <c r="C2030" s="212">
        <v>108</v>
      </c>
      <c r="D2030" s="214">
        <v>43525</v>
      </c>
      <c r="E2030" s="160" t="s">
        <v>383</v>
      </c>
      <c r="F2030" s="160">
        <v>108107065</v>
      </c>
      <c r="G2030" s="160">
        <v>0</v>
      </c>
      <c r="H2030" s="214">
        <v>43500</v>
      </c>
      <c r="I2030" s="160" t="s">
        <v>384</v>
      </c>
      <c r="J2030" s="160" t="s">
        <v>377</v>
      </c>
      <c r="K2030" s="160">
        <f t="shared" si="33"/>
        <v>2</v>
      </c>
      <c r="L2030" s="160" t="s">
        <v>101</v>
      </c>
      <c r="M2030" s="211">
        <f>VLOOKUP(J2030,'Depr Rates'!A:G,7,FALSE)</f>
        <v>1.77E-2</v>
      </c>
    </row>
    <row r="2031" spans="1:13" ht="14.45" x14ac:dyDescent="0.3">
      <c r="A2031" s="212" t="s">
        <v>102</v>
      </c>
      <c r="B2031" s="213">
        <v>10100501</v>
      </c>
      <c r="C2031" s="212">
        <v>108</v>
      </c>
      <c r="D2031" s="214">
        <v>43525</v>
      </c>
      <c r="E2031" s="160" t="s">
        <v>383</v>
      </c>
      <c r="F2031" s="160">
        <v>108107065</v>
      </c>
      <c r="G2031" s="160">
        <v>0</v>
      </c>
      <c r="H2031" s="214">
        <v>43500</v>
      </c>
      <c r="I2031" s="160" t="s">
        <v>384</v>
      </c>
      <c r="J2031" s="160" t="s">
        <v>376</v>
      </c>
      <c r="K2031" s="160">
        <f t="shared" si="33"/>
        <v>2</v>
      </c>
      <c r="L2031" s="160" t="s">
        <v>101</v>
      </c>
      <c r="M2031" s="211">
        <f>VLOOKUP(J2031,'Depr Rates'!A:G,7,FALSE)</f>
        <v>3.9300000000000002E-2</v>
      </c>
    </row>
    <row r="2032" spans="1:13" ht="14.45" x14ac:dyDescent="0.3">
      <c r="A2032" s="212" t="s">
        <v>102</v>
      </c>
      <c r="B2032" s="213">
        <v>10100501</v>
      </c>
      <c r="C2032" s="212">
        <v>108</v>
      </c>
      <c r="D2032" s="214">
        <v>43525</v>
      </c>
      <c r="E2032" s="160" t="s">
        <v>383</v>
      </c>
      <c r="F2032" s="160">
        <v>108107065</v>
      </c>
      <c r="G2032" s="160">
        <v>0</v>
      </c>
      <c r="H2032" s="214">
        <v>43500</v>
      </c>
      <c r="I2032" s="160" t="s">
        <v>384</v>
      </c>
      <c r="J2032" s="160" t="s">
        <v>377</v>
      </c>
      <c r="K2032" s="160">
        <f t="shared" si="33"/>
        <v>2</v>
      </c>
      <c r="L2032" s="160" t="s">
        <v>101</v>
      </c>
      <c r="M2032" s="211">
        <f>VLOOKUP(J2032,'Depr Rates'!A:G,7,FALSE)</f>
        <v>1.77E-2</v>
      </c>
    </row>
    <row r="2033" spans="1:13" ht="14.45" x14ac:dyDescent="0.3">
      <c r="A2033" s="212" t="s">
        <v>102</v>
      </c>
      <c r="B2033" s="213">
        <v>10100501</v>
      </c>
      <c r="C2033" s="212">
        <v>108</v>
      </c>
      <c r="D2033" s="214">
        <v>43466</v>
      </c>
      <c r="E2033" s="160" t="s">
        <v>381</v>
      </c>
      <c r="F2033" s="160">
        <v>108107074</v>
      </c>
      <c r="G2033" s="215">
        <v>-3835.41</v>
      </c>
      <c r="H2033" s="214">
        <v>43472</v>
      </c>
      <c r="I2033" s="160" t="s">
        <v>410</v>
      </c>
      <c r="J2033" s="160" t="s">
        <v>9054</v>
      </c>
      <c r="K2033" s="160">
        <f t="shared" si="33"/>
        <v>1</v>
      </c>
      <c r="L2033" s="160" t="s">
        <v>101</v>
      </c>
      <c r="M2033" s="211">
        <f>VLOOKUP(J2033,'Depr Rates'!A:G,7,FALSE)</f>
        <v>3.1399999999999997E-2</v>
      </c>
    </row>
    <row r="2034" spans="1:13" ht="14.45" x14ac:dyDescent="0.3">
      <c r="A2034" s="212" t="s">
        <v>102</v>
      </c>
      <c r="B2034" s="213">
        <v>10100501</v>
      </c>
      <c r="C2034" s="212">
        <v>108</v>
      </c>
      <c r="D2034" s="214">
        <v>43466</v>
      </c>
      <c r="E2034" s="160" t="s">
        <v>383</v>
      </c>
      <c r="F2034" s="160">
        <v>108107074</v>
      </c>
      <c r="G2034" s="160">
        <v>0</v>
      </c>
      <c r="H2034" s="214">
        <v>43472</v>
      </c>
      <c r="I2034" s="160" t="s">
        <v>410</v>
      </c>
      <c r="J2034" s="160" t="s">
        <v>9054</v>
      </c>
      <c r="K2034" s="160">
        <f t="shared" si="33"/>
        <v>1</v>
      </c>
      <c r="L2034" s="160" t="s">
        <v>101</v>
      </c>
      <c r="M2034" s="211">
        <f>VLOOKUP(J2034,'Depr Rates'!A:G,7,FALSE)</f>
        <v>3.1399999999999997E-2</v>
      </c>
    </row>
    <row r="2035" spans="1:13" ht="14.45" x14ac:dyDescent="0.3">
      <c r="A2035" s="212" t="s">
        <v>102</v>
      </c>
      <c r="B2035" s="213">
        <v>10100501</v>
      </c>
      <c r="C2035" s="212">
        <v>108</v>
      </c>
      <c r="D2035" s="214">
        <v>43466</v>
      </c>
      <c r="E2035" s="160" t="s">
        <v>381</v>
      </c>
      <c r="F2035" s="160">
        <v>108107074</v>
      </c>
      <c r="G2035" s="215">
        <v>-6175</v>
      </c>
      <c r="H2035" s="214">
        <v>43472</v>
      </c>
      <c r="I2035" s="160" t="s">
        <v>410</v>
      </c>
      <c r="J2035" s="160" t="s">
        <v>9132</v>
      </c>
      <c r="K2035" s="160">
        <f t="shared" si="33"/>
        <v>1</v>
      </c>
      <c r="L2035" s="160" t="s">
        <v>101</v>
      </c>
      <c r="M2035" s="211">
        <f>VLOOKUP(J2035,'Depr Rates'!A:G,7,FALSE)</f>
        <v>3.7400000000000003E-2</v>
      </c>
    </row>
    <row r="2036" spans="1:13" ht="14.45" x14ac:dyDescent="0.3">
      <c r="A2036" s="212" t="s">
        <v>102</v>
      </c>
      <c r="B2036" s="213">
        <v>10100501</v>
      </c>
      <c r="C2036" s="212">
        <v>108</v>
      </c>
      <c r="D2036" s="214">
        <v>43466</v>
      </c>
      <c r="E2036" s="160" t="s">
        <v>381</v>
      </c>
      <c r="F2036" s="160">
        <v>108107074</v>
      </c>
      <c r="G2036" s="215">
        <v>-6175</v>
      </c>
      <c r="H2036" s="214">
        <v>43472</v>
      </c>
      <c r="I2036" s="160" t="s">
        <v>410</v>
      </c>
      <c r="J2036" s="160" t="s">
        <v>9132</v>
      </c>
      <c r="K2036" s="160">
        <f t="shared" si="33"/>
        <v>1</v>
      </c>
      <c r="L2036" s="160" t="s">
        <v>101</v>
      </c>
      <c r="M2036" s="211">
        <f>VLOOKUP(J2036,'Depr Rates'!A:G,7,FALSE)</f>
        <v>3.7400000000000003E-2</v>
      </c>
    </row>
    <row r="2037" spans="1:13" ht="14.45" x14ac:dyDescent="0.3">
      <c r="A2037" s="212" t="s">
        <v>102</v>
      </c>
      <c r="B2037" s="213">
        <v>10100501</v>
      </c>
      <c r="C2037" s="212">
        <v>108</v>
      </c>
      <c r="D2037" s="214">
        <v>43466</v>
      </c>
      <c r="E2037" s="160" t="s">
        <v>383</v>
      </c>
      <c r="F2037" s="160">
        <v>108107074</v>
      </c>
      <c r="G2037" s="160">
        <v>0</v>
      </c>
      <c r="H2037" s="214">
        <v>43472</v>
      </c>
      <c r="I2037" s="160" t="s">
        <v>410</v>
      </c>
      <c r="J2037" s="160" t="s">
        <v>9132</v>
      </c>
      <c r="K2037" s="160">
        <f t="shared" si="33"/>
        <v>1</v>
      </c>
      <c r="L2037" s="160" t="s">
        <v>101</v>
      </c>
      <c r="M2037" s="211">
        <f>VLOOKUP(J2037,'Depr Rates'!A:G,7,FALSE)</f>
        <v>3.7400000000000003E-2</v>
      </c>
    </row>
    <row r="2038" spans="1:13" ht="14.45" x14ac:dyDescent="0.3">
      <c r="A2038" s="212" t="s">
        <v>102</v>
      </c>
      <c r="B2038" s="213">
        <v>10100501</v>
      </c>
      <c r="C2038" s="212">
        <v>108</v>
      </c>
      <c r="D2038" s="214">
        <v>43466</v>
      </c>
      <c r="E2038" s="160" t="s">
        <v>383</v>
      </c>
      <c r="F2038" s="160">
        <v>108107074</v>
      </c>
      <c r="G2038" s="160">
        <v>0</v>
      </c>
      <c r="H2038" s="214">
        <v>43472</v>
      </c>
      <c r="I2038" s="160" t="s">
        <v>410</v>
      </c>
      <c r="J2038" s="160" t="s">
        <v>9132</v>
      </c>
      <c r="K2038" s="160">
        <f t="shared" si="33"/>
        <v>1</v>
      </c>
      <c r="L2038" s="160" t="s">
        <v>101</v>
      </c>
      <c r="M2038" s="211">
        <f>VLOOKUP(J2038,'Depr Rates'!A:G,7,FALSE)</f>
        <v>3.7400000000000003E-2</v>
      </c>
    </row>
    <row r="2039" spans="1:13" ht="14.45" x14ac:dyDescent="0.3">
      <c r="A2039" s="212" t="s">
        <v>102</v>
      </c>
      <c r="B2039" s="213">
        <v>10100501</v>
      </c>
      <c r="C2039" s="212">
        <v>108</v>
      </c>
      <c r="D2039" s="214">
        <v>43466</v>
      </c>
      <c r="E2039" s="160" t="s">
        <v>383</v>
      </c>
      <c r="F2039" s="160">
        <v>108107074</v>
      </c>
      <c r="G2039" s="160">
        <v>0</v>
      </c>
      <c r="H2039" s="214">
        <v>43472</v>
      </c>
      <c r="I2039" s="160" t="s">
        <v>384</v>
      </c>
      <c r="J2039" s="160" t="s">
        <v>9054</v>
      </c>
      <c r="K2039" s="160">
        <f t="shared" si="33"/>
        <v>1</v>
      </c>
      <c r="L2039" s="160" t="s">
        <v>101</v>
      </c>
      <c r="M2039" s="211">
        <f>VLOOKUP(J2039,'Depr Rates'!A:G,7,FALSE)</f>
        <v>3.1399999999999997E-2</v>
      </c>
    </row>
    <row r="2040" spans="1:13" ht="14.45" x14ac:dyDescent="0.3">
      <c r="A2040" s="212" t="s">
        <v>102</v>
      </c>
      <c r="B2040" s="213">
        <v>10100501</v>
      </c>
      <c r="C2040" s="212">
        <v>108</v>
      </c>
      <c r="D2040" s="214">
        <v>43466</v>
      </c>
      <c r="E2040" s="160" t="s">
        <v>383</v>
      </c>
      <c r="F2040" s="160">
        <v>108107074</v>
      </c>
      <c r="G2040" s="160">
        <v>0</v>
      </c>
      <c r="H2040" s="214">
        <v>43472</v>
      </c>
      <c r="I2040" s="160" t="s">
        <v>384</v>
      </c>
      <c r="J2040" s="160" t="s">
        <v>9132</v>
      </c>
      <c r="K2040" s="160">
        <f t="shared" si="33"/>
        <v>1</v>
      </c>
      <c r="L2040" s="160" t="s">
        <v>101</v>
      </c>
      <c r="M2040" s="211">
        <f>VLOOKUP(J2040,'Depr Rates'!A:G,7,FALSE)</f>
        <v>3.7400000000000003E-2</v>
      </c>
    </row>
    <row r="2041" spans="1:13" ht="14.45" x14ac:dyDescent="0.3">
      <c r="A2041" s="212" t="s">
        <v>102</v>
      </c>
      <c r="B2041" s="213">
        <v>10100501</v>
      </c>
      <c r="C2041" s="212">
        <v>108</v>
      </c>
      <c r="D2041" s="214">
        <v>43466</v>
      </c>
      <c r="E2041" s="160" t="s">
        <v>383</v>
      </c>
      <c r="F2041" s="160">
        <v>108107074</v>
      </c>
      <c r="G2041" s="160">
        <v>0</v>
      </c>
      <c r="H2041" s="214">
        <v>43472</v>
      </c>
      <c r="I2041" s="160" t="s">
        <v>384</v>
      </c>
      <c r="J2041" s="160" t="s">
        <v>9132</v>
      </c>
      <c r="K2041" s="160">
        <f t="shared" si="33"/>
        <v>1</v>
      </c>
      <c r="L2041" s="160" t="s">
        <v>101</v>
      </c>
      <c r="M2041" s="211">
        <f>VLOOKUP(J2041,'Depr Rates'!A:G,7,FALSE)</f>
        <v>3.7400000000000003E-2</v>
      </c>
    </row>
    <row r="2042" spans="1:13" ht="14.45" x14ac:dyDescent="0.3">
      <c r="A2042" s="212" t="s">
        <v>102</v>
      </c>
      <c r="B2042" s="213">
        <v>10100501</v>
      </c>
      <c r="C2042" s="212">
        <v>108</v>
      </c>
      <c r="D2042" s="214">
        <v>43466</v>
      </c>
      <c r="E2042" s="160" t="s">
        <v>383</v>
      </c>
      <c r="F2042" s="160">
        <v>108107074</v>
      </c>
      <c r="G2042" s="160">
        <v>0</v>
      </c>
      <c r="H2042" s="214">
        <v>43472</v>
      </c>
      <c r="I2042" s="160" t="s">
        <v>384</v>
      </c>
      <c r="J2042" s="160" t="s">
        <v>9054</v>
      </c>
      <c r="K2042" s="160">
        <f t="shared" si="33"/>
        <v>1</v>
      </c>
      <c r="L2042" s="160" t="s">
        <v>101</v>
      </c>
      <c r="M2042" s="211">
        <f>VLOOKUP(J2042,'Depr Rates'!A:G,7,FALSE)</f>
        <v>3.1399999999999997E-2</v>
      </c>
    </row>
    <row r="2043" spans="1:13" ht="14.45" x14ac:dyDescent="0.3">
      <c r="A2043" s="212" t="s">
        <v>102</v>
      </c>
      <c r="B2043" s="213">
        <v>10100501</v>
      </c>
      <c r="C2043" s="212">
        <v>108</v>
      </c>
      <c r="D2043" s="214">
        <v>43466</v>
      </c>
      <c r="E2043" s="160" t="s">
        <v>383</v>
      </c>
      <c r="F2043" s="160">
        <v>108107074</v>
      </c>
      <c r="G2043" s="160">
        <v>0</v>
      </c>
      <c r="H2043" s="214">
        <v>43472</v>
      </c>
      <c r="I2043" s="160" t="s">
        <v>384</v>
      </c>
      <c r="J2043" s="160" t="s">
        <v>9132</v>
      </c>
      <c r="K2043" s="160">
        <f t="shared" si="33"/>
        <v>1</v>
      </c>
      <c r="L2043" s="160" t="s">
        <v>101</v>
      </c>
      <c r="M2043" s="211">
        <f>VLOOKUP(J2043,'Depr Rates'!A:G,7,FALSE)</f>
        <v>3.7400000000000003E-2</v>
      </c>
    </row>
    <row r="2044" spans="1:13" ht="14.45" x14ac:dyDescent="0.3">
      <c r="A2044" s="212" t="s">
        <v>102</v>
      </c>
      <c r="B2044" s="213">
        <v>10100501</v>
      </c>
      <c r="C2044" s="212">
        <v>108</v>
      </c>
      <c r="D2044" s="214">
        <v>43466</v>
      </c>
      <c r="E2044" s="160" t="s">
        <v>383</v>
      </c>
      <c r="F2044" s="160">
        <v>108107074</v>
      </c>
      <c r="G2044" s="160">
        <v>0</v>
      </c>
      <c r="H2044" s="214">
        <v>43472</v>
      </c>
      <c r="I2044" s="160" t="s">
        <v>384</v>
      </c>
      <c r="J2044" s="160" t="s">
        <v>9132</v>
      </c>
      <c r="K2044" s="160">
        <f t="shared" si="33"/>
        <v>1</v>
      </c>
      <c r="L2044" s="160" t="s">
        <v>101</v>
      </c>
      <c r="M2044" s="211">
        <f>VLOOKUP(J2044,'Depr Rates'!A:G,7,FALSE)</f>
        <v>3.7400000000000003E-2</v>
      </c>
    </row>
    <row r="2045" spans="1:13" ht="14.45" x14ac:dyDescent="0.3">
      <c r="A2045" s="212" t="s">
        <v>102</v>
      </c>
      <c r="B2045" s="213">
        <v>10100501</v>
      </c>
      <c r="C2045" s="212">
        <v>108</v>
      </c>
      <c r="D2045" s="214">
        <v>43497</v>
      </c>
      <c r="E2045" s="160" t="s">
        <v>383</v>
      </c>
      <c r="F2045" s="160">
        <v>108107074</v>
      </c>
      <c r="G2045" s="160">
        <v>0</v>
      </c>
      <c r="H2045" s="214">
        <v>43472</v>
      </c>
      <c r="I2045" s="160" t="s">
        <v>384</v>
      </c>
      <c r="J2045" s="160" t="s">
        <v>9054</v>
      </c>
      <c r="K2045" s="160">
        <f t="shared" si="33"/>
        <v>1</v>
      </c>
      <c r="L2045" s="160" t="s">
        <v>101</v>
      </c>
      <c r="M2045" s="211">
        <f>VLOOKUP(J2045,'Depr Rates'!A:G,7,FALSE)</f>
        <v>3.1399999999999997E-2</v>
      </c>
    </row>
    <row r="2046" spans="1:13" ht="14.45" x14ac:dyDescent="0.3">
      <c r="A2046" s="212" t="s">
        <v>102</v>
      </c>
      <c r="B2046" s="213">
        <v>10100501</v>
      </c>
      <c r="C2046" s="212">
        <v>108</v>
      </c>
      <c r="D2046" s="214">
        <v>43497</v>
      </c>
      <c r="E2046" s="160" t="s">
        <v>383</v>
      </c>
      <c r="F2046" s="160">
        <v>108107074</v>
      </c>
      <c r="G2046" s="160">
        <v>0</v>
      </c>
      <c r="H2046" s="214">
        <v>43472</v>
      </c>
      <c r="I2046" s="160" t="s">
        <v>384</v>
      </c>
      <c r="J2046" s="160" t="s">
        <v>9132</v>
      </c>
      <c r="K2046" s="160">
        <f t="shared" si="33"/>
        <v>1</v>
      </c>
      <c r="L2046" s="160" t="s">
        <v>101</v>
      </c>
      <c r="M2046" s="211">
        <f>VLOOKUP(J2046,'Depr Rates'!A:G,7,FALSE)</f>
        <v>3.7400000000000003E-2</v>
      </c>
    </row>
    <row r="2047" spans="1:13" ht="14.45" x14ac:dyDescent="0.3">
      <c r="A2047" s="212" t="s">
        <v>102</v>
      </c>
      <c r="B2047" s="213">
        <v>10100501</v>
      </c>
      <c r="C2047" s="212">
        <v>108</v>
      </c>
      <c r="D2047" s="214">
        <v>43497</v>
      </c>
      <c r="E2047" s="160" t="s">
        <v>383</v>
      </c>
      <c r="F2047" s="160">
        <v>108107074</v>
      </c>
      <c r="G2047" s="160">
        <v>0</v>
      </c>
      <c r="H2047" s="214">
        <v>43472</v>
      </c>
      <c r="I2047" s="160" t="s">
        <v>384</v>
      </c>
      <c r="J2047" s="160" t="s">
        <v>9132</v>
      </c>
      <c r="K2047" s="160">
        <f t="shared" si="33"/>
        <v>1</v>
      </c>
      <c r="L2047" s="160" t="s">
        <v>101</v>
      </c>
      <c r="M2047" s="211">
        <f>VLOOKUP(J2047,'Depr Rates'!A:G,7,FALSE)</f>
        <v>3.7400000000000003E-2</v>
      </c>
    </row>
    <row r="2048" spans="1:13" ht="14.45" x14ac:dyDescent="0.3">
      <c r="A2048" s="212" t="s">
        <v>102</v>
      </c>
      <c r="B2048" s="213">
        <v>10100501</v>
      </c>
      <c r="C2048" s="212">
        <v>108</v>
      </c>
      <c r="D2048" s="214">
        <v>43497</v>
      </c>
      <c r="E2048" s="160" t="s">
        <v>383</v>
      </c>
      <c r="F2048" s="160">
        <v>108107074</v>
      </c>
      <c r="G2048" s="160">
        <v>0</v>
      </c>
      <c r="H2048" s="214">
        <v>43472</v>
      </c>
      <c r="I2048" s="160" t="s">
        <v>384</v>
      </c>
      <c r="J2048" s="160" t="s">
        <v>9054</v>
      </c>
      <c r="K2048" s="160">
        <f t="shared" si="33"/>
        <v>1</v>
      </c>
      <c r="L2048" s="160" t="s">
        <v>101</v>
      </c>
      <c r="M2048" s="211">
        <f>VLOOKUP(J2048,'Depr Rates'!A:G,7,FALSE)</f>
        <v>3.1399999999999997E-2</v>
      </c>
    </row>
    <row r="2049" spans="1:13" ht="14.45" x14ac:dyDescent="0.3">
      <c r="A2049" s="212" t="s">
        <v>102</v>
      </c>
      <c r="B2049" s="213">
        <v>10100501</v>
      </c>
      <c r="C2049" s="212">
        <v>108</v>
      </c>
      <c r="D2049" s="214">
        <v>43497</v>
      </c>
      <c r="E2049" s="160" t="s">
        <v>383</v>
      </c>
      <c r="F2049" s="160">
        <v>108107074</v>
      </c>
      <c r="G2049" s="160">
        <v>0</v>
      </c>
      <c r="H2049" s="214">
        <v>43472</v>
      </c>
      <c r="I2049" s="160" t="s">
        <v>384</v>
      </c>
      <c r="J2049" s="160" t="s">
        <v>9132</v>
      </c>
      <c r="K2049" s="160">
        <f t="shared" si="33"/>
        <v>1</v>
      </c>
      <c r="L2049" s="160" t="s">
        <v>101</v>
      </c>
      <c r="M2049" s="211">
        <f>VLOOKUP(J2049,'Depr Rates'!A:G,7,FALSE)</f>
        <v>3.7400000000000003E-2</v>
      </c>
    </row>
    <row r="2050" spans="1:13" ht="14.45" x14ac:dyDescent="0.3">
      <c r="A2050" s="212" t="s">
        <v>102</v>
      </c>
      <c r="B2050" s="213">
        <v>10100501</v>
      </c>
      <c r="C2050" s="212">
        <v>108</v>
      </c>
      <c r="D2050" s="214">
        <v>43497</v>
      </c>
      <c r="E2050" s="160" t="s">
        <v>383</v>
      </c>
      <c r="F2050" s="160">
        <v>108107074</v>
      </c>
      <c r="G2050" s="160">
        <v>0</v>
      </c>
      <c r="H2050" s="214">
        <v>43472</v>
      </c>
      <c r="I2050" s="160" t="s">
        <v>384</v>
      </c>
      <c r="J2050" s="160" t="s">
        <v>9132</v>
      </c>
      <c r="K2050" s="160">
        <f t="shared" si="33"/>
        <v>1</v>
      </c>
      <c r="L2050" s="160" t="s">
        <v>101</v>
      </c>
      <c r="M2050" s="211">
        <f>VLOOKUP(J2050,'Depr Rates'!A:G,7,FALSE)</f>
        <v>3.7400000000000003E-2</v>
      </c>
    </row>
    <row r="2051" spans="1:13" ht="14.45" x14ac:dyDescent="0.3">
      <c r="A2051" s="212" t="s">
        <v>102</v>
      </c>
      <c r="B2051" s="213">
        <v>10100501</v>
      </c>
      <c r="C2051" s="212">
        <v>108</v>
      </c>
      <c r="D2051" s="214">
        <v>43466</v>
      </c>
      <c r="E2051" s="160" t="s">
        <v>381</v>
      </c>
      <c r="F2051" s="160">
        <v>108107199</v>
      </c>
      <c r="G2051" s="215">
        <v>-5550.28</v>
      </c>
      <c r="H2051" s="214">
        <v>43496</v>
      </c>
      <c r="I2051" s="160" t="s">
        <v>486</v>
      </c>
      <c r="J2051" s="160" t="s">
        <v>9054</v>
      </c>
      <c r="K2051" s="160">
        <f t="shared" si="33"/>
        <v>1</v>
      </c>
      <c r="L2051" s="160" t="s">
        <v>101</v>
      </c>
      <c r="M2051" s="211">
        <f>VLOOKUP(J2051,'Depr Rates'!A:G,7,FALSE)</f>
        <v>3.1399999999999997E-2</v>
      </c>
    </row>
    <row r="2052" spans="1:13" ht="14.45" x14ac:dyDescent="0.3">
      <c r="A2052" s="212" t="s">
        <v>102</v>
      </c>
      <c r="B2052" s="213">
        <v>10100501</v>
      </c>
      <c r="C2052" s="212">
        <v>108</v>
      </c>
      <c r="D2052" s="214">
        <v>43466</v>
      </c>
      <c r="E2052" s="160" t="s">
        <v>383</v>
      </c>
      <c r="F2052" s="160">
        <v>108107199</v>
      </c>
      <c r="G2052" s="160">
        <v>0</v>
      </c>
      <c r="H2052" s="214">
        <v>43496</v>
      </c>
      <c r="I2052" s="160" t="s">
        <v>486</v>
      </c>
      <c r="J2052" s="160" t="s">
        <v>9054</v>
      </c>
      <c r="K2052" s="160">
        <f t="shared" si="33"/>
        <v>1</v>
      </c>
      <c r="L2052" s="160" t="s">
        <v>101</v>
      </c>
      <c r="M2052" s="211">
        <f>VLOOKUP(J2052,'Depr Rates'!A:G,7,FALSE)</f>
        <v>3.1399999999999997E-2</v>
      </c>
    </row>
    <row r="2053" spans="1:13" ht="14.45" x14ac:dyDescent="0.3">
      <c r="A2053" s="212" t="s">
        <v>102</v>
      </c>
      <c r="B2053" s="213">
        <v>10100501</v>
      </c>
      <c r="C2053" s="212">
        <v>108</v>
      </c>
      <c r="D2053" s="214">
        <v>43466</v>
      </c>
      <c r="E2053" s="160" t="s">
        <v>381</v>
      </c>
      <c r="F2053" s="160">
        <v>108107199</v>
      </c>
      <c r="G2053" s="160">
        <v>-759</v>
      </c>
      <c r="H2053" s="214">
        <v>43496</v>
      </c>
      <c r="I2053" s="160" t="s">
        <v>486</v>
      </c>
      <c r="J2053" s="160" t="s">
        <v>9132</v>
      </c>
      <c r="K2053" s="160">
        <f t="shared" si="33"/>
        <v>1</v>
      </c>
      <c r="L2053" s="160" t="s">
        <v>101</v>
      </c>
      <c r="M2053" s="211">
        <f>VLOOKUP(J2053,'Depr Rates'!A:G,7,FALSE)</f>
        <v>3.7400000000000003E-2</v>
      </c>
    </row>
    <row r="2054" spans="1:13" ht="14.45" x14ac:dyDescent="0.3">
      <c r="A2054" s="212" t="s">
        <v>102</v>
      </c>
      <c r="B2054" s="213">
        <v>10100501</v>
      </c>
      <c r="C2054" s="212">
        <v>108</v>
      </c>
      <c r="D2054" s="214">
        <v>43466</v>
      </c>
      <c r="E2054" s="160" t="s">
        <v>383</v>
      </c>
      <c r="F2054" s="160">
        <v>108107199</v>
      </c>
      <c r="G2054" s="160">
        <v>0</v>
      </c>
      <c r="H2054" s="214">
        <v>43496</v>
      </c>
      <c r="I2054" s="160" t="s">
        <v>486</v>
      </c>
      <c r="J2054" s="160" t="s">
        <v>9132</v>
      </c>
      <c r="K2054" s="160">
        <f t="shared" si="33"/>
        <v>1</v>
      </c>
      <c r="L2054" s="160" t="s">
        <v>101</v>
      </c>
      <c r="M2054" s="211">
        <f>VLOOKUP(J2054,'Depr Rates'!A:G,7,FALSE)</f>
        <v>3.7400000000000003E-2</v>
      </c>
    </row>
    <row r="2055" spans="1:13" ht="14.45" x14ac:dyDescent="0.3">
      <c r="A2055" s="212" t="s">
        <v>102</v>
      </c>
      <c r="B2055" s="213">
        <v>10100501</v>
      </c>
      <c r="C2055" s="212">
        <v>108</v>
      </c>
      <c r="D2055" s="214">
        <v>43466</v>
      </c>
      <c r="E2055" s="160" t="s">
        <v>381</v>
      </c>
      <c r="F2055" s="160">
        <v>108107199</v>
      </c>
      <c r="G2055" s="160">
        <v>-321.10000000000002</v>
      </c>
      <c r="H2055" s="214">
        <v>43496</v>
      </c>
      <c r="I2055" s="160" t="s">
        <v>486</v>
      </c>
      <c r="J2055" s="160" t="s">
        <v>376</v>
      </c>
      <c r="K2055" s="160">
        <f t="shared" si="33"/>
        <v>1</v>
      </c>
      <c r="L2055" s="160" t="s">
        <v>101</v>
      </c>
      <c r="M2055" s="211">
        <f>VLOOKUP(J2055,'Depr Rates'!A:G,7,FALSE)</f>
        <v>3.9300000000000002E-2</v>
      </c>
    </row>
    <row r="2056" spans="1:13" ht="14.45" x14ac:dyDescent="0.3">
      <c r="A2056" s="212" t="s">
        <v>102</v>
      </c>
      <c r="B2056" s="213">
        <v>10100501</v>
      </c>
      <c r="C2056" s="212">
        <v>108</v>
      </c>
      <c r="D2056" s="214">
        <v>43466</v>
      </c>
      <c r="E2056" s="160" t="s">
        <v>383</v>
      </c>
      <c r="F2056" s="160">
        <v>108107199</v>
      </c>
      <c r="G2056" s="160">
        <v>0</v>
      </c>
      <c r="H2056" s="214">
        <v>43496</v>
      </c>
      <c r="I2056" s="160" t="s">
        <v>486</v>
      </c>
      <c r="J2056" s="160" t="s">
        <v>376</v>
      </c>
      <c r="K2056" s="160">
        <f t="shared" si="33"/>
        <v>1</v>
      </c>
      <c r="L2056" s="160" t="s">
        <v>101</v>
      </c>
      <c r="M2056" s="211">
        <f>VLOOKUP(J2056,'Depr Rates'!A:G,7,FALSE)</f>
        <v>3.9300000000000002E-2</v>
      </c>
    </row>
    <row r="2057" spans="1:13" ht="14.45" x14ac:dyDescent="0.3">
      <c r="A2057" s="212" t="s">
        <v>102</v>
      </c>
      <c r="B2057" s="213">
        <v>10100501</v>
      </c>
      <c r="C2057" s="212">
        <v>108</v>
      </c>
      <c r="D2057" s="214">
        <v>43497</v>
      </c>
      <c r="E2057" s="160" t="s">
        <v>383</v>
      </c>
      <c r="F2057" s="160">
        <v>108107199</v>
      </c>
      <c r="G2057" s="160">
        <v>0</v>
      </c>
      <c r="H2057" s="214">
        <v>43496</v>
      </c>
      <c r="I2057" s="160" t="s">
        <v>384</v>
      </c>
      <c r="J2057" s="160" t="s">
        <v>9054</v>
      </c>
      <c r="K2057" s="160">
        <f t="shared" si="33"/>
        <v>1</v>
      </c>
      <c r="L2057" s="160" t="s">
        <v>101</v>
      </c>
      <c r="M2057" s="211">
        <f>VLOOKUP(J2057,'Depr Rates'!A:G,7,FALSE)</f>
        <v>3.1399999999999997E-2</v>
      </c>
    </row>
    <row r="2058" spans="1:13" ht="14.45" x14ac:dyDescent="0.3">
      <c r="A2058" s="212" t="s">
        <v>102</v>
      </c>
      <c r="B2058" s="213">
        <v>10100501</v>
      </c>
      <c r="C2058" s="212">
        <v>108</v>
      </c>
      <c r="D2058" s="214">
        <v>43497</v>
      </c>
      <c r="E2058" s="160" t="s">
        <v>383</v>
      </c>
      <c r="F2058" s="160">
        <v>108107199</v>
      </c>
      <c r="G2058" s="160">
        <v>0</v>
      </c>
      <c r="H2058" s="214">
        <v>43496</v>
      </c>
      <c r="I2058" s="160" t="s">
        <v>384</v>
      </c>
      <c r="J2058" s="160" t="s">
        <v>9132</v>
      </c>
      <c r="K2058" s="160">
        <f t="shared" si="33"/>
        <v>1</v>
      </c>
      <c r="L2058" s="160" t="s">
        <v>101</v>
      </c>
      <c r="M2058" s="211">
        <f>VLOOKUP(J2058,'Depr Rates'!A:G,7,FALSE)</f>
        <v>3.7400000000000003E-2</v>
      </c>
    </row>
    <row r="2059" spans="1:13" ht="14.45" x14ac:dyDescent="0.3">
      <c r="A2059" s="212" t="s">
        <v>102</v>
      </c>
      <c r="B2059" s="213">
        <v>10100501</v>
      </c>
      <c r="C2059" s="212">
        <v>108</v>
      </c>
      <c r="D2059" s="214">
        <v>43497</v>
      </c>
      <c r="E2059" s="160" t="s">
        <v>383</v>
      </c>
      <c r="F2059" s="160">
        <v>108107199</v>
      </c>
      <c r="G2059" s="160">
        <v>0</v>
      </c>
      <c r="H2059" s="214">
        <v>43496</v>
      </c>
      <c r="I2059" s="160" t="s">
        <v>384</v>
      </c>
      <c r="J2059" s="160" t="s">
        <v>376</v>
      </c>
      <c r="K2059" s="160">
        <f t="shared" si="33"/>
        <v>1</v>
      </c>
      <c r="L2059" s="160" t="s">
        <v>101</v>
      </c>
      <c r="M2059" s="211">
        <f>VLOOKUP(J2059,'Depr Rates'!A:G,7,FALSE)</f>
        <v>3.9300000000000002E-2</v>
      </c>
    </row>
    <row r="2060" spans="1:13" ht="14.45" x14ac:dyDescent="0.3">
      <c r="A2060" s="212" t="s">
        <v>102</v>
      </c>
      <c r="B2060" s="213">
        <v>10100501</v>
      </c>
      <c r="C2060" s="212">
        <v>108</v>
      </c>
      <c r="D2060" s="214">
        <v>43497</v>
      </c>
      <c r="E2060" s="160" t="s">
        <v>383</v>
      </c>
      <c r="F2060" s="160">
        <v>108107199</v>
      </c>
      <c r="G2060" s="160">
        <v>0</v>
      </c>
      <c r="H2060" s="214">
        <v>43496</v>
      </c>
      <c r="I2060" s="160" t="s">
        <v>384</v>
      </c>
      <c r="J2060" s="160" t="s">
        <v>9054</v>
      </c>
      <c r="K2060" s="160">
        <f t="shared" si="33"/>
        <v>1</v>
      </c>
      <c r="L2060" s="160" t="s">
        <v>101</v>
      </c>
      <c r="M2060" s="211">
        <f>VLOOKUP(J2060,'Depr Rates'!A:G,7,FALSE)</f>
        <v>3.1399999999999997E-2</v>
      </c>
    </row>
    <row r="2061" spans="1:13" ht="14.45" x14ac:dyDescent="0.3">
      <c r="A2061" s="212" t="s">
        <v>102</v>
      </c>
      <c r="B2061" s="213">
        <v>10100501</v>
      </c>
      <c r="C2061" s="212">
        <v>108</v>
      </c>
      <c r="D2061" s="214">
        <v>43497</v>
      </c>
      <c r="E2061" s="160" t="s">
        <v>383</v>
      </c>
      <c r="F2061" s="160">
        <v>108107199</v>
      </c>
      <c r="G2061" s="160">
        <v>0</v>
      </c>
      <c r="H2061" s="214">
        <v>43496</v>
      </c>
      <c r="I2061" s="160" t="s">
        <v>384</v>
      </c>
      <c r="J2061" s="160" t="s">
        <v>9132</v>
      </c>
      <c r="K2061" s="160">
        <f t="shared" ref="K2061:K2124" si="34">MONTH(H2061)</f>
        <v>1</v>
      </c>
      <c r="L2061" s="160" t="s">
        <v>101</v>
      </c>
      <c r="M2061" s="211">
        <f>VLOOKUP(J2061,'Depr Rates'!A:G,7,FALSE)</f>
        <v>3.7400000000000003E-2</v>
      </c>
    </row>
    <row r="2062" spans="1:13" ht="14.45" x14ac:dyDescent="0.3">
      <c r="A2062" s="212" t="s">
        <v>102</v>
      </c>
      <c r="B2062" s="213">
        <v>10100501</v>
      </c>
      <c r="C2062" s="212">
        <v>108</v>
      </c>
      <c r="D2062" s="214">
        <v>43497</v>
      </c>
      <c r="E2062" s="160" t="s">
        <v>383</v>
      </c>
      <c r="F2062" s="160">
        <v>108107199</v>
      </c>
      <c r="G2062" s="160">
        <v>0</v>
      </c>
      <c r="H2062" s="214">
        <v>43496</v>
      </c>
      <c r="I2062" s="160" t="s">
        <v>384</v>
      </c>
      <c r="J2062" s="160" t="s">
        <v>376</v>
      </c>
      <c r="K2062" s="160">
        <f t="shared" si="34"/>
        <v>1</v>
      </c>
      <c r="L2062" s="160" t="s">
        <v>101</v>
      </c>
      <c r="M2062" s="211">
        <f>VLOOKUP(J2062,'Depr Rates'!A:G,7,FALSE)</f>
        <v>3.9300000000000002E-2</v>
      </c>
    </row>
    <row r="2063" spans="1:13" ht="14.45" x14ac:dyDescent="0.3">
      <c r="A2063" s="212" t="s">
        <v>102</v>
      </c>
      <c r="B2063" s="213">
        <v>10100501</v>
      </c>
      <c r="C2063" s="212">
        <v>108</v>
      </c>
      <c r="D2063" s="214">
        <v>43525</v>
      </c>
      <c r="E2063" s="160" t="s">
        <v>383</v>
      </c>
      <c r="F2063" s="160">
        <v>108107199</v>
      </c>
      <c r="G2063" s="160">
        <v>0</v>
      </c>
      <c r="H2063" s="214">
        <v>43496</v>
      </c>
      <c r="I2063" s="160" t="s">
        <v>384</v>
      </c>
      <c r="J2063" s="160" t="s">
        <v>9054</v>
      </c>
      <c r="K2063" s="160">
        <f t="shared" si="34"/>
        <v>1</v>
      </c>
      <c r="L2063" s="160" t="s">
        <v>101</v>
      </c>
      <c r="M2063" s="211">
        <f>VLOOKUP(J2063,'Depr Rates'!A:G,7,FALSE)</f>
        <v>3.1399999999999997E-2</v>
      </c>
    </row>
    <row r="2064" spans="1:13" ht="14.45" x14ac:dyDescent="0.3">
      <c r="A2064" s="212" t="s">
        <v>102</v>
      </c>
      <c r="B2064" s="213">
        <v>10100501</v>
      </c>
      <c r="C2064" s="212">
        <v>108</v>
      </c>
      <c r="D2064" s="214">
        <v>43525</v>
      </c>
      <c r="E2064" s="160" t="s">
        <v>383</v>
      </c>
      <c r="F2064" s="160">
        <v>108107199</v>
      </c>
      <c r="G2064" s="160">
        <v>0</v>
      </c>
      <c r="H2064" s="214">
        <v>43496</v>
      </c>
      <c r="I2064" s="160" t="s">
        <v>384</v>
      </c>
      <c r="J2064" s="160" t="s">
        <v>9132</v>
      </c>
      <c r="K2064" s="160">
        <f t="shared" si="34"/>
        <v>1</v>
      </c>
      <c r="L2064" s="160" t="s">
        <v>101</v>
      </c>
      <c r="M2064" s="211">
        <f>VLOOKUP(J2064,'Depr Rates'!A:G,7,FALSE)</f>
        <v>3.7400000000000003E-2</v>
      </c>
    </row>
    <row r="2065" spans="1:13" ht="14.45" x14ac:dyDescent="0.3">
      <c r="A2065" s="212" t="s">
        <v>102</v>
      </c>
      <c r="B2065" s="213">
        <v>10100501</v>
      </c>
      <c r="C2065" s="212">
        <v>108</v>
      </c>
      <c r="D2065" s="214">
        <v>43525</v>
      </c>
      <c r="E2065" s="160" t="s">
        <v>383</v>
      </c>
      <c r="F2065" s="160">
        <v>108107199</v>
      </c>
      <c r="G2065" s="160">
        <v>0</v>
      </c>
      <c r="H2065" s="214">
        <v>43496</v>
      </c>
      <c r="I2065" s="160" t="s">
        <v>384</v>
      </c>
      <c r="J2065" s="160" t="s">
        <v>376</v>
      </c>
      <c r="K2065" s="160">
        <f t="shared" si="34"/>
        <v>1</v>
      </c>
      <c r="L2065" s="160" t="s">
        <v>101</v>
      </c>
      <c r="M2065" s="211">
        <f>VLOOKUP(J2065,'Depr Rates'!A:G,7,FALSE)</f>
        <v>3.9300000000000002E-2</v>
      </c>
    </row>
    <row r="2066" spans="1:13" ht="14.45" x14ac:dyDescent="0.3">
      <c r="A2066" s="212" t="s">
        <v>102</v>
      </c>
      <c r="B2066" s="213">
        <v>10100501</v>
      </c>
      <c r="C2066" s="212">
        <v>108</v>
      </c>
      <c r="D2066" s="214">
        <v>43525</v>
      </c>
      <c r="E2066" s="160" t="s">
        <v>383</v>
      </c>
      <c r="F2066" s="160">
        <v>108107199</v>
      </c>
      <c r="G2066" s="160">
        <v>0</v>
      </c>
      <c r="H2066" s="214">
        <v>43496</v>
      </c>
      <c r="I2066" s="160" t="s">
        <v>384</v>
      </c>
      <c r="J2066" s="160" t="s">
        <v>9054</v>
      </c>
      <c r="K2066" s="160">
        <f t="shared" si="34"/>
        <v>1</v>
      </c>
      <c r="L2066" s="160" t="s">
        <v>101</v>
      </c>
      <c r="M2066" s="211">
        <f>VLOOKUP(J2066,'Depr Rates'!A:G,7,FALSE)</f>
        <v>3.1399999999999997E-2</v>
      </c>
    </row>
    <row r="2067" spans="1:13" ht="14.45" x14ac:dyDescent="0.3">
      <c r="A2067" s="212" t="s">
        <v>102</v>
      </c>
      <c r="B2067" s="213">
        <v>10100501</v>
      </c>
      <c r="C2067" s="212">
        <v>108</v>
      </c>
      <c r="D2067" s="214">
        <v>43525</v>
      </c>
      <c r="E2067" s="160" t="s">
        <v>383</v>
      </c>
      <c r="F2067" s="160">
        <v>108107199</v>
      </c>
      <c r="G2067" s="160">
        <v>0</v>
      </c>
      <c r="H2067" s="214">
        <v>43496</v>
      </c>
      <c r="I2067" s="160" t="s">
        <v>384</v>
      </c>
      <c r="J2067" s="160" t="s">
        <v>9132</v>
      </c>
      <c r="K2067" s="160">
        <f t="shared" si="34"/>
        <v>1</v>
      </c>
      <c r="L2067" s="160" t="s">
        <v>101</v>
      </c>
      <c r="M2067" s="211">
        <f>VLOOKUP(J2067,'Depr Rates'!A:G,7,FALSE)</f>
        <v>3.7400000000000003E-2</v>
      </c>
    </row>
    <row r="2068" spans="1:13" ht="14.45" x14ac:dyDescent="0.3">
      <c r="A2068" s="212" t="s">
        <v>102</v>
      </c>
      <c r="B2068" s="213">
        <v>10100501</v>
      </c>
      <c r="C2068" s="212">
        <v>108</v>
      </c>
      <c r="D2068" s="214">
        <v>43525</v>
      </c>
      <c r="E2068" s="160" t="s">
        <v>383</v>
      </c>
      <c r="F2068" s="160">
        <v>108107199</v>
      </c>
      <c r="G2068" s="160">
        <v>0</v>
      </c>
      <c r="H2068" s="214">
        <v>43496</v>
      </c>
      <c r="I2068" s="160" t="s">
        <v>384</v>
      </c>
      <c r="J2068" s="160" t="s">
        <v>376</v>
      </c>
      <c r="K2068" s="160">
        <f t="shared" si="34"/>
        <v>1</v>
      </c>
      <c r="L2068" s="160" t="s">
        <v>101</v>
      </c>
      <c r="M2068" s="211">
        <f>VLOOKUP(J2068,'Depr Rates'!A:G,7,FALSE)</f>
        <v>3.9300000000000002E-2</v>
      </c>
    </row>
    <row r="2069" spans="1:13" ht="14.45" x14ac:dyDescent="0.3">
      <c r="A2069" s="212" t="s">
        <v>102</v>
      </c>
      <c r="B2069" s="213">
        <v>10100501</v>
      </c>
      <c r="C2069" s="212">
        <v>108</v>
      </c>
      <c r="D2069" s="214">
        <v>43525</v>
      </c>
      <c r="E2069" s="160" t="s">
        <v>383</v>
      </c>
      <c r="F2069" s="160">
        <v>108107199</v>
      </c>
      <c r="G2069" s="160">
        <v>0</v>
      </c>
      <c r="H2069" s="214">
        <v>43496</v>
      </c>
      <c r="I2069" s="160" t="s">
        <v>384</v>
      </c>
      <c r="J2069" s="160" t="s">
        <v>9054</v>
      </c>
      <c r="K2069" s="160">
        <f t="shared" si="34"/>
        <v>1</v>
      </c>
      <c r="L2069" s="160" t="s">
        <v>101</v>
      </c>
      <c r="M2069" s="211">
        <f>VLOOKUP(J2069,'Depr Rates'!A:G,7,FALSE)</f>
        <v>3.1399999999999997E-2</v>
      </c>
    </row>
    <row r="2070" spans="1:13" ht="14.45" x14ac:dyDescent="0.3">
      <c r="A2070" s="212" t="s">
        <v>102</v>
      </c>
      <c r="B2070" s="213">
        <v>10100501</v>
      </c>
      <c r="C2070" s="212">
        <v>108</v>
      </c>
      <c r="D2070" s="214">
        <v>43525</v>
      </c>
      <c r="E2070" s="160" t="s">
        <v>383</v>
      </c>
      <c r="F2070" s="160">
        <v>108107199</v>
      </c>
      <c r="G2070" s="160">
        <v>0</v>
      </c>
      <c r="H2070" s="214">
        <v>43496</v>
      </c>
      <c r="I2070" s="160" t="s">
        <v>384</v>
      </c>
      <c r="J2070" s="160" t="s">
        <v>9132</v>
      </c>
      <c r="K2070" s="160">
        <f t="shared" si="34"/>
        <v>1</v>
      </c>
      <c r="L2070" s="160" t="s">
        <v>101</v>
      </c>
      <c r="M2070" s="211">
        <f>VLOOKUP(J2070,'Depr Rates'!A:G,7,FALSE)</f>
        <v>3.7400000000000003E-2</v>
      </c>
    </row>
    <row r="2071" spans="1:13" ht="14.45" x14ac:dyDescent="0.3">
      <c r="A2071" s="212" t="s">
        <v>102</v>
      </c>
      <c r="B2071" s="213">
        <v>10100501</v>
      </c>
      <c r="C2071" s="212">
        <v>108</v>
      </c>
      <c r="D2071" s="214">
        <v>43525</v>
      </c>
      <c r="E2071" s="160" t="s">
        <v>383</v>
      </c>
      <c r="F2071" s="160">
        <v>108107199</v>
      </c>
      <c r="G2071" s="160">
        <v>0</v>
      </c>
      <c r="H2071" s="214">
        <v>43496</v>
      </c>
      <c r="I2071" s="160" t="s">
        <v>384</v>
      </c>
      <c r="J2071" s="160" t="s">
        <v>376</v>
      </c>
      <c r="K2071" s="160">
        <f t="shared" si="34"/>
        <v>1</v>
      </c>
      <c r="L2071" s="160" t="s">
        <v>101</v>
      </c>
      <c r="M2071" s="211">
        <f>VLOOKUP(J2071,'Depr Rates'!A:G,7,FALSE)</f>
        <v>3.9300000000000002E-2</v>
      </c>
    </row>
    <row r="2072" spans="1:13" ht="14.45" x14ac:dyDescent="0.3">
      <c r="A2072" s="212" t="s">
        <v>102</v>
      </c>
      <c r="B2072" s="213">
        <v>10100501</v>
      </c>
      <c r="C2072" s="212">
        <v>108</v>
      </c>
      <c r="D2072" s="214">
        <v>43525</v>
      </c>
      <c r="E2072" s="160" t="s">
        <v>383</v>
      </c>
      <c r="F2072" s="160">
        <v>108107214</v>
      </c>
      <c r="G2072" s="160">
        <v>0</v>
      </c>
      <c r="H2072" s="214">
        <v>43550</v>
      </c>
      <c r="I2072" s="160" t="s">
        <v>603</v>
      </c>
      <c r="J2072" s="160" t="s">
        <v>9132</v>
      </c>
      <c r="K2072" s="160">
        <f t="shared" si="34"/>
        <v>3</v>
      </c>
      <c r="L2072" s="160" t="s">
        <v>101</v>
      </c>
      <c r="M2072" s="211">
        <f>VLOOKUP(J2072,'Depr Rates'!A:G,7,FALSE)</f>
        <v>3.7400000000000003E-2</v>
      </c>
    </row>
    <row r="2073" spans="1:13" ht="14.45" x14ac:dyDescent="0.3">
      <c r="A2073" s="212" t="s">
        <v>102</v>
      </c>
      <c r="B2073" s="213">
        <v>10100501</v>
      </c>
      <c r="C2073" s="212">
        <v>108</v>
      </c>
      <c r="D2073" s="214">
        <v>43525</v>
      </c>
      <c r="E2073" s="160" t="s">
        <v>381</v>
      </c>
      <c r="F2073" s="160">
        <v>108107214</v>
      </c>
      <c r="G2073" s="215">
        <v>-1148.6199999999999</v>
      </c>
      <c r="H2073" s="214">
        <v>43550</v>
      </c>
      <c r="I2073" s="160" t="s">
        <v>603</v>
      </c>
      <c r="J2073" s="160" t="s">
        <v>9132</v>
      </c>
      <c r="K2073" s="160">
        <f t="shared" si="34"/>
        <v>3</v>
      </c>
      <c r="L2073" s="160" t="s">
        <v>101</v>
      </c>
      <c r="M2073" s="211">
        <f>VLOOKUP(J2073,'Depr Rates'!A:G,7,FALSE)</f>
        <v>3.7400000000000003E-2</v>
      </c>
    </row>
    <row r="2074" spans="1:13" ht="14.45" x14ac:dyDescent="0.3">
      <c r="A2074" s="212" t="s">
        <v>102</v>
      </c>
      <c r="B2074" s="213">
        <v>10100501</v>
      </c>
      <c r="C2074" s="212">
        <v>108</v>
      </c>
      <c r="D2074" s="214">
        <v>43525</v>
      </c>
      <c r="E2074" s="160" t="s">
        <v>383</v>
      </c>
      <c r="F2074" s="160">
        <v>108107260</v>
      </c>
      <c r="G2074" s="160">
        <v>0</v>
      </c>
      <c r="H2074" s="214">
        <v>43545</v>
      </c>
      <c r="I2074" s="160" t="s">
        <v>604</v>
      </c>
      <c r="J2074" s="160" t="s">
        <v>9054</v>
      </c>
      <c r="K2074" s="160">
        <f t="shared" si="34"/>
        <v>3</v>
      </c>
      <c r="L2074" s="160" t="s">
        <v>101</v>
      </c>
      <c r="M2074" s="211">
        <f>VLOOKUP(J2074,'Depr Rates'!A:G,7,FALSE)</f>
        <v>3.1399999999999997E-2</v>
      </c>
    </row>
    <row r="2075" spans="1:13" ht="14.45" x14ac:dyDescent="0.3">
      <c r="A2075" s="212" t="s">
        <v>102</v>
      </c>
      <c r="B2075" s="213">
        <v>10100501</v>
      </c>
      <c r="C2075" s="212">
        <v>108</v>
      </c>
      <c r="D2075" s="214">
        <v>43525</v>
      </c>
      <c r="E2075" s="160" t="s">
        <v>383</v>
      </c>
      <c r="F2075" s="160">
        <v>108107260</v>
      </c>
      <c r="G2075" s="160">
        <v>0</v>
      </c>
      <c r="H2075" s="214">
        <v>43545</v>
      </c>
      <c r="I2075" s="160" t="s">
        <v>604</v>
      </c>
      <c r="J2075" s="160" t="s">
        <v>9132</v>
      </c>
      <c r="K2075" s="160">
        <f t="shared" si="34"/>
        <v>3</v>
      </c>
      <c r="L2075" s="160" t="s">
        <v>101</v>
      </c>
      <c r="M2075" s="211">
        <f>VLOOKUP(J2075,'Depr Rates'!A:G,7,FALSE)</f>
        <v>3.7400000000000003E-2</v>
      </c>
    </row>
    <row r="2076" spans="1:13" ht="14.45" x14ac:dyDescent="0.3">
      <c r="A2076" s="212" t="s">
        <v>102</v>
      </c>
      <c r="B2076" s="213">
        <v>10100501</v>
      </c>
      <c r="C2076" s="212">
        <v>108</v>
      </c>
      <c r="D2076" s="214">
        <v>43525</v>
      </c>
      <c r="E2076" s="160" t="s">
        <v>383</v>
      </c>
      <c r="F2076" s="160">
        <v>108107260</v>
      </c>
      <c r="G2076" s="160">
        <v>0</v>
      </c>
      <c r="H2076" s="214">
        <v>43545</v>
      </c>
      <c r="I2076" s="160" t="s">
        <v>604</v>
      </c>
      <c r="J2076" s="160" t="s">
        <v>9132</v>
      </c>
      <c r="K2076" s="160">
        <f t="shared" si="34"/>
        <v>3</v>
      </c>
      <c r="L2076" s="160" t="s">
        <v>101</v>
      </c>
      <c r="M2076" s="211">
        <f>VLOOKUP(J2076,'Depr Rates'!A:G,7,FALSE)</f>
        <v>3.7400000000000003E-2</v>
      </c>
    </row>
    <row r="2077" spans="1:13" ht="14.45" x14ac:dyDescent="0.3">
      <c r="A2077" s="212" t="s">
        <v>102</v>
      </c>
      <c r="B2077" s="213">
        <v>10100501</v>
      </c>
      <c r="C2077" s="212">
        <v>108</v>
      </c>
      <c r="D2077" s="214">
        <v>43525</v>
      </c>
      <c r="E2077" s="160" t="s">
        <v>381</v>
      </c>
      <c r="F2077" s="160">
        <v>108107260</v>
      </c>
      <c r="G2077" s="160">
        <v>-262.08</v>
      </c>
      <c r="H2077" s="214">
        <v>43545</v>
      </c>
      <c r="I2077" s="160" t="s">
        <v>604</v>
      </c>
      <c r="J2077" s="160" t="s">
        <v>9132</v>
      </c>
      <c r="K2077" s="160">
        <f t="shared" si="34"/>
        <v>3</v>
      </c>
      <c r="L2077" s="160" t="s">
        <v>101</v>
      </c>
      <c r="M2077" s="211">
        <f>VLOOKUP(J2077,'Depr Rates'!A:G,7,FALSE)</f>
        <v>3.7400000000000003E-2</v>
      </c>
    </row>
    <row r="2078" spans="1:13" ht="14.45" x14ac:dyDescent="0.3">
      <c r="A2078" s="212" t="s">
        <v>102</v>
      </c>
      <c r="B2078" s="213">
        <v>10100501</v>
      </c>
      <c r="C2078" s="212">
        <v>108</v>
      </c>
      <c r="D2078" s="214">
        <v>43525</v>
      </c>
      <c r="E2078" s="160" t="s">
        <v>381</v>
      </c>
      <c r="F2078" s="160">
        <v>108107260</v>
      </c>
      <c r="G2078" s="215">
        <v>-1738.8</v>
      </c>
      <c r="H2078" s="214">
        <v>43545</v>
      </c>
      <c r="I2078" s="160" t="s">
        <v>604</v>
      </c>
      <c r="J2078" s="160" t="s">
        <v>9132</v>
      </c>
      <c r="K2078" s="160">
        <f t="shared" si="34"/>
        <v>3</v>
      </c>
      <c r="L2078" s="160" t="s">
        <v>101</v>
      </c>
      <c r="M2078" s="211">
        <f>VLOOKUP(J2078,'Depr Rates'!A:G,7,FALSE)</f>
        <v>3.7400000000000003E-2</v>
      </c>
    </row>
    <row r="2079" spans="1:13" ht="14.45" x14ac:dyDescent="0.3">
      <c r="A2079" s="212" t="s">
        <v>102</v>
      </c>
      <c r="B2079" s="213">
        <v>10100501</v>
      </c>
      <c r="C2079" s="212">
        <v>108</v>
      </c>
      <c r="D2079" s="214">
        <v>43525</v>
      </c>
      <c r="E2079" s="160" t="s">
        <v>381</v>
      </c>
      <c r="F2079" s="160">
        <v>108107260</v>
      </c>
      <c r="G2079" s="160">
        <v>-101.06</v>
      </c>
      <c r="H2079" s="214">
        <v>43545</v>
      </c>
      <c r="I2079" s="160" t="s">
        <v>604</v>
      </c>
      <c r="J2079" s="160" t="s">
        <v>9054</v>
      </c>
      <c r="K2079" s="160">
        <f t="shared" si="34"/>
        <v>3</v>
      </c>
      <c r="L2079" s="160" t="s">
        <v>101</v>
      </c>
      <c r="M2079" s="211">
        <f>VLOOKUP(J2079,'Depr Rates'!A:G,7,FALSE)</f>
        <v>3.1399999999999997E-2</v>
      </c>
    </row>
    <row r="2080" spans="1:13" ht="14.45" x14ac:dyDescent="0.3">
      <c r="A2080" s="212" t="s">
        <v>102</v>
      </c>
      <c r="B2080" s="213">
        <v>10100501</v>
      </c>
      <c r="C2080" s="212">
        <v>108</v>
      </c>
      <c r="D2080" s="214">
        <v>43497</v>
      </c>
      <c r="E2080" s="160" t="s">
        <v>381</v>
      </c>
      <c r="F2080" s="160">
        <v>108107281</v>
      </c>
      <c r="G2080" s="215">
        <v>-8299.2000000000007</v>
      </c>
      <c r="H2080" s="214">
        <v>43521</v>
      </c>
      <c r="I2080" s="160" t="s">
        <v>541</v>
      </c>
      <c r="J2080" s="160" t="s">
        <v>376</v>
      </c>
      <c r="K2080" s="160">
        <f t="shared" si="34"/>
        <v>2</v>
      </c>
      <c r="L2080" s="160" t="s">
        <v>101</v>
      </c>
      <c r="M2080" s="211">
        <f>VLOOKUP(J2080,'Depr Rates'!A:G,7,FALSE)</f>
        <v>3.9300000000000002E-2</v>
      </c>
    </row>
    <row r="2081" spans="1:13" ht="14.45" x14ac:dyDescent="0.3">
      <c r="A2081" s="212" t="s">
        <v>102</v>
      </c>
      <c r="B2081" s="213">
        <v>10100501</v>
      </c>
      <c r="C2081" s="212">
        <v>108</v>
      </c>
      <c r="D2081" s="214">
        <v>43497</v>
      </c>
      <c r="E2081" s="160" t="s">
        <v>381</v>
      </c>
      <c r="F2081" s="160">
        <v>108107281</v>
      </c>
      <c r="G2081" s="215">
        <v>-11856</v>
      </c>
      <c r="H2081" s="214">
        <v>43521</v>
      </c>
      <c r="I2081" s="160" t="s">
        <v>541</v>
      </c>
      <c r="J2081" s="160" t="s">
        <v>376</v>
      </c>
      <c r="K2081" s="160">
        <f t="shared" si="34"/>
        <v>2</v>
      </c>
      <c r="L2081" s="160" t="s">
        <v>101</v>
      </c>
      <c r="M2081" s="211">
        <f>VLOOKUP(J2081,'Depr Rates'!A:G,7,FALSE)</f>
        <v>3.9300000000000002E-2</v>
      </c>
    </row>
    <row r="2082" spans="1:13" ht="14.45" x14ac:dyDescent="0.3">
      <c r="A2082" s="212" t="s">
        <v>102</v>
      </c>
      <c r="B2082" s="213">
        <v>10100501</v>
      </c>
      <c r="C2082" s="212">
        <v>108</v>
      </c>
      <c r="D2082" s="214">
        <v>43497</v>
      </c>
      <c r="E2082" s="160" t="s">
        <v>383</v>
      </c>
      <c r="F2082" s="160">
        <v>108107281</v>
      </c>
      <c r="G2082" s="160">
        <v>0</v>
      </c>
      <c r="H2082" s="214">
        <v>43521</v>
      </c>
      <c r="I2082" s="160" t="s">
        <v>541</v>
      </c>
      <c r="J2082" s="160" t="s">
        <v>376</v>
      </c>
      <c r="K2082" s="160">
        <f t="shared" si="34"/>
        <v>2</v>
      </c>
      <c r="L2082" s="160" t="s">
        <v>101</v>
      </c>
      <c r="M2082" s="211">
        <f>VLOOKUP(J2082,'Depr Rates'!A:G,7,FALSE)</f>
        <v>3.9300000000000002E-2</v>
      </c>
    </row>
    <row r="2083" spans="1:13" ht="14.45" x14ac:dyDescent="0.3">
      <c r="A2083" s="212" t="s">
        <v>102</v>
      </c>
      <c r="B2083" s="213">
        <v>10100501</v>
      </c>
      <c r="C2083" s="212">
        <v>108</v>
      </c>
      <c r="D2083" s="214">
        <v>43497</v>
      </c>
      <c r="E2083" s="160" t="s">
        <v>383</v>
      </c>
      <c r="F2083" s="160">
        <v>108107281</v>
      </c>
      <c r="G2083" s="160">
        <v>0</v>
      </c>
      <c r="H2083" s="214">
        <v>43521</v>
      </c>
      <c r="I2083" s="160" t="s">
        <v>541</v>
      </c>
      <c r="J2083" s="160" t="s">
        <v>376</v>
      </c>
      <c r="K2083" s="160">
        <f t="shared" si="34"/>
        <v>2</v>
      </c>
      <c r="L2083" s="160" t="s">
        <v>101</v>
      </c>
      <c r="M2083" s="211">
        <f>VLOOKUP(J2083,'Depr Rates'!A:G,7,FALSE)</f>
        <v>3.9300000000000002E-2</v>
      </c>
    </row>
    <row r="2084" spans="1:13" ht="14.45" x14ac:dyDescent="0.3">
      <c r="A2084" s="212" t="s">
        <v>102</v>
      </c>
      <c r="B2084" s="213">
        <v>10100501</v>
      </c>
      <c r="C2084" s="212">
        <v>108</v>
      </c>
      <c r="D2084" s="214">
        <v>43525</v>
      </c>
      <c r="E2084" s="160" t="s">
        <v>383</v>
      </c>
      <c r="F2084" s="160">
        <v>108107281</v>
      </c>
      <c r="G2084" s="160">
        <v>0</v>
      </c>
      <c r="H2084" s="214">
        <v>43521</v>
      </c>
      <c r="I2084" s="160" t="s">
        <v>384</v>
      </c>
      <c r="J2084" s="160" t="s">
        <v>376</v>
      </c>
      <c r="K2084" s="160">
        <f t="shared" si="34"/>
        <v>2</v>
      </c>
      <c r="L2084" s="160" t="s">
        <v>101</v>
      </c>
      <c r="M2084" s="211">
        <f>VLOOKUP(J2084,'Depr Rates'!A:G,7,FALSE)</f>
        <v>3.9300000000000002E-2</v>
      </c>
    </row>
    <row r="2085" spans="1:13" ht="14.45" x14ac:dyDescent="0.3">
      <c r="A2085" s="212" t="s">
        <v>102</v>
      </c>
      <c r="B2085" s="213">
        <v>10100501</v>
      </c>
      <c r="C2085" s="212">
        <v>108</v>
      </c>
      <c r="D2085" s="214">
        <v>43525</v>
      </c>
      <c r="E2085" s="160" t="s">
        <v>383</v>
      </c>
      <c r="F2085" s="160">
        <v>108107281</v>
      </c>
      <c r="G2085" s="160">
        <v>0</v>
      </c>
      <c r="H2085" s="214">
        <v>43521</v>
      </c>
      <c r="I2085" s="160" t="s">
        <v>384</v>
      </c>
      <c r="J2085" s="160" t="s">
        <v>376</v>
      </c>
      <c r="K2085" s="160">
        <f t="shared" si="34"/>
        <v>2</v>
      </c>
      <c r="L2085" s="160" t="s">
        <v>101</v>
      </c>
      <c r="M2085" s="211">
        <f>VLOOKUP(J2085,'Depr Rates'!A:G,7,FALSE)</f>
        <v>3.9300000000000002E-2</v>
      </c>
    </row>
    <row r="2086" spans="1:13" ht="14.45" x14ac:dyDescent="0.3">
      <c r="A2086" s="212" t="s">
        <v>102</v>
      </c>
      <c r="B2086" s="213">
        <v>10100501</v>
      </c>
      <c r="C2086" s="212">
        <v>108</v>
      </c>
      <c r="D2086" s="214">
        <v>43525</v>
      </c>
      <c r="E2086" s="160" t="s">
        <v>383</v>
      </c>
      <c r="F2086" s="160">
        <v>108107281</v>
      </c>
      <c r="G2086" s="160">
        <v>0</v>
      </c>
      <c r="H2086" s="214">
        <v>43521</v>
      </c>
      <c r="I2086" s="160" t="s">
        <v>384</v>
      </c>
      <c r="J2086" s="160" t="s">
        <v>376</v>
      </c>
      <c r="K2086" s="160">
        <f t="shared" si="34"/>
        <v>2</v>
      </c>
      <c r="L2086" s="160" t="s">
        <v>101</v>
      </c>
      <c r="M2086" s="211">
        <f>VLOOKUP(J2086,'Depr Rates'!A:G,7,FALSE)</f>
        <v>3.9300000000000002E-2</v>
      </c>
    </row>
    <row r="2087" spans="1:13" ht="14.45" x14ac:dyDescent="0.3">
      <c r="A2087" s="212" t="s">
        <v>102</v>
      </c>
      <c r="B2087" s="213">
        <v>10100501</v>
      </c>
      <c r="C2087" s="212">
        <v>108</v>
      </c>
      <c r="D2087" s="214">
        <v>43525</v>
      </c>
      <c r="E2087" s="160" t="s">
        <v>383</v>
      </c>
      <c r="F2087" s="160">
        <v>108107281</v>
      </c>
      <c r="G2087" s="160">
        <v>0</v>
      </c>
      <c r="H2087" s="214">
        <v>43521</v>
      </c>
      <c r="I2087" s="160" t="s">
        <v>384</v>
      </c>
      <c r="J2087" s="160" t="s">
        <v>376</v>
      </c>
      <c r="K2087" s="160">
        <f t="shared" si="34"/>
        <v>2</v>
      </c>
      <c r="L2087" s="160" t="s">
        <v>101</v>
      </c>
      <c r="M2087" s="211">
        <f>VLOOKUP(J2087,'Depr Rates'!A:G,7,FALSE)</f>
        <v>3.9300000000000002E-2</v>
      </c>
    </row>
    <row r="2088" spans="1:13" ht="14.45" x14ac:dyDescent="0.3">
      <c r="A2088" s="212" t="s">
        <v>102</v>
      </c>
      <c r="B2088" s="213">
        <v>10100501</v>
      </c>
      <c r="C2088" s="212">
        <v>108</v>
      </c>
      <c r="D2088" s="214">
        <v>43525</v>
      </c>
      <c r="E2088" s="160" t="s">
        <v>383</v>
      </c>
      <c r="F2088" s="160">
        <v>108107364</v>
      </c>
      <c r="G2088" s="160">
        <v>0</v>
      </c>
      <c r="H2088" s="214">
        <v>43549</v>
      </c>
      <c r="I2088" s="160" t="s">
        <v>605</v>
      </c>
      <c r="J2088" s="160" t="s">
        <v>377</v>
      </c>
      <c r="K2088" s="160">
        <f t="shared" si="34"/>
        <v>3</v>
      </c>
      <c r="L2088" s="160" t="s">
        <v>101</v>
      </c>
      <c r="M2088" s="211">
        <f>VLOOKUP(J2088,'Depr Rates'!A:G,7,FALSE)</f>
        <v>1.77E-2</v>
      </c>
    </row>
    <row r="2089" spans="1:13" ht="14.45" x14ac:dyDescent="0.3">
      <c r="A2089" s="212" t="s">
        <v>102</v>
      </c>
      <c r="B2089" s="213">
        <v>10100501</v>
      </c>
      <c r="C2089" s="212">
        <v>108</v>
      </c>
      <c r="D2089" s="214">
        <v>43525</v>
      </c>
      <c r="E2089" s="160" t="s">
        <v>383</v>
      </c>
      <c r="F2089" s="160">
        <v>108107364</v>
      </c>
      <c r="G2089" s="160">
        <v>0</v>
      </c>
      <c r="H2089" s="214">
        <v>43549</v>
      </c>
      <c r="I2089" s="160" t="s">
        <v>605</v>
      </c>
      <c r="J2089" s="160" t="s">
        <v>377</v>
      </c>
      <c r="K2089" s="160">
        <f t="shared" si="34"/>
        <v>3</v>
      </c>
      <c r="L2089" s="160" t="s">
        <v>101</v>
      </c>
      <c r="M2089" s="211">
        <f>VLOOKUP(J2089,'Depr Rates'!A:G,7,FALSE)</f>
        <v>1.77E-2</v>
      </c>
    </row>
    <row r="2090" spans="1:13" ht="14.45" x14ac:dyDescent="0.3">
      <c r="A2090" s="212" t="s">
        <v>102</v>
      </c>
      <c r="B2090" s="213">
        <v>10100501</v>
      </c>
      <c r="C2090" s="212">
        <v>108</v>
      </c>
      <c r="D2090" s="214">
        <v>43525</v>
      </c>
      <c r="E2090" s="160" t="s">
        <v>383</v>
      </c>
      <c r="F2090" s="160">
        <v>108107364</v>
      </c>
      <c r="G2090" s="160">
        <v>0</v>
      </c>
      <c r="H2090" s="214">
        <v>43549</v>
      </c>
      <c r="I2090" s="160" t="s">
        <v>605</v>
      </c>
      <c r="J2090" s="160" t="s">
        <v>376</v>
      </c>
      <c r="K2090" s="160">
        <f t="shared" si="34"/>
        <v>3</v>
      </c>
      <c r="L2090" s="160" t="s">
        <v>101</v>
      </c>
      <c r="M2090" s="211">
        <f>VLOOKUP(J2090,'Depr Rates'!A:G,7,FALSE)</f>
        <v>3.9300000000000002E-2</v>
      </c>
    </row>
    <row r="2091" spans="1:13" ht="14.45" x14ac:dyDescent="0.3">
      <c r="A2091" s="212" t="s">
        <v>102</v>
      </c>
      <c r="B2091" s="213">
        <v>10100501</v>
      </c>
      <c r="C2091" s="212">
        <v>108</v>
      </c>
      <c r="D2091" s="214">
        <v>43525</v>
      </c>
      <c r="E2091" s="160" t="s">
        <v>381</v>
      </c>
      <c r="F2091" s="160">
        <v>108107364</v>
      </c>
      <c r="G2091" s="160">
        <v>-301.60000000000002</v>
      </c>
      <c r="H2091" s="214">
        <v>43549</v>
      </c>
      <c r="I2091" s="160" t="s">
        <v>605</v>
      </c>
      <c r="J2091" s="160" t="s">
        <v>377</v>
      </c>
      <c r="K2091" s="160">
        <f t="shared" si="34"/>
        <v>3</v>
      </c>
      <c r="L2091" s="160" t="s">
        <v>101</v>
      </c>
      <c r="M2091" s="211">
        <f>VLOOKUP(J2091,'Depr Rates'!A:G,7,FALSE)</f>
        <v>1.77E-2</v>
      </c>
    </row>
    <row r="2092" spans="1:13" ht="14.45" x14ac:dyDescent="0.3">
      <c r="A2092" s="212" t="s">
        <v>102</v>
      </c>
      <c r="B2092" s="213">
        <v>10100501</v>
      </c>
      <c r="C2092" s="212">
        <v>108</v>
      </c>
      <c r="D2092" s="214">
        <v>43525</v>
      </c>
      <c r="E2092" s="160" t="s">
        <v>381</v>
      </c>
      <c r="F2092" s="160">
        <v>108107364</v>
      </c>
      <c r="G2092" s="215">
        <v>-2196</v>
      </c>
      <c r="H2092" s="214">
        <v>43549</v>
      </c>
      <c r="I2092" s="160" t="s">
        <v>605</v>
      </c>
      <c r="J2092" s="160" t="s">
        <v>376</v>
      </c>
      <c r="K2092" s="160">
        <f t="shared" si="34"/>
        <v>3</v>
      </c>
      <c r="L2092" s="160" t="s">
        <v>101</v>
      </c>
      <c r="M2092" s="211">
        <f>VLOOKUP(J2092,'Depr Rates'!A:G,7,FALSE)</f>
        <v>3.9300000000000002E-2</v>
      </c>
    </row>
    <row r="2093" spans="1:13" ht="14.45" x14ac:dyDescent="0.3">
      <c r="A2093" s="212" t="s">
        <v>102</v>
      </c>
      <c r="B2093" s="213">
        <v>10100501</v>
      </c>
      <c r="C2093" s="212">
        <v>108</v>
      </c>
      <c r="D2093" s="214">
        <v>43525</v>
      </c>
      <c r="E2093" s="160" t="s">
        <v>381</v>
      </c>
      <c r="F2093" s="160">
        <v>108107364</v>
      </c>
      <c r="G2093" s="215">
        <v>-5538.33</v>
      </c>
      <c r="H2093" s="214">
        <v>43549</v>
      </c>
      <c r="I2093" s="160" t="s">
        <v>605</v>
      </c>
      <c r="J2093" s="160" t="s">
        <v>377</v>
      </c>
      <c r="K2093" s="160">
        <f t="shared" si="34"/>
        <v>3</v>
      </c>
      <c r="L2093" s="160" t="s">
        <v>101</v>
      </c>
      <c r="M2093" s="211">
        <f>VLOOKUP(J2093,'Depr Rates'!A:G,7,FALSE)</f>
        <v>1.77E-2</v>
      </c>
    </row>
    <row r="2094" spans="1:13" ht="14.45" x14ac:dyDescent="0.3">
      <c r="A2094" s="212" t="s">
        <v>102</v>
      </c>
      <c r="B2094" s="213">
        <v>10100501</v>
      </c>
      <c r="C2094" s="212">
        <v>108</v>
      </c>
      <c r="D2094" s="214">
        <v>43466</v>
      </c>
      <c r="E2094" s="160" t="s">
        <v>381</v>
      </c>
      <c r="F2094" s="160">
        <v>108107652</v>
      </c>
      <c r="G2094" s="160">
        <v>-181.44</v>
      </c>
      <c r="H2094" s="214">
        <v>43475</v>
      </c>
      <c r="I2094" s="160" t="s">
        <v>411</v>
      </c>
      <c r="J2094" s="160" t="s">
        <v>9054</v>
      </c>
      <c r="K2094" s="160">
        <f t="shared" si="34"/>
        <v>1</v>
      </c>
      <c r="L2094" s="160" t="s">
        <v>101</v>
      </c>
      <c r="M2094" s="211">
        <f>VLOOKUP(J2094,'Depr Rates'!A:G,7,FALSE)</f>
        <v>3.1399999999999997E-2</v>
      </c>
    </row>
    <row r="2095" spans="1:13" ht="14.45" x14ac:dyDescent="0.3">
      <c r="A2095" s="212" t="s">
        <v>102</v>
      </c>
      <c r="B2095" s="213">
        <v>10100501</v>
      </c>
      <c r="C2095" s="212">
        <v>108</v>
      </c>
      <c r="D2095" s="214">
        <v>43466</v>
      </c>
      <c r="E2095" s="160" t="s">
        <v>383</v>
      </c>
      <c r="F2095" s="160">
        <v>108107652</v>
      </c>
      <c r="G2095" s="160">
        <v>0</v>
      </c>
      <c r="H2095" s="214">
        <v>43475</v>
      </c>
      <c r="I2095" s="160" t="s">
        <v>411</v>
      </c>
      <c r="J2095" s="160" t="s">
        <v>9054</v>
      </c>
      <c r="K2095" s="160">
        <f t="shared" si="34"/>
        <v>1</v>
      </c>
      <c r="L2095" s="160" t="s">
        <v>101</v>
      </c>
      <c r="M2095" s="211">
        <f>VLOOKUP(J2095,'Depr Rates'!A:G,7,FALSE)</f>
        <v>3.1399999999999997E-2</v>
      </c>
    </row>
    <row r="2096" spans="1:13" ht="14.45" x14ac:dyDescent="0.3">
      <c r="A2096" s="212" t="s">
        <v>102</v>
      </c>
      <c r="B2096" s="213">
        <v>10100501</v>
      </c>
      <c r="C2096" s="212">
        <v>108</v>
      </c>
      <c r="D2096" s="214">
        <v>43466</v>
      </c>
      <c r="E2096" s="160" t="s">
        <v>383</v>
      </c>
      <c r="F2096" s="160">
        <v>108107652</v>
      </c>
      <c r="G2096" s="160">
        <v>0</v>
      </c>
      <c r="H2096" s="214">
        <v>43475</v>
      </c>
      <c r="I2096" s="160" t="s">
        <v>384</v>
      </c>
      <c r="J2096" s="160" t="s">
        <v>9054</v>
      </c>
      <c r="K2096" s="160">
        <f t="shared" si="34"/>
        <v>1</v>
      </c>
      <c r="L2096" s="160" t="s">
        <v>101</v>
      </c>
      <c r="M2096" s="211">
        <f>VLOOKUP(J2096,'Depr Rates'!A:G,7,FALSE)</f>
        <v>3.1399999999999997E-2</v>
      </c>
    </row>
    <row r="2097" spans="1:13" ht="14.45" x14ac:dyDescent="0.3">
      <c r="A2097" s="212" t="s">
        <v>102</v>
      </c>
      <c r="B2097" s="213">
        <v>10100501</v>
      </c>
      <c r="C2097" s="212">
        <v>108</v>
      </c>
      <c r="D2097" s="214">
        <v>43497</v>
      </c>
      <c r="E2097" s="160" t="s">
        <v>383</v>
      </c>
      <c r="F2097" s="160">
        <v>108107652</v>
      </c>
      <c r="G2097" s="160">
        <v>0</v>
      </c>
      <c r="H2097" s="214">
        <v>43475</v>
      </c>
      <c r="I2097" s="160" t="s">
        <v>384</v>
      </c>
      <c r="J2097" s="160" t="s">
        <v>9054</v>
      </c>
      <c r="K2097" s="160">
        <f t="shared" si="34"/>
        <v>1</v>
      </c>
      <c r="L2097" s="160" t="s">
        <v>101</v>
      </c>
      <c r="M2097" s="211">
        <f>VLOOKUP(J2097,'Depr Rates'!A:G,7,FALSE)</f>
        <v>3.1399999999999997E-2</v>
      </c>
    </row>
    <row r="2098" spans="1:13" ht="14.45" x14ac:dyDescent="0.3">
      <c r="A2098" s="212" t="s">
        <v>102</v>
      </c>
      <c r="B2098" s="213">
        <v>10100501</v>
      </c>
      <c r="C2098" s="212">
        <v>108</v>
      </c>
      <c r="D2098" s="214">
        <v>43497</v>
      </c>
      <c r="E2098" s="160" t="s">
        <v>383</v>
      </c>
      <c r="F2098" s="160">
        <v>108107652</v>
      </c>
      <c r="G2098" s="160">
        <v>0</v>
      </c>
      <c r="H2098" s="214">
        <v>43475</v>
      </c>
      <c r="I2098" s="160" t="s">
        <v>384</v>
      </c>
      <c r="J2098" s="160" t="s">
        <v>9054</v>
      </c>
      <c r="K2098" s="160">
        <f t="shared" si="34"/>
        <v>1</v>
      </c>
      <c r="L2098" s="160" t="s">
        <v>101</v>
      </c>
      <c r="M2098" s="211">
        <f>VLOOKUP(J2098,'Depr Rates'!A:G,7,FALSE)</f>
        <v>3.1399999999999997E-2</v>
      </c>
    </row>
    <row r="2099" spans="1:13" ht="14.45" x14ac:dyDescent="0.3">
      <c r="A2099" s="212" t="s">
        <v>102</v>
      </c>
      <c r="B2099" s="213">
        <v>10100501</v>
      </c>
      <c r="C2099" s="212">
        <v>108</v>
      </c>
      <c r="D2099" s="214">
        <v>43497</v>
      </c>
      <c r="E2099" s="160" t="s">
        <v>381</v>
      </c>
      <c r="F2099" s="160">
        <v>108107669</v>
      </c>
      <c r="G2099" s="215">
        <v>-2441.4</v>
      </c>
      <c r="H2099" s="214">
        <v>43502</v>
      </c>
      <c r="I2099" s="160" t="s">
        <v>524</v>
      </c>
      <c r="J2099" s="160" t="s">
        <v>377</v>
      </c>
      <c r="K2099" s="160">
        <f t="shared" si="34"/>
        <v>2</v>
      </c>
      <c r="L2099" s="160" t="s">
        <v>101</v>
      </c>
      <c r="M2099" s="211">
        <f>VLOOKUP(J2099,'Depr Rates'!A:G,7,FALSE)</f>
        <v>1.77E-2</v>
      </c>
    </row>
    <row r="2100" spans="1:13" ht="14.45" x14ac:dyDescent="0.3">
      <c r="A2100" s="212" t="s">
        <v>102</v>
      </c>
      <c r="B2100" s="213">
        <v>10100501</v>
      </c>
      <c r="C2100" s="212">
        <v>108</v>
      </c>
      <c r="D2100" s="214">
        <v>43497</v>
      </c>
      <c r="E2100" s="160" t="s">
        <v>383</v>
      </c>
      <c r="F2100" s="160">
        <v>108107669</v>
      </c>
      <c r="G2100" s="160">
        <v>0</v>
      </c>
      <c r="H2100" s="214">
        <v>43502</v>
      </c>
      <c r="I2100" s="160" t="s">
        <v>524</v>
      </c>
      <c r="J2100" s="160" t="s">
        <v>377</v>
      </c>
      <c r="K2100" s="160">
        <f t="shared" si="34"/>
        <v>2</v>
      </c>
      <c r="L2100" s="160" t="s">
        <v>101</v>
      </c>
      <c r="M2100" s="211">
        <f>VLOOKUP(J2100,'Depr Rates'!A:G,7,FALSE)</f>
        <v>1.77E-2</v>
      </c>
    </row>
    <row r="2101" spans="1:13" ht="14.45" x14ac:dyDescent="0.3">
      <c r="A2101" s="212" t="s">
        <v>102</v>
      </c>
      <c r="B2101" s="213">
        <v>10100501</v>
      </c>
      <c r="C2101" s="212">
        <v>108</v>
      </c>
      <c r="D2101" s="214">
        <v>43497</v>
      </c>
      <c r="E2101" s="160" t="s">
        <v>381</v>
      </c>
      <c r="F2101" s="160">
        <v>108107669</v>
      </c>
      <c r="G2101" s="160">
        <v>-875.08</v>
      </c>
      <c r="H2101" s="214">
        <v>43502</v>
      </c>
      <c r="I2101" s="160" t="s">
        <v>524</v>
      </c>
      <c r="J2101" s="160" t="s">
        <v>377</v>
      </c>
      <c r="K2101" s="160">
        <f t="shared" si="34"/>
        <v>2</v>
      </c>
      <c r="L2101" s="160" t="s">
        <v>101</v>
      </c>
      <c r="M2101" s="211">
        <f>VLOOKUP(J2101,'Depr Rates'!A:G,7,FALSE)</f>
        <v>1.77E-2</v>
      </c>
    </row>
    <row r="2102" spans="1:13" ht="14.45" x14ac:dyDescent="0.3">
      <c r="A2102" s="212" t="s">
        <v>102</v>
      </c>
      <c r="B2102" s="213">
        <v>10100501</v>
      </c>
      <c r="C2102" s="212">
        <v>108</v>
      </c>
      <c r="D2102" s="214">
        <v>43497</v>
      </c>
      <c r="E2102" s="160" t="s">
        <v>383</v>
      </c>
      <c r="F2102" s="160">
        <v>108107669</v>
      </c>
      <c r="G2102" s="160">
        <v>0</v>
      </c>
      <c r="H2102" s="214">
        <v>43502</v>
      </c>
      <c r="I2102" s="160" t="s">
        <v>524</v>
      </c>
      <c r="J2102" s="160" t="s">
        <v>377</v>
      </c>
      <c r="K2102" s="160">
        <f t="shared" si="34"/>
        <v>2</v>
      </c>
      <c r="L2102" s="160" t="s">
        <v>101</v>
      </c>
      <c r="M2102" s="211">
        <f>VLOOKUP(J2102,'Depr Rates'!A:G,7,FALSE)</f>
        <v>1.77E-2</v>
      </c>
    </row>
    <row r="2103" spans="1:13" ht="14.45" x14ac:dyDescent="0.3">
      <c r="A2103" s="212" t="s">
        <v>102</v>
      </c>
      <c r="B2103" s="213">
        <v>10100501</v>
      </c>
      <c r="C2103" s="212">
        <v>108</v>
      </c>
      <c r="D2103" s="214">
        <v>43497</v>
      </c>
      <c r="E2103" s="160" t="s">
        <v>381</v>
      </c>
      <c r="F2103" s="160">
        <v>108107669</v>
      </c>
      <c r="G2103" s="215">
        <v>-12402</v>
      </c>
      <c r="H2103" s="214">
        <v>43502</v>
      </c>
      <c r="I2103" s="160" t="s">
        <v>524</v>
      </c>
      <c r="J2103" s="160" t="s">
        <v>376</v>
      </c>
      <c r="K2103" s="160">
        <f t="shared" si="34"/>
        <v>2</v>
      </c>
      <c r="L2103" s="160" t="s">
        <v>101</v>
      </c>
      <c r="M2103" s="211">
        <f>VLOOKUP(J2103,'Depr Rates'!A:G,7,FALSE)</f>
        <v>3.9300000000000002E-2</v>
      </c>
    </row>
    <row r="2104" spans="1:13" ht="14.45" x14ac:dyDescent="0.3">
      <c r="A2104" s="212" t="s">
        <v>102</v>
      </c>
      <c r="B2104" s="213">
        <v>10100501</v>
      </c>
      <c r="C2104" s="212">
        <v>108</v>
      </c>
      <c r="D2104" s="214">
        <v>43497</v>
      </c>
      <c r="E2104" s="160" t="s">
        <v>383</v>
      </c>
      <c r="F2104" s="160">
        <v>108107669</v>
      </c>
      <c r="G2104" s="160">
        <v>0</v>
      </c>
      <c r="H2104" s="214">
        <v>43502</v>
      </c>
      <c r="I2104" s="160" t="s">
        <v>524</v>
      </c>
      <c r="J2104" s="160" t="s">
        <v>376</v>
      </c>
      <c r="K2104" s="160">
        <f t="shared" si="34"/>
        <v>2</v>
      </c>
      <c r="L2104" s="160" t="s">
        <v>101</v>
      </c>
      <c r="M2104" s="211">
        <f>VLOOKUP(J2104,'Depr Rates'!A:G,7,FALSE)</f>
        <v>3.9300000000000002E-2</v>
      </c>
    </row>
    <row r="2105" spans="1:13" ht="14.45" x14ac:dyDescent="0.3">
      <c r="A2105" s="212" t="s">
        <v>102</v>
      </c>
      <c r="B2105" s="213">
        <v>10100501</v>
      </c>
      <c r="C2105" s="212">
        <v>108</v>
      </c>
      <c r="D2105" s="214">
        <v>43497</v>
      </c>
      <c r="E2105" s="160" t="s">
        <v>383</v>
      </c>
      <c r="F2105" s="160">
        <v>108107669</v>
      </c>
      <c r="G2105" s="160">
        <v>0</v>
      </c>
      <c r="H2105" s="214">
        <v>43502</v>
      </c>
      <c r="I2105" s="160" t="s">
        <v>384</v>
      </c>
      <c r="J2105" s="160" t="s">
        <v>377</v>
      </c>
      <c r="K2105" s="160">
        <f t="shared" si="34"/>
        <v>2</v>
      </c>
      <c r="L2105" s="160" t="s">
        <v>101</v>
      </c>
      <c r="M2105" s="211">
        <f>VLOOKUP(J2105,'Depr Rates'!A:G,7,FALSE)</f>
        <v>1.77E-2</v>
      </c>
    </row>
    <row r="2106" spans="1:13" ht="14.45" x14ac:dyDescent="0.3">
      <c r="A2106" s="212" t="s">
        <v>102</v>
      </c>
      <c r="B2106" s="213">
        <v>10100501</v>
      </c>
      <c r="C2106" s="212">
        <v>108</v>
      </c>
      <c r="D2106" s="214">
        <v>43497</v>
      </c>
      <c r="E2106" s="160" t="s">
        <v>383</v>
      </c>
      <c r="F2106" s="160">
        <v>108107669</v>
      </c>
      <c r="G2106" s="160">
        <v>0</v>
      </c>
      <c r="H2106" s="214">
        <v>43502</v>
      </c>
      <c r="I2106" s="160" t="s">
        <v>384</v>
      </c>
      <c r="J2106" s="160" t="s">
        <v>377</v>
      </c>
      <c r="K2106" s="160">
        <f t="shared" si="34"/>
        <v>2</v>
      </c>
      <c r="L2106" s="160" t="s">
        <v>101</v>
      </c>
      <c r="M2106" s="211">
        <f>VLOOKUP(J2106,'Depr Rates'!A:G,7,FALSE)</f>
        <v>1.77E-2</v>
      </c>
    </row>
    <row r="2107" spans="1:13" ht="14.45" x14ac:dyDescent="0.3">
      <c r="A2107" s="212" t="s">
        <v>102</v>
      </c>
      <c r="B2107" s="213">
        <v>10100501</v>
      </c>
      <c r="C2107" s="212">
        <v>108</v>
      </c>
      <c r="D2107" s="214">
        <v>43497</v>
      </c>
      <c r="E2107" s="160" t="s">
        <v>383</v>
      </c>
      <c r="F2107" s="160">
        <v>108107669</v>
      </c>
      <c r="G2107" s="160">
        <v>0</v>
      </c>
      <c r="H2107" s="214">
        <v>43502</v>
      </c>
      <c r="I2107" s="160" t="s">
        <v>384</v>
      </c>
      <c r="J2107" s="160" t="s">
        <v>376</v>
      </c>
      <c r="K2107" s="160">
        <f t="shared" si="34"/>
        <v>2</v>
      </c>
      <c r="L2107" s="160" t="s">
        <v>101</v>
      </c>
      <c r="M2107" s="211">
        <f>VLOOKUP(J2107,'Depr Rates'!A:G,7,FALSE)</f>
        <v>3.9300000000000002E-2</v>
      </c>
    </row>
    <row r="2108" spans="1:13" ht="14.45" x14ac:dyDescent="0.3">
      <c r="A2108" s="212" t="s">
        <v>102</v>
      </c>
      <c r="B2108" s="213">
        <v>10100501</v>
      </c>
      <c r="C2108" s="212">
        <v>108</v>
      </c>
      <c r="D2108" s="214">
        <v>43525</v>
      </c>
      <c r="E2108" s="160" t="s">
        <v>383</v>
      </c>
      <c r="F2108" s="160">
        <v>108107669</v>
      </c>
      <c r="G2108" s="160">
        <v>0</v>
      </c>
      <c r="H2108" s="214">
        <v>43502</v>
      </c>
      <c r="I2108" s="160" t="s">
        <v>384</v>
      </c>
      <c r="J2108" s="160" t="s">
        <v>377</v>
      </c>
      <c r="K2108" s="160">
        <f t="shared" si="34"/>
        <v>2</v>
      </c>
      <c r="L2108" s="160" t="s">
        <v>101</v>
      </c>
      <c r="M2108" s="211">
        <f>VLOOKUP(J2108,'Depr Rates'!A:G,7,FALSE)</f>
        <v>1.77E-2</v>
      </c>
    </row>
    <row r="2109" spans="1:13" ht="14.45" x14ac:dyDescent="0.3">
      <c r="A2109" s="212" t="s">
        <v>102</v>
      </c>
      <c r="B2109" s="213">
        <v>10100501</v>
      </c>
      <c r="C2109" s="212">
        <v>108</v>
      </c>
      <c r="D2109" s="214">
        <v>43525</v>
      </c>
      <c r="E2109" s="160" t="s">
        <v>383</v>
      </c>
      <c r="F2109" s="160">
        <v>108107669</v>
      </c>
      <c r="G2109" s="160">
        <v>0</v>
      </c>
      <c r="H2109" s="214">
        <v>43502</v>
      </c>
      <c r="I2109" s="160" t="s">
        <v>384</v>
      </c>
      <c r="J2109" s="160" t="s">
        <v>377</v>
      </c>
      <c r="K2109" s="160">
        <f t="shared" si="34"/>
        <v>2</v>
      </c>
      <c r="L2109" s="160" t="s">
        <v>101</v>
      </c>
      <c r="M2109" s="211">
        <f>VLOOKUP(J2109,'Depr Rates'!A:G,7,FALSE)</f>
        <v>1.77E-2</v>
      </c>
    </row>
    <row r="2110" spans="1:13" ht="14.45" x14ac:dyDescent="0.3">
      <c r="A2110" s="212" t="s">
        <v>102</v>
      </c>
      <c r="B2110" s="213">
        <v>10100501</v>
      </c>
      <c r="C2110" s="212">
        <v>108</v>
      </c>
      <c r="D2110" s="214">
        <v>43525</v>
      </c>
      <c r="E2110" s="160" t="s">
        <v>383</v>
      </c>
      <c r="F2110" s="160">
        <v>108107669</v>
      </c>
      <c r="G2110" s="160">
        <v>0</v>
      </c>
      <c r="H2110" s="214">
        <v>43502</v>
      </c>
      <c r="I2110" s="160" t="s">
        <v>384</v>
      </c>
      <c r="J2110" s="160" t="s">
        <v>376</v>
      </c>
      <c r="K2110" s="160">
        <f t="shared" si="34"/>
        <v>2</v>
      </c>
      <c r="L2110" s="160" t="s">
        <v>101</v>
      </c>
      <c r="M2110" s="211">
        <f>VLOOKUP(J2110,'Depr Rates'!A:G,7,FALSE)</f>
        <v>3.9300000000000002E-2</v>
      </c>
    </row>
    <row r="2111" spans="1:13" ht="14.45" x14ac:dyDescent="0.3">
      <c r="A2111" s="212" t="s">
        <v>102</v>
      </c>
      <c r="B2111" s="213">
        <v>10100501</v>
      </c>
      <c r="C2111" s="212">
        <v>108</v>
      </c>
      <c r="D2111" s="214">
        <v>43525</v>
      </c>
      <c r="E2111" s="160" t="s">
        <v>383</v>
      </c>
      <c r="F2111" s="160">
        <v>108107669</v>
      </c>
      <c r="G2111" s="160">
        <v>0</v>
      </c>
      <c r="H2111" s="214">
        <v>43502</v>
      </c>
      <c r="I2111" s="160" t="s">
        <v>384</v>
      </c>
      <c r="J2111" s="160" t="s">
        <v>377</v>
      </c>
      <c r="K2111" s="160">
        <f t="shared" si="34"/>
        <v>2</v>
      </c>
      <c r="L2111" s="160" t="s">
        <v>101</v>
      </c>
      <c r="M2111" s="211">
        <f>VLOOKUP(J2111,'Depr Rates'!A:G,7,FALSE)</f>
        <v>1.77E-2</v>
      </c>
    </row>
    <row r="2112" spans="1:13" ht="14.45" x14ac:dyDescent="0.3">
      <c r="A2112" s="212" t="s">
        <v>102</v>
      </c>
      <c r="B2112" s="213">
        <v>10100501</v>
      </c>
      <c r="C2112" s="212">
        <v>108</v>
      </c>
      <c r="D2112" s="214">
        <v>43525</v>
      </c>
      <c r="E2112" s="160" t="s">
        <v>383</v>
      </c>
      <c r="F2112" s="160">
        <v>108107669</v>
      </c>
      <c r="G2112" s="160">
        <v>0</v>
      </c>
      <c r="H2112" s="214">
        <v>43502</v>
      </c>
      <c r="I2112" s="160" t="s">
        <v>384</v>
      </c>
      <c r="J2112" s="160" t="s">
        <v>377</v>
      </c>
      <c r="K2112" s="160">
        <f t="shared" si="34"/>
        <v>2</v>
      </c>
      <c r="L2112" s="160" t="s">
        <v>101</v>
      </c>
      <c r="M2112" s="211">
        <f>VLOOKUP(J2112,'Depr Rates'!A:G,7,FALSE)</f>
        <v>1.77E-2</v>
      </c>
    </row>
    <row r="2113" spans="1:13" ht="14.45" x14ac:dyDescent="0.3">
      <c r="A2113" s="212" t="s">
        <v>102</v>
      </c>
      <c r="B2113" s="213">
        <v>10100501</v>
      </c>
      <c r="C2113" s="212">
        <v>108</v>
      </c>
      <c r="D2113" s="214">
        <v>43525</v>
      </c>
      <c r="E2113" s="160" t="s">
        <v>383</v>
      </c>
      <c r="F2113" s="160">
        <v>108107669</v>
      </c>
      <c r="G2113" s="160">
        <v>0</v>
      </c>
      <c r="H2113" s="214">
        <v>43502</v>
      </c>
      <c r="I2113" s="160" t="s">
        <v>384</v>
      </c>
      <c r="J2113" s="160" t="s">
        <v>376</v>
      </c>
      <c r="K2113" s="160">
        <f t="shared" si="34"/>
        <v>2</v>
      </c>
      <c r="L2113" s="160" t="s">
        <v>101</v>
      </c>
      <c r="M2113" s="211">
        <f>VLOOKUP(J2113,'Depr Rates'!A:G,7,FALSE)</f>
        <v>3.9300000000000002E-2</v>
      </c>
    </row>
    <row r="2114" spans="1:13" ht="14.45" x14ac:dyDescent="0.3">
      <c r="A2114" s="212" t="s">
        <v>102</v>
      </c>
      <c r="B2114" s="213">
        <v>10100501</v>
      </c>
      <c r="C2114" s="212">
        <v>108</v>
      </c>
      <c r="D2114" s="214">
        <v>43466</v>
      </c>
      <c r="E2114" s="160" t="s">
        <v>381</v>
      </c>
      <c r="F2114" s="160">
        <v>108107719</v>
      </c>
      <c r="G2114" s="160">
        <v>-181.44</v>
      </c>
      <c r="H2114" s="214">
        <v>43479</v>
      </c>
      <c r="I2114" s="160" t="s">
        <v>423</v>
      </c>
      <c r="J2114" s="160" t="s">
        <v>9054</v>
      </c>
      <c r="K2114" s="160">
        <f t="shared" si="34"/>
        <v>1</v>
      </c>
      <c r="L2114" s="160" t="s">
        <v>101</v>
      </c>
      <c r="M2114" s="211">
        <f>VLOOKUP(J2114,'Depr Rates'!A:G,7,FALSE)</f>
        <v>3.1399999999999997E-2</v>
      </c>
    </row>
    <row r="2115" spans="1:13" ht="14.45" x14ac:dyDescent="0.3">
      <c r="A2115" s="212" t="s">
        <v>102</v>
      </c>
      <c r="B2115" s="213">
        <v>10100501</v>
      </c>
      <c r="C2115" s="212">
        <v>108</v>
      </c>
      <c r="D2115" s="214">
        <v>43466</v>
      </c>
      <c r="E2115" s="160" t="s">
        <v>383</v>
      </c>
      <c r="F2115" s="160">
        <v>108107719</v>
      </c>
      <c r="G2115" s="160">
        <v>0</v>
      </c>
      <c r="H2115" s="214">
        <v>43479</v>
      </c>
      <c r="I2115" s="160" t="s">
        <v>423</v>
      </c>
      <c r="J2115" s="160" t="s">
        <v>9054</v>
      </c>
      <c r="K2115" s="160">
        <f t="shared" si="34"/>
        <v>1</v>
      </c>
      <c r="L2115" s="160" t="s">
        <v>101</v>
      </c>
      <c r="M2115" s="211">
        <f>VLOOKUP(J2115,'Depr Rates'!A:G,7,FALSE)</f>
        <v>3.1399999999999997E-2</v>
      </c>
    </row>
    <row r="2116" spans="1:13" ht="14.45" x14ac:dyDescent="0.3">
      <c r="A2116" s="212" t="s">
        <v>102</v>
      </c>
      <c r="B2116" s="213">
        <v>10100501</v>
      </c>
      <c r="C2116" s="212">
        <v>108</v>
      </c>
      <c r="D2116" s="214">
        <v>43466</v>
      </c>
      <c r="E2116" s="160" t="s">
        <v>383</v>
      </c>
      <c r="F2116" s="160">
        <v>108107719</v>
      </c>
      <c r="G2116" s="160">
        <v>0</v>
      </c>
      <c r="H2116" s="214">
        <v>43479</v>
      </c>
      <c r="I2116" s="160" t="s">
        <v>384</v>
      </c>
      <c r="J2116" s="160" t="s">
        <v>9054</v>
      </c>
      <c r="K2116" s="160">
        <f t="shared" si="34"/>
        <v>1</v>
      </c>
      <c r="L2116" s="160" t="s">
        <v>101</v>
      </c>
      <c r="M2116" s="211">
        <f>VLOOKUP(J2116,'Depr Rates'!A:G,7,FALSE)</f>
        <v>3.1399999999999997E-2</v>
      </c>
    </row>
    <row r="2117" spans="1:13" ht="14.45" x14ac:dyDescent="0.3">
      <c r="A2117" s="212" t="s">
        <v>102</v>
      </c>
      <c r="B2117" s="213">
        <v>10100501</v>
      </c>
      <c r="C2117" s="212">
        <v>108</v>
      </c>
      <c r="D2117" s="214">
        <v>43466</v>
      </c>
      <c r="E2117" s="160" t="s">
        <v>383</v>
      </c>
      <c r="F2117" s="160">
        <v>108107719</v>
      </c>
      <c r="G2117" s="160">
        <v>0</v>
      </c>
      <c r="H2117" s="214">
        <v>43479</v>
      </c>
      <c r="I2117" s="160" t="s">
        <v>384</v>
      </c>
      <c r="J2117" s="160" t="s">
        <v>9054</v>
      </c>
      <c r="K2117" s="160">
        <f t="shared" si="34"/>
        <v>1</v>
      </c>
      <c r="L2117" s="160" t="s">
        <v>101</v>
      </c>
      <c r="M2117" s="211">
        <f>VLOOKUP(J2117,'Depr Rates'!A:G,7,FALSE)</f>
        <v>3.1399999999999997E-2</v>
      </c>
    </row>
    <row r="2118" spans="1:13" ht="14.45" x14ac:dyDescent="0.3">
      <c r="A2118" s="212" t="s">
        <v>102</v>
      </c>
      <c r="B2118" s="213">
        <v>10100501</v>
      </c>
      <c r="C2118" s="212">
        <v>108</v>
      </c>
      <c r="D2118" s="214">
        <v>43497</v>
      </c>
      <c r="E2118" s="160" t="s">
        <v>383</v>
      </c>
      <c r="F2118" s="160">
        <v>108107719</v>
      </c>
      <c r="G2118" s="160">
        <v>0</v>
      </c>
      <c r="H2118" s="214">
        <v>43479</v>
      </c>
      <c r="I2118" s="160" t="s">
        <v>384</v>
      </c>
      <c r="J2118" s="160" t="s">
        <v>9054</v>
      </c>
      <c r="K2118" s="160">
        <f t="shared" si="34"/>
        <v>1</v>
      </c>
      <c r="L2118" s="160" t="s">
        <v>101</v>
      </c>
      <c r="M2118" s="211">
        <f>VLOOKUP(J2118,'Depr Rates'!A:G,7,FALSE)</f>
        <v>3.1399999999999997E-2</v>
      </c>
    </row>
    <row r="2119" spans="1:13" ht="14.45" x14ac:dyDescent="0.3">
      <c r="A2119" s="212" t="s">
        <v>102</v>
      </c>
      <c r="B2119" s="213">
        <v>10100501</v>
      </c>
      <c r="C2119" s="212">
        <v>108</v>
      </c>
      <c r="D2119" s="214">
        <v>43497</v>
      </c>
      <c r="E2119" s="160" t="s">
        <v>383</v>
      </c>
      <c r="F2119" s="160">
        <v>108107719</v>
      </c>
      <c r="G2119" s="160">
        <v>0</v>
      </c>
      <c r="H2119" s="214">
        <v>43479</v>
      </c>
      <c r="I2119" s="160" t="s">
        <v>384</v>
      </c>
      <c r="J2119" s="160" t="s">
        <v>9054</v>
      </c>
      <c r="K2119" s="160">
        <f t="shared" si="34"/>
        <v>1</v>
      </c>
      <c r="L2119" s="160" t="s">
        <v>101</v>
      </c>
      <c r="M2119" s="211">
        <f>VLOOKUP(J2119,'Depr Rates'!A:G,7,FALSE)</f>
        <v>3.1399999999999997E-2</v>
      </c>
    </row>
    <row r="2120" spans="1:13" ht="14.45" x14ac:dyDescent="0.3">
      <c r="A2120" s="212" t="s">
        <v>102</v>
      </c>
      <c r="B2120" s="213">
        <v>10100501</v>
      </c>
      <c r="C2120" s="212">
        <v>108</v>
      </c>
      <c r="D2120" s="214">
        <v>43497</v>
      </c>
      <c r="E2120" s="160" t="s">
        <v>381</v>
      </c>
      <c r="F2120" s="160">
        <v>108107788</v>
      </c>
      <c r="G2120" s="215">
        <v>-1585.31</v>
      </c>
      <c r="H2120" s="214">
        <v>43521</v>
      </c>
      <c r="I2120" s="160" t="s">
        <v>541</v>
      </c>
      <c r="J2120" s="160" t="s">
        <v>9054</v>
      </c>
      <c r="K2120" s="160">
        <f t="shared" si="34"/>
        <v>2</v>
      </c>
      <c r="L2120" s="160" t="s">
        <v>101</v>
      </c>
      <c r="M2120" s="211">
        <f>VLOOKUP(J2120,'Depr Rates'!A:G,7,FALSE)</f>
        <v>3.1399999999999997E-2</v>
      </c>
    </row>
    <row r="2121" spans="1:13" ht="14.45" x14ac:dyDescent="0.3">
      <c r="A2121" s="212" t="s">
        <v>102</v>
      </c>
      <c r="B2121" s="213">
        <v>10100501</v>
      </c>
      <c r="C2121" s="212">
        <v>108</v>
      </c>
      <c r="D2121" s="214">
        <v>43497</v>
      </c>
      <c r="E2121" s="160" t="s">
        <v>383</v>
      </c>
      <c r="F2121" s="160">
        <v>108107788</v>
      </c>
      <c r="G2121" s="160">
        <v>0</v>
      </c>
      <c r="H2121" s="214">
        <v>43521</v>
      </c>
      <c r="I2121" s="160" t="s">
        <v>541</v>
      </c>
      <c r="J2121" s="160" t="s">
        <v>9054</v>
      </c>
      <c r="K2121" s="160">
        <f t="shared" si="34"/>
        <v>2</v>
      </c>
      <c r="L2121" s="160" t="s">
        <v>101</v>
      </c>
      <c r="M2121" s="211">
        <f>VLOOKUP(J2121,'Depr Rates'!A:G,7,FALSE)</f>
        <v>3.1399999999999997E-2</v>
      </c>
    </row>
    <row r="2122" spans="1:13" ht="14.45" x14ac:dyDescent="0.3">
      <c r="A2122" s="212" t="s">
        <v>102</v>
      </c>
      <c r="B2122" s="213">
        <v>10100501</v>
      </c>
      <c r="C2122" s="212">
        <v>108</v>
      </c>
      <c r="D2122" s="214">
        <v>43525</v>
      </c>
      <c r="E2122" s="160" t="s">
        <v>383</v>
      </c>
      <c r="F2122" s="160">
        <v>108107788</v>
      </c>
      <c r="G2122" s="160">
        <v>0</v>
      </c>
      <c r="H2122" s="214">
        <v>43521</v>
      </c>
      <c r="I2122" s="160" t="s">
        <v>384</v>
      </c>
      <c r="J2122" s="160" t="s">
        <v>9054</v>
      </c>
      <c r="K2122" s="160">
        <f t="shared" si="34"/>
        <v>2</v>
      </c>
      <c r="L2122" s="160" t="s">
        <v>101</v>
      </c>
      <c r="M2122" s="211">
        <f>VLOOKUP(J2122,'Depr Rates'!A:G,7,FALSE)</f>
        <v>3.1399999999999997E-2</v>
      </c>
    </row>
    <row r="2123" spans="1:13" ht="14.45" x14ac:dyDescent="0.3">
      <c r="A2123" s="212" t="s">
        <v>102</v>
      </c>
      <c r="B2123" s="213">
        <v>10100501</v>
      </c>
      <c r="C2123" s="212">
        <v>108</v>
      </c>
      <c r="D2123" s="214">
        <v>43525</v>
      </c>
      <c r="E2123" s="160" t="s">
        <v>383</v>
      </c>
      <c r="F2123" s="160">
        <v>108107788</v>
      </c>
      <c r="G2123" s="160">
        <v>0</v>
      </c>
      <c r="H2123" s="214">
        <v>43521</v>
      </c>
      <c r="I2123" s="160" t="s">
        <v>384</v>
      </c>
      <c r="J2123" s="160" t="s">
        <v>9054</v>
      </c>
      <c r="K2123" s="160">
        <f t="shared" si="34"/>
        <v>2</v>
      </c>
      <c r="L2123" s="160" t="s">
        <v>101</v>
      </c>
      <c r="M2123" s="211">
        <f>VLOOKUP(J2123,'Depr Rates'!A:G,7,FALSE)</f>
        <v>3.1399999999999997E-2</v>
      </c>
    </row>
    <row r="2124" spans="1:13" ht="14.45" x14ac:dyDescent="0.3">
      <c r="A2124" s="212" t="s">
        <v>102</v>
      </c>
      <c r="B2124" s="213">
        <v>10100501</v>
      </c>
      <c r="C2124" s="212">
        <v>108</v>
      </c>
      <c r="D2124" s="214">
        <v>43466</v>
      </c>
      <c r="E2124" s="160" t="s">
        <v>381</v>
      </c>
      <c r="F2124" s="160">
        <v>108107921</v>
      </c>
      <c r="G2124" s="215">
        <v>-2277</v>
      </c>
      <c r="H2124" s="214">
        <v>43493</v>
      </c>
      <c r="I2124" s="160" t="s">
        <v>476</v>
      </c>
      <c r="J2124" s="160" t="s">
        <v>9132</v>
      </c>
      <c r="K2124" s="160">
        <f t="shared" si="34"/>
        <v>1</v>
      </c>
      <c r="L2124" s="160" t="s">
        <v>101</v>
      </c>
      <c r="M2124" s="211">
        <f>VLOOKUP(J2124,'Depr Rates'!A:G,7,FALSE)</f>
        <v>3.7400000000000003E-2</v>
      </c>
    </row>
    <row r="2125" spans="1:13" ht="14.45" x14ac:dyDescent="0.3">
      <c r="A2125" s="212" t="s">
        <v>102</v>
      </c>
      <c r="B2125" s="213">
        <v>10100501</v>
      </c>
      <c r="C2125" s="212">
        <v>108</v>
      </c>
      <c r="D2125" s="214">
        <v>43466</v>
      </c>
      <c r="E2125" s="160" t="s">
        <v>383</v>
      </c>
      <c r="F2125" s="160">
        <v>108107921</v>
      </c>
      <c r="G2125" s="160">
        <v>0</v>
      </c>
      <c r="H2125" s="214">
        <v>43493</v>
      </c>
      <c r="I2125" s="160" t="s">
        <v>476</v>
      </c>
      <c r="J2125" s="160" t="s">
        <v>9132</v>
      </c>
      <c r="K2125" s="160">
        <f t="shared" ref="K2125:K2188" si="35">MONTH(H2125)</f>
        <v>1</v>
      </c>
      <c r="L2125" s="160" t="s">
        <v>101</v>
      </c>
      <c r="M2125" s="211">
        <f>VLOOKUP(J2125,'Depr Rates'!A:G,7,FALSE)</f>
        <v>3.7400000000000003E-2</v>
      </c>
    </row>
    <row r="2126" spans="1:13" ht="14.45" x14ac:dyDescent="0.3">
      <c r="A2126" s="212" t="s">
        <v>102</v>
      </c>
      <c r="B2126" s="213">
        <v>10100501</v>
      </c>
      <c r="C2126" s="212">
        <v>108</v>
      </c>
      <c r="D2126" s="214">
        <v>43497</v>
      </c>
      <c r="E2126" s="160" t="s">
        <v>383</v>
      </c>
      <c r="F2126" s="160">
        <v>108107921</v>
      </c>
      <c r="G2126" s="160">
        <v>0</v>
      </c>
      <c r="H2126" s="214">
        <v>43493</v>
      </c>
      <c r="I2126" s="160" t="s">
        <v>384</v>
      </c>
      <c r="J2126" s="160" t="s">
        <v>9132</v>
      </c>
      <c r="K2126" s="160">
        <f t="shared" si="35"/>
        <v>1</v>
      </c>
      <c r="L2126" s="160" t="s">
        <v>101</v>
      </c>
      <c r="M2126" s="211">
        <f>VLOOKUP(J2126,'Depr Rates'!A:G,7,FALSE)</f>
        <v>3.7400000000000003E-2</v>
      </c>
    </row>
    <row r="2127" spans="1:13" ht="14.45" x14ac:dyDescent="0.3">
      <c r="A2127" s="212" t="s">
        <v>102</v>
      </c>
      <c r="B2127" s="213">
        <v>10100501</v>
      </c>
      <c r="C2127" s="212">
        <v>108</v>
      </c>
      <c r="D2127" s="214">
        <v>43497</v>
      </c>
      <c r="E2127" s="160" t="s">
        <v>383</v>
      </c>
      <c r="F2127" s="160">
        <v>108107921</v>
      </c>
      <c r="G2127" s="160">
        <v>0</v>
      </c>
      <c r="H2127" s="214">
        <v>43493</v>
      </c>
      <c r="I2127" s="160" t="s">
        <v>384</v>
      </c>
      <c r="J2127" s="160" t="s">
        <v>9132</v>
      </c>
      <c r="K2127" s="160">
        <f t="shared" si="35"/>
        <v>1</v>
      </c>
      <c r="L2127" s="160" t="s">
        <v>101</v>
      </c>
      <c r="M2127" s="211">
        <f>VLOOKUP(J2127,'Depr Rates'!A:G,7,FALSE)</f>
        <v>3.7400000000000003E-2</v>
      </c>
    </row>
    <row r="2128" spans="1:13" ht="14.45" x14ac:dyDescent="0.3">
      <c r="A2128" s="212" t="s">
        <v>102</v>
      </c>
      <c r="B2128" s="213">
        <v>10100501</v>
      </c>
      <c r="C2128" s="212">
        <v>108</v>
      </c>
      <c r="D2128" s="214">
        <v>43525</v>
      </c>
      <c r="E2128" s="160" t="s">
        <v>383</v>
      </c>
      <c r="F2128" s="160">
        <v>108107921</v>
      </c>
      <c r="G2128" s="160">
        <v>0</v>
      </c>
      <c r="H2128" s="214">
        <v>43493</v>
      </c>
      <c r="I2128" s="160" t="s">
        <v>384</v>
      </c>
      <c r="J2128" s="160" t="s">
        <v>9132</v>
      </c>
      <c r="K2128" s="160">
        <f t="shared" si="35"/>
        <v>1</v>
      </c>
      <c r="L2128" s="160" t="s">
        <v>101</v>
      </c>
      <c r="M2128" s="211">
        <f>VLOOKUP(J2128,'Depr Rates'!A:G,7,FALSE)</f>
        <v>3.7400000000000003E-2</v>
      </c>
    </row>
    <row r="2129" spans="1:13" ht="14.45" x14ac:dyDescent="0.3">
      <c r="A2129" s="212" t="s">
        <v>102</v>
      </c>
      <c r="B2129" s="213">
        <v>10100501</v>
      </c>
      <c r="C2129" s="212">
        <v>108</v>
      </c>
      <c r="D2129" s="214">
        <v>43525</v>
      </c>
      <c r="E2129" s="160" t="s">
        <v>383</v>
      </c>
      <c r="F2129" s="160">
        <v>108107921</v>
      </c>
      <c r="G2129" s="160">
        <v>0</v>
      </c>
      <c r="H2129" s="214">
        <v>43493</v>
      </c>
      <c r="I2129" s="160" t="s">
        <v>384</v>
      </c>
      <c r="J2129" s="160" t="s">
        <v>9132</v>
      </c>
      <c r="K2129" s="160">
        <f t="shared" si="35"/>
        <v>1</v>
      </c>
      <c r="L2129" s="160" t="s">
        <v>101</v>
      </c>
      <c r="M2129" s="211">
        <f>VLOOKUP(J2129,'Depr Rates'!A:G,7,FALSE)</f>
        <v>3.7400000000000003E-2</v>
      </c>
    </row>
    <row r="2130" spans="1:13" ht="14.45" x14ac:dyDescent="0.3">
      <c r="A2130" s="212" t="s">
        <v>102</v>
      </c>
      <c r="B2130" s="213">
        <v>10100501</v>
      </c>
      <c r="C2130" s="212">
        <v>108</v>
      </c>
      <c r="D2130" s="214">
        <v>43525</v>
      </c>
      <c r="E2130" s="160" t="s">
        <v>383</v>
      </c>
      <c r="F2130" s="160">
        <v>108107921</v>
      </c>
      <c r="G2130" s="160">
        <v>0</v>
      </c>
      <c r="H2130" s="214">
        <v>43493</v>
      </c>
      <c r="I2130" s="160" t="s">
        <v>384</v>
      </c>
      <c r="J2130" s="160" t="s">
        <v>9132</v>
      </c>
      <c r="K2130" s="160">
        <f t="shared" si="35"/>
        <v>1</v>
      </c>
      <c r="L2130" s="160" t="s">
        <v>101</v>
      </c>
      <c r="M2130" s="211">
        <f>VLOOKUP(J2130,'Depr Rates'!A:G,7,FALSE)</f>
        <v>3.7400000000000003E-2</v>
      </c>
    </row>
    <row r="2131" spans="1:13" ht="14.45" x14ac:dyDescent="0.3">
      <c r="A2131" s="212" t="s">
        <v>102</v>
      </c>
      <c r="B2131" s="213">
        <v>10100501</v>
      </c>
      <c r="C2131" s="212">
        <v>108</v>
      </c>
      <c r="D2131" s="214">
        <v>43497</v>
      </c>
      <c r="E2131" s="160" t="s">
        <v>381</v>
      </c>
      <c r="F2131" s="160">
        <v>108108402</v>
      </c>
      <c r="G2131" s="215">
        <v>-2262.52</v>
      </c>
      <c r="H2131" s="214">
        <v>43514</v>
      </c>
      <c r="I2131" s="160" t="s">
        <v>520</v>
      </c>
      <c r="J2131" s="160" t="s">
        <v>376</v>
      </c>
      <c r="K2131" s="160">
        <f t="shared" si="35"/>
        <v>2</v>
      </c>
      <c r="L2131" s="160" t="s">
        <v>101</v>
      </c>
      <c r="M2131" s="211">
        <f>VLOOKUP(J2131,'Depr Rates'!A:G,7,FALSE)</f>
        <v>3.9300000000000002E-2</v>
      </c>
    </row>
    <row r="2132" spans="1:13" ht="14.45" x14ac:dyDescent="0.3">
      <c r="A2132" s="212" t="s">
        <v>102</v>
      </c>
      <c r="B2132" s="213">
        <v>10100501</v>
      </c>
      <c r="C2132" s="212">
        <v>108</v>
      </c>
      <c r="D2132" s="214">
        <v>43497</v>
      </c>
      <c r="E2132" s="160" t="s">
        <v>381</v>
      </c>
      <c r="F2132" s="160">
        <v>108108402</v>
      </c>
      <c r="G2132" s="215">
        <v>-2173.6</v>
      </c>
      <c r="H2132" s="214">
        <v>43514</v>
      </c>
      <c r="I2132" s="160" t="s">
        <v>520</v>
      </c>
      <c r="J2132" s="160" t="s">
        <v>376</v>
      </c>
      <c r="K2132" s="160">
        <f t="shared" si="35"/>
        <v>2</v>
      </c>
      <c r="L2132" s="160" t="s">
        <v>101</v>
      </c>
      <c r="M2132" s="211">
        <f>VLOOKUP(J2132,'Depr Rates'!A:G,7,FALSE)</f>
        <v>3.9300000000000002E-2</v>
      </c>
    </row>
    <row r="2133" spans="1:13" ht="14.45" x14ac:dyDescent="0.3">
      <c r="A2133" s="212" t="s">
        <v>102</v>
      </c>
      <c r="B2133" s="213">
        <v>10100501</v>
      </c>
      <c r="C2133" s="212">
        <v>108</v>
      </c>
      <c r="D2133" s="214">
        <v>43497</v>
      </c>
      <c r="E2133" s="160" t="s">
        <v>381</v>
      </c>
      <c r="F2133" s="160">
        <v>108108402</v>
      </c>
      <c r="G2133" s="215">
        <v>-3487.64</v>
      </c>
      <c r="H2133" s="214">
        <v>43514</v>
      </c>
      <c r="I2133" s="160" t="s">
        <v>520</v>
      </c>
      <c r="J2133" s="160" t="s">
        <v>376</v>
      </c>
      <c r="K2133" s="160">
        <f t="shared" si="35"/>
        <v>2</v>
      </c>
      <c r="L2133" s="160" t="s">
        <v>101</v>
      </c>
      <c r="M2133" s="211">
        <f>VLOOKUP(J2133,'Depr Rates'!A:G,7,FALSE)</f>
        <v>3.9300000000000002E-2</v>
      </c>
    </row>
    <row r="2134" spans="1:13" ht="14.45" x14ac:dyDescent="0.3">
      <c r="A2134" s="212" t="s">
        <v>102</v>
      </c>
      <c r="B2134" s="213">
        <v>10100501</v>
      </c>
      <c r="C2134" s="212">
        <v>108</v>
      </c>
      <c r="D2134" s="214">
        <v>43497</v>
      </c>
      <c r="E2134" s="160" t="s">
        <v>383</v>
      </c>
      <c r="F2134" s="160">
        <v>108108402</v>
      </c>
      <c r="G2134" s="160">
        <v>0</v>
      </c>
      <c r="H2134" s="214">
        <v>43514</v>
      </c>
      <c r="I2134" s="160" t="s">
        <v>520</v>
      </c>
      <c r="J2134" s="160" t="s">
        <v>376</v>
      </c>
      <c r="K2134" s="160">
        <f t="shared" si="35"/>
        <v>2</v>
      </c>
      <c r="L2134" s="160" t="s">
        <v>101</v>
      </c>
      <c r="M2134" s="211">
        <f>VLOOKUP(J2134,'Depr Rates'!A:G,7,FALSE)</f>
        <v>3.9300000000000002E-2</v>
      </c>
    </row>
    <row r="2135" spans="1:13" ht="14.45" x14ac:dyDescent="0.3">
      <c r="A2135" s="212" t="s">
        <v>102</v>
      </c>
      <c r="B2135" s="213">
        <v>10100501</v>
      </c>
      <c r="C2135" s="212">
        <v>108</v>
      </c>
      <c r="D2135" s="214">
        <v>43497</v>
      </c>
      <c r="E2135" s="160" t="s">
        <v>383</v>
      </c>
      <c r="F2135" s="160">
        <v>108108402</v>
      </c>
      <c r="G2135" s="160">
        <v>0</v>
      </c>
      <c r="H2135" s="214">
        <v>43514</v>
      </c>
      <c r="I2135" s="160" t="s">
        <v>520</v>
      </c>
      <c r="J2135" s="160" t="s">
        <v>376</v>
      </c>
      <c r="K2135" s="160">
        <f t="shared" si="35"/>
        <v>2</v>
      </c>
      <c r="L2135" s="160" t="s">
        <v>101</v>
      </c>
      <c r="M2135" s="211">
        <f>VLOOKUP(J2135,'Depr Rates'!A:G,7,FALSE)</f>
        <v>3.9300000000000002E-2</v>
      </c>
    </row>
    <row r="2136" spans="1:13" ht="14.45" x14ac:dyDescent="0.3">
      <c r="A2136" s="212" t="s">
        <v>102</v>
      </c>
      <c r="B2136" s="213">
        <v>10100501</v>
      </c>
      <c r="C2136" s="212">
        <v>108</v>
      </c>
      <c r="D2136" s="214">
        <v>43497</v>
      </c>
      <c r="E2136" s="160" t="s">
        <v>383</v>
      </c>
      <c r="F2136" s="160">
        <v>108108402</v>
      </c>
      <c r="G2136" s="160">
        <v>0</v>
      </c>
      <c r="H2136" s="214">
        <v>43514</v>
      </c>
      <c r="I2136" s="160" t="s">
        <v>520</v>
      </c>
      <c r="J2136" s="160" t="s">
        <v>376</v>
      </c>
      <c r="K2136" s="160">
        <f t="shared" si="35"/>
        <v>2</v>
      </c>
      <c r="L2136" s="160" t="s">
        <v>101</v>
      </c>
      <c r="M2136" s="211">
        <f>VLOOKUP(J2136,'Depr Rates'!A:G,7,FALSE)</f>
        <v>3.9300000000000002E-2</v>
      </c>
    </row>
    <row r="2137" spans="1:13" ht="14.45" x14ac:dyDescent="0.3">
      <c r="A2137" s="212" t="s">
        <v>102</v>
      </c>
      <c r="B2137" s="213">
        <v>10100501</v>
      </c>
      <c r="C2137" s="212">
        <v>108</v>
      </c>
      <c r="D2137" s="214">
        <v>43497</v>
      </c>
      <c r="E2137" s="160" t="s">
        <v>383</v>
      </c>
      <c r="F2137" s="160">
        <v>108108402</v>
      </c>
      <c r="G2137" s="160">
        <v>0</v>
      </c>
      <c r="H2137" s="214">
        <v>43514</v>
      </c>
      <c r="I2137" s="160" t="s">
        <v>384</v>
      </c>
      <c r="J2137" s="160" t="s">
        <v>376</v>
      </c>
      <c r="K2137" s="160">
        <f t="shared" si="35"/>
        <v>2</v>
      </c>
      <c r="L2137" s="160" t="s">
        <v>101</v>
      </c>
      <c r="M2137" s="211">
        <f>VLOOKUP(J2137,'Depr Rates'!A:G,7,FALSE)</f>
        <v>3.9300000000000002E-2</v>
      </c>
    </row>
    <row r="2138" spans="1:13" ht="14.45" x14ac:dyDescent="0.3">
      <c r="A2138" s="212" t="s">
        <v>102</v>
      </c>
      <c r="B2138" s="213">
        <v>10100501</v>
      </c>
      <c r="C2138" s="212">
        <v>108</v>
      </c>
      <c r="D2138" s="214">
        <v>43497</v>
      </c>
      <c r="E2138" s="160" t="s">
        <v>383</v>
      </c>
      <c r="F2138" s="160">
        <v>108108402</v>
      </c>
      <c r="G2138" s="160">
        <v>0</v>
      </c>
      <c r="H2138" s="214">
        <v>43514</v>
      </c>
      <c r="I2138" s="160" t="s">
        <v>384</v>
      </c>
      <c r="J2138" s="160" t="s">
        <v>376</v>
      </c>
      <c r="K2138" s="160">
        <f t="shared" si="35"/>
        <v>2</v>
      </c>
      <c r="L2138" s="160" t="s">
        <v>101</v>
      </c>
      <c r="M2138" s="211">
        <f>VLOOKUP(J2138,'Depr Rates'!A:G,7,FALSE)</f>
        <v>3.9300000000000002E-2</v>
      </c>
    </row>
    <row r="2139" spans="1:13" ht="14.45" x14ac:dyDescent="0.3">
      <c r="A2139" s="212" t="s">
        <v>102</v>
      </c>
      <c r="B2139" s="213">
        <v>10100501</v>
      </c>
      <c r="C2139" s="212">
        <v>108</v>
      </c>
      <c r="D2139" s="214">
        <v>43497</v>
      </c>
      <c r="E2139" s="160" t="s">
        <v>383</v>
      </c>
      <c r="F2139" s="160">
        <v>108108402</v>
      </c>
      <c r="G2139" s="160">
        <v>0</v>
      </c>
      <c r="H2139" s="214">
        <v>43514</v>
      </c>
      <c r="I2139" s="160" t="s">
        <v>384</v>
      </c>
      <c r="J2139" s="160" t="s">
        <v>376</v>
      </c>
      <c r="K2139" s="160">
        <f t="shared" si="35"/>
        <v>2</v>
      </c>
      <c r="L2139" s="160" t="s">
        <v>101</v>
      </c>
      <c r="M2139" s="211">
        <f>VLOOKUP(J2139,'Depr Rates'!A:G,7,FALSE)</f>
        <v>3.9300000000000002E-2</v>
      </c>
    </row>
    <row r="2140" spans="1:13" ht="14.45" x14ac:dyDescent="0.3">
      <c r="A2140" s="212" t="s">
        <v>102</v>
      </c>
      <c r="B2140" s="213">
        <v>10100501</v>
      </c>
      <c r="C2140" s="212">
        <v>108</v>
      </c>
      <c r="D2140" s="214">
        <v>43525</v>
      </c>
      <c r="E2140" s="160" t="s">
        <v>383</v>
      </c>
      <c r="F2140" s="160">
        <v>108108402</v>
      </c>
      <c r="G2140" s="160">
        <v>0</v>
      </c>
      <c r="H2140" s="214">
        <v>43514</v>
      </c>
      <c r="I2140" s="160" t="s">
        <v>384</v>
      </c>
      <c r="J2140" s="160" t="s">
        <v>376</v>
      </c>
      <c r="K2140" s="160">
        <f t="shared" si="35"/>
        <v>2</v>
      </c>
      <c r="L2140" s="160" t="s">
        <v>101</v>
      </c>
      <c r="M2140" s="211">
        <f>VLOOKUP(J2140,'Depr Rates'!A:G,7,FALSE)</f>
        <v>3.9300000000000002E-2</v>
      </c>
    </row>
    <row r="2141" spans="1:13" ht="14.45" x14ac:dyDescent="0.3">
      <c r="A2141" s="212" t="s">
        <v>102</v>
      </c>
      <c r="B2141" s="213">
        <v>10100501</v>
      </c>
      <c r="C2141" s="212">
        <v>108</v>
      </c>
      <c r="D2141" s="214">
        <v>43525</v>
      </c>
      <c r="E2141" s="160" t="s">
        <v>383</v>
      </c>
      <c r="F2141" s="160">
        <v>108108402</v>
      </c>
      <c r="G2141" s="160">
        <v>0</v>
      </c>
      <c r="H2141" s="214">
        <v>43514</v>
      </c>
      <c r="I2141" s="160" t="s">
        <v>384</v>
      </c>
      <c r="J2141" s="160" t="s">
        <v>376</v>
      </c>
      <c r="K2141" s="160">
        <f t="shared" si="35"/>
        <v>2</v>
      </c>
      <c r="L2141" s="160" t="s">
        <v>101</v>
      </c>
      <c r="M2141" s="211">
        <f>VLOOKUP(J2141,'Depr Rates'!A:G,7,FALSE)</f>
        <v>3.9300000000000002E-2</v>
      </c>
    </row>
    <row r="2142" spans="1:13" ht="14.45" x14ac:dyDescent="0.3">
      <c r="A2142" s="212" t="s">
        <v>102</v>
      </c>
      <c r="B2142" s="213">
        <v>10100501</v>
      </c>
      <c r="C2142" s="212">
        <v>108</v>
      </c>
      <c r="D2142" s="214">
        <v>43525</v>
      </c>
      <c r="E2142" s="160" t="s">
        <v>383</v>
      </c>
      <c r="F2142" s="160">
        <v>108108402</v>
      </c>
      <c r="G2142" s="160">
        <v>0</v>
      </c>
      <c r="H2142" s="214">
        <v>43514</v>
      </c>
      <c r="I2142" s="160" t="s">
        <v>384</v>
      </c>
      <c r="J2142" s="160" t="s">
        <v>376</v>
      </c>
      <c r="K2142" s="160">
        <f t="shared" si="35"/>
        <v>2</v>
      </c>
      <c r="L2142" s="160" t="s">
        <v>101</v>
      </c>
      <c r="M2142" s="211">
        <f>VLOOKUP(J2142,'Depr Rates'!A:G,7,FALSE)</f>
        <v>3.9300000000000002E-2</v>
      </c>
    </row>
    <row r="2143" spans="1:13" ht="14.45" x14ac:dyDescent="0.3">
      <c r="A2143" s="212" t="s">
        <v>102</v>
      </c>
      <c r="B2143" s="213">
        <v>10100501</v>
      </c>
      <c r="C2143" s="212">
        <v>108</v>
      </c>
      <c r="D2143" s="214">
        <v>43525</v>
      </c>
      <c r="E2143" s="160" t="s">
        <v>383</v>
      </c>
      <c r="F2143" s="160">
        <v>108108402</v>
      </c>
      <c r="G2143" s="160">
        <v>0</v>
      </c>
      <c r="H2143" s="214">
        <v>43514</v>
      </c>
      <c r="I2143" s="160" t="s">
        <v>384</v>
      </c>
      <c r="J2143" s="160" t="s">
        <v>376</v>
      </c>
      <c r="K2143" s="160">
        <f t="shared" si="35"/>
        <v>2</v>
      </c>
      <c r="L2143" s="160" t="s">
        <v>101</v>
      </c>
      <c r="M2143" s="211">
        <f>VLOOKUP(J2143,'Depr Rates'!A:G,7,FALSE)</f>
        <v>3.9300000000000002E-2</v>
      </c>
    </row>
    <row r="2144" spans="1:13" ht="14.45" x14ac:dyDescent="0.3">
      <c r="A2144" s="212" t="s">
        <v>102</v>
      </c>
      <c r="B2144" s="213">
        <v>10100501</v>
      </c>
      <c r="C2144" s="212">
        <v>108</v>
      </c>
      <c r="D2144" s="214">
        <v>43525</v>
      </c>
      <c r="E2144" s="160" t="s">
        <v>383</v>
      </c>
      <c r="F2144" s="160">
        <v>108108402</v>
      </c>
      <c r="G2144" s="160">
        <v>0</v>
      </c>
      <c r="H2144" s="214">
        <v>43514</v>
      </c>
      <c r="I2144" s="160" t="s">
        <v>384</v>
      </c>
      <c r="J2144" s="160" t="s">
        <v>376</v>
      </c>
      <c r="K2144" s="160">
        <f t="shared" si="35"/>
        <v>2</v>
      </c>
      <c r="L2144" s="160" t="s">
        <v>101</v>
      </c>
      <c r="M2144" s="211">
        <f>VLOOKUP(J2144,'Depr Rates'!A:G,7,FALSE)</f>
        <v>3.9300000000000002E-2</v>
      </c>
    </row>
    <row r="2145" spans="1:13" ht="14.45" x14ac:dyDescent="0.3">
      <c r="A2145" s="212" t="s">
        <v>102</v>
      </c>
      <c r="B2145" s="213">
        <v>10100501</v>
      </c>
      <c r="C2145" s="212">
        <v>108</v>
      </c>
      <c r="D2145" s="214">
        <v>43525</v>
      </c>
      <c r="E2145" s="160" t="s">
        <v>383</v>
      </c>
      <c r="F2145" s="160">
        <v>108108402</v>
      </c>
      <c r="G2145" s="160">
        <v>0</v>
      </c>
      <c r="H2145" s="214">
        <v>43514</v>
      </c>
      <c r="I2145" s="160" t="s">
        <v>384</v>
      </c>
      <c r="J2145" s="160" t="s">
        <v>376</v>
      </c>
      <c r="K2145" s="160">
        <f t="shared" si="35"/>
        <v>2</v>
      </c>
      <c r="L2145" s="160" t="s">
        <v>101</v>
      </c>
      <c r="M2145" s="211">
        <f>VLOOKUP(J2145,'Depr Rates'!A:G,7,FALSE)</f>
        <v>3.9300000000000002E-2</v>
      </c>
    </row>
    <row r="2146" spans="1:13" ht="14.45" x14ac:dyDescent="0.3">
      <c r="A2146" s="212" t="s">
        <v>102</v>
      </c>
      <c r="B2146" s="213">
        <v>10100501</v>
      </c>
      <c r="C2146" s="212">
        <v>108</v>
      </c>
      <c r="D2146" s="214">
        <v>43466</v>
      </c>
      <c r="E2146" s="160" t="s">
        <v>381</v>
      </c>
      <c r="F2146" s="160">
        <v>108108442</v>
      </c>
      <c r="G2146" s="215">
        <v>-1345.07</v>
      </c>
      <c r="H2146" s="214">
        <v>43469</v>
      </c>
      <c r="I2146" s="160" t="s">
        <v>412</v>
      </c>
      <c r="J2146" s="160" t="s">
        <v>9054</v>
      </c>
      <c r="K2146" s="160">
        <f t="shared" si="35"/>
        <v>1</v>
      </c>
      <c r="L2146" s="160" t="s">
        <v>101</v>
      </c>
      <c r="M2146" s="211">
        <f>VLOOKUP(J2146,'Depr Rates'!A:G,7,FALSE)</f>
        <v>3.1399999999999997E-2</v>
      </c>
    </row>
    <row r="2147" spans="1:13" ht="14.45" x14ac:dyDescent="0.3">
      <c r="A2147" s="212" t="s">
        <v>102</v>
      </c>
      <c r="B2147" s="213">
        <v>10100501</v>
      </c>
      <c r="C2147" s="212">
        <v>108</v>
      </c>
      <c r="D2147" s="214">
        <v>43466</v>
      </c>
      <c r="E2147" s="160" t="s">
        <v>383</v>
      </c>
      <c r="F2147" s="160">
        <v>108108442</v>
      </c>
      <c r="G2147" s="160">
        <v>0</v>
      </c>
      <c r="H2147" s="214">
        <v>43469</v>
      </c>
      <c r="I2147" s="160" t="s">
        <v>412</v>
      </c>
      <c r="J2147" s="160" t="s">
        <v>9054</v>
      </c>
      <c r="K2147" s="160">
        <f t="shared" si="35"/>
        <v>1</v>
      </c>
      <c r="L2147" s="160" t="s">
        <v>101</v>
      </c>
      <c r="M2147" s="211">
        <f>VLOOKUP(J2147,'Depr Rates'!A:G,7,FALSE)</f>
        <v>3.1399999999999997E-2</v>
      </c>
    </row>
    <row r="2148" spans="1:13" ht="14.45" x14ac:dyDescent="0.3">
      <c r="A2148" s="212" t="s">
        <v>102</v>
      </c>
      <c r="B2148" s="213">
        <v>10100501</v>
      </c>
      <c r="C2148" s="212">
        <v>108</v>
      </c>
      <c r="D2148" s="214">
        <v>43466</v>
      </c>
      <c r="E2148" s="160" t="s">
        <v>381</v>
      </c>
      <c r="F2148" s="160">
        <v>108108442</v>
      </c>
      <c r="G2148" s="160">
        <v>-139.15</v>
      </c>
      <c r="H2148" s="214">
        <v>43469</v>
      </c>
      <c r="I2148" s="160" t="s">
        <v>412</v>
      </c>
      <c r="J2148" s="160" t="s">
        <v>9132</v>
      </c>
      <c r="K2148" s="160">
        <f t="shared" si="35"/>
        <v>1</v>
      </c>
      <c r="L2148" s="160" t="s">
        <v>101</v>
      </c>
      <c r="M2148" s="211">
        <f>VLOOKUP(J2148,'Depr Rates'!A:G,7,FALSE)</f>
        <v>3.7400000000000003E-2</v>
      </c>
    </row>
    <row r="2149" spans="1:13" ht="14.45" x14ac:dyDescent="0.3">
      <c r="A2149" s="212" t="s">
        <v>102</v>
      </c>
      <c r="B2149" s="213">
        <v>10100501</v>
      </c>
      <c r="C2149" s="212">
        <v>108</v>
      </c>
      <c r="D2149" s="214">
        <v>43466</v>
      </c>
      <c r="E2149" s="160" t="s">
        <v>383</v>
      </c>
      <c r="F2149" s="160">
        <v>108108442</v>
      </c>
      <c r="G2149" s="160">
        <v>0</v>
      </c>
      <c r="H2149" s="214">
        <v>43469</v>
      </c>
      <c r="I2149" s="160" t="s">
        <v>412</v>
      </c>
      <c r="J2149" s="160" t="s">
        <v>9132</v>
      </c>
      <c r="K2149" s="160">
        <f t="shared" si="35"/>
        <v>1</v>
      </c>
      <c r="L2149" s="160" t="s">
        <v>101</v>
      </c>
      <c r="M2149" s="211">
        <f>VLOOKUP(J2149,'Depr Rates'!A:G,7,FALSE)</f>
        <v>3.7400000000000003E-2</v>
      </c>
    </row>
    <row r="2150" spans="1:13" ht="14.45" x14ac:dyDescent="0.3">
      <c r="A2150" s="212" t="s">
        <v>102</v>
      </c>
      <c r="B2150" s="213">
        <v>10100501</v>
      </c>
      <c r="C2150" s="212">
        <v>108</v>
      </c>
      <c r="D2150" s="214">
        <v>43466</v>
      </c>
      <c r="E2150" s="160" t="s">
        <v>383</v>
      </c>
      <c r="F2150" s="160">
        <v>108108442</v>
      </c>
      <c r="G2150" s="160">
        <v>0</v>
      </c>
      <c r="H2150" s="214">
        <v>43469</v>
      </c>
      <c r="I2150" s="160" t="s">
        <v>384</v>
      </c>
      <c r="J2150" s="160" t="s">
        <v>9054</v>
      </c>
      <c r="K2150" s="160">
        <f t="shared" si="35"/>
        <v>1</v>
      </c>
      <c r="L2150" s="160" t="s">
        <v>101</v>
      </c>
      <c r="M2150" s="211">
        <f>VLOOKUP(J2150,'Depr Rates'!A:G,7,FALSE)</f>
        <v>3.1399999999999997E-2</v>
      </c>
    </row>
    <row r="2151" spans="1:13" ht="14.45" x14ac:dyDescent="0.3">
      <c r="A2151" s="212" t="s">
        <v>102</v>
      </c>
      <c r="B2151" s="213">
        <v>10100501</v>
      </c>
      <c r="C2151" s="212">
        <v>108</v>
      </c>
      <c r="D2151" s="214">
        <v>43466</v>
      </c>
      <c r="E2151" s="160" t="s">
        <v>383</v>
      </c>
      <c r="F2151" s="160">
        <v>108108442</v>
      </c>
      <c r="G2151" s="160">
        <v>0</v>
      </c>
      <c r="H2151" s="214">
        <v>43469</v>
      </c>
      <c r="I2151" s="160" t="s">
        <v>384</v>
      </c>
      <c r="J2151" s="160" t="s">
        <v>9132</v>
      </c>
      <c r="K2151" s="160">
        <f t="shared" si="35"/>
        <v>1</v>
      </c>
      <c r="L2151" s="160" t="s">
        <v>101</v>
      </c>
      <c r="M2151" s="211">
        <f>VLOOKUP(J2151,'Depr Rates'!A:G,7,FALSE)</f>
        <v>3.7400000000000003E-2</v>
      </c>
    </row>
    <row r="2152" spans="1:13" ht="14.45" x14ac:dyDescent="0.3">
      <c r="A2152" s="212" t="s">
        <v>102</v>
      </c>
      <c r="B2152" s="213">
        <v>10100501</v>
      </c>
      <c r="C2152" s="212">
        <v>108</v>
      </c>
      <c r="D2152" s="214">
        <v>43466</v>
      </c>
      <c r="E2152" s="160" t="s">
        <v>383</v>
      </c>
      <c r="F2152" s="160">
        <v>108108442</v>
      </c>
      <c r="G2152" s="160">
        <v>0</v>
      </c>
      <c r="H2152" s="214">
        <v>43469</v>
      </c>
      <c r="I2152" s="160" t="s">
        <v>384</v>
      </c>
      <c r="J2152" s="160" t="s">
        <v>9054</v>
      </c>
      <c r="K2152" s="160">
        <f t="shared" si="35"/>
        <v>1</v>
      </c>
      <c r="L2152" s="160" t="s">
        <v>101</v>
      </c>
      <c r="M2152" s="211">
        <f>VLOOKUP(J2152,'Depr Rates'!A:G,7,FALSE)</f>
        <v>3.1399999999999997E-2</v>
      </c>
    </row>
    <row r="2153" spans="1:13" ht="14.45" x14ac:dyDescent="0.3">
      <c r="A2153" s="212" t="s">
        <v>102</v>
      </c>
      <c r="B2153" s="213">
        <v>10100501</v>
      </c>
      <c r="C2153" s="212">
        <v>108</v>
      </c>
      <c r="D2153" s="214">
        <v>43466</v>
      </c>
      <c r="E2153" s="160" t="s">
        <v>383</v>
      </c>
      <c r="F2153" s="160">
        <v>108108442</v>
      </c>
      <c r="G2153" s="160">
        <v>0</v>
      </c>
      <c r="H2153" s="214">
        <v>43469</v>
      </c>
      <c r="I2153" s="160" t="s">
        <v>384</v>
      </c>
      <c r="J2153" s="160" t="s">
        <v>9132</v>
      </c>
      <c r="K2153" s="160">
        <f t="shared" si="35"/>
        <v>1</v>
      </c>
      <c r="L2153" s="160" t="s">
        <v>101</v>
      </c>
      <c r="M2153" s="211">
        <f>VLOOKUP(J2153,'Depr Rates'!A:G,7,FALSE)</f>
        <v>3.7400000000000003E-2</v>
      </c>
    </row>
    <row r="2154" spans="1:13" ht="14.45" x14ac:dyDescent="0.3">
      <c r="A2154" s="212" t="s">
        <v>102</v>
      </c>
      <c r="B2154" s="213">
        <v>10100501</v>
      </c>
      <c r="C2154" s="212">
        <v>108</v>
      </c>
      <c r="D2154" s="214">
        <v>43466</v>
      </c>
      <c r="E2154" s="160" t="s">
        <v>383</v>
      </c>
      <c r="F2154" s="160">
        <v>108108442</v>
      </c>
      <c r="G2154" s="160">
        <v>0</v>
      </c>
      <c r="H2154" s="214">
        <v>43469</v>
      </c>
      <c r="I2154" s="160" t="s">
        <v>384</v>
      </c>
      <c r="J2154" s="160" t="s">
        <v>9054</v>
      </c>
      <c r="K2154" s="160">
        <f t="shared" si="35"/>
        <v>1</v>
      </c>
      <c r="L2154" s="160" t="s">
        <v>101</v>
      </c>
      <c r="M2154" s="211">
        <f>VLOOKUP(J2154,'Depr Rates'!A:G,7,FALSE)</f>
        <v>3.1399999999999997E-2</v>
      </c>
    </row>
    <row r="2155" spans="1:13" ht="14.45" x14ac:dyDescent="0.3">
      <c r="A2155" s="212" t="s">
        <v>102</v>
      </c>
      <c r="B2155" s="213">
        <v>10100501</v>
      </c>
      <c r="C2155" s="212">
        <v>108</v>
      </c>
      <c r="D2155" s="214">
        <v>43466</v>
      </c>
      <c r="E2155" s="160" t="s">
        <v>383</v>
      </c>
      <c r="F2155" s="160">
        <v>108108442</v>
      </c>
      <c r="G2155" s="160">
        <v>0</v>
      </c>
      <c r="H2155" s="214">
        <v>43469</v>
      </c>
      <c r="I2155" s="160" t="s">
        <v>384</v>
      </c>
      <c r="J2155" s="160" t="s">
        <v>9132</v>
      </c>
      <c r="K2155" s="160">
        <f t="shared" si="35"/>
        <v>1</v>
      </c>
      <c r="L2155" s="160" t="s">
        <v>101</v>
      </c>
      <c r="M2155" s="211">
        <f>VLOOKUP(J2155,'Depr Rates'!A:G,7,FALSE)</f>
        <v>3.7400000000000003E-2</v>
      </c>
    </row>
    <row r="2156" spans="1:13" ht="14.45" x14ac:dyDescent="0.3">
      <c r="A2156" s="212" t="s">
        <v>102</v>
      </c>
      <c r="B2156" s="213">
        <v>10100501</v>
      </c>
      <c r="C2156" s="212">
        <v>108</v>
      </c>
      <c r="D2156" s="214">
        <v>43525</v>
      </c>
      <c r="E2156" s="160" t="s">
        <v>383</v>
      </c>
      <c r="F2156" s="160">
        <v>108108464</v>
      </c>
      <c r="G2156" s="160">
        <v>0</v>
      </c>
      <c r="H2156" s="214">
        <v>43549</v>
      </c>
      <c r="I2156" s="160" t="s">
        <v>605</v>
      </c>
      <c r="J2156" s="160" t="s">
        <v>9054</v>
      </c>
      <c r="K2156" s="160">
        <f t="shared" si="35"/>
        <v>3</v>
      </c>
      <c r="L2156" s="160" t="s">
        <v>101</v>
      </c>
      <c r="M2156" s="211">
        <f>VLOOKUP(J2156,'Depr Rates'!A:G,7,FALSE)</f>
        <v>3.1399999999999997E-2</v>
      </c>
    </row>
    <row r="2157" spans="1:13" ht="14.45" x14ac:dyDescent="0.3">
      <c r="A2157" s="212" t="s">
        <v>102</v>
      </c>
      <c r="B2157" s="213">
        <v>10100501</v>
      </c>
      <c r="C2157" s="212">
        <v>108</v>
      </c>
      <c r="D2157" s="214">
        <v>43525</v>
      </c>
      <c r="E2157" s="160" t="s">
        <v>381</v>
      </c>
      <c r="F2157" s="160">
        <v>108108464</v>
      </c>
      <c r="G2157" s="160">
        <v>-327.81</v>
      </c>
      <c r="H2157" s="214">
        <v>43549</v>
      </c>
      <c r="I2157" s="160" t="s">
        <v>605</v>
      </c>
      <c r="J2157" s="160" t="s">
        <v>9054</v>
      </c>
      <c r="K2157" s="160">
        <f t="shared" si="35"/>
        <v>3</v>
      </c>
      <c r="L2157" s="160" t="s">
        <v>101</v>
      </c>
      <c r="M2157" s="211">
        <f>VLOOKUP(J2157,'Depr Rates'!A:G,7,FALSE)</f>
        <v>3.1399999999999997E-2</v>
      </c>
    </row>
    <row r="2158" spans="1:13" ht="14.45" x14ac:dyDescent="0.3">
      <c r="A2158" s="212" t="s">
        <v>102</v>
      </c>
      <c r="B2158" s="213">
        <v>10100501</v>
      </c>
      <c r="C2158" s="212">
        <v>108</v>
      </c>
      <c r="D2158" s="214">
        <v>43525</v>
      </c>
      <c r="E2158" s="160" t="s">
        <v>383</v>
      </c>
      <c r="F2158" s="160">
        <v>108108466</v>
      </c>
      <c r="G2158" s="160">
        <v>0</v>
      </c>
      <c r="H2158" s="214">
        <v>43546</v>
      </c>
      <c r="I2158" s="160" t="s">
        <v>609</v>
      </c>
      <c r="J2158" s="160" t="s">
        <v>9054</v>
      </c>
      <c r="K2158" s="160">
        <f t="shared" si="35"/>
        <v>3</v>
      </c>
      <c r="L2158" s="160" t="s">
        <v>101</v>
      </c>
      <c r="M2158" s="211">
        <f>VLOOKUP(J2158,'Depr Rates'!A:G,7,FALSE)</f>
        <v>3.1399999999999997E-2</v>
      </c>
    </row>
    <row r="2159" spans="1:13" ht="14.45" x14ac:dyDescent="0.3">
      <c r="A2159" s="212" t="s">
        <v>102</v>
      </c>
      <c r="B2159" s="213">
        <v>10100501</v>
      </c>
      <c r="C2159" s="212">
        <v>108</v>
      </c>
      <c r="D2159" s="214">
        <v>43525</v>
      </c>
      <c r="E2159" s="160" t="s">
        <v>381</v>
      </c>
      <c r="F2159" s="160">
        <v>108108466</v>
      </c>
      <c r="G2159" s="215">
        <v>-1442.33</v>
      </c>
      <c r="H2159" s="214">
        <v>43546</v>
      </c>
      <c r="I2159" s="160" t="s">
        <v>609</v>
      </c>
      <c r="J2159" s="160" t="s">
        <v>9054</v>
      </c>
      <c r="K2159" s="160">
        <f t="shared" si="35"/>
        <v>3</v>
      </c>
      <c r="L2159" s="160" t="s">
        <v>101</v>
      </c>
      <c r="M2159" s="211">
        <f>VLOOKUP(J2159,'Depr Rates'!A:G,7,FALSE)</f>
        <v>3.1399999999999997E-2</v>
      </c>
    </row>
    <row r="2160" spans="1:13" ht="14.45" x14ac:dyDescent="0.3">
      <c r="A2160" s="212" t="s">
        <v>102</v>
      </c>
      <c r="B2160" s="213">
        <v>10100501</v>
      </c>
      <c r="C2160" s="212">
        <v>108</v>
      </c>
      <c r="D2160" s="214">
        <v>43466</v>
      </c>
      <c r="E2160" s="160" t="s">
        <v>381</v>
      </c>
      <c r="F2160" s="160">
        <v>108108472</v>
      </c>
      <c r="G2160" s="215">
        <v>-4142.76</v>
      </c>
      <c r="H2160" s="214">
        <v>43472</v>
      </c>
      <c r="I2160" s="160" t="s">
        <v>413</v>
      </c>
      <c r="J2160" s="160" t="s">
        <v>9132</v>
      </c>
      <c r="K2160" s="160">
        <f t="shared" si="35"/>
        <v>1</v>
      </c>
      <c r="L2160" s="160" t="s">
        <v>101</v>
      </c>
      <c r="M2160" s="211">
        <f>VLOOKUP(J2160,'Depr Rates'!A:G,7,FALSE)</f>
        <v>3.7400000000000003E-2</v>
      </c>
    </row>
    <row r="2161" spans="1:13" ht="14.45" x14ac:dyDescent="0.3">
      <c r="A2161" s="212" t="s">
        <v>102</v>
      </c>
      <c r="B2161" s="213">
        <v>10100501</v>
      </c>
      <c r="C2161" s="212">
        <v>108</v>
      </c>
      <c r="D2161" s="214">
        <v>43466</v>
      </c>
      <c r="E2161" s="160" t="s">
        <v>381</v>
      </c>
      <c r="F2161" s="160">
        <v>108108472</v>
      </c>
      <c r="G2161" s="215">
        <v>-7043.52</v>
      </c>
      <c r="H2161" s="214">
        <v>43472</v>
      </c>
      <c r="I2161" s="160" t="s">
        <v>413</v>
      </c>
      <c r="J2161" s="160" t="s">
        <v>9132</v>
      </c>
      <c r="K2161" s="160">
        <f t="shared" si="35"/>
        <v>1</v>
      </c>
      <c r="L2161" s="160" t="s">
        <v>101</v>
      </c>
      <c r="M2161" s="211">
        <f>VLOOKUP(J2161,'Depr Rates'!A:G,7,FALSE)</f>
        <v>3.7400000000000003E-2</v>
      </c>
    </row>
    <row r="2162" spans="1:13" ht="14.45" x14ac:dyDescent="0.3">
      <c r="A2162" s="212" t="s">
        <v>102</v>
      </c>
      <c r="B2162" s="213">
        <v>10100501</v>
      </c>
      <c r="C2162" s="212">
        <v>108</v>
      </c>
      <c r="D2162" s="214">
        <v>43466</v>
      </c>
      <c r="E2162" s="160" t="s">
        <v>381</v>
      </c>
      <c r="F2162" s="160">
        <v>108108472</v>
      </c>
      <c r="G2162" s="160">
        <v>-506</v>
      </c>
      <c r="H2162" s="214">
        <v>43472</v>
      </c>
      <c r="I2162" s="160" t="s">
        <v>413</v>
      </c>
      <c r="J2162" s="160" t="s">
        <v>9132</v>
      </c>
      <c r="K2162" s="160">
        <f t="shared" si="35"/>
        <v>1</v>
      </c>
      <c r="L2162" s="160" t="s">
        <v>101</v>
      </c>
      <c r="M2162" s="211">
        <f>VLOOKUP(J2162,'Depr Rates'!A:G,7,FALSE)</f>
        <v>3.7400000000000003E-2</v>
      </c>
    </row>
    <row r="2163" spans="1:13" ht="14.45" x14ac:dyDescent="0.3">
      <c r="A2163" s="212" t="s">
        <v>102</v>
      </c>
      <c r="B2163" s="213">
        <v>10100501</v>
      </c>
      <c r="C2163" s="212">
        <v>108</v>
      </c>
      <c r="D2163" s="214">
        <v>43466</v>
      </c>
      <c r="E2163" s="160" t="s">
        <v>381</v>
      </c>
      <c r="F2163" s="160">
        <v>108108472</v>
      </c>
      <c r="G2163" s="215">
        <v>-2163.15</v>
      </c>
      <c r="H2163" s="214">
        <v>43472</v>
      </c>
      <c r="I2163" s="160" t="s">
        <v>413</v>
      </c>
      <c r="J2163" s="160" t="s">
        <v>9132</v>
      </c>
      <c r="K2163" s="160">
        <f t="shared" si="35"/>
        <v>1</v>
      </c>
      <c r="L2163" s="160" t="s">
        <v>101</v>
      </c>
      <c r="M2163" s="211">
        <f>VLOOKUP(J2163,'Depr Rates'!A:G,7,FALSE)</f>
        <v>3.7400000000000003E-2</v>
      </c>
    </row>
    <row r="2164" spans="1:13" ht="14.45" x14ac:dyDescent="0.3">
      <c r="A2164" s="212" t="s">
        <v>102</v>
      </c>
      <c r="B2164" s="213">
        <v>10100501</v>
      </c>
      <c r="C2164" s="212">
        <v>108</v>
      </c>
      <c r="D2164" s="214">
        <v>43466</v>
      </c>
      <c r="E2164" s="160" t="s">
        <v>381</v>
      </c>
      <c r="F2164" s="160">
        <v>108108472</v>
      </c>
      <c r="G2164" s="215">
        <v>-2604.52</v>
      </c>
      <c r="H2164" s="214">
        <v>43472</v>
      </c>
      <c r="I2164" s="160" t="s">
        <v>413</v>
      </c>
      <c r="J2164" s="160" t="s">
        <v>9132</v>
      </c>
      <c r="K2164" s="160">
        <f t="shared" si="35"/>
        <v>1</v>
      </c>
      <c r="L2164" s="160" t="s">
        <v>101</v>
      </c>
      <c r="M2164" s="211">
        <f>VLOOKUP(J2164,'Depr Rates'!A:G,7,FALSE)</f>
        <v>3.7400000000000003E-2</v>
      </c>
    </row>
    <row r="2165" spans="1:13" ht="14.45" x14ac:dyDescent="0.3">
      <c r="A2165" s="212" t="s">
        <v>102</v>
      </c>
      <c r="B2165" s="213">
        <v>10100501</v>
      </c>
      <c r="C2165" s="212">
        <v>108</v>
      </c>
      <c r="D2165" s="214">
        <v>43466</v>
      </c>
      <c r="E2165" s="160" t="s">
        <v>383</v>
      </c>
      <c r="F2165" s="160">
        <v>108108472</v>
      </c>
      <c r="G2165" s="160">
        <v>0</v>
      </c>
      <c r="H2165" s="214">
        <v>43472</v>
      </c>
      <c r="I2165" s="160" t="s">
        <v>413</v>
      </c>
      <c r="J2165" s="160" t="s">
        <v>9132</v>
      </c>
      <c r="K2165" s="160">
        <f t="shared" si="35"/>
        <v>1</v>
      </c>
      <c r="L2165" s="160" t="s">
        <v>101</v>
      </c>
      <c r="M2165" s="211">
        <f>VLOOKUP(J2165,'Depr Rates'!A:G,7,FALSE)</f>
        <v>3.7400000000000003E-2</v>
      </c>
    </row>
    <row r="2166" spans="1:13" ht="14.45" x14ac:dyDescent="0.3">
      <c r="A2166" s="212" t="s">
        <v>102</v>
      </c>
      <c r="B2166" s="213">
        <v>10100501</v>
      </c>
      <c r="C2166" s="212">
        <v>108</v>
      </c>
      <c r="D2166" s="214">
        <v>43466</v>
      </c>
      <c r="E2166" s="160" t="s">
        <v>383</v>
      </c>
      <c r="F2166" s="160">
        <v>108108472</v>
      </c>
      <c r="G2166" s="160">
        <v>0</v>
      </c>
      <c r="H2166" s="214">
        <v>43472</v>
      </c>
      <c r="I2166" s="160" t="s">
        <v>413</v>
      </c>
      <c r="J2166" s="160" t="s">
        <v>9132</v>
      </c>
      <c r="K2166" s="160">
        <f t="shared" si="35"/>
        <v>1</v>
      </c>
      <c r="L2166" s="160" t="s">
        <v>101</v>
      </c>
      <c r="M2166" s="211">
        <f>VLOOKUP(J2166,'Depr Rates'!A:G,7,FALSE)</f>
        <v>3.7400000000000003E-2</v>
      </c>
    </row>
    <row r="2167" spans="1:13" ht="14.45" x14ac:dyDescent="0.3">
      <c r="A2167" s="212" t="s">
        <v>102</v>
      </c>
      <c r="B2167" s="213">
        <v>10100501</v>
      </c>
      <c r="C2167" s="212">
        <v>108</v>
      </c>
      <c r="D2167" s="214">
        <v>43466</v>
      </c>
      <c r="E2167" s="160" t="s">
        <v>383</v>
      </c>
      <c r="F2167" s="160">
        <v>108108472</v>
      </c>
      <c r="G2167" s="160">
        <v>0</v>
      </c>
      <c r="H2167" s="214">
        <v>43472</v>
      </c>
      <c r="I2167" s="160" t="s">
        <v>413</v>
      </c>
      <c r="J2167" s="160" t="s">
        <v>9132</v>
      </c>
      <c r="K2167" s="160">
        <f t="shared" si="35"/>
        <v>1</v>
      </c>
      <c r="L2167" s="160" t="s">
        <v>101</v>
      </c>
      <c r="M2167" s="211">
        <f>VLOOKUP(J2167,'Depr Rates'!A:G,7,FALSE)</f>
        <v>3.7400000000000003E-2</v>
      </c>
    </row>
    <row r="2168" spans="1:13" ht="14.45" x14ac:dyDescent="0.3">
      <c r="A2168" s="212" t="s">
        <v>102</v>
      </c>
      <c r="B2168" s="213">
        <v>10100501</v>
      </c>
      <c r="C2168" s="212">
        <v>108</v>
      </c>
      <c r="D2168" s="214">
        <v>43466</v>
      </c>
      <c r="E2168" s="160" t="s">
        <v>383</v>
      </c>
      <c r="F2168" s="160">
        <v>108108472</v>
      </c>
      <c r="G2168" s="160">
        <v>0</v>
      </c>
      <c r="H2168" s="214">
        <v>43472</v>
      </c>
      <c r="I2168" s="160" t="s">
        <v>413</v>
      </c>
      <c r="J2168" s="160" t="s">
        <v>9132</v>
      </c>
      <c r="K2168" s="160">
        <f t="shared" si="35"/>
        <v>1</v>
      </c>
      <c r="L2168" s="160" t="s">
        <v>101</v>
      </c>
      <c r="M2168" s="211">
        <f>VLOOKUP(J2168,'Depr Rates'!A:G,7,FALSE)</f>
        <v>3.7400000000000003E-2</v>
      </c>
    </row>
    <row r="2169" spans="1:13" ht="14.45" x14ac:dyDescent="0.3">
      <c r="A2169" s="212" t="s">
        <v>102</v>
      </c>
      <c r="B2169" s="213">
        <v>10100501</v>
      </c>
      <c r="C2169" s="212">
        <v>108</v>
      </c>
      <c r="D2169" s="214">
        <v>43466</v>
      </c>
      <c r="E2169" s="160" t="s">
        <v>383</v>
      </c>
      <c r="F2169" s="160">
        <v>108108472</v>
      </c>
      <c r="G2169" s="160">
        <v>0</v>
      </c>
      <c r="H2169" s="214">
        <v>43472</v>
      </c>
      <c r="I2169" s="160" t="s">
        <v>413</v>
      </c>
      <c r="J2169" s="160" t="s">
        <v>9132</v>
      </c>
      <c r="K2169" s="160">
        <f t="shared" si="35"/>
        <v>1</v>
      </c>
      <c r="L2169" s="160" t="s">
        <v>101</v>
      </c>
      <c r="M2169" s="211">
        <f>VLOOKUP(J2169,'Depr Rates'!A:G,7,FALSE)</f>
        <v>3.7400000000000003E-2</v>
      </c>
    </row>
    <row r="2170" spans="1:13" ht="14.45" x14ac:dyDescent="0.3">
      <c r="A2170" s="212" t="s">
        <v>102</v>
      </c>
      <c r="B2170" s="213">
        <v>10100501</v>
      </c>
      <c r="C2170" s="212">
        <v>108</v>
      </c>
      <c r="D2170" s="214">
        <v>43466</v>
      </c>
      <c r="E2170" s="160" t="s">
        <v>381</v>
      </c>
      <c r="F2170" s="160">
        <v>108108472</v>
      </c>
      <c r="G2170" s="215">
        <v>-1750.2</v>
      </c>
      <c r="H2170" s="214">
        <v>43472</v>
      </c>
      <c r="I2170" s="160" t="s">
        <v>413</v>
      </c>
      <c r="J2170" s="160" t="s">
        <v>377</v>
      </c>
      <c r="K2170" s="160">
        <f t="shared" si="35"/>
        <v>1</v>
      </c>
      <c r="L2170" s="160" t="s">
        <v>101</v>
      </c>
      <c r="M2170" s="211">
        <f>VLOOKUP(J2170,'Depr Rates'!A:G,7,FALSE)</f>
        <v>1.77E-2</v>
      </c>
    </row>
    <row r="2171" spans="1:13" ht="14.45" x14ac:dyDescent="0.3">
      <c r="A2171" s="212" t="s">
        <v>102</v>
      </c>
      <c r="B2171" s="213">
        <v>10100501</v>
      </c>
      <c r="C2171" s="212">
        <v>108</v>
      </c>
      <c r="D2171" s="214">
        <v>43466</v>
      </c>
      <c r="E2171" s="160" t="s">
        <v>381</v>
      </c>
      <c r="F2171" s="160">
        <v>108108472</v>
      </c>
      <c r="G2171" s="160">
        <v>-875.1</v>
      </c>
      <c r="H2171" s="214">
        <v>43472</v>
      </c>
      <c r="I2171" s="160" t="s">
        <v>413</v>
      </c>
      <c r="J2171" s="160" t="s">
        <v>377</v>
      </c>
      <c r="K2171" s="160">
        <f t="shared" si="35"/>
        <v>1</v>
      </c>
      <c r="L2171" s="160" t="s">
        <v>101</v>
      </c>
      <c r="M2171" s="211">
        <f>VLOOKUP(J2171,'Depr Rates'!A:G,7,FALSE)</f>
        <v>1.77E-2</v>
      </c>
    </row>
    <row r="2172" spans="1:13" ht="14.45" x14ac:dyDescent="0.3">
      <c r="A2172" s="212" t="s">
        <v>102</v>
      </c>
      <c r="B2172" s="213">
        <v>10100501</v>
      </c>
      <c r="C2172" s="212">
        <v>108</v>
      </c>
      <c r="D2172" s="214">
        <v>43466</v>
      </c>
      <c r="E2172" s="160" t="s">
        <v>381</v>
      </c>
      <c r="F2172" s="160">
        <v>108108472</v>
      </c>
      <c r="G2172" s="215">
        <v>-1750.2</v>
      </c>
      <c r="H2172" s="214">
        <v>43472</v>
      </c>
      <c r="I2172" s="160" t="s">
        <v>413</v>
      </c>
      <c r="J2172" s="160" t="s">
        <v>377</v>
      </c>
      <c r="K2172" s="160">
        <f t="shared" si="35"/>
        <v>1</v>
      </c>
      <c r="L2172" s="160" t="s">
        <v>101</v>
      </c>
      <c r="M2172" s="211">
        <f>VLOOKUP(J2172,'Depr Rates'!A:G,7,FALSE)</f>
        <v>1.77E-2</v>
      </c>
    </row>
    <row r="2173" spans="1:13" ht="14.45" x14ac:dyDescent="0.3">
      <c r="A2173" s="212" t="s">
        <v>102</v>
      </c>
      <c r="B2173" s="213">
        <v>10100501</v>
      </c>
      <c r="C2173" s="212">
        <v>108</v>
      </c>
      <c r="D2173" s="214">
        <v>43466</v>
      </c>
      <c r="E2173" s="160" t="s">
        <v>383</v>
      </c>
      <c r="F2173" s="160">
        <v>108108472</v>
      </c>
      <c r="G2173" s="160">
        <v>0</v>
      </c>
      <c r="H2173" s="214">
        <v>43472</v>
      </c>
      <c r="I2173" s="160" t="s">
        <v>413</v>
      </c>
      <c r="J2173" s="160" t="s">
        <v>377</v>
      </c>
      <c r="K2173" s="160">
        <f t="shared" si="35"/>
        <v>1</v>
      </c>
      <c r="L2173" s="160" t="s">
        <v>101</v>
      </c>
      <c r="M2173" s="211">
        <f>VLOOKUP(J2173,'Depr Rates'!A:G,7,FALSE)</f>
        <v>1.77E-2</v>
      </c>
    </row>
    <row r="2174" spans="1:13" ht="14.45" x14ac:dyDescent="0.3">
      <c r="A2174" s="212" t="s">
        <v>102</v>
      </c>
      <c r="B2174" s="213">
        <v>10100501</v>
      </c>
      <c r="C2174" s="212">
        <v>108</v>
      </c>
      <c r="D2174" s="214">
        <v>43466</v>
      </c>
      <c r="E2174" s="160" t="s">
        <v>383</v>
      </c>
      <c r="F2174" s="160">
        <v>108108472</v>
      </c>
      <c r="G2174" s="160">
        <v>0</v>
      </c>
      <c r="H2174" s="214">
        <v>43472</v>
      </c>
      <c r="I2174" s="160" t="s">
        <v>413</v>
      </c>
      <c r="J2174" s="160" t="s">
        <v>377</v>
      </c>
      <c r="K2174" s="160">
        <f t="shared" si="35"/>
        <v>1</v>
      </c>
      <c r="L2174" s="160" t="s">
        <v>101</v>
      </c>
      <c r="M2174" s="211">
        <f>VLOOKUP(J2174,'Depr Rates'!A:G,7,FALSE)</f>
        <v>1.77E-2</v>
      </c>
    </row>
    <row r="2175" spans="1:13" ht="14.45" x14ac:dyDescent="0.3">
      <c r="A2175" s="212" t="s">
        <v>102</v>
      </c>
      <c r="B2175" s="213">
        <v>10100501</v>
      </c>
      <c r="C2175" s="212">
        <v>108</v>
      </c>
      <c r="D2175" s="214">
        <v>43466</v>
      </c>
      <c r="E2175" s="160" t="s">
        <v>383</v>
      </c>
      <c r="F2175" s="160">
        <v>108108472</v>
      </c>
      <c r="G2175" s="160">
        <v>0</v>
      </c>
      <c r="H2175" s="214">
        <v>43472</v>
      </c>
      <c r="I2175" s="160" t="s">
        <v>413</v>
      </c>
      <c r="J2175" s="160" t="s">
        <v>377</v>
      </c>
      <c r="K2175" s="160">
        <f t="shared" si="35"/>
        <v>1</v>
      </c>
      <c r="L2175" s="160" t="s">
        <v>101</v>
      </c>
      <c r="M2175" s="211">
        <f>VLOOKUP(J2175,'Depr Rates'!A:G,7,FALSE)</f>
        <v>1.77E-2</v>
      </c>
    </row>
    <row r="2176" spans="1:13" ht="14.45" x14ac:dyDescent="0.3">
      <c r="A2176" s="212" t="s">
        <v>102</v>
      </c>
      <c r="B2176" s="213">
        <v>10100501</v>
      </c>
      <c r="C2176" s="212">
        <v>108</v>
      </c>
      <c r="D2176" s="214">
        <v>43466</v>
      </c>
      <c r="E2176" s="160" t="s">
        <v>381</v>
      </c>
      <c r="F2176" s="160">
        <v>108108472</v>
      </c>
      <c r="G2176" s="160">
        <v>-443.16</v>
      </c>
      <c r="H2176" s="214">
        <v>43472</v>
      </c>
      <c r="I2176" s="160" t="s">
        <v>413</v>
      </c>
      <c r="J2176" s="160" t="s">
        <v>377</v>
      </c>
      <c r="K2176" s="160">
        <f t="shared" si="35"/>
        <v>1</v>
      </c>
      <c r="L2176" s="160" t="s">
        <v>101</v>
      </c>
      <c r="M2176" s="211">
        <f>VLOOKUP(J2176,'Depr Rates'!A:G,7,FALSE)</f>
        <v>1.77E-2</v>
      </c>
    </row>
    <row r="2177" spans="1:13" ht="14.45" x14ac:dyDescent="0.3">
      <c r="A2177" s="212" t="s">
        <v>102</v>
      </c>
      <c r="B2177" s="213">
        <v>10100501</v>
      </c>
      <c r="C2177" s="212">
        <v>108</v>
      </c>
      <c r="D2177" s="214">
        <v>43466</v>
      </c>
      <c r="E2177" s="160" t="s">
        <v>381</v>
      </c>
      <c r="F2177" s="160">
        <v>108108472</v>
      </c>
      <c r="G2177" s="160">
        <v>-443.16</v>
      </c>
      <c r="H2177" s="214">
        <v>43472</v>
      </c>
      <c r="I2177" s="160" t="s">
        <v>413</v>
      </c>
      <c r="J2177" s="160" t="s">
        <v>377</v>
      </c>
      <c r="K2177" s="160">
        <f t="shared" si="35"/>
        <v>1</v>
      </c>
      <c r="L2177" s="160" t="s">
        <v>101</v>
      </c>
      <c r="M2177" s="211">
        <f>VLOOKUP(J2177,'Depr Rates'!A:G,7,FALSE)</f>
        <v>1.77E-2</v>
      </c>
    </row>
    <row r="2178" spans="1:13" ht="14.45" x14ac:dyDescent="0.3">
      <c r="A2178" s="212" t="s">
        <v>102</v>
      </c>
      <c r="B2178" s="213">
        <v>10100501</v>
      </c>
      <c r="C2178" s="212">
        <v>108</v>
      </c>
      <c r="D2178" s="214">
        <v>43466</v>
      </c>
      <c r="E2178" s="160" t="s">
        <v>381</v>
      </c>
      <c r="F2178" s="160">
        <v>108108472</v>
      </c>
      <c r="G2178" s="160">
        <v>-443.16</v>
      </c>
      <c r="H2178" s="214">
        <v>43472</v>
      </c>
      <c r="I2178" s="160" t="s">
        <v>413</v>
      </c>
      <c r="J2178" s="160" t="s">
        <v>377</v>
      </c>
      <c r="K2178" s="160">
        <f t="shared" si="35"/>
        <v>1</v>
      </c>
      <c r="L2178" s="160" t="s">
        <v>101</v>
      </c>
      <c r="M2178" s="211">
        <f>VLOOKUP(J2178,'Depr Rates'!A:G,7,FALSE)</f>
        <v>1.77E-2</v>
      </c>
    </row>
    <row r="2179" spans="1:13" ht="14.45" x14ac:dyDescent="0.3">
      <c r="A2179" s="212" t="s">
        <v>102</v>
      </c>
      <c r="B2179" s="213">
        <v>10100501</v>
      </c>
      <c r="C2179" s="212">
        <v>108</v>
      </c>
      <c r="D2179" s="214">
        <v>43466</v>
      </c>
      <c r="E2179" s="160" t="s">
        <v>383</v>
      </c>
      <c r="F2179" s="160">
        <v>108108472</v>
      </c>
      <c r="G2179" s="160">
        <v>0</v>
      </c>
      <c r="H2179" s="214">
        <v>43472</v>
      </c>
      <c r="I2179" s="160" t="s">
        <v>413</v>
      </c>
      <c r="J2179" s="160" t="s">
        <v>377</v>
      </c>
      <c r="K2179" s="160">
        <f t="shared" si="35"/>
        <v>1</v>
      </c>
      <c r="L2179" s="160" t="s">
        <v>101</v>
      </c>
      <c r="M2179" s="211">
        <f>VLOOKUP(J2179,'Depr Rates'!A:G,7,FALSE)</f>
        <v>1.77E-2</v>
      </c>
    </row>
    <row r="2180" spans="1:13" ht="14.45" x14ac:dyDescent="0.3">
      <c r="A2180" s="212" t="s">
        <v>102</v>
      </c>
      <c r="B2180" s="213">
        <v>10100501</v>
      </c>
      <c r="C2180" s="212">
        <v>108</v>
      </c>
      <c r="D2180" s="214">
        <v>43466</v>
      </c>
      <c r="E2180" s="160" t="s">
        <v>383</v>
      </c>
      <c r="F2180" s="160">
        <v>108108472</v>
      </c>
      <c r="G2180" s="160">
        <v>0</v>
      </c>
      <c r="H2180" s="214">
        <v>43472</v>
      </c>
      <c r="I2180" s="160" t="s">
        <v>413</v>
      </c>
      <c r="J2180" s="160" t="s">
        <v>377</v>
      </c>
      <c r="K2180" s="160">
        <f t="shared" si="35"/>
        <v>1</v>
      </c>
      <c r="L2180" s="160" t="s">
        <v>101</v>
      </c>
      <c r="M2180" s="211">
        <f>VLOOKUP(J2180,'Depr Rates'!A:G,7,FALSE)</f>
        <v>1.77E-2</v>
      </c>
    </row>
    <row r="2181" spans="1:13" ht="14.45" x14ac:dyDescent="0.3">
      <c r="A2181" s="212" t="s">
        <v>102</v>
      </c>
      <c r="B2181" s="213">
        <v>10100501</v>
      </c>
      <c r="C2181" s="212">
        <v>108</v>
      </c>
      <c r="D2181" s="214">
        <v>43466</v>
      </c>
      <c r="E2181" s="160" t="s">
        <v>383</v>
      </c>
      <c r="F2181" s="160">
        <v>108108472</v>
      </c>
      <c r="G2181" s="160">
        <v>0</v>
      </c>
      <c r="H2181" s="214">
        <v>43472</v>
      </c>
      <c r="I2181" s="160" t="s">
        <v>413</v>
      </c>
      <c r="J2181" s="160" t="s">
        <v>377</v>
      </c>
      <c r="K2181" s="160">
        <f t="shared" si="35"/>
        <v>1</v>
      </c>
      <c r="L2181" s="160" t="s">
        <v>101</v>
      </c>
      <c r="M2181" s="211">
        <f>VLOOKUP(J2181,'Depr Rates'!A:G,7,FALSE)</f>
        <v>1.77E-2</v>
      </c>
    </row>
    <row r="2182" spans="1:13" ht="14.45" x14ac:dyDescent="0.3">
      <c r="A2182" s="212" t="s">
        <v>102</v>
      </c>
      <c r="B2182" s="213">
        <v>10100501</v>
      </c>
      <c r="C2182" s="212">
        <v>108</v>
      </c>
      <c r="D2182" s="214">
        <v>43466</v>
      </c>
      <c r="E2182" s="160" t="s">
        <v>381</v>
      </c>
      <c r="F2182" s="160">
        <v>108108472</v>
      </c>
      <c r="G2182" s="215">
        <v>-7335.9</v>
      </c>
      <c r="H2182" s="214">
        <v>43472</v>
      </c>
      <c r="I2182" s="160" t="s">
        <v>413</v>
      </c>
      <c r="J2182" s="160" t="s">
        <v>376</v>
      </c>
      <c r="K2182" s="160">
        <f t="shared" si="35"/>
        <v>1</v>
      </c>
      <c r="L2182" s="160" t="s">
        <v>101</v>
      </c>
      <c r="M2182" s="211">
        <f>VLOOKUP(J2182,'Depr Rates'!A:G,7,FALSE)</f>
        <v>3.9300000000000002E-2</v>
      </c>
    </row>
    <row r="2183" spans="1:13" ht="14.45" x14ac:dyDescent="0.3">
      <c r="A2183" s="212" t="s">
        <v>102</v>
      </c>
      <c r="B2183" s="213">
        <v>10100501</v>
      </c>
      <c r="C2183" s="212">
        <v>108</v>
      </c>
      <c r="D2183" s="214">
        <v>43466</v>
      </c>
      <c r="E2183" s="160" t="s">
        <v>381</v>
      </c>
      <c r="F2183" s="160">
        <v>108108472</v>
      </c>
      <c r="G2183" s="215">
        <v>-8906.82</v>
      </c>
      <c r="H2183" s="214">
        <v>43472</v>
      </c>
      <c r="I2183" s="160" t="s">
        <v>413</v>
      </c>
      <c r="J2183" s="160" t="s">
        <v>376</v>
      </c>
      <c r="K2183" s="160">
        <f t="shared" si="35"/>
        <v>1</v>
      </c>
      <c r="L2183" s="160" t="s">
        <v>101</v>
      </c>
      <c r="M2183" s="211">
        <f>VLOOKUP(J2183,'Depr Rates'!A:G,7,FALSE)</f>
        <v>3.9300000000000002E-2</v>
      </c>
    </row>
    <row r="2184" spans="1:13" ht="14.45" x14ac:dyDescent="0.3">
      <c r="A2184" s="212" t="s">
        <v>102</v>
      </c>
      <c r="B2184" s="213">
        <v>10100501</v>
      </c>
      <c r="C2184" s="212">
        <v>108</v>
      </c>
      <c r="D2184" s="214">
        <v>43466</v>
      </c>
      <c r="E2184" s="160" t="s">
        <v>381</v>
      </c>
      <c r="F2184" s="160">
        <v>108108472</v>
      </c>
      <c r="G2184" s="215">
        <v>-14049.36</v>
      </c>
      <c r="H2184" s="214">
        <v>43472</v>
      </c>
      <c r="I2184" s="160" t="s">
        <v>413</v>
      </c>
      <c r="J2184" s="160" t="s">
        <v>376</v>
      </c>
      <c r="K2184" s="160">
        <f t="shared" si="35"/>
        <v>1</v>
      </c>
      <c r="L2184" s="160" t="s">
        <v>101</v>
      </c>
      <c r="M2184" s="211">
        <f>VLOOKUP(J2184,'Depr Rates'!A:G,7,FALSE)</f>
        <v>3.9300000000000002E-2</v>
      </c>
    </row>
    <row r="2185" spans="1:13" ht="14.45" x14ac:dyDescent="0.3">
      <c r="A2185" s="212" t="s">
        <v>102</v>
      </c>
      <c r="B2185" s="213">
        <v>10100501</v>
      </c>
      <c r="C2185" s="212">
        <v>108</v>
      </c>
      <c r="D2185" s="214">
        <v>43466</v>
      </c>
      <c r="E2185" s="160" t="s">
        <v>381</v>
      </c>
      <c r="F2185" s="160">
        <v>108108472</v>
      </c>
      <c r="G2185" s="215">
        <v>-10344.36</v>
      </c>
      <c r="H2185" s="214">
        <v>43472</v>
      </c>
      <c r="I2185" s="160" t="s">
        <v>413</v>
      </c>
      <c r="J2185" s="160" t="s">
        <v>376</v>
      </c>
      <c r="K2185" s="160">
        <f t="shared" si="35"/>
        <v>1</v>
      </c>
      <c r="L2185" s="160" t="s">
        <v>101</v>
      </c>
      <c r="M2185" s="211">
        <f>VLOOKUP(J2185,'Depr Rates'!A:G,7,FALSE)</f>
        <v>3.9300000000000002E-2</v>
      </c>
    </row>
    <row r="2186" spans="1:13" ht="14.45" x14ac:dyDescent="0.3">
      <c r="A2186" s="212" t="s">
        <v>102</v>
      </c>
      <c r="B2186" s="213">
        <v>10100501</v>
      </c>
      <c r="C2186" s="212">
        <v>108</v>
      </c>
      <c r="D2186" s="214">
        <v>43466</v>
      </c>
      <c r="E2186" s="160" t="s">
        <v>381</v>
      </c>
      <c r="F2186" s="160">
        <v>108108472</v>
      </c>
      <c r="G2186" s="215">
        <v>-5290.74</v>
      </c>
      <c r="H2186" s="214">
        <v>43472</v>
      </c>
      <c r="I2186" s="160" t="s">
        <v>413</v>
      </c>
      <c r="J2186" s="160" t="s">
        <v>376</v>
      </c>
      <c r="K2186" s="160">
        <f t="shared" si="35"/>
        <v>1</v>
      </c>
      <c r="L2186" s="160" t="s">
        <v>101</v>
      </c>
      <c r="M2186" s="211">
        <f>VLOOKUP(J2186,'Depr Rates'!A:G,7,FALSE)</f>
        <v>3.9300000000000002E-2</v>
      </c>
    </row>
    <row r="2187" spans="1:13" ht="14.45" x14ac:dyDescent="0.3">
      <c r="A2187" s="212" t="s">
        <v>102</v>
      </c>
      <c r="B2187" s="213">
        <v>10100501</v>
      </c>
      <c r="C2187" s="212">
        <v>108</v>
      </c>
      <c r="D2187" s="214">
        <v>43466</v>
      </c>
      <c r="E2187" s="160" t="s">
        <v>381</v>
      </c>
      <c r="F2187" s="160">
        <v>108108472</v>
      </c>
      <c r="G2187" s="160">
        <v>-148.19999999999999</v>
      </c>
      <c r="H2187" s="214">
        <v>43472</v>
      </c>
      <c r="I2187" s="160" t="s">
        <v>413</v>
      </c>
      <c r="J2187" s="160" t="s">
        <v>376</v>
      </c>
      <c r="K2187" s="160">
        <f t="shared" si="35"/>
        <v>1</v>
      </c>
      <c r="L2187" s="160" t="s">
        <v>101</v>
      </c>
      <c r="M2187" s="211">
        <f>VLOOKUP(J2187,'Depr Rates'!A:G,7,FALSE)</f>
        <v>3.9300000000000002E-2</v>
      </c>
    </row>
    <row r="2188" spans="1:13" ht="14.45" x14ac:dyDescent="0.3">
      <c r="A2188" s="212" t="s">
        <v>102</v>
      </c>
      <c r="B2188" s="213">
        <v>10100501</v>
      </c>
      <c r="C2188" s="212">
        <v>108</v>
      </c>
      <c r="D2188" s="214">
        <v>43466</v>
      </c>
      <c r="E2188" s="160" t="s">
        <v>381</v>
      </c>
      <c r="F2188" s="160">
        <v>108108472</v>
      </c>
      <c r="G2188" s="215">
        <v>-8832.7199999999993</v>
      </c>
      <c r="H2188" s="214">
        <v>43472</v>
      </c>
      <c r="I2188" s="160" t="s">
        <v>413</v>
      </c>
      <c r="J2188" s="160" t="s">
        <v>376</v>
      </c>
      <c r="K2188" s="160">
        <f t="shared" si="35"/>
        <v>1</v>
      </c>
      <c r="L2188" s="160" t="s">
        <v>101</v>
      </c>
      <c r="M2188" s="211">
        <f>VLOOKUP(J2188,'Depr Rates'!A:G,7,FALSE)</f>
        <v>3.9300000000000002E-2</v>
      </c>
    </row>
    <row r="2189" spans="1:13" ht="14.45" x14ac:dyDescent="0.3">
      <c r="A2189" s="212" t="s">
        <v>102</v>
      </c>
      <c r="B2189" s="213">
        <v>10100501</v>
      </c>
      <c r="C2189" s="212">
        <v>108</v>
      </c>
      <c r="D2189" s="214">
        <v>43466</v>
      </c>
      <c r="E2189" s="160" t="s">
        <v>381</v>
      </c>
      <c r="F2189" s="160">
        <v>108108472</v>
      </c>
      <c r="G2189" s="160">
        <v>-267.60000000000002</v>
      </c>
      <c r="H2189" s="214">
        <v>43472</v>
      </c>
      <c r="I2189" s="160" t="s">
        <v>413</v>
      </c>
      <c r="J2189" s="160" t="s">
        <v>376</v>
      </c>
      <c r="K2189" s="160">
        <f t="shared" ref="K2189:K2252" si="36">MONTH(H2189)</f>
        <v>1</v>
      </c>
      <c r="L2189" s="160" t="s">
        <v>101</v>
      </c>
      <c r="M2189" s="211">
        <f>VLOOKUP(J2189,'Depr Rates'!A:G,7,FALSE)</f>
        <v>3.9300000000000002E-2</v>
      </c>
    </row>
    <row r="2190" spans="1:13" ht="14.45" x14ac:dyDescent="0.3">
      <c r="A2190" s="212" t="s">
        <v>102</v>
      </c>
      <c r="B2190" s="213">
        <v>10100501</v>
      </c>
      <c r="C2190" s="212">
        <v>108</v>
      </c>
      <c r="D2190" s="214">
        <v>43466</v>
      </c>
      <c r="E2190" s="160" t="s">
        <v>381</v>
      </c>
      <c r="F2190" s="160">
        <v>108108472</v>
      </c>
      <c r="G2190" s="215">
        <v>-4846.5600000000004</v>
      </c>
      <c r="H2190" s="214">
        <v>43472</v>
      </c>
      <c r="I2190" s="160" t="s">
        <v>413</v>
      </c>
      <c r="J2190" s="160" t="s">
        <v>376</v>
      </c>
      <c r="K2190" s="160">
        <f t="shared" si="36"/>
        <v>1</v>
      </c>
      <c r="L2190" s="160" t="s">
        <v>101</v>
      </c>
      <c r="M2190" s="211">
        <f>VLOOKUP(J2190,'Depr Rates'!A:G,7,FALSE)</f>
        <v>3.9300000000000002E-2</v>
      </c>
    </row>
    <row r="2191" spans="1:13" ht="14.45" x14ac:dyDescent="0.3">
      <c r="A2191" s="212" t="s">
        <v>102</v>
      </c>
      <c r="B2191" s="213">
        <v>10100501</v>
      </c>
      <c r="C2191" s="212">
        <v>108</v>
      </c>
      <c r="D2191" s="214">
        <v>43466</v>
      </c>
      <c r="E2191" s="160" t="s">
        <v>381</v>
      </c>
      <c r="F2191" s="160">
        <v>108108472</v>
      </c>
      <c r="G2191" s="215">
        <v>-23106.240000000002</v>
      </c>
      <c r="H2191" s="214">
        <v>43472</v>
      </c>
      <c r="I2191" s="160" t="s">
        <v>413</v>
      </c>
      <c r="J2191" s="160" t="s">
        <v>376</v>
      </c>
      <c r="K2191" s="160">
        <f t="shared" si="36"/>
        <v>1</v>
      </c>
      <c r="L2191" s="160" t="s">
        <v>101</v>
      </c>
      <c r="M2191" s="211">
        <f>VLOOKUP(J2191,'Depr Rates'!A:G,7,FALSE)</f>
        <v>3.9300000000000002E-2</v>
      </c>
    </row>
    <row r="2192" spans="1:13" ht="14.45" x14ac:dyDescent="0.3">
      <c r="A2192" s="212" t="s">
        <v>102</v>
      </c>
      <c r="B2192" s="213">
        <v>10100501</v>
      </c>
      <c r="C2192" s="212">
        <v>108</v>
      </c>
      <c r="D2192" s="214">
        <v>43466</v>
      </c>
      <c r="E2192" s="160" t="s">
        <v>381</v>
      </c>
      <c r="F2192" s="160">
        <v>108108472</v>
      </c>
      <c r="G2192" s="215">
        <v>-7668</v>
      </c>
      <c r="H2192" s="214">
        <v>43472</v>
      </c>
      <c r="I2192" s="160" t="s">
        <v>413</v>
      </c>
      <c r="J2192" s="160" t="s">
        <v>376</v>
      </c>
      <c r="K2192" s="160">
        <f t="shared" si="36"/>
        <v>1</v>
      </c>
      <c r="L2192" s="160" t="s">
        <v>101</v>
      </c>
      <c r="M2192" s="211">
        <f>VLOOKUP(J2192,'Depr Rates'!A:G,7,FALSE)</f>
        <v>3.9300000000000002E-2</v>
      </c>
    </row>
    <row r="2193" spans="1:13" ht="14.45" x14ac:dyDescent="0.3">
      <c r="A2193" s="212" t="s">
        <v>102</v>
      </c>
      <c r="B2193" s="213">
        <v>10100501</v>
      </c>
      <c r="C2193" s="212">
        <v>108</v>
      </c>
      <c r="D2193" s="214">
        <v>43466</v>
      </c>
      <c r="E2193" s="160" t="s">
        <v>381</v>
      </c>
      <c r="F2193" s="160">
        <v>108108472</v>
      </c>
      <c r="G2193" s="215">
        <v>-1458</v>
      </c>
      <c r="H2193" s="214">
        <v>43472</v>
      </c>
      <c r="I2193" s="160" t="s">
        <v>413</v>
      </c>
      <c r="J2193" s="160" t="s">
        <v>376</v>
      </c>
      <c r="K2193" s="160">
        <f t="shared" si="36"/>
        <v>1</v>
      </c>
      <c r="L2193" s="160" t="s">
        <v>101</v>
      </c>
      <c r="M2193" s="211">
        <f>VLOOKUP(J2193,'Depr Rates'!A:G,7,FALSE)</f>
        <v>3.9300000000000002E-2</v>
      </c>
    </row>
    <row r="2194" spans="1:13" ht="14.45" x14ac:dyDescent="0.3">
      <c r="A2194" s="212" t="s">
        <v>102</v>
      </c>
      <c r="B2194" s="213">
        <v>10100501</v>
      </c>
      <c r="C2194" s="212">
        <v>108</v>
      </c>
      <c r="D2194" s="214">
        <v>43466</v>
      </c>
      <c r="E2194" s="160" t="s">
        <v>381</v>
      </c>
      <c r="F2194" s="160">
        <v>108108472</v>
      </c>
      <c r="G2194" s="215">
        <v>-13371.12</v>
      </c>
      <c r="H2194" s="214">
        <v>43472</v>
      </c>
      <c r="I2194" s="160" t="s">
        <v>413</v>
      </c>
      <c r="J2194" s="160" t="s">
        <v>376</v>
      </c>
      <c r="K2194" s="160">
        <f t="shared" si="36"/>
        <v>1</v>
      </c>
      <c r="L2194" s="160" t="s">
        <v>101</v>
      </c>
      <c r="M2194" s="211">
        <f>VLOOKUP(J2194,'Depr Rates'!A:G,7,FALSE)</f>
        <v>3.9300000000000002E-2</v>
      </c>
    </row>
    <row r="2195" spans="1:13" ht="14.45" x14ac:dyDescent="0.3">
      <c r="A2195" s="212" t="s">
        <v>102</v>
      </c>
      <c r="B2195" s="213">
        <v>10100501</v>
      </c>
      <c r="C2195" s="212">
        <v>108</v>
      </c>
      <c r="D2195" s="214">
        <v>43466</v>
      </c>
      <c r="E2195" s="160" t="s">
        <v>383</v>
      </c>
      <c r="F2195" s="160">
        <v>108108472</v>
      </c>
      <c r="G2195" s="160">
        <v>0</v>
      </c>
      <c r="H2195" s="214">
        <v>43472</v>
      </c>
      <c r="I2195" s="160" t="s">
        <v>413</v>
      </c>
      <c r="J2195" s="160" t="s">
        <v>376</v>
      </c>
      <c r="K2195" s="160">
        <f t="shared" si="36"/>
        <v>1</v>
      </c>
      <c r="L2195" s="160" t="s">
        <v>101</v>
      </c>
      <c r="M2195" s="211">
        <f>VLOOKUP(J2195,'Depr Rates'!A:G,7,FALSE)</f>
        <v>3.9300000000000002E-2</v>
      </c>
    </row>
    <row r="2196" spans="1:13" ht="14.45" x14ac:dyDescent="0.3">
      <c r="A2196" s="212" t="s">
        <v>102</v>
      </c>
      <c r="B2196" s="213">
        <v>10100501</v>
      </c>
      <c r="C2196" s="212">
        <v>108</v>
      </c>
      <c r="D2196" s="214">
        <v>43466</v>
      </c>
      <c r="E2196" s="160" t="s">
        <v>383</v>
      </c>
      <c r="F2196" s="160">
        <v>108108472</v>
      </c>
      <c r="G2196" s="160">
        <v>0</v>
      </c>
      <c r="H2196" s="214">
        <v>43472</v>
      </c>
      <c r="I2196" s="160" t="s">
        <v>413</v>
      </c>
      <c r="J2196" s="160" t="s">
        <v>376</v>
      </c>
      <c r="K2196" s="160">
        <f t="shared" si="36"/>
        <v>1</v>
      </c>
      <c r="L2196" s="160" t="s">
        <v>101</v>
      </c>
      <c r="M2196" s="211">
        <f>VLOOKUP(J2196,'Depr Rates'!A:G,7,FALSE)</f>
        <v>3.9300000000000002E-2</v>
      </c>
    </row>
    <row r="2197" spans="1:13" ht="14.45" x14ac:dyDescent="0.3">
      <c r="A2197" s="212" t="s">
        <v>102</v>
      </c>
      <c r="B2197" s="213">
        <v>10100501</v>
      </c>
      <c r="C2197" s="212">
        <v>108</v>
      </c>
      <c r="D2197" s="214">
        <v>43466</v>
      </c>
      <c r="E2197" s="160" t="s">
        <v>383</v>
      </c>
      <c r="F2197" s="160">
        <v>108108472</v>
      </c>
      <c r="G2197" s="160">
        <v>0</v>
      </c>
      <c r="H2197" s="214">
        <v>43472</v>
      </c>
      <c r="I2197" s="160" t="s">
        <v>413</v>
      </c>
      <c r="J2197" s="160" t="s">
        <v>376</v>
      </c>
      <c r="K2197" s="160">
        <f t="shared" si="36"/>
        <v>1</v>
      </c>
      <c r="L2197" s="160" t="s">
        <v>101</v>
      </c>
      <c r="M2197" s="211">
        <f>VLOOKUP(J2197,'Depr Rates'!A:G,7,FALSE)</f>
        <v>3.9300000000000002E-2</v>
      </c>
    </row>
    <row r="2198" spans="1:13" ht="14.45" x14ac:dyDescent="0.3">
      <c r="A2198" s="212" t="s">
        <v>102</v>
      </c>
      <c r="B2198" s="213">
        <v>10100501</v>
      </c>
      <c r="C2198" s="212">
        <v>108</v>
      </c>
      <c r="D2198" s="214">
        <v>43466</v>
      </c>
      <c r="E2198" s="160" t="s">
        <v>383</v>
      </c>
      <c r="F2198" s="160">
        <v>108108472</v>
      </c>
      <c r="G2198" s="160">
        <v>0</v>
      </c>
      <c r="H2198" s="214">
        <v>43472</v>
      </c>
      <c r="I2198" s="160" t="s">
        <v>413</v>
      </c>
      <c r="J2198" s="160" t="s">
        <v>376</v>
      </c>
      <c r="K2198" s="160">
        <f t="shared" si="36"/>
        <v>1</v>
      </c>
      <c r="L2198" s="160" t="s">
        <v>101</v>
      </c>
      <c r="M2198" s="211">
        <f>VLOOKUP(J2198,'Depr Rates'!A:G,7,FALSE)</f>
        <v>3.9300000000000002E-2</v>
      </c>
    </row>
    <row r="2199" spans="1:13" ht="14.45" x14ac:dyDescent="0.3">
      <c r="A2199" s="212" t="s">
        <v>102</v>
      </c>
      <c r="B2199" s="213">
        <v>10100501</v>
      </c>
      <c r="C2199" s="212">
        <v>108</v>
      </c>
      <c r="D2199" s="214">
        <v>43466</v>
      </c>
      <c r="E2199" s="160" t="s">
        <v>383</v>
      </c>
      <c r="F2199" s="160">
        <v>108108472</v>
      </c>
      <c r="G2199" s="160">
        <v>0</v>
      </c>
      <c r="H2199" s="214">
        <v>43472</v>
      </c>
      <c r="I2199" s="160" t="s">
        <v>413</v>
      </c>
      <c r="J2199" s="160" t="s">
        <v>376</v>
      </c>
      <c r="K2199" s="160">
        <f t="shared" si="36"/>
        <v>1</v>
      </c>
      <c r="L2199" s="160" t="s">
        <v>101</v>
      </c>
      <c r="M2199" s="211">
        <f>VLOOKUP(J2199,'Depr Rates'!A:G,7,FALSE)</f>
        <v>3.9300000000000002E-2</v>
      </c>
    </row>
    <row r="2200" spans="1:13" ht="14.45" x14ac:dyDescent="0.3">
      <c r="A2200" s="212" t="s">
        <v>102</v>
      </c>
      <c r="B2200" s="213">
        <v>10100501</v>
      </c>
      <c r="C2200" s="212">
        <v>108</v>
      </c>
      <c r="D2200" s="214">
        <v>43466</v>
      </c>
      <c r="E2200" s="160" t="s">
        <v>383</v>
      </c>
      <c r="F2200" s="160">
        <v>108108472</v>
      </c>
      <c r="G2200" s="160">
        <v>0</v>
      </c>
      <c r="H2200" s="214">
        <v>43472</v>
      </c>
      <c r="I2200" s="160" t="s">
        <v>413</v>
      </c>
      <c r="J2200" s="160" t="s">
        <v>376</v>
      </c>
      <c r="K2200" s="160">
        <f t="shared" si="36"/>
        <v>1</v>
      </c>
      <c r="L2200" s="160" t="s">
        <v>101</v>
      </c>
      <c r="M2200" s="211">
        <f>VLOOKUP(J2200,'Depr Rates'!A:G,7,FALSE)</f>
        <v>3.9300000000000002E-2</v>
      </c>
    </row>
    <row r="2201" spans="1:13" ht="14.45" x14ac:dyDescent="0.3">
      <c r="A2201" s="212" t="s">
        <v>102</v>
      </c>
      <c r="B2201" s="213">
        <v>10100501</v>
      </c>
      <c r="C2201" s="212">
        <v>108</v>
      </c>
      <c r="D2201" s="214">
        <v>43466</v>
      </c>
      <c r="E2201" s="160" t="s">
        <v>383</v>
      </c>
      <c r="F2201" s="160">
        <v>108108472</v>
      </c>
      <c r="G2201" s="160">
        <v>0</v>
      </c>
      <c r="H2201" s="214">
        <v>43472</v>
      </c>
      <c r="I2201" s="160" t="s">
        <v>413</v>
      </c>
      <c r="J2201" s="160" t="s">
        <v>376</v>
      </c>
      <c r="K2201" s="160">
        <f t="shared" si="36"/>
        <v>1</v>
      </c>
      <c r="L2201" s="160" t="s">
        <v>101</v>
      </c>
      <c r="M2201" s="211">
        <f>VLOOKUP(J2201,'Depr Rates'!A:G,7,FALSE)</f>
        <v>3.9300000000000002E-2</v>
      </c>
    </row>
    <row r="2202" spans="1:13" ht="14.45" x14ac:dyDescent="0.3">
      <c r="A2202" s="212" t="s">
        <v>102</v>
      </c>
      <c r="B2202" s="213">
        <v>10100501</v>
      </c>
      <c r="C2202" s="212">
        <v>108</v>
      </c>
      <c r="D2202" s="214">
        <v>43466</v>
      </c>
      <c r="E2202" s="160" t="s">
        <v>383</v>
      </c>
      <c r="F2202" s="160">
        <v>108108472</v>
      </c>
      <c r="G2202" s="160">
        <v>0</v>
      </c>
      <c r="H2202" s="214">
        <v>43472</v>
      </c>
      <c r="I2202" s="160" t="s">
        <v>413</v>
      </c>
      <c r="J2202" s="160" t="s">
        <v>376</v>
      </c>
      <c r="K2202" s="160">
        <f t="shared" si="36"/>
        <v>1</v>
      </c>
      <c r="L2202" s="160" t="s">
        <v>101</v>
      </c>
      <c r="M2202" s="211">
        <f>VLOOKUP(J2202,'Depr Rates'!A:G,7,FALSE)</f>
        <v>3.9300000000000002E-2</v>
      </c>
    </row>
    <row r="2203" spans="1:13" ht="14.45" x14ac:dyDescent="0.3">
      <c r="A2203" s="212" t="s">
        <v>102</v>
      </c>
      <c r="B2203" s="213">
        <v>10100501</v>
      </c>
      <c r="C2203" s="212">
        <v>108</v>
      </c>
      <c r="D2203" s="214">
        <v>43466</v>
      </c>
      <c r="E2203" s="160" t="s">
        <v>383</v>
      </c>
      <c r="F2203" s="160">
        <v>108108472</v>
      </c>
      <c r="G2203" s="160">
        <v>0</v>
      </c>
      <c r="H2203" s="214">
        <v>43472</v>
      </c>
      <c r="I2203" s="160" t="s">
        <v>413</v>
      </c>
      <c r="J2203" s="160" t="s">
        <v>376</v>
      </c>
      <c r="K2203" s="160">
        <f t="shared" si="36"/>
        <v>1</v>
      </c>
      <c r="L2203" s="160" t="s">
        <v>101</v>
      </c>
      <c r="M2203" s="211">
        <f>VLOOKUP(J2203,'Depr Rates'!A:G,7,FALSE)</f>
        <v>3.9300000000000002E-2</v>
      </c>
    </row>
    <row r="2204" spans="1:13" ht="14.45" x14ac:dyDescent="0.3">
      <c r="A2204" s="212" t="s">
        <v>102</v>
      </c>
      <c r="B2204" s="213">
        <v>10100501</v>
      </c>
      <c r="C2204" s="212">
        <v>108</v>
      </c>
      <c r="D2204" s="214">
        <v>43466</v>
      </c>
      <c r="E2204" s="160" t="s">
        <v>383</v>
      </c>
      <c r="F2204" s="160">
        <v>108108472</v>
      </c>
      <c r="G2204" s="160">
        <v>0</v>
      </c>
      <c r="H2204" s="214">
        <v>43472</v>
      </c>
      <c r="I2204" s="160" t="s">
        <v>413</v>
      </c>
      <c r="J2204" s="160" t="s">
        <v>376</v>
      </c>
      <c r="K2204" s="160">
        <f t="shared" si="36"/>
        <v>1</v>
      </c>
      <c r="L2204" s="160" t="s">
        <v>101</v>
      </c>
      <c r="M2204" s="211">
        <f>VLOOKUP(J2204,'Depr Rates'!A:G,7,FALSE)</f>
        <v>3.9300000000000002E-2</v>
      </c>
    </row>
    <row r="2205" spans="1:13" ht="14.45" x14ac:dyDescent="0.3">
      <c r="A2205" s="212" t="s">
        <v>102</v>
      </c>
      <c r="B2205" s="213">
        <v>10100501</v>
      </c>
      <c r="C2205" s="212">
        <v>108</v>
      </c>
      <c r="D2205" s="214">
        <v>43466</v>
      </c>
      <c r="E2205" s="160" t="s">
        <v>383</v>
      </c>
      <c r="F2205" s="160">
        <v>108108472</v>
      </c>
      <c r="G2205" s="160">
        <v>0</v>
      </c>
      <c r="H2205" s="214">
        <v>43472</v>
      </c>
      <c r="I2205" s="160" t="s">
        <v>413</v>
      </c>
      <c r="J2205" s="160" t="s">
        <v>376</v>
      </c>
      <c r="K2205" s="160">
        <f t="shared" si="36"/>
        <v>1</v>
      </c>
      <c r="L2205" s="160" t="s">
        <v>101</v>
      </c>
      <c r="M2205" s="211">
        <f>VLOOKUP(J2205,'Depr Rates'!A:G,7,FALSE)</f>
        <v>3.9300000000000002E-2</v>
      </c>
    </row>
    <row r="2206" spans="1:13" ht="14.45" x14ac:dyDescent="0.3">
      <c r="A2206" s="212" t="s">
        <v>102</v>
      </c>
      <c r="B2206" s="213">
        <v>10100501</v>
      </c>
      <c r="C2206" s="212">
        <v>108</v>
      </c>
      <c r="D2206" s="214">
        <v>43466</v>
      </c>
      <c r="E2206" s="160" t="s">
        <v>383</v>
      </c>
      <c r="F2206" s="160">
        <v>108108472</v>
      </c>
      <c r="G2206" s="160">
        <v>0</v>
      </c>
      <c r="H2206" s="214">
        <v>43472</v>
      </c>
      <c r="I2206" s="160" t="s">
        <v>413</v>
      </c>
      <c r="J2206" s="160" t="s">
        <v>376</v>
      </c>
      <c r="K2206" s="160">
        <f t="shared" si="36"/>
        <v>1</v>
      </c>
      <c r="L2206" s="160" t="s">
        <v>101</v>
      </c>
      <c r="M2206" s="211">
        <f>VLOOKUP(J2206,'Depr Rates'!A:G,7,FALSE)</f>
        <v>3.9300000000000002E-2</v>
      </c>
    </row>
    <row r="2207" spans="1:13" ht="14.45" x14ac:dyDescent="0.3">
      <c r="A2207" s="212" t="s">
        <v>102</v>
      </c>
      <c r="B2207" s="213">
        <v>10100501</v>
      </c>
      <c r="C2207" s="212">
        <v>108</v>
      </c>
      <c r="D2207" s="214">
        <v>43466</v>
      </c>
      <c r="E2207" s="160" t="s">
        <v>383</v>
      </c>
      <c r="F2207" s="160">
        <v>108108472</v>
      </c>
      <c r="G2207" s="160">
        <v>0</v>
      </c>
      <c r="H2207" s="214">
        <v>43472</v>
      </c>
      <c r="I2207" s="160" t="s">
        <v>413</v>
      </c>
      <c r="J2207" s="160" t="s">
        <v>376</v>
      </c>
      <c r="K2207" s="160">
        <f t="shared" si="36"/>
        <v>1</v>
      </c>
      <c r="L2207" s="160" t="s">
        <v>101</v>
      </c>
      <c r="M2207" s="211">
        <f>VLOOKUP(J2207,'Depr Rates'!A:G,7,FALSE)</f>
        <v>3.9300000000000002E-2</v>
      </c>
    </row>
    <row r="2208" spans="1:13" ht="14.45" x14ac:dyDescent="0.3">
      <c r="A2208" s="212" t="s">
        <v>102</v>
      </c>
      <c r="B2208" s="213">
        <v>10100501</v>
      </c>
      <c r="C2208" s="212">
        <v>108</v>
      </c>
      <c r="D2208" s="214">
        <v>43466</v>
      </c>
      <c r="E2208" s="160" t="s">
        <v>381</v>
      </c>
      <c r="F2208" s="160">
        <v>108108472</v>
      </c>
      <c r="G2208" s="215">
        <v>-10858</v>
      </c>
      <c r="H2208" s="214">
        <v>43472</v>
      </c>
      <c r="I2208" s="160" t="s">
        <v>413</v>
      </c>
      <c r="J2208" s="160" t="s">
        <v>376</v>
      </c>
      <c r="K2208" s="160">
        <f t="shared" si="36"/>
        <v>1</v>
      </c>
      <c r="L2208" s="160" t="s">
        <v>101</v>
      </c>
      <c r="M2208" s="211">
        <f>VLOOKUP(J2208,'Depr Rates'!A:G,7,FALSE)</f>
        <v>3.9300000000000002E-2</v>
      </c>
    </row>
    <row r="2209" spans="1:13" ht="14.45" x14ac:dyDescent="0.3">
      <c r="A2209" s="212" t="s">
        <v>102</v>
      </c>
      <c r="B2209" s="213">
        <v>10100501</v>
      </c>
      <c r="C2209" s="212">
        <v>108</v>
      </c>
      <c r="D2209" s="214">
        <v>43466</v>
      </c>
      <c r="E2209" s="160" t="s">
        <v>383</v>
      </c>
      <c r="F2209" s="160">
        <v>108108472</v>
      </c>
      <c r="G2209" s="160">
        <v>0</v>
      </c>
      <c r="H2209" s="214">
        <v>43472</v>
      </c>
      <c r="I2209" s="160" t="s">
        <v>413</v>
      </c>
      <c r="J2209" s="160" t="s">
        <v>376</v>
      </c>
      <c r="K2209" s="160">
        <f t="shared" si="36"/>
        <v>1</v>
      </c>
      <c r="L2209" s="160" t="s">
        <v>101</v>
      </c>
      <c r="M2209" s="211">
        <f>VLOOKUP(J2209,'Depr Rates'!A:G,7,FALSE)</f>
        <v>3.9300000000000002E-2</v>
      </c>
    </row>
    <row r="2210" spans="1:13" ht="14.45" x14ac:dyDescent="0.3">
      <c r="A2210" s="212" t="s">
        <v>102</v>
      </c>
      <c r="B2210" s="213">
        <v>10100501</v>
      </c>
      <c r="C2210" s="212">
        <v>108</v>
      </c>
      <c r="D2210" s="214">
        <v>43466</v>
      </c>
      <c r="E2210" s="160" t="s">
        <v>383</v>
      </c>
      <c r="F2210" s="160">
        <v>108108472</v>
      </c>
      <c r="G2210" s="160">
        <v>0</v>
      </c>
      <c r="H2210" s="214">
        <v>43472</v>
      </c>
      <c r="I2210" s="160" t="s">
        <v>384</v>
      </c>
      <c r="J2210" s="160" t="s">
        <v>9132</v>
      </c>
      <c r="K2210" s="160">
        <f t="shared" si="36"/>
        <v>1</v>
      </c>
      <c r="L2210" s="160" t="s">
        <v>101</v>
      </c>
      <c r="M2210" s="211">
        <f>VLOOKUP(J2210,'Depr Rates'!A:G,7,FALSE)</f>
        <v>3.7400000000000003E-2</v>
      </c>
    </row>
    <row r="2211" spans="1:13" ht="14.45" x14ac:dyDescent="0.3">
      <c r="A2211" s="212" t="s">
        <v>102</v>
      </c>
      <c r="B2211" s="213">
        <v>10100501</v>
      </c>
      <c r="C2211" s="212">
        <v>108</v>
      </c>
      <c r="D2211" s="214">
        <v>43466</v>
      </c>
      <c r="E2211" s="160" t="s">
        <v>383</v>
      </c>
      <c r="F2211" s="160">
        <v>108108472</v>
      </c>
      <c r="G2211" s="160">
        <v>0</v>
      </c>
      <c r="H2211" s="214">
        <v>43472</v>
      </c>
      <c r="I2211" s="160" t="s">
        <v>384</v>
      </c>
      <c r="J2211" s="160" t="s">
        <v>9132</v>
      </c>
      <c r="K2211" s="160">
        <f t="shared" si="36"/>
        <v>1</v>
      </c>
      <c r="L2211" s="160" t="s">
        <v>101</v>
      </c>
      <c r="M2211" s="211">
        <f>VLOOKUP(J2211,'Depr Rates'!A:G,7,FALSE)</f>
        <v>3.7400000000000003E-2</v>
      </c>
    </row>
    <row r="2212" spans="1:13" ht="14.45" x14ac:dyDescent="0.3">
      <c r="A2212" s="212" t="s">
        <v>102</v>
      </c>
      <c r="B2212" s="213">
        <v>10100501</v>
      </c>
      <c r="C2212" s="212">
        <v>108</v>
      </c>
      <c r="D2212" s="214">
        <v>43466</v>
      </c>
      <c r="E2212" s="160" t="s">
        <v>383</v>
      </c>
      <c r="F2212" s="160">
        <v>108108472</v>
      </c>
      <c r="G2212" s="160">
        <v>0</v>
      </c>
      <c r="H2212" s="214">
        <v>43472</v>
      </c>
      <c r="I2212" s="160" t="s">
        <v>384</v>
      </c>
      <c r="J2212" s="160" t="s">
        <v>9132</v>
      </c>
      <c r="K2212" s="160">
        <f t="shared" si="36"/>
        <v>1</v>
      </c>
      <c r="L2212" s="160" t="s">
        <v>101</v>
      </c>
      <c r="M2212" s="211">
        <f>VLOOKUP(J2212,'Depr Rates'!A:G,7,FALSE)</f>
        <v>3.7400000000000003E-2</v>
      </c>
    </row>
    <row r="2213" spans="1:13" ht="14.45" x14ac:dyDescent="0.3">
      <c r="A2213" s="212" t="s">
        <v>102</v>
      </c>
      <c r="B2213" s="213">
        <v>10100501</v>
      </c>
      <c r="C2213" s="212">
        <v>108</v>
      </c>
      <c r="D2213" s="214">
        <v>43466</v>
      </c>
      <c r="E2213" s="160" t="s">
        <v>383</v>
      </c>
      <c r="F2213" s="160">
        <v>108108472</v>
      </c>
      <c r="G2213" s="160">
        <v>0</v>
      </c>
      <c r="H2213" s="214">
        <v>43472</v>
      </c>
      <c r="I2213" s="160" t="s">
        <v>384</v>
      </c>
      <c r="J2213" s="160" t="s">
        <v>9132</v>
      </c>
      <c r="K2213" s="160">
        <f t="shared" si="36"/>
        <v>1</v>
      </c>
      <c r="L2213" s="160" t="s">
        <v>101</v>
      </c>
      <c r="M2213" s="211">
        <f>VLOOKUP(J2213,'Depr Rates'!A:G,7,FALSE)</f>
        <v>3.7400000000000003E-2</v>
      </c>
    </row>
    <row r="2214" spans="1:13" ht="14.45" x14ac:dyDescent="0.3">
      <c r="A2214" s="212" t="s">
        <v>102</v>
      </c>
      <c r="B2214" s="213">
        <v>10100501</v>
      </c>
      <c r="C2214" s="212">
        <v>108</v>
      </c>
      <c r="D2214" s="214">
        <v>43466</v>
      </c>
      <c r="E2214" s="160" t="s">
        <v>383</v>
      </c>
      <c r="F2214" s="160">
        <v>108108472</v>
      </c>
      <c r="G2214" s="160">
        <v>0</v>
      </c>
      <c r="H2214" s="214">
        <v>43472</v>
      </c>
      <c r="I2214" s="160" t="s">
        <v>384</v>
      </c>
      <c r="J2214" s="160" t="s">
        <v>9132</v>
      </c>
      <c r="K2214" s="160">
        <f t="shared" si="36"/>
        <v>1</v>
      </c>
      <c r="L2214" s="160" t="s">
        <v>101</v>
      </c>
      <c r="M2214" s="211">
        <f>VLOOKUP(J2214,'Depr Rates'!A:G,7,FALSE)</f>
        <v>3.7400000000000003E-2</v>
      </c>
    </row>
    <row r="2215" spans="1:13" ht="14.45" x14ac:dyDescent="0.3">
      <c r="A2215" s="212" t="s">
        <v>102</v>
      </c>
      <c r="B2215" s="213">
        <v>10100501</v>
      </c>
      <c r="C2215" s="212">
        <v>108</v>
      </c>
      <c r="D2215" s="214">
        <v>43466</v>
      </c>
      <c r="E2215" s="160" t="s">
        <v>383</v>
      </c>
      <c r="F2215" s="160">
        <v>108108472</v>
      </c>
      <c r="G2215" s="160">
        <v>0</v>
      </c>
      <c r="H2215" s="214">
        <v>43472</v>
      </c>
      <c r="I2215" s="160" t="s">
        <v>384</v>
      </c>
      <c r="J2215" s="160" t="s">
        <v>377</v>
      </c>
      <c r="K2215" s="160">
        <f t="shared" si="36"/>
        <v>1</v>
      </c>
      <c r="L2215" s="160" t="s">
        <v>101</v>
      </c>
      <c r="M2215" s="211">
        <f>VLOOKUP(J2215,'Depr Rates'!A:G,7,FALSE)</f>
        <v>1.77E-2</v>
      </c>
    </row>
    <row r="2216" spans="1:13" ht="14.45" x14ac:dyDescent="0.3">
      <c r="A2216" s="212" t="s">
        <v>102</v>
      </c>
      <c r="B2216" s="213">
        <v>10100501</v>
      </c>
      <c r="C2216" s="212">
        <v>108</v>
      </c>
      <c r="D2216" s="214">
        <v>43466</v>
      </c>
      <c r="E2216" s="160" t="s">
        <v>383</v>
      </c>
      <c r="F2216" s="160">
        <v>108108472</v>
      </c>
      <c r="G2216" s="160">
        <v>0</v>
      </c>
      <c r="H2216" s="214">
        <v>43472</v>
      </c>
      <c r="I2216" s="160" t="s">
        <v>384</v>
      </c>
      <c r="J2216" s="160" t="s">
        <v>377</v>
      </c>
      <c r="K2216" s="160">
        <f t="shared" si="36"/>
        <v>1</v>
      </c>
      <c r="L2216" s="160" t="s">
        <v>101</v>
      </c>
      <c r="M2216" s="211">
        <f>VLOOKUP(J2216,'Depr Rates'!A:G,7,FALSE)</f>
        <v>1.77E-2</v>
      </c>
    </row>
    <row r="2217" spans="1:13" ht="14.45" x14ac:dyDescent="0.3">
      <c r="A2217" s="212" t="s">
        <v>102</v>
      </c>
      <c r="B2217" s="213">
        <v>10100501</v>
      </c>
      <c r="C2217" s="212">
        <v>108</v>
      </c>
      <c r="D2217" s="214">
        <v>43466</v>
      </c>
      <c r="E2217" s="160" t="s">
        <v>383</v>
      </c>
      <c r="F2217" s="160">
        <v>108108472</v>
      </c>
      <c r="G2217" s="160">
        <v>0</v>
      </c>
      <c r="H2217" s="214">
        <v>43472</v>
      </c>
      <c r="I2217" s="160" t="s">
        <v>384</v>
      </c>
      <c r="J2217" s="160" t="s">
        <v>377</v>
      </c>
      <c r="K2217" s="160">
        <f t="shared" si="36"/>
        <v>1</v>
      </c>
      <c r="L2217" s="160" t="s">
        <v>101</v>
      </c>
      <c r="M2217" s="211">
        <f>VLOOKUP(J2217,'Depr Rates'!A:G,7,FALSE)</f>
        <v>1.77E-2</v>
      </c>
    </row>
    <row r="2218" spans="1:13" ht="14.45" x14ac:dyDescent="0.3">
      <c r="A2218" s="212" t="s">
        <v>102</v>
      </c>
      <c r="B2218" s="213">
        <v>10100501</v>
      </c>
      <c r="C2218" s="212">
        <v>108</v>
      </c>
      <c r="D2218" s="214">
        <v>43466</v>
      </c>
      <c r="E2218" s="160" t="s">
        <v>383</v>
      </c>
      <c r="F2218" s="160">
        <v>108108472</v>
      </c>
      <c r="G2218" s="160">
        <v>0</v>
      </c>
      <c r="H2218" s="214">
        <v>43472</v>
      </c>
      <c r="I2218" s="160" t="s">
        <v>384</v>
      </c>
      <c r="J2218" s="160" t="s">
        <v>377</v>
      </c>
      <c r="K2218" s="160">
        <f t="shared" si="36"/>
        <v>1</v>
      </c>
      <c r="L2218" s="160" t="s">
        <v>101</v>
      </c>
      <c r="M2218" s="211">
        <f>VLOOKUP(J2218,'Depr Rates'!A:G,7,FALSE)</f>
        <v>1.77E-2</v>
      </c>
    </row>
    <row r="2219" spans="1:13" ht="14.45" x14ac:dyDescent="0.3">
      <c r="A2219" s="212" t="s">
        <v>102</v>
      </c>
      <c r="B2219" s="213">
        <v>10100501</v>
      </c>
      <c r="C2219" s="212">
        <v>108</v>
      </c>
      <c r="D2219" s="214">
        <v>43466</v>
      </c>
      <c r="E2219" s="160" t="s">
        <v>383</v>
      </c>
      <c r="F2219" s="160">
        <v>108108472</v>
      </c>
      <c r="G2219" s="160">
        <v>0</v>
      </c>
      <c r="H2219" s="214">
        <v>43472</v>
      </c>
      <c r="I2219" s="160" t="s">
        <v>384</v>
      </c>
      <c r="J2219" s="160" t="s">
        <v>377</v>
      </c>
      <c r="K2219" s="160">
        <f t="shared" si="36"/>
        <v>1</v>
      </c>
      <c r="L2219" s="160" t="s">
        <v>101</v>
      </c>
      <c r="M2219" s="211">
        <f>VLOOKUP(J2219,'Depr Rates'!A:G,7,FALSE)</f>
        <v>1.77E-2</v>
      </c>
    </row>
    <row r="2220" spans="1:13" ht="14.45" x14ac:dyDescent="0.3">
      <c r="A2220" s="212" t="s">
        <v>102</v>
      </c>
      <c r="B2220" s="213">
        <v>10100501</v>
      </c>
      <c r="C2220" s="212">
        <v>108</v>
      </c>
      <c r="D2220" s="214">
        <v>43466</v>
      </c>
      <c r="E2220" s="160" t="s">
        <v>383</v>
      </c>
      <c r="F2220" s="160">
        <v>108108472</v>
      </c>
      <c r="G2220" s="160">
        <v>0</v>
      </c>
      <c r="H2220" s="214">
        <v>43472</v>
      </c>
      <c r="I2220" s="160" t="s">
        <v>384</v>
      </c>
      <c r="J2220" s="160" t="s">
        <v>377</v>
      </c>
      <c r="K2220" s="160">
        <f t="shared" si="36"/>
        <v>1</v>
      </c>
      <c r="L2220" s="160" t="s">
        <v>101</v>
      </c>
      <c r="M2220" s="211">
        <f>VLOOKUP(J2220,'Depr Rates'!A:G,7,FALSE)</f>
        <v>1.77E-2</v>
      </c>
    </row>
    <row r="2221" spans="1:13" ht="14.45" x14ac:dyDescent="0.3">
      <c r="A2221" s="212" t="s">
        <v>102</v>
      </c>
      <c r="B2221" s="213">
        <v>10100501</v>
      </c>
      <c r="C2221" s="212">
        <v>108</v>
      </c>
      <c r="D2221" s="214">
        <v>43466</v>
      </c>
      <c r="E2221" s="160" t="s">
        <v>383</v>
      </c>
      <c r="F2221" s="160">
        <v>108108472</v>
      </c>
      <c r="G2221" s="160">
        <v>0</v>
      </c>
      <c r="H2221" s="214">
        <v>43472</v>
      </c>
      <c r="I2221" s="160" t="s">
        <v>384</v>
      </c>
      <c r="J2221" s="160" t="s">
        <v>376</v>
      </c>
      <c r="K2221" s="160">
        <f t="shared" si="36"/>
        <v>1</v>
      </c>
      <c r="L2221" s="160" t="s">
        <v>101</v>
      </c>
      <c r="M2221" s="211">
        <f>VLOOKUP(J2221,'Depr Rates'!A:G,7,FALSE)</f>
        <v>3.9300000000000002E-2</v>
      </c>
    </row>
    <row r="2222" spans="1:13" ht="14.45" x14ac:dyDescent="0.3">
      <c r="A2222" s="212" t="s">
        <v>102</v>
      </c>
      <c r="B2222" s="213">
        <v>10100501</v>
      </c>
      <c r="C2222" s="212">
        <v>108</v>
      </c>
      <c r="D2222" s="214">
        <v>43466</v>
      </c>
      <c r="E2222" s="160" t="s">
        <v>383</v>
      </c>
      <c r="F2222" s="160">
        <v>108108472</v>
      </c>
      <c r="G2222" s="160">
        <v>0</v>
      </c>
      <c r="H2222" s="214">
        <v>43472</v>
      </c>
      <c r="I2222" s="160" t="s">
        <v>384</v>
      </c>
      <c r="J2222" s="160" t="s">
        <v>376</v>
      </c>
      <c r="K2222" s="160">
        <f t="shared" si="36"/>
        <v>1</v>
      </c>
      <c r="L2222" s="160" t="s">
        <v>101</v>
      </c>
      <c r="M2222" s="211">
        <f>VLOOKUP(J2222,'Depr Rates'!A:G,7,FALSE)</f>
        <v>3.9300000000000002E-2</v>
      </c>
    </row>
    <row r="2223" spans="1:13" ht="14.45" x14ac:dyDescent="0.3">
      <c r="A2223" s="212" t="s">
        <v>102</v>
      </c>
      <c r="B2223" s="213">
        <v>10100501</v>
      </c>
      <c r="C2223" s="212">
        <v>108</v>
      </c>
      <c r="D2223" s="214">
        <v>43466</v>
      </c>
      <c r="E2223" s="160" t="s">
        <v>383</v>
      </c>
      <c r="F2223" s="160">
        <v>108108472</v>
      </c>
      <c r="G2223" s="160">
        <v>0</v>
      </c>
      <c r="H2223" s="214">
        <v>43472</v>
      </c>
      <c r="I2223" s="160" t="s">
        <v>384</v>
      </c>
      <c r="J2223" s="160" t="s">
        <v>376</v>
      </c>
      <c r="K2223" s="160">
        <f t="shared" si="36"/>
        <v>1</v>
      </c>
      <c r="L2223" s="160" t="s">
        <v>101</v>
      </c>
      <c r="M2223" s="211">
        <f>VLOOKUP(J2223,'Depr Rates'!A:G,7,FALSE)</f>
        <v>3.9300000000000002E-2</v>
      </c>
    </row>
    <row r="2224" spans="1:13" ht="14.45" x14ac:dyDescent="0.3">
      <c r="A2224" s="212" t="s">
        <v>102</v>
      </c>
      <c r="B2224" s="213">
        <v>10100501</v>
      </c>
      <c r="C2224" s="212">
        <v>108</v>
      </c>
      <c r="D2224" s="214">
        <v>43466</v>
      </c>
      <c r="E2224" s="160" t="s">
        <v>383</v>
      </c>
      <c r="F2224" s="160">
        <v>108108472</v>
      </c>
      <c r="G2224" s="160">
        <v>0</v>
      </c>
      <c r="H2224" s="214">
        <v>43472</v>
      </c>
      <c r="I2224" s="160" t="s">
        <v>384</v>
      </c>
      <c r="J2224" s="160" t="s">
        <v>376</v>
      </c>
      <c r="K2224" s="160">
        <f t="shared" si="36"/>
        <v>1</v>
      </c>
      <c r="L2224" s="160" t="s">
        <v>101</v>
      </c>
      <c r="M2224" s="211">
        <f>VLOOKUP(J2224,'Depr Rates'!A:G,7,FALSE)</f>
        <v>3.9300000000000002E-2</v>
      </c>
    </row>
    <row r="2225" spans="1:13" ht="14.45" x14ac:dyDescent="0.3">
      <c r="A2225" s="212" t="s">
        <v>102</v>
      </c>
      <c r="B2225" s="213">
        <v>10100501</v>
      </c>
      <c r="C2225" s="212">
        <v>108</v>
      </c>
      <c r="D2225" s="214">
        <v>43466</v>
      </c>
      <c r="E2225" s="160" t="s">
        <v>383</v>
      </c>
      <c r="F2225" s="160">
        <v>108108472</v>
      </c>
      <c r="G2225" s="160">
        <v>0</v>
      </c>
      <c r="H2225" s="214">
        <v>43472</v>
      </c>
      <c r="I2225" s="160" t="s">
        <v>384</v>
      </c>
      <c r="J2225" s="160" t="s">
        <v>376</v>
      </c>
      <c r="K2225" s="160">
        <f t="shared" si="36"/>
        <v>1</v>
      </c>
      <c r="L2225" s="160" t="s">
        <v>101</v>
      </c>
      <c r="M2225" s="211">
        <f>VLOOKUP(J2225,'Depr Rates'!A:G,7,FALSE)</f>
        <v>3.9300000000000002E-2</v>
      </c>
    </row>
    <row r="2226" spans="1:13" ht="14.45" x14ac:dyDescent="0.3">
      <c r="A2226" s="212" t="s">
        <v>102</v>
      </c>
      <c r="B2226" s="213">
        <v>10100501</v>
      </c>
      <c r="C2226" s="212">
        <v>108</v>
      </c>
      <c r="D2226" s="214">
        <v>43466</v>
      </c>
      <c r="E2226" s="160" t="s">
        <v>383</v>
      </c>
      <c r="F2226" s="160">
        <v>108108472</v>
      </c>
      <c r="G2226" s="160">
        <v>0</v>
      </c>
      <c r="H2226" s="214">
        <v>43472</v>
      </c>
      <c r="I2226" s="160" t="s">
        <v>384</v>
      </c>
      <c r="J2226" s="160" t="s">
        <v>376</v>
      </c>
      <c r="K2226" s="160">
        <f t="shared" si="36"/>
        <v>1</v>
      </c>
      <c r="L2226" s="160" t="s">
        <v>101</v>
      </c>
      <c r="M2226" s="211">
        <f>VLOOKUP(J2226,'Depr Rates'!A:G,7,FALSE)</f>
        <v>3.9300000000000002E-2</v>
      </c>
    </row>
    <row r="2227" spans="1:13" ht="14.45" x14ac:dyDescent="0.3">
      <c r="A2227" s="212" t="s">
        <v>102</v>
      </c>
      <c r="B2227" s="213">
        <v>10100501</v>
      </c>
      <c r="C2227" s="212">
        <v>108</v>
      </c>
      <c r="D2227" s="214">
        <v>43466</v>
      </c>
      <c r="E2227" s="160" t="s">
        <v>383</v>
      </c>
      <c r="F2227" s="160">
        <v>108108472</v>
      </c>
      <c r="G2227" s="160">
        <v>0</v>
      </c>
      <c r="H2227" s="214">
        <v>43472</v>
      </c>
      <c r="I2227" s="160" t="s">
        <v>384</v>
      </c>
      <c r="J2227" s="160" t="s">
        <v>376</v>
      </c>
      <c r="K2227" s="160">
        <f t="shared" si="36"/>
        <v>1</v>
      </c>
      <c r="L2227" s="160" t="s">
        <v>101</v>
      </c>
      <c r="M2227" s="211">
        <f>VLOOKUP(J2227,'Depr Rates'!A:G,7,FALSE)</f>
        <v>3.9300000000000002E-2</v>
      </c>
    </row>
    <row r="2228" spans="1:13" ht="14.45" x14ac:dyDescent="0.3">
      <c r="A2228" s="212" t="s">
        <v>102</v>
      </c>
      <c r="B2228" s="213">
        <v>10100501</v>
      </c>
      <c r="C2228" s="212">
        <v>108</v>
      </c>
      <c r="D2228" s="214">
        <v>43466</v>
      </c>
      <c r="E2228" s="160" t="s">
        <v>383</v>
      </c>
      <c r="F2228" s="160">
        <v>108108472</v>
      </c>
      <c r="G2228" s="160">
        <v>0</v>
      </c>
      <c r="H2228" s="214">
        <v>43472</v>
      </c>
      <c r="I2228" s="160" t="s">
        <v>384</v>
      </c>
      <c r="J2228" s="160" t="s">
        <v>376</v>
      </c>
      <c r="K2228" s="160">
        <f t="shared" si="36"/>
        <v>1</v>
      </c>
      <c r="L2228" s="160" t="s">
        <v>101</v>
      </c>
      <c r="M2228" s="211">
        <f>VLOOKUP(J2228,'Depr Rates'!A:G,7,FALSE)</f>
        <v>3.9300000000000002E-2</v>
      </c>
    </row>
    <row r="2229" spans="1:13" ht="14.45" x14ac:dyDescent="0.3">
      <c r="A2229" s="212" t="s">
        <v>102</v>
      </c>
      <c r="B2229" s="213">
        <v>10100501</v>
      </c>
      <c r="C2229" s="212">
        <v>108</v>
      </c>
      <c r="D2229" s="214">
        <v>43466</v>
      </c>
      <c r="E2229" s="160" t="s">
        <v>383</v>
      </c>
      <c r="F2229" s="160">
        <v>108108472</v>
      </c>
      <c r="G2229" s="160">
        <v>0</v>
      </c>
      <c r="H2229" s="214">
        <v>43472</v>
      </c>
      <c r="I2229" s="160" t="s">
        <v>384</v>
      </c>
      <c r="J2229" s="160" t="s">
        <v>376</v>
      </c>
      <c r="K2229" s="160">
        <f t="shared" si="36"/>
        <v>1</v>
      </c>
      <c r="L2229" s="160" t="s">
        <v>101</v>
      </c>
      <c r="M2229" s="211">
        <f>VLOOKUP(J2229,'Depr Rates'!A:G,7,FALSE)</f>
        <v>3.9300000000000002E-2</v>
      </c>
    </row>
    <row r="2230" spans="1:13" ht="14.45" x14ac:dyDescent="0.3">
      <c r="A2230" s="212" t="s">
        <v>102</v>
      </c>
      <c r="B2230" s="213">
        <v>10100501</v>
      </c>
      <c r="C2230" s="212">
        <v>108</v>
      </c>
      <c r="D2230" s="214">
        <v>43466</v>
      </c>
      <c r="E2230" s="160" t="s">
        <v>383</v>
      </c>
      <c r="F2230" s="160">
        <v>108108472</v>
      </c>
      <c r="G2230" s="160">
        <v>0</v>
      </c>
      <c r="H2230" s="214">
        <v>43472</v>
      </c>
      <c r="I2230" s="160" t="s">
        <v>384</v>
      </c>
      <c r="J2230" s="160" t="s">
        <v>376</v>
      </c>
      <c r="K2230" s="160">
        <f t="shared" si="36"/>
        <v>1</v>
      </c>
      <c r="L2230" s="160" t="s">
        <v>101</v>
      </c>
      <c r="M2230" s="211">
        <f>VLOOKUP(J2230,'Depr Rates'!A:G,7,FALSE)</f>
        <v>3.9300000000000002E-2</v>
      </c>
    </row>
    <row r="2231" spans="1:13" ht="14.45" x14ac:dyDescent="0.3">
      <c r="A2231" s="212" t="s">
        <v>102</v>
      </c>
      <c r="B2231" s="213">
        <v>10100501</v>
      </c>
      <c r="C2231" s="212">
        <v>108</v>
      </c>
      <c r="D2231" s="214">
        <v>43466</v>
      </c>
      <c r="E2231" s="160" t="s">
        <v>383</v>
      </c>
      <c r="F2231" s="160">
        <v>108108472</v>
      </c>
      <c r="G2231" s="160">
        <v>0</v>
      </c>
      <c r="H2231" s="214">
        <v>43472</v>
      </c>
      <c r="I2231" s="160" t="s">
        <v>384</v>
      </c>
      <c r="J2231" s="160" t="s">
        <v>376</v>
      </c>
      <c r="K2231" s="160">
        <f t="shared" si="36"/>
        <v>1</v>
      </c>
      <c r="L2231" s="160" t="s">
        <v>101</v>
      </c>
      <c r="M2231" s="211">
        <f>VLOOKUP(J2231,'Depr Rates'!A:G,7,FALSE)</f>
        <v>3.9300000000000002E-2</v>
      </c>
    </row>
    <row r="2232" spans="1:13" ht="14.45" x14ac:dyDescent="0.3">
      <c r="A2232" s="212" t="s">
        <v>102</v>
      </c>
      <c r="B2232" s="213">
        <v>10100501</v>
      </c>
      <c r="C2232" s="212">
        <v>108</v>
      </c>
      <c r="D2232" s="214">
        <v>43466</v>
      </c>
      <c r="E2232" s="160" t="s">
        <v>383</v>
      </c>
      <c r="F2232" s="160">
        <v>108108472</v>
      </c>
      <c r="G2232" s="160">
        <v>0</v>
      </c>
      <c r="H2232" s="214">
        <v>43472</v>
      </c>
      <c r="I2232" s="160" t="s">
        <v>384</v>
      </c>
      <c r="J2232" s="160" t="s">
        <v>376</v>
      </c>
      <c r="K2232" s="160">
        <f t="shared" si="36"/>
        <v>1</v>
      </c>
      <c r="L2232" s="160" t="s">
        <v>101</v>
      </c>
      <c r="M2232" s="211">
        <f>VLOOKUP(J2232,'Depr Rates'!A:G,7,FALSE)</f>
        <v>3.9300000000000002E-2</v>
      </c>
    </row>
    <row r="2233" spans="1:13" ht="14.45" x14ac:dyDescent="0.3">
      <c r="A2233" s="212" t="s">
        <v>102</v>
      </c>
      <c r="B2233" s="213">
        <v>10100501</v>
      </c>
      <c r="C2233" s="212">
        <v>108</v>
      </c>
      <c r="D2233" s="214">
        <v>43466</v>
      </c>
      <c r="E2233" s="160" t="s">
        <v>383</v>
      </c>
      <c r="F2233" s="160">
        <v>108108472</v>
      </c>
      <c r="G2233" s="160">
        <v>0</v>
      </c>
      <c r="H2233" s="214">
        <v>43472</v>
      </c>
      <c r="I2233" s="160" t="s">
        <v>384</v>
      </c>
      <c r="J2233" s="160" t="s">
        <v>376</v>
      </c>
      <c r="K2233" s="160">
        <f t="shared" si="36"/>
        <v>1</v>
      </c>
      <c r="L2233" s="160" t="s">
        <v>101</v>
      </c>
      <c r="M2233" s="211">
        <f>VLOOKUP(J2233,'Depr Rates'!A:G,7,FALSE)</f>
        <v>3.9300000000000002E-2</v>
      </c>
    </row>
    <row r="2234" spans="1:13" ht="14.45" x14ac:dyDescent="0.3">
      <c r="A2234" s="212" t="s">
        <v>102</v>
      </c>
      <c r="B2234" s="213">
        <v>10100501</v>
      </c>
      <c r="C2234" s="212">
        <v>108</v>
      </c>
      <c r="D2234" s="214">
        <v>43466</v>
      </c>
      <c r="E2234" s="160" t="s">
        <v>383</v>
      </c>
      <c r="F2234" s="160">
        <v>108108472</v>
      </c>
      <c r="G2234" s="160">
        <v>0</v>
      </c>
      <c r="H2234" s="214">
        <v>43472</v>
      </c>
      <c r="I2234" s="160" t="s">
        <v>384</v>
      </c>
      <c r="J2234" s="160" t="s">
        <v>376</v>
      </c>
      <c r="K2234" s="160">
        <f t="shared" si="36"/>
        <v>1</v>
      </c>
      <c r="L2234" s="160" t="s">
        <v>101</v>
      </c>
      <c r="M2234" s="211">
        <f>VLOOKUP(J2234,'Depr Rates'!A:G,7,FALSE)</f>
        <v>3.9300000000000002E-2</v>
      </c>
    </row>
    <row r="2235" spans="1:13" ht="14.45" x14ac:dyDescent="0.3">
      <c r="A2235" s="212" t="s">
        <v>102</v>
      </c>
      <c r="B2235" s="213">
        <v>10100501</v>
      </c>
      <c r="C2235" s="212">
        <v>108</v>
      </c>
      <c r="D2235" s="214">
        <v>43497</v>
      </c>
      <c r="E2235" s="160" t="s">
        <v>383</v>
      </c>
      <c r="F2235" s="160">
        <v>108108472</v>
      </c>
      <c r="G2235" s="160">
        <v>0</v>
      </c>
      <c r="H2235" s="214">
        <v>43472</v>
      </c>
      <c r="I2235" s="160" t="s">
        <v>384</v>
      </c>
      <c r="J2235" s="160" t="s">
        <v>9132</v>
      </c>
      <c r="K2235" s="160">
        <f t="shared" si="36"/>
        <v>1</v>
      </c>
      <c r="L2235" s="160" t="s">
        <v>101</v>
      </c>
      <c r="M2235" s="211">
        <f>VLOOKUP(J2235,'Depr Rates'!A:G,7,FALSE)</f>
        <v>3.7400000000000003E-2</v>
      </c>
    </row>
    <row r="2236" spans="1:13" ht="14.45" x14ac:dyDescent="0.3">
      <c r="A2236" s="212" t="s">
        <v>102</v>
      </c>
      <c r="B2236" s="213">
        <v>10100501</v>
      </c>
      <c r="C2236" s="212">
        <v>108</v>
      </c>
      <c r="D2236" s="214">
        <v>43497</v>
      </c>
      <c r="E2236" s="160" t="s">
        <v>383</v>
      </c>
      <c r="F2236" s="160">
        <v>108108472</v>
      </c>
      <c r="G2236" s="160">
        <v>0</v>
      </c>
      <c r="H2236" s="214">
        <v>43472</v>
      </c>
      <c r="I2236" s="160" t="s">
        <v>384</v>
      </c>
      <c r="J2236" s="160" t="s">
        <v>9132</v>
      </c>
      <c r="K2236" s="160">
        <f t="shared" si="36"/>
        <v>1</v>
      </c>
      <c r="L2236" s="160" t="s">
        <v>101</v>
      </c>
      <c r="M2236" s="211">
        <f>VLOOKUP(J2236,'Depr Rates'!A:G,7,FALSE)</f>
        <v>3.7400000000000003E-2</v>
      </c>
    </row>
    <row r="2237" spans="1:13" ht="14.45" x14ac:dyDescent="0.3">
      <c r="A2237" s="212" t="s">
        <v>102</v>
      </c>
      <c r="B2237" s="213">
        <v>10100501</v>
      </c>
      <c r="C2237" s="212">
        <v>108</v>
      </c>
      <c r="D2237" s="214">
        <v>43497</v>
      </c>
      <c r="E2237" s="160" t="s">
        <v>383</v>
      </c>
      <c r="F2237" s="160">
        <v>108108472</v>
      </c>
      <c r="G2237" s="160">
        <v>0</v>
      </c>
      <c r="H2237" s="214">
        <v>43472</v>
      </c>
      <c r="I2237" s="160" t="s">
        <v>384</v>
      </c>
      <c r="J2237" s="160" t="s">
        <v>9132</v>
      </c>
      <c r="K2237" s="160">
        <f t="shared" si="36"/>
        <v>1</v>
      </c>
      <c r="L2237" s="160" t="s">
        <v>101</v>
      </c>
      <c r="M2237" s="211">
        <f>VLOOKUP(J2237,'Depr Rates'!A:G,7,FALSE)</f>
        <v>3.7400000000000003E-2</v>
      </c>
    </row>
    <row r="2238" spans="1:13" ht="14.45" x14ac:dyDescent="0.3">
      <c r="A2238" s="212" t="s">
        <v>102</v>
      </c>
      <c r="B2238" s="213">
        <v>10100501</v>
      </c>
      <c r="C2238" s="212">
        <v>108</v>
      </c>
      <c r="D2238" s="214">
        <v>43497</v>
      </c>
      <c r="E2238" s="160" t="s">
        <v>383</v>
      </c>
      <c r="F2238" s="160">
        <v>108108472</v>
      </c>
      <c r="G2238" s="160">
        <v>0</v>
      </c>
      <c r="H2238" s="214">
        <v>43472</v>
      </c>
      <c r="I2238" s="160" t="s">
        <v>384</v>
      </c>
      <c r="J2238" s="160" t="s">
        <v>9132</v>
      </c>
      <c r="K2238" s="160">
        <f t="shared" si="36"/>
        <v>1</v>
      </c>
      <c r="L2238" s="160" t="s">
        <v>101</v>
      </c>
      <c r="M2238" s="211">
        <f>VLOOKUP(J2238,'Depr Rates'!A:G,7,FALSE)</f>
        <v>3.7400000000000003E-2</v>
      </c>
    </row>
    <row r="2239" spans="1:13" ht="14.45" x14ac:dyDescent="0.3">
      <c r="A2239" s="212" t="s">
        <v>102</v>
      </c>
      <c r="B2239" s="213">
        <v>10100501</v>
      </c>
      <c r="C2239" s="212">
        <v>108</v>
      </c>
      <c r="D2239" s="214">
        <v>43497</v>
      </c>
      <c r="E2239" s="160" t="s">
        <v>383</v>
      </c>
      <c r="F2239" s="160">
        <v>108108472</v>
      </c>
      <c r="G2239" s="160">
        <v>0</v>
      </c>
      <c r="H2239" s="214">
        <v>43472</v>
      </c>
      <c r="I2239" s="160" t="s">
        <v>384</v>
      </c>
      <c r="J2239" s="160" t="s">
        <v>9132</v>
      </c>
      <c r="K2239" s="160">
        <f t="shared" si="36"/>
        <v>1</v>
      </c>
      <c r="L2239" s="160" t="s">
        <v>101</v>
      </c>
      <c r="M2239" s="211">
        <f>VLOOKUP(J2239,'Depr Rates'!A:G,7,FALSE)</f>
        <v>3.7400000000000003E-2</v>
      </c>
    </row>
    <row r="2240" spans="1:13" ht="14.45" x14ac:dyDescent="0.3">
      <c r="A2240" s="212" t="s">
        <v>102</v>
      </c>
      <c r="B2240" s="213">
        <v>10100501</v>
      </c>
      <c r="C2240" s="212">
        <v>108</v>
      </c>
      <c r="D2240" s="214">
        <v>43497</v>
      </c>
      <c r="E2240" s="160" t="s">
        <v>383</v>
      </c>
      <c r="F2240" s="160">
        <v>108108472</v>
      </c>
      <c r="G2240" s="160">
        <v>0</v>
      </c>
      <c r="H2240" s="214">
        <v>43472</v>
      </c>
      <c r="I2240" s="160" t="s">
        <v>384</v>
      </c>
      <c r="J2240" s="160" t="s">
        <v>377</v>
      </c>
      <c r="K2240" s="160">
        <f t="shared" si="36"/>
        <v>1</v>
      </c>
      <c r="L2240" s="160" t="s">
        <v>101</v>
      </c>
      <c r="M2240" s="211">
        <f>VLOOKUP(J2240,'Depr Rates'!A:G,7,FALSE)</f>
        <v>1.77E-2</v>
      </c>
    </row>
    <row r="2241" spans="1:13" ht="14.45" x14ac:dyDescent="0.3">
      <c r="A2241" s="212" t="s">
        <v>102</v>
      </c>
      <c r="B2241" s="213">
        <v>10100501</v>
      </c>
      <c r="C2241" s="212">
        <v>108</v>
      </c>
      <c r="D2241" s="214">
        <v>43497</v>
      </c>
      <c r="E2241" s="160" t="s">
        <v>383</v>
      </c>
      <c r="F2241" s="160">
        <v>108108472</v>
      </c>
      <c r="G2241" s="160">
        <v>0</v>
      </c>
      <c r="H2241" s="214">
        <v>43472</v>
      </c>
      <c r="I2241" s="160" t="s">
        <v>384</v>
      </c>
      <c r="J2241" s="160" t="s">
        <v>377</v>
      </c>
      <c r="K2241" s="160">
        <f t="shared" si="36"/>
        <v>1</v>
      </c>
      <c r="L2241" s="160" t="s">
        <v>101</v>
      </c>
      <c r="M2241" s="211">
        <f>VLOOKUP(J2241,'Depr Rates'!A:G,7,FALSE)</f>
        <v>1.77E-2</v>
      </c>
    </row>
    <row r="2242" spans="1:13" ht="14.45" x14ac:dyDescent="0.3">
      <c r="A2242" s="212" t="s">
        <v>102</v>
      </c>
      <c r="B2242" s="213">
        <v>10100501</v>
      </c>
      <c r="C2242" s="212">
        <v>108</v>
      </c>
      <c r="D2242" s="214">
        <v>43497</v>
      </c>
      <c r="E2242" s="160" t="s">
        <v>383</v>
      </c>
      <c r="F2242" s="160">
        <v>108108472</v>
      </c>
      <c r="G2242" s="160">
        <v>0</v>
      </c>
      <c r="H2242" s="214">
        <v>43472</v>
      </c>
      <c r="I2242" s="160" t="s">
        <v>384</v>
      </c>
      <c r="J2242" s="160" t="s">
        <v>377</v>
      </c>
      <c r="K2242" s="160">
        <f t="shared" si="36"/>
        <v>1</v>
      </c>
      <c r="L2242" s="160" t="s">
        <v>101</v>
      </c>
      <c r="M2242" s="211">
        <f>VLOOKUP(J2242,'Depr Rates'!A:G,7,FALSE)</f>
        <v>1.77E-2</v>
      </c>
    </row>
    <row r="2243" spans="1:13" ht="14.45" x14ac:dyDescent="0.3">
      <c r="A2243" s="212" t="s">
        <v>102</v>
      </c>
      <c r="B2243" s="213">
        <v>10100501</v>
      </c>
      <c r="C2243" s="212">
        <v>108</v>
      </c>
      <c r="D2243" s="214">
        <v>43497</v>
      </c>
      <c r="E2243" s="160" t="s">
        <v>383</v>
      </c>
      <c r="F2243" s="160">
        <v>108108472</v>
      </c>
      <c r="G2243" s="160">
        <v>0</v>
      </c>
      <c r="H2243" s="214">
        <v>43472</v>
      </c>
      <c r="I2243" s="160" t="s">
        <v>384</v>
      </c>
      <c r="J2243" s="160" t="s">
        <v>377</v>
      </c>
      <c r="K2243" s="160">
        <f t="shared" si="36"/>
        <v>1</v>
      </c>
      <c r="L2243" s="160" t="s">
        <v>101</v>
      </c>
      <c r="M2243" s="211">
        <f>VLOOKUP(J2243,'Depr Rates'!A:G,7,FALSE)</f>
        <v>1.77E-2</v>
      </c>
    </row>
    <row r="2244" spans="1:13" ht="14.45" x14ac:dyDescent="0.3">
      <c r="A2244" s="212" t="s">
        <v>102</v>
      </c>
      <c r="B2244" s="213">
        <v>10100501</v>
      </c>
      <c r="C2244" s="212">
        <v>108</v>
      </c>
      <c r="D2244" s="214">
        <v>43497</v>
      </c>
      <c r="E2244" s="160" t="s">
        <v>383</v>
      </c>
      <c r="F2244" s="160">
        <v>108108472</v>
      </c>
      <c r="G2244" s="160">
        <v>0</v>
      </c>
      <c r="H2244" s="214">
        <v>43472</v>
      </c>
      <c r="I2244" s="160" t="s">
        <v>384</v>
      </c>
      <c r="J2244" s="160" t="s">
        <v>377</v>
      </c>
      <c r="K2244" s="160">
        <f t="shared" si="36"/>
        <v>1</v>
      </c>
      <c r="L2244" s="160" t="s">
        <v>101</v>
      </c>
      <c r="M2244" s="211">
        <f>VLOOKUP(J2244,'Depr Rates'!A:G,7,FALSE)</f>
        <v>1.77E-2</v>
      </c>
    </row>
    <row r="2245" spans="1:13" ht="14.45" x14ac:dyDescent="0.3">
      <c r="A2245" s="212" t="s">
        <v>102</v>
      </c>
      <c r="B2245" s="213">
        <v>10100501</v>
      </c>
      <c r="C2245" s="212">
        <v>108</v>
      </c>
      <c r="D2245" s="214">
        <v>43497</v>
      </c>
      <c r="E2245" s="160" t="s">
        <v>383</v>
      </c>
      <c r="F2245" s="160">
        <v>108108472</v>
      </c>
      <c r="G2245" s="160">
        <v>0</v>
      </c>
      <c r="H2245" s="214">
        <v>43472</v>
      </c>
      <c r="I2245" s="160" t="s">
        <v>384</v>
      </c>
      <c r="J2245" s="160" t="s">
        <v>377</v>
      </c>
      <c r="K2245" s="160">
        <f t="shared" si="36"/>
        <v>1</v>
      </c>
      <c r="L2245" s="160" t="s">
        <v>101</v>
      </c>
      <c r="M2245" s="211">
        <f>VLOOKUP(J2245,'Depr Rates'!A:G,7,FALSE)</f>
        <v>1.77E-2</v>
      </c>
    </row>
    <row r="2246" spans="1:13" ht="14.45" x14ac:dyDescent="0.3">
      <c r="A2246" s="212" t="s">
        <v>102</v>
      </c>
      <c r="B2246" s="213">
        <v>10100501</v>
      </c>
      <c r="C2246" s="212">
        <v>108</v>
      </c>
      <c r="D2246" s="214">
        <v>43497</v>
      </c>
      <c r="E2246" s="160" t="s">
        <v>383</v>
      </c>
      <c r="F2246" s="160">
        <v>108108472</v>
      </c>
      <c r="G2246" s="160">
        <v>0</v>
      </c>
      <c r="H2246" s="214">
        <v>43472</v>
      </c>
      <c r="I2246" s="160" t="s">
        <v>384</v>
      </c>
      <c r="J2246" s="160" t="s">
        <v>376</v>
      </c>
      <c r="K2246" s="160">
        <f t="shared" si="36"/>
        <v>1</v>
      </c>
      <c r="L2246" s="160" t="s">
        <v>101</v>
      </c>
      <c r="M2246" s="211">
        <f>VLOOKUP(J2246,'Depr Rates'!A:G,7,FALSE)</f>
        <v>3.9300000000000002E-2</v>
      </c>
    </row>
    <row r="2247" spans="1:13" ht="14.45" x14ac:dyDescent="0.3">
      <c r="A2247" s="212" t="s">
        <v>102</v>
      </c>
      <c r="B2247" s="213">
        <v>10100501</v>
      </c>
      <c r="C2247" s="212">
        <v>108</v>
      </c>
      <c r="D2247" s="214">
        <v>43497</v>
      </c>
      <c r="E2247" s="160" t="s">
        <v>383</v>
      </c>
      <c r="F2247" s="160">
        <v>108108472</v>
      </c>
      <c r="G2247" s="160">
        <v>0</v>
      </c>
      <c r="H2247" s="214">
        <v>43472</v>
      </c>
      <c r="I2247" s="160" t="s">
        <v>384</v>
      </c>
      <c r="J2247" s="160" t="s">
        <v>376</v>
      </c>
      <c r="K2247" s="160">
        <f t="shared" si="36"/>
        <v>1</v>
      </c>
      <c r="L2247" s="160" t="s">
        <v>101</v>
      </c>
      <c r="M2247" s="211">
        <f>VLOOKUP(J2247,'Depr Rates'!A:G,7,FALSE)</f>
        <v>3.9300000000000002E-2</v>
      </c>
    </row>
    <row r="2248" spans="1:13" ht="14.45" x14ac:dyDescent="0.3">
      <c r="A2248" s="212" t="s">
        <v>102</v>
      </c>
      <c r="B2248" s="213">
        <v>10100501</v>
      </c>
      <c r="C2248" s="212">
        <v>108</v>
      </c>
      <c r="D2248" s="214">
        <v>43497</v>
      </c>
      <c r="E2248" s="160" t="s">
        <v>383</v>
      </c>
      <c r="F2248" s="160">
        <v>108108472</v>
      </c>
      <c r="G2248" s="160">
        <v>0</v>
      </c>
      <c r="H2248" s="214">
        <v>43472</v>
      </c>
      <c r="I2248" s="160" t="s">
        <v>384</v>
      </c>
      <c r="J2248" s="160" t="s">
        <v>376</v>
      </c>
      <c r="K2248" s="160">
        <f t="shared" si="36"/>
        <v>1</v>
      </c>
      <c r="L2248" s="160" t="s">
        <v>101</v>
      </c>
      <c r="M2248" s="211">
        <f>VLOOKUP(J2248,'Depr Rates'!A:G,7,FALSE)</f>
        <v>3.9300000000000002E-2</v>
      </c>
    </row>
    <row r="2249" spans="1:13" ht="14.45" x14ac:dyDescent="0.3">
      <c r="A2249" s="212" t="s">
        <v>102</v>
      </c>
      <c r="B2249" s="213">
        <v>10100501</v>
      </c>
      <c r="C2249" s="212">
        <v>108</v>
      </c>
      <c r="D2249" s="214">
        <v>43497</v>
      </c>
      <c r="E2249" s="160" t="s">
        <v>383</v>
      </c>
      <c r="F2249" s="160">
        <v>108108472</v>
      </c>
      <c r="G2249" s="160">
        <v>0</v>
      </c>
      <c r="H2249" s="214">
        <v>43472</v>
      </c>
      <c r="I2249" s="160" t="s">
        <v>384</v>
      </c>
      <c r="J2249" s="160" t="s">
        <v>376</v>
      </c>
      <c r="K2249" s="160">
        <f t="shared" si="36"/>
        <v>1</v>
      </c>
      <c r="L2249" s="160" t="s">
        <v>101</v>
      </c>
      <c r="M2249" s="211">
        <f>VLOOKUP(J2249,'Depr Rates'!A:G,7,FALSE)</f>
        <v>3.9300000000000002E-2</v>
      </c>
    </row>
    <row r="2250" spans="1:13" ht="14.45" x14ac:dyDescent="0.3">
      <c r="A2250" s="212" t="s">
        <v>102</v>
      </c>
      <c r="B2250" s="213">
        <v>10100501</v>
      </c>
      <c r="C2250" s="212">
        <v>108</v>
      </c>
      <c r="D2250" s="214">
        <v>43497</v>
      </c>
      <c r="E2250" s="160" t="s">
        <v>383</v>
      </c>
      <c r="F2250" s="160">
        <v>108108472</v>
      </c>
      <c r="G2250" s="160">
        <v>0</v>
      </c>
      <c r="H2250" s="214">
        <v>43472</v>
      </c>
      <c r="I2250" s="160" t="s">
        <v>384</v>
      </c>
      <c r="J2250" s="160" t="s">
        <v>376</v>
      </c>
      <c r="K2250" s="160">
        <f t="shared" si="36"/>
        <v>1</v>
      </c>
      <c r="L2250" s="160" t="s">
        <v>101</v>
      </c>
      <c r="M2250" s="211">
        <f>VLOOKUP(J2250,'Depr Rates'!A:G,7,FALSE)</f>
        <v>3.9300000000000002E-2</v>
      </c>
    </row>
    <row r="2251" spans="1:13" ht="14.45" x14ac:dyDescent="0.3">
      <c r="A2251" s="212" t="s">
        <v>102</v>
      </c>
      <c r="B2251" s="213">
        <v>10100501</v>
      </c>
      <c r="C2251" s="212">
        <v>108</v>
      </c>
      <c r="D2251" s="214">
        <v>43497</v>
      </c>
      <c r="E2251" s="160" t="s">
        <v>383</v>
      </c>
      <c r="F2251" s="160">
        <v>108108472</v>
      </c>
      <c r="G2251" s="160">
        <v>0</v>
      </c>
      <c r="H2251" s="214">
        <v>43472</v>
      </c>
      <c r="I2251" s="160" t="s">
        <v>384</v>
      </c>
      <c r="J2251" s="160" t="s">
        <v>376</v>
      </c>
      <c r="K2251" s="160">
        <f t="shared" si="36"/>
        <v>1</v>
      </c>
      <c r="L2251" s="160" t="s">
        <v>101</v>
      </c>
      <c r="M2251" s="211">
        <f>VLOOKUP(J2251,'Depr Rates'!A:G,7,FALSE)</f>
        <v>3.9300000000000002E-2</v>
      </c>
    </row>
    <row r="2252" spans="1:13" ht="14.45" x14ac:dyDescent="0.3">
      <c r="A2252" s="212" t="s">
        <v>102</v>
      </c>
      <c r="B2252" s="213">
        <v>10100501</v>
      </c>
      <c r="C2252" s="212">
        <v>108</v>
      </c>
      <c r="D2252" s="214">
        <v>43497</v>
      </c>
      <c r="E2252" s="160" t="s">
        <v>383</v>
      </c>
      <c r="F2252" s="160">
        <v>108108472</v>
      </c>
      <c r="G2252" s="160">
        <v>0</v>
      </c>
      <c r="H2252" s="214">
        <v>43472</v>
      </c>
      <c r="I2252" s="160" t="s">
        <v>384</v>
      </c>
      <c r="J2252" s="160" t="s">
        <v>376</v>
      </c>
      <c r="K2252" s="160">
        <f t="shared" si="36"/>
        <v>1</v>
      </c>
      <c r="L2252" s="160" t="s">
        <v>101</v>
      </c>
      <c r="M2252" s="211">
        <f>VLOOKUP(J2252,'Depr Rates'!A:G,7,FALSE)</f>
        <v>3.9300000000000002E-2</v>
      </c>
    </row>
    <row r="2253" spans="1:13" ht="14.45" x14ac:dyDescent="0.3">
      <c r="A2253" s="212" t="s">
        <v>102</v>
      </c>
      <c r="B2253" s="213">
        <v>10100501</v>
      </c>
      <c r="C2253" s="212">
        <v>108</v>
      </c>
      <c r="D2253" s="214">
        <v>43497</v>
      </c>
      <c r="E2253" s="160" t="s">
        <v>383</v>
      </c>
      <c r="F2253" s="160">
        <v>108108472</v>
      </c>
      <c r="G2253" s="160">
        <v>0</v>
      </c>
      <c r="H2253" s="214">
        <v>43472</v>
      </c>
      <c r="I2253" s="160" t="s">
        <v>384</v>
      </c>
      <c r="J2253" s="160" t="s">
        <v>376</v>
      </c>
      <c r="K2253" s="160">
        <f t="shared" ref="K2253:K2316" si="37">MONTH(H2253)</f>
        <v>1</v>
      </c>
      <c r="L2253" s="160" t="s">
        <v>101</v>
      </c>
      <c r="M2253" s="211">
        <f>VLOOKUP(J2253,'Depr Rates'!A:G,7,FALSE)</f>
        <v>3.9300000000000002E-2</v>
      </c>
    </row>
    <row r="2254" spans="1:13" ht="14.45" x14ac:dyDescent="0.3">
      <c r="A2254" s="212" t="s">
        <v>102</v>
      </c>
      <c r="B2254" s="213">
        <v>10100501</v>
      </c>
      <c r="C2254" s="212">
        <v>108</v>
      </c>
      <c r="D2254" s="214">
        <v>43497</v>
      </c>
      <c r="E2254" s="160" t="s">
        <v>383</v>
      </c>
      <c r="F2254" s="160">
        <v>108108472</v>
      </c>
      <c r="G2254" s="160">
        <v>0</v>
      </c>
      <c r="H2254" s="214">
        <v>43472</v>
      </c>
      <c r="I2254" s="160" t="s">
        <v>384</v>
      </c>
      <c r="J2254" s="160" t="s">
        <v>376</v>
      </c>
      <c r="K2254" s="160">
        <f t="shared" si="37"/>
        <v>1</v>
      </c>
      <c r="L2254" s="160" t="s">
        <v>101</v>
      </c>
      <c r="M2254" s="211">
        <f>VLOOKUP(J2254,'Depr Rates'!A:G,7,FALSE)</f>
        <v>3.9300000000000002E-2</v>
      </c>
    </row>
    <row r="2255" spans="1:13" ht="14.45" x14ac:dyDescent="0.3">
      <c r="A2255" s="212" t="s">
        <v>102</v>
      </c>
      <c r="B2255" s="213">
        <v>10100501</v>
      </c>
      <c r="C2255" s="212">
        <v>108</v>
      </c>
      <c r="D2255" s="214">
        <v>43497</v>
      </c>
      <c r="E2255" s="160" t="s">
        <v>383</v>
      </c>
      <c r="F2255" s="160">
        <v>108108472</v>
      </c>
      <c r="G2255" s="160">
        <v>0</v>
      </c>
      <c r="H2255" s="214">
        <v>43472</v>
      </c>
      <c r="I2255" s="160" t="s">
        <v>384</v>
      </c>
      <c r="J2255" s="160" t="s">
        <v>376</v>
      </c>
      <c r="K2255" s="160">
        <f t="shared" si="37"/>
        <v>1</v>
      </c>
      <c r="L2255" s="160" t="s">
        <v>101</v>
      </c>
      <c r="M2255" s="211">
        <f>VLOOKUP(J2255,'Depr Rates'!A:G,7,FALSE)</f>
        <v>3.9300000000000002E-2</v>
      </c>
    </row>
    <row r="2256" spans="1:13" ht="14.45" x14ac:dyDescent="0.3">
      <c r="A2256" s="212" t="s">
        <v>102</v>
      </c>
      <c r="B2256" s="213">
        <v>10100501</v>
      </c>
      <c r="C2256" s="212">
        <v>108</v>
      </c>
      <c r="D2256" s="214">
        <v>43497</v>
      </c>
      <c r="E2256" s="160" t="s">
        <v>383</v>
      </c>
      <c r="F2256" s="160">
        <v>108108472</v>
      </c>
      <c r="G2256" s="160">
        <v>0</v>
      </c>
      <c r="H2256" s="214">
        <v>43472</v>
      </c>
      <c r="I2256" s="160" t="s">
        <v>384</v>
      </c>
      <c r="J2256" s="160" t="s">
        <v>376</v>
      </c>
      <c r="K2256" s="160">
        <f t="shared" si="37"/>
        <v>1</v>
      </c>
      <c r="L2256" s="160" t="s">
        <v>101</v>
      </c>
      <c r="M2256" s="211">
        <f>VLOOKUP(J2256,'Depr Rates'!A:G,7,FALSE)</f>
        <v>3.9300000000000002E-2</v>
      </c>
    </row>
    <row r="2257" spans="1:13" ht="14.45" x14ac:dyDescent="0.3">
      <c r="A2257" s="212" t="s">
        <v>102</v>
      </c>
      <c r="B2257" s="213">
        <v>10100501</v>
      </c>
      <c r="C2257" s="212">
        <v>108</v>
      </c>
      <c r="D2257" s="214">
        <v>43497</v>
      </c>
      <c r="E2257" s="160" t="s">
        <v>383</v>
      </c>
      <c r="F2257" s="160">
        <v>108108472</v>
      </c>
      <c r="G2257" s="160">
        <v>0</v>
      </c>
      <c r="H2257" s="214">
        <v>43472</v>
      </c>
      <c r="I2257" s="160" t="s">
        <v>384</v>
      </c>
      <c r="J2257" s="160" t="s">
        <v>376</v>
      </c>
      <c r="K2257" s="160">
        <f t="shared" si="37"/>
        <v>1</v>
      </c>
      <c r="L2257" s="160" t="s">
        <v>101</v>
      </c>
      <c r="M2257" s="211">
        <f>VLOOKUP(J2257,'Depr Rates'!A:G,7,FALSE)</f>
        <v>3.9300000000000002E-2</v>
      </c>
    </row>
    <row r="2258" spans="1:13" ht="14.45" x14ac:dyDescent="0.3">
      <c r="A2258" s="212" t="s">
        <v>102</v>
      </c>
      <c r="B2258" s="213">
        <v>10100501</v>
      </c>
      <c r="C2258" s="212">
        <v>108</v>
      </c>
      <c r="D2258" s="214">
        <v>43497</v>
      </c>
      <c r="E2258" s="160" t="s">
        <v>383</v>
      </c>
      <c r="F2258" s="160">
        <v>108108472</v>
      </c>
      <c r="G2258" s="160">
        <v>0</v>
      </c>
      <c r="H2258" s="214">
        <v>43472</v>
      </c>
      <c r="I2258" s="160" t="s">
        <v>384</v>
      </c>
      <c r="J2258" s="160" t="s">
        <v>376</v>
      </c>
      <c r="K2258" s="160">
        <f t="shared" si="37"/>
        <v>1</v>
      </c>
      <c r="L2258" s="160" t="s">
        <v>101</v>
      </c>
      <c r="M2258" s="211">
        <f>VLOOKUP(J2258,'Depr Rates'!A:G,7,FALSE)</f>
        <v>3.9300000000000002E-2</v>
      </c>
    </row>
    <row r="2259" spans="1:13" ht="14.45" x14ac:dyDescent="0.3">
      <c r="A2259" s="212" t="s">
        <v>102</v>
      </c>
      <c r="B2259" s="213">
        <v>10100501</v>
      </c>
      <c r="C2259" s="212">
        <v>108</v>
      </c>
      <c r="D2259" s="214">
        <v>43497</v>
      </c>
      <c r="E2259" s="160" t="s">
        <v>383</v>
      </c>
      <c r="F2259" s="160">
        <v>108108472</v>
      </c>
      <c r="G2259" s="160">
        <v>0</v>
      </c>
      <c r="H2259" s="214">
        <v>43472</v>
      </c>
      <c r="I2259" s="160" t="s">
        <v>384</v>
      </c>
      <c r="J2259" s="160" t="s">
        <v>376</v>
      </c>
      <c r="K2259" s="160">
        <f t="shared" si="37"/>
        <v>1</v>
      </c>
      <c r="L2259" s="160" t="s">
        <v>101</v>
      </c>
      <c r="M2259" s="211">
        <f>VLOOKUP(J2259,'Depr Rates'!A:G,7,FALSE)</f>
        <v>3.9300000000000002E-2</v>
      </c>
    </row>
    <row r="2260" spans="1:13" ht="14.45" x14ac:dyDescent="0.3">
      <c r="A2260" s="212" t="s">
        <v>102</v>
      </c>
      <c r="B2260" s="213">
        <v>10100501</v>
      </c>
      <c r="C2260" s="212">
        <v>108</v>
      </c>
      <c r="D2260" s="214">
        <v>43497</v>
      </c>
      <c r="E2260" s="160" t="s">
        <v>383</v>
      </c>
      <c r="F2260" s="160">
        <v>108108472</v>
      </c>
      <c r="G2260" s="160">
        <v>0</v>
      </c>
      <c r="H2260" s="214">
        <v>43472</v>
      </c>
      <c r="I2260" s="160" t="s">
        <v>384</v>
      </c>
      <c r="J2260" s="160" t="s">
        <v>9132</v>
      </c>
      <c r="K2260" s="160">
        <f t="shared" si="37"/>
        <v>1</v>
      </c>
      <c r="L2260" s="160" t="s">
        <v>101</v>
      </c>
      <c r="M2260" s="211">
        <f>VLOOKUP(J2260,'Depr Rates'!A:G,7,FALSE)</f>
        <v>3.7400000000000003E-2</v>
      </c>
    </row>
    <row r="2261" spans="1:13" ht="14.45" x14ac:dyDescent="0.3">
      <c r="A2261" s="212" t="s">
        <v>102</v>
      </c>
      <c r="B2261" s="213">
        <v>10100501</v>
      </c>
      <c r="C2261" s="212">
        <v>108</v>
      </c>
      <c r="D2261" s="214">
        <v>43497</v>
      </c>
      <c r="E2261" s="160" t="s">
        <v>383</v>
      </c>
      <c r="F2261" s="160">
        <v>108108472</v>
      </c>
      <c r="G2261" s="160">
        <v>0</v>
      </c>
      <c r="H2261" s="214">
        <v>43472</v>
      </c>
      <c r="I2261" s="160" t="s">
        <v>384</v>
      </c>
      <c r="J2261" s="160" t="s">
        <v>9132</v>
      </c>
      <c r="K2261" s="160">
        <f t="shared" si="37"/>
        <v>1</v>
      </c>
      <c r="L2261" s="160" t="s">
        <v>101</v>
      </c>
      <c r="M2261" s="211">
        <f>VLOOKUP(J2261,'Depr Rates'!A:G,7,FALSE)</f>
        <v>3.7400000000000003E-2</v>
      </c>
    </row>
    <row r="2262" spans="1:13" ht="14.45" x14ac:dyDescent="0.3">
      <c r="A2262" s="212" t="s">
        <v>102</v>
      </c>
      <c r="B2262" s="213">
        <v>10100501</v>
      </c>
      <c r="C2262" s="212">
        <v>108</v>
      </c>
      <c r="D2262" s="214">
        <v>43497</v>
      </c>
      <c r="E2262" s="160" t="s">
        <v>383</v>
      </c>
      <c r="F2262" s="160">
        <v>108108472</v>
      </c>
      <c r="G2262" s="160">
        <v>0</v>
      </c>
      <c r="H2262" s="214">
        <v>43472</v>
      </c>
      <c r="I2262" s="160" t="s">
        <v>384</v>
      </c>
      <c r="J2262" s="160" t="s">
        <v>9132</v>
      </c>
      <c r="K2262" s="160">
        <f t="shared" si="37"/>
        <v>1</v>
      </c>
      <c r="L2262" s="160" t="s">
        <v>101</v>
      </c>
      <c r="M2262" s="211">
        <f>VLOOKUP(J2262,'Depr Rates'!A:G,7,FALSE)</f>
        <v>3.7400000000000003E-2</v>
      </c>
    </row>
    <row r="2263" spans="1:13" ht="14.45" x14ac:dyDescent="0.3">
      <c r="A2263" s="212" t="s">
        <v>102</v>
      </c>
      <c r="B2263" s="213">
        <v>10100501</v>
      </c>
      <c r="C2263" s="212">
        <v>108</v>
      </c>
      <c r="D2263" s="214">
        <v>43497</v>
      </c>
      <c r="E2263" s="160" t="s">
        <v>383</v>
      </c>
      <c r="F2263" s="160">
        <v>108108472</v>
      </c>
      <c r="G2263" s="160">
        <v>0</v>
      </c>
      <c r="H2263" s="214">
        <v>43472</v>
      </c>
      <c r="I2263" s="160" t="s">
        <v>384</v>
      </c>
      <c r="J2263" s="160" t="s">
        <v>9132</v>
      </c>
      <c r="K2263" s="160">
        <f t="shared" si="37"/>
        <v>1</v>
      </c>
      <c r="L2263" s="160" t="s">
        <v>101</v>
      </c>
      <c r="M2263" s="211">
        <f>VLOOKUP(J2263,'Depr Rates'!A:G,7,FALSE)</f>
        <v>3.7400000000000003E-2</v>
      </c>
    </row>
    <row r="2264" spans="1:13" ht="14.45" x14ac:dyDescent="0.3">
      <c r="A2264" s="212" t="s">
        <v>102</v>
      </c>
      <c r="B2264" s="213">
        <v>10100501</v>
      </c>
      <c r="C2264" s="212">
        <v>108</v>
      </c>
      <c r="D2264" s="214">
        <v>43497</v>
      </c>
      <c r="E2264" s="160" t="s">
        <v>383</v>
      </c>
      <c r="F2264" s="160">
        <v>108108472</v>
      </c>
      <c r="G2264" s="160">
        <v>0</v>
      </c>
      <c r="H2264" s="214">
        <v>43472</v>
      </c>
      <c r="I2264" s="160" t="s">
        <v>384</v>
      </c>
      <c r="J2264" s="160" t="s">
        <v>9132</v>
      </c>
      <c r="K2264" s="160">
        <f t="shared" si="37"/>
        <v>1</v>
      </c>
      <c r="L2264" s="160" t="s">
        <v>101</v>
      </c>
      <c r="M2264" s="211">
        <f>VLOOKUP(J2264,'Depr Rates'!A:G,7,FALSE)</f>
        <v>3.7400000000000003E-2</v>
      </c>
    </row>
    <row r="2265" spans="1:13" ht="14.45" x14ac:dyDescent="0.3">
      <c r="A2265" s="212" t="s">
        <v>102</v>
      </c>
      <c r="B2265" s="213">
        <v>10100501</v>
      </c>
      <c r="C2265" s="212">
        <v>108</v>
      </c>
      <c r="D2265" s="214">
        <v>43497</v>
      </c>
      <c r="E2265" s="160" t="s">
        <v>383</v>
      </c>
      <c r="F2265" s="160">
        <v>108108472</v>
      </c>
      <c r="G2265" s="160">
        <v>0</v>
      </c>
      <c r="H2265" s="214">
        <v>43472</v>
      </c>
      <c r="I2265" s="160" t="s">
        <v>384</v>
      </c>
      <c r="J2265" s="160" t="s">
        <v>377</v>
      </c>
      <c r="K2265" s="160">
        <f t="shared" si="37"/>
        <v>1</v>
      </c>
      <c r="L2265" s="160" t="s">
        <v>101</v>
      </c>
      <c r="M2265" s="211">
        <f>VLOOKUP(J2265,'Depr Rates'!A:G,7,FALSE)</f>
        <v>1.77E-2</v>
      </c>
    </row>
    <row r="2266" spans="1:13" ht="14.45" x14ac:dyDescent="0.3">
      <c r="A2266" s="212" t="s">
        <v>102</v>
      </c>
      <c r="B2266" s="213">
        <v>10100501</v>
      </c>
      <c r="C2266" s="212">
        <v>108</v>
      </c>
      <c r="D2266" s="214">
        <v>43497</v>
      </c>
      <c r="E2266" s="160" t="s">
        <v>383</v>
      </c>
      <c r="F2266" s="160">
        <v>108108472</v>
      </c>
      <c r="G2266" s="160">
        <v>0</v>
      </c>
      <c r="H2266" s="214">
        <v>43472</v>
      </c>
      <c r="I2266" s="160" t="s">
        <v>384</v>
      </c>
      <c r="J2266" s="160" t="s">
        <v>377</v>
      </c>
      <c r="K2266" s="160">
        <f t="shared" si="37"/>
        <v>1</v>
      </c>
      <c r="L2266" s="160" t="s">
        <v>101</v>
      </c>
      <c r="M2266" s="211">
        <f>VLOOKUP(J2266,'Depr Rates'!A:G,7,FALSE)</f>
        <v>1.77E-2</v>
      </c>
    </row>
    <row r="2267" spans="1:13" ht="14.45" x14ac:dyDescent="0.3">
      <c r="A2267" s="212" t="s">
        <v>102</v>
      </c>
      <c r="B2267" s="213">
        <v>10100501</v>
      </c>
      <c r="C2267" s="212">
        <v>108</v>
      </c>
      <c r="D2267" s="214">
        <v>43497</v>
      </c>
      <c r="E2267" s="160" t="s">
        <v>383</v>
      </c>
      <c r="F2267" s="160">
        <v>108108472</v>
      </c>
      <c r="G2267" s="160">
        <v>0</v>
      </c>
      <c r="H2267" s="214">
        <v>43472</v>
      </c>
      <c r="I2267" s="160" t="s">
        <v>384</v>
      </c>
      <c r="J2267" s="160" t="s">
        <v>377</v>
      </c>
      <c r="K2267" s="160">
        <f t="shared" si="37"/>
        <v>1</v>
      </c>
      <c r="L2267" s="160" t="s">
        <v>101</v>
      </c>
      <c r="M2267" s="211">
        <f>VLOOKUP(J2267,'Depr Rates'!A:G,7,FALSE)</f>
        <v>1.77E-2</v>
      </c>
    </row>
    <row r="2268" spans="1:13" ht="14.45" x14ac:dyDescent="0.3">
      <c r="A2268" s="212" t="s">
        <v>102</v>
      </c>
      <c r="B2268" s="213">
        <v>10100501</v>
      </c>
      <c r="C2268" s="212">
        <v>108</v>
      </c>
      <c r="D2268" s="214">
        <v>43497</v>
      </c>
      <c r="E2268" s="160" t="s">
        <v>383</v>
      </c>
      <c r="F2268" s="160">
        <v>108108472</v>
      </c>
      <c r="G2268" s="160">
        <v>0</v>
      </c>
      <c r="H2268" s="214">
        <v>43472</v>
      </c>
      <c r="I2268" s="160" t="s">
        <v>384</v>
      </c>
      <c r="J2268" s="160" t="s">
        <v>377</v>
      </c>
      <c r="K2268" s="160">
        <f t="shared" si="37"/>
        <v>1</v>
      </c>
      <c r="L2268" s="160" t="s">
        <v>101</v>
      </c>
      <c r="M2268" s="211">
        <f>VLOOKUP(J2268,'Depr Rates'!A:G,7,FALSE)</f>
        <v>1.77E-2</v>
      </c>
    </row>
    <row r="2269" spans="1:13" ht="14.45" x14ac:dyDescent="0.3">
      <c r="A2269" s="212" t="s">
        <v>102</v>
      </c>
      <c r="B2269" s="213">
        <v>10100501</v>
      </c>
      <c r="C2269" s="212">
        <v>108</v>
      </c>
      <c r="D2269" s="214">
        <v>43497</v>
      </c>
      <c r="E2269" s="160" t="s">
        <v>383</v>
      </c>
      <c r="F2269" s="160">
        <v>108108472</v>
      </c>
      <c r="G2269" s="160">
        <v>0</v>
      </c>
      <c r="H2269" s="214">
        <v>43472</v>
      </c>
      <c r="I2269" s="160" t="s">
        <v>384</v>
      </c>
      <c r="J2269" s="160" t="s">
        <v>377</v>
      </c>
      <c r="K2269" s="160">
        <f t="shared" si="37"/>
        <v>1</v>
      </c>
      <c r="L2269" s="160" t="s">
        <v>101</v>
      </c>
      <c r="M2269" s="211">
        <f>VLOOKUP(J2269,'Depr Rates'!A:G,7,FALSE)</f>
        <v>1.77E-2</v>
      </c>
    </row>
    <row r="2270" spans="1:13" ht="14.45" x14ac:dyDescent="0.3">
      <c r="A2270" s="212" t="s">
        <v>102</v>
      </c>
      <c r="B2270" s="213">
        <v>10100501</v>
      </c>
      <c r="C2270" s="212">
        <v>108</v>
      </c>
      <c r="D2270" s="214">
        <v>43497</v>
      </c>
      <c r="E2270" s="160" t="s">
        <v>383</v>
      </c>
      <c r="F2270" s="160">
        <v>108108472</v>
      </c>
      <c r="G2270" s="160">
        <v>0</v>
      </c>
      <c r="H2270" s="214">
        <v>43472</v>
      </c>
      <c r="I2270" s="160" t="s">
        <v>384</v>
      </c>
      <c r="J2270" s="160" t="s">
        <v>377</v>
      </c>
      <c r="K2270" s="160">
        <f t="shared" si="37"/>
        <v>1</v>
      </c>
      <c r="L2270" s="160" t="s">
        <v>101</v>
      </c>
      <c r="M2270" s="211">
        <f>VLOOKUP(J2270,'Depr Rates'!A:G,7,FALSE)</f>
        <v>1.77E-2</v>
      </c>
    </row>
    <row r="2271" spans="1:13" ht="14.45" x14ac:dyDescent="0.3">
      <c r="A2271" s="212" t="s">
        <v>102</v>
      </c>
      <c r="B2271" s="213">
        <v>10100501</v>
      </c>
      <c r="C2271" s="212">
        <v>108</v>
      </c>
      <c r="D2271" s="214">
        <v>43497</v>
      </c>
      <c r="E2271" s="160" t="s">
        <v>383</v>
      </c>
      <c r="F2271" s="160">
        <v>108108472</v>
      </c>
      <c r="G2271" s="160">
        <v>0</v>
      </c>
      <c r="H2271" s="214">
        <v>43472</v>
      </c>
      <c r="I2271" s="160" t="s">
        <v>384</v>
      </c>
      <c r="J2271" s="160" t="s">
        <v>376</v>
      </c>
      <c r="K2271" s="160">
        <f t="shared" si="37"/>
        <v>1</v>
      </c>
      <c r="L2271" s="160" t="s">
        <v>101</v>
      </c>
      <c r="M2271" s="211">
        <f>VLOOKUP(J2271,'Depr Rates'!A:G,7,FALSE)</f>
        <v>3.9300000000000002E-2</v>
      </c>
    </row>
    <row r="2272" spans="1:13" ht="14.45" x14ac:dyDescent="0.3">
      <c r="A2272" s="212" t="s">
        <v>102</v>
      </c>
      <c r="B2272" s="213">
        <v>10100501</v>
      </c>
      <c r="C2272" s="212">
        <v>108</v>
      </c>
      <c r="D2272" s="214">
        <v>43497</v>
      </c>
      <c r="E2272" s="160" t="s">
        <v>383</v>
      </c>
      <c r="F2272" s="160">
        <v>108108472</v>
      </c>
      <c r="G2272" s="160">
        <v>0</v>
      </c>
      <c r="H2272" s="214">
        <v>43472</v>
      </c>
      <c r="I2272" s="160" t="s">
        <v>384</v>
      </c>
      <c r="J2272" s="160" t="s">
        <v>376</v>
      </c>
      <c r="K2272" s="160">
        <f t="shared" si="37"/>
        <v>1</v>
      </c>
      <c r="L2272" s="160" t="s">
        <v>101</v>
      </c>
      <c r="M2272" s="211">
        <f>VLOOKUP(J2272,'Depr Rates'!A:G,7,FALSE)</f>
        <v>3.9300000000000002E-2</v>
      </c>
    </row>
    <row r="2273" spans="1:13" ht="14.45" x14ac:dyDescent="0.3">
      <c r="A2273" s="212" t="s">
        <v>102</v>
      </c>
      <c r="B2273" s="213">
        <v>10100501</v>
      </c>
      <c r="C2273" s="212">
        <v>108</v>
      </c>
      <c r="D2273" s="214">
        <v>43497</v>
      </c>
      <c r="E2273" s="160" t="s">
        <v>383</v>
      </c>
      <c r="F2273" s="160">
        <v>108108472</v>
      </c>
      <c r="G2273" s="160">
        <v>0</v>
      </c>
      <c r="H2273" s="214">
        <v>43472</v>
      </c>
      <c r="I2273" s="160" t="s">
        <v>384</v>
      </c>
      <c r="J2273" s="160" t="s">
        <v>376</v>
      </c>
      <c r="K2273" s="160">
        <f t="shared" si="37"/>
        <v>1</v>
      </c>
      <c r="L2273" s="160" t="s">
        <v>101</v>
      </c>
      <c r="M2273" s="211">
        <f>VLOOKUP(J2273,'Depr Rates'!A:G,7,FALSE)</f>
        <v>3.9300000000000002E-2</v>
      </c>
    </row>
    <row r="2274" spans="1:13" ht="14.45" x14ac:dyDescent="0.3">
      <c r="A2274" s="212" t="s">
        <v>102</v>
      </c>
      <c r="B2274" s="213">
        <v>10100501</v>
      </c>
      <c r="C2274" s="212">
        <v>108</v>
      </c>
      <c r="D2274" s="214">
        <v>43497</v>
      </c>
      <c r="E2274" s="160" t="s">
        <v>383</v>
      </c>
      <c r="F2274" s="160">
        <v>108108472</v>
      </c>
      <c r="G2274" s="160">
        <v>0</v>
      </c>
      <c r="H2274" s="214">
        <v>43472</v>
      </c>
      <c r="I2274" s="160" t="s">
        <v>384</v>
      </c>
      <c r="J2274" s="160" t="s">
        <v>376</v>
      </c>
      <c r="K2274" s="160">
        <f t="shared" si="37"/>
        <v>1</v>
      </c>
      <c r="L2274" s="160" t="s">
        <v>101</v>
      </c>
      <c r="M2274" s="211">
        <f>VLOOKUP(J2274,'Depr Rates'!A:G,7,FALSE)</f>
        <v>3.9300000000000002E-2</v>
      </c>
    </row>
    <row r="2275" spans="1:13" ht="14.45" x14ac:dyDescent="0.3">
      <c r="A2275" s="212" t="s">
        <v>102</v>
      </c>
      <c r="B2275" s="213">
        <v>10100501</v>
      </c>
      <c r="C2275" s="212">
        <v>108</v>
      </c>
      <c r="D2275" s="214">
        <v>43497</v>
      </c>
      <c r="E2275" s="160" t="s">
        <v>383</v>
      </c>
      <c r="F2275" s="160">
        <v>108108472</v>
      </c>
      <c r="G2275" s="160">
        <v>0</v>
      </c>
      <c r="H2275" s="214">
        <v>43472</v>
      </c>
      <c r="I2275" s="160" t="s">
        <v>384</v>
      </c>
      <c r="J2275" s="160" t="s">
        <v>376</v>
      </c>
      <c r="K2275" s="160">
        <f t="shared" si="37"/>
        <v>1</v>
      </c>
      <c r="L2275" s="160" t="s">
        <v>101</v>
      </c>
      <c r="M2275" s="211">
        <f>VLOOKUP(J2275,'Depr Rates'!A:G,7,FALSE)</f>
        <v>3.9300000000000002E-2</v>
      </c>
    </row>
    <row r="2276" spans="1:13" ht="14.45" x14ac:dyDescent="0.3">
      <c r="A2276" s="212" t="s">
        <v>102</v>
      </c>
      <c r="B2276" s="213">
        <v>10100501</v>
      </c>
      <c r="C2276" s="212">
        <v>108</v>
      </c>
      <c r="D2276" s="214">
        <v>43497</v>
      </c>
      <c r="E2276" s="160" t="s">
        <v>383</v>
      </c>
      <c r="F2276" s="160">
        <v>108108472</v>
      </c>
      <c r="G2276" s="160">
        <v>0</v>
      </c>
      <c r="H2276" s="214">
        <v>43472</v>
      </c>
      <c r="I2276" s="160" t="s">
        <v>384</v>
      </c>
      <c r="J2276" s="160" t="s">
        <v>376</v>
      </c>
      <c r="K2276" s="160">
        <f t="shared" si="37"/>
        <v>1</v>
      </c>
      <c r="L2276" s="160" t="s">
        <v>101</v>
      </c>
      <c r="M2276" s="211">
        <f>VLOOKUP(J2276,'Depr Rates'!A:G,7,FALSE)</f>
        <v>3.9300000000000002E-2</v>
      </c>
    </row>
    <row r="2277" spans="1:13" ht="14.45" x14ac:dyDescent="0.3">
      <c r="A2277" s="212" t="s">
        <v>102</v>
      </c>
      <c r="B2277" s="213">
        <v>10100501</v>
      </c>
      <c r="C2277" s="212">
        <v>108</v>
      </c>
      <c r="D2277" s="214">
        <v>43497</v>
      </c>
      <c r="E2277" s="160" t="s">
        <v>383</v>
      </c>
      <c r="F2277" s="160">
        <v>108108472</v>
      </c>
      <c r="G2277" s="160">
        <v>0</v>
      </c>
      <c r="H2277" s="214">
        <v>43472</v>
      </c>
      <c r="I2277" s="160" t="s">
        <v>384</v>
      </c>
      <c r="J2277" s="160" t="s">
        <v>376</v>
      </c>
      <c r="K2277" s="160">
        <f t="shared" si="37"/>
        <v>1</v>
      </c>
      <c r="L2277" s="160" t="s">
        <v>101</v>
      </c>
      <c r="M2277" s="211">
        <f>VLOOKUP(J2277,'Depr Rates'!A:G,7,FALSE)</f>
        <v>3.9300000000000002E-2</v>
      </c>
    </row>
    <row r="2278" spans="1:13" ht="14.45" x14ac:dyDescent="0.3">
      <c r="A2278" s="212" t="s">
        <v>102</v>
      </c>
      <c r="B2278" s="213">
        <v>10100501</v>
      </c>
      <c r="C2278" s="212">
        <v>108</v>
      </c>
      <c r="D2278" s="214">
        <v>43497</v>
      </c>
      <c r="E2278" s="160" t="s">
        <v>383</v>
      </c>
      <c r="F2278" s="160">
        <v>108108472</v>
      </c>
      <c r="G2278" s="160">
        <v>0</v>
      </c>
      <c r="H2278" s="214">
        <v>43472</v>
      </c>
      <c r="I2278" s="160" t="s">
        <v>384</v>
      </c>
      <c r="J2278" s="160" t="s">
        <v>376</v>
      </c>
      <c r="K2278" s="160">
        <f t="shared" si="37"/>
        <v>1</v>
      </c>
      <c r="L2278" s="160" t="s">
        <v>101</v>
      </c>
      <c r="M2278" s="211">
        <f>VLOOKUP(J2278,'Depr Rates'!A:G,7,FALSE)</f>
        <v>3.9300000000000002E-2</v>
      </c>
    </row>
    <row r="2279" spans="1:13" ht="14.45" x14ac:dyDescent="0.3">
      <c r="A2279" s="212" t="s">
        <v>102</v>
      </c>
      <c r="B2279" s="213">
        <v>10100501</v>
      </c>
      <c r="C2279" s="212">
        <v>108</v>
      </c>
      <c r="D2279" s="214">
        <v>43497</v>
      </c>
      <c r="E2279" s="160" t="s">
        <v>383</v>
      </c>
      <c r="F2279" s="160">
        <v>108108472</v>
      </c>
      <c r="G2279" s="160">
        <v>0</v>
      </c>
      <c r="H2279" s="214">
        <v>43472</v>
      </c>
      <c r="I2279" s="160" t="s">
        <v>384</v>
      </c>
      <c r="J2279" s="160" t="s">
        <v>376</v>
      </c>
      <c r="K2279" s="160">
        <f t="shared" si="37"/>
        <v>1</v>
      </c>
      <c r="L2279" s="160" t="s">
        <v>101</v>
      </c>
      <c r="M2279" s="211">
        <f>VLOOKUP(J2279,'Depr Rates'!A:G,7,FALSE)</f>
        <v>3.9300000000000002E-2</v>
      </c>
    </row>
    <row r="2280" spans="1:13" ht="14.45" x14ac:dyDescent="0.3">
      <c r="A2280" s="212" t="s">
        <v>102</v>
      </c>
      <c r="B2280" s="213">
        <v>10100501</v>
      </c>
      <c r="C2280" s="212">
        <v>108</v>
      </c>
      <c r="D2280" s="214">
        <v>43497</v>
      </c>
      <c r="E2280" s="160" t="s">
        <v>383</v>
      </c>
      <c r="F2280" s="160">
        <v>108108472</v>
      </c>
      <c r="G2280" s="160">
        <v>0</v>
      </c>
      <c r="H2280" s="214">
        <v>43472</v>
      </c>
      <c r="I2280" s="160" t="s">
        <v>384</v>
      </c>
      <c r="J2280" s="160" t="s">
        <v>376</v>
      </c>
      <c r="K2280" s="160">
        <f t="shared" si="37"/>
        <v>1</v>
      </c>
      <c r="L2280" s="160" t="s">
        <v>101</v>
      </c>
      <c r="M2280" s="211">
        <f>VLOOKUP(J2280,'Depr Rates'!A:G,7,FALSE)</f>
        <v>3.9300000000000002E-2</v>
      </c>
    </row>
    <row r="2281" spans="1:13" ht="14.45" x14ac:dyDescent="0.3">
      <c r="A2281" s="212" t="s">
        <v>102</v>
      </c>
      <c r="B2281" s="213">
        <v>10100501</v>
      </c>
      <c r="C2281" s="212">
        <v>108</v>
      </c>
      <c r="D2281" s="214">
        <v>43497</v>
      </c>
      <c r="E2281" s="160" t="s">
        <v>383</v>
      </c>
      <c r="F2281" s="160">
        <v>108108472</v>
      </c>
      <c r="G2281" s="160">
        <v>0</v>
      </c>
      <c r="H2281" s="214">
        <v>43472</v>
      </c>
      <c r="I2281" s="160" t="s">
        <v>384</v>
      </c>
      <c r="J2281" s="160" t="s">
        <v>376</v>
      </c>
      <c r="K2281" s="160">
        <f t="shared" si="37"/>
        <v>1</v>
      </c>
      <c r="L2281" s="160" t="s">
        <v>101</v>
      </c>
      <c r="M2281" s="211">
        <f>VLOOKUP(J2281,'Depr Rates'!A:G,7,FALSE)</f>
        <v>3.9300000000000002E-2</v>
      </c>
    </row>
    <row r="2282" spans="1:13" ht="14.45" x14ac:dyDescent="0.3">
      <c r="A2282" s="212" t="s">
        <v>102</v>
      </c>
      <c r="B2282" s="213">
        <v>10100501</v>
      </c>
      <c r="C2282" s="212">
        <v>108</v>
      </c>
      <c r="D2282" s="214">
        <v>43497</v>
      </c>
      <c r="E2282" s="160" t="s">
        <v>383</v>
      </c>
      <c r="F2282" s="160">
        <v>108108472</v>
      </c>
      <c r="G2282" s="160">
        <v>0</v>
      </c>
      <c r="H2282" s="214">
        <v>43472</v>
      </c>
      <c r="I2282" s="160" t="s">
        <v>384</v>
      </c>
      <c r="J2282" s="160" t="s">
        <v>376</v>
      </c>
      <c r="K2282" s="160">
        <f t="shared" si="37"/>
        <v>1</v>
      </c>
      <c r="L2282" s="160" t="s">
        <v>101</v>
      </c>
      <c r="M2282" s="211">
        <f>VLOOKUP(J2282,'Depr Rates'!A:G,7,FALSE)</f>
        <v>3.9300000000000002E-2</v>
      </c>
    </row>
    <row r="2283" spans="1:13" ht="14.45" x14ac:dyDescent="0.3">
      <c r="A2283" s="212" t="s">
        <v>102</v>
      </c>
      <c r="B2283" s="213">
        <v>10100501</v>
      </c>
      <c r="C2283" s="212">
        <v>108</v>
      </c>
      <c r="D2283" s="214">
        <v>43497</v>
      </c>
      <c r="E2283" s="160" t="s">
        <v>383</v>
      </c>
      <c r="F2283" s="160">
        <v>108108472</v>
      </c>
      <c r="G2283" s="160">
        <v>0</v>
      </c>
      <c r="H2283" s="214">
        <v>43472</v>
      </c>
      <c r="I2283" s="160" t="s">
        <v>384</v>
      </c>
      <c r="J2283" s="160" t="s">
        <v>376</v>
      </c>
      <c r="K2283" s="160">
        <f t="shared" si="37"/>
        <v>1</v>
      </c>
      <c r="L2283" s="160" t="s">
        <v>101</v>
      </c>
      <c r="M2283" s="211">
        <f>VLOOKUP(J2283,'Depr Rates'!A:G,7,FALSE)</f>
        <v>3.9300000000000002E-2</v>
      </c>
    </row>
    <row r="2284" spans="1:13" ht="14.45" x14ac:dyDescent="0.3">
      <c r="A2284" s="212" t="s">
        <v>102</v>
      </c>
      <c r="B2284" s="213">
        <v>10100501</v>
      </c>
      <c r="C2284" s="212">
        <v>108</v>
      </c>
      <c r="D2284" s="214">
        <v>43497</v>
      </c>
      <c r="E2284" s="160" t="s">
        <v>383</v>
      </c>
      <c r="F2284" s="160">
        <v>108108472</v>
      </c>
      <c r="G2284" s="160">
        <v>0</v>
      </c>
      <c r="H2284" s="214">
        <v>43472</v>
      </c>
      <c r="I2284" s="160" t="s">
        <v>384</v>
      </c>
      <c r="J2284" s="160" t="s">
        <v>376</v>
      </c>
      <c r="K2284" s="160">
        <f t="shared" si="37"/>
        <v>1</v>
      </c>
      <c r="L2284" s="160" t="s">
        <v>101</v>
      </c>
      <c r="M2284" s="211">
        <f>VLOOKUP(J2284,'Depr Rates'!A:G,7,FALSE)</f>
        <v>3.9300000000000002E-2</v>
      </c>
    </row>
    <row r="2285" spans="1:13" ht="14.45" x14ac:dyDescent="0.3">
      <c r="A2285" s="212" t="s">
        <v>102</v>
      </c>
      <c r="B2285" s="213">
        <v>10100501</v>
      </c>
      <c r="C2285" s="212">
        <v>108</v>
      </c>
      <c r="D2285" s="214">
        <v>43525</v>
      </c>
      <c r="E2285" s="160" t="s">
        <v>383</v>
      </c>
      <c r="F2285" s="160">
        <v>108108472</v>
      </c>
      <c r="G2285" s="160">
        <v>0</v>
      </c>
      <c r="H2285" s="214">
        <v>43472</v>
      </c>
      <c r="I2285" s="160" t="s">
        <v>384</v>
      </c>
      <c r="J2285" s="160" t="s">
        <v>9132</v>
      </c>
      <c r="K2285" s="160">
        <f t="shared" si="37"/>
        <v>1</v>
      </c>
      <c r="L2285" s="160" t="s">
        <v>101</v>
      </c>
      <c r="M2285" s="211">
        <f>VLOOKUP(J2285,'Depr Rates'!A:G,7,FALSE)</f>
        <v>3.7400000000000003E-2</v>
      </c>
    </row>
    <row r="2286" spans="1:13" ht="14.45" x14ac:dyDescent="0.3">
      <c r="A2286" s="212" t="s">
        <v>102</v>
      </c>
      <c r="B2286" s="213">
        <v>10100501</v>
      </c>
      <c r="C2286" s="212">
        <v>108</v>
      </c>
      <c r="D2286" s="214">
        <v>43525</v>
      </c>
      <c r="E2286" s="160" t="s">
        <v>383</v>
      </c>
      <c r="F2286" s="160">
        <v>108108472</v>
      </c>
      <c r="G2286" s="160">
        <v>0</v>
      </c>
      <c r="H2286" s="214">
        <v>43472</v>
      </c>
      <c r="I2286" s="160" t="s">
        <v>384</v>
      </c>
      <c r="J2286" s="160" t="s">
        <v>9132</v>
      </c>
      <c r="K2286" s="160">
        <f t="shared" si="37"/>
        <v>1</v>
      </c>
      <c r="L2286" s="160" t="s">
        <v>101</v>
      </c>
      <c r="M2286" s="211">
        <f>VLOOKUP(J2286,'Depr Rates'!A:G,7,FALSE)</f>
        <v>3.7400000000000003E-2</v>
      </c>
    </row>
    <row r="2287" spans="1:13" ht="14.45" x14ac:dyDescent="0.3">
      <c r="A2287" s="212" t="s">
        <v>102</v>
      </c>
      <c r="B2287" s="213">
        <v>10100501</v>
      </c>
      <c r="C2287" s="212">
        <v>108</v>
      </c>
      <c r="D2287" s="214">
        <v>43525</v>
      </c>
      <c r="E2287" s="160" t="s">
        <v>383</v>
      </c>
      <c r="F2287" s="160">
        <v>108108472</v>
      </c>
      <c r="G2287" s="160">
        <v>0</v>
      </c>
      <c r="H2287" s="214">
        <v>43472</v>
      </c>
      <c r="I2287" s="160" t="s">
        <v>384</v>
      </c>
      <c r="J2287" s="160" t="s">
        <v>9132</v>
      </c>
      <c r="K2287" s="160">
        <f t="shared" si="37"/>
        <v>1</v>
      </c>
      <c r="L2287" s="160" t="s">
        <v>101</v>
      </c>
      <c r="M2287" s="211">
        <f>VLOOKUP(J2287,'Depr Rates'!A:G,7,FALSE)</f>
        <v>3.7400000000000003E-2</v>
      </c>
    </row>
    <row r="2288" spans="1:13" ht="14.45" x14ac:dyDescent="0.3">
      <c r="A2288" s="212" t="s">
        <v>102</v>
      </c>
      <c r="B2288" s="213">
        <v>10100501</v>
      </c>
      <c r="C2288" s="212">
        <v>108</v>
      </c>
      <c r="D2288" s="214">
        <v>43525</v>
      </c>
      <c r="E2288" s="160" t="s">
        <v>383</v>
      </c>
      <c r="F2288" s="160">
        <v>108108472</v>
      </c>
      <c r="G2288" s="160">
        <v>0</v>
      </c>
      <c r="H2288" s="214">
        <v>43472</v>
      </c>
      <c r="I2288" s="160" t="s">
        <v>384</v>
      </c>
      <c r="J2288" s="160" t="s">
        <v>9132</v>
      </c>
      <c r="K2288" s="160">
        <f t="shared" si="37"/>
        <v>1</v>
      </c>
      <c r="L2288" s="160" t="s">
        <v>101</v>
      </c>
      <c r="M2288" s="211">
        <f>VLOOKUP(J2288,'Depr Rates'!A:G,7,FALSE)</f>
        <v>3.7400000000000003E-2</v>
      </c>
    </row>
    <row r="2289" spans="1:13" ht="14.45" x14ac:dyDescent="0.3">
      <c r="A2289" s="212" t="s">
        <v>102</v>
      </c>
      <c r="B2289" s="213">
        <v>10100501</v>
      </c>
      <c r="C2289" s="212">
        <v>108</v>
      </c>
      <c r="D2289" s="214">
        <v>43525</v>
      </c>
      <c r="E2289" s="160" t="s">
        <v>383</v>
      </c>
      <c r="F2289" s="160">
        <v>108108472</v>
      </c>
      <c r="G2289" s="160">
        <v>0</v>
      </c>
      <c r="H2289" s="214">
        <v>43472</v>
      </c>
      <c r="I2289" s="160" t="s">
        <v>384</v>
      </c>
      <c r="J2289" s="160" t="s">
        <v>9132</v>
      </c>
      <c r="K2289" s="160">
        <f t="shared" si="37"/>
        <v>1</v>
      </c>
      <c r="L2289" s="160" t="s">
        <v>101</v>
      </c>
      <c r="M2289" s="211">
        <f>VLOOKUP(J2289,'Depr Rates'!A:G,7,FALSE)</f>
        <v>3.7400000000000003E-2</v>
      </c>
    </row>
    <row r="2290" spans="1:13" ht="14.45" x14ac:dyDescent="0.3">
      <c r="A2290" s="212" t="s">
        <v>102</v>
      </c>
      <c r="B2290" s="213">
        <v>10100501</v>
      </c>
      <c r="C2290" s="212">
        <v>108</v>
      </c>
      <c r="D2290" s="214">
        <v>43525</v>
      </c>
      <c r="E2290" s="160" t="s">
        <v>383</v>
      </c>
      <c r="F2290" s="160">
        <v>108108472</v>
      </c>
      <c r="G2290" s="160">
        <v>0</v>
      </c>
      <c r="H2290" s="214">
        <v>43472</v>
      </c>
      <c r="I2290" s="160" t="s">
        <v>384</v>
      </c>
      <c r="J2290" s="160" t="s">
        <v>377</v>
      </c>
      <c r="K2290" s="160">
        <f t="shared" si="37"/>
        <v>1</v>
      </c>
      <c r="L2290" s="160" t="s">
        <v>101</v>
      </c>
      <c r="M2290" s="211">
        <f>VLOOKUP(J2290,'Depr Rates'!A:G,7,FALSE)</f>
        <v>1.77E-2</v>
      </c>
    </row>
    <row r="2291" spans="1:13" ht="14.45" x14ac:dyDescent="0.3">
      <c r="A2291" s="212" t="s">
        <v>102</v>
      </c>
      <c r="B2291" s="213">
        <v>10100501</v>
      </c>
      <c r="C2291" s="212">
        <v>108</v>
      </c>
      <c r="D2291" s="214">
        <v>43525</v>
      </c>
      <c r="E2291" s="160" t="s">
        <v>383</v>
      </c>
      <c r="F2291" s="160">
        <v>108108472</v>
      </c>
      <c r="G2291" s="160">
        <v>0</v>
      </c>
      <c r="H2291" s="214">
        <v>43472</v>
      </c>
      <c r="I2291" s="160" t="s">
        <v>384</v>
      </c>
      <c r="J2291" s="160" t="s">
        <v>377</v>
      </c>
      <c r="K2291" s="160">
        <f t="shared" si="37"/>
        <v>1</v>
      </c>
      <c r="L2291" s="160" t="s">
        <v>101</v>
      </c>
      <c r="M2291" s="211">
        <f>VLOOKUP(J2291,'Depr Rates'!A:G,7,FALSE)</f>
        <v>1.77E-2</v>
      </c>
    </row>
    <row r="2292" spans="1:13" ht="14.45" x14ac:dyDescent="0.3">
      <c r="A2292" s="212" t="s">
        <v>102</v>
      </c>
      <c r="B2292" s="213">
        <v>10100501</v>
      </c>
      <c r="C2292" s="212">
        <v>108</v>
      </c>
      <c r="D2292" s="214">
        <v>43525</v>
      </c>
      <c r="E2292" s="160" t="s">
        <v>383</v>
      </c>
      <c r="F2292" s="160">
        <v>108108472</v>
      </c>
      <c r="G2292" s="160">
        <v>0</v>
      </c>
      <c r="H2292" s="214">
        <v>43472</v>
      </c>
      <c r="I2292" s="160" t="s">
        <v>384</v>
      </c>
      <c r="J2292" s="160" t="s">
        <v>377</v>
      </c>
      <c r="K2292" s="160">
        <f t="shared" si="37"/>
        <v>1</v>
      </c>
      <c r="L2292" s="160" t="s">
        <v>101</v>
      </c>
      <c r="M2292" s="211">
        <f>VLOOKUP(J2292,'Depr Rates'!A:G,7,FALSE)</f>
        <v>1.77E-2</v>
      </c>
    </row>
    <row r="2293" spans="1:13" ht="14.45" x14ac:dyDescent="0.3">
      <c r="A2293" s="212" t="s">
        <v>102</v>
      </c>
      <c r="B2293" s="213">
        <v>10100501</v>
      </c>
      <c r="C2293" s="212">
        <v>108</v>
      </c>
      <c r="D2293" s="214">
        <v>43525</v>
      </c>
      <c r="E2293" s="160" t="s">
        <v>383</v>
      </c>
      <c r="F2293" s="160">
        <v>108108472</v>
      </c>
      <c r="G2293" s="160">
        <v>0</v>
      </c>
      <c r="H2293" s="214">
        <v>43472</v>
      </c>
      <c r="I2293" s="160" t="s">
        <v>384</v>
      </c>
      <c r="J2293" s="160" t="s">
        <v>377</v>
      </c>
      <c r="K2293" s="160">
        <f t="shared" si="37"/>
        <v>1</v>
      </c>
      <c r="L2293" s="160" t="s">
        <v>101</v>
      </c>
      <c r="M2293" s="211">
        <f>VLOOKUP(J2293,'Depr Rates'!A:G,7,FALSE)</f>
        <v>1.77E-2</v>
      </c>
    </row>
    <row r="2294" spans="1:13" ht="14.45" x14ac:dyDescent="0.3">
      <c r="A2294" s="212" t="s">
        <v>102</v>
      </c>
      <c r="B2294" s="213">
        <v>10100501</v>
      </c>
      <c r="C2294" s="212">
        <v>108</v>
      </c>
      <c r="D2294" s="214">
        <v>43525</v>
      </c>
      <c r="E2294" s="160" t="s">
        <v>383</v>
      </c>
      <c r="F2294" s="160">
        <v>108108472</v>
      </c>
      <c r="G2294" s="160">
        <v>0</v>
      </c>
      <c r="H2294" s="214">
        <v>43472</v>
      </c>
      <c r="I2294" s="160" t="s">
        <v>384</v>
      </c>
      <c r="J2294" s="160" t="s">
        <v>377</v>
      </c>
      <c r="K2294" s="160">
        <f t="shared" si="37"/>
        <v>1</v>
      </c>
      <c r="L2294" s="160" t="s">
        <v>101</v>
      </c>
      <c r="M2294" s="211">
        <f>VLOOKUP(J2294,'Depr Rates'!A:G,7,FALSE)</f>
        <v>1.77E-2</v>
      </c>
    </row>
    <row r="2295" spans="1:13" ht="14.45" x14ac:dyDescent="0.3">
      <c r="A2295" s="212" t="s">
        <v>102</v>
      </c>
      <c r="B2295" s="213">
        <v>10100501</v>
      </c>
      <c r="C2295" s="212">
        <v>108</v>
      </c>
      <c r="D2295" s="214">
        <v>43525</v>
      </c>
      <c r="E2295" s="160" t="s">
        <v>383</v>
      </c>
      <c r="F2295" s="160">
        <v>108108472</v>
      </c>
      <c r="G2295" s="160">
        <v>0</v>
      </c>
      <c r="H2295" s="214">
        <v>43472</v>
      </c>
      <c r="I2295" s="160" t="s">
        <v>384</v>
      </c>
      <c r="J2295" s="160" t="s">
        <v>377</v>
      </c>
      <c r="K2295" s="160">
        <f t="shared" si="37"/>
        <v>1</v>
      </c>
      <c r="L2295" s="160" t="s">
        <v>101</v>
      </c>
      <c r="M2295" s="211">
        <f>VLOOKUP(J2295,'Depr Rates'!A:G,7,FALSE)</f>
        <v>1.77E-2</v>
      </c>
    </row>
    <row r="2296" spans="1:13" ht="14.45" x14ac:dyDescent="0.3">
      <c r="A2296" s="212" t="s">
        <v>102</v>
      </c>
      <c r="B2296" s="213">
        <v>10100501</v>
      </c>
      <c r="C2296" s="212">
        <v>108</v>
      </c>
      <c r="D2296" s="214">
        <v>43525</v>
      </c>
      <c r="E2296" s="160" t="s">
        <v>383</v>
      </c>
      <c r="F2296" s="160">
        <v>108108472</v>
      </c>
      <c r="G2296" s="160">
        <v>0</v>
      </c>
      <c r="H2296" s="214">
        <v>43472</v>
      </c>
      <c r="I2296" s="160" t="s">
        <v>384</v>
      </c>
      <c r="J2296" s="160" t="s">
        <v>376</v>
      </c>
      <c r="K2296" s="160">
        <f t="shared" si="37"/>
        <v>1</v>
      </c>
      <c r="L2296" s="160" t="s">
        <v>101</v>
      </c>
      <c r="M2296" s="211">
        <f>VLOOKUP(J2296,'Depr Rates'!A:G,7,FALSE)</f>
        <v>3.9300000000000002E-2</v>
      </c>
    </row>
    <row r="2297" spans="1:13" ht="14.45" x14ac:dyDescent="0.3">
      <c r="A2297" s="212" t="s">
        <v>102</v>
      </c>
      <c r="B2297" s="213">
        <v>10100501</v>
      </c>
      <c r="C2297" s="212">
        <v>108</v>
      </c>
      <c r="D2297" s="214">
        <v>43525</v>
      </c>
      <c r="E2297" s="160" t="s">
        <v>383</v>
      </c>
      <c r="F2297" s="160">
        <v>108108472</v>
      </c>
      <c r="G2297" s="160">
        <v>0</v>
      </c>
      <c r="H2297" s="214">
        <v>43472</v>
      </c>
      <c r="I2297" s="160" t="s">
        <v>384</v>
      </c>
      <c r="J2297" s="160" t="s">
        <v>376</v>
      </c>
      <c r="K2297" s="160">
        <f t="shared" si="37"/>
        <v>1</v>
      </c>
      <c r="L2297" s="160" t="s">
        <v>101</v>
      </c>
      <c r="M2297" s="211">
        <f>VLOOKUP(J2297,'Depr Rates'!A:G,7,FALSE)</f>
        <v>3.9300000000000002E-2</v>
      </c>
    </row>
    <row r="2298" spans="1:13" ht="14.45" x14ac:dyDescent="0.3">
      <c r="A2298" s="212" t="s">
        <v>102</v>
      </c>
      <c r="B2298" s="213">
        <v>10100501</v>
      </c>
      <c r="C2298" s="212">
        <v>108</v>
      </c>
      <c r="D2298" s="214">
        <v>43525</v>
      </c>
      <c r="E2298" s="160" t="s">
        <v>383</v>
      </c>
      <c r="F2298" s="160">
        <v>108108472</v>
      </c>
      <c r="G2298" s="160">
        <v>0</v>
      </c>
      <c r="H2298" s="214">
        <v>43472</v>
      </c>
      <c r="I2298" s="160" t="s">
        <v>384</v>
      </c>
      <c r="J2298" s="160" t="s">
        <v>376</v>
      </c>
      <c r="K2298" s="160">
        <f t="shared" si="37"/>
        <v>1</v>
      </c>
      <c r="L2298" s="160" t="s">
        <v>101</v>
      </c>
      <c r="M2298" s="211">
        <f>VLOOKUP(J2298,'Depr Rates'!A:G,7,FALSE)</f>
        <v>3.9300000000000002E-2</v>
      </c>
    </row>
    <row r="2299" spans="1:13" ht="14.45" x14ac:dyDescent="0.3">
      <c r="A2299" s="212" t="s">
        <v>102</v>
      </c>
      <c r="B2299" s="213">
        <v>10100501</v>
      </c>
      <c r="C2299" s="212">
        <v>108</v>
      </c>
      <c r="D2299" s="214">
        <v>43525</v>
      </c>
      <c r="E2299" s="160" t="s">
        <v>383</v>
      </c>
      <c r="F2299" s="160">
        <v>108108472</v>
      </c>
      <c r="G2299" s="160">
        <v>0</v>
      </c>
      <c r="H2299" s="214">
        <v>43472</v>
      </c>
      <c r="I2299" s="160" t="s">
        <v>384</v>
      </c>
      <c r="J2299" s="160" t="s">
        <v>376</v>
      </c>
      <c r="K2299" s="160">
        <f t="shared" si="37"/>
        <v>1</v>
      </c>
      <c r="L2299" s="160" t="s">
        <v>101</v>
      </c>
      <c r="M2299" s="211">
        <f>VLOOKUP(J2299,'Depr Rates'!A:G,7,FALSE)</f>
        <v>3.9300000000000002E-2</v>
      </c>
    </row>
    <row r="2300" spans="1:13" ht="14.45" x14ac:dyDescent="0.3">
      <c r="A2300" s="212" t="s">
        <v>102</v>
      </c>
      <c r="B2300" s="213">
        <v>10100501</v>
      </c>
      <c r="C2300" s="212">
        <v>108</v>
      </c>
      <c r="D2300" s="214">
        <v>43525</v>
      </c>
      <c r="E2300" s="160" t="s">
        <v>383</v>
      </c>
      <c r="F2300" s="160">
        <v>108108472</v>
      </c>
      <c r="G2300" s="160">
        <v>0</v>
      </c>
      <c r="H2300" s="214">
        <v>43472</v>
      </c>
      <c r="I2300" s="160" t="s">
        <v>384</v>
      </c>
      <c r="J2300" s="160" t="s">
        <v>376</v>
      </c>
      <c r="K2300" s="160">
        <f t="shared" si="37"/>
        <v>1</v>
      </c>
      <c r="L2300" s="160" t="s">
        <v>101</v>
      </c>
      <c r="M2300" s="211">
        <f>VLOOKUP(J2300,'Depr Rates'!A:G,7,FALSE)</f>
        <v>3.9300000000000002E-2</v>
      </c>
    </row>
    <row r="2301" spans="1:13" ht="14.45" x14ac:dyDescent="0.3">
      <c r="A2301" s="212" t="s">
        <v>102</v>
      </c>
      <c r="B2301" s="213">
        <v>10100501</v>
      </c>
      <c r="C2301" s="212">
        <v>108</v>
      </c>
      <c r="D2301" s="214">
        <v>43525</v>
      </c>
      <c r="E2301" s="160" t="s">
        <v>383</v>
      </c>
      <c r="F2301" s="160">
        <v>108108472</v>
      </c>
      <c r="G2301" s="160">
        <v>0</v>
      </c>
      <c r="H2301" s="214">
        <v>43472</v>
      </c>
      <c r="I2301" s="160" t="s">
        <v>384</v>
      </c>
      <c r="J2301" s="160" t="s">
        <v>376</v>
      </c>
      <c r="K2301" s="160">
        <f t="shared" si="37"/>
        <v>1</v>
      </c>
      <c r="L2301" s="160" t="s">
        <v>101</v>
      </c>
      <c r="M2301" s="211">
        <f>VLOOKUP(J2301,'Depr Rates'!A:G,7,FALSE)</f>
        <v>3.9300000000000002E-2</v>
      </c>
    </row>
    <row r="2302" spans="1:13" ht="14.45" x14ac:dyDescent="0.3">
      <c r="A2302" s="212" t="s">
        <v>102</v>
      </c>
      <c r="B2302" s="213">
        <v>10100501</v>
      </c>
      <c r="C2302" s="212">
        <v>108</v>
      </c>
      <c r="D2302" s="214">
        <v>43525</v>
      </c>
      <c r="E2302" s="160" t="s">
        <v>383</v>
      </c>
      <c r="F2302" s="160">
        <v>108108472</v>
      </c>
      <c r="G2302" s="160">
        <v>0</v>
      </c>
      <c r="H2302" s="214">
        <v>43472</v>
      </c>
      <c r="I2302" s="160" t="s">
        <v>384</v>
      </c>
      <c r="J2302" s="160" t="s">
        <v>376</v>
      </c>
      <c r="K2302" s="160">
        <f t="shared" si="37"/>
        <v>1</v>
      </c>
      <c r="L2302" s="160" t="s">
        <v>101</v>
      </c>
      <c r="M2302" s="211">
        <f>VLOOKUP(J2302,'Depr Rates'!A:G,7,FALSE)</f>
        <v>3.9300000000000002E-2</v>
      </c>
    </row>
    <row r="2303" spans="1:13" ht="14.45" x14ac:dyDescent="0.3">
      <c r="A2303" s="212" t="s">
        <v>102</v>
      </c>
      <c r="B2303" s="213">
        <v>10100501</v>
      </c>
      <c r="C2303" s="212">
        <v>108</v>
      </c>
      <c r="D2303" s="214">
        <v>43525</v>
      </c>
      <c r="E2303" s="160" t="s">
        <v>383</v>
      </c>
      <c r="F2303" s="160">
        <v>108108472</v>
      </c>
      <c r="G2303" s="160">
        <v>0</v>
      </c>
      <c r="H2303" s="214">
        <v>43472</v>
      </c>
      <c r="I2303" s="160" t="s">
        <v>384</v>
      </c>
      <c r="J2303" s="160" t="s">
        <v>376</v>
      </c>
      <c r="K2303" s="160">
        <f t="shared" si="37"/>
        <v>1</v>
      </c>
      <c r="L2303" s="160" t="s">
        <v>101</v>
      </c>
      <c r="M2303" s="211">
        <f>VLOOKUP(J2303,'Depr Rates'!A:G,7,FALSE)</f>
        <v>3.9300000000000002E-2</v>
      </c>
    </row>
    <row r="2304" spans="1:13" ht="14.45" x14ac:dyDescent="0.3">
      <c r="A2304" s="212" t="s">
        <v>102</v>
      </c>
      <c r="B2304" s="213">
        <v>10100501</v>
      </c>
      <c r="C2304" s="212">
        <v>108</v>
      </c>
      <c r="D2304" s="214">
        <v>43525</v>
      </c>
      <c r="E2304" s="160" t="s">
        <v>383</v>
      </c>
      <c r="F2304" s="160">
        <v>108108472</v>
      </c>
      <c r="G2304" s="160">
        <v>0</v>
      </c>
      <c r="H2304" s="214">
        <v>43472</v>
      </c>
      <c r="I2304" s="160" t="s">
        <v>384</v>
      </c>
      <c r="J2304" s="160" t="s">
        <v>376</v>
      </c>
      <c r="K2304" s="160">
        <f t="shared" si="37"/>
        <v>1</v>
      </c>
      <c r="L2304" s="160" t="s">
        <v>101</v>
      </c>
      <c r="M2304" s="211">
        <f>VLOOKUP(J2304,'Depr Rates'!A:G,7,FALSE)</f>
        <v>3.9300000000000002E-2</v>
      </c>
    </row>
    <row r="2305" spans="1:13" ht="14.45" x14ac:dyDescent="0.3">
      <c r="A2305" s="212" t="s">
        <v>102</v>
      </c>
      <c r="B2305" s="213">
        <v>10100501</v>
      </c>
      <c r="C2305" s="212">
        <v>108</v>
      </c>
      <c r="D2305" s="214">
        <v>43525</v>
      </c>
      <c r="E2305" s="160" t="s">
        <v>383</v>
      </c>
      <c r="F2305" s="160">
        <v>108108472</v>
      </c>
      <c r="G2305" s="160">
        <v>0</v>
      </c>
      <c r="H2305" s="214">
        <v>43472</v>
      </c>
      <c r="I2305" s="160" t="s">
        <v>384</v>
      </c>
      <c r="J2305" s="160" t="s">
        <v>376</v>
      </c>
      <c r="K2305" s="160">
        <f t="shared" si="37"/>
        <v>1</v>
      </c>
      <c r="L2305" s="160" t="s">
        <v>101</v>
      </c>
      <c r="M2305" s="211">
        <f>VLOOKUP(J2305,'Depr Rates'!A:G,7,FALSE)</f>
        <v>3.9300000000000002E-2</v>
      </c>
    </row>
    <row r="2306" spans="1:13" ht="14.45" x14ac:dyDescent="0.3">
      <c r="A2306" s="212" t="s">
        <v>102</v>
      </c>
      <c r="B2306" s="213">
        <v>10100501</v>
      </c>
      <c r="C2306" s="212">
        <v>108</v>
      </c>
      <c r="D2306" s="214">
        <v>43525</v>
      </c>
      <c r="E2306" s="160" t="s">
        <v>383</v>
      </c>
      <c r="F2306" s="160">
        <v>108108472</v>
      </c>
      <c r="G2306" s="160">
        <v>0</v>
      </c>
      <c r="H2306" s="214">
        <v>43472</v>
      </c>
      <c r="I2306" s="160" t="s">
        <v>384</v>
      </c>
      <c r="J2306" s="160" t="s">
        <v>376</v>
      </c>
      <c r="K2306" s="160">
        <f t="shared" si="37"/>
        <v>1</v>
      </c>
      <c r="L2306" s="160" t="s">
        <v>101</v>
      </c>
      <c r="M2306" s="211">
        <f>VLOOKUP(J2306,'Depr Rates'!A:G,7,FALSE)</f>
        <v>3.9300000000000002E-2</v>
      </c>
    </row>
    <row r="2307" spans="1:13" ht="14.45" x14ac:dyDescent="0.3">
      <c r="A2307" s="212" t="s">
        <v>102</v>
      </c>
      <c r="B2307" s="213">
        <v>10100501</v>
      </c>
      <c r="C2307" s="212">
        <v>108</v>
      </c>
      <c r="D2307" s="214">
        <v>43525</v>
      </c>
      <c r="E2307" s="160" t="s">
        <v>383</v>
      </c>
      <c r="F2307" s="160">
        <v>108108472</v>
      </c>
      <c r="G2307" s="160">
        <v>0</v>
      </c>
      <c r="H2307" s="214">
        <v>43472</v>
      </c>
      <c r="I2307" s="160" t="s">
        <v>384</v>
      </c>
      <c r="J2307" s="160" t="s">
        <v>376</v>
      </c>
      <c r="K2307" s="160">
        <f t="shared" si="37"/>
        <v>1</v>
      </c>
      <c r="L2307" s="160" t="s">
        <v>101</v>
      </c>
      <c r="M2307" s="211">
        <f>VLOOKUP(J2307,'Depr Rates'!A:G,7,FALSE)</f>
        <v>3.9300000000000002E-2</v>
      </c>
    </row>
    <row r="2308" spans="1:13" ht="14.45" x14ac:dyDescent="0.3">
      <c r="A2308" s="212" t="s">
        <v>102</v>
      </c>
      <c r="B2308" s="213">
        <v>10100501</v>
      </c>
      <c r="C2308" s="212">
        <v>108</v>
      </c>
      <c r="D2308" s="214">
        <v>43525</v>
      </c>
      <c r="E2308" s="160" t="s">
        <v>383</v>
      </c>
      <c r="F2308" s="160">
        <v>108108472</v>
      </c>
      <c r="G2308" s="160">
        <v>0</v>
      </c>
      <c r="H2308" s="214">
        <v>43472</v>
      </c>
      <c r="I2308" s="160" t="s">
        <v>384</v>
      </c>
      <c r="J2308" s="160" t="s">
        <v>376</v>
      </c>
      <c r="K2308" s="160">
        <f t="shared" si="37"/>
        <v>1</v>
      </c>
      <c r="L2308" s="160" t="s">
        <v>101</v>
      </c>
      <c r="M2308" s="211">
        <f>VLOOKUP(J2308,'Depr Rates'!A:G,7,FALSE)</f>
        <v>3.9300000000000002E-2</v>
      </c>
    </row>
    <row r="2309" spans="1:13" ht="14.45" x14ac:dyDescent="0.3">
      <c r="A2309" s="212" t="s">
        <v>102</v>
      </c>
      <c r="B2309" s="213">
        <v>10100501</v>
      </c>
      <c r="C2309" s="212">
        <v>108</v>
      </c>
      <c r="D2309" s="214">
        <v>43525</v>
      </c>
      <c r="E2309" s="160" t="s">
        <v>383</v>
      </c>
      <c r="F2309" s="160">
        <v>108108472</v>
      </c>
      <c r="G2309" s="160">
        <v>0</v>
      </c>
      <c r="H2309" s="214">
        <v>43472</v>
      </c>
      <c r="I2309" s="160" t="s">
        <v>384</v>
      </c>
      <c r="J2309" s="160" t="s">
        <v>376</v>
      </c>
      <c r="K2309" s="160">
        <f t="shared" si="37"/>
        <v>1</v>
      </c>
      <c r="L2309" s="160" t="s">
        <v>101</v>
      </c>
      <c r="M2309" s="211">
        <f>VLOOKUP(J2309,'Depr Rates'!A:G,7,FALSE)</f>
        <v>3.9300000000000002E-2</v>
      </c>
    </row>
    <row r="2310" spans="1:13" ht="14.45" x14ac:dyDescent="0.3">
      <c r="A2310" s="212" t="s">
        <v>102</v>
      </c>
      <c r="B2310" s="213">
        <v>10100501</v>
      </c>
      <c r="C2310" s="212">
        <v>108</v>
      </c>
      <c r="D2310" s="214">
        <v>43497</v>
      </c>
      <c r="E2310" s="160" t="s">
        <v>381</v>
      </c>
      <c r="F2310" s="160">
        <v>108108617</v>
      </c>
      <c r="G2310" s="215">
        <v>-2480.17</v>
      </c>
      <c r="H2310" s="214">
        <v>43518</v>
      </c>
      <c r="I2310" s="160" t="s">
        <v>515</v>
      </c>
      <c r="J2310" s="160" t="s">
        <v>9054</v>
      </c>
      <c r="K2310" s="160">
        <f t="shared" si="37"/>
        <v>2</v>
      </c>
      <c r="L2310" s="160" t="s">
        <v>101</v>
      </c>
      <c r="M2310" s="211">
        <f>VLOOKUP(J2310,'Depr Rates'!A:G,7,FALSE)</f>
        <v>3.1399999999999997E-2</v>
      </c>
    </row>
    <row r="2311" spans="1:13" ht="14.45" x14ac:dyDescent="0.3">
      <c r="A2311" s="212" t="s">
        <v>102</v>
      </c>
      <c r="B2311" s="213">
        <v>10100501</v>
      </c>
      <c r="C2311" s="212">
        <v>108</v>
      </c>
      <c r="D2311" s="214">
        <v>43497</v>
      </c>
      <c r="E2311" s="160" t="s">
        <v>383</v>
      </c>
      <c r="F2311" s="160">
        <v>108108617</v>
      </c>
      <c r="G2311" s="160">
        <v>0</v>
      </c>
      <c r="H2311" s="214">
        <v>43518</v>
      </c>
      <c r="I2311" s="160" t="s">
        <v>515</v>
      </c>
      <c r="J2311" s="160" t="s">
        <v>9054</v>
      </c>
      <c r="K2311" s="160">
        <f t="shared" si="37"/>
        <v>2</v>
      </c>
      <c r="L2311" s="160" t="s">
        <v>101</v>
      </c>
      <c r="M2311" s="211">
        <f>VLOOKUP(J2311,'Depr Rates'!A:G,7,FALSE)</f>
        <v>3.1399999999999997E-2</v>
      </c>
    </row>
    <row r="2312" spans="1:13" ht="14.45" x14ac:dyDescent="0.3">
      <c r="A2312" s="212" t="s">
        <v>102</v>
      </c>
      <c r="B2312" s="213">
        <v>10100501</v>
      </c>
      <c r="C2312" s="212">
        <v>108</v>
      </c>
      <c r="D2312" s="214">
        <v>43497</v>
      </c>
      <c r="E2312" s="160" t="s">
        <v>383</v>
      </c>
      <c r="F2312" s="160">
        <v>108108617</v>
      </c>
      <c r="G2312" s="160">
        <v>0</v>
      </c>
      <c r="H2312" s="214">
        <v>43518</v>
      </c>
      <c r="I2312" s="160" t="s">
        <v>384</v>
      </c>
      <c r="J2312" s="160" t="s">
        <v>9054</v>
      </c>
      <c r="K2312" s="160">
        <f t="shared" si="37"/>
        <v>2</v>
      </c>
      <c r="L2312" s="160" t="s">
        <v>101</v>
      </c>
      <c r="M2312" s="211">
        <f>VLOOKUP(J2312,'Depr Rates'!A:G,7,FALSE)</f>
        <v>3.1399999999999997E-2</v>
      </c>
    </row>
    <row r="2313" spans="1:13" ht="14.45" x14ac:dyDescent="0.3">
      <c r="A2313" s="212" t="s">
        <v>102</v>
      </c>
      <c r="B2313" s="213">
        <v>10100501</v>
      </c>
      <c r="C2313" s="212">
        <v>108</v>
      </c>
      <c r="D2313" s="214">
        <v>43525</v>
      </c>
      <c r="E2313" s="160" t="s">
        <v>383</v>
      </c>
      <c r="F2313" s="160">
        <v>108108617</v>
      </c>
      <c r="G2313" s="160">
        <v>0</v>
      </c>
      <c r="H2313" s="214">
        <v>43518</v>
      </c>
      <c r="I2313" s="160" t="s">
        <v>384</v>
      </c>
      <c r="J2313" s="160" t="s">
        <v>9054</v>
      </c>
      <c r="K2313" s="160">
        <f t="shared" si="37"/>
        <v>2</v>
      </c>
      <c r="L2313" s="160" t="s">
        <v>101</v>
      </c>
      <c r="M2313" s="211">
        <f>VLOOKUP(J2313,'Depr Rates'!A:G,7,FALSE)</f>
        <v>3.1399999999999997E-2</v>
      </c>
    </row>
    <row r="2314" spans="1:13" ht="14.45" x14ac:dyDescent="0.3">
      <c r="A2314" s="212" t="s">
        <v>102</v>
      </c>
      <c r="B2314" s="213">
        <v>10100501</v>
      </c>
      <c r="C2314" s="212">
        <v>108</v>
      </c>
      <c r="D2314" s="214">
        <v>43525</v>
      </c>
      <c r="E2314" s="160" t="s">
        <v>383</v>
      </c>
      <c r="F2314" s="160">
        <v>108108617</v>
      </c>
      <c r="G2314" s="160">
        <v>0</v>
      </c>
      <c r="H2314" s="214">
        <v>43518</v>
      </c>
      <c r="I2314" s="160" t="s">
        <v>384</v>
      </c>
      <c r="J2314" s="160" t="s">
        <v>9054</v>
      </c>
      <c r="K2314" s="160">
        <f t="shared" si="37"/>
        <v>2</v>
      </c>
      <c r="L2314" s="160" t="s">
        <v>101</v>
      </c>
      <c r="M2314" s="211">
        <f>VLOOKUP(J2314,'Depr Rates'!A:G,7,FALSE)</f>
        <v>3.1399999999999997E-2</v>
      </c>
    </row>
    <row r="2315" spans="1:13" ht="14.45" x14ac:dyDescent="0.3">
      <c r="A2315" s="212" t="s">
        <v>102</v>
      </c>
      <c r="B2315" s="213">
        <v>10100501</v>
      </c>
      <c r="C2315" s="212">
        <v>108</v>
      </c>
      <c r="D2315" s="214">
        <v>43466</v>
      </c>
      <c r="E2315" s="160" t="s">
        <v>381</v>
      </c>
      <c r="F2315" s="160">
        <v>108108687</v>
      </c>
      <c r="G2315" s="160">
        <v>-268.93</v>
      </c>
      <c r="H2315" s="214">
        <v>43484</v>
      </c>
      <c r="I2315" s="160" t="s">
        <v>454</v>
      </c>
      <c r="J2315" s="160" t="s">
        <v>9054</v>
      </c>
      <c r="K2315" s="160">
        <f t="shared" si="37"/>
        <v>1</v>
      </c>
      <c r="L2315" s="160" t="s">
        <v>101</v>
      </c>
      <c r="M2315" s="211">
        <f>VLOOKUP(J2315,'Depr Rates'!A:G,7,FALSE)</f>
        <v>3.1399999999999997E-2</v>
      </c>
    </row>
    <row r="2316" spans="1:13" ht="14.45" x14ac:dyDescent="0.3">
      <c r="A2316" s="212" t="s">
        <v>102</v>
      </c>
      <c r="B2316" s="213">
        <v>10100501</v>
      </c>
      <c r="C2316" s="212">
        <v>108</v>
      </c>
      <c r="D2316" s="214">
        <v>43466</v>
      </c>
      <c r="E2316" s="160" t="s">
        <v>383</v>
      </c>
      <c r="F2316" s="160">
        <v>108108687</v>
      </c>
      <c r="G2316" s="160">
        <v>0</v>
      </c>
      <c r="H2316" s="214">
        <v>43484</v>
      </c>
      <c r="I2316" s="160" t="s">
        <v>454</v>
      </c>
      <c r="J2316" s="160" t="s">
        <v>9054</v>
      </c>
      <c r="K2316" s="160">
        <f t="shared" si="37"/>
        <v>1</v>
      </c>
      <c r="L2316" s="160" t="s">
        <v>101</v>
      </c>
      <c r="M2316" s="211">
        <f>VLOOKUP(J2316,'Depr Rates'!A:G,7,FALSE)</f>
        <v>3.1399999999999997E-2</v>
      </c>
    </row>
    <row r="2317" spans="1:13" ht="14.45" x14ac:dyDescent="0.3">
      <c r="A2317" s="212" t="s">
        <v>102</v>
      </c>
      <c r="B2317" s="213">
        <v>10100501</v>
      </c>
      <c r="C2317" s="212">
        <v>108</v>
      </c>
      <c r="D2317" s="214">
        <v>43466</v>
      </c>
      <c r="E2317" s="160" t="s">
        <v>383</v>
      </c>
      <c r="F2317" s="160">
        <v>108108687</v>
      </c>
      <c r="G2317" s="160">
        <v>0</v>
      </c>
      <c r="H2317" s="214">
        <v>43484</v>
      </c>
      <c r="I2317" s="160" t="s">
        <v>384</v>
      </c>
      <c r="J2317" s="160" t="s">
        <v>9054</v>
      </c>
      <c r="K2317" s="160">
        <f t="shared" ref="K2317:K2380" si="38">MONTH(H2317)</f>
        <v>1</v>
      </c>
      <c r="L2317" s="160" t="s">
        <v>101</v>
      </c>
      <c r="M2317" s="211">
        <f>VLOOKUP(J2317,'Depr Rates'!A:G,7,FALSE)</f>
        <v>3.1399999999999997E-2</v>
      </c>
    </row>
    <row r="2318" spans="1:13" ht="14.45" x14ac:dyDescent="0.3">
      <c r="A2318" s="212" t="s">
        <v>102</v>
      </c>
      <c r="B2318" s="213">
        <v>10100501</v>
      </c>
      <c r="C2318" s="212">
        <v>108</v>
      </c>
      <c r="D2318" s="214">
        <v>43497</v>
      </c>
      <c r="E2318" s="160" t="s">
        <v>383</v>
      </c>
      <c r="F2318" s="160">
        <v>108108687</v>
      </c>
      <c r="G2318" s="160">
        <v>0</v>
      </c>
      <c r="H2318" s="214">
        <v>43484</v>
      </c>
      <c r="I2318" s="160" t="s">
        <v>384</v>
      </c>
      <c r="J2318" s="160" t="s">
        <v>9054</v>
      </c>
      <c r="K2318" s="160">
        <f t="shared" si="38"/>
        <v>1</v>
      </c>
      <c r="L2318" s="160" t="s">
        <v>101</v>
      </c>
      <c r="M2318" s="211">
        <f>VLOOKUP(J2318,'Depr Rates'!A:G,7,FALSE)</f>
        <v>3.1399999999999997E-2</v>
      </c>
    </row>
    <row r="2319" spans="1:13" ht="14.45" x14ac:dyDescent="0.3">
      <c r="A2319" s="212" t="s">
        <v>102</v>
      </c>
      <c r="B2319" s="213">
        <v>10100501</v>
      </c>
      <c r="C2319" s="212">
        <v>108</v>
      </c>
      <c r="D2319" s="214">
        <v>43497</v>
      </c>
      <c r="E2319" s="160" t="s">
        <v>383</v>
      </c>
      <c r="F2319" s="160">
        <v>108108687</v>
      </c>
      <c r="G2319" s="160">
        <v>0</v>
      </c>
      <c r="H2319" s="214">
        <v>43484</v>
      </c>
      <c r="I2319" s="160" t="s">
        <v>384</v>
      </c>
      <c r="J2319" s="160" t="s">
        <v>9054</v>
      </c>
      <c r="K2319" s="160">
        <f t="shared" si="38"/>
        <v>1</v>
      </c>
      <c r="L2319" s="160" t="s">
        <v>101</v>
      </c>
      <c r="M2319" s="211">
        <f>VLOOKUP(J2319,'Depr Rates'!A:G,7,FALSE)</f>
        <v>3.1399999999999997E-2</v>
      </c>
    </row>
    <row r="2320" spans="1:13" ht="14.45" x14ac:dyDescent="0.3">
      <c r="A2320" s="212" t="s">
        <v>102</v>
      </c>
      <c r="B2320" s="213">
        <v>10100501</v>
      </c>
      <c r="C2320" s="212">
        <v>108</v>
      </c>
      <c r="D2320" s="214">
        <v>43497</v>
      </c>
      <c r="E2320" s="160" t="s">
        <v>383</v>
      </c>
      <c r="F2320" s="160">
        <v>108108687</v>
      </c>
      <c r="G2320" s="160">
        <v>0</v>
      </c>
      <c r="H2320" s="214">
        <v>43484</v>
      </c>
      <c r="I2320" s="160" t="s">
        <v>384</v>
      </c>
      <c r="J2320" s="160" t="s">
        <v>9054</v>
      </c>
      <c r="K2320" s="160">
        <f t="shared" si="38"/>
        <v>1</v>
      </c>
      <c r="L2320" s="160" t="s">
        <v>101</v>
      </c>
      <c r="M2320" s="211">
        <f>VLOOKUP(J2320,'Depr Rates'!A:G,7,FALSE)</f>
        <v>3.1399999999999997E-2</v>
      </c>
    </row>
    <row r="2321" spans="1:13" ht="14.45" x14ac:dyDescent="0.3">
      <c r="A2321" s="212" t="s">
        <v>102</v>
      </c>
      <c r="B2321" s="213">
        <v>10100501</v>
      </c>
      <c r="C2321" s="212">
        <v>108</v>
      </c>
      <c r="D2321" s="214">
        <v>43497</v>
      </c>
      <c r="E2321" s="160" t="s">
        <v>381</v>
      </c>
      <c r="F2321" s="160">
        <v>108108691</v>
      </c>
      <c r="G2321" s="215">
        <v>-1346.29</v>
      </c>
      <c r="H2321" s="214">
        <v>43511</v>
      </c>
      <c r="I2321" s="160" t="s">
        <v>517</v>
      </c>
      <c r="J2321" s="160" t="s">
        <v>9054</v>
      </c>
      <c r="K2321" s="160">
        <f t="shared" si="38"/>
        <v>2</v>
      </c>
      <c r="L2321" s="160" t="s">
        <v>101</v>
      </c>
      <c r="M2321" s="211">
        <f>VLOOKUP(J2321,'Depr Rates'!A:G,7,FALSE)</f>
        <v>3.1399999999999997E-2</v>
      </c>
    </row>
    <row r="2322" spans="1:13" ht="14.45" x14ac:dyDescent="0.3">
      <c r="A2322" s="212" t="s">
        <v>102</v>
      </c>
      <c r="B2322" s="213">
        <v>10100501</v>
      </c>
      <c r="C2322" s="212">
        <v>108</v>
      </c>
      <c r="D2322" s="214">
        <v>43497</v>
      </c>
      <c r="E2322" s="160" t="s">
        <v>383</v>
      </c>
      <c r="F2322" s="160">
        <v>108108691</v>
      </c>
      <c r="G2322" s="160">
        <v>0</v>
      </c>
      <c r="H2322" s="214">
        <v>43511</v>
      </c>
      <c r="I2322" s="160" t="s">
        <v>517</v>
      </c>
      <c r="J2322" s="160" t="s">
        <v>9054</v>
      </c>
      <c r="K2322" s="160">
        <f t="shared" si="38"/>
        <v>2</v>
      </c>
      <c r="L2322" s="160" t="s">
        <v>101</v>
      </c>
      <c r="M2322" s="211">
        <f>VLOOKUP(J2322,'Depr Rates'!A:G,7,FALSE)</f>
        <v>3.1399999999999997E-2</v>
      </c>
    </row>
    <row r="2323" spans="1:13" ht="14.45" x14ac:dyDescent="0.3">
      <c r="A2323" s="212" t="s">
        <v>102</v>
      </c>
      <c r="B2323" s="213">
        <v>10100501</v>
      </c>
      <c r="C2323" s="212">
        <v>108</v>
      </c>
      <c r="D2323" s="214">
        <v>43497</v>
      </c>
      <c r="E2323" s="160" t="s">
        <v>381</v>
      </c>
      <c r="F2323" s="160">
        <v>108108691</v>
      </c>
      <c r="G2323" s="160">
        <v>-471.75</v>
      </c>
      <c r="H2323" s="214">
        <v>43511</v>
      </c>
      <c r="I2323" s="160" t="s">
        <v>517</v>
      </c>
      <c r="J2323" s="160" t="s">
        <v>9132</v>
      </c>
      <c r="K2323" s="160">
        <f t="shared" si="38"/>
        <v>2</v>
      </c>
      <c r="L2323" s="160" t="s">
        <v>101</v>
      </c>
      <c r="M2323" s="211">
        <f>VLOOKUP(J2323,'Depr Rates'!A:G,7,FALSE)</f>
        <v>3.7400000000000003E-2</v>
      </c>
    </row>
    <row r="2324" spans="1:13" ht="14.45" x14ac:dyDescent="0.3">
      <c r="A2324" s="212" t="s">
        <v>102</v>
      </c>
      <c r="B2324" s="213">
        <v>10100501</v>
      </c>
      <c r="C2324" s="212">
        <v>108</v>
      </c>
      <c r="D2324" s="214">
        <v>43497</v>
      </c>
      <c r="E2324" s="160" t="s">
        <v>383</v>
      </c>
      <c r="F2324" s="160">
        <v>108108691</v>
      </c>
      <c r="G2324" s="160">
        <v>0</v>
      </c>
      <c r="H2324" s="214">
        <v>43511</v>
      </c>
      <c r="I2324" s="160" t="s">
        <v>517</v>
      </c>
      <c r="J2324" s="160" t="s">
        <v>9132</v>
      </c>
      <c r="K2324" s="160">
        <f t="shared" si="38"/>
        <v>2</v>
      </c>
      <c r="L2324" s="160" t="s">
        <v>101</v>
      </c>
      <c r="M2324" s="211">
        <f>VLOOKUP(J2324,'Depr Rates'!A:G,7,FALSE)</f>
        <v>3.7400000000000003E-2</v>
      </c>
    </row>
    <row r="2325" spans="1:13" ht="14.45" x14ac:dyDescent="0.3">
      <c r="A2325" s="212" t="s">
        <v>102</v>
      </c>
      <c r="B2325" s="213">
        <v>10100501</v>
      </c>
      <c r="C2325" s="212">
        <v>108</v>
      </c>
      <c r="D2325" s="214">
        <v>43497</v>
      </c>
      <c r="E2325" s="160" t="s">
        <v>383</v>
      </c>
      <c r="F2325" s="160">
        <v>108108691</v>
      </c>
      <c r="G2325" s="160">
        <v>0</v>
      </c>
      <c r="H2325" s="214">
        <v>43511</v>
      </c>
      <c r="I2325" s="160" t="s">
        <v>384</v>
      </c>
      <c r="J2325" s="160" t="s">
        <v>9054</v>
      </c>
      <c r="K2325" s="160">
        <f t="shared" si="38"/>
        <v>2</v>
      </c>
      <c r="L2325" s="160" t="s">
        <v>101</v>
      </c>
      <c r="M2325" s="211">
        <f>VLOOKUP(J2325,'Depr Rates'!A:G,7,FALSE)</f>
        <v>3.1399999999999997E-2</v>
      </c>
    </row>
    <row r="2326" spans="1:13" ht="14.45" x14ac:dyDescent="0.3">
      <c r="A2326" s="212" t="s">
        <v>102</v>
      </c>
      <c r="B2326" s="213">
        <v>10100501</v>
      </c>
      <c r="C2326" s="212">
        <v>108</v>
      </c>
      <c r="D2326" s="214">
        <v>43497</v>
      </c>
      <c r="E2326" s="160" t="s">
        <v>383</v>
      </c>
      <c r="F2326" s="160">
        <v>108108691</v>
      </c>
      <c r="G2326" s="160">
        <v>0</v>
      </c>
      <c r="H2326" s="214">
        <v>43511</v>
      </c>
      <c r="I2326" s="160" t="s">
        <v>384</v>
      </c>
      <c r="J2326" s="160" t="s">
        <v>9132</v>
      </c>
      <c r="K2326" s="160">
        <f t="shared" si="38"/>
        <v>2</v>
      </c>
      <c r="L2326" s="160" t="s">
        <v>101</v>
      </c>
      <c r="M2326" s="211">
        <f>VLOOKUP(J2326,'Depr Rates'!A:G,7,FALSE)</f>
        <v>3.7400000000000003E-2</v>
      </c>
    </row>
    <row r="2327" spans="1:13" ht="14.45" x14ac:dyDescent="0.3">
      <c r="A2327" s="212" t="s">
        <v>102</v>
      </c>
      <c r="B2327" s="213">
        <v>10100501</v>
      </c>
      <c r="C2327" s="212">
        <v>108</v>
      </c>
      <c r="D2327" s="214">
        <v>43525</v>
      </c>
      <c r="E2327" s="160" t="s">
        <v>383</v>
      </c>
      <c r="F2327" s="160">
        <v>108108691</v>
      </c>
      <c r="G2327" s="160">
        <v>0</v>
      </c>
      <c r="H2327" s="214">
        <v>43511</v>
      </c>
      <c r="I2327" s="160" t="s">
        <v>384</v>
      </c>
      <c r="J2327" s="160" t="s">
        <v>9054</v>
      </c>
      <c r="K2327" s="160">
        <f t="shared" si="38"/>
        <v>2</v>
      </c>
      <c r="L2327" s="160" t="s">
        <v>101</v>
      </c>
      <c r="M2327" s="211">
        <f>VLOOKUP(J2327,'Depr Rates'!A:G,7,FALSE)</f>
        <v>3.1399999999999997E-2</v>
      </c>
    </row>
    <row r="2328" spans="1:13" ht="14.45" x14ac:dyDescent="0.3">
      <c r="A2328" s="212" t="s">
        <v>102</v>
      </c>
      <c r="B2328" s="213">
        <v>10100501</v>
      </c>
      <c r="C2328" s="212">
        <v>108</v>
      </c>
      <c r="D2328" s="214">
        <v>43525</v>
      </c>
      <c r="E2328" s="160" t="s">
        <v>383</v>
      </c>
      <c r="F2328" s="160">
        <v>108108691</v>
      </c>
      <c r="G2328" s="160">
        <v>0</v>
      </c>
      <c r="H2328" s="214">
        <v>43511</v>
      </c>
      <c r="I2328" s="160" t="s">
        <v>384</v>
      </c>
      <c r="J2328" s="160" t="s">
        <v>9132</v>
      </c>
      <c r="K2328" s="160">
        <f t="shared" si="38"/>
        <v>2</v>
      </c>
      <c r="L2328" s="160" t="s">
        <v>101</v>
      </c>
      <c r="M2328" s="211">
        <f>VLOOKUP(J2328,'Depr Rates'!A:G,7,FALSE)</f>
        <v>3.7400000000000003E-2</v>
      </c>
    </row>
    <row r="2329" spans="1:13" ht="14.45" x14ac:dyDescent="0.3">
      <c r="A2329" s="212" t="s">
        <v>102</v>
      </c>
      <c r="B2329" s="213">
        <v>10100501</v>
      </c>
      <c r="C2329" s="212">
        <v>108</v>
      </c>
      <c r="D2329" s="214">
        <v>43525</v>
      </c>
      <c r="E2329" s="160" t="s">
        <v>383</v>
      </c>
      <c r="F2329" s="160">
        <v>108108691</v>
      </c>
      <c r="G2329" s="160">
        <v>0</v>
      </c>
      <c r="H2329" s="214">
        <v>43511</v>
      </c>
      <c r="I2329" s="160" t="s">
        <v>384</v>
      </c>
      <c r="J2329" s="160" t="s">
        <v>9054</v>
      </c>
      <c r="K2329" s="160">
        <f t="shared" si="38"/>
        <v>2</v>
      </c>
      <c r="L2329" s="160" t="s">
        <v>101</v>
      </c>
      <c r="M2329" s="211">
        <f>VLOOKUP(J2329,'Depr Rates'!A:G,7,FALSE)</f>
        <v>3.1399999999999997E-2</v>
      </c>
    </row>
    <row r="2330" spans="1:13" ht="14.45" x14ac:dyDescent="0.3">
      <c r="A2330" s="212" t="s">
        <v>102</v>
      </c>
      <c r="B2330" s="213">
        <v>10100501</v>
      </c>
      <c r="C2330" s="212">
        <v>108</v>
      </c>
      <c r="D2330" s="214">
        <v>43525</v>
      </c>
      <c r="E2330" s="160" t="s">
        <v>383</v>
      </c>
      <c r="F2330" s="160">
        <v>108108691</v>
      </c>
      <c r="G2330" s="160">
        <v>0</v>
      </c>
      <c r="H2330" s="214">
        <v>43511</v>
      </c>
      <c r="I2330" s="160" t="s">
        <v>384</v>
      </c>
      <c r="J2330" s="160" t="s">
        <v>9132</v>
      </c>
      <c r="K2330" s="160">
        <f t="shared" si="38"/>
        <v>2</v>
      </c>
      <c r="L2330" s="160" t="s">
        <v>101</v>
      </c>
      <c r="M2330" s="211">
        <f>VLOOKUP(J2330,'Depr Rates'!A:G,7,FALSE)</f>
        <v>3.7400000000000003E-2</v>
      </c>
    </row>
    <row r="2331" spans="1:13" ht="14.45" x14ac:dyDescent="0.3">
      <c r="A2331" s="212" t="s">
        <v>102</v>
      </c>
      <c r="B2331" s="213">
        <v>10100501</v>
      </c>
      <c r="C2331" s="212">
        <v>108</v>
      </c>
      <c r="D2331" s="214">
        <v>43525</v>
      </c>
      <c r="E2331" s="160" t="s">
        <v>383</v>
      </c>
      <c r="F2331" s="160">
        <v>108108741</v>
      </c>
      <c r="G2331" s="160">
        <v>0</v>
      </c>
      <c r="H2331" s="214">
        <v>43552</v>
      </c>
      <c r="I2331" s="160" t="s">
        <v>606</v>
      </c>
      <c r="J2331" s="160" t="s">
        <v>376</v>
      </c>
      <c r="K2331" s="160">
        <f t="shared" si="38"/>
        <v>3</v>
      </c>
      <c r="L2331" s="160" t="s">
        <v>101</v>
      </c>
      <c r="M2331" s="211">
        <f>VLOOKUP(J2331,'Depr Rates'!A:G,7,FALSE)</f>
        <v>3.9300000000000002E-2</v>
      </c>
    </row>
    <row r="2332" spans="1:13" ht="14.45" x14ac:dyDescent="0.3">
      <c r="A2332" s="212" t="s">
        <v>102</v>
      </c>
      <c r="B2332" s="213">
        <v>10100501</v>
      </c>
      <c r="C2332" s="212">
        <v>108</v>
      </c>
      <c r="D2332" s="214">
        <v>43525</v>
      </c>
      <c r="E2332" s="160" t="s">
        <v>381</v>
      </c>
      <c r="F2332" s="160">
        <v>108108741</v>
      </c>
      <c r="G2332" s="215">
        <v>-12983.85</v>
      </c>
      <c r="H2332" s="214">
        <v>43552</v>
      </c>
      <c r="I2332" s="160" t="s">
        <v>606</v>
      </c>
      <c r="J2332" s="160" t="s">
        <v>376</v>
      </c>
      <c r="K2332" s="160">
        <f t="shared" si="38"/>
        <v>3</v>
      </c>
      <c r="L2332" s="160" t="s">
        <v>101</v>
      </c>
      <c r="M2332" s="211">
        <f>VLOOKUP(J2332,'Depr Rates'!A:G,7,FALSE)</f>
        <v>3.9300000000000002E-2</v>
      </c>
    </row>
    <row r="2333" spans="1:13" ht="14.45" x14ac:dyDescent="0.3">
      <c r="A2333" s="212" t="s">
        <v>102</v>
      </c>
      <c r="B2333" s="213">
        <v>10100501</v>
      </c>
      <c r="C2333" s="212">
        <v>108</v>
      </c>
      <c r="D2333" s="214">
        <v>43466</v>
      </c>
      <c r="E2333" s="160" t="s">
        <v>381</v>
      </c>
      <c r="F2333" s="160">
        <v>108108889</v>
      </c>
      <c r="G2333" s="160">
        <v>-129.68</v>
      </c>
      <c r="H2333" s="214">
        <v>43494</v>
      </c>
      <c r="I2333" s="160" t="s">
        <v>475</v>
      </c>
      <c r="J2333" s="160" t="s">
        <v>447</v>
      </c>
      <c r="K2333" s="160">
        <f t="shared" si="38"/>
        <v>1</v>
      </c>
      <c r="L2333" s="160" t="s">
        <v>101</v>
      </c>
      <c r="M2333" s="211">
        <f>VLOOKUP(J2333,'Depr Rates'!A:G,7,FALSE)</f>
        <v>3.15E-2</v>
      </c>
    </row>
    <row r="2334" spans="1:13" ht="14.45" x14ac:dyDescent="0.3">
      <c r="A2334" s="212" t="s">
        <v>102</v>
      </c>
      <c r="B2334" s="213">
        <v>10100501</v>
      </c>
      <c r="C2334" s="212">
        <v>108</v>
      </c>
      <c r="D2334" s="214">
        <v>43466</v>
      </c>
      <c r="E2334" s="160" t="s">
        <v>383</v>
      </c>
      <c r="F2334" s="160">
        <v>108108889</v>
      </c>
      <c r="G2334" s="160">
        <v>0</v>
      </c>
      <c r="H2334" s="214">
        <v>43494</v>
      </c>
      <c r="I2334" s="160" t="s">
        <v>475</v>
      </c>
      <c r="J2334" s="160" t="s">
        <v>447</v>
      </c>
      <c r="K2334" s="160">
        <f t="shared" si="38"/>
        <v>1</v>
      </c>
      <c r="L2334" s="160" t="s">
        <v>101</v>
      </c>
      <c r="M2334" s="211">
        <f>VLOOKUP(J2334,'Depr Rates'!A:G,7,FALSE)</f>
        <v>3.15E-2</v>
      </c>
    </row>
    <row r="2335" spans="1:13" ht="14.45" x14ac:dyDescent="0.3">
      <c r="A2335" s="212" t="s">
        <v>102</v>
      </c>
      <c r="B2335" s="213">
        <v>10100501</v>
      </c>
      <c r="C2335" s="212">
        <v>108</v>
      </c>
      <c r="D2335" s="214">
        <v>43497</v>
      </c>
      <c r="E2335" s="160" t="s">
        <v>383</v>
      </c>
      <c r="F2335" s="160">
        <v>108108889</v>
      </c>
      <c r="G2335" s="160">
        <v>0</v>
      </c>
      <c r="H2335" s="214">
        <v>43494</v>
      </c>
      <c r="I2335" s="160" t="s">
        <v>384</v>
      </c>
      <c r="J2335" s="160" t="s">
        <v>447</v>
      </c>
      <c r="K2335" s="160">
        <f t="shared" si="38"/>
        <v>1</v>
      </c>
      <c r="L2335" s="160" t="s">
        <v>101</v>
      </c>
      <c r="M2335" s="211">
        <f>VLOOKUP(J2335,'Depr Rates'!A:G,7,FALSE)</f>
        <v>3.15E-2</v>
      </c>
    </row>
    <row r="2336" spans="1:13" ht="14.45" x14ac:dyDescent="0.3">
      <c r="A2336" s="212" t="s">
        <v>102</v>
      </c>
      <c r="B2336" s="213">
        <v>10100501</v>
      </c>
      <c r="C2336" s="212">
        <v>108</v>
      </c>
      <c r="D2336" s="214">
        <v>43497</v>
      </c>
      <c r="E2336" s="160" t="s">
        <v>383</v>
      </c>
      <c r="F2336" s="160">
        <v>108108889</v>
      </c>
      <c r="G2336" s="160">
        <v>0</v>
      </c>
      <c r="H2336" s="214">
        <v>43494</v>
      </c>
      <c r="I2336" s="160" t="s">
        <v>384</v>
      </c>
      <c r="J2336" s="160" t="s">
        <v>447</v>
      </c>
      <c r="K2336" s="160">
        <f t="shared" si="38"/>
        <v>1</v>
      </c>
      <c r="L2336" s="160" t="s">
        <v>101</v>
      </c>
      <c r="M2336" s="211">
        <f>VLOOKUP(J2336,'Depr Rates'!A:G,7,FALSE)</f>
        <v>3.15E-2</v>
      </c>
    </row>
    <row r="2337" spans="1:13" ht="14.45" x14ac:dyDescent="0.3">
      <c r="A2337" s="212" t="s">
        <v>102</v>
      </c>
      <c r="B2337" s="213">
        <v>10100501</v>
      </c>
      <c r="C2337" s="212">
        <v>108</v>
      </c>
      <c r="D2337" s="214">
        <v>43525</v>
      </c>
      <c r="E2337" s="160" t="s">
        <v>383</v>
      </c>
      <c r="F2337" s="160">
        <v>108108889</v>
      </c>
      <c r="G2337" s="160">
        <v>0</v>
      </c>
      <c r="H2337" s="214">
        <v>43494</v>
      </c>
      <c r="I2337" s="160" t="s">
        <v>384</v>
      </c>
      <c r="J2337" s="160" t="s">
        <v>447</v>
      </c>
      <c r="K2337" s="160">
        <f t="shared" si="38"/>
        <v>1</v>
      </c>
      <c r="L2337" s="160" t="s">
        <v>101</v>
      </c>
      <c r="M2337" s="211">
        <f>VLOOKUP(J2337,'Depr Rates'!A:G,7,FALSE)</f>
        <v>3.15E-2</v>
      </c>
    </row>
    <row r="2338" spans="1:13" ht="14.45" x14ac:dyDescent="0.3">
      <c r="A2338" s="212" t="s">
        <v>102</v>
      </c>
      <c r="B2338" s="213">
        <v>10100501</v>
      </c>
      <c r="C2338" s="212">
        <v>108</v>
      </c>
      <c r="D2338" s="214">
        <v>43525</v>
      </c>
      <c r="E2338" s="160" t="s">
        <v>383</v>
      </c>
      <c r="F2338" s="160">
        <v>108108889</v>
      </c>
      <c r="G2338" s="160">
        <v>0</v>
      </c>
      <c r="H2338" s="214">
        <v>43494</v>
      </c>
      <c r="I2338" s="160" t="s">
        <v>384</v>
      </c>
      <c r="J2338" s="160" t="s">
        <v>447</v>
      </c>
      <c r="K2338" s="160">
        <f t="shared" si="38"/>
        <v>1</v>
      </c>
      <c r="L2338" s="160" t="s">
        <v>101</v>
      </c>
      <c r="M2338" s="211">
        <f>VLOOKUP(J2338,'Depr Rates'!A:G,7,FALSE)</f>
        <v>3.15E-2</v>
      </c>
    </row>
    <row r="2339" spans="1:13" ht="14.45" x14ac:dyDescent="0.3">
      <c r="A2339" s="212" t="s">
        <v>102</v>
      </c>
      <c r="B2339" s="213">
        <v>10100501</v>
      </c>
      <c r="C2339" s="212">
        <v>108</v>
      </c>
      <c r="D2339" s="214">
        <v>43525</v>
      </c>
      <c r="E2339" s="160" t="s">
        <v>383</v>
      </c>
      <c r="F2339" s="160">
        <v>108108889</v>
      </c>
      <c r="G2339" s="160">
        <v>0</v>
      </c>
      <c r="H2339" s="214">
        <v>43494</v>
      </c>
      <c r="I2339" s="160" t="s">
        <v>384</v>
      </c>
      <c r="J2339" s="160" t="s">
        <v>447</v>
      </c>
      <c r="K2339" s="160">
        <f t="shared" si="38"/>
        <v>1</v>
      </c>
      <c r="L2339" s="160" t="s">
        <v>101</v>
      </c>
      <c r="M2339" s="211">
        <f>VLOOKUP(J2339,'Depr Rates'!A:G,7,FALSE)</f>
        <v>3.15E-2</v>
      </c>
    </row>
    <row r="2340" spans="1:13" ht="14.45" x14ac:dyDescent="0.3">
      <c r="A2340" s="212" t="s">
        <v>102</v>
      </c>
      <c r="B2340" s="213">
        <v>10100501</v>
      </c>
      <c r="C2340" s="212">
        <v>108</v>
      </c>
      <c r="D2340" s="214">
        <v>43525</v>
      </c>
      <c r="E2340" s="160" t="s">
        <v>381</v>
      </c>
      <c r="F2340" s="160">
        <v>108108976</v>
      </c>
      <c r="G2340" s="215">
        <v>-2014.5</v>
      </c>
      <c r="H2340" s="214">
        <v>43554</v>
      </c>
      <c r="I2340" s="160" t="s">
        <v>629</v>
      </c>
      <c r="J2340" s="160" t="s">
        <v>376</v>
      </c>
      <c r="K2340" s="160">
        <f t="shared" si="38"/>
        <v>3</v>
      </c>
      <c r="L2340" s="160" t="s">
        <v>101</v>
      </c>
      <c r="M2340" s="211">
        <f>VLOOKUP(J2340,'Depr Rates'!A:G,7,FALSE)</f>
        <v>3.9300000000000002E-2</v>
      </c>
    </row>
    <row r="2341" spans="1:13" ht="14.45" x14ac:dyDescent="0.3">
      <c r="A2341" s="212" t="s">
        <v>102</v>
      </c>
      <c r="B2341" s="213">
        <v>10100501</v>
      </c>
      <c r="C2341" s="212">
        <v>108</v>
      </c>
      <c r="D2341" s="214">
        <v>43525</v>
      </c>
      <c r="E2341" s="160" t="s">
        <v>381</v>
      </c>
      <c r="F2341" s="160">
        <v>108108976</v>
      </c>
      <c r="G2341" s="160">
        <v>-835.8</v>
      </c>
      <c r="H2341" s="214">
        <v>43554</v>
      </c>
      <c r="I2341" s="160" t="s">
        <v>629</v>
      </c>
      <c r="J2341" s="160" t="s">
        <v>376</v>
      </c>
      <c r="K2341" s="160">
        <f t="shared" si="38"/>
        <v>3</v>
      </c>
      <c r="L2341" s="160" t="s">
        <v>101</v>
      </c>
      <c r="M2341" s="211">
        <f>VLOOKUP(J2341,'Depr Rates'!A:G,7,FALSE)</f>
        <v>3.9300000000000002E-2</v>
      </c>
    </row>
    <row r="2342" spans="1:13" ht="14.45" x14ac:dyDescent="0.3">
      <c r="A2342" s="212" t="s">
        <v>102</v>
      </c>
      <c r="B2342" s="213">
        <v>10100501</v>
      </c>
      <c r="C2342" s="212">
        <v>108</v>
      </c>
      <c r="D2342" s="214">
        <v>43497</v>
      </c>
      <c r="E2342" s="160" t="s">
        <v>381</v>
      </c>
      <c r="F2342" s="160">
        <v>108109091</v>
      </c>
      <c r="G2342" s="160">
        <v>-208.59</v>
      </c>
      <c r="H2342" s="214">
        <v>43504</v>
      </c>
      <c r="I2342" s="160" t="s">
        <v>525</v>
      </c>
      <c r="J2342" s="160" t="s">
        <v>9054</v>
      </c>
      <c r="K2342" s="160">
        <f t="shared" si="38"/>
        <v>2</v>
      </c>
      <c r="L2342" s="160" t="s">
        <v>101</v>
      </c>
      <c r="M2342" s="211">
        <f>VLOOKUP(J2342,'Depr Rates'!A:G,7,FALSE)</f>
        <v>3.1399999999999997E-2</v>
      </c>
    </row>
    <row r="2343" spans="1:13" ht="14.45" x14ac:dyDescent="0.3">
      <c r="A2343" s="212" t="s">
        <v>102</v>
      </c>
      <c r="B2343" s="213">
        <v>10100501</v>
      </c>
      <c r="C2343" s="212">
        <v>108</v>
      </c>
      <c r="D2343" s="214">
        <v>43497</v>
      </c>
      <c r="E2343" s="160" t="s">
        <v>383</v>
      </c>
      <c r="F2343" s="160">
        <v>108109091</v>
      </c>
      <c r="G2343" s="160">
        <v>0</v>
      </c>
      <c r="H2343" s="214">
        <v>43504</v>
      </c>
      <c r="I2343" s="160" t="s">
        <v>525</v>
      </c>
      <c r="J2343" s="160" t="s">
        <v>9054</v>
      </c>
      <c r="K2343" s="160">
        <f t="shared" si="38"/>
        <v>2</v>
      </c>
      <c r="L2343" s="160" t="s">
        <v>101</v>
      </c>
      <c r="M2343" s="211">
        <f>VLOOKUP(J2343,'Depr Rates'!A:G,7,FALSE)</f>
        <v>3.1399999999999997E-2</v>
      </c>
    </row>
    <row r="2344" spans="1:13" ht="14.45" x14ac:dyDescent="0.3">
      <c r="A2344" s="212" t="s">
        <v>102</v>
      </c>
      <c r="B2344" s="213">
        <v>10100501</v>
      </c>
      <c r="C2344" s="212">
        <v>108</v>
      </c>
      <c r="D2344" s="214">
        <v>43497</v>
      </c>
      <c r="E2344" s="160" t="s">
        <v>381</v>
      </c>
      <c r="F2344" s="160">
        <v>108109091</v>
      </c>
      <c r="G2344" s="215">
        <v>-1218.6099999999999</v>
      </c>
      <c r="H2344" s="214">
        <v>43504</v>
      </c>
      <c r="I2344" s="160" t="s">
        <v>525</v>
      </c>
      <c r="J2344" s="160" t="s">
        <v>9054</v>
      </c>
      <c r="K2344" s="160">
        <f t="shared" si="38"/>
        <v>2</v>
      </c>
      <c r="L2344" s="160" t="s">
        <v>101</v>
      </c>
      <c r="M2344" s="211">
        <f>VLOOKUP(J2344,'Depr Rates'!A:G,7,FALSE)</f>
        <v>3.1399999999999997E-2</v>
      </c>
    </row>
    <row r="2345" spans="1:13" ht="14.45" x14ac:dyDescent="0.3">
      <c r="A2345" s="212" t="s">
        <v>102</v>
      </c>
      <c r="B2345" s="213">
        <v>10100501</v>
      </c>
      <c r="C2345" s="212">
        <v>108</v>
      </c>
      <c r="D2345" s="214">
        <v>43497</v>
      </c>
      <c r="E2345" s="160" t="s">
        <v>383</v>
      </c>
      <c r="F2345" s="160">
        <v>108109091</v>
      </c>
      <c r="G2345" s="160">
        <v>0</v>
      </c>
      <c r="H2345" s="214">
        <v>43504</v>
      </c>
      <c r="I2345" s="160" t="s">
        <v>525</v>
      </c>
      <c r="J2345" s="160" t="s">
        <v>9054</v>
      </c>
      <c r="K2345" s="160">
        <f t="shared" si="38"/>
        <v>2</v>
      </c>
      <c r="L2345" s="160" t="s">
        <v>101</v>
      </c>
      <c r="M2345" s="211">
        <f>VLOOKUP(J2345,'Depr Rates'!A:G,7,FALSE)</f>
        <v>3.1399999999999997E-2</v>
      </c>
    </row>
    <row r="2346" spans="1:13" ht="14.45" x14ac:dyDescent="0.3">
      <c r="A2346" s="212" t="s">
        <v>102</v>
      </c>
      <c r="B2346" s="213">
        <v>10100501</v>
      </c>
      <c r="C2346" s="212">
        <v>108</v>
      </c>
      <c r="D2346" s="214">
        <v>43497</v>
      </c>
      <c r="E2346" s="160" t="s">
        <v>381</v>
      </c>
      <c r="F2346" s="160">
        <v>108109091</v>
      </c>
      <c r="G2346" s="160">
        <v>-126.5</v>
      </c>
      <c r="H2346" s="214">
        <v>43504</v>
      </c>
      <c r="I2346" s="160" t="s">
        <v>525</v>
      </c>
      <c r="J2346" s="160" t="s">
        <v>9132</v>
      </c>
      <c r="K2346" s="160">
        <f t="shared" si="38"/>
        <v>2</v>
      </c>
      <c r="L2346" s="160" t="s">
        <v>101</v>
      </c>
      <c r="M2346" s="211">
        <f>VLOOKUP(J2346,'Depr Rates'!A:G,7,FALSE)</f>
        <v>3.7400000000000003E-2</v>
      </c>
    </row>
    <row r="2347" spans="1:13" ht="14.45" x14ac:dyDescent="0.3">
      <c r="A2347" s="212" t="s">
        <v>102</v>
      </c>
      <c r="B2347" s="213">
        <v>10100501</v>
      </c>
      <c r="C2347" s="212">
        <v>108</v>
      </c>
      <c r="D2347" s="214">
        <v>43497</v>
      </c>
      <c r="E2347" s="160" t="s">
        <v>381</v>
      </c>
      <c r="F2347" s="160">
        <v>108109091</v>
      </c>
      <c r="G2347" s="215">
        <v>-1725.46</v>
      </c>
      <c r="H2347" s="214">
        <v>43504</v>
      </c>
      <c r="I2347" s="160" t="s">
        <v>525</v>
      </c>
      <c r="J2347" s="160" t="s">
        <v>9132</v>
      </c>
      <c r="K2347" s="160">
        <f t="shared" si="38"/>
        <v>2</v>
      </c>
      <c r="L2347" s="160" t="s">
        <v>101</v>
      </c>
      <c r="M2347" s="211">
        <f>VLOOKUP(J2347,'Depr Rates'!A:G,7,FALSE)</f>
        <v>3.7400000000000003E-2</v>
      </c>
    </row>
    <row r="2348" spans="1:13" ht="14.45" x14ac:dyDescent="0.3">
      <c r="A2348" s="212" t="s">
        <v>102</v>
      </c>
      <c r="B2348" s="213">
        <v>10100501</v>
      </c>
      <c r="C2348" s="212">
        <v>108</v>
      </c>
      <c r="D2348" s="214">
        <v>43497</v>
      </c>
      <c r="E2348" s="160" t="s">
        <v>383</v>
      </c>
      <c r="F2348" s="160">
        <v>108109091</v>
      </c>
      <c r="G2348" s="160">
        <v>0</v>
      </c>
      <c r="H2348" s="214">
        <v>43504</v>
      </c>
      <c r="I2348" s="160" t="s">
        <v>525</v>
      </c>
      <c r="J2348" s="160" t="s">
        <v>9132</v>
      </c>
      <c r="K2348" s="160">
        <f t="shared" si="38"/>
        <v>2</v>
      </c>
      <c r="L2348" s="160" t="s">
        <v>101</v>
      </c>
      <c r="M2348" s="211">
        <f>VLOOKUP(J2348,'Depr Rates'!A:G,7,FALSE)</f>
        <v>3.7400000000000003E-2</v>
      </c>
    </row>
    <row r="2349" spans="1:13" ht="14.45" x14ac:dyDescent="0.3">
      <c r="A2349" s="212" t="s">
        <v>102</v>
      </c>
      <c r="B2349" s="213">
        <v>10100501</v>
      </c>
      <c r="C2349" s="212">
        <v>108</v>
      </c>
      <c r="D2349" s="214">
        <v>43497</v>
      </c>
      <c r="E2349" s="160" t="s">
        <v>383</v>
      </c>
      <c r="F2349" s="160">
        <v>108109091</v>
      </c>
      <c r="G2349" s="160">
        <v>0</v>
      </c>
      <c r="H2349" s="214">
        <v>43504</v>
      </c>
      <c r="I2349" s="160" t="s">
        <v>525</v>
      </c>
      <c r="J2349" s="160" t="s">
        <v>9132</v>
      </c>
      <c r="K2349" s="160">
        <f t="shared" si="38"/>
        <v>2</v>
      </c>
      <c r="L2349" s="160" t="s">
        <v>101</v>
      </c>
      <c r="M2349" s="211">
        <f>VLOOKUP(J2349,'Depr Rates'!A:G,7,FALSE)</f>
        <v>3.7400000000000003E-2</v>
      </c>
    </row>
    <row r="2350" spans="1:13" ht="14.45" x14ac:dyDescent="0.3">
      <c r="A2350" s="212" t="s">
        <v>102</v>
      </c>
      <c r="B2350" s="213">
        <v>10100501</v>
      </c>
      <c r="C2350" s="212">
        <v>108</v>
      </c>
      <c r="D2350" s="214">
        <v>43497</v>
      </c>
      <c r="E2350" s="160" t="s">
        <v>383</v>
      </c>
      <c r="F2350" s="160">
        <v>108109091</v>
      </c>
      <c r="G2350" s="160">
        <v>0</v>
      </c>
      <c r="H2350" s="214">
        <v>43504</v>
      </c>
      <c r="I2350" s="160" t="s">
        <v>384</v>
      </c>
      <c r="J2350" s="160" t="s">
        <v>9054</v>
      </c>
      <c r="K2350" s="160">
        <f t="shared" si="38"/>
        <v>2</v>
      </c>
      <c r="L2350" s="160" t="s">
        <v>101</v>
      </c>
      <c r="M2350" s="211">
        <f>VLOOKUP(J2350,'Depr Rates'!A:G,7,FALSE)</f>
        <v>3.1399999999999997E-2</v>
      </c>
    </row>
    <row r="2351" spans="1:13" ht="14.45" x14ac:dyDescent="0.3">
      <c r="A2351" s="212" t="s">
        <v>102</v>
      </c>
      <c r="B2351" s="213">
        <v>10100501</v>
      </c>
      <c r="C2351" s="212">
        <v>108</v>
      </c>
      <c r="D2351" s="214">
        <v>43497</v>
      </c>
      <c r="E2351" s="160" t="s">
        <v>383</v>
      </c>
      <c r="F2351" s="160">
        <v>108109091</v>
      </c>
      <c r="G2351" s="160">
        <v>0</v>
      </c>
      <c r="H2351" s="214">
        <v>43504</v>
      </c>
      <c r="I2351" s="160" t="s">
        <v>384</v>
      </c>
      <c r="J2351" s="160" t="s">
        <v>9054</v>
      </c>
      <c r="K2351" s="160">
        <f t="shared" si="38"/>
        <v>2</v>
      </c>
      <c r="L2351" s="160" t="s">
        <v>101</v>
      </c>
      <c r="M2351" s="211">
        <f>VLOOKUP(J2351,'Depr Rates'!A:G,7,FALSE)</f>
        <v>3.1399999999999997E-2</v>
      </c>
    </row>
    <row r="2352" spans="1:13" ht="14.45" x14ac:dyDescent="0.3">
      <c r="A2352" s="212" t="s">
        <v>102</v>
      </c>
      <c r="B2352" s="213">
        <v>10100501</v>
      </c>
      <c r="C2352" s="212">
        <v>108</v>
      </c>
      <c r="D2352" s="214">
        <v>43497</v>
      </c>
      <c r="E2352" s="160" t="s">
        <v>383</v>
      </c>
      <c r="F2352" s="160">
        <v>108109091</v>
      </c>
      <c r="G2352" s="160">
        <v>0</v>
      </c>
      <c r="H2352" s="214">
        <v>43504</v>
      </c>
      <c r="I2352" s="160" t="s">
        <v>384</v>
      </c>
      <c r="J2352" s="160" t="s">
        <v>9132</v>
      </c>
      <c r="K2352" s="160">
        <f t="shared" si="38"/>
        <v>2</v>
      </c>
      <c r="L2352" s="160" t="s">
        <v>101</v>
      </c>
      <c r="M2352" s="211">
        <f>VLOOKUP(J2352,'Depr Rates'!A:G,7,FALSE)</f>
        <v>3.7400000000000003E-2</v>
      </c>
    </row>
    <row r="2353" spans="1:13" ht="14.45" x14ac:dyDescent="0.3">
      <c r="A2353" s="212" t="s">
        <v>102</v>
      </c>
      <c r="B2353" s="213">
        <v>10100501</v>
      </c>
      <c r="C2353" s="212">
        <v>108</v>
      </c>
      <c r="D2353" s="214">
        <v>43497</v>
      </c>
      <c r="E2353" s="160" t="s">
        <v>383</v>
      </c>
      <c r="F2353" s="160">
        <v>108109091</v>
      </c>
      <c r="G2353" s="160">
        <v>0</v>
      </c>
      <c r="H2353" s="214">
        <v>43504</v>
      </c>
      <c r="I2353" s="160" t="s">
        <v>384</v>
      </c>
      <c r="J2353" s="160" t="s">
        <v>9132</v>
      </c>
      <c r="K2353" s="160">
        <f t="shared" si="38"/>
        <v>2</v>
      </c>
      <c r="L2353" s="160" t="s">
        <v>101</v>
      </c>
      <c r="M2353" s="211">
        <f>VLOOKUP(J2353,'Depr Rates'!A:G,7,FALSE)</f>
        <v>3.7400000000000003E-2</v>
      </c>
    </row>
    <row r="2354" spans="1:13" ht="14.45" x14ac:dyDescent="0.3">
      <c r="A2354" s="212" t="s">
        <v>102</v>
      </c>
      <c r="B2354" s="213">
        <v>10100501</v>
      </c>
      <c r="C2354" s="212">
        <v>108</v>
      </c>
      <c r="D2354" s="214">
        <v>43525</v>
      </c>
      <c r="E2354" s="160" t="s">
        <v>383</v>
      </c>
      <c r="F2354" s="160">
        <v>108109091</v>
      </c>
      <c r="G2354" s="160">
        <v>0</v>
      </c>
      <c r="H2354" s="214">
        <v>43504</v>
      </c>
      <c r="I2354" s="160" t="s">
        <v>384</v>
      </c>
      <c r="J2354" s="160" t="s">
        <v>9054</v>
      </c>
      <c r="K2354" s="160">
        <f t="shared" si="38"/>
        <v>2</v>
      </c>
      <c r="L2354" s="160" t="s">
        <v>101</v>
      </c>
      <c r="M2354" s="211">
        <f>VLOOKUP(J2354,'Depr Rates'!A:G,7,FALSE)</f>
        <v>3.1399999999999997E-2</v>
      </c>
    </row>
    <row r="2355" spans="1:13" ht="14.45" x14ac:dyDescent="0.3">
      <c r="A2355" s="212" t="s">
        <v>102</v>
      </c>
      <c r="B2355" s="213">
        <v>10100501</v>
      </c>
      <c r="C2355" s="212">
        <v>108</v>
      </c>
      <c r="D2355" s="214">
        <v>43525</v>
      </c>
      <c r="E2355" s="160" t="s">
        <v>383</v>
      </c>
      <c r="F2355" s="160">
        <v>108109091</v>
      </c>
      <c r="G2355" s="160">
        <v>0</v>
      </c>
      <c r="H2355" s="214">
        <v>43504</v>
      </c>
      <c r="I2355" s="160" t="s">
        <v>384</v>
      </c>
      <c r="J2355" s="160" t="s">
        <v>9054</v>
      </c>
      <c r="K2355" s="160">
        <f t="shared" si="38"/>
        <v>2</v>
      </c>
      <c r="L2355" s="160" t="s">
        <v>101</v>
      </c>
      <c r="M2355" s="211">
        <f>VLOOKUP(J2355,'Depr Rates'!A:G,7,FALSE)</f>
        <v>3.1399999999999997E-2</v>
      </c>
    </row>
    <row r="2356" spans="1:13" ht="14.45" x14ac:dyDescent="0.3">
      <c r="A2356" s="212" t="s">
        <v>102</v>
      </c>
      <c r="B2356" s="213">
        <v>10100501</v>
      </c>
      <c r="C2356" s="212">
        <v>108</v>
      </c>
      <c r="D2356" s="214">
        <v>43525</v>
      </c>
      <c r="E2356" s="160" t="s">
        <v>383</v>
      </c>
      <c r="F2356" s="160">
        <v>108109091</v>
      </c>
      <c r="G2356" s="160">
        <v>0</v>
      </c>
      <c r="H2356" s="214">
        <v>43504</v>
      </c>
      <c r="I2356" s="160" t="s">
        <v>384</v>
      </c>
      <c r="J2356" s="160" t="s">
        <v>9132</v>
      </c>
      <c r="K2356" s="160">
        <f t="shared" si="38"/>
        <v>2</v>
      </c>
      <c r="L2356" s="160" t="s">
        <v>101</v>
      </c>
      <c r="M2356" s="211">
        <f>VLOOKUP(J2356,'Depr Rates'!A:G,7,FALSE)</f>
        <v>3.7400000000000003E-2</v>
      </c>
    </row>
    <row r="2357" spans="1:13" ht="14.45" x14ac:dyDescent="0.3">
      <c r="A2357" s="212" t="s">
        <v>102</v>
      </c>
      <c r="B2357" s="213">
        <v>10100501</v>
      </c>
      <c r="C2357" s="212">
        <v>108</v>
      </c>
      <c r="D2357" s="214">
        <v>43525</v>
      </c>
      <c r="E2357" s="160" t="s">
        <v>383</v>
      </c>
      <c r="F2357" s="160">
        <v>108109091</v>
      </c>
      <c r="G2357" s="160">
        <v>0</v>
      </c>
      <c r="H2357" s="214">
        <v>43504</v>
      </c>
      <c r="I2357" s="160" t="s">
        <v>384</v>
      </c>
      <c r="J2357" s="160" t="s">
        <v>9132</v>
      </c>
      <c r="K2357" s="160">
        <f t="shared" si="38"/>
        <v>2</v>
      </c>
      <c r="L2357" s="160" t="s">
        <v>101</v>
      </c>
      <c r="M2357" s="211">
        <f>VLOOKUP(J2357,'Depr Rates'!A:G,7,FALSE)</f>
        <v>3.7400000000000003E-2</v>
      </c>
    </row>
    <row r="2358" spans="1:13" ht="14.45" x14ac:dyDescent="0.3">
      <c r="A2358" s="212" t="s">
        <v>102</v>
      </c>
      <c r="B2358" s="213">
        <v>10100501</v>
      </c>
      <c r="C2358" s="212">
        <v>108</v>
      </c>
      <c r="D2358" s="214">
        <v>43525</v>
      </c>
      <c r="E2358" s="160" t="s">
        <v>383</v>
      </c>
      <c r="F2358" s="160">
        <v>108109091</v>
      </c>
      <c r="G2358" s="160">
        <v>0</v>
      </c>
      <c r="H2358" s="214">
        <v>43504</v>
      </c>
      <c r="I2358" s="160" t="s">
        <v>384</v>
      </c>
      <c r="J2358" s="160" t="s">
        <v>9054</v>
      </c>
      <c r="K2358" s="160">
        <f t="shared" si="38"/>
        <v>2</v>
      </c>
      <c r="L2358" s="160" t="s">
        <v>101</v>
      </c>
      <c r="M2358" s="211">
        <f>VLOOKUP(J2358,'Depr Rates'!A:G,7,FALSE)</f>
        <v>3.1399999999999997E-2</v>
      </c>
    </row>
    <row r="2359" spans="1:13" ht="14.45" x14ac:dyDescent="0.3">
      <c r="A2359" s="212" t="s">
        <v>102</v>
      </c>
      <c r="B2359" s="213">
        <v>10100501</v>
      </c>
      <c r="C2359" s="212">
        <v>108</v>
      </c>
      <c r="D2359" s="214">
        <v>43525</v>
      </c>
      <c r="E2359" s="160" t="s">
        <v>383</v>
      </c>
      <c r="F2359" s="160">
        <v>108109091</v>
      </c>
      <c r="G2359" s="160">
        <v>0</v>
      </c>
      <c r="H2359" s="214">
        <v>43504</v>
      </c>
      <c r="I2359" s="160" t="s">
        <v>384</v>
      </c>
      <c r="J2359" s="160" t="s">
        <v>9054</v>
      </c>
      <c r="K2359" s="160">
        <f t="shared" si="38"/>
        <v>2</v>
      </c>
      <c r="L2359" s="160" t="s">
        <v>101</v>
      </c>
      <c r="M2359" s="211">
        <f>VLOOKUP(J2359,'Depr Rates'!A:G,7,FALSE)</f>
        <v>3.1399999999999997E-2</v>
      </c>
    </row>
    <row r="2360" spans="1:13" ht="14.45" x14ac:dyDescent="0.3">
      <c r="A2360" s="212" t="s">
        <v>102</v>
      </c>
      <c r="B2360" s="213">
        <v>10100501</v>
      </c>
      <c r="C2360" s="212">
        <v>108</v>
      </c>
      <c r="D2360" s="214">
        <v>43525</v>
      </c>
      <c r="E2360" s="160" t="s">
        <v>383</v>
      </c>
      <c r="F2360" s="160">
        <v>108109091</v>
      </c>
      <c r="G2360" s="160">
        <v>0</v>
      </c>
      <c r="H2360" s="214">
        <v>43504</v>
      </c>
      <c r="I2360" s="160" t="s">
        <v>384</v>
      </c>
      <c r="J2360" s="160" t="s">
        <v>9132</v>
      </c>
      <c r="K2360" s="160">
        <f t="shared" si="38"/>
        <v>2</v>
      </c>
      <c r="L2360" s="160" t="s">
        <v>101</v>
      </c>
      <c r="M2360" s="211">
        <f>VLOOKUP(J2360,'Depr Rates'!A:G,7,FALSE)</f>
        <v>3.7400000000000003E-2</v>
      </c>
    </row>
    <row r="2361" spans="1:13" ht="14.45" x14ac:dyDescent="0.3">
      <c r="A2361" s="212" t="s">
        <v>102</v>
      </c>
      <c r="B2361" s="213">
        <v>10100501</v>
      </c>
      <c r="C2361" s="212">
        <v>108</v>
      </c>
      <c r="D2361" s="214">
        <v>43525</v>
      </c>
      <c r="E2361" s="160" t="s">
        <v>383</v>
      </c>
      <c r="F2361" s="160">
        <v>108109091</v>
      </c>
      <c r="G2361" s="160">
        <v>0</v>
      </c>
      <c r="H2361" s="214">
        <v>43504</v>
      </c>
      <c r="I2361" s="160" t="s">
        <v>384</v>
      </c>
      <c r="J2361" s="160" t="s">
        <v>9132</v>
      </c>
      <c r="K2361" s="160">
        <f t="shared" si="38"/>
        <v>2</v>
      </c>
      <c r="L2361" s="160" t="s">
        <v>101</v>
      </c>
      <c r="M2361" s="211">
        <f>VLOOKUP(J2361,'Depr Rates'!A:G,7,FALSE)</f>
        <v>3.7400000000000003E-2</v>
      </c>
    </row>
    <row r="2362" spans="1:13" ht="14.45" x14ac:dyDescent="0.3">
      <c r="A2362" s="212" t="s">
        <v>102</v>
      </c>
      <c r="B2362" s="213">
        <v>10100501</v>
      </c>
      <c r="C2362" s="212">
        <v>108</v>
      </c>
      <c r="D2362" s="214">
        <v>43466</v>
      </c>
      <c r="E2362" s="160" t="s">
        <v>381</v>
      </c>
      <c r="F2362" s="160">
        <v>108109146</v>
      </c>
      <c r="G2362" s="160">
        <v>-23.52</v>
      </c>
      <c r="H2362" s="214">
        <v>43473</v>
      </c>
      <c r="I2362" s="160" t="s">
        <v>413</v>
      </c>
      <c r="J2362" s="160" t="s">
        <v>376</v>
      </c>
      <c r="K2362" s="160">
        <f t="shared" si="38"/>
        <v>1</v>
      </c>
      <c r="L2362" s="160" t="s">
        <v>101</v>
      </c>
      <c r="M2362" s="211">
        <f>VLOOKUP(J2362,'Depr Rates'!A:G,7,FALSE)</f>
        <v>3.9300000000000002E-2</v>
      </c>
    </row>
    <row r="2363" spans="1:13" ht="14.45" x14ac:dyDescent="0.3">
      <c r="A2363" s="212" t="s">
        <v>102</v>
      </c>
      <c r="B2363" s="213">
        <v>10100501</v>
      </c>
      <c r="C2363" s="212">
        <v>108</v>
      </c>
      <c r="D2363" s="214">
        <v>43466</v>
      </c>
      <c r="E2363" s="160" t="s">
        <v>383</v>
      </c>
      <c r="F2363" s="160">
        <v>108109146</v>
      </c>
      <c r="G2363" s="160">
        <v>0</v>
      </c>
      <c r="H2363" s="214">
        <v>43473</v>
      </c>
      <c r="I2363" s="160" t="s">
        <v>413</v>
      </c>
      <c r="J2363" s="160" t="s">
        <v>376</v>
      </c>
      <c r="K2363" s="160">
        <f t="shared" si="38"/>
        <v>1</v>
      </c>
      <c r="L2363" s="160" t="s">
        <v>101</v>
      </c>
      <c r="M2363" s="211">
        <f>VLOOKUP(J2363,'Depr Rates'!A:G,7,FALSE)</f>
        <v>3.9300000000000002E-2</v>
      </c>
    </row>
    <row r="2364" spans="1:13" ht="14.45" x14ac:dyDescent="0.3">
      <c r="A2364" s="212" t="s">
        <v>102</v>
      </c>
      <c r="B2364" s="213">
        <v>10100501</v>
      </c>
      <c r="C2364" s="212">
        <v>108</v>
      </c>
      <c r="D2364" s="214">
        <v>43497</v>
      </c>
      <c r="E2364" s="160" t="s">
        <v>383</v>
      </c>
      <c r="F2364" s="160">
        <v>108109146</v>
      </c>
      <c r="G2364" s="160">
        <v>0</v>
      </c>
      <c r="H2364" s="214">
        <v>43473</v>
      </c>
      <c r="I2364" s="160" t="s">
        <v>384</v>
      </c>
      <c r="J2364" s="160" t="s">
        <v>376</v>
      </c>
      <c r="K2364" s="160">
        <f t="shared" si="38"/>
        <v>1</v>
      </c>
      <c r="L2364" s="160" t="s">
        <v>101</v>
      </c>
      <c r="M2364" s="211">
        <f>VLOOKUP(J2364,'Depr Rates'!A:G,7,FALSE)</f>
        <v>3.9300000000000002E-2</v>
      </c>
    </row>
    <row r="2365" spans="1:13" ht="14.45" x14ac:dyDescent="0.3">
      <c r="A2365" s="212" t="s">
        <v>102</v>
      </c>
      <c r="B2365" s="213">
        <v>10100501</v>
      </c>
      <c r="C2365" s="212">
        <v>108</v>
      </c>
      <c r="D2365" s="214">
        <v>43497</v>
      </c>
      <c r="E2365" s="160" t="s">
        <v>383</v>
      </c>
      <c r="F2365" s="160">
        <v>108109146</v>
      </c>
      <c r="G2365" s="160">
        <v>0</v>
      </c>
      <c r="H2365" s="214">
        <v>43473</v>
      </c>
      <c r="I2365" s="160" t="s">
        <v>384</v>
      </c>
      <c r="J2365" s="160" t="s">
        <v>376</v>
      </c>
      <c r="K2365" s="160">
        <f t="shared" si="38"/>
        <v>1</v>
      </c>
      <c r="L2365" s="160" t="s">
        <v>101</v>
      </c>
      <c r="M2365" s="211">
        <f>VLOOKUP(J2365,'Depr Rates'!A:G,7,FALSE)</f>
        <v>3.9300000000000002E-2</v>
      </c>
    </row>
    <row r="2366" spans="1:13" ht="14.45" x14ac:dyDescent="0.3">
      <c r="A2366" s="212" t="s">
        <v>102</v>
      </c>
      <c r="B2366" s="213">
        <v>10100501</v>
      </c>
      <c r="C2366" s="212">
        <v>108</v>
      </c>
      <c r="D2366" s="214">
        <v>43525</v>
      </c>
      <c r="E2366" s="160" t="s">
        <v>383</v>
      </c>
      <c r="F2366" s="160">
        <v>108109174</v>
      </c>
      <c r="G2366" s="160">
        <v>0</v>
      </c>
      <c r="H2366" s="214">
        <v>43553</v>
      </c>
      <c r="I2366" s="160" t="s">
        <v>607</v>
      </c>
      <c r="J2366" s="160" t="s">
        <v>376</v>
      </c>
      <c r="K2366" s="160">
        <f t="shared" si="38"/>
        <v>3</v>
      </c>
      <c r="L2366" s="160" t="s">
        <v>101</v>
      </c>
      <c r="M2366" s="211">
        <f>VLOOKUP(J2366,'Depr Rates'!A:G,7,FALSE)</f>
        <v>3.9300000000000002E-2</v>
      </c>
    </row>
    <row r="2367" spans="1:13" ht="14.45" x14ac:dyDescent="0.3">
      <c r="A2367" s="212" t="s">
        <v>102</v>
      </c>
      <c r="B2367" s="213">
        <v>10100501</v>
      </c>
      <c r="C2367" s="212">
        <v>108</v>
      </c>
      <c r="D2367" s="214">
        <v>43525</v>
      </c>
      <c r="E2367" s="160" t="s">
        <v>381</v>
      </c>
      <c r="F2367" s="160">
        <v>108109174</v>
      </c>
      <c r="G2367" s="215">
        <v>-1251</v>
      </c>
      <c r="H2367" s="214">
        <v>43553</v>
      </c>
      <c r="I2367" s="160" t="s">
        <v>607</v>
      </c>
      <c r="J2367" s="160" t="s">
        <v>376</v>
      </c>
      <c r="K2367" s="160">
        <f t="shared" si="38"/>
        <v>3</v>
      </c>
      <c r="L2367" s="160" t="s">
        <v>101</v>
      </c>
      <c r="M2367" s="211">
        <f>VLOOKUP(J2367,'Depr Rates'!A:G,7,FALSE)</f>
        <v>3.9300000000000002E-2</v>
      </c>
    </row>
    <row r="2368" spans="1:13" ht="14.45" x14ac:dyDescent="0.3">
      <c r="A2368" s="212" t="s">
        <v>102</v>
      </c>
      <c r="B2368" s="213">
        <v>10100501</v>
      </c>
      <c r="C2368" s="212">
        <v>108</v>
      </c>
      <c r="D2368" s="214">
        <v>43497</v>
      </c>
      <c r="E2368" s="160" t="s">
        <v>381</v>
      </c>
      <c r="F2368" s="160">
        <v>108109312</v>
      </c>
      <c r="G2368" s="160">
        <v>-931.82</v>
      </c>
      <c r="H2368" s="214">
        <v>43524</v>
      </c>
      <c r="I2368" s="160" t="s">
        <v>547</v>
      </c>
      <c r="J2368" s="160" t="s">
        <v>9054</v>
      </c>
      <c r="K2368" s="160">
        <f t="shared" si="38"/>
        <v>2</v>
      </c>
      <c r="L2368" s="160" t="s">
        <v>101</v>
      </c>
      <c r="M2368" s="211">
        <f>VLOOKUP(J2368,'Depr Rates'!A:G,7,FALSE)</f>
        <v>3.1399999999999997E-2</v>
      </c>
    </row>
    <row r="2369" spans="1:13" ht="14.45" x14ac:dyDescent="0.3">
      <c r="A2369" s="212" t="s">
        <v>102</v>
      </c>
      <c r="B2369" s="213">
        <v>10100501</v>
      </c>
      <c r="C2369" s="212">
        <v>108</v>
      </c>
      <c r="D2369" s="214">
        <v>43497</v>
      </c>
      <c r="E2369" s="160" t="s">
        <v>383</v>
      </c>
      <c r="F2369" s="160">
        <v>108109312</v>
      </c>
      <c r="G2369" s="160">
        <v>0</v>
      </c>
      <c r="H2369" s="214">
        <v>43524</v>
      </c>
      <c r="I2369" s="160" t="s">
        <v>547</v>
      </c>
      <c r="J2369" s="160" t="s">
        <v>9054</v>
      </c>
      <c r="K2369" s="160">
        <f t="shared" si="38"/>
        <v>2</v>
      </c>
      <c r="L2369" s="160" t="s">
        <v>101</v>
      </c>
      <c r="M2369" s="211">
        <f>VLOOKUP(J2369,'Depr Rates'!A:G,7,FALSE)</f>
        <v>3.1399999999999997E-2</v>
      </c>
    </row>
    <row r="2370" spans="1:13" ht="14.45" x14ac:dyDescent="0.3">
      <c r="A2370" s="212" t="s">
        <v>102</v>
      </c>
      <c r="B2370" s="213">
        <v>10100501</v>
      </c>
      <c r="C2370" s="212">
        <v>108</v>
      </c>
      <c r="D2370" s="214">
        <v>43497</v>
      </c>
      <c r="E2370" s="160" t="s">
        <v>381</v>
      </c>
      <c r="F2370" s="160">
        <v>108109312</v>
      </c>
      <c r="G2370" s="160">
        <v>-163.15</v>
      </c>
      <c r="H2370" s="214">
        <v>43524</v>
      </c>
      <c r="I2370" s="160" t="s">
        <v>547</v>
      </c>
      <c r="J2370" s="160" t="s">
        <v>9132</v>
      </c>
      <c r="K2370" s="160">
        <f t="shared" si="38"/>
        <v>2</v>
      </c>
      <c r="L2370" s="160" t="s">
        <v>101</v>
      </c>
      <c r="M2370" s="211">
        <f>VLOOKUP(J2370,'Depr Rates'!A:G,7,FALSE)</f>
        <v>3.7400000000000003E-2</v>
      </c>
    </row>
    <row r="2371" spans="1:13" ht="14.45" x14ac:dyDescent="0.3">
      <c r="A2371" s="212" t="s">
        <v>102</v>
      </c>
      <c r="B2371" s="213">
        <v>10100501</v>
      </c>
      <c r="C2371" s="212">
        <v>108</v>
      </c>
      <c r="D2371" s="214">
        <v>43497</v>
      </c>
      <c r="E2371" s="160" t="s">
        <v>383</v>
      </c>
      <c r="F2371" s="160">
        <v>108109312</v>
      </c>
      <c r="G2371" s="160">
        <v>0</v>
      </c>
      <c r="H2371" s="214">
        <v>43524</v>
      </c>
      <c r="I2371" s="160" t="s">
        <v>547</v>
      </c>
      <c r="J2371" s="160" t="s">
        <v>9132</v>
      </c>
      <c r="K2371" s="160">
        <f t="shared" si="38"/>
        <v>2</v>
      </c>
      <c r="L2371" s="160" t="s">
        <v>101</v>
      </c>
      <c r="M2371" s="211">
        <f>VLOOKUP(J2371,'Depr Rates'!A:G,7,FALSE)</f>
        <v>3.7400000000000003E-2</v>
      </c>
    </row>
    <row r="2372" spans="1:13" ht="14.45" x14ac:dyDescent="0.3">
      <c r="A2372" s="212" t="s">
        <v>102</v>
      </c>
      <c r="B2372" s="213">
        <v>10100501</v>
      </c>
      <c r="C2372" s="212">
        <v>108</v>
      </c>
      <c r="D2372" s="214">
        <v>43525</v>
      </c>
      <c r="E2372" s="160" t="s">
        <v>383</v>
      </c>
      <c r="F2372" s="160">
        <v>108109312</v>
      </c>
      <c r="G2372" s="160">
        <v>0</v>
      </c>
      <c r="H2372" s="214">
        <v>43524</v>
      </c>
      <c r="I2372" s="160" t="s">
        <v>384</v>
      </c>
      <c r="J2372" s="160" t="s">
        <v>9054</v>
      </c>
      <c r="K2372" s="160">
        <f t="shared" si="38"/>
        <v>2</v>
      </c>
      <c r="L2372" s="160" t="s">
        <v>101</v>
      </c>
      <c r="M2372" s="211">
        <f>VLOOKUP(J2372,'Depr Rates'!A:G,7,FALSE)</f>
        <v>3.1399999999999997E-2</v>
      </c>
    </row>
    <row r="2373" spans="1:13" ht="14.45" x14ac:dyDescent="0.3">
      <c r="A2373" s="212" t="s">
        <v>102</v>
      </c>
      <c r="B2373" s="213">
        <v>10100501</v>
      </c>
      <c r="C2373" s="212">
        <v>108</v>
      </c>
      <c r="D2373" s="214">
        <v>43525</v>
      </c>
      <c r="E2373" s="160" t="s">
        <v>383</v>
      </c>
      <c r="F2373" s="160">
        <v>108109312</v>
      </c>
      <c r="G2373" s="160">
        <v>0</v>
      </c>
      <c r="H2373" s="214">
        <v>43524</v>
      </c>
      <c r="I2373" s="160" t="s">
        <v>384</v>
      </c>
      <c r="J2373" s="160" t="s">
        <v>9132</v>
      </c>
      <c r="K2373" s="160">
        <f t="shared" si="38"/>
        <v>2</v>
      </c>
      <c r="L2373" s="160" t="s">
        <v>101</v>
      </c>
      <c r="M2373" s="211">
        <f>VLOOKUP(J2373,'Depr Rates'!A:G,7,FALSE)</f>
        <v>3.7400000000000003E-2</v>
      </c>
    </row>
    <row r="2374" spans="1:13" ht="14.45" x14ac:dyDescent="0.3">
      <c r="A2374" s="212" t="s">
        <v>102</v>
      </c>
      <c r="B2374" s="213">
        <v>10100501</v>
      </c>
      <c r="C2374" s="212">
        <v>108</v>
      </c>
      <c r="D2374" s="214">
        <v>43525</v>
      </c>
      <c r="E2374" s="160" t="s">
        <v>383</v>
      </c>
      <c r="F2374" s="160">
        <v>108109312</v>
      </c>
      <c r="G2374" s="160">
        <v>0</v>
      </c>
      <c r="H2374" s="214">
        <v>43524</v>
      </c>
      <c r="I2374" s="160" t="s">
        <v>384</v>
      </c>
      <c r="J2374" s="160" t="s">
        <v>9054</v>
      </c>
      <c r="K2374" s="160">
        <f t="shared" si="38"/>
        <v>2</v>
      </c>
      <c r="L2374" s="160" t="s">
        <v>101</v>
      </c>
      <c r="M2374" s="211">
        <f>VLOOKUP(J2374,'Depr Rates'!A:G,7,FALSE)</f>
        <v>3.1399999999999997E-2</v>
      </c>
    </row>
    <row r="2375" spans="1:13" ht="14.45" x14ac:dyDescent="0.3">
      <c r="A2375" s="212" t="s">
        <v>102</v>
      </c>
      <c r="B2375" s="213">
        <v>10100501</v>
      </c>
      <c r="C2375" s="212">
        <v>108</v>
      </c>
      <c r="D2375" s="214">
        <v>43525</v>
      </c>
      <c r="E2375" s="160" t="s">
        <v>383</v>
      </c>
      <c r="F2375" s="160">
        <v>108109312</v>
      </c>
      <c r="G2375" s="160">
        <v>0</v>
      </c>
      <c r="H2375" s="214">
        <v>43524</v>
      </c>
      <c r="I2375" s="160" t="s">
        <v>384</v>
      </c>
      <c r="J2375" s="160" t="s">
        <v>9132</v>
      </c>
      <c r="K2375" s="160">
        <f t="shared" si="38"/>
        <v>2</v>
      </c>
      <c r="L2375" s="160" t="s">
        <v>101</v>
      </c>
      <c r="M2375" s="211">
        <f>VLOOKUP(J2375,'Depr Rates'!A:G,7,FALSE)</f>
        <v>3.7400000000000003E-2</v>
      </c>
    </row>
    <row r="2376" spans="1:13" ht="14.45" x14ac:dyDescent="0.3">
      <c r="A2376" s="212" t="s">
        <v>102</v>
      </c>
      <c r="B2376" s="213">
        <v>10100501</v>
      </c>
      <c r="C2376" s="212">
        <v>108</v>
      </c>
      <c r="D2376" s="214">
        <v>43525</v>
      </c>
      <c r="E2376" s="160" t="s">
        <v>383</v>
      </c>
      <c r="F2376" s="160">
        <v>108109647</v>
      </c>
      <c r="G2376" s="160">
        <v>0</v>
      </c>
      <c r="H2376" s="214">
        <v>43549</v>
      </c>
      <c r="I2376" s="160" t="s">
        <v>605</v>
      </c>
      <c r="J2376" s="160" t="s">
        <v>9054</v>
      </c>
      <c r="K2376" s="160">
        <f t="shared" si="38"/>
        <v>3</v>
      </c>
      <c r="L2376" s="160" t="s">
        <v>101</v>
      </c>
      <c r="M2376" s="211">
        <f>VLOOKUP(J2376,'Depr Rates'!A:G,7,FALSE)</f>
        <v>3.1399999999999997E-2</v>
      </c>
    </row>
    <row r="2377" spans="1:13" ht="14.45" x14ac:dyDescent="0.3">
      <c r="A2377" s="212" t="s">
        <v>102</v>
      </c>
      <c r="B2377" s="213">
        <v>10100501</v>
      </c>
      <c r="C2377" s="212">
        <v>108</v>
      </c>
      <c r="D2377" s="214">
        <v>43525</v>
      </c>
      <c r="E2377" s="160" t="s">
        <v>381</v>
      </c>
      <c r="F2377" s="160">
        <v>108109647</v>
      </c>
      <c r="G2377" s="160">
        <v>-460.12</v>
      </c>
      <c r="H2377" s="214">
        <v>43549</v>
      </c>
      <c r="I2377" s="160" t="s">
        <v>605</v>
      </c>
      <c r="J2377" s="160" t="s">
        <v>9054</v>
      </c>
      <c r="K2377" s="160">
        <f t="shared" si="38"/>
        <v>3</v>
      </c>
      <c r="L2377" s="160" t="s">
        <v>101</v>
      </c>
      <c r="M2377" s="211">
        <f>VLOOKUP(J2377,'Depr Rates'!A:G,7,FALSE)</f>
        <v>3.1399999999999997E-2</v>
      </c>
    </row>
    <row r="2378" spans="1:13" ht="14.45" x14ac:dyDescent="0.3">
      <c r="A2378" s="212" t="s">
        <v>102</v>
      </c>
      <c r="B2378" s="213">
        <v>10100501</v>
      </c>
      <c r="C2378" s="212">
        <v>108</v>
      </c>
      <c r="D2378" s="214">
        <v>43525</v>
      </c>
      <c r="E2378" s="160" t="s">
        <v>383</v>
      </c>
      <c r="F2378" s="160">
        <v>108110227</v>
      </c>
      <c r="G2378" s="160">
        <v>0</v>
      </c>
      <c r="H2378" s="214">
        <v>43551</v>
      </c>
      <c r="I2378" s="160" t="s">
        <v>608</v>
      </c>
      <c r="J2378" s="160" t="s">
        <v>9054</v>
      </c>
      <c r="K2378" s="160">
        <f t="shared" si="38"/>
        <v>3</v>
      </c>
      <c r="L2378" s="160" t="s">
        <v>101</v>
      </c>
      <c r="M2378" s="211">
        <f>VLOOKUP(J2378,'Depr Rates'!A:G,7,FALSE)</f>
        <v>3.1399999999999997E-2</v>
      </c>
    </row>
    <row r="2379" spans="1:13" ht="14.45" x14ac:dyDescent="0.3">
      <c r="A2379" s="212" t="s">
        <v>102</v>
      </c>
      <c r="B2379" s="213">
        <v>10100501</v>
      </c>
      <c r="C2379" s="212">
        <v>108</v>
      </c>
      <c r="D2379" s="214">
        <v>43525</v>
      </c>
      <c r="E2379" s="160" t="s">
        <v>383</v>
      </c>
      <c r="F2379" s="160">
        <v>108110227</v>
      </c>
      <c r="G2379" s="160">
        <v>0</v>
      </c>
      <c r="H2379" s="214">
        <v>43551</v>
      </c>
      <c r="I2379" s="160" t="s">
        <v>608</v>
      </c>
      <c r="J2379" s="160" t="s">
        <v>9132</v>
      </c>
      <c r="K2379" s="160">
        <f t="shared" si="38"/>
        <v>3</v>
      </c>
      <c r="L2379" s="160" t="s">
        <v>101</v>
      </c>
      <c r="M2379" s="211">
        <f>VLOOKUP(J2379,'Depr Rates'!A:G,7,FALSE)</f>
        <v>3.7400000000000003E-2</v>
      </c>
    </row>
    <row r="2380" spans="1:13" ht="14.45" x14ac:dyDescent="0.3">
      <c r="A2380" s="212" t="s">
        <v>102</v>
      </c>
      <c r="B2380" s="213">
        <v>10100501</v>
      </c>
      <c r="C2380" s="212">
        <v>108</v>
      </c>
      <c r="D2380" s="214">
        <v>43525</v>
      </c>
      <c r="E2380" s="160" t="s">
        <v>381</v>
      </c>
      <c r="F2380" s="160">
        <v>108110227</v>
      </c>
      <c r="G2380" s="160">
        <v>-500.37</v>
      </c>
      <c r="H2380" s="214">
        <v>43551</v>
      </c>
      <c r="I2380" s="160" t="s">
        <v>608</v>
      </c>
      <c r="J2380" s="160" t="s">
        <v>9054</v>
      </c>
      <c r="K2380" s="160">
        <f t="shared" si="38"/>
        <v>3</v>
      </c>
      <c r="L2380" s="160" t="s">
        <v>101</v>
      </c>
      <c r="M2380" s="211">
        <f>VLOOKUP(J2380,'Depr Rates'!A:G,7,FALSE)</f>
        <v>3.1399999999999997E-2</v>
      </c>
    </row>
    <row r="2381" spans="1:13" ht="14.45" x14ac:dyDescent="0.3">
      <c r="A2381" s="212" t="s">
        <v>102</v>
      </c>
      <c r="B2381" s="213">
        <v>10100501</v>
      </c>
      <c r="C2381" s="212">
        <v>108</v>
      </c>
      <c r="D2381" s="214">
        <v>43525</v>
      </c>
      <c r="E2381" s="160" t="s">
        <v>381</v>
      </c>
      <c r="F2381" s="160">
        <v>108110227</v>
      </c>
      <c r="G2381" s="160">
        <v>-387.5</v>
      </c>
      <c r="H2381" s="214">
        <v>43551</v>
      </c>
      <c r="I2381" s="160" t="s">
        <v>608</v>
      </c>
      <c r="J2381" s="160" t="s">
        <v>9132</v>
      </c>
      <c r="K2381" s="160">
        <f t="shared" ref="K2381:K2401" si="39">MONTH(H2381)</f>
        <v>3</v>
      </c>
      <c r="L2381" s="160" t="s">
        <v>101</v>
      </c>
      <c r="M2381" s="211">
        <f>VLOOKUP(J2381,'Depr Rates'!A:G,7,FALSE)</f>
        <v>3.7400000000000003E-2</v>
      </c>
    </row>
    <row r="2382" spans="1:13" ht="14.45" x14ac:dyDescent="0.3">
      <c r="A2382" s="212" t="s">
        <v>102</v>
      </c>
      <c r="B2382" s="213">
        <v>10100501</v>
      </c>
      <c r="C2382" s="212">
        <v>108</v>
      </c>
      <c r="D2382" s="214">
        <v>43525</v>
      </c>
      <c r="E2382" s="160" t="s">
        <v>383</v>
      </c>
      <c r="F2382" s="160">
        <v>108110352</v>
      </c>
      <c r="G2382" s="160">
        <v>0</v>
      </c>
      <c r="H2382" s="214">
        <v>43545</v>
      </c>
      <c r="I2382" s="160" t="s">
        <v>604</v>
      </c>
      <c r="J2382" s="160" t="s">
        <v>9132</v>
      </c>
      <c r="K2382" s="160">
        <f t="shared" si="39"/>
        <v>3</v>
      </c>
      <c r="L2382" s="160" t="s">
        <v>101</v>
      </c>
      <c r="M2382" s="211">
        <f>VLOOKUP(J2382,'Depr Rates'!A:G,7,FALSE)</f>
        <v>3.7400000000000003E-2</v>
      </c>
    </row>
    <row r="2383" spans="1:13" ht="14.45" x14ac:dyDescent="0.3">
      <c r="A2383" s="212" t="s">
        <v>102</v>
      </c>
      <c r="B2383" s="213">
        <v>10100501</v>
      </c>
      <c r="C2383" s="212">
        <v>108</v>
      </c>
      <c r="D2383" s="214">
        <v>43525</v>
      </c>
      <c r="E2383" s="160" t="s">
        <v>383</v>
      </c>
      <c r="F2383" s="160">
        <v>108110352</v>
      </c>
      <c r="G2383" s="160">
        <v>0</v>
      </c>
      <c r="H2383" s="214">
        <v>43545</v>
      </c>
      <c r="I2383" s="160" t="s">
        <v>604</v>
      </c>
      <c r="J2383" s="160" t="s">
        <v>9132</v>
      </c>
      <c r="K2383" s="160">
        <f t="shared" si="39"/>
        <v>3</v>
      </c>
      <c r="L2383" s="160" t="s">
        <v>101</v>
      </c>
      <c r="M2383" s="211">
        <f>VLOOKUP(J2383,'Depr Rates'!A:G,7,FALSE)</f>
        <v>3.7400000000000003E-2</v>
      </c>
    </row>
    <row r="2384" spans="1:13" ht="14.45" x14ac:dyDescent="0.3">
      <c r="A2384" s="212" t="s">
        <v>102</v>
      </c>
      <c r="B2384" s="213">
        <v>10100501</v>
      </c>
      <c r="C2384" s="212">
        <v>108</v>
      </c>
      <c r="D2384" s="214">
        <v>43525</v>
      </c>
      <c r="E2384" s="160" t="s">
        <v>383</v>
      </c>
      <c r="F2384" s="160">
        <v>108110352</v>
      </c>
      <c r="G2384" s="160">
        <v>0</v>
      </c>
      <c r="H2384" s="214">
        <v>43545</v>
      </c>
      <c r="I2384" s="160" t="s">
        <v>604</v>
      </c>
      <c r="J2384" s="160" t="s">
        <v>376</v>
      </c>
      <c r="K2384" s="160">
        <f t="shared" si="39"/>
        <v>3</v>
      </c>
      <c r="L2384" s="160" t="s">
        <v>101</v>
      </c>
      <c r="M2384" s="211">
        <f>VLOOKUP(J2384,'Depr Rates'!A:G,7,FALSE)</f>
        <v>3.9300000000000002E-2</v>
      </c>
    </row>
    <row r="2385" spans="1:13" ht="14.45" x14ac:dyDescent="0.3">
      <c r="A2385" s="212" t="s">
        <v>102</v>
      </c>
      <c r="B2385" s="213">
        <v>10100501</v>
      </c>
      <c r="C2385" s="212">
        <v>108</v>
      </c>
      <c r="D2385" s="214">
        <v>43525</v>
      </c>
      <c r="E2385" s="160" t="s">
        <v>383</v>
      </c>
      <c r="F2385" s="160">
        <v>108110352</v>
      </c>
      <c r="G2385" s="160">
        <v>0</v>
      </c>
      <c r="H2385" s="214">
        <v>43545</v>
      </c>
      <c r="I2385" s="160" t="s">
        <v>604</v>
      </c>
      <c r="J2385" s="160" t="s">
        <v>376</v>
      </c>
      <c r="K2385" s="160">
        <f t="shared" si="39"/>
        <v>3</v>
      </c>
      <c r="L2385" s="160" t="s">
        <v>101</v>
      </c>
      <c r="M2385" s="211">
        <f>VLOOKUP(J2385,'Depr Rates'!A:G,7,FALSE)</f>
        <v>3.9300000000000002E-2</v>
      </c>
    </row>
    <row r="2386" spans="1:13" ht="14.45" x14ac:dyDescent="0.3">
      <c r="A2386" s="212" t="s">
        <v>102</v>
      </c>
      <c r="B2386" s="213">
        <v>10100501</v>
      </c>
      <c r="C2386" s="212">
        <v>108</v>
      </c>
      <c r="D2386" s="214">
        <v>43525</v>
      </c>
      <c r="E2386" s="160" t="s">
        <v>383</v>
      </c>
      <c r="F2386" s="160">
        <v>108110352</v>
      </c>
      <c r="G2386" s="160">
        <v>0</v>
      </c>
      <c r="H2386" s="214">
        <v>43545</v>
      </c>
      <c r="I2386" s="160" t="s">
        <v>604</v>
      </c>
      <c r="J2386" s="160" t="s">
        <v>376</v>
      </c>
      <c r="K2386" s="160">
        <f t="shared" si="39"/>
        <v>3</v>
      </c>
      <c r="L2386" s="160" t="s">
        <v>101</v>
      </c>
      <c r="M2386" s="211">
        <f>VLOOKUP(J2386,'Depr Rates'!A:G,7,FALSE)</f>
        <v>3.9300000000000002E-2</v>
      </c>
    </row>
    <row r="2387" spans="1:13" ht="14.45" x14ac:dyDescent="0.3">
      <c r="A2387" s="212" t="s">
        <v>102</v>
      </c>
      <c r="B2387" s="213">
        <v>10100501</v>
      </c>
      <c r="C2387" s="212">
        <v>108</v>
      </c>
      <c r="D2387" s="214">
        <v>43525</v>
      </c>
      <c r="E2387" s="160" t="s">
        <v>381</v>
      </c>
      <c r="F2387" s="160">
        <v>108110352</v>
      </c>
      <c r="G2387" s="160">
        <v>-299.7</v>
      </c>
      <c r="H2387" s="214">
        <v>43545</v>
      </c>
      <c r="I2387" s="160" t="s">
        <v>604</v>
      </c>
      <c r="J2387" s="160" t="s">
        <v>9132</v>
      </c>
      <c r="K2387" s="160">
        <f t="shared" si="39"/>
        <v>3</v>
      </c>
      <c r="L2387" s="160" t="s">
        <v>101</v>
      </c>
      <c r="M2387" s="211">
        <f>VLOOKUP(J2387,'Depr Rates'!A:G,7,FALSE)</f>
        <v>3.7400000000000003E-2</v>
      </c>
    </row>
    <row r="2388" spans="1:13" ht="14.45" x14ac:dyDescent="0.3">
      <c r="A2388" s="212" t="s">
        <v>102</v>
      </c>
      <c r="B2388" s="213">
        <v>10100501</v>
      </c>
      <c r="C2388" s="212">
        <v>108</v>
      </c>
      <c r="D2388" s="214">
        <v>43525</v>
      </c>
      <c r="E2388" s="160" t="s">
        <v>381</v>
      </c>
      <c r="F2388" s="160">
        <v>108110352</v>
      </c>
      <c r="G2388" s="215">
        <v>-5787.3</v>
      </c>
      <c r="H2388" s="214">
        <v>43545</v>
      </c>
      <c r="I2388" s="160" t="s">
        <v>604</v>
      </c>
      <c r="J2388" s="160" t="s">
        <v>376</v>
      </c>
      <c r="K2388" s="160">
        <f t="shared" si="39"/>
        <v>3</v>
      </c>
      <c r="L2388" s="160" t="s">
        <v>101</v>
      </c>
      <c r="M2388" s="211">
        <f>VLOOKUP(J2388,'Depr Rates'!A:G,7,FALSE)</f>
        <v>3.9300000000000002E-2</v>
      </c>
    </row>
    <row r="2389" spans="1:13" ht="14.45" x14ac:dyDescent="0.3">
      <c r="A2389" s="212" t="s">
        <v>102</v>
      </c>
      <c r="B2389" s="213">
        <v>10100501</v>
      </c>
      <c r="C2389" s="212">
        <v>108</v>
      </c>
      <c r="D2389" s="214">
        <v>43525</v>
      </c>
      <c r="E2389" s="160" t="s">
        <v>381</v>
      </c>
      <c r="F2389" s="160">
        <v>108110352</v>
      </c>
      <c r="G2389" s="215">
        <v>-1264.42</v>
      </c>
      <c r="H2389" s="214">
        <v>43545</v>
      </c>
      <c r="I2389" s="160" t="s">
        <v>604</v>
      </c>
      <c r="J2389" s="160" t="s">
        <v>9132</v>
      </c>
      <c r="K2389" s="160">
        <f t="shared" si="39"/>
        <v>3</v>
      </c>
      <c r="L2389" s="160" t="s">
        <v>101</v>
      </c>
      <c r="M2389" s="211">
        <f>VLOOKUP(J2389,'Depr Rates'!A:G,7,FALSE)</f>
        <v>3.7400000000000003E-2</v>
      </c>
    </row>
    <row r="2390" spans="1:13" ht="14.45" x14ac:dyDescent="0.3">
      <c r="A2390" s="212" t="s">
        <v>102</v>
      </c>
      <c r="B2390" s="213">
        <v>10100501</v>
      </c>
      <c r="C2390" s="212">
        <v>108</v>
      </c>
      <c r="D2390" s="214">
        <v>43525</v>
      </c>
      <c r="E2390" s="160" t="s">
        <v>381</v>
      </c>
      <c r="F2390" s="160">
        <v>108110352</v>
      </c>
      <c r="G2390" s="215">
        <v>-32764</v>
      </c>
      <c r="H2390" s="214">
        <v>43545</v>
      </c>
      <c r="I2390" s="160" t="s">
        <v>604</v>
      </c>
      <c r="J2390" s="160" t="s">
        <v>376</v>
      </c>
      <c r="K2390" s="160">
        <f t="shared" si="39"/>
        <v>3</v>
      </c>
      <c r="L2390" s="160" t="s">
        <v>101</v>
      </c>
      <c r="M2390" s="211">
        <f>VLOOKUP(J2390,'Depr Rates'!A:G,7,FALSE)</f>
        <v>3.9300000000000002E-2</v>
      </c>
    </row>
    <row r="2391" spans="1:13" ht="14.45" x14ac:dyDescent="0.3">
      <c r="A2391" s="212" t="s">
        <v>102</v>
      </c>
      <c r="B2391" s="213">
        <v>10100501</v>
      </c>
      <c r="C2391" s="212">
        <v>108</v>
      </c>
      <c r="D2391" s="214">
        <v>43525</v>
      </c>
      <c r="E2391" s="160" t="s">
        <v>381</v>
      </c>
      <c r="F2391" s="160">
        <v>108110352</v>
      </c>
      <c r="G2391" s="215">
        <v>-1576.8</v>
      </c>
      <c r="H2391" s="214">
        <v>43545</v>
      </c>
      <c r="I2391" s="160" t="s">
        <v>604</v>
      </c>
      <c r="J2391" s="160" t="s">
        <v>376</v>
      </c>
      <c r="K2391" s="160">
        <f t="shared" si="39"/>
        <v>3</v>
      </c>
      <c r="L2391" s="160" t="s">
        <v>101</v>
      </c>
      <c r="M2391" s="211">
        <f>VLOOKUP(J2391,'Depr Rates'!A:G,7,FALSE)</f>
        <v>3.9300000000000002E-2</v>
      </c>
    </row>
    <row r="2392" spans="1:13" ht="14.45" x14ac:dyDescent="0.3">
      <c r="A2392" s="212" t="s">
        <v>102</v>
      </c>
      <c r="B2392" s="213">
        <v>10100501</v>
      </c>
      <c r="C2392" s="212">
        <v>108</v>
      </c>
      <c r="D2392" s="214">
        <v>43525</v>
      </c>
      <c r="E2392" s="160" t="s">
        <v>383</v>
      </c>
      <c r="F2392" s="160">
        <v>108110383</v>
      </c>
      <c r="G2392" s="160">
        <v>0</v>
      </c>
      <c r="H2392" s="214">
        <v>43546</v>
      </c>
      <c r="I2392" s="160" t="s">
        <v>609</v>
      </c>
      <c r="J2392" s="160" t="s">
        <v>9054</v>
      </c>
      <c r="K2392" s="160">
        <f t="shared" si="39"/>
        <v>3</v>
      </c>
      <c r="L2392" s="160" t="s">
        <v>101</v>
      </c>
      <c r="M2392" s="211">
        <f>VLOOKUP(J2392,'Depr Rates'!A:G,7,FALSE)</f>
        <v>3.1399999999999997E-2</v>
      </c>
    </row>
    <row r="2393" spans="1:13" ht="14.45" x14ac:dyDescent="0.3">
      <c r="A2393" s="212" t="s">
        <v>102</v>
      </c>
      <c r="B2393" s="213">
        <v>10100501</v>
      </c>
      <c r="C2393" s="212">
        <v>108</v>
      </c>
      <c r="D2393" s="214">
        <v>43525</v>
      </c>
      <c r="E2393" s="160" t="s">
        <v>381</v>
      </c>
      <c r="F2393" s="160">
        <v>108110383</v>
      </c>
      <c r="G2393" s="160">
        <v>-207.13</v>
      </c>
      <c r="H2393" s="214">
        <v>43546</v>
      </c>
      <c r="I2393" s="160" t="s">
        <v>609</v>
      </c>
      <c r="J2393" s="160" t="s">
        <v>9054</v>
      </c>
      <c r="K2393" s="160">
        <f t="shared" si="39"/>
        <v>3</v>
      </c>
      <c r="L2393" s="160" t="s">
        <v>101</v>
      </c>
      <c r="M2393" s="211">
        <f>VLOOKUP(J2393,'Depr Rates'!A:G,7,FALSE)</f>
        <v>3.1399999999999997E-2</v>
      </c>
    </row>
    <row r="2394" spans="1:13" ht="14.45" x14ac:dyDescent="0.3">
      <c r="A2394" s="212" t="s">
        <v>102</v>
      </c>
      <c r="B2394" s="213">
        <v>10100501</v>
      </c>
      <c r="C2394" s="212">
        <v>108</v>
      </c>
      <c r="D2394" s="214">
        <v>43525</v>
      </c>
      <c r="E2394" s="160" t="s">
        <v>381</v>
      </c>
      <c r="F2394" s="160">
        <v>108111253</v>
      </c>
      <c r="G2394" s="160">
        <v>-931.81</v>
      </c>
      <c r="H2394" s="214">
        <v>43554</v>
      </c>
      <c r="I2394" s="160" t="s">
        <v>629</v>
      </c>
      <c r="J2394" s="160" t="s">
        <v>9054</v>
      </c>
      <c r="K2394" s="160">
        <f t="shared" si="39"/>
        <v>3</v>
      </c>
      <c r="L2394" s="160" t="s">
        <v>101</v>
      </c>
      <c r="M2394" s="211">
        <f>VLOOKUP(J2394,'Depr Rates'!A:G,7,FALSE)</f>
        <v>3.1399999999999997E-2</v>
      </c>
    </row>
    <row r="2395" spans="1:13" ht="14.45" x14ac:dyDescent="0.3">
      <c r="A2395" s="212" t="s">
        <v>103</v>
      </c>
      <c r="B2395" s="213">
        <v>10100502</v>
      </c>
      <c r="C2395" s="212">
        <v>108</v>
      </c>
      <c r="D2395" s="214">
        <v>43466</v>
      </c>
      <c r="E2395" s="160" t="s">
        <v>381</v>
      </c>
      <c r="F2395" s="160">
        <v>108600338</v>
      </c>
      <c r="G2395" s="215">
        <v>-1153.49</v>
      </c>
      <c r="H2395" s="214">
        <v>43483</v>
      </c>
      <c r="I2395" s="160" t="s">
        <v>457</v>
      </c>
      <c r="J2395" s="160" t="s">
        <v>424</v>
      </c>
      <c r="K2395" s="160">
        <f t="shared" si="39"/>
        <v>1</v>
      </c>
      <c r="L2395" s="160" t="s">
        <v>101</v>
      </c>
      <c r="M2395" s="211">
        <f>VLOOKUP(J2395,'Depr Rates'!A:G,7,FALSE)</f>
        <v>2.2100000000000002E-2</v>
      </c>
    </row>
    <row r="2396" spans="1:13" ht="14.45" x14ac:dyDescent="0.3">
      <c r="A2396" s="212" t="s">
        <v>103</v>
      </c>
      <c r="B2396" s="213">
        <v>10100502</v>
      </c>
      <c r="C2396" s="212">
        <v>108</v>
      </c>
      <c r="D2396" s="214">
        <v>43466</v>
      </c>
      <c r="E2396" s="160" t="s">
        <v>383</v>
      </c>
      <c r="F2396" s="160">
        <v>108600338</v>
      </c>
      <c r="G2396" s="160">
        <v>0</v>
      </c>
      <c r="H2396" s="214">
        <v>43483</v>
      </c>
      <c r="I2396" s="160" t="s">
        <v>457</v>
      </c>
      <c r="J2396" s="160" t="s">
        <v>424</v>
      </c>
      <c r="K2396" s="160">
        <f t="shared" si="39"/>
        <v>1</v>
      </c>
      <c r="L2396" s="160" t="s">
        <v>101</v>
      </c>
      <c r="M2396" s="211">
        <f>VLOOKUP(J2396,'Depr Rates'!A:G,7,FALSE)</f>
        <v>2.2100000000000002E-2</v>
      </c>
    </row>
    <row r="2397" spans="1:13" ht="14.45" x14ac:dyDescent="0.3">
      <c r="A2397" s="212" t="s">
        <v>103</v>
      </c>
      <c r="B2397" s="213">
        <v>10100502</v>
      </c>
      <c r="C2397" s="212">
        <v>108</v>
      </c>
      <c r="D2397" s="214">
        <v>43466</v>
      </c>
      <c r="E2397" s="160" t="s">
        <v>383</v>
      </c>
      <c r="F2397" s="160">
        <v>108600338</v>
      </c>
      <c r="G2397" s="160">
        <v>0</v>
      </c>
      <c r="H2397" s="214">
        <v>43483</v>
      </c>
      <c r="I2397" s="160" t="s">
        <v>384</v>
      </c>
      <c r="J2397" s="160" t="s">
        <v>424</v>
      </c>
      <c r="K2397" s="160">
        <f t="shared" si="39"/>
        <v>1</v>
      </c>
      <c r="L2397" s="160" t="s">
        <v>101</v>
      </c>
      <c r="M2397" s="211">
        <f>VLOOKUP(J2397,'Depr Rates'!A:G,7,FALSE)</f>
        <v>2.2100000000000002E-2</v>
      </c>
    </row>
    <row r="2398" spans="1:13" ht="14.45" x14ac:dyDescent="0.3">
      <c r="A2398" s="212" t="s">
        <v>103</v>
      </c>
      <c r="B2398" s="213">
        <v>10100502</v>
      </c>
      <c r="C2398" s="212">
        <v>108</v>
      </c>
      <c r="D2398" s="214">
        <v>43497</v>
      </c>
      <c r="E2398" s="160" t="s">
        <v>383</v>
      </c>
      <c r="F2398" s="160">
        <v>108600338</v>
      </c>
      <c r="G2398" s="160">
        <v>0</v>
      </c>
      <c r="H2398" s="214">
        <v>43483</v>
      </c>
      <c r="I2398" s="160" t="s">
        <v>384</v>
      </c>
      <c r="J2398" s="160" t="s">
        <v>424</v>
      </c>
      <c r="K2398" s="160">
        <f t="shared" si="39"/>
        <v>1</v>
      </c>
      <c r="L2398" s="160" t="s">
        <v>101</v>
      </c>
      <c r="M2398" s="211">
        <f>VLOOKUP(J2398,'Depr Rates'!A:G,7,FALSE)</f>
        <v>2.2100000000000002E-2</v>
      </c>
    </row>
    <row r="2399" spans="1:13" ht="14.45" x14ac:dyDescent="0.3">
      <c r="A2399" s="212" t="s">
        <v>103</v>
      </c>
      <c r="B2399" s="213">
        <v>10100502</v>
      </c>
      <c r="C2399" s="212">
        <v>108</v>
      </c>
      <c r="D2399" s="214">
        <v>43497</v>
      </c>
      <c r="E2399" s="160" t="s">
        <v>383</v>
      </c>
      <c r="F2399" s="160">
        <v>108600338</v>
      </c>
      <c r="G2399" s="160">
        <v>0</v>
      </c>
      <c r="H2399" s="214">
        <v>43483</v>
      </c>
      <c r="I2399" s="160" t="s">
        <v>384</v>
      </c>
      <c r="J2399" s="160" t="s">
        <v>424</v>
      </c>
      <c r="K2399" s="160">
        <f t="shared" si="39"/>
        <v>1</v>
      </c>
      <c r="L2399" s="160" t="s">
        <v>101</v>
      </c>
      <c r="M2399" s="211">
        <f>VLOOKUP(J2399,'Depr Rates'!A:G,7,FALSE)</f>
        <v>2.2100000000000002E-2</v>
      </c>
    </row>
    <row r="2400" spans="1:13" ht="14.45" x14ac:dyDescent="0.3">
      <c r="A2400" s="212" t="s">
        <v>103</v>
      </c>
      <c r="B2400" s="213">
        <v>10100502</v>
      </c>
      <c r="C2400" s="212">
        <v>108</v>
      </c>
      <c r="D2400" s="214">
        <v>43497</v>
      </c>
      <c r="E2400" s="160" t="s">
        <v>383</v>
      </c>
      <c r="F2400" s="160">
        <v>108600338</v>
      </c>
      <c r="G2400" s="160">
        <v>0</v>
      </c>
      <c r="H2400" s="214">
        <v>43483</v>
      </c>
      <c r="I2400" s="160" t="s">
        <v>384</v>
      </c>
      <c r="J2400" s="160" t="s">
        <v>424</v>
      </c>
      <c r="K2400" s="160">
        <f t="shared" si="39"/>
        <v>1</v>
      </c>
      <c r="L2400" s="160" t="s">
        <v>101</v>
      </c>
      <c r="M2400" s="211">
        <f>VLOOKUP(J2400,'Depr Rates'!A:G,7,FALSE)</f>
        <v>2.2100000000000002E-2</v>
      </c>
    </row>
    <row r="2401" spans="1:13" ht="14.45" x14ac:dyDescent="0.3">
      <c r="A2401" s="212" t="s">
        <v>103</v>
      </c>
      <c r="B2401" s="213">
        <v>10100502</v>
      </c>
      <c r="C2401" s="212">
        <v>108</v>
      </c>
      <c r="D2401" s="214">
        <v>43525</v>
      </c>
      <c r="E2401" s="160" t="s">
        <v>383</v>
      </c>
      <c r="F2401" s="160">
        <v>108600338</v>
      </c>
      <c r="G2401" s="160">
        <v>0</v>
      </c>
      <c r="H2401" s="214">
        <v>43483</v>
      </c>
      <c r="I2401" s="160" t="s">
        <v>384</v>
      </c>
      <c r="J2401" s="160" t="s">
        <v>424</v>
      </c>
      <c r="K2401" s="160">
        <f t="shared" si="39"/>
        <v>1</v>
      </c>
      <c r="L2401" s="160" t="s">
        <v>101</v>
      </c>
      <c r="M2401" s="211">
        <f>VLOOKUP(J2401,'Depr Rates'!A:G,7,FALSE)</f>
        <v>2.2100000000000002E-2</v>
      </c>
    </row>
    <row r="2402" spans="1:13" ht="14.45" x14ac:dyDescent="0.3">
      <c r="A2402" s="212" t="s">
        <v>103</v>
      </c>
      <c r="B2402" s="213">
        <v>10100502</v>
      </c>
      <c r="C2402" s="212">
        <v>108</v>
      </c>
      <c r="D2402" s="214">
        <v>43466</v>
      </c>
      <c r="E2402" s="160" t="s">
        <v>381</v>
      </c>
      <c r="F2402" s="160">
        <v>108602690</v>
      </c>
      <c r="G2402" s="215">
        <v>-3050.13</v>
      </c>
      <c r="H2402" s="214">
        <v>43466</v>
      </c>
      <c r="I2402" s="160" t="s">
        <v>423</v>
      </c>
      <c r="J2402" s="160" t="s">
        <v>416</v>
      </c>
      <c r="K2402" s="160">
        <v>2018</v>
      </c>
      <c r="L2402" s="160" t="s">
        <v>101</v>
      </c>
      <c r="M2402" s="211">
        <f>VLOOKUP(J2402,'Depr Rates'!A:G,7,FALSE)</f>
        <v>2.4399999999999998E-2</v>
      </c>
    </row>
    <row r="2403" spans="1:13" ht="14.45" x14ac:dyDescent="0.3">
      <c r="A2403" s="212" t="s">
        <v>103</v>
      </c>
      <c r="B2403" s="213">
        <v>10100502</v>
      </c>
      <c r="C2403" s="212">
        <v>108</v>
      </c>
      <c r="D2403" s="214">
        <v>43466</v>
      </c>
      <c r="E2403" s="160" t="s">
        <v>383</v>
      </c>
      <c r="F2403" s="160">
        <v>108602690</v>
      </c>
      <c r="G2403" s="160">
        <v>0</v>
      </c>
      <c r="H2403" s="214">
        <v>43299</v>
      </c>
      <c r="I2403" s="160" t="s">
        <v>423</v>
      </c>
      <c r="J2403" s="160" t="s">
        <v>416</v>
      </c>
      <c r="K2403" s="160">
        <v>2018</v>
      </c>
      <c r="L2403" s="160" t="s">
        <v>101</v>
      </c>
      <c r="M2403" s="211">
        <f>VLOOKUP(J2403,'Depr Rates'!A:G,7,FALSE)</f>
        <v>2.4399999999999998E-2</v>
      </c>
    </row>
    <row r="2404" spans="1:13" ht="14.45" x14ac:dyDescent="0.3">
      <c r="A2404" s="212" t="s">
        <v>103</v>
      </c>
      <c r="B2404" s="213">
        <v>10100502</v>
      </c>
      <c r="C2404" s="212">
        <v>108</v>
      </c>
      <c r="D2404" s="214">
        <v>43466</v>
      </c>
      <c r="E2404" s="160" t="s">
        <v>383</v>
      </c>
      <c r="F2404" s="160">
        <v>108602690</v>
      </c>
      <c r="G2404" s="160">
        <v>0</v>
      </c>
      <c r="H2404" s="214">
        <v>43299</v>
      </c>
      <c r="I2404" s="160" t="s">
        <v>384</v>
      </c>
      <c r="J2404" s="160" t="s">
        <v>416</v>
      </c>
      <c r="K2404" s="160">
        <v>2018</v>
      </c>
      <c r="L2404" s="160" t="s">
        <v>101</v>
      </c>
      <c r="M2404" s="211">
        <f>VLOOKUP(J2404,'Depr Rates'!A:G,7,FALSE)</f>
        <v>2.4399999999999998E-2</v>
      </c>
    </row>
    <row r="2405" spans="1:13" ht="14.45" x14ac:dyDescent="0.3">
      <c r="A2405" s="212" t="s">
        <v>103</v>
      </c>
      <c r="B2405" s="213">
        <v>10100502</v>
      </c>
      <c r="C2405" s="212">
        <v>108</v>
      </c>
      <c r="D2405" s="214">
        <v>43466</v>
      </c>
      <c r="E2405" s="160" t="s">
        <v>381</v>
      </c>
      <c r="F2405" s="160">
        <v>108602965</v>
      </c>
      <c r="G2405" s="215">
        <v>-1298</v>
      </c>
      <c r="H2405" s="214">
        <v>43487</v>
      </c>
      <c r="I2405" s="160" t="s">
        <v>453</v>
      </c>
      <c r="J2405" s="160" t="s">
        <v>424</v>
      </c>
      <c r="K2405" s="160">
        <f t="shared" ref="K2405:K2468" si="40">MONTH(H2405)</f>
        <v>1</v>
      </c>
      <c r="L2405" s="160" t="s">
        <v>101</v>
      </c>
      <c r="M2405" s="211">
        <f>VLOOKUP(J2405,'Depr Rates'!A:G,7,FALSE)</f>
        <v>2.2100000000000002E-2</v>
      </c>
    </row>
    <row r="2406" spans="1:13" ht="14.45" x14ac:dyDescent="0.3">
      <c r="A2406" s="212" t="s">
        <v>103</v>
      </c>
      <c r="B2406" s="213">
        <v>10100502</v>
      </c>
      <c r="C2406" s="212">
        <v>108</v>
      </c>
      <c r="D2406" s="214">
        <v>43466</v>
      </c>
      <c r="E2406" s="160" t="s">
        <v>383</v>
      </c>
      <c r="F2406" s="160">
        <v>108602965</v>
      </c>
      <c r="G2406" s="160">
        <v>0</v>
      </c>
      <c r="H2406" s="214">
        <v>43487</v>
      </c>
      <c r="I2406" s="160" t="s">
        <v>453</v>
      </c>
      <c r="J2406" s="160" t="s">
        <v>424</v>
      </c>
      <c r="K2406" s="160">
        <f t="shared" si="40"/>
        <v>1</v>
      </c>
      <c r="L2406" s="160" t="s">
        <v>101</v>
      </c>
      <c r="M2406" s="211">
        <f>VLOOKUP(J2406,'Depr Rates'!A:G,7,FALSE)</f>
        <v>2.2100000000000002E-2</v>
      </c>
    </row>
    <row r="2407" spans="1:13" ht="14.45" x14ac:dyDescent="0.3">
      <c r="A2407" s="212" t="s">
        <v>103</v>
      </c>
      <c r="B2407" s="213">
        <v>10100502</v>
      </c>
      <c r="C2407" s="212">
        <v>108</v>
      </c>
      <c r="D2407" s="214">
        <v>43466</v>
      </c>
      <c r="E2407" s="160" t="s">
        <v>381</v>
      </c>
      <c r="F2407" s="160">
        <v>108602965</v>
      </c>
      <c r="G2407" s="215">
        <v>-4774.3999999999996</v>
      </c>
      <c r="H2407" s="214">
        <v>43487</v>
      </c>
      <c r="I2407" s="160" t="s">
        <v>453</v>
      </c>
      <c r="J2407" s="160" t="s">
        <v>424</v>
      </c>
      <c r="K2407" s="160">
        <f t="shared" si="40"/>
        <v>1</v>
      </c>
      <c r="L2407" s="160" t="s">
        <v>101</v>
      </c>
      <c r="M2407" s="211">
        <f>VLOOKUP(J2407,'Depr Rates'!A:G,7,FALSE)</f>
        <v>2.2100000000000002E-2</v>
      </c>
    </row>
    <row r="2408" spans="1:13" ht="14.45" x14ac:dyDescent="0.3">
      <c r="A2408" s="212" t="s">
        <v>103</v>
      </c>
      <c r="B2408" s="213">
        <v>10100502</v>
      </c>
      <c r="C2408" s="212">
        <v>108</v>
      </c>
      <c r="D2408" s="214">
        <v>43466</v>
      </c>
      <c r="E2408" s="160" t="s">
        <v>383</v>
      </c>
      <c r="F2408" s="160">
        <v>108602965</v>
      </c>
      <c r="G2408" s="160">
        <v>0</v>
      </c>
      <c r="H2408" s="214">
        <v>43487</v>
      </c>
      <c r="I2408" s="160" t="s">
        <v>453</v>
      </c>
      <c r="J2408" s="160" t="s">
        <v>424</v>
      </c>
      <c r="K2408" s="160">
        <f t="shared" si="40"/>
        <v>1</v>
      </c>
      <c r="L2408" s="160" t="s">
        <v>101</v>
      </c>
      <c r="M2408" s="211">
        <f>VLOOKUP(J2408,'Depr Rates'!A:G,7,FALSE)</f>
        <v>2.2100000000000002E-2</v>
      </c>
    </row>
    <row r="2409" spans="1:13" ht="14.45" x14ac:dyDescent="0.3">
      <c r="A2409" s="212" t="s">
        <v>103</v>
      </c>
      <c r="B2409" s="213">
        <v>10100502</v>
      </c>
      <c r="C2409" s="212">
        <v>108</v>
      </c>
      <c r="D2409" s="214">
        <v>43466</v>
      </c>
      <c r="E2409" s="160" t="s">
        <v>381</v>
      </c>
      <c r="F2409" s="160">
        <v>108602965</v>
      </c>
      <c r="G2409" s="215">
        <v>-9596.64</v>
      </c>
      <c r="H2409" s="214">
        <v>43487</v>
      </c>
      <c r="I2409" s="160" t="s">
        <v>453</v>
      </c>
      <c r="J2409" s="160" t="s">
        <v>416</v>
      </c>
      <c r="K2409" s="160">
        <f t="shared" si="40"/>
        <v>1</v>
      </c>
      <c r="L2409" s="160" t="s">
        <v>101</v>
      </c>
      <c r="M2409" s="211">
        <f>VLOOKUP(J2409,'Depr Rates'!A:G,7,FALSE)</f>
        <v>2.4399999999999998E-2</v>
      </c>
    </row>
    <row r="2410" spans="1:13" ht="14.45" x14ac:dyDescent="0.3">
      <c r="A2410" s="212" t="s">
        <v>103</v>
      </c>
      <c r="B2410" s="213">
        <v>10100502</v>
      </c>
      <c r="C2410" s="212">
        <v>108</v>
      </c>
      <c r="D2410" s="214">
        <v>43466</v>
      </c>
      <c r="E2410" s="160" t="s">
        <v>383</v>
      </c>
      <c r="F2410" s="160">
        <v>108602965</v>
      </c>
      <c r="G2410" s="160">
        <v>0</v>
      </c>
      <c r="H2410" s="214">
        <v>43487</v>
      </c>
      <c r="I2410" s="160" t="s">
        <v>453</v>
      </c>
      <c r="J2410" s="160" t="s">
        <v>416</v>
      </c>
      <c r="K2410" s="160">
        <f t="shared" si="40"/>
        <v>1</v>
      </c>
      <c r="L2410" s="160" t="s">
        <v>101</v>
      </c>
      <c r="M2410" s="211">
        <f>VLOOKUP(J2410,'Depr Rates'!A:G,7,FALSE)</f>
        <v>2.4399999999999998E-2</v>
      </c>
    </row>
    <row r="2411" spans="1:13" ht="14.45" x14ac:dyDescent="0.3">
      <c r="A2411" s="212" t="s">
        <v>103</v>
      </c>
      <c r="B2411" s="213">
        <v>10100502</v>
      </c>
      <c r="C2411" s="212">
        <v>108</v>
      </c>
      <c r="D2411" s="214">
        <v>43466</v>
      </c>
      <c r="E2411" s="160" t="s">
        <v>383</v>
      </c>
      <c r="F2411" s="160">
        <v>108602965</v>
      </c>
      <c r="G2411" s="160">
        <v>0</v>
      </c>
      <c r="H2411" s="214">
        <v>43487</v>
      </c>
      <c r="I2411" s="160" t="s">
        <v>384</v>
      </c>
      <c r="J2411" s="160" t="s">
        <v>424</v>
      </c>
      <c r="K2411" s="160">
        <f t="shared" si="40"/>
        <v>1</v>
      </c>
      <c r="L2411" s="160" t="s">
        <v>101</v>
      </c>
      <c r="M2411" s="211">
        <f>VLOOKUP(J2411,'Depr Rates'!A:G,7,FALSE)</f>
        <v>2.2100000000000002E-2</v>
      </c>
    </row>
    <row r="2412" spans="1:13" ht="14.45" x14ac:dyDescent="0.3">
      <c r="A2412" s="212" t="s">
        <v>103</v>
      </c>
      <c r="B2412" s="213">
        <v>10100502</v>
      </c>
      <c r="C2412" s="212">
        <v>108</v>
      </c>
      <c r="D2412" s="214">
        <v>43466</v>
      </c>
      <c r="E2412" s="160" t="s">
        <v>383</v>
      </c>
      <c r="F2412" s="160">
        <v>108602965</v>
      </c>
      <c r="G2412" s="160">
        <v>0</v>
      </c>
      <c r="H2412" s="214">
        <v>43487</v>
      </c>
      <c r="I2412" s="160" t="s">
        <v>384</v>
      </c>
      <c r="J2412" s="160" t="s">
        <v>424</v>
      </c>
      <c r="K2412" s="160">
        <f t="shared" si="40"/>
        <v>1</v>
      </c>
      <c r="L2412" s="160" t="s">
        <v>101</v>
      </c>
      <c r="M2412" s="211">
        <f>VLOOKUP(J2412,'Depr Rates'!A:G,7,FALSE)</f>
        <v>2.2100000000000002E-2</v>
      </c>
    </row>
    <row r="2413" spans="1:13" ht="14.45" x14ac:dyDescent="0.3">
      <c r="A2413" s="212" t="s">
        <v>103</v>
      </c>
      <c r="B2413" s="213">
        <v>10100502</v>
      </c>
      <c r="C2413" s="212">
        <v>108</v>
      </c>
      <c r="D2413" s="214">
        <v>43466</v>
      </c>
      <c r="E2413" s="160" t="s">
        <v>383</v>
      </c>
      <c r="F2413" s="160">
        <v>108602965</v>
      </c>
      <c r="G2413" s="160">
        <v>0</v>
      </c>
      <c r="H2413" s="214">
        <v>43487</v>
      </c>
      <c r="I2413" s="160" t="s">
        <v>384</v>
      </c>
      <c r="J2413" s="160" t="s">
        <v>416</v>
      </c>
      <c r="K2413" s="160">
        <f t="shared" si="40"/>
        <v>1</v>
      </c>
      <c r="L2413" s="160" t="s">
        <v>101</v>
      </c>
      <c r="M2413" s="211">
        <f>VLOOKUP(J2413,'Depr Rates'!A:G,7,FALSE)</f>
        <v>2.4399999999999998E-2</v>
      </c>
    </row>
    <row r="2414" spans="1:13" ht="14.45" x14ac:dyDescent="0.3">
      <c r="A2414" s="212" t="s">
        <v>103</v>
      </c>
      <c r="B2414" s="213">
        <v>10100502</v>
      </c>
      <c r="C2414" s="212">
        <v>108</v>
      </c>
      <c r="D2414" s="214">
        <v>43497</v>
      </c>
      <c r="E2414" s="160" t="s">
        <v>383</v>
      </c>
      <c r="F2414" s="160">
        <v>108602965</v>
      </c>
      <c r="G2414" s="160">
        <v>0</v>
      </c>
      <c r="H2414" s="214">
        <v>43487</v>
      </c>
      <c r="I2414" s="160" t="s">
        <v>384</v>
      </c>
      <c r="J2414" s="160" t="s">
        <v>424</v>
      </c>
      <c r="K2414" s="160">
        <f t="shared" si="40"/>
        <v>1</v>
      </c>
      <c r="L2414" s="160" t="s">
        <v>101</v>
      </c>
      <c r="M2414" s="211">
        <f>VLOOKUP(J2414,'Depr Rates'!A:G,7,FALSE)</f>
        <v>2.2100000000000002E-2</v>
      </c>
    </row>
    <row r="2415" spans="1:13" ht="14.45" x14ac:dyDescent="0.3">
      <c r="A2415" s="212" t="s">
        <v>103</v>
      </c>
      <c r="B2415" s="213">
        <v>10100502</v>
      </c>
      <c r="C2415" s="212">
        <v>108</v>
      </c>
      <c r="D2415" s="214">
        <v>43497</v>
      </c>
      <c r="E2415" s="160" t="s">
        <v>383</v>
      </c>
      <c r="F2415" s="160">
        <v>108602965</v>
      </c>
      <c r="G2415" s="160">
        <v>0</v>
      </c>
      <c r="H2415" s="214">
        <v>43487</v>
      </c>
      <c r="I2415" s="160" t="s">
        <v>384</v>
      </c>
      <c r="J2415" s="160" t="s">
        <v>424</v>
      </c>
      <c r="K2415" s="160">
        <f t="shared" si="40"/>
        <v>1</v>
      </c>
      <c r="L2415" s="160" t="s">
        <v>101</v>
      </c>
      <c r="M2415" s="211">
        <f>VLOOKUP(J2415,'Depr Rates'!A:G,7,FALSE)</f>
        <v>2.2100000000000002E-2</v>
      </c>
    </row>
    <row r="2416" spans="1:13" ht="14.45" x14ac:dyDescent="0.3">
      <c r="A2416" s="212" t="s">
        <v>103</v>
      </c>
      <c r="B2416" s="213">
        <v>10100502</v>
      </c>
      <c r="C2416" s="212">
        <v>108</v>
      </c>
      <c r="D2416" s="214">
        <v>43497</v>
      </c>
      <c r="E2416" s="160" t="s">
        <v>383</v>
      </c>
      <c r="F2416" s="160">
        <v>108602965</v>
      </c>
      <c r="G2416" s="160">
        <v>0</v>
      </c>
      <c r="H2416" s="214">
        <v>43487</v>
      </c>
      <c r="I2416" s="160" t="s">
        <v>384</v>
      </c>
      <c r="J2416" s="160" t="s">
        <v>416</v>
      </c>
      <c r="K2416" s="160">
        <f t="shared" si="40"/>
        <v>1</v>
      </c>
      <c r="L2416" s="160" t="s">
        <v>101</v>
      </c>
      <c r="M2416" s="211">
        <f>VLOOKUP(J2416,'Depr Rates'!A:G,7,FALSE)</f>
        <v>2.4399999999999998E-2</v>
      </c>
    </row>
    <row r="2417" spans="1:13" ht="14.45" x14ac:dyDescent="0.3">
      <c r="A2417" s="212" t="s">
        <v>103</v>
      </c>
      <c r="B2417" s="213">
        <v>10100502</v>
      </c>
      <c r="C2417" s="212">
        <v>108</v>
      </c>
      <c r="D2417" s="214">
        <v>43497</v>
      </c>
      <c r="E2417" s="160" t="s">
        <v>383</v>
      </c>
      <c r="F2417" s="160">
        <v>108602965</v>
      </c>
      <c r="G2417" s="160">
        <v>0</v>
      </c>
      <c r="H2417" s="214">
        <v>43487</v>
      </c>
      <c r="I2417" s="160" t="s">
        <v>384</v>
      </c>
      <c r="J2417" s="160" t="s">
        <v>424</v>
      </c>
      <c r="K2417" s="160">
        <f t="shared" si="40"/>
        <v>1</v>
      </c>
      <c r="L2417" s="160" t="s">
        <v>101</v>
      </c>
      <c r="M2417" s="211">
        <f>VLOOKUP(J2417,'Depr Rates'!A:G,7,FALSE)</f>
        <v>2.2100000000000002E-2</v>
      </c>
    </row>
    <row r="2418" spans="1:13" ht="14.45" x14ac:dyDescent="0.3">
      <c r="A2418" s="212" t="s">
        <v>103</v>
      </c>
      <c r="B2418" s="213">
        <v>10100502</v>
      </c>
      <c r="C2418" s="212">
        <v>108</v>
      </c>
      <c r="D2418" s="214">
        <v>43497</v>
      </c>
      <c r="E2418" s="160" t="s">
        <v>383</v>
      </c>
      <c r="F2418" s="160">
        <v>108602965</v>
      </c>
      <c r="G2418" s="160">
        <v>0</v>
      </c>
      <c r="H2418" s="214">
        <v>43487</v>
      </c>
      <c r="I2418" s="160" t="s">
        <v>384</v>
      </c>
      <c r="J2418" s="160" t="s">
        <v>424</v>
      </c>
      <c r="K2418" s="160">
        <f t="shared" si="40"/>
        <v>1</v>
      </c>
      <c r="L2418" s="160" t="s">
        <v>101</v>
      </c>
      <c r="M2418" s="211">
        <f>VLOOKUP(J2418,'Depr Rates'!A:G,7,FALSE)</f>
        <v>2.2100000000000002E-2</v>
      </c>
    </row>
    <row r="2419" spans="1:13" ht="14.45" x14ac:dyDescent="0.3">
      <c r="A2419" s="212" t="s">
        <v>103</v>
      </c>
      <c r="B2419" s="213">
        <v>10100502</v>
      </c>
      <c r="C2419" s="212">
        <v>108</v>
      </c>
      <c r="D2419" s="214">
        <v>43497</v>
      </c>
      <c r="E2419" s="160" t="s">
        <v>383</v>
      </c>
      <c r="F2419" s="160">
        <v>108602965</v>
      </c>
      <c r="G2419" s="160">
        <v>0</v>
      </c>
      <c r="H2419" s="214">
        <v>43487</v>
      </c>
      <c r="I2419" s="160" t="s">
        <v>384</v>
      </c>
      <c r="J2419" s="160" t="s">
        <v>416</v>
      </c>
      <c r="K2419" s="160">
        <f t="shared" si="40"/>
        <v>1</v>
      </c>
      <c r="L2419" s="160" t="s">
        <v>101</v>
      </c>
      <c r="M2419" s="211">
        <f>VLOOKUP(J2419,'Depr Rates'!A:G,7,FALSE)</f>
        <v>2.4399999999999998E-2</v>
      </c>
    </row>
    <row r="2420" spans="1:13" ht="14.45" x14ac:dyDescent="0.3">
      <c r="A2420" s="212" t="s">
        <v>103</v>
      </c>
      <c r="B2420" s="213">
        <v>10100502</v>
      </c>
      <c r="C2420" s="212">
        <v>108</v>
      </c>
      <c r="D2420" s="214">
        <v>43525</v>
      </c>
      <c r="E2420" s="160" t="s">
        <v>383</v>
      </c>
      <c r="F2420" s="160">
        <v>108602965</v>
      </c>
      <c r="G2420" s="160">
        <v>0</v>
      </c>
      <c r="H2420" s="214">
        <v>43487</v>
      </c>
      <c r="I2420" s="160" t="s">
        <v>384</v>
      </c>
      <c r="J2420" s="160" t="s">
        <v>424</v>
      </c>
      <c r="K2420" s="160">
        <f t="shared" si="40"/>
        <v>1</v>
      </c>
      <c r="L2420" s="160" t="s">
        <v>101</v>
      </c>
      <c r="M2420" s="211">
        <f>VLOOKUP(J2420,'Depr Rates'!A:G,7,FALSE)</f>
        <v>2.2100000000000002E-2</v>
      </c>
    </row>
    <row r="2421" spans="1:13" ht="14.45" x14ac:dyDescent="0.3">
      <c r="A2421" s="212" t="s">
        <v>103</v>
      </c>
      <c r="B2421" s="213">
        <v>10100502</v>
      </c>
      <c r="C2421" s="212">
        <v>108</v>
      </c>
      <c r="D2421" s="214">
        <v>43525</v>
      </c>
      <c r="E2421" s="160" t="s">
        <v>383</v>
      </c>
      <c r="F2421" s="160">
        <v>108602965</v>
      </c>
      <c r="G2421" s="160">
        <v>0</v>
      </c>
      <c r="H2421" s="214">
        <v>43487</v>
      </c>
      <c r="I2421" s="160" t="s">
        <v>384</v>
      </c>
      <c r="J2421" s="160" t="s">
        <v>424</v>
      </c>
      <c r="K2421" s="160">
        <f t="shared" si="40"/>
        <v>1</v>
      </c>
      <c r="L2421" s="160" t="s">
        <v>101</v>
      </c>
      <c r="M2421" s="211">
        <f>VLOOKUP(J2421,'Depr Rates'!A:G,7,FALSE)</f>
        <v>2.2100000000000002E-2</v>
      </c>
    </row>
    <row r="2422" spans="1:13" ht="14.45" x14ac:dyDescent="0.3">
      <c r="A2422" s="212" t="s">
        <v>103</v>
      </c>
      <c r="B2422" s="213">
        <v>10100502</v>
      </c>
      <c r="C2422" s="212">
        <v>108</v>
      </c>
      <c r="D2422" s="214">
        <v>43525</v>
      </c>
      <c r="E2422" s="160" t="s">
        <v>383</v>
      </c>
      <c r="F2422" s="160">
        <v>108602965</v>
      </c>
      <c r="G2422" s="160">
        <v>0</v>
      </c>
      <c r="H2422" s="214">
        <v>43487</v>
      </c>
      <c r="I2422" s="160" t="s">
        <v>384</v>
      </c>
      <c r="J2422" s="160" t="s">
        <v>416</v>
      </c>
      <c r="K2422" s="160">
        <f t="shared" si="40"/>
        <v>1</v>
      </c>
      <c r="L2422" s="160" t="s">
        <v>101</v>
      </c>
      <c r="M2422" s="211">
        <f>VLOOKUP(J2422,'Depr Rates'!A:G,7,FALSE)</f>
        <v>2.4399999999999998E-2</v>
      </c>
    </row>
    <row r="2423" spans="1:13" ht="14.45" x14ac:dyDescent="0.3">
      <c r="A2423" s="212" t="s">
        <v>103</v>
      </c>
      <c r="B2423" s="213">
        <v>10100502</v>
      </c>
      <c r="C2423" s="212">
        <v>108</v>
      </c>
      <c r="D2423" s="214">
        <v>43525</v>
      </c>
      <c r="E2423" s="160" t="s">
        <v>383</v>
      </c>
      <c r="F2423" s="160">
        <v>108602965</v>
      </c>
      <c r="G2423" s="160">
        <v>0</v>
      </c>
      <c r="H2423" s="214">
        <v>43487</v>
      </c>
      <c r="I2423" s="160" t="s">
        <v>384</v>
      </c>
      <c r="J2423" s="160" t="s">
        <v>424</v>
      </c>
      <c r="K2423" s="160">
        <f t="shared" si="40"/>
        <v>1</v>
      </c>
      <c r="L2423" s="160" t="s">
        <v>101</v>
      </c>
      <c r="M2423" s="211">
        <f>VLOOKUP(J2423,'Depr Rates'!A:G,7,FALSE)</f>
        <v>2.2100000000000002E-2</v>
      </c>
    </row>
    <row r="2424" spans="1:13" ht="14.45" x14ac:dyDescent="0.3">
      <c r="A2424" s="212" t="s">
        <v>103</v>
      </c>
      <c r="B2424" s="213">
        <v>10100502</v>
      </c>
      <c r="C2424" s="212">
        <v>108</v>
      </c>
      <c r="D2424" s="214">
        <v>43525</v>
      </c>
      <c r="E2424" s="160" t="s">
        <v>383</v>
      </c>
      <c r="F2424" s="160">
        <v>108602965</v>
      </c>
      <c r="G2424" s="160">
        <v>0</v>
      </c>
      <c r="H2424" s="214">
        <v>43487</v>
      </c>
      <c r="I2424" s="160" t="s">
        <v>384</v>
      </c>
      <c r="J2424" s="160" t="s">
        <v>424</v>
      </c>
      <c r="K2424" s="160">
        <f t="shared" si="40"/>
        <v>1</v>
      </c>
      <c r="L2424" s="160" t="s">
        <v>101</v>
      </c>
      <c r="M2424" s="211">
        <f>VLOOKUP(J2424,'Depr Rates'!A:G,7,FALSE)</f>
        <v>2.2100000000000002E-2</v>
      </c>
    </row>
    <row r="2425" spans="1:13" ht="14.45" x14ac:dyDescent="0.3">
      <c r="A2425" s="212" t="s">
        <v>103</v>
      </c>
      <c r="B2425" s="213">
        <v>10100502</v>
      </c>
      <c r="C2425" s="212">
        <v>108</v>
      </c>
      <c r="D2425" s="214">
        <v>43525</v>
      </c>
      <c r="E2425" s="160" t="s">
        <v>383</v>
      </c>
      <c r="F2425" s="160">
        <v>108602965</v>
      </c>
      <c r="G2425" s="160">
        <v>0</v>
      </c>
      <c r="H2425" s="214">
        <v>43487</v>
      </c>
      <c r="I2425" s="160" t="s">
        <v>384</v>
      </c>
      <c r="J2425" s="160" t="s">
        <v>416</v>
      </c>
      <c r="K2425" s="160">
        <f t="shared" si="40"/>
        <v>1</v>
      </c>
      <c r="L2425" s="160" t="s">
        <v>101</v>
      </c>
      <c r="M2425" s="211">
        <f>VLOOKUP(J2425,'Depr Rates'!A:G,7,FALSE)</f>
        <v>2.4399999999999998E-2</v>
      </c>
    </row>
    <row r="2426" spans="1:13" ht="14.45" x14ac:dyDescent="0.3">
      <c r="A2426" s="212" t="s">
        <v>103</v>
      </c>
      <c r="B2426" s="213">
        <v>10100502</v>
      </c>
      <c r="C2426" s="212">
        <v>108</v>
      </c>
      <c r="D2426" s="214">
        <v>43525</v>
      </c>
      <c r="E2426" s="160" t="s">
        <v>383</v>
      </c>
      <c r="F2426" s="160">
        <v>108602965</v>
      </c>
      <c r="G2426" s="160">
        <v>0</v>
      </c>
      <c r="H2426" s="214">
        <v>43487</v>
      </c>
      <c r="I2426" s="160" t="s">
        <v>384</v>
      </c>
      <c r="J2426" s="160" t="s">
        <v>424</v>
      </c>
      <c r="K2426" s="160">
        <f t="shared" si="40"/>
        <v>1</v>
      </c>
      <c r="L2426" s="160" t="s">
        <v>101</v>
      </c>
      <c r="M2426" s="211">
        <f>VLOOKUP(J2426,'Depr Rates'!A:G,7,FALSE)</f>
        <v>2.2100000000000002E-2</v>
      </c>
    </row>
    <row r="2427" spans="1:13" ht="14.45" x14ac:dyDescent="0.3">
      <c r="A2427" s="212" t="s">
        <v>103</v>
      </c>
      <c r="B2427" s="213">
        <v>10100502</v>
      </c>
      <c r="C2427" s="212">
        <v>108</v>
      </c>
      <c r="D2427" s="214">
        <v>43525</v>
      </c>
      <c r="E2427" s="160" t="s">
        <v>383</v>
      </c>
      <c r="F2427" s="160">
        <v>108602965</v>
      </c>
      <c r="G2427" s="160">
        <v>0</v>
      </c>
      <c r="H2427" s="214">
        <v>43487</v>
      </c>
      <c r="I2427" s="160" t="s">
        <v>384</v>
      </c>
      <c r="J2427" s="160" t="s">
        <v>424</v>
      </c>
      <c r="K2427" s="160">
        <f t="shared" si="40"/>
        <v>1</v>
      </c>
      <c r="L2427" s="160" t="s">
        <v>101</v>
      </c>
      <c r="M2427" s="211">
        <f>VLOOKUP(J2427,'Depr Rates'!A:G,7,FALSE)</f>
        <v>2.2100000000000002E-2</v>
      </c>
    </row>
    <row r="2428" spans="1:13" ht="14.45" x14ac:dyDescent="0.3">
      <c r="A2428" s="212" t="s">
        <v>103</v>
      </c>
      <c r="B2428" s="213">
        <v>10100502</v>
      </c>
      <c r="C2428" s="212">
        <v>108</v>
      </c>
      <c r="D2428" s="214">
        <v>43525</v>
      </c>
      <c r="E2428" s="160" t="s">
        <v>383</v>
      </c>
      <c r="F2428" s="160">
        <v>108602965</v>
      </c>
      <c r="G2428" s="160">
        <v>0</v>
      </c>
      <c r="H2428" s="214">
        <v>43487</v>
      </c>
      <c r="I2428" s="160" t="s">
        <v>384</v>
      </c>
      <c r="J2428" s="160" t="s">
        <v>416</v>
      </c>
      <c r="K2428" s="160">
        <f t="shared" si="40"/>
        <v>1</v>
      </c>
      <c r="L2428" s="160" t="s">
        <v>101</v>
      </c>
      <c r="M2428" s="211">
        <f>VLOOKUP(J2428,'Depr Rates'!A:G,7,FALSE)</f>
        <v>2.4399999999999998E-2</v>
      </c>
    </row>
    <row r="2429" spans="1:13" ht="14.45" x14ac:dyDescent="0.3">
      <c r="A2429" s="212" t="s">
        <v>103</v>
      </c>
      <c r="B2429" s="213">
        <v>10100502</v>
      </c>
      <c r="C2429" s="212">
        <v>108</v>
      </c>
      <c r="D2429" s="214">
        <v>43466</v>
      </c>
      <c r="E2429" s="160" t="s">
        <v>381</v>
      </c>
      <c r="F2429" s="160">
        <v>108603066</v>
      </c>
      <c r="G2429" s="160">
        <v>-201.9</v>
      </c>
      <c r="H2429" s="214">
        <v>43487</v>
      </c>
      <c r="I2429" s="160" t="s">
        <v>453</v>
      </c>
      <c r="J2429" s="160" t="s">
        <v>385</v>
      </c>
      <c r="K2429" s="160">
        <f t="shared" si="40"/>
        <v>1</v>
      </c>
      <c r="L2429" s="160" t="s">
        <v>101</v>
      </c>
      <c r="M2429" s="211">
        <f>VLOOKUP(J2429,'Depr Rates'!A:G,7,FALSE)</f>
        <v>3.9399999999999998E-2</v>
      </c>
    </row>
    <row r="2430" spans="1:13" ht="14.45" x14ac:dyDescent="0.3">
      <c r="A2430" s="212" t="s">
        <v>103</v>
      </c>
      <c r="B2430" s="213">
        <v>10100502</v>
      </c>
      <c r="C2430" s="212">
        <v>108</v>
      </c>
      <c r="D2430" s="214">
        <v>43466</v>
      </c>
      <c r="E2430" s="160" t="s">
        <v>383</v>
      </c>
      <c r="F2430" s="160">
        <v>108603066</v>
      </c>
      <c r="G2430" s="160">
        <v>0</v>
      </c>
      <c r="H2430" s="214">
        <v>43487</v>
      </c>
      <c r="I2430" s="160" t="s">
        <v>453</v>
      </c>
      <c r="J2430" s="160" t="s">
        <v>385</v>
      </c>
      <c r="K2430" s="160">
        <f t="shared" si="40"/>
        <v>1</v>
      </c>
      <c r="L2430" s="160" t="s">
        <v>101</v>
      </c>
      <c r="M2430" s="211">
        <f>VLOOKUP(J2430,'Depr Rates'!A:G,7,FALSE)</f>
        <v>3.9399999999999998E-2</v>
      </c>
    </row>
    <row r="2431" spans="1:13" ht="14.45" x14ac:dyDescent="0.3">
      <c r="A2431" s="212" t="s">
        <v>103</v>
      </c>
      <c r="B2431" s="213">
        <v>10100502</v>
      </c>
      <c r="C2431" s="212">
        <v>108</v>
      </c>
      <c r="D2431" s="214">
        <v>43466</v>
      </c>
      <c r="E2431" s="160" t="s">
        <v>381</v>
      </c>
      <c r="F2431" s="160">
        <v>108603066</v>
      </c>
      <c r="G2431" s="160">
        <v>-518.57000000000005</v>
      </c>
      <c r="H2431" s="214">
        <v>43487</v>
      </c>
      <c r="I2431" s="160" t="s">
        <v>453</v>
      </c>
      <c r="J2431" s="160" t="s">
        <v>385</v>
      </c>
      <c r="K2431" s="160">
        <f t="shared" si="40"/>
        <v>1</v>
      </c>
      <c r="L2431" s="160" t="s">
        <v>101</v>
      </c>
      <c r="M2431" s="211">
        <f>VLOOKUP(J2431,'Depr Rates'!A:G,7,FALSE)</f>
        <v>3.9399999999999998E-2</v>
      </c>
    </row>
    <row r="2432" spans="1:13" ht="14.45" x14ac:dyDescent="0.3">
      <c r="A2432" s="212" t="s">
        <v>103</v>
      </c>
      <c r="B2432" s="213">
        <v>10100502</v>
      </c>
      <c r="C2432" s="212">
        <v>108</v>
      </c>
      <c r="D2432" s="214">
        <v>43466</v>
      </c>
      <c r="E2432" s="160" t="s">
        <v>383</v>
      </c>
      <c r="F2432" s="160">
        <v>108603066</v>
      </c>
      <c r="G2432" s="160">
        <v>0</v>
      </c>
      <c r="H2432" s="214">
        <v>43487</v>
      </c>
      <c r="I2432" s="160" t="s">
        <v>453</v>
      </c>
      <c r="J2432" s="160" t="s">
        <v>385</v>
      </c>
      <c r="K2432" s="160">
        <f t="shared" si="40"/>
        <v>1</v>
      </c>
      <c r="L2432" s="160" t="s">
        <v>101</v>
      </c>
      <c r="M2432" s="211">
        <f>VLOOKUP(J2432,'Depr Rates'!A:G,7,FALSE)</f>
        <v>3.9399999999999998E-2</v>
      </c>
    </row>
    <row r="2433" spans="1:13" ht="14.45" x14ac:dyDescent="0.3">
      <c r="A2433" s="212" t="s">
        <v>103</v>
      </c>
      <c r="B2433" s="213">
        <v>10100502</v>
      </c>
      <c r="C2433" s="212">
        <v>108</v>
      </c>
      <c r="D2433" s="214">
        <v>43466</v>
      </c>
      <c r="E2433" s="160" t="s">
        <v>381</v>
      </c>
      <c r="F2433" s="160">
        <v>108603066</v>
      </c>
      <c r="G2433" s="215">
        <v>-6298.88</v>
      </c>
      <c r="H2433" s="214">
        <v>43487</v>
      </c>
      <c r="I2433" s="160" t="s">
        <v>453</v>
      </c>
      <c r="J2433" s="160" t="s">
        <v>386</v>
      </c>
      <c r="K2433" s="160">
        <f t="shared" si="40"/>
        <v>1</v>
      </c>
      <c r="L2433" s="160" t="s">
        <v>101</v>
      </c>
      <c r="M2433" s="211">
        <f>VLOOKUP(J2433,'Depr Rates'!A:G,7,FALSE)</f>
        <v>3.2000000000000001E-2</v>
      </c>
    </row>
    <row r="2434" spans="1:13" ht="14.45" x14ac:dyDescent="0.3">
      <c r="A2434" s="212" t="s">
        <v>103</v>
      </c>
      <c r="B2434" s="213">
        <v>10100502</v>
      </c>
      <c r="C2434" s="212">
        <v>108</v>
      </c>
      <c r="D2434" s="214">
        <v>43466</v>
      </c>
      <c r="E2434" s="160" t="s">
        <v>383</v>
      </c>
      <c r="F2434" s="160">
        <v>108603066</v>
      </c>
      <c r="G2434" s="160">
        <v>0</v>
      </c>
      <c r="H2434" s="214">
        <v>43487</v>
      </c>
      <c r="I2434" s="160" t="s">
        <v>453</v>
      </c>
      <c r="J2434" s="160" t="s">
        <v>386</v>
      </c>
      <c r="K2434" s="160">
        <f t="shared" si="40"/>
        <v>1</v>
      </c>
      <c r="L2434" s="160" t="s">
        <v>101</v>
      </c>
      <c r="M2434" s="211">
        <f>VLOOKUP(J2434,'Depr Rates'!A:G,7,FALSE)</f>
        <v>3.2000000000000001E-2</v>
      </c>
    </row>
    <row r="2435" spans="1:13" ht="14.45" x14ac:dyDescent="0.3">
      <c r="A2435" s="212" t="s">
        <v>103</v>
      </c>
      <c r="B2435" s="213">
        <v>10100502</v>
      </c>
      <c r="C2435" s="212">
        <v>108</v>
      </c>
      <c r="D2435" s="214">
        <v>43466</v>
      </c>
      <c r="E2435" s="160" t="s">
        <v>381</v>
      </c>
      <c r="F2435" s="160">
        <v>108603066</v>
      </c>
      <c r="G2435" s="160">
        <v>-27.29</v>
      </c>
      <c r="H2435" s="214">
        <v>43487</v>
      </c>
      <c r="I2435" s="160" t="s">
        <v>453</v>
      </c>
      <c r="J2435" s="160" t="s">
        <v>385</v>
      </c>
      <c r="K2435" s="160">
        <f t="shared" si="40"/>
        <v>1</v>
      </c>
      <c r="L2435" s="160" t="s">
        <v>101</v>
      </c>
      <c r="M2435" s="211">
        <f>VLOOKUP(J2435,'Depr Rates'!A:G,7,FALSE)</f>
        <v>3.9399999999999998E-2</v>
      </c>
    </row>
    <row r="2436" spans="1:13" ht="14.45" x14ac:dyDescent="0.3">
      <c r="A2436" s="212" t="s">
        <v>103</v>
      </c>
      <c r="B2436" s="213">
        <v>10100502</v>
      </c>
      <c r="C2436" s="212">
        <v>108</v>
      </c>
      <c r="D2436" s="214">
        <v>43466</v>
      </c>
      <c r="E2436" s="160" t="s">
        <v>383</v>
      </c>
      <c r="F2436" s="160">
        <v>108603066</v>
      </c>
      <c r="G2436" s="160">
        <v>0</v>
      </c>
      <c r="H2436" s="214">
        <v>43487</v>
      </c>
      <c r="I2436" s="160" t="s">
        <v>453</v>
      </c>
      <c r="J2436" s="160" t="s">
        <v>385</v>
      </c>
      <c r="K2436" s="160">
        <f t="shared" si="40"/>
        <v>1</v>
      </c>
      <c r="L2436" s="160" t="s">
        <v>101</v>
      </c>
      <c r="M2436" s="211">
        <f>VLOOKUP(J2436,'Depr Rates'!A:G,7,FALSE)</f>
        <v>3.9399999999999998E-2</v>
      </c>
    </row>
    <row r="2437" spans="1:13" ht="14.45" x14ac:dyDescent="0.3">
      <c r="A2437" s="212" t="s">
        <v>103</v>
      </c>
      <c r="B2437" s="213">
        <v>10100502</v>
      </c>
      <c r="C2437" s="212">
        <v>108</v>
      </c>
      <c r="D2437" s="214">
        <v>43466</v>
      </c>
      <c r="E2437" s="160" t="s">
        <v>381</v>
      </c>
      <c r="F2437" s="160">
        <v>108603196</v>
      </c>
      <c r="G2437" s="160">
        <v>-36.4</v>
      </c>
      <c r="H2437" s="214">
        <v>43482</v>
      </c>
      <c r="I2437" s="160" t="s">
        <v>456</v>
      </c>
      <c r="J2437" s="160" t="s">
        <v>424</v>
      </c>
      <c r="K2437" s="160">
        <f t="shared" si="40"/>
        <v>1</v>
      </c>
      <c r="L2437" s="160" t="s">
        <v>101</v>
      </c>
      <c r="M2437" s="211">
        <f>VLOOKUP(J2437,'Depr Rates'!A:G,7,FALSE)</f>
        <v>2.2100000000000002E-2</v>
      </c>
    </row>
    <row r="2438" spans="1:13" ht="14.45" x14ac:dyDescent="0.3">
      <c r="A2438" s="212" t="s">
        <v>103</v>
      </c>
      <c r="B2438" s="213">
        <v>10100502</v>
      </c>
      <c r="C2438" s="212">
        <v>108</v>
      </c>
      <c r="D2438" s="214">
        <v>43466</v>
      </c>
      <c r="E2438" s="160" t="s">
        <v>383</v>
      </c>
      <c r="F2438" s="160">
        <v>108603196</v>
      </c>
      <c r="G2438" s="160">
        <v>0</v>
      </c>
      <c r="H2438" s="214">
        <v>43482</v>
      </c>
      <c r="I2438" s="160" t="s">
        <v>456</v>
      </c>
      <c r="J2438" s="160" t="s">
        <v>424</v>
      </c>
      <c r="K2438" s="160">
        <f t="shared" si="40"/>
        <v>1</v>
      </c>
      <c r="L2438" s="160" t="s">
        <v>101</v>
      </c>
      <c r="M2438" s="211">
        <f>VLOOKUP(J2438,'Depr Rates'!A:G,7,FALSE)</f>
        <v>2.2100000000000002E-2</v>
      </c>
    </row>
    <row r="2439" spans="1:13" ht="14.45" x14ac:dyDescent="0.3">
      <c r="A2439" s="212" t="s">
        <v>103</v>
      </c>
      <c r="B2439" s="213">
        <v>10100502</v>
      </c>
      <c r="C2439" s="212">
        <v>108</v>
      </c>
      <c r="D2439" s="214">
        <v>43466</v>
      </c>
      <c r="E2439" s="160" t="s">
        <v>383</v>
      </c>
      <c r="F2439" s="160">
        <v>108603196</v>
      </c>
      <c r="G2439" s="160">
        <v>0</v>
      </c>
      <c r="H2439" s="214">
        <v>43482</v>
      </c>
      <c r="I2439" s="160" t="s">
        <v>384</v>
      </c>
      <c r="J2439" s="160" t="s">
        <v>424</v>
      </c>
      <c r="K2439" s="160">
        <f t="shared" si="40"/>
        <v>1</v>
      </c>
      <c r="L2439" s="160" t="s">
        <v>101</v>
      </c>
      <c r="M2439" s="211">
        <f>VLOOKUP(J2439,'Depr Rates'!A:G,7,FALSE)</f>
        <v>2.2100000000000002E-2</v>
      </c>
    </row>
    <row r="2440" spans="1:13" ht="14.45" x14ac:dyDescent="0.3">
      <c r="A2440" s="212" t="s">
        <v>103</v>
      </c>
      <c r="B2440" s="213">
        <v>10100502</v>
      </c>
      <c r="C2440" s="212">
        <v>108</v>
      </c>
      <c r="D2440" s="214">
        <v>43497</v>
      </c>
      <c r="E2440" s="160" t="s">
        <v>383</v>
      </c>
      <c r="F2440" s="160">
        <v>108603196</v>
      </c>
      <c r="G2440" s="160">
        <v>0</v>
      </c>
      <c r="H2440" s="214">
        <v>43482</v>
      </c>
      <c r="I2440" s="160" t="s">
        <v>384</v>
      </c>
      <c r="J2440" s="160" t="s">
        <v>424</v>
      </c>
      <c r="K2440" s="160">
        <f t="shared" si="40"/>
        <v>1</v>
      </c>
      <c r="L2440" s="160" t="s">
        <v>101</v>
      </c>
      <c r="M2440" s="211">
        <f>VLOOKUP(J2440,'Depr Rates'!A:G,7,FALSE)</f>
        <v>2.2100000000000002E-2</v>
      </c>
    </row>
    <row r="2441" spans="1:13" ht="14.45" x14ac:dyDescent="0.3">
      <c r="A2441" s="212" t="s">
        <v>103</v>
      </c>
      <c r="B2441" s="213">
        <v>10100502</v>
      </c>
      <c r="C2441" s="212">
        <v>108</v>
      </c>
      <c r="D2441" s="214">
        <v>43497</v>
      </c>
      <c r="E2441" s="160" t="s">
        <v>383</v>
      </c>
      <c r="F2441" s="160">
        <v>108603196</v>
      </c>
      <c r="G2441" s="160">
        <v>0</v>
      </c>
      <c r="H2441" s="214">
        <v>43482</v>
      </c>
      <c r="I2441" s="160" t="s">
        <v>384</v>
      </c>
      <c r="J2441" s="160" t="s">
        <v>424</v>
      </c>
      <c r="K2441" s="160">
        <f t="shared" si="40"/>
        <v>1</v>
      </c>
      <c r="L2441" s="160" t="s">
        <v>101</v>
      </c>
      <c r="M2441" s="211">
        <f>VLOOKUP(J2441,'Depr Rates'!A:G,7,FALSE)</f>
        <v>2.2100000000000002E-2</v>
      </c>
    </row>
    <row r="2442" spans="1:13" ht="14.45" x14ac:dyDescent="0.3">
      <c r="A2442" s="212" t="s">
        <v>103</v>
      </c>
      <c r="B2442" s="213">
        <v>10100502</v>
      </c>
      <c r="C2442" s="212">
        <v>108</v>
      </c>
      <c r="D2442" s="214">
        <v>43497</v>
      </c>
      <c r="E2442" s="160" t="s">
        <v>383</v>
      </c>
      <c r="F2442" s="160">
        <v>108603196</v>
      </c>
      <c r="G2442" s="160">
        <v>0</v>
      </c>
      <c r="H2442" s="214">
        <v>43482</v>
      </c>
      <c r="I2442" s="160" t="s">
        <v>384</v>
      </c>
      <c r="J2442" s="160" t="s">
        <v>424</v>
      </c>
      <c r="K2442" s="160">
        <f t="shared" si="40"/>
        <v>1</v>
      </c>
      <c r="L2442" s="160" t="s">
        <v>101</v>
      </c>
      <c r="M2442" s="211">
        <f>VLOOKUP(J2442,'Depr Rates'!A:G,7,FALSE)</f>
        <v>2.2100000000000002E-2</v>
      </c>
    </row>
    <row r="2443" spans="1:13" ht="14.45" x14ac:dyDescent="0.3">
      <c r="A2443" s="212" t="s">
        <v>103</v>
      </c>
      <c r="B2443" s="213">
        <v>10100502</v>
      </c>
      <c r="C2443" s="212">
        <v>108</v>
      </c>
      <c r="D2443" s="214">
        <v>43466</v>
      </c>
      <c r="E2443" s="160" t="s">
        <v>381</v>
      </c>
      <c r="F2443" s="160">
        <v>108603197</v>
      </c>
      <c r="G2443" s="160">
        <v>-700.42</v>
      </c>
      <c r="H2443" s="214">
        <v>43482</v>
      </c>
      <c r="I2443" s="160" t="s">
        <v>456</v>
      </c>
      <c r="J2443" s="160" t="s">
        <v>386</v>
      </c>
      <c r="K2443" s="160">
        <f t="shared" si="40"/>
        <v>1</v>
      </c>
      <c r="L2443" s="160" t="s">
        <v>101</v>
      </c>
      <c r="M2443" s="211">
        <f>VLOOKUP(J2443,'Depr Rates'!A:G,7,FALSE)</f>
        <v>3.2000000000000001E-2</v>
      </c>
    </row>
    <row r="2444" spans="1:13" ht="14.45" x14ac:dyDescent="0.3">
      <c r="A2444" s="212" t="s">
        <v>103</v>
      </c>
      <c r="B2444" s="213">
        <v>10100502</v>
      </c>
      <c r="C2444" s="212">
        <v>108</v>
      </c>
      <c r="D2444" s="214">
        <v>43466</v>
      </c>
      <c r="E2444" s="160" t="s">
        <v>383</v>
      </c>
      <c r="F2444" s="160">
        <v>108603197</v>
      </c>
      <c r="G2444" s="160">
        <v>0</v>
      </c>
      <c r="H2444" s="214">
        <v>43482</v>
      </c>
      <c r="I2444" s="160" t="s">
        <v>456</v>
      </c>
      <c r="J2444" s="160" t="s">
        <v>386</v>
      </c>
      <c r="K2444" s="160">
        <f t="shared" si="40"/>
        <v>1</v>
      </c>
      <c r="L2444" s="160" t="s">
        <v>101</v>
      </c>
      <c r="M2444" s="211">
        <f>VLOOKUP(J2444,'Depr Rates'!A:G,7,FALSE)</f>
        <v>3.2000000000000001E-2</v>
      </c>
    </row>
    <row r="2445" spans="1:13" ht="14.45" x14ac:dyDescent="0.3">
      <c r="A2445" s="212" t="s">
        <v>103</v>
      </c>
      <c r="B2445" s="213">
        <v>10100502</v>
      </c>
      <c r="C2445" s="212">
        <v>108</v>
      </c>
      <c r="D2445" s="214">
        <v>43466</v>
      </c>
      <c r="E2445" s="160" t="s">
        <v>383</v>
      </c>
      <c r="F2445" s="160">
        <v>108603197</v>
      </c>
      <c r="G2445" s="160">
        <v>0</v>
      </c>
      <c r="H2445" s="214">
        <v>43482</v>
      </c>
      <c r="I2445" s="160" t="s">
        <v>384</v>
      </c>
      <c r="J2445" s="160" t="s">
        <v>386</v>
      </c>
      <c r="K2445" s="160">
        <f t="shared" si="40"/>
        <v>1</v>
      </c>
      <c r="L2445" s="160" t="s">
        <v>101</v>
      </c>
      <c r="M2445" s="211">
        <f>VLOOKUP(J2445,'Depr Rates'!A:G,7,FALSE)</f>
        <v>3.2000000000000001E-2</v>
      </c>
    </row>
    <row r="2446" spans="1:13" ht="14.45" x14ac:dyDescent="0.3">
      <c r="A2446" s="212" t="s">
        <v>103</v>
      </c>
      <c r="B2446" s="213">
        <v>10100502</v>
      </c>
      <c r="C2446" s="212">
        <v>108</v>
      </c>
      <c r="D2446" s="214">
        <v>43497</v>
      </c>
      <c r="E2446" s="160" t="s">
        <v>383</v>
      </c>
      <c r="F2446" s="160">
        <v>108603197</v>
      </c>
      <c r="G2446" s="160">
        <v>0</v>
      </c>
      <c r="H2446" s="214">
        <v>43482</v>
      </c>
      <c r="I2446" s="160" t="s">
        <v>384</v>
      </c>
      <c r="J2446" s="160" t="s">
        <v>386</v>
      </c>
      <c r="K2446" s="160">
        <f t="shared" si="40"/>
        <v>1</v>
      </c>
      <c r="L2446" s="160" t="s">
        <v>101</v>
      </c>
      <c r="M2446" s="211">
        <f>VLOOKUP(J2446,'Depr Rates'!A:G,7,FALSE)</f>
        <v>3.2000000000000001E-2</v>
      </c>
    </row>
    <row r="2447" spans="1:13" ht="14.45" x14ac:dyDescent="0.3">
      <c r="A2447" s="212" t="s">
        <v>103</v>
      </c>
      <c r="B2447" s="213">
        <v>10100502</v>
      </c>
      <c r="C2447" s="212">
        <v>108</v>
      </c>
      <c r="D2447" s="214">
        <v>43497</v>
      </c>
      <c r="E2447" s="160" t="s">
        <v>383</v>
      </c>
      <c r="F2447" s="160">
        <v>108603197</v>
      </c>
      <c r="G2447" s="160">
        <v>0</v>
      </c>
      <c r="H2447" s="214">
        <v>43482</v>
      </c>
      <c r="I2447" s="160" t="s">
        <v>384</v>
      </c>
      <c r="J2447" s="160" t="s">
        <v>386</v>
      </c>
      <c r="K2447" s="160">
        <f t="shared" si="40"/>
        <v>1</v>
      </c>
      <c r="L2447" s="160" t="s">
        <v>101</v>
      </c>
      <c r="M2447" s="211">
        <f>VLOOKUP(J2447,'Depr Rates'!A:G,7,FALSE)</f>
        <v>3.2000000000000001E-2</v>
      </c>
    </row>
    <row r="2448" spans="1:13" ht="14.45" x14ac:dyDescent="0.3">
      <c r="A2448" s="212" t="s">
        <v>103</v>
      </c>
      <c r="B2448" s="213">
        <v>10100502</v>
      </c>
      <c r="C2448" s="212">
        <v>108</v>
      </c>
      <c r="D2448" s="214">
        <v>43497</v>
      </c>
      <c r="E2448" s="160" t="s">
        <v>383</v>
      </c>
      <c r="F2448" s="160">
        <v>108603197</v>
      </c>
      <c r="G2448" s="160">
        <v>0</v>
      </c>
      <c r="H2448" s="214">
        <v>43482</v>
      </c>
      <c r="I2448" s="160" t="s">
        <v>384</v>
      </c>
      <c r="J2448" s="160" t="s">
        <v>386</v>
      </c>
      <c r="K2448" s="160">
        <f t="shared" si="40"/>
        <v>1</v>
      </c>
      <c r="L2448" s="160" t="s">
        <v>101</v>
      </c>
      <c r="M2448" s="211">
        <f>VLOOKUP(J2448,'Depr Rates'!A:G,7,FALSE)</f>
        <v>3.2000000000000001E-2</v>
      </c>
    </row>
    <row r="2449" spans="1:13" ht="14.45" x14ac:dyDescent="0.3">
      <c r="A2449" s="212" t="s">
        <v>103</v>
      </c>
      <c r="B2449" s="213">
        <v>10100502</v>
      </c>
      <c r="C2449" s="212">
        <v>108</v>
      </c>
      <c r="D2449" s="214">
        <v>43466</v>
      </c>
      <c r="E2449" s="160" t="s">
        <v>383</v>
      </c>
      <c r="F2449" s="160">
        <v>108604145</v>
      </c>
      <c r="G2449" s="160">
        <v>0</v>
      </c>
      <c r="H2449" s="214">
        <v>43480</v>
      </c>
      <c r="I2449" s="160" t="s">
        <v>422</v>
      </c>
      <c r="J2449" s="160" t="s">
        <v>416</v>
      </c>
      <c r="K2449" s="160">
        <f t="shared" si="40"/>
        <v>1</v>
      </c>
      <c r="L2449" s="160" t="s">
        <v>101</v>
      </c>
      <c r="M2449" s="211">
        <f>VLOOKUP(J2449,'Depr Rates'!A:G,7,FALSE)</f>
        <v>2.4399999999999998E-2</v>
      </c>
    </row>
    <row r="2450" spans="1:13" ht="14.45" x14ac:dyDescent="0.3">
      <c r="A2450" s="212" t="s">
        <v>103</v>
      </c>
      <c r="B2450" s="213">
        <v>10100502</v>
      </c>
      <c r="C2450" s="212">
        <v>108</v>
      </c>
      <c r="D2450" s="214">
        <v>43466</v>
      </c>
      <c r="E2450" s="160" t="s">
        <v>381</v>
      </c>
      <c r="F2450" s="160">
        <v>108604145</v>
      </c>
      <c r="G2450" s="160">
        <v>-228.6</v>
      </c>
      <c r="H2450" s="214">
        <v>43480</v>
      </c>
      <c r="I2450" s="160" t="s">
        <v>422</v>
      </c>
      <c r="J2450" s="160" t="s">
        <v>424</v>
      </c>
      <c r="K2450" s="160">
        <f t="shared" si="40"/>
        <v>1</v>
      </c>
      <c r="L2450" s="160" t="s">
        <v>101</v>
      </c>
      <c r="M2450" s="211">
        <f>VLOOKUP(J2450,'Depr Rates'!A:G,7,FALSE)</f>
        <v>2.2100000000000002E-2</v>
      </c>
    </row>
    <row r="2451" spans="1:13" ht="14.45" x14ac:dyDescent="0.3">
      <c r="A2451" s="212" t="s">
        <v>103</v>
      </c>
      <c r="B2451" s="213">
        <v>10100502</v>
      </c>
      <c r="C2451" s="212">
        <v>108</v>
      </c>
      <c r="D2451" s="214">
        <v>43466</v>
      </c>
      <c r="E2451" s="160" t="s">
        <v>383</v>
      </c>
      <c r="F2451" s="160">
        <v>108604145</v>
      </c>
      <c r="G2451" s="160">
        <v>0</v>
      </c>
      <c r="H2451" s="214">
        <v>43480</v>
      </c>
      <c r="I2451" s="160" t="s">
        <v>422</v>
      </c>
      <c r="J2451" s="160" t="s">
        <v>424</v>
      </c>
      <c r="K2451" s="160">
        <f t="shared" si="40"/>
        <v>1</v>
      </c>
      <c r="L2451" s="160" t="s">
        <v>101</v>
      </c>
      <c r="M2451" s="211">
        <f>VLOOKUP(J2451,'Depr Rates'!A:G,7,FALSE)</f>
        <v>2.2100000000000002E-2</v>
      </c>
    </row>
    <row r="2452" spans="1:13" ht="14.45" x14ac:dyDescent="0.3">
      <c r="A2452" s="212" t="s">
        <v>103</v>
      </c>
      <c r="B2452" s="213">
        <v>10100502</v>
      </c>
      <c r="C2452" s="212">
        <v>108</v>
      </c>
      <c r="D2452" s="214">
        <v>43466</v>
      </c>
      <c r="E2452" s="160" t="s">
        <v>381</v>
      </c>
      <c r="F2452" s="160">
        <v>108604145</v>
      </c>
      <c r="G2452" s="160">
        <v>-121.2</v>
      </c>
      <c r="H2452" s="214">
        <v>43480</v>
      </c>
      <c r="I2452" s="160" t="s">
        <v>422</v>
      </c>
      <c r="J2452" s="160" t="s">
        <v>424</v>
      </c>
      <c r="K2452" s="160">
        <f t="shared" si="40"/>
        <v>1</v>
      </c>
      <c r="L2452" s="160" t="s">
        <v>101</v>
      </c>
      <c r="M2452" s="211">
        <f>VLOOKUP(J2452,'Depr Rates'!A:G,7,FALSE)</f>
        <v>2.2100000000000002E-2</v>
      </c>
    </row>
    <row r="2453" spans="1:13" ht="14.45" x14ac:dyDescent="0.3">
      <c r="A2453" s="212" t="s">
        <v>103</v>
      </c>
      <c r="B2453" s="213">
        <v>10100502</v>
      </c>
      <c r="C2453" s="212">
        <v>108</v>
      </c>
      <c r="D2453" s="214">
        <v>43466</v>
      </c>
      <c r="E2453" s="160" t="s">
        <v>381</v>
      </c>
      <c r="F2453" s="160">
        <v>108604145</v>
      </c>
      <c r="G2453" s="160">
        <v>-63</v>
      </c>
      <c r="H2453" s="214">
        <v>43480</v>
      </c>
      <c r="I2453" s="160" t="s">
        <v>422</v>
      </c>
      <c r="J2453" s="160" t="s">
        <v>424</v>
      </c>
      <c r="K2453" s="160">
        <f t="shared" si="40"/>
        <v>1</v>
      </c>
      <c r="L2453" s="160" t="s">
        <v>101</v>
      </c>
      <c r="M2453" s="211">
        <f>VLOOKUP(J2453,'Depr Rates'!A:G,7,FALSE)</f>
        <v>2.2100000000000002E-2</v>
      </c>
    </row>
    <row r="2454" spans="1:13" ht="14.45" x14ac:dyDescent="0.3">
      <c r="A2454" s="212" t="s">
        <v>103</v>
      </c>
      <c r="B2454" s="213">
        <v>10100502</v>
      </c>
      <c r="C2454" s="212">
        <v>108</v>
      </c>
      <c r="D2454" s="214">
        <v>43466</v>
      </c>
      <c r="E2454" s="160" t="s">
        <v>383</v>
      </c>
      <c r="F2454" s="160">
        <v>108604145</v>
      </c>
      <c r="G2454" s="160">
        <v>0</v>
      </c>
      <c r="H2454" s="214">
        <v>43480</v>
      </c>
      <c r="I2454" s="160" t="s">
        <v>422</v>
      </c>
      <c r="J2454" s="160" t="s">
        <v>424</v>
      </c>
      <c r="K2454" s="160">
        <f t="shared" si="40"/>
        <v>1</v>
      </c>
      <c r="L2454" s="160" t="s">
        <v>101</v>
      </c>
      <c r="M2454" s="211">
        <f>VLOOKUP(J2454,'Depr Rates'!A:G,7,FALSE)</f>
        <v>2.2100000000000002E-2</v>
      </c>
    </row>
    <row r="2455" spans="1:13" ht="14.45" x14ac:dyDescent="0.3">
      <c r="A2455" s="212" t="s">
        <v>103</v>
      </c>
      <c r="B2455" s="213">
        <v>10100502</v>
      </c>
      <c r="C2455" s="212">
        <v>108</v>
      </c>
      <c r="D2455" s="214">
        <v>43466</v>
      </c>
      <c r="E2455" s="160" t="s">
        <v>383</v>
      </c>
      <c r="F2455" s="160">
        <v>108604145</v>
      </c>
      <c r="G2455" s="160">
        <v>0</v>
      </c>
      <c r="H2455" s="214">
        <v>43480</v>
      </c>
      <c r="I2455" s="160" t="s">
        <v>422</v>
      </c>
      <c r="J2455" s="160" t="s">
        <v>424</v>
      </c>
      <c r="K2455" s="160">
        <f t="shared" si="40"/>
        <v>1</v>
      </c>
      <c r="L2455" s="160" t="s">
        <v>101</v>
      </c>
      <c r="M2455" s="211">
        <f>VLOOKUP(J2455,'Depr Rates'!A:G,7,FALSE)</f>
        <v>2.2100000000000002E-2</v>
      </c>
    </row>
    <row r="2456" spans="1:13" ht="14.45" x14ac:dyDescent="0.3">
      <c r="A2456" s="212" t="s">
        <v>103</v>
      </c>
      <c r="B2456" s="213">
        <v>10100502</v>
      </c>
      <c r="C2456" s="212">
        <v>108</v>
      </c>
      <c r="D2456" s="214">
        <v>43466</v>
      </c>
      <c r="E2456" s="160" t="s">
        <v>381</v>
      </c>
      <c r="F2456" s="160">
        <v>108604145</v>
      </c>
      <c r="G2456" s="215">
        <v>-1460.5</v>
      </c>
      <c r="H2456" s="214">
        <v>43480</v>
      </c>
      <c r="I2456" s="160" t="s">
        <v>422</v>
      </c>
      <c r="J2456" s="160" t="s">
        <v>416</v>
      </c>
      <c r="K2456" s="160">
        <f t="shared" si="40"/>
        <v>1</v>
      </c>
      <c r="L2456" s="160" t="s">
        <v>101</v>
      </c>
      <c r="M2456" s="211">
        <f>VLOOKUP(J2456,'Depr Rates'!A:G,7,FALSE)</f>
        <v>2.4399999999999998E-2</v>
      </c>
    </row>
    <row r="2457" spans="1:13" ht="14.45" x14ac:dyDescent="0.3">
      <c r="A2457" s="212" t="s">
        <v>103</v>
      </c>
      <c r="B2457" s="213">
        <v>10100502</v>
      </c>
      <c r="C2457" s="212">
        <v>108</v>
      </c>
      <c r="D2457" s="214">
        <v>43466</v>
      </c>
      <c r="E2457" s="160" t="s">
        <v>381</v>
      </c>
      <c r="F2457" s="160">
        <v>108604145</v>
      </c>
      <c r="G2457" s="215">
        <v>-1576.5</v>
      </c>
      <c r="H2457" s="214">
        <v>43480</v>
      </c>
      <c r="I2457" s="160" t="s">
        <v>422</v>
      </c>
      <c r="J2457" s="160" t="s">
        <v>416</v>
      </c>
      <c r="K2457" s="160">
        <f t="shared" si="40"/>
        <v>1</v>
      </c>
      <c r="L2457" s="160" t="s">
        <v>101</v>
      </c>
      <c r="M2457" s="211">
        <f>VLOOKUP(J2457,'Depr Rates'!A:G,7,FALSE)</f>
        <v>2.4399999999999998E-2</v>
      </c>
    </row>
    <row r="2458" spans="1:13" ht="14.45" x14ac:dyDescent="0.3">
      <c r="A2458" s="212" t="s">
        <v>103</v>
      </c>
      <c r="B2458" s="213">
        <v>10100502</v>
      </c>
      <c r="C2458" s="212">
        <v>108</v>
      </c>
      <c r="D2458" s="214">
        <v>43466</v>
      </c>
      <c r="E2458" s="160" t="s">
        <v>381</v>
      </c>
      <c r="F2458" s="160">
        <v>108604145</v>
      </c>
      <c r="G2458" s="215">
        <v>-9718.08</v>
      </c>
      <c r="H2458" s="214">
        <v>43480</v>
      </c>
      <c r="I2458" s="160" t="s">
        <v>422</v>
      </c>
      <c r="J2458" s="160" t="s">
        <v>416</v>
      </c>
      <c r="K2458" s="160">
        <f t="shared" si="40"/>
        <v>1</v>
      </c>
      <c r="L2458" s="160" t="s">
        <v>101</v>
      </c>
      <c r="M2458" s="211">
        <f>VLOOKUP(J2458,'Depr Rates'!A:G,7,FALSE)</f>
        <v>2.4399999999999998E-2</v>
      </c>
    </row>
    <row r="2459" spans="1:13" ht="14.45" x14ac:dyDescent="0.3">
      <c r="A2459" s="212" t="s">
        <v>103</v>
      </c>
      <c r="B2459" s="213">
        <v>10100502</v>
      </c>
      <c r="C2459" s="212">
        <v>108</v>
      </c>
      <c r="D2459" s="214">
        <v>43466</v>
      </c>
      <c r="E2459" s="160" t="s">
        <v>383</v>
      </c>
      <c r="F2459" s="160">
        <v>108604145</v>
      </c>
      <c r="G2459" s="160">
        <v>0</v>
      </c>
      <c r="H2459" s="214">
        <v>43480</v>
      </c>
      <c r="I2459" s="160" t="s">
        <v>422</v>
      </c>
      <c r="J2459" s="160" t="s">
        <v>416</v>
      </c>
      <c r="K2459" s="160">
        <f t="shared" si="40"/>
        <v>1</v>
      </c>
      <c r="L2459" s="160" t="s">
        <v>101</v>
      </c>
      <c r="M2459" s="211">
        <f>VLOOKUP(J2459,'Depr Rates'!A:G,7,FALSE)</f>
        <v>2.4399999999999998E-2</v>
      </c>
    </row>
    <row r="2460" spans="1:13" ht="14.45" x14ac:dyDescent="0.3">
      <c r="A2460" s="212" t="s">
        <v>103</v>
      </c>
      <c r="B2460" s="213">
        <v>10100502</v>
      </c>
      <c r="C2460" s="212">
        <v>108</v>
      </c>
      <c r="D2460" s="214">
        <v>43466</v>
      </c>
      <c r="E2460" s="160" t="s">
        <v>383</v>
      </c>
      <c r="F2460" s="160">
        <v>108604145</v>
      </c>
      <c r="G2460" s="160">
        <v>0</v>
      </c>
      <c r="H2460" s="214">
        <v>43480</v>
      </c>
      <c r="I2460" s="160" t="s">
        <v>422</v>
      </c>
      <c r="J2460" s="160" t="s">
        <v>416</v>
      </c>
      <c r="K2460" s="160">
        <f t="shared" si="40"/>
        <v>1</v>
      </c>
      <c r="L2460" s="160" t="s">
        <v>101</v>
      </c>
      <c r="M2460" s="211">
        <f>VLOOKUP(J2460,'Depr Rates'!A:G,7,FALSE)</f>
        <v>2.4399999999999998E-2</v>
      </c>
    </row>
    <row r="2461" spans="1:13" ht="14.45" x14ac:dyDescent="0.3">
      <c r="A2461" s="212" t="s">
        <v>103</v>
      </c>
      <c r="B2461" s="213">
        <v>10100502</v>
      </c>
      <c r="C2461" s="212">
        <v>108</v>
      </c>
      <c r="D2461" s="214">
        <v>43466</v>
      </c>
      <c r="E2461" s="160" t="s">
        <v>383</v>
      </c>
      <c r="F2461" s="160">
        <v>108604145</v>
      </c>
      <c r="G2461" s="160">
        <v>0</v>
      </c>
      <c r="H2461" s="214">
        <v>43480</v>
      </c>
      <c r="I2461" s="160" t="s">
        <v>422</v>
      </c>
      <c r="J2461" s="160" t="s">
        <v>416</v>
      </c>
      <c r="K2461" s="160">
        <f t="shared" si="40"/>
        <v>1</v>
      </c>
      <c r="L2461" s="160" t="s">
        <v>101</v>
      </c>
      <c r="M2461" s="211">
        <f>VLOOKUP(J2461,'Depr Rates'!A:G,7,FALSE)</f>
        <v>2.4399999999999998E-2</v>
      </c>
    </row>
    <row r="2462" spans="1:13" ht="14.45" x14ac:dyDescent="0.3">
      <c r="A2462" s="212" t="s">
        <v>103</v>
      </c>
      <c r="B2462" s="213">
        <v>10100502</v>
      </c>
      <c r="C2462" s="212">
        <v>108</v>
      </c>
      <c r="D2462" s="214">
        <v>43466</v>
      </c>
      <c r="E2462" s="160" t="s">
        <v>381</v>
      </c>
      <c r="F2462" s="160">
        <v>108604145</v>
      </c>
      <c r="G2462" s="215">
        <v>-1213.5</v>
      </c>
      <c r="H2462" s="214">
        <v>43480</v>
      </c>
      <c r="I2462" s="160" t="s">
        <v>422</v>
      </c>
      <c r="J2462" s="160" t="s">
        <v>416</v>
      </c>
      <c r="K2462" s="160">
        <f t="shared" si="40"/>
        <v>1</v>
      </c>
      <c r="L2462" s="160" t="s">
        <v>101</v>
      </c>
      <c r="M2462" s="211">
        <f>VLOOKUP(J2462,'Depr Rates'!A:G,7,FALSE)</f>
        <v>2.4399999999999998E-2</v>
      </c>
    </row>
    <row r="2463" spans="1:13" ht="14.45" x14ac:dyDescent="0.3">
      <c r="A2463" s="212" t="s">
        <v>103</v>
      </c>
      <c r="B2463" s="213">
        <v>10100502</v>
      </c>
      <c r="C2463" s="212">
        <v>108</v>
      </c>
      <c r="D2463" s="214">
        <v>43466</v>
      </c>
      <c r="E2463" s="160" t="s">
        <v>381</v>
      </c>
      <c r="F2463" s="160">
        <v>108604145</v>
      </c>
      <c r="G2463" s="215">
        <v>-3219.82</v>
      </c>
      <c r="H2463" s="214">
        <v>43480</v>
      </c>
      <c r="I2463" s="160" t="s">
        <v>422</v>
      </c>
      <c r="J2463" s="160" t="s">
        <v>416</v>
      </c>
      <c r="K2463" s="160">
        <f t="shared" si="40"/>
        <v>1</v>
      </c>
      <c r="L2463" s="160" t="s">
        <v>101</v>
      </c>
      <c r="M2463" s="211">
        <f>VLOOKUP(J2463,'Depr Rates'!A:G,7,FALSE)</f>
        <v>2.4399999999999998E-2</v>
      </c>
    </row>
    <row r="2464" spans="1:13" ht="14.45" x14ac:dyDescent="0.3">
      <c r="A2464" s="212" t="s">
        <v>103</v>
      </c>
      <c r="B2464" s="213">
        <v>10100502</v>
      </c>
      <c r="C2464" s="212">
        <v>108</v>
      </c>
      <c r="D2464" s="214">
        <v>43466</v>
      </c>
      <c r="E2464" s="160" t="s">
        <v>381</v>
      </c>
      <c r="F2464" s="160">
        <v>108604145</v>
      </c>
      <c r="G2464" s="215">
        <v>-17406.810000000001</v>
      </c>
      <c r="H2464" s="214">
        <v>43480</v>
      </c>
      <c r="I2464" s="160" t="s">
        <v>422</v>
      </c>
      <c r="J2464" s="160" t="s">
        <v>416</v>
      </c>
      <c r="K2464" s="160">
        <f t="shared" si="40"/>
        <v>1</v>
      </c>
      <c r="L2464" s="160" t="s">
        <v>101</v>
      </c>
      <c r="M2464" s="211">
        <f>VLOOKUP(J2464,'Depr Rates'!A:G,7,FALSE)</f>
        <v>2.4399999999999998E-2</v>
      </c>
    </row>
    <row r="2465" spans="1:13" ht="14.45" x14ac:dyDescent="0.3">
      <c r="A2465" s="212" t="s">
        <v>103</v>
      </c>
      <c r="B2465" s="213">
        <v>10100502</v>
      </c>
      <c r="C2465" s="212">
        <v>108</v>
      </c>
      <c r="D2465" s="214">
        <v>43466</v>
      </c>
      <c r="E2465" s="160" t="s">
        <v>383</v>
      </c>
      <c r="F2465" s="160">
        <v>108604145</v>
      </c>
      <c r="G2465" s="160">
        <v>0</v>
      </c>
      <c r="H2465" s="214">
        <v>43480</v>
      </c>
      <c r="I2465" s="160" t="s">
        <v>422</v>
      </c>
      <c r="J2465" s="160" t="s">
        <v>416</v>
      </c>
      <c r="K2465" s="160">
        <f t="shared" si="40"/>
        <v>1</v>
      </c>
      <c r="L2465" s="160" t="s">
        <v>101</v>
      </c>
      <c r="M2465" s="211">
        <f>VLOOKUP(J2465,'Depr Rates'!A:G,7,FALSE)</f>
        <v>2.4399999999999998E-2</v>
      </c>
    </row>
    <row r="2466" spans="1:13" ht="14.45" x14ac:dyDescent="0.3">
      <c r="A2466" s="212" t="s">
        <v>103</v>
      </c>
      <c r="B2466" s="213">
        <v>10100502</v>
      </c>
      <c r="C2466" s="212">
        <v>108</v>
      </c>
      <c r="D2466" s="214">
        <v>43466</v>
      </c>
      <c r="E2466" s="160" t="s">
        <v>383</v>
      </c>
      <c r="F2466" s="160">
        <v>108604145</v>
      </c>
      <c r="G2466" s="160">
        <v>0</v>
      </c>
      <c r="H2466" s="214">
        <v>43480</v>
      </c>
      <c r="I2466" s="160" t="s">
        <v>422</v>
      </c>
      <c r="J2466" s="160" t="s">
        <v>416</v>
      </c>
      <c r="K2466" s="160">
        <f t="shared" si="40"/>
        <v>1</v>
      </c>
      <c r="L2466" s="160" t="s">
        <v>101</v>
      </c>
      <c r="M2466" s="211">
        <f>VLOOKUP(J2466,'Depr Rates'!A:G,7,FALSE)</f>
        <v>2.4399999999999998E-2</v>
      </c>
    </row>
    <row r="2467" spans="1:13" ht="14.45" x14ac:dyDescent="0.3">
      <c r="A2467" s="212" t="s">
        <v>103</v>
      </c>
      <c r="B2467" s="213">
        <v>10100502</v>
      </c>
      <c r="C2467" s="212">
        <v>108</v>
      </c>
      <c r="D2467" s="214">
        <v>43466</v>
      </c>
      <c r="E2467" s="160" t="s">
        <v>383</v>
      </c>
      <c r="F2467" s="160">
        <v>108604145</v>
      </c>
      <c r="G2467" s="160">
        <v>0</v>
      </c>
      <c r="H2467" s="214">
        <v>43480</v>
      </c>
      <c r="I2467" s="160" t="s">
        <v>422</v>
      </c>
      <c r="J2467" s="160" t="s">
        <v>416</v>
      </c>
      <c r="K2467" s="160">
        <f t="shared" si="40"/>
        <v>1</v>
      </c>
      <c r="L2467" s="160" t="s">
        <v>101</v>
      </c>
      <c r="M2467" s="211">
        <f>VLOOKUP(J2467,'Depr Rates'!A:G,7,FALSE)</f>
        <v>2.4399999999999998E-2</v>
      </c>
    </row>
    <row r="2468" spans="1:13" ht="14.45" x14ac:dyDescent="0.3">
      <c r="A2468" s="212" t="s">
        <v>103</v>
      </c>
      <c r="B2468" s="213">
        <v>10100502</v>
      </c>
      <c r="C2468" s="212">
        <v>108</v>
      </c>
      <c r="D2468" s="214">
        <v>43466</v>
      </c>
      <c r="E2468" s="160" t="s">
        <v>381</v>
      </c>
      <c r="F2468" s="160">
        <v>108604145</v>
      </c>
      <c r="G2468" s="215">
        <v>-33694.800000000003</v>
      </c>
      <c r="H2468" s="214">
        <v>43480</v>
      </c>
      <c r="I2468" s="160" t="s">
        <v>422</v>
      </c>
      <c r="J2468" s="160" t="s">
        <v>416</v>
      </c>
      <c r="K2468" s="160">
        <f t="shared" si="40"/>
        <v>1</v>
      </c>
      <c r="L2468" s="160" t="s">
        <v>101</v>
      </c>
      <c r="M2468" s="211">
        <f>VLOOKUP(J2468,'Depr Rates'!A:G,7,FALSE)</f>
        <v>2.4399999999999998E-2</v>
      </c>
    </row>
    <row r="2469" spans="1:13" ht="14.45" x14ac:dyDescent="0.3">
      <c r="A2469" s="212" t="s">
        <v>103</v>
      </c>
      <c r="B2469" s="213">
        <v>10100502</v>
      </c>
      <c r="C2469" s="212">
        <v>108</v>
      </c>
      <c r="D2469" s="214">
        <v>43466</v>
      </c>
      <c r="E2469" s="160" t="s">
        <v>383</v>
      </c>
      <c r="F2469" s="160">
        <v>108604145</v>
      </c>
      <c r="G2469" s="160">
        <v>0</v>
      </c>
      <c r="H2469" s="214">
        <v>43480</v>
      </c>
      <c r="I2469" s="160" t="s">
        <v>384</v>
      </c>
      <c r="J2469" s="160" t="s">
        <v>424</v>
      </c>
      <c r="K2469" s="160">
        <f t="shared" ref="K2469:K2532" si="41">MONTH(H2469)</f>
        <v>1</v>
      </c>
      <c r="L2469" s="160" t="s">
        <v>101</v>
      </c>
      <c r="M2469" s="211">
        <f>VLOOKUP(J2469,'Depr Rates'!A:G,7,FALSE)</f>
        <v>2.2100000000000002E-2</v>
      </c>
    </row>
    <row r="2470" spans="1:13" ht="14.45" x14ac:dyDescent="0.3">
      <c r="A2470" s="212" t="s">
        <v>103</v>
      </c>
      <c r="B2470" s="213">
        <v>10100502</v>
      </c>
      <c r="C2470" s="212">
        <v>108</v>
      </c>
      <c r="D2470" s="214">
        <v>43466</v>
      </c>
      <c r="E2470" s="160" t="s">
        <v>383</v>
      </c>
      <c r="F2470" s="160">
        <v>108604145</v>
      </c>
      <c r="G2470" s="160">
        <v>0</v>
      </c>
      <c r="H2470" s="214">
        <v>43480</v>
      </c>
      <c r="I2470" s="160" t="s">
        <v>384</v>
      </c>
      <c r="J2470" s="160" t="s">
        <v>424</v>
      </c>
      <c r="K2470" s="160">
        <f t="shared" si="41"/>
        <v>1</v>
      </c>
      <c r="L2470" s="160" t="s">
        <v>101</v>
      </c>
      <c r="M2470" s="211">
        <f>VLOOKUP(J2470,'Depr Rates'!A:G,7,FALSE)</f>
        <v>2.2100000000000002E-2</v>
      </c>
    </row>
    <row r="2471" spans="1:13" ht="14.45" x14ac:dyDescent="0.3">
      <c r="A2471" s="212" t="s">
        <v>103</v>
      </c>
      <c r="B2471" s="213">
        <v>10100502</v>
      </c>
      <c r="C2471" s="212">
        <v>108</v>
      </c>
      <c r="D2471" s="214">
        <v>43466</v>
      </c>
      <c r="E2471" s="160" t="s">
        <v>383</v>
      </c>
      <c r="F2471" s="160">
        <v>108604145</v>
      </c>
      <c r="G2471" s="160">
        <v>0</v>
      </c>
      <c r="H2471" s="214">
        <v>43480</v>
      </c>
      <c r="I2471" s="160" t="s">
        <v>384</v>
      </c>
      <c r="J2471" s="160" t="s">
        <v>424</v>
      </c>
      <c r="K2471" s="160">
        <f t="shared" si="41"/>
        <v>1</v>
      </c>
      <c r="L2471" s="160" t="s">
        <v>101</v>
      </c>
      <c r="M2471" s="211">
        <f>VLOOKUP(J2471,'Depr Rates'!A:G,7,FALSE)</f>
        <v>2.2100000000000002E-2</v>
      </c>
    </row>
    <row r="2472" spans="1:13" ht="14.45" x14ac:dyDescent="0.3">
      <c r="A2472" s="212" t="s">
        <v>103</v>
      </c>
      <c r="B2472" s="213">
        <v>10100502</v>
      </c>
      <c r="C2472" s="212">
        <v>108</v>
      </c>
      <c r="D2472" s="214">
        <v>43466</v>
      </c>
      <c r="E2472" s="160" t="s">
        <v>383</v>
      </c>
      <c r="F2472" s="160">
        <v>108604145</v>
      </c>
      <c r="G2472" s="160">
        <v>0</v>
      </c>
      <c r="H2472" s="214">
        <v>43480</v>
      </c>
      <c r="I2472" s="160" t="s">
        <v>384</v>
      </c>
      <c r="J2472" s="160" t="s">
        <v>416</v>
      </c>
      <c r="K2472" s="160">
        <f t="shared" si="41"/>
        <v>1</v>
      </c>
      <c r="L2472" s="160" t="s">
        <v>101</v>
      </c>
      <c r="M2472" s="211">
        <f>VLOOKUP(J2472,'Depr Rates'!A:G,7,FALSE)</f>
        <v>2.4399999999999998E-2</v>
      </c>
    </row>
    <row r="2473" spans="1:13" ht="14.45" x14ac:dyDescent="0.3">
      <c r="A2473" s="212" t="s">
        <v>103</v>
      </c>
      <c r="B2473" s="213">
        <v>10100502</v>
      </c>
      <c r="C2473" s="212">
        <v>108</v>
      </c>
      <c r="D2473" s="214">
        <v>43466</v>
      </c>
      <c r="E2473" s="160" t="s">
        <v>383</v>
      </c>
      <c r="F2473" s="160">
        <v>108604145</v>
      </c>
      <c r="G2473" s="160">
        <v>0</v>
      </c>
      <c r="H2473" s="214">
        <v>43480</v>
      </c>
      <c r="I2473" s="160" t="s">
        <v>384</v>
      </c>
      <c r="J2473" s="160" t="s">
        <v>416</v>
      </c>
      <c r="K2473" s="160">
        <f t="shared" si="41"/>
        <v>1</v>
      </c>
      <c r="L2473" s="160" t="s">
        <v>101</v>
      </c>
      <c r="M2473" s="211">
        <f>VLOOKUP(J2473,'Depr Rates'!A:G,7,FALSE)</f>
        <v>2.4399999999999998E-2</v>
      </c>
    </row>
    <row r="2474" spans="1:13" ht="14.45" x14ac:dyDescent="0.3">
      <c r="A2474" s="212" t="s">
        <v>103</v>
      </c>
      <c r="B2474" s="213">
        <v>10100502</v>
      </c>
      <c r="C2474" s="212">
        <v>108</v>
      </c>
      <c r="D2474" s="214">
        <v>43466</v>
      </c>
      <c r="E2474" s="160" t="s">
        <v>383</v>
      </c>
      <c r="F2474" s="160">
        <v>108604145</v>
      </c>
      <c r="G2474" s="160">
        <v>0</v>
      </c>
      <c r="H2474" s="214">
        <v>43480</v>
      </c>
      <c r="I2474" s="160" t="s">
        <v>384</v>
      </c>
      <c r="J2474" s="160" t="s">
        <v>416</v>
      </c>
      <c r="K2474" s="160">
        <f t="shared" si="41"/>
        <v>1</v>
      </c>
      <c r="L2474" s="160" t="s">
        <v>101</v>
      </c>
      <c r="M2474" s="211">
        <f>VLOOKUP(J2474,'Depr Rates'!A:G,7,FALSE)</f>
        <v>2.4399999999999998E-2</v>
      </c>
    </row>
    <row r="2475" spans="1:13" ht="14.45" x14ac:dyDescent="0.3">
      <c r="A2475" s="212" t="s">
        <v>103</v>
      </c>
      <c r="B2475" s="213">
        <v>10100502</v>
      </c>
      <c r="C2475" s="212">
        <v>108</v>
      </c>
      <c r="D2475" s="214">
        <v>43466</v>
      </c>
      <c r="E2475" s="160" t="s">
        <v>383</v>
      </c>
      <c r="F2475" s="160">
        <v>108604145</v>
      </c>
      <c r="G2475" s="160">
        <v>0</v>
      </c>
      <c r="H2475" s="214">
        <v>43480</v>
      </c>
      <c r="I2475" s="160" t="s">
        <v>384</v>
      </c>
      <c r="J2475" s="160" t="s">
        <v>416</v>
      </c>
      <c r="K2475" s="160">
        <f t="shared" si="41"/>
        <v>1</v>
      </c>
      <c r="L2475" s="160" t="s">
        <v>101</v>
      </c>
      <c r="M2475" s="211">
        <f>VLOOKUP(J2475,'Depr Rates'!A:G,7,FALSE)</f>
        <v>2.4399999999999998E-2</v>
      </c>
    </row>
    <row r="2476" spans="1:13" ht="14.45" x14ac:dyDescent="0.3">
      <c r="A2476" s="212" t="s">
        <v>103</v>
      </c>
      <c r="B2476" s="213">
        <v>10100502</v>
      </c>
      <c r="C2476" s="212">
        <v>108</v>
      </c>
      <c r="D2476" s="214">
        <v>43466</v>
      </c>
      <c r="E2476" s="160" t="s">
        <v>383</v>
      </c>
      <c r="F2476" s="160">
        <v>108604145</v>
      </c>
      <c r="G2476" s="160">
        <v>0</v>
      </c>
      <c r="H2476" s="214">
        <v>43480</v>
      </c>
      <c r="I2476" s="160" t="s">
        <v>384</v>
      </c>
      <c r="J2476" s="160" t="s">
        <v>416</v>
      </c>
      <c r="K2476" s="160">
        <f t="shared" si="41"/>
        <v>1</v>
      </c>
      <c r="L2476" s="160" t="s">
        <v>101</v>
      </c>
      <c r="M2476" s="211">
        <f>VLOOKUP(J2476,'Depr Rates'!A:G,7,FALSE)</f>
        <v>2.4399999999999998E-2</v>
      </c>
    </row>
    <row r="2477" spans="1:13" ht="14.45" x14ac:dyDescent="0.3">
      <c r="A2477" s="212" t="s">
        <v>103</v>
      </c>
      <c r="B2477" s="213">
        <v>10100502</v>
      </c>
      <c r="C2477" s="212">
        <v>108</v>
      </c>
      <c r="D2477" s="214">
        <v>43466</v>
      </c>
      <c r="E2477" s="160" t="s">
        <v>383</v>
      </c>
      <c r="F2477" s="160">
        <v>108604145</v>
      </c>
      <c r="G2477" s="160">
        <v>0</v>
      </c>
      <c r="H2477" s="214">
        <v>43480</v>
      </c>
      <c r="I2477" s="160" t="s">
        <v>384</v>
      </c>
      <c r="J2477" s="160" t="s">
        <v>416</v>
      </c>
      <c r="K2477" s="160">
        <f t="shared" si="41"/>
        <v>1</v>
      </c>
      <c r="L2477" s="160" t="s">
        <v>101</v>
      </c>
      <c r="M2477" s="211">
        <f>VLOOKUP(J2477,'Depr Rates'!A:G,7,FALSE)</f>
        <v>2.4399999999999998E-2</v>
      </c>
    </row>
    <row r="2478" spans="1:13" ht="14.45" x14ac:dyDescent="0.3">
      <c r="A2478" s="212" t="s">
        <v>103</v>
      </c>
      <c r="B2478" s="213">
        <v>10100502</v>
      </c>
      <c r="C2478" s="212">
        <v>108</v>
      </c>
      <c r="D2478" s="214">
        <v>43466</v>
      </c>
      <c r="E2478" s="160" t="s">
        <v>383</v>
      </c>
      <c r="F2478" s="160">
        <v>108604145</v>
      </c>
      <c r="G2478" s="160">
        <v>0</v>
      </c>
      <c r="H2478" s="214">
        <v>43480</v>
      </c>
      <c r="I2478" s="160" t="s">
        <v>384</v>
      </c>
      <c r="J2478" s="160" t="s">
        <v>416</v>
      </c>
      <c r="K2478" s="160">
        <f t="shared" si="41"/>
        <v>1</v>
      </c>
      <c r="L2478" s="160" t="s">
        <v>101</v>
      </c>
      <c r="M2478" s="211">
        <f>VLOOKUP(J2478,'Depr Rates'!A:G,7,FALSE)</f>
        <v>2.4399999999999998E-2</v>
      </c>
    </row>
    <row r="2479" spans="1:13" ht="14.45" x14ac:dyDescent="0.3">
      <c r="A2479" s="212" t="s">
        <v>103</v>
      </c>
      <c r="B2479" s="213">
        <v>10100502</v>
      </c>
      <c r="C2479" s="212">
        <v>108</v>
      </c>
      <c r="D2479" s="214">
        <v>43497</v>
      </c>
      <c r="E2479" s="160" t="s">
        <v>383</v>
      </c>
      <c r="F2479" s="160">
        <v>108604145</v>
      </c>
      <c r="G2479" s="160">
        <v>0</v>
      </c>
      <c r="H2479" s="214">
        <v>43480</v>
      </c>
      <c r="I2479" s="160" t="s">
        <v>384</v>
      </c>
      <c r="J2479" s="160" t="s">
        <v>424</v>
      </c>
      <c r="K2479" s="160">
        <f t="shared" si="41"/>
        <v>1</v>
      </c>
      <c r="L2479" s="160" t="s">
        <v>101</v>
      </c>
      <c r="M2479" s="211">
        <f>VLOOKUP(J2479,'Depr Rates'!A:G,7,FALSE)</f>
        <v>2.2100000000000002E-2</v>
      </c>
    </row>
    <row r="2480" spans="1:13" ht="14.45" x14ac:dyDescent="0.3">
      <c r="A2480" s="212" t="s">
        <v>103</v>
      </c>
      <c r="B2480" s="213">
        <v>10100502</v>
      </c>
      <c r="C2480" s="212">
        <v>108</v>
      </c>
      <c r="D2480" s="214">
        <v>43497</v>
      </c>
      <c r="E2480" s="160" t="s">
        <v>383</v>
      </c>
      <c r="F2480" s="160">
        <v>108604145</v>
      </c>
      <c r="G2480" s="160">
        <v>0</v>
      </c>
      <c r="H2480" s="214">
        <v>43480</v>
      </c>
      <c r="I2480" s="160" t="s">
        <v>384</v>
      </c>
      <c r="J2480" s="160" t="s">
        <v>424</v>
      </c>
      <c r="K2480" s="160">
        <f t="shared" si="41"/>
        <v>1</v>
      </c>
      <c r="L2480" s="160" t="s">
        <v>101</v>
      </c>
      <c r="M2480" s="211">
        <f>VLOOKUP(J2480,'Depr Rates'!A:G,7,FALSE)</f>
        <v>2.2100000000000002E-2</v>
      </c>
    </row>
    <row r="2481" spans="1:13" ht="14.45" x14ac:dyDescent="0.3">
      <c r="A2481" s="212" t="s">
        <v>103</v>
      </c>
      <c r="B2481" s="213">
        <v>10100502</v>
      </c>
      <c r="C2481" s="212">
        <v>108</v>
      </c>
      <c r="D2481" s="214">
        <v>43497</v>
      </c>
      <c r="E2481" s="160" t="s">
        <v>383</v>
      </c>
      <c r="F2481" s="160">
        <v>108604145</v>
      </c>
      <c r="G2481" s="160">
        <v>0</v>
      </c>
      <c r="H2481" s="214">
        <v>43480</v>
      </c>
      <c r="I2481" s="160" t="s">
        <v>384</v>
      </c>
      <c r="J2481" s="160" t="s">
        <v>424</v>
      </c>
      <c r="K2481" s="160">
        <f t="shared" si="41"/>
        <v>1</v>
      </c>
      <c r="L2481" s="160" t="s">
        <v>101</v>
      </c>
      <c r="M2481" s="211">
        <f>VLOOKUP(J2481,'Depr Rates'!A:G,7,FALSE)</f>
        <v>2.2100000000000002E-2</v>
      </c>
    </row>
    <row r="2482" spans="1:13" ht="14.45" x14ac:dyDescent="0.3">
      <c r="A2482" s="212" t="s">
        <v>103</v>
      </c>
      <c r="B2482" s="213">
        <v>10100502</v>
      </c>
      <c r="C2482" s="212">
        <v>108</v>
      </c>
      <c r="D2482" s="214">
        <v>43497</v>
      </c>
      <c r="E2482" s="160" t="s">
        <v>383</v>
      </c>
      <c r="F2482" s="160">
        <v>108604145</v>
      </c>
      <c r="G2482" s="160">
        <v>0</v>
      </c>
      <c r="H2482" s="214">
        <v>43480</v>
      </c>
      <c r="I2482" s="160" t="s">
        <v>384</v>
      </c>
      <c r="J2482" s="160" t="s">
        <v>416</v>
      </c>
      <c r="K2482" s="160">
        <f t="shared" si="41"/>
        <v>1</v>
      </c>
      <c r="L2482" s="160" t="s">
        <v>101</v>
      </c>
      <c r="M2482" s="211">
        <f>VLOOKUP(J2482,'Depr Rates'!A:G,7,FALSE)</f>
        <v>2.4399999999999998E-2</v>
      </c>
    </row>
    <row r="2483" spans="1:13" ht="14.45" x14ac:dyDescent="0.3">
      <c r="A2483" s="212" t="s">
        <v>103</v>
      </c>
      <c r="B2483" s="213">
        <v>10100502</v>
      </c>
      <c r="C2483" s="212">
        <v>108</v>
      </c>
      <c r="D2483" s="214">
        <v>43497</v>
      </c>
      <c r="E2483" s="160" t="s">
        <v>383</v>
      </c>
      <c r="F2483" s="160">
        <v>108604145</v>
      </c>
      <c r="G2483" s="160">
        <v>0</v>
      </c>
      <c r="H2483" s="214">
        <v>43480</v>
      </c>
      <c r="I2483" s="160" t="s">
        <v>384</v>
      </c>
      <c r="J2483" s="160" t="s">
        <v>416</v>
      </c>
      <c r="K2483" s="160">
        <f t="shared" si="41"/>
        <v>1</v>
      </c>
      <c r="L2483" s="160" t="s">
        <v>101</v>
      </c>
      <c r="M2483" s="211">
        <f>VLOOKUP(J2483,'Depr Rates'!A:G,7,FALSE)</f>
        <v>2.4399999999999998E-2</v>
      </c>
    </row>
    <row r="2484" spans="1:13" ht="14.45" x14ac:dyDescent="0.3">
      <c r="A2484" s="212" t="s">
        <v>103</v>
      </c>
      <c r="B2484" s="213">
        <v>10100502</v>
      </c>
      <c r="C2484" s="212">
        <v>108</v>
      </c>
      <c r="D2484" s="214">
        <v>43497</v>
      </c>
      <c r="E2484" s="160" t="s">
        <v>383</v>
      </c>
      <c r="F2484" s="160">
        <v>108604145</v>
      </c>
      <c r="G2484" s="160">
        <v>0</v>
      </c>
      <c r="H2484" s="214">
        <v>43480</v>
      </c>
      <c r="I2484" s="160" t="s">
        <v>384</v>
      </c>
      <c r="J2484" s="160" t="s">
        <v>416</v>
      </c>
      <c r="K2484" s="160">
        <f t="shared" si="41"/>
        <v>1</v>
      </c>
      <c r="L2484" s="160" t="s">
        <v>101</v>
      </c>
      <c r="M2484" s="211">
        <f>VLOOKUP(J2484,'Depr Rates'!A:G,7,FALSE)</f>
        <v>2.4399999999999998E-2</v>
      </c>
    </row>
    <row r="2485" spans="1:13" ht="14.45" x14ac:dyDescent="0.3">
      <c r="A2485" s="212" t="s">
        <v>103</v>
      </c>
      <c r="B2485" s="213">
        <v>10100502</v>
      </c>
      <c r="C2485" s="212">
        <v>108</v>
      </c>
      <c r="D2485" s="214">
        <v>43497</v>
      </c>
      <c r="E2485" s="160" t="s">
        <v>383</v>
      </c>
      <c r="F2485" s="160">
        <v>108604145</v>
      </c>
      <c r="G2485" s="160">
        <v>0</v>
      </c>
      <c r="H2485" s="214">
        <v>43480</v>
      </c>
      <c r="I2485" s="160" t="s">
        <v>384</v>
      </c>
      <c r="J2485" s="160" t="s">
        <v>416</v>
      </c>
      <c r="K2485" s="160">
        <f t="shared" si="41"/>
        <v>1</v>
      </c>
      <c r="L2485" s="160" t="s">
        <v>101</v>
      </c>
      <c r="M2485" s="211">
        <f>VLOOKUP(J2485,'Depr Rates'!A:G,7,FALSE)</f>
        <v>2.4399999999999998E-2</v>
      </c>
    </row>
    <row r="2486" spans="1:13" ht="14.45" x14ac:dyDescent="0.3">
      <c r="A2486" s="212" t="s">
        <v>103</v>
      </c>
      <c r="B2486" s="213">
        <v>10100502</v>
      </c>
      <c r="C2486" s="212">
        <v>108</v>
      </c>
      <c r="D2486" s="214">
        <v>43497</v>
      </c>
      <c r="E2486" s="160" t="s">
        <v>383</v>
      </c>
      <c r="F2486" s="160">
        <v>108604145</v>
      </c>
      <c r="G2486" s="160">
        <v>0</v>
      </c>
      <c r="H2486" s="214">
        <v>43480</v>
      </c>
      <c r="I2486" s="160" t="s">
        <v>384</v>
      </c>
      <c r="J2486" s="160" t="s">
        <v>416</v>
      </c>
      <c r="K2486" s="160">
        <f t="shared" si="41"/>
        <v>1</v>
      </c>
      <c r="L2486" s="160" t="s">
        <v>101</v>
      </c>
      <c r="M2486" s="211">
        <f>VLOOKUP(J2486,'Depr Rates'!A:G,7,FALSE)</f>
        <v>2.4399999999999998E-2</v>
      </c>
    </row>
    <row r="2487" spans="1:13" ht="14.45" x14ac:dyDescent="0.3">
      <c r="A2487" s="212" t="s">
        <v>103</v>
      </c>
      <c r="B2487" s="213">
        <v>10100502</v>
      </c>
      <c r="C2487" s="212">
        <v>108</v>
      </c>
      <c r="D2487" s="214">
        <v>43497</v>
      </c>
      <c r="E2487" s="160" t="s">
        <v>383</v>
      </c>
      <c r="F2487" s="160">
        <v>108604145</v>
      </c>
      <c r="G2487" s="160">
        <v>0</v>
      </c>
      <c r="H2487" s="214">
        <v>43480</v>
      </c>
      <c r="I2487" s="160" t="s">
        <v>384</v>
      </c>
      <c r="J2487" s="160" t="s">
        <v>416</v>
      </c>
      <c r="K2487" s="160">
        <f t="shared" si="41"/>
        <v>1</v>
      </c>
      <c r="L2487" s="160" t="s">
        <v>101</v>
      </c>
      <c r="M2487" s="211">
        <f>VLOOKUP(J2487,'Depr Rates'!A:G,7,FALSE)</f>
        <v>2.4399999999999998E-2</v>
      </c>
    </row>
    <row r="2488" spans="1:13" ht="14.45" x14ac:dyDescent="0.3">
      <c r="A2488" s="212" t="s">
        <v>103</v>
      </c>
      <c r="B2488" s="213">
        <v>10100502</v>
      </c>
      <c r="C2488" s="212">
        <v>108</v>
      </c>
      <c r="D2488" s="214">
        <v>43497</v>
      </c>
      <c r="E2488" s="160" t="s">
        <v>383</v>
      </c>
      <c r="F2488" s="160">
        <v>108604145</v>
      </c>
      <c r="G2488" s="160">
        <v>0</v>
      </c>
      <c r="H2488" s="214">
        <v>43480</v>
      </c>
      <c r="I2488" s="160" t="s">
        <v>384</v>
      </c>
      <c r="J2488" s="160" t="s">
        <v>416</v>
      </c>
      <c r="K2488" s="160">
        <f t="shared" si="41"/>
        <v>1</v>
      </c>
      <c r="L2488" s="160" t="s">
        <v>101</v>
      </c>
      <c r="M2488" s="211">
        <f>VLOOKUP(J2488,'Depr Rates'!A:G,7,FALSE)</f>
        <v>2.4399999999999998E-2</v>
      </c>
    </row>
    <row r="2489" spans="1:13" ht="14.45" x14ac:dyDescent="0.3">
      <c r="A2489" s="212" t="s">
        <v>103</v>
      </c>
      <c r="B2489" s="213">
        <v>10100502</v>
      </c>
      <c r="C2489" s="212">
        <v>108</v>
      </c>
      <c r="D2489" s="214">
        <v>43497</v>
      </c>
      <c r="E2489" s="160" t="s">
        <v>383</v>
      </c>
      <c r="F2489" s="160">
        <v>108604145</v>
      </c>
      <c r="G2489" s="160">
        <v>0</v>
      </c>
      <c r="H2489" s="214">
        <v>43480</v>
      </c>
      <c r="I2489" s="160" t="s">
        <v>384</v>
      </c>
      <c r="J2489" s="160" t="s">
        <v>424</v>
      </c>
      <c r="K2489" s="160">
        <f t="shared" si="41"/>
        <v>1</v>
      </c>
      <c r="L2489" s="160" t="s">
        <v>101</v>
      </c>
      <c r="M2489" s="211">
        <f>VLOOKUP(J2489,'Depr Rates'!A:G,7,FALSE)</f>
        <v>2.2100000000000002E-2</v>
      </c>
    </row>
    <row r="2490" spans="1:13" ht="14.45" x14ac:dyDescent="0.3">
      <c r="A2490" s="212" t="s">
        <v>103</v>
      </c>
      <c r="B2490" s="213">
        <v>10100502</v>
      </c>
      <c r="C2490" s="212">
        <v>108</v>
      </c>
      <c r="D2490" s="214">
        <v>43497</v>
      </c>
      <c r="E2490" s="160" t="s">
        <v>383</v>
      </c>
      <c r="F2490" s="160">
        <v>108604145</v>
      </c>
      <c r="G2490" s="160">
        <v>0</v>
      </c>
      <c r="H2490" s="214">
        <v>43480</v>
      </c>
      <c r="I2490" s="160" t="s">
        <v>384</v>
      </c>
      <c r="J2490" s="160" t="s">
        <v>416</v>
      </c>
      <c r="K2490" s="160">
        <f t="shared" si="41"/>
        <v>1</v>
      </c>
      <c r="L2490" s="160" t="s">
        <v>101</v>
      </c>
      <c r="M2490" s="211">
        <f>VLOOKUP(J2490,'Depr Rates'!A:G,7,FALSE)</f>
        <v>2.4399999999999998E-2</v>
      </c>
    </row>
    <row r="2491" spans="1:13" ht="14.45" x14ac:dyDescent="0.3">
      <c r="A2491" s="212" t="s">
        <v>103</v>
      </c>
      <c r="B2491" s="213">
        <v>10100502</v>
      </c>
      <c r="C2491" s="212">
        <v>108</v>
      </c>
      <c r="D2491" s="214">
        <v>43497</v>
      </c>
      <c r="E2491" s="160" t="s">
        <v>383</v>
      </c>
      <c r="F2491" s="160">
        <v>108604145</v>
      </c>
      <c r="G2491" s="160">
        <v>0</v>
      </c>
      <c r="H2491" s="214">
        <v>43480</v>
      </c>
      <c r="I2491" s="160" t="s">
        <v>384</v>
      </c>
      <c r="J2491" s="160" t="s">
        <v>416</v>
      </c>
      <c r="K2491" s="160">
        <f t="shared" si="41"/>
        <v>1</v>
      </c>
      <c r="L2491" s="160" t="s">
        <v>101</v>
      </c>
      <c r="M2491" s="211">
        <f>VLOOKUP(J2491,'Depr Rates'!A:G,7,FALSE)</f>
        <v>2.4399999999999998E-2</v>
      </c>
    </row>
    <row r="2492" spans="1:13" ht="14.45" x14ac:dyDescent="0.3">
      <c r="A2492" s="212" t="s">
        <v>103</v>
      </c>
      <c r="B2492" s="213">
        <v>10100502</v>
      </c>
      <c r="C2492" s="212">
        <v>108</v>
      </c>
      <c r="D2492" s="214">
        <v>43497</v>
      </c>
      <c r="E2492" s="160" t="s">
        <v>383</v>
      </c>
      <c r="F2492" s="160">
        <v>108604145</v>
      </c>
      <c r="G2492" s="160">
        <v>0</v>
      </c>
      <c r="H2492" s="214">
        <v>43480</v>
      </c>
      <c r="I2492" s="160" t="s">
        <v>384</v>
      </c>
      <c r="J2492" s="160" t="s">
        <v>416</v>
      </c>
      <c r="K2492" s="160">
        <f t="shared" si="41"/>
        <v>1</v>
      </c>
      <c r="L2492" s="160" t="s">
        <v>101</v>
      </c>
      <c r="M2492" s="211">
        <f>VLOOKUP(J2492,'Depr Rates'!A:G,7,FALSE)</f>
        <v>2.4399999999999998E-2</v>
      </c>
    </row>
    <row r="2493" spans="1:13" ht="14.45" x14ac:dyDescent="0.3">
      <c r="A2493" s="212" t="s">
        <v>103</v>
      </c>
      <c r="B2493" s="213">
        <v>10100502</v>
      </c>
      <c r="C2493" s="212">
        <v>108</v>
      </c>
      <c r="D2493" s="214">
        <v>43497</v>
      </c>
      <c r="E2493" s="160" t="s">
        <v>383</v>
      </c>
      <c r="F2493" s="160">
        <v>108604145</v>
      </c>
      <c r="G2493" s="160">
        <v>0</v>
      </c>
      <c r="H2493" s="214">
        <v>43480</v>
      </c>
      <c r="I2493" s="160" t="s">
        <v>384</v>
      </c>
      <c r="J2493" s="160" t="s">
        <v>416</v>
      </c>
      <c r="K2493" s="160">
        <f t="shared" si="41"/>
        <v>1</v>
      </c>
      <c r="L2493" s="160" t="s">
        <v>101</v>
      </c>
      <c r="M2493" s="211">
        <f>VLOOKUP(J2493,'Depr Rates'!A:G,7,FALSE)</f>
        <v>2.4399999999999998E-2</v>
      </c>
    </row>
    <row r="2494" spans="1:13" ht="14.45" x14ac:dyDescent="0.3">
      <c r="A2494" s="212" t="s">
        <v>103</v>
      </c>
      <c r="B2494" s="213">
        <v>10100502</v>
      </c>
      <c r="C2494" s="212">
        <v>108</v>
      </c>
      <c r="D2494" s="214">
        <v>43497</v>
      </c>
      <c r="E2494" s="160" t="s">
        <v>383</v>
      </c>
      <c r="F2494" s="160">
        <v>108604145</v>
      </c>
      <c r="G2494" s="160">
        <v>0</v>
      </c>
      <c r="H2494" s="214">
        <v>43480</v>
      </c>
      <c r="I2494" s="160" t="s">
        <v>384</v>
      </c>
      <c r="J2494" s="160" t="s">
        <v>416</v>
      </c>
      <c r="K2494" s="160">
        <f t="shared" si="41"/>
        <v>1</v>
      </c>
      <c r="L2494" s="160" t="s">
        <v>101</v>
      </c>
      <c r="M2494" s="211">
        <f>VLOOKUP(J2494,'Depr Rates'!A:G,7,FALSE)</f>
        <v>2.4399999999999998E-2</v>
      </c>
    </row>
    <row r="2495" spans="1:13" ht="14.45" x14ac:dyDescent="0.3">
      <c r="A2495" s="212" t="s">
        <v>103</v>
      </c>
      <c r="B2495" s="213">
        <v>10100502</v>
      </c>
      <c r="C2495" s="212">
        <v>108</v>
      </c>
      <c r="D2495" s="214">
        <v>43497</v>
      </c>
      <c r="E2495" s="160" t="s">
        <v>383</v>
      </c>
      <c r="F2495" s="160">
        <v>108604145</v>
      </c>
      <c r="G2495" s="160">
        <v>0</v>
      </c>
      <c r="H2495" s="214">
        <v>43480</v>
      </c>
      <c r="I2495" s="160" t="s">
        <v>384</v>
      </c>
      <c r="J2495" s="160" t="s">
        <v>416</v>
      </c>
      <c r="K2495" s="160">
        <f t="shared" si="41"/>
        <v>1</v>
      </c>
      <c r="L2495" s="160" t="s">
        <v>101</v>
      </c>
      <c r="M2495" s="211">
        <f>VLOOKUP(J2495,'Depr Rates'!A:G,7,FALSE)</f>
        <v>2.4399999999999998E-2</v>
      </c>
    </row>
    <row r="2496" spans="1:13" ht="14.45" x14ac:dyDescent="0.3">
      <c r="A2496" s="212" t="s">
        <v>103</v>
      </c>
      <c r="B2496" s="213">
        <v>10100502</v>
      </c>
      <c r="C2496" s="212">
        <v>108</v>
      </c>
      <c r="D2496" s="214">
        <v>43497</v>
      </c>
      <c r="E2496" s="160" t="s">
        <v>383</v>
      </c>
      <c r="F2496" s="160">
        <v>108604145</v>
      </c>
      <c r="G2496" s="160">
        <v>0</v>
      </c>
      <c r="H2496" s="214">
        <v>43480</v>
      </c>
      <c r="I2496" s="160" t="s">
        <v>384</v>
      </c>
      <c r="J2496" s="160" t="s">
        <v>416</v>
      </c>
      <c r="K2496" s="160">
        <f t="shared" si="41"/>
        <v>1</v>
      </c>
      <c r="L2496" s="160" t="s">
        <v>101</v>
      </c>
      <c r="M2496" s="211">
        <f>VLOOKUP(J2496,'Depr Rates'!A:G,7,FALSE)</f>
        <v>2.4399999999999998E-2</v>
      </c>
    </row>
    <row r="2497" spans="1:13" ht="14.45" x14ac:dyDescent="0.3">
      <c r="A2497" s="212" t="s">
        <v>103</v>
      </c>
      <c r="B2497" s="213">
        <v>10100502</v>
      </c>
      <c r="C2497" s="212">
        <v>108</v>
      </c>
      <c r="D2497" s="214">
        <v>43466</v>
      </c>
      <c r="E2497" s="160" t="s">
        <v>381</v>
      </c>
      <c r="F2497" s="160">
        <v>108604186</v>
      </c>
      <c r="G2497" s="160">
        <v>-255.33</v>
      </c>
      <c r="H2497" s="214">
        <v>43480</v>
      </c>
      <c r="I2497" s="160" t="s">
        <v>422</v>
      </c>
      <c r="J2497" s="160" t="s">
        <v>386</v>
      </c>
      <c r="K2497" s="160">
        <f t="shared" si="41"/>
        <v>1</v>
      </c>
      <c r="L2497" s="160" t="s">
        <v>101</v>
      </c>
      <c r="M2497" s="211">
        <f>VLOOKUP(J2497,'Depr Rates'!A:G,7,FALSE)</f>
        <v>3.2000000000000001E-2</v>
      </c>
    </row>
    <row r="2498" spans="1:13" ht="14.45" x14ac:dyDescent="0.3">
      <c r="A2498" s="212" t="s">
        <v>103</v>
      </c>
      <c r="B2498" s="213">
        <v>10100502</v>
      </c>
      <c r="C2498" s="212">
        <v>108</v>
      </c>
      <c r="D2498" s="214">
        <v>43466</v>
      </c>
      <c r="E2498" s="160" t="s">
        <v>381</v>
      </c>
      <c r="F2498" s="160">
        <v>108604186</v>
      </c>
      <c r="G2498" s="160">
        <v>-875.2</v>
      </c>
      <c r="H2498" s="214">
        <v>43480</v>
      </c>
      <c r="I2498" s="160" t="s">
        <v>422</v>
      </c>
      <c r="J2498" s="160" t="s">
        <v>386</v>
      </c>
      <c r="K2498" s="160">
        <f t="shared" si="41"/>
        <v>1</v>
      </c>
      <c r="L2498" s="160" t="s">
        <v>101</v>
      </c>
      <c r="M2498" s="211">
        <f>VLOOKUP(J2498,'Depr Rates'!A:G,7,FALSE)</f>
        <v>3.2000000000000001E-2</v>
      </c>
    </row>
    <row r="2499" spans="1:13" ht="14.45" x14ac:dyDescent="0.3">
      <c r="A2499" s="212" t="s">
        <v>103</v>
      </c>
      <c r="B2499" s="213">
        <v>10100502</v>
      </c>
      <c r="C2499" s="212">
        <v>108</v>
      </c>
      <c r="D2499" s="214">
        <v>43466</v>
      </c>
      <c r="E2499" s="160" t="s">
        <v>381</v>
      </c>
      <c r="F2499" s="160">
        <v>108604186</v>
      </c>
      <c r="G2499" s="160">
        <v>-143.32</v>
      </c>
      <c r="H2499" s="214">
        <v>43480</v>
      </c>
      <c r="I2499" s="160" t="s">
        <v>422</v>
      </c>
      <c r="J2499" s="160" t="s">
        <v>386</v>
      </c>
      <c r="K2499" s="160">
        <f t="shared" si="41"/>
        <v>1</v>
      </c>
      <c r="L2499" s="160" t="s">
        <v>101</v>
      </c>
      <c r="M2499" s="211">
        <f>VLOOKUP(J2499,'Depr Rates'!A:G,7,FALSE)</f>
        <v>3.2000000000000001E-2</v>
      </c>
    </row>
    <row r="2500" spans="1:13" ht="14.45" x14ac:dyDescent="0.3">
      <c r="A2500" s="212" t="s">
        <v>103</v>
      </c>
      <c r="B2500" s="213">
        <v>10100502</v>
      </c>
      <c r="C2500" s="212">
        <v>108</v>
      </c>
      <c r="D2500" s="214">
        <v>43466</v>
      </c>
      <c r="E2500" s="160" t="s">
        <v>381</v>
      </c>
      <c r="F2500" s="160">
        <v>108604186</v>
      </c>
      <c r="G2500" s="160">
        <v>-979.98</v>
      </c>
      <c r="H2500" s="214">
        <v>43480</v>
      </c>
      <c r="I2500" s="160" t="s">
        <v>422</v>
      </c>
      <c r="J2500" s="160" t="s">
        <v>386</v>
      </c>
      <c r="K2500" s="160">
        <f t="shared" si="41"/>
        <v>1</v>
      </c>
      <c r="L2500" s="160" t="s">
        <v>101</v>
      </c>
      <c r="M2500" s="211">
        <f>VLOOKUP(J2500,'Depr Rates'!A:G,7,FALSE)</f>
        <v>3.2000000000000001E-2</v>
      </c>
    </row>
    <row r="2501" spans="1:13" ht="14.45" x14ac:dyDescent="0.3">
      <c r="A2501" s="212" t="s">
        <v>103</v>
      </c>
      <c r="B2501" s="213">
        <v>10100502</v>
      </c>
      <c r="C2501" s="212">
        <v>108</v>
      </c>
      <c r="D2501" s="214">
        <v>43466</v>
      </c>
      <c r="E2501" s="160" t="s">
        <v>381</v>
      </c>
      <c r="F2501" s="160">
        <v>108604186</v>
      </c>
      <c r="G2501" s="160">
        <v>-875.2</v>
      </c>
      <c r="H2501" s="214">
        <v>43480</v>
      </c>
      <c r="I2501" s="160" t="s">
        <v>422</v>
      </c>
      <c r="J2501" s="160" t="s">
        <v>386</v>
      </c>
      <c r="K2501" s="160">
        <f t="shared" si="41"/>
        <v>1</v>
      </c>
      <c r="L2501" s="160" t="s">
        <v>101</v>
      </c>
      <c r="M2501" s="211">
        <f>VLOOKUP(J2501,'Depr Rates'!A:G,7,FALSE)</f>
        <v>3.2000000000000001E-2</v>
      </c>
    </row>
    <row r="2502" spans="1:13" ht="14.45" x14ac:dyDescent="0.3">
      <c r="A2502" s="212" t="s">
        <v>103</v>
      </c>
      <c r="B2502" s="213">
        <v>10100502</v>
      </c>
      <c r="C2502" s="212">
        <v>108</v>
      </c>
      <c r="D2502" s="214">
        <v>43466</v>
      </c>
      <c r="E2502" s="160" t="s">
        <v>381</v>
      </c>
      <c r="F2502" s="160">
        <v>108604186</v>
      </c>
      <c r="G2502" s="160">
        <v>-143.32</v>
      </c>
      <c r="H2502" s="214">
        <v>43480</v>
      </c>
      <c r="I2502" s="160" t="s">
        <v>422</v>
      </c>
      <c r="J2502" s="160" t="s">
        <v>386</v>
      </c>
      <c r="K2502" s="160">
        <f t="shared" si="41"/>
        <v>1</v>
      </c>
      <c r="L2502" s="160" t="s">
        <v>101</v>
      </c>
      <c r="M2502" s="211">
        <f>VLOOKUP(J2502,'Depr Rates'!A:G,7,FALSE)</f>
        <v>3.2000000000000001E-2</v>
      </c>
    </row>
    <row r="2503" spans="1:13" ht="14.45" x14ac:dyDescent="0.3">
      <c r="A2503" s="212" t="s">
        <v>103</v>
      </c>
      <c r="B2503" s="213">
        <v>10100502</v>
      </c>
      <c r="C2503" s="212">
        <v>108</v>
      </c>
      <c r="D2503" s="214">
        <v>43466</v>
      </c>
      <c r="E2503" s="160" t="s">
        <v>381</v>
      </c>
      <c r="F2503" s="160">
        <v>108604186</v>
      </c>
      <c r="G2503" s="160">
        <v>-114.68</v>
      </c>
      <c r="H2503" s="214">
        <v>43480</v>
      </c>
      <c r="I2503" s="160" t="s">
        <v>422</v>
      </c>
      <c r="J2503" s="160" t="s">
        <v>386</v>
      </c>
      <c r="K2503" s="160">
        <f t="shared" si="41"/>
        <v>1</v>
      </c>
      <c r="L2503" s="160" t="s">
        <v>101</v>
      </c>
      <c r="M2503" s="211">
        <f>VLOOKUP(J2503,'Depr Rates'!A:G,7,FALSE)</f>
        <v>3.2000000000000001E-2</v>
      </c>
    </row>
    <row r="2504" spans="1:13" ht="14.45" x14ac:dyDescent="0.3">
      <c r="A2504" s="212" t="s">
        <v>103</v>
      </c>
      <c r="B2504" s="213">
        <v>10100502</v>
      </c>
      <c r="C2504" s="212">
        <v>108</v>
      </c>
      <c r="D2504" s="214">
        <v>43466</v>
      </c>
      <c r="E2504" s="160" t="s">
        <v>381</v>
      </c>
      <c r="F2504" s="160">
        <v>108604186</v>
      </c>
      <c r="G2504" s="160">
        <v>-247.12</v>
      </c>
      <c r="H2504" s="214">
        <v>43480</v>
      </c>
      <c r="I2504" s="160" t="s">
        <v>422</v>
      </c>
      <c r="J2504" s="160" t="s">
        <v>386</v>
      </c>
      <c r="K2504" s="160">
        <f t="shared" si="41"/>
        <v>1</v>
      </c>
      <c r="L2504" s="160" t="s">
        <v>101</v>
      </c>
      <c r="M2504" s="211">
        <f>VLOOKUP(J2504,'Depr Rates'!A:G,7,FALSE)</f>
        <v>3.2000000000000001E-2</v>
      </c>
    </row>
    <row r="2505" spans="1:13" ht="14.45" x14ac:dyDescent="0.3">
      <c r="A2505" s="212" t="s">
        <v>103</v>
      </c>
      <c r="B2505" s="213">
        <v>10100502</v>
      </c>
      <c r="C2505" s="212">
        <v>108</v>
      </c>
      <c r="D2505" s="214">
        <v>43466</v>
      </c>
      <c r="E2505" s="160" t="s">
        <v>381</v>
      </c>
      <c r="F2505" s="160">
        <v>108604186</v>
      </c>
      <c r="G2505" s="160">
        <v>-229.36</v>
      </c>
      <c r="H2505" s="214">
        <v>43480</v>
      </c>
      <c r="I2505" s="160" t="s">
        <v>422</v>
      </c>
      <c r="J2505" s="160" t="s">
        <v>386</v>
      </c>
      <c r="K2505" s="160">
        <f t="shared" si="41"/>
        <v>1</v>
      </c>
      <c r="L2505" s="160" t="s">
        <v>101</v>
      </c>
      <c r="M2505" s="211">
        <f>VLOOKUP(J2505,'Depr Rates'!A:G,7,FALSE)</f>
        <v>3.2000000000000001E-2</v>
      </c>
    </row>
    <row r="2506" spans="1:13" ht="14.45" x14ac:dyDescent="0.3">
      <c r="A2506" s="212" t="s">
        <v>103</v>
      </c>
      <c r="B2506" s="213">
        <v>10100502</v>
      </c>
      <c r="C2506" s="212">
        <v>108</v>
      </c>
      <c r="D2506" s="214">
        <v>43466</v>
      </c>
      <c r="E2506" s="160" t="s">
        <v>381</v>
      </c>
      <c r="F2506" s="160">
        <v>108604186</v>
      </c>
      <c r="G2506" s="160">
        <v>-163.33000000000001</v>
      </c>
      <c r="H2506" s="214">
        <v>43480</v>
      </c>
      <c r="I2506" s="160" t="s">
        <v>422</v>
      </c>
      <c r="J2506" s="160" t="s">
        <v>386</v>
      </c>
      <c r="K2506" s="160">
        <f t="shared" si="41"/>
        <v>1</v>
      </c>
      <c r="L2506" s="160" t="s">
        <v>101</v>
      </c>
      <c r="M2506" s="211">
        <f>VLOOKUP(J2506,'Depr Rates'!A:G,7,FALSE)</f>
        <v>3.2000000000000001E-2</v>
      </c>
    </row>
    <row r="2507" spans="1:13" ht="14.45" x14ac:dyDescent="0.3">
      <c r="A2507" s="212" t="s">
        <v>103</v>
      </c>
      <c r="B2507" s="213">
        <v>10100502</v>
      </c>
      <c r="C2507" s="212">
        <v>108</v>
      </c>
      <c r="D2507" s="214">
        <v>43466</v>
      </c>
      <c r="E2507" s="160" t="s">
        <v>383</v>
      </c>
      <c r="F2507" s="160">
        <v>108604186</v>
      </c>
      <c r="G2507" s="160">
        <v>0</v>
      </c>
      <c r="H2507" s="214">
        <v>43480</v>
      </c>
      <c r="I2507" s="160" t="s">
        <v>422</v>
      </c>
      <c r="J2507" s="160" t="s">
        <v>386</v>
      </c>
      <c r="K2507" s="160">
        <f t="shared" si="41"/>
        <v>1</v>
      </c>
      <c r="L2507" s="160" t="s">
        <v>101</v>
      </c>
      <c r="M2507" s="211">
        <f>VLOOKUP(J2507,'Depr Rates'!A:G,7,FALSE)</f>
        <v>3.2000000000000001E-2</v>
      </c>
    </row>
    <row r="2508" spans="1:13" ht="14.45" x14ac:dyDescent="0.3">
      <c r="A2508" s="212" t="s">
        <v>103</v>
      </c>
      <c r="B2508" s="213">
        <v>10100502</v>
      </c>
      <c r="C2508" s="212">
        <v>108</v>
      </c>
      <c r="D2508" s="214">
        <v>43466</v>
      </c>
      <c r="E2508" s="160" t="s">
        <v>383</v>
      </c>
      <c r="F2508" s="160">
        <v>108604186</v>
      </c>
      <c r="G2508" s="160">
        <v>0</v>
      </c>
      <c r="H2508" s="214">
        <v>43480</v>
      </c>
      <c r="I2508" s="160" t="s">
        <v>422</v>
      </c>
      <c r="J2508" s="160" t="s">
        <v>386</v>
      </c>
      <c r="K2508" s="160">
        <f t="shared" si="41"/>
        <v>1</v>
      </c>
      <c r="L2508" s="160" t="s">
        <v>101</v>
      </c>
      <c r="M2508" s="211">
        <f>VLOOKUP(J2508,'Depr Rates'!A:G,7,FALSE)</f>
        <v>3.2000000000000001E-2</v>
      </c>
    </row>
    <row r="2509" spans="1:13" ht="14.45" x14ac:dyDescent="0.3">
      <c r="A2509" s="212" t="s">
        <v>103</v>
      </c>
      <c r="B2509" s="213">
        <v>10100502</v>
      </c>
      <c r="C2509" s="212">
        <v>108</v>
      </c>
      <c r="D2509" s="214">
        <v>43466</v>
      </c>
      <c r="E2509" s="160" t="s">
        <v>383</v>
      </c>
      <c r="F2509" s="160">
        <v>108604186</v>
      </c>
      <c r="G2509" s="160">
        <v>0</v>
      </c>
      <c r="H2509" s="214">
        <v>43480</v>
      </c>
      <c r="I2509" s="160" t="s">
        <v>422</v>
      </c>
      <c r="J2509" s="160" t="s">
        <v>386</v>
      </c>
      <c r="K2509" s="160">
        <f t="shared" si="41"/>
        <v>1</v>
      </c>
      <c r="L2509" s="160" t="s">
        <v>101</v>
      </c>
      <c r="M2509" s="211">
        <f>VLOOKUP(J2509,'Depr Rates'!A:G,7,FALSE)</f>
        <v>3.2000000000000001E-2</v>
      </c>
    </row>
    <row r="2510" spans="1:13" ht="14.45" x14ac:dyDescent="0.3">
      <c r="A2510" s="212" t="s">
        <v>103</v>
      </c>
      <c r="B2510" s="213">
        <v>10100502</v>
      </c>
      <c r="C2510" s="212">
        <v>108</v>
      </c>
      <c r="D2510" s="214">
        <v>43466</v>
      </c>
      <c r="E2510" s="160" t="s">
        <v>383</v>
      </c>
      <c r="F2510" s="160">
        <v>108604186</v>
      </c>
      <c r="G2510" s="160">
        <v>0</v>
      </c>
      <c r="H2510" s="214">
        <v>43480</v>
      </c>
      <c r="I2510" s="160" t="s">
        <v>422</v>
      </c>
      <c r="J2510" s="160" t="s">
        <v>386</v>
      </c>
      <c r="K2510" s="160">
        <f t="shared" si="41"/>
        <v>1</v>
      </c>
      <c r="L2510" s="160" t="s">
        <v>101</v>
      </c>
      <c r="M2510" s="211">
        <f>VLOOKUP(J2510,'Depr Rates'!A:G,7,FALSE)</f>
        <v>3.2000000000000001E-2</v>
      </c>
    </row>
    <row r="2511" spans="1:13" ht="14.45" x14ac:dyDescent="0.3">
      <c r="A2511" s="212" t="s">
        <v>103</v>
      </c>
      <c r="B2511" s="213">
        <v>10100502</v>
      </c>
      <c r="C2511" s="212">
        <v>108</v>
      </c>
      <c r="D2511" s="214">
        <v>43466</v>
      </c>
      <c r="E2511" s="160" t="s">
        <v>383</v>
      </c>
      <c r="F2511" s="160">
        <v>108604186</v>
      </c>
      <c r="G2511" s="160">
        <v>0</v>
      </c>
      <c r="H2511" s="214">
        <v>43480</v>
      </c>
      <c r="I2511" s="160" t="s">
        <v>422</v>
      </c>
      <c r="J2511" s="160" t="s">
        <v>386</v>
      </c>
      <c r="K2511" s="160">
        <f t="shared" si="41"/>
        <v>1</v>
      </c>
      <c r="L2511" s="160" t="s">
        <v>101</v>
      </c>
      <c r="M2511" s="211">
        <f>VLOOKUP(J2511,'Depr Rates'!A:G,7,FALSE)</f>
        <v>3.2000000000000001E-2</v>
      </c>
    </row>
    <row r="2512" spans="1:13" ht="14.45" x14ac:dyDescent="0.3">
      <c r="A2512" s="212" t="s">
        <v>103</v>
      </c>
      <c r="B2512" s="213">
        <v>10100502</v>
      </c>
      <c r="C2512" s="212">
        <v>108</v>
      </c>
      <c r="D2512" s="214">
        <v>43466</v>
      </c>
      <c r="E2512" s="160" t="s">
        <v>383</v>
      </c>
      <c r="F2512" s="160">
        <v>108604186</v>
      </c>
      <c r="G2512" s="160">
        <v>0</v>
      </c>
      <c r="H2512" s="214">
        <v>43480</v>
      </c>
      <c r="I2512" s="160" t="s">
        <v>422</v>
      </c>
      <c r="J2512" s="160" t="s">
        <v>386</v>
      </c>
      <c r="K2512" s="160">
        <f t="shared" si="41"/>
        <v>1</v>
      </c>
      <c r="L2512" s="160" t="s">
        <v>101</v>
      </c>
      <c r="M2512" s="211">
        <f>VLOOKUP(J2512,'Depr Rates'!A:G,7,FALSE)</f>
        <v>3.2000000000000001E-2</v>
      </c>
    </row>
    <row r="2513" spans="1:13" ht="14.45" x14ac:dyDescent="0.3">
      <c r="A2513" s="212" t="s">
        <v>103</v>
      </c>
      <c r="B2513" s="213">
        <v>10100502</v>
      </c>
      <c r="C2513" s="212">
        <v>108</v>
      </c>
      <c r="D2513" s="214">
        <v>43466</v>
      </c>
      <c r="E2513" s="160" t="s">
        <v>383</v>
      </c>
      <c r="F2513" s="160">
        <v>108604186</v>
      </c>
      <c r="G2513" s="160">
        <v>0</v>
      </c>
      <c r="H2513" s="214">
        <v>43480</v>
      </c>
      <c r="I2513" s="160" t="s">
        <v>422</v>
      </c>
      <c r="J2513" s="160" t="s">
        <v>386</v>
      </c>
      <c r="K2513" s="160">
        <f t="shared" si="41"/>
        <v>1</v>
      </c>
      <c r="L2513" s="160" t="s">
        <v>101</v>
      </c>
      <c r="M2513" s="211">
        <f>VLOOKUP(J2513,'Depr Rates'!A:G,7,FALSE)</f>
        <v>3.2000000000000001E-2</v>
      </c>
    </row>
    <row r="2514" spans="1:13" ht="14.45" x14ac:dyDescent="0.3">
      <c r="A2514" s="212" t="s">
        <v>103</v>
      </c>
      <c r="B2514" s="213">
        <v>10100502</v>
      </c>
      <c r="C2514" s="212">
        <v>108</v>
      </c>
      <c r="D2514" s="214">
        <v>43466</v>
      </c>
      <c r="E2514" s="160" t="s">
        <v>383</v>
      </c>
      <c r="F2514" s="160">
        <v>108604186</v>
      </c>
      <c r="G2514" s="160">
        <v>0</v>
      </c>
      <c r="H2514" s="214">
        <v>43480</v>
      </c>
      <c r="I2514" s="160" t="s">
        <v>422</v>
      </c>
      <c r="J2514" s="160" t="s">
        <v>386</v>
      </c>
      <c r="K2514" s="160">
        <f t="shared" si="41"/>
        <v>1</v>
      </c>
      <c r="L2514" s="160" t="s">
        <v>101</v>
      </c>
      <c r="M2514" s="211">
        <f>VLOOKUP(J2514,'Depr Rates'!A:G,7,FALSE)</f>
        <v>3.2000000000000001E-2</v>
      </c>
    </row>
    <row r="2515" spans="1:13" ht="14.45" x14ac:dyDescent="0.3">
      <c r="A2515" s="212" t="s">
        <v>103</v>
      </c>
      <c r="B2515" s="213">
        <v>10100502</v>
      </c>
      <c r="C2515" s="212">
        <v>108</v>
      </c>
      <c r="D2515" s="214">
        <v>43466</v>
      </c>
      <c r="E2515" s="160" t="s">
        <v>383</v>
      </c>
      <c r="F2515" s="160">
        <v>108604186</v>
      </c>
      <c r="G2515" s="160">
        <v>0</v>
      </c>
      <c r="H2515" s="214">
        <v>43480</v>
      </c>
      <c r="I2515" s="160" t="s">
        <v>422</v>
      </c>
      <c r="J2515" s="160" t="s">
        <v>386</v>
      </c>
      <c r="K2515" s="160">
        <f t="shared" si="41"/>
        <v>1</v>
      </c>
      <c r="L2515" s="160" t="s">
        <v>101</v>
      </c>
      <c r="M2515" s="211">
        <f>VLOOKUP(J2515,'Depr Rates'!A:G,7,FALSE)</f>
        <v>3.2000000000000001E-2</v>
      </c>
    </row>
    <row r="2516" spans="1:13" ht="14.45" x14ac:dyDescent="0.3">
      <c r="A2516" s="212" t="s">
        <v>103</v>
      </c>
      <c r="B2516" s="213">
        <v>10100502</v>
      </c>
      <c r="C2516" s="212">
        <v>108</v>
      </c>
      <c r="D2516" s="214">
        <v>43466</v>
      </c>
      <c r="E2516" s="160" t="s">
        <v>383</v>
      </c>
      <c r="F2516" s="160">
        <v>108604186</v>
      </c>
      <c r="G2516" s="160">
        <v>0</v>
      </c>
      <c r="H2516" s="214">
        <v>43480</v>
      </c>
      <c r="I2516" s="160" t="s">
        <v>422</v>
      </c>
      <c r="J2516" s="160" t="s">
        <v>386</v>
      </c>
      <c r="K2516" s="160">
        <f t="shared" si="41"/>
        <v>1</v>
      </c>
      <c r="L2516" s="160" t="s">
        <v>101</v>
      </c>
      <c r="M2516" s="211">
        <f>VLOOKUP(J2516,'Depr Rates'!A:G,7,FALSE)</f>
        <v>3.2000000000000001E-2</v>
      </c>
    </row>
    <row r="2517" spans="1:13" ht="14.45" x14ac:dyDescent="0.3">
      <c r="A2517" s="212" t="s">
        <v>103</v>
      </c>
      <c r="B2517" s="213">
        <v>10100502</v>
      </c>
      <c r="C2517" s="212">
        <v>108</v>
      </c>
      <c r="D2517" s="214">
        <v>43466</v>
      </c>
      <c r="E2517" s="160" t="s">
        <v>381</v>
      </c>
      <c r="F2517" s="160">
        <v>108604186</v>
      </c>
      <c r="G2517" s="215">
        <v>-2517.06</v>
      </c>
      <c r="H2517" s="214">
        <v>43480</v>
      </c>
      <c r="I2517" s="160" t="s">
        <v>422</v>
      </c>
      <c r="J2517" s="160" t="s">
        <v>386</v>
      </c>
      <c r="K2517" s="160">
        <f t="shared" si="41"/>
        <v>1</v>
      </c>
      <c r="L2517" s="160" t="s">
        <v>101</v>
      </c>
      <c r="M2517" s="211">
        <f>VLOOKUP(J2517,'Depr Rates'!A:G,7,FALSE)</f>
        <v>3.2000000000000001E-2</v>
      </c>
    </row>
    <row r="2518" spans="1:13" ht="14.45" x14ac:dyDescent="0.3">
      <c r="A2518" s="212" t="s">
        <v>103</v>
      </c>
      <c r="B2518" s="213">
        <v>10100502</v>
      </c>
      <c r="C2518" s="212">
        <v>108</v>
      </c>
      <c r="D2518" s="214">
        <v>43466</v>
      </c>
      <c r="E2518" s="160" t="s">
        <v>381</v>
      </c>
      <c r="F2518" s="160">
        <v>108604186</v>
      </c>
      <c r="G2518" s="215">
        <v>-2232.5</v>
      </c>
      <c r="H2518" s="214">
        <v>43480</v>
      </c>
      <c r="I2518" s="160" t="s">
        <v>422</v>
      </c>
      <c r="J2518" s="160" t="s">
        <v>386</v>
      </c>
      <c r="K2518" s="160">
        <f t="shared" si="41"/>
        <v>1</v>
      </c>
      <c r="L2518" s="160" t="s">
        <v>101</v>
      </c>
      <c r="M2518" s="211">
        <f>VLOOKUP(J2518,'Depr Rates'!A:G,7,FALSE)</f>
        <v>3.2000000000000001E-2</v>
      </c>
    </row>
    <row r="2519" spans="1:13" ht="14.45" x14ac:dyDescent="0.3">
      <c r="A2519" s="212" t="s">
        <v>103</v>
      </c>
      <c r="B2519" s="213">
        <v>10100502</v>
      </c>
      <c r="C2519" s="212">
        <v>108</v>
      </c>
      <c r="D2519" s="214">
        <v>43466</v>
      </c>
      <c r="E2519" s="160" t="s">
        <v>383</v>
      </c>
      <c r="F2519" s="160">
        <v>108604186</v>
      </c>
      <c r="G2519" s="160">
        <v>0</v>
      </c>
      <c r="H2519" s="214">
        <v>43480</v>
      </c>
      <c r="I2519" s="160" t="s">
        <v>422</v>
      </c>
      <c r="J2519" s="160" t="s">
        <v>386</v>
      </c>
      <c r="K2519" s="160">
        <f t="shared" si="41"/>
        <v>1</v>
      </c>
      <c r="L2519" s="160" t="s">
        <v>101</v>
      </c>
      <c r="M2519" s="211">
        <f>VLOOKUP(J2519,'Depr Rates'!A:G,7,FALSE)</f>
        <v>3.2000000000000001E-2</v>
      </c>
    </row>
    <row r="2520" spans="1:13" ht="14.45" x14ac:dyDescent="0.3">
      <c r="A2520" s="212" t="s">
        <v>103</v>
      </c>
      <c r="B2520" s="213">
        <v>10100502</v>
      </c>
      <c r="C2520" s="212">
        <v>108</v>
      </c>
      <c r="D2520" s="214">
        <v>43466</v>
      </c>
      <c r="E2520" s="160" t="s">
        <v>383</v>
      </c>
      <c r="F2520" s="160">
        <v>108604186</v>
      </c>
      <c r="G2520" s="160">
        <v>0</v>
      </c>
      <c r="H2520" s="214">
        <v>43480</v>
      </c>
      <c r="I2520" s="160" t="s">
        <v>422</v>
      </c>
      <c r="J2520" s="160" t="s">
        <v>386</v>
      </c>
      <c r="K2520" s="160">
        <f t="shared" si="41"/>
        <v>1</v>
      </c>
      <c r="L2520" s="160" t="s">
        <v>101</v>
      </c>
      <c r="M2520" s="211">
        <f>VLOOKUP(J2520,'Depr Rates'!A:G,7,FALSE)</f>
        <v>3.2000000000000001E-2</v>
      </c>
    </row>
    <row r="2521" spans="1:13" ht="14.45" x14ac:dyDescent="0.3">
      <c r="A2521" s="212" t="s">
        <v>103</v>
      </c>
      <c r="B2521" s="213">
        <v>10100502</v>
      </c>
      <c r="C2521" s="212">
        <v>108</v>
      </c>
      <c r="D2521" s="214">
        <v>43466</v>
      </c>
      <c r="E2521" s="160" t="s">
        <v>381</v>
      </c>
      <c r="F2521" s="160">
        <v>108604186</v>
      </c>
      <c r="G2521" s="215">
        <v>-2315.37</v>
      </c>
      <c r="H2521" s="214">
        <v>43480</v>
      </c>
      <c r="I2521" s="160" t="s">
        <v>422</v>
      </c>
      <c r="J2521" s="160" t="s">
        <v>386</v>
      </c>
      <c r="K2521" s="160">
        <f t="shared" si="41"/>
        <v>1</v>
      </c>
      <c r="L2521" s="160" t="s">
        <v>101</v>
      </c>
      <c r="M2521" s="211">
        <f>VLOOKUP(J2521,'Depr Rates'!A:G,7,FALSE)</f>
        <v>3.2000000000000001E-2</v>
      </c>
    </row>
    <row r="2522" spans="1:13" ht="14.45" x14ac:dyDescent="0.3">
      <c r="A2522" s="212" t="s">
        <v>103</v>
      </c>
      <c r="B2522" s="213">
        <v>10100502</v>
      </c>
      <c r="C2522" s="212">
        <v>108</v>
      </c>
      <c r="D2522" s="214">
        <v>43466</v>
      </c>
      <c r="E2522" s="160" t="s">
        <v>381</v>
      </c>
      <c r="F2522" s="160">
        <v>108604186</v>
      </c>
      <c r="G2522" s="215">
        <v>-2778.48</v>
      </c>
      <c r="H2522" s="214">
        <v>43480</v>
      </c>
      <c r="I2522" s="160" t="s">
        <v>422</v>
      </c>
      <c r="J2522" s="160" t="s">
        <v>386</v>
      </c>
      <c r="K2522" s="160">
        <f t="shared" si="41"/>
        <v>1</v>
      </c>
      <c r="L2522" s="160" t="s">
        <v>101</v>
      </c>
      <c r="M2522" s="211">
        <f>VLOOKUP(J2522,'Depr Rates'!A:G,7,FALSE)</f>
        <v>3.2000000000000001E-2</v>
      </c>
    </row>
    <row r="2523" spans="1:13" ht="14.45" x14ac:dyDescent="0.3">
      <c r="A2523" s="212" t="s">
        <v>103</v>
      </c>
      <c r="B2523" s="213">
        <v>10100502</v>
      </c>
      <c r="C2523" s="212">
        <v>108</v>
      </c>
      <c r="D2523" s="214">
        <v>43466</v>
      </c>
      <c r="E2523" s="160" t="s">
        <v>381</v>
      </c>
      <c r="F2523" s="160">
        <v>108604186</v>
      </c>
      <c r="G2523" s="160">
        <v>-209.07</v>
      </c>
      <c r="H2523" s="214">
        <v>43480</v>
      </c>
      <c r="I2523" s="160" t="s">
        <v>422</v>
      </c>
      <c r="J2523" s="160" t="s">
        <v>386</v>
      </c>
      <c r="K2523" s="160">
        <f t="shared" si="41"/>
        <v>1</v>
      </c>
      <c r="L2523" s="160" t="s">
        <v>101</v>
      </c>
      <c r="M2523" s="211">
        <f>VLOOKUP(J2523,'Depr Rates'!A:G,7,FALSE)</f>
        <v>3.2000000000000001E-2</v>
      </c>
    </row>
    <row r="2524" spans="1:13" ht="14.45" x14ac:dyDescent="0.3">
      <c r="A2524" s="212" t="s">
        <v>103</v>
      </c>
      <c r="B2524" s="213">
        <v>10100502</v>
      </c>
      <c r="C2524" s="212">
        <v>108</v>
      </c>
      <c r="D2524" s="214">
        <v>43466</v>
      </c>
      <c r="E2524" s="160" t="s">
        <v>381</v>
      </c>
      <c r="F2524" s="160">
        <v>108604186</v>
      </c>
      <c r="G2524" s="160">
        <v>-462.96</v>
      </c>
      <c r="H2524" s="214">
        <v>43480</v>
      </c>
      <c r="I2524" s="160" t="s">
        <v>422</v>
      </c>
      <c r="J2524" s="160" t="s">
        <v>386</v>
      </c>
      <c r="K2524" s="160">
        <f t="shared" si="41"/>
        <v>1</v>
      </c>
      <c r="L2524" s="160" t="s">
        <v>101</v>
      </c>
      <c r="M2524" s="211">
        <f>VLOOKUP(J2524,'Depr Rates'!A:G,7,FALSE)</f>
        <v>3.2000000000000001E-2</v>
      </c>
    </row>
    <row r="2525" spans="1:13" ht="14.45" x14ac:dyDescent="0.3">
      <c r="A2525" s="212" t="s">
        <v>103</v>
      </c>
      <c r="B2525" s="213">
        <v>10100502</v>
      </c>
      <c r="C2525" s="212">
        <v>108</v>
      </c>
      <c r="D2525" s="214">
        <v>43466</v>
      </c>
      <c r="E2525" s="160" t="s">
        <v>381</v>
      </c>
      <c r="F2525" s="160">
        <v>108604186</v>
      </c>
      <c r="G2525" s="160">
        <v>-462.96</v>
      </c>
      <c r="H2525" s="214">
        <v>43480</v>
      </c>
      <c r="I2525" s="160" t="s">
        <v>422</v>
      </c>
      <c r="J2525" s="160" t="s">
        <v>386</v>
      </c>
      <c r="K2525" s="160">
        <f t="shared" si="41"/>
        <v>1</v>
      </c>
      <c r="L2525" s="160" t="s">
        <v>101</v>
      </c>
      <c r="M2525" s="211">
        <f>VLOOKUP(J2525,'Depr Rates'!A:G,7,FALSE)</f>
        <v>3.2000000000000001E-2</v>
      </c>
    </row>
    <row r="2526" spans="1:13" ht="14.45" x14ac:dyDescent="0.3">
      <c r="A2526" s="212" t="s">
        <v>103</v>
      </c>
      <c r="B2526" s="213">
        <v>10100502</v>
      </c>
      <c r="C2526" s="212">
        <v>108</v>
      </c>
      <c r="D2526" s="214">
        <v>43466</v>
      </c>
      <c r="E2526" s="160" t="s">
        <v>381</v>
      </c>
      <c r="F2526" s="160">
        <v>108604186</v>
      </c>
      <c r="G2526" s="160">
        <v>-634.86</v>
      </c>
      <c r="H2526" s="214">
        <v>43480</v>
      </c>
      <c r="I2526" s="160" t="s">
        <v>422</v>
      </c>
      <c r="J2526" s="160" t="s">
        <v>386</v>
      </c>
      <c r="K2526" s="160">
        <f t="shared" si="41"/>
        <v>1</v>
      </c>
      <c r="L2526" s="160" t="s">
        <v>101</v>
      </c>
      <c r="M2526" s="211">
        <f>VLOOKUP(J2526,'Depr Rates'!A:G,7,FALSE)</f>
        <v>3.2000000000000001E-2</v>
      </c>
    </row>
    <row r="2527" spans="1:13" ht="14.45" x14ac:dyDescent="0.3">
      <c r="A2527" s="212" t="s">
        <v>103</v>
      </c>
      <c r="B2527" s="213">
        <v>10100502</v>
      </c>
      <c r="C2527" s="212">
        <v>108</v>
      </c>
      <c r="D2527" s="214">
        <v>43466</v>
      </c>
      <c r="E2527" s="160" t="s">
        <v>381</v>
      </c>
      <c r="F2527" s="160">
        <v>108604186</v>
      </c>
      <c r="G2527" s="160">
        <v>-367.93</v>
      </c>
      <c r="H2527" s="214">
        <v>43480</v>
      </c>
      <c r="I2527" s="160" t="s">
        <v>422</v>
      </c>
      <c r="J2527" s="160" t="s">
        <v>386</v>
      </c>
      <c r="K2527" s="160">
        <f t="shared" si="41"/>
        <v>1</v>
      </c>
      <c r="L2527" s="160" t="s">
        <v>101</v>
      </c>
      <c r="M2527" s="211">
        <f>VLOOKUP(J2527,'Depr Rates'!A:G,7,FALSE)</f>
        <v>3.2000000000000001E-2</v>
      </c>
    </row>
    <row r="2528" spans="1:13" ht="14.45" x14ac:dyDescent="0.3">
      <c r="A2528" s="212" t="s">
        <v>103</v>
      </c>
      <c r="B2528" s="213">
        <v>10100502</v>
      </c>
      <c r="C2528" s="212">
        <v>108</v>
      </c>
      <c r="D2528" s="214">
        <v>43466</v>
      </c>
      <c r="E2528" s="160" t="s">
        <v>381</v>
      </c>
      <c r="F2528" s="160">
        <v>108604186</v>
      </c>
      <c r="G2528" s="160">
        <v>-710.35</v>
      </c>
      <c r="H2528" s="214">
        <v>43480</v>
      </c>
      <c r="I2528" s="160" t="s">
        <v>422</v>
      </c>
      <c r="J2528" s="160" t="s">
        <v>386</v>
      </c>
      <c r="K2528" s="160">
        <f t="shared" si="41"/>
        <v>1</v>
      </c>
      <c r="L2528" s="160" t="s">
        <v>101</v>
      </c>
      <c r="M2528" s="211">
        <f>VLOOKUP(J2528,'Depr Rates'!A:G,7,FALSE)</f>
        <v>3.2000000000000001E-2</v>
      </c>
    </row>
    <row r="2529" spans="1:13" ht="14.45" x14ac:dyDescent="0.3">
      <c r="A2529" s="212" t="s">
        <v>103</v>
      </c>
      <c r="B2529" s="213">
        <v>10100502</v>
      </c>
      <c r="C2529" s="212">
        <v>108</v>
      </c>
      <c r="D2529" s="214">
        <v>43466</v>
      </c>
      <c r="E2529" s="160" t="s">
        <v>381</v>
      </c>
      <c r="F2529" s="160">
        <v>108604186</v>
      </c>
      <c r="G2529" s="160">
        <v>-316.25</v>
      </c>
      <c r="H2529" s="214">
        <v>43480</v>
      </c>
      <c r="I2529" s="160" t="s">
        <v>422</v>
      </c>
      <c r="J2529" s="160" t="s">
        <v>386</v>
      </c>
      <c r="K2529" s="160">
        <f t="shared" si="41"/>
        <v>1</v>
      </c>
      <c r="L2529" s="160" t="s">
        <v>101</v>
      </c>
      <c r="M2529" s="211">
        <f>VLOOKUP(J2529,'Depr Rates'!A:G,7,FALSE)</f>
        <v>3.2000000000000001E-2</v>
      </c>
    </row>
    <row r="2530" spans="1:13" ht="14.45" x14ac:dyDescent="0.3">
      <c r="A2530" s="212" t="s">
        <v>103</v>
      </c>
      <c r="B2530" s="213">
        <v>10100502</v>
      </c>
      <c r="C2530" s="212">
        <v>108</v>
      </c>
      <c r="D2530" s="214">
        <v>43466</v>
      </c>
      <c r="E2530" s="160" t="s">
        <v>381</v>
      </c>
      <c r="F2530" s="160">
        <v>108604186</v>
      </c>
      <c r="G2530" s="215">
        <v>-6393.15</v>
      </c>
      <c r="H2530" s="214">
        <v>43480</v>
      </c>
      <c r="I2530" s="160" t="s">
        <v>422</v>
      </c>
      <c r="J2530" s="160" t="s">
        <v>386</v>
      </c>
      <c r="K2530" s="160">
        <f t="shared" si="41"/>
        <v>1</v>
      </c>
      <c r="L2530" s="160" t="s">
        <v>101</v>
      </c>
      <c r="M2530" s="211">
        <f>VLOOKUP(J2530,'Depr Rates'!A:G,7,FALSE)</f>
        <v>3.2000000000000001E-2</v>
      </c>
    </row>
    <row r="2531" spans="1:13" ht="14.45" x14ac:dyDescent="0.3">
      <c r="A2531" s="212" t="s">
        <v>103</v>
      </c>
      <c r="B2531" s="213">
        <v>10100502</v>
      </c>
      <c r="C2531" s="212">
        <v>108</v>
      </c>
      <c r="D2531" s="214">
        <v>43466</v>
      </c>
      <c r="E2531" s="160" t="s">
        <v>381</v>
      </c>
      <c r="F2531" s="160">
        <v>108604186</v>
      </c>
      <c r="G2531" s="160">
        <v>-634.86</v>
      </c>
      <c r="H2531" s="214">
        <v>43480</v>
      </c>
      <c r="I2531" s="160" t="s">
        <v>422</v>
      </c>
      <c r="J2531" s="160" t="s">
        <v>386</v>
      </c>
      <c r="K2531" s="160">
        <f t="shared" si="41"/>
        <v>1</v>
      </c>
      <c r="L2531" s="160" t="s">
        <v>101</v>
      </c>
      <c r="M2531" s="211">
        <f>VLOOKUP(J2531,'Depr Rates'!A:G,7,FALSE)</f>
        <v>3.2000000000000001E-2</v>
      </c>
    </row>
    <row r="2532" spans="1:13" ht="14.45" x14ac:dyDescent="0.3">
      <c r="A2532" s="212" t="s">
        <v>103</v>
      </c>
      <c r="B2532" s="213">
        <v>10100502</v>
      </c>
      <c r="C2532" s="212">
        <v>108</v>
      </c>
      <c r="D2532" s="214">
        <v>43466</v>
      </c>
      <c r="E2532" s="160" t="s">
        <v>381</v>
      </c>
      <c r="F2532" s="160">
        <v>108604186</v>
      </c>
      <c r="G2532" s="160">
        <v>-251.74</v>
      </c>
      <c r="H2532" s="214">
        <v>43480</v>
      </c>
      <c r="I2532" s="160" t="s">
        <v>422</v>
      </c>
      <c r="J2532" s="160" t="s">
        <v>386</v>
      </c>
      <c r="K2532" s="160">
        <f t="shared" si="41"/>
        <v>1</v>
      </c>
      <c r="L2532" s="160" t="s">
        <v>101</v>
      </c>
      <c r="M2532" s="211">
        <f>VLOOKUP(J2532,'Depr Rates'!A:G,7,FALSE)</f>
        <v>3.2000000000000001E-2</v>
      </c>
    </row>
    <row r="2533" spans="1:13" ht="14.45" x14ac:dyDescent="0.3">
      <c r="A2533" s="212" t="s">
        <v>103</v>
      </c>
      <c r="B2533" s="213">
        <v>10100502</v>
      </c>
      <c r="C2533" s="212">
        <v>108</v>
      </c>
      <c r="D2533" s="214">
        <v>43466</v>
      </c>
      <c r="E2533" s="160" t="s">
        <v>381</v>
      </c>
      <c r="F2533" s="160">
        <v>108604186</v>
      </c>
      <c r="G2533" s="160">
        <v>-316.25</v>
      </c>
      <c r="H2533" s="214">
        <v>43480</v>
      </c>
      <c r="I2533" s="160" t="s">
        <v>422</v>
      </c>
      <c r="J2533" s="160" t="s">
        <v>386</v>
      </c>
      <c r="K2533" s="160">
        <f t="shared" ref="K2533:K2596" si="42">MONTH(H2533)</f>
        <v>1</v>
      </c>
      <c r="L2533" s="160" t="s">
        <v>101</v>
      </c>
      <c r="M2533" s="211">
        <f>VLOOKUP(J2533,'Depr Rates'!A:G,7,FALSE)</f>
        <v>3.2000000000000001E-2</v>
      </c>
    </row>
    <row r="2534" spans="1:13" ht="14.45" x14ac:dyDescent="0.3">
      <c r="A2534" s="212" t="s">
        <v>103</v>
      </c>
      <c r="B2534" s="213">
        <v>10100502</v>
      </c>
      <c r="C2534" s="212">
        <v>108</v>
      </c>
      <c r="D2534" s="214">
        <v>43466</v>
      </c>
      <c r="E2534" s="160" t="s">
        <v>381</v>
      </c>
      <c r="F2534" s="160">
        <v>108604186</v>
      </c>
      <c r="G2534" s="160">
        <v>-953.74</v>
      </c>
      <c r="H2534" s="214">
        <v>43480</v>
      </c>
      <c r="I2534" s="160" t="s">
        <v>422</v>
      </c>
      <c r="J2534" s="160" t="s">
        <v>386</v>
      </c>
      <c r="K2534" s="160">
        <f t="shared" si="42"/>
        <v>1</v>
      </c>
      <c r="L2534" s="160" t="s">
        <v>101</v>
      </c>
      <c r="M2534" s="211">
        <f>VLOOKUP(J2534,'Depr Rates'!A:G,7,FALSE)</f>
        <v>3.2000000000000001E-2</v>
      </c>
    </row>
    <row r="2535" spans="1:13" ht="14.45" x14ac:dyDescent="0.3">
      <c r="A2535" s="212" t="s">
        <v>103</v>
      </c>
      <c r="B2535" s="213">
        <v>10100502</v>
      </c>
      <c r="C2535" s="212">
        <v>108</v>
      </c>
      <c r="D2535" s="214">
        <v>43466</v>
      </c>
      <c r="E2535" s="160" t="s">
        <v>383</v>
      </c>
      <c r="F2535" s="160">
        <v>108604186</v>
      </c>
      <c r="G2535" s="160">
        <v>0</v>
      </c>
      <c r="H2535" s="214">
        <v>43480</v>
      </c>
      <c r="I2535" s="160" t="s">
        <v>422</v>
      </c>
      <c r="J2535" s="160" t="s">
        <v>386</v>
      </c>
      <c r="K2535" s="160">
        <f t="shared" si="42"/>
        <v>1</v>
      </c>
      <c r="L2535" s="160" t="s">
        <v>101</v>
      </c>
      <c r="M2535" s="211">
        <f>VLOOKUP(J2535,'Depr Rates'!A:G,7,FALSE)</f>
        <v>3.2000000000000001E-2</v>
      </c>
    </row>
    <row r="2536" spans="1:13" ht="14.45" x14ac:dyDescent="0.3">
      <c r="A2536" s="212" t="s">
        <v>103</v>
      </c>
      <c r="B2536" s="213">
        <v>10100502</v>
      </c>
      <c r="C2536" s="212">
        <v>108</v>
      </c>
      <c r="D2536" s="214">
        <v>43466</v>
      </c>
      <c r="E2536" s="160" t="s">
        <v>383</v>
      </c>
      <c r="F2536" s="160">
        <v>108604186</v>
      </c>
      <c r="G2536" s="160">
        <v>0</v>
      </c>
      <c r="H2536" s="214">
        <v>43480</v>
      </c>
      <c r="I2536" s="160" t="s">
        <v>422</v>
      </c>
      <c r="J2536" s="160" t="s">
        <v>386</v>
      </c>
      <c r="K2536" s="160">
        <f t="shared" si="42"/>
        <v>1</v>
      </c>
      <c r="L2536" s="160" t="s">
        <v>101</v>
      </c>
      <c r="M2536" s="211">
        <f>VLOOKUP(J2536,'Depr Rates'!A:G,7,FALSE)</f>
        <v>3.2000000000000001E-2</v>
      </c>
    </row>
    <row r="2537" spans="1:13" ht="14.45" x14ac:dyDescent="0.3">
      <c r="A2537" s="212" t="s">
        <v>103</v>
      </c>
      <c r="B2537" s="213">
        <v>10100502</v>
      </c>
      <c r="C2537" s="212">
        <v>108</v>
      </c>
      <c r="D2537" s="214">
        <v>43466</v>
      </c>
      <c r="E2537" s="160" t="s">
        <v>383</v>
      </c>
      <c r="F2537" s="160">
        <v>108604186</v>
      </c>
      <c r="G2537" s="160">
        <v>0</v>
      </c>
      <c r="H2537" s="214">
        <v>43480</v>
      </c>
      <c r="I2537" s="160" t="s">
        <v>422</v>
      </c>
      <c r="J2537" s="160" t="s">
        <v>386</v>
      </c>
      <c r="K2537" s="160">
        <f t="shared" si="42"/>
        <v>1</v>
      </c>
      <c r="L2537" s="160" t="s">
        <v>101</v>
      </c>
      <c r="M2537" s="211">
        <f>VLOOKUP(J2537,'Depr Rates'!A:G,7,FALSE)</f>
        <v>3.2000000000000001E-2</v>
      </c>
    </row>
    <row r="2538" spans="1:13" ht="14.45" x14ac:dyDescent="0.3">
      <c r="A2538" s="212" t="s">
        <v>103</v>
      </c>
      <c r="B2538" s="213">
        <v>10100502</v>
      </c>
      <c r="C2538" s="212">
        <v>108</v>
      </c>
      <c r="D2538" s="214">
        <v>43466</v>
      </c>
      <c r="E2538" s="160" t="s">
        <v>383</v>
      </c>
      <c r="F2538" s="160">
        <v>108604186</v>
      </c>
      <c r="G2538" s="160">
        <v>0</v>
      </c>
      <c r="H2538" s="214">
        <v>43480</v>
      </c>
      <c r="I2538" s="160" t="s">
        <v>422</v>
      </c>
      <c r="J2538" s="160" t="s">
        <v>386</v>
      </c>
      <c r="K2538" s="160">
        <f t="shared" si="42"/>
        <v>1</v>
      </c>
      <c r="L2538" s="160" t="s">
        <v>101</v>
      </c>
      <c r="M2538" s="211">
        <f>VLOOKUP(J2538,'Depr Rates'!A:G,7,FALSE)</f>
        <v>3.2000000000000001E-2</v>
      </c>
    </row>
    <row r="2539" spans="1:13" ht="14.45" x14ac:dyDescent="0.3">
      <c r="A2539" s="212" t="s">
        <v>103</v>
      </c>
      <c r="B2539" s="213">
        <v>10100502</v>
      </c>
      <c r="C2539" s="212">
        <v>108</v>
      </c>
      <c r="D2539" s="214">
        <v>43466</v>
      </c>
      <c r="E2539" s="160" t="s">
        <v>383</v>
      </c>
      <c r="F2539" s="160">
        <v>108604186</v>
      </c>
      <c r="G2539" s="160">
        <v>0</v>
      </c>
      <c r="H2539" s="214">
        <v>43480</v>
      </c>
      <c r="I2539" s="160" t="s">
        <v>422</v>
      </c>
      <c r="J2539" s="160" t="s">
        <v>386</v>
      </c>
      <c r="K2539" s="160">
        <f t="shared" si="42"/>
        <v>1</v>
      </c>
      <c r="L2539" s="160" t="s">
        <v>101</v>
      </c>
      <c r="M2539" s="211">
        <f>VLOOKUP(J2539,'Depr Rates'!A:G,7,FALSE)</f>
        <v>3.2000000000000001E-2</v>
      </c>
    </row>
    <row r="2540" spans="1:13" ht="14.45" x14ac:dyDescent="0.3">
      <c r="A2540" s="212" t="s">
        <v>103</v>
      </c>
      <c r="B2540" s="213">
        <v>10100502</v>
      </c>
      <c r="C2540" s="212">
        <v>108</v>
      </c>
      <c r="D2540" s="214">
        <v>43466</v>
      </c>
      <c r="E2540" s="160" t="s">
        <v>383</v>
      </c>
      <c r="F2540" s="160">
        <v>108604186</v>
      </c>
      <c r="G2540" s="160">
        <v>0</v>
      </c>
      <c r="H2540" s="214">
        <v>43480</v>
      </c>
      <c r="I2540" s="160" t="s">
        <v>422</v>
      </c>
      <c r="J2540" s="160" t="s">
        <v>386</v>
      </c>
      <c r="K2540" s="160">
        <f t="shared" si="42"/>
        <v>1</v>
      </c>
      <c r="L2540" s="160" t="s">
        <v>101</v>
      </c>
      <c r="M2540" s="211">
        <f>VLOOKUP(J2540,'Depr Rates'!A:G,7,FALSE)</f>
        <v>3.2000000000000001E-2</v>
      </c>
    </row>
    <row r="2541" spans="1:13" ht="14.45" x14ac:dyDescent="0.3">
      <c r="A2541" s="212" t="s">
        <v>103</v>
      </c>
      <c r="B2541" s="213">
        <v>10100502</v>
      </c>
      <c r="C2541" s="212">
        <v>108</v>
      </c>
      <c r="D2541" s="214">
        <v>43466</v>
      </c>
      <c r="E2541" s="160" t="s">
        <v>383</v>
      </c>
      <c r="F2541" s="160">
        <v>108604186</v>
      </c>
      <c r="G2541" s="160">
        <v>0</v>
      </c>
      <c r="H2541" s="214">
        <v>43480</v>
      </c>
      <c r="I2541" s="160" t="s">
        <v>422</v>
      </c>
      <c r="J2541" s="160" t="s">
        <v>386</v>
      </c>
      <c r="K2541" s="160">
        <f t="shared" si="42"/>
        <v>1</v>
      </c>
      <c r="L2541" s="160" t="s">
        <v>101</v>
      </c>
      <c r="M2541" s="211">
        <f>VLOOKUP(J2541,'Depr Rates'!A:G,7,FALSE)</f>
        <v>3.2000000000000001E-2</v>
      </c>
    </row>
    <row r="2542" spans="1:13" ht="14.45" x14ac:dyDescent="0.3">
      <c r="A2542" s="212" t="s">
        <v>103</v>
      </c>
      <c r="B2542" s="213">
        <v>10100502</v>
      </c>
      <c r="C2542" s="212">
        <v>108</v>
      </c>
      <c r="D2542" s="214">
        <v>43466</v>
      </c>
      <c r="E2542" s="160" t="s">
        <v>383</v>
      </c>
      <c r="F2542" s="160">
        <v>108604186</v>
      </c>
      <c r="G2542" s="160">
        <v>0</v>
      </c>
      <c r="H2542" s="214">
        <v>43480</v>
      </c>
      <c r="I2542" s="160" t="s">
        <v>422</v>
      </c>
      <c r="J2542" s="160" t="s">
        <v>386</v>
      </c>
      <c r="K2542" s="160">
        <f t="shared" si="42"/>
        <v>1</v>
      </c>
      <c r="L2542" s="160" t="s">
        <v>101</v>
      </c>
      <c r="M2542" s="211">
        <f>VLOOKUP(J2542,'Depr Rates'!A:G,7,FALSE)</f>
        <v>3.2000000000000001E-2</v>
      </c>
    </row>
    <row r="2543" spans="1:13" ht="14.45" x14ac:dyDescent="0.3">
      <c r="A2543" s="212" t="s">
        <v>103</v>
      </c>
      <c r="B2543" s="213">
        <v>10100502</v>
      </c>
      <c r="C2543" s="212">
        <v>108</v>
      </c>
      <c r="D2543" s="214">
        <v>43466</v>
      </c>
      <c r="E2543" s="160" t="s">
        <v>383</v>
      </c>
      <c r="F2543" s="160">
        <v>108604186</v>
      </c>
      <c r="G2543" s="160">
        <v>0</v>
      </c>
      <c r="H2543" s="214">
        <v>43480</v>
      </c>
      <c r="I2543" s="160" t="s">
        <v>422</v>
      </c>
      <c r="J2543" s="160" t="s">
        <v>386</v>
      </c>
      <c r="K2543" s="160">
        <f t="shared" si="42"/>
        <v>1</v>
      </c>
      <c r="L2543" s="160" t="s">
        <v>101</v>
      </c>
      <c r="M2543" s="211">
        <f>VLOOKUP(J2543,'Depr Rates'!A:G,7,FALSE)</f>
        <v>3.2000000000000001E-2</v>
      </c>
    </row>
    <row r="2544" spans="1:13" ht="14.45" x14ac:dyDescent="0.3">
      <c r="A2544" s="212" t="s">
        <v>103</v>
      </c>
      <c r="B2544" s="213">
        <v>10100502</v>
      </c>
      <c r="C2544" s="212">
        <v>108</v>
      </c>
      <c r="D2544" s="214">
        <v>43466</v>
      </c>
      <c r="E2544" s="160" t="s">
        <v>383</v>
      </c>
      <c r="F2544" s="160">
        <v>108604186</v>
      </c>
      <c r="G2544" s="160">
        <v>0</v>
      </c>
      <c r="H2544" s="214">
        <v>43480</v>
      </c>
      <c r="I2544" s="160" t="s">
        <v>422</v>
      </c>
      <c r="J2544" s="160" t="s">
        <v>386</v>
      </c>
      <c r="K2544" s="160">
        <f t="shared" si="42"/>
        <v>1</v>
      </c>
      <c r="L2544" s="160" t="s">
        <v>101</v>
      </c>
      <c r="M2544" s="211">
        <f>VLOOKUP(J2544,'Depr Rates'!A:G,7,FALSE)</f>
        <v>3.2000000000000001E-2</v>
      </c>
    </row>
    <row r="2545" spans="1:13" ht="14.45" x14ac:dyDescent="0.3">
      <c r="A2545" s="212" t="s">
        <v>103</v>
      </c>
      <c r="B2545" s="213">
        <v>10100502</v>
      </c>
      <c r="C2545" s="212">
        <v>108</v>
      </c>
      <c r="D2545" s="214">
        <v>43466</v>
      </c>
      <c r="E2545" s="160" t="s">
        <v>383</v>
      </c>
      <c r="F2545" s="160">
        <v>108604186</v>
      </c>
      <c r="G2545" s="160">
        <v>0</v>
      </c>
      <c r="H2545" s="214">
        <v>43480</v>
      </c>
      <c r="I2545" s="160" t="s">
        <v>422</v>
      </c>
      <c r="J2545" s="160" t="s">
        <v>386</v>
      </c>
      <c r="K2545" s="160">
        <f t="shared" si="42"/>
        <v>1</v>
      </c>
      <c r="L2545" s="160" t="s">
        <v>101</v>
      </c>
      <c r="M2545" s="211">
        <f>VLOOKUP(J2545,'Depr Rates'!A:G,7,FALSE)</f>
        <v>3.2000000000000001E-2</v>
      </c>
    </row>
    <row r="2546" spans="1:13" ht="14.45" x14ac:dyDescent="0.3">
      <c r="A2546" s="212" t="s">
        <v>103</v>
      </c>
      <c r="B2546" s="213">
        <v>10100502</v>
      </c>
      <c r="C2546" s="212">
        <v>108</v>
      </c>
      <c r="D2546" s="214">
        <v>43466</v>
      </c>
      <c r="E2546" s="160" t="s">
        <v>383</v>
      </c>
      <c r="F2546" s="160">
        <v>108604186</v>
      </c>
      <c r="G2546" s="160">
        <v>0</v>
      </c>
      <c r="H2546" s="214">
        <v>43480</v>
      </c>
      <c r="I2546" s="160" t="s">
        <v>422</v>
      </c>
      <c r="J2546" s="160" t="s">
        <v>386</v>
      </c>
      <c r="K2546" s="160">
        <f t="shared" si="42"/>
        <v>1</v>
      </c>
      <c r="L2546" s="160" t="s">
        <v>101</v>
      </c>
      <c r="M2546" s="211">
        <f>VLOOKUP(J2546,'Depr Rates'!A:G,7,FALSE)</f>
        <v>3.2000000000000001E-2</v>
      </c>
    </row>
    <row r="2547" spans="1:13" ht="14.45" x14ac:dyDescent="0.3">
      <c r="A2547" s="212" t="s">
        <v>103</v>
      </c>
      <c r="B2547" s="213">
        <v>10100502</v>
      </c>
      <c r="C2547" s="212">
        <v>108</v>
      </c>
      <c r="D2547" s="214">
        <v>43466</v>
      </c>
      <c r="E2547" s="160" t="s">
        <v>383</v>
      </c>
      <c r="F2547" s="160">
        <v>108604186</v>
      </c>
      <c r="G2547" s="160">
        <v>0</v>
      </c>
      <c r="H2547" s="214">
        <v>43480</v>
      </c>
      <c r="I2547" s="160" t="s">
        <v>422</v>
      </c>
      <c r="J2547" s="160" t="s">
        <v>386</v>
      </c>
      <c r="K2547" s="160">
        <f t="shared" si="42"/>
        <v>1</v>
      </c>
      <c r="L2547" s="160" t="s">
        <v>101</v>
      </c>
      <c r="M2547" s="211">
        <f>VLOOKUP(J2547,'Depr Rates'!A:G,7,FALSE)</f>
        <v>3.2000000000000001E-2</v>
      </c>
    </row>
    <row r="2548" spans="1:13" ht="14.45" x14ac:dyDescent="0.3">
      <c r="A2548" s="212" t="s">
        <v>103</v>
      </c>
      <c r="B2548" s="213">
        <v>10100502</v>
      </c>
      <c r="C2548" s="212">
        <v>108</v>
      </c>
      <c r="D2548" s="214">
        <v>43466</v>
      </c>
      <c r="E2548" s="160" t="s">
        <v>383</v>
      </c>
      <c r="F2548" s="160">
        <v>108604186</v>
      </c>
      <c r="G2548" s="160">
        <v>0</v>
      </c>
      <c r="H2548" s="214">
        <v>43480</v>
      </c>
      <c r="I2548" s="160" t="s">
        <v>422</v>
      </c>
      <c r="J2548" s="160" t="s">
        <v>386</v>
      </c>
      <c r="K2548" s="160">
        <f t="shared" si="42"/>
        <v>1</v>
      </c>
      <c r="L2548" s="160" t="s">
        <v>101</v>
      </c>
      <c r="M2548" s="211">
        <f>VLOOKUP(J2548,'Depr Rates'!A:G,7,FALSE)</f>
        <v>3.2000000000000001E-2</v>
      </c>
    </row>
    <row r="2549" spans="1:13" ht="14.45" x14ac:dyDescent="0.3">
      <c r="A2549" s="212" t="s">
        <v>103</v>
      </c>
      <c r="B2549" s="213">
        <v>10100502</v>
      </c>
      <c r="C2549" s="212">
        <v>108</v>
      </c>
      <c r="D2549" s="214">
        <v>43466</v>
      </c>
      <c r="E2549" s="160" t="s">
        <v>381</v>
      </c>
      <c r="F2549" s="160">
        <v>108604186</v>
      </c>
      <c r="G2549" s="215">
        <v>-1076.1199999999999</v>
      </c>
      <c r="H2549" s="214">
        <v>43480</v>
      </c>
      <c r="I2549" s="160" t="s">
        <v>422</v>
      </c>
      <c r="J2549" s="160" t="s">
        <v>386</v>
      </c>
      <c r="K2549" s="160">
        <f t="shared" si="42"/>
        <v>1</v>
      </c>
      <c r="L2549" s="160" t="s">
        <v>101</v>
      </c>
      <c r="M2549" s="211">
        <f>VLOOKUP(J2549,'Depr Rates'!A:G,7,FALSE)</f>
        <v>3.2000000000000001E-2</v>
      </c>
    </row>
    <row r="2550" spans="1:13" ht="14.45" x14ac:dyDescent="0.3">
      <c r="A2550" s="212" t="s">
        <v>103</v>
      </c>
      <c r="B2550" s="213">
        <v>10100502</v>
      </c>
      <c r="C2550" s="212">
        <v>108</v>
      </c>
      <c r="D2550" s="214">
        <v>43466</v>
      </c>
      <c r="E2550" s="160" t="s">
        <v>381</v>
      </c>
      <c r="F2550" s="160">
        <v>108604186</v>
      </c>
      <c r="G2550" s="160">
        <v>-578.27</v>
      </c>
      <c r="H2550" s="214">
        <v>43480</v>
      </c>
      <c r="I2550" s="160" t="s">
        <v>422</v>
      </c>
      <c r="J2550" s="160" t="s">
        <v>386</v>
      </c>
      <c r="K2550" s="160">
        <f t="shared" si="42"/>
        <v>1</v>
      </c>
      <c r="L2550" s="160" t="s">
        <v>101</v>
      </c>
      <c r="M2550" s="211">
        <f>VLOOKUP(J2550,'Depr Rates'!A:G,7,FALSE)</f>
        <v>3.2000000000000001E-2</v>
      </c>
    </row>
    <row r="2551" spans="1:13" ht="14.45" x14ac:dyDescent="0.3">
      <c r="A2551" s="212" t="s">
        <v>103</v>
      </c>
      <c r="B2551" s="213">
        <v>10100502</v>
      </c>
      <c r="C2551" s="212">
        <v>108</v>
      </c>
      <c r="D2551" s="214">
        <v>43466</v>
      </c>
      <c r="E2551" s="160" t="s">
        <v>383</v>
      </c>
      <c r="F2551" s="160">
        <v>108604186</v>
      </c>
      <c r="G2551" s="160">
        <v>0</v>
      </c>
      <c r="H2551" s="214">
        <v>43480</v>
      </c>
      <c r="I2551" s="160" t="s">
        <v>422</v>
      </c>
      <c r="J2551" s="160" t="s">
        <v>386</v>
      </c>
      <c r="K2551" s="160">
        <f t="shared" si="42"/>
        <v>1</v>
      </c>
      <c r="L2551" s="160" t="s">
        <v>101</v>
      </c>
      <c r="M2551" s="211">
        <f>VLOOKUP(J2551,'Depr Rates'!A:G,7,FALSE)</f>
        <v>3.2000000000000001E-2</v>
      </c>
    </row>
    <row r="2552" spans="1:13" ht="14.45" x14ac:dyDescent="0.3">
      <c r="A2552" s="212" t="s">
        <v>103</v>
      </c>
      <c r="B2552" s="213">
        <v>10100502</v>
      </c>
      <c r="C2552" s="212">
        <v>108</v>
      </c>
      <c r="D2552" s="214">
        <v>43466</v>
      </c>
      <c r="E2552" s="160" t="s">
        <v>383</v>
      </c>
      <c r="F2552" s="160">
        <v>108604186</v>
      </c>
      <c r="G2552" s="160">
        <v>0</v>
      </c>
      <c r="H2552" s="214">
        <v>43480</v>
      </c>
      <c r="I2552" s="160" t="s">
        <v>422</v>
      </c>
      <c r="J2552" s="160" t="s">
        <v>386</v>
      </c>
      <c r="K2552" s="160">
        <f t="shared" si="42"/>
        <v>1</v>
      </c>
      <c r="L2552" s="160" t="s">
        <v>101</v>
      </c>
      <c r="M2552" s="211">
        <f>VLOOKUP(J2552,'Depr Rates'!A:G,7,FALSE)</f>
        <v>3.2000000000000001E-2</v>
      </c>
    </row>
    <row r="2553" spans="1:13" ht="14.45" x14ac:dyDescent="0.3">
      <c r="A2553" s="212" t="s">
        <v>103</v>
      </c>
      <c r="B2553" s="213">
        <v>10100502</v>
      </c>
      <c r="C2553" s="212">
        <v>108</v>
      </c>
      <c r="D2553" s="214">
        <v>43466</v>
      </c>
      <c r="E2553" s="160" t="s">
        <v>381</v>
      </c>
      <c r="F2553" s="160">
        <v>108604186</v>
      </c>
      <c r="G2553" s="160">
        <v>-62.85</v>
      </c>
      <c r="H2553" s="214">
        <v>43480</v>
      </c>
      <c r="I2553" s="160" t="s">
        <v>422</v>
      </c>
      <c r="J2553" s="160" t="s">
        <v>385</v>
      </c>
      <c r="K2553" s="160">
        <f t="shared" si="42"/>
        <v>1</v>
      </c>
      <c r="L2553" s="160" t="s">
        <v>101</v>
      </c>
      <c r="M2553" s="211">
        <f>VLOOKUP(J2553,'Depr Rates'!A:G,7,FALSE)</f>
        <v>3.9399999999999998E-2</v>
      </c>
    </row>
    <row r="2554" spans="1:13" ht="14.45" x14ac:dyDescent="0.3">
      <c r="A2554" s="212" t="s">
        <v>103</v>
      </c>
      <c r="B2554" s="213">
        <v>10100502</v>
      </c>
      <c r="C2554" s="212">
        <v>108</v>
      </c>
      <c r="D2554" s="214">
        <v>43466</v>
      </c>
      <c r="E2554" s="160" t="s">
        <v>381</v>
      </c>
      <c r="F2554" s="160">
        <v>108604186</v>
      </c>
      <c r="G2554" s="160">
        <v>-76.040000000000006</v>
      </c>
      <c r="H2554" s="214">
        <v>43480</v>
      </c>
      <c r="I2554" s="160" t="s">
        <v>422</v>
      </c>
      <c r="J2554" s="160" t="s">
        <v>385</v>
      </c>
      <c r="K2554" s="160">
        <f t="shared" si="42"/>
        <v>1</v>
      </c>
      <c r="L2554" s="160" t="s">
        <v>101</v>
      </c>
      <c r="M2554" s="211">
        <f>VLOOKUP(J2554,'Depr Rates'!A:G,7,FALSE)</f>
        <v>3.9399999999999998E-2</v>
      </c>
    </row>
    <row r="2555" spans="1:13" ht="14.45" x14ac:dyDescent="0.3">
      <c r="A2555" s="212" t="s">
        <v>103</v>
      </c>
      <c r="B2555" s="213">
        <v>10100502</v>
      </c>
      <c r="C2555" s="212">
        <v>108</v>
      </c>
      <c r="D2555" s="214">
        <v>43466</v>
      </c>
      <c r="E2555" s="160" t="s">
        <v>383</v>
      </c>
      <c r="F2555" s="160">
        <v>108604186</v>
      </c>
      <c r="G2555" s="160">
        <v>0</v>
      </c>
      <c r="H2555" s="214">
        <v>43480</v>
      </c>
      <c r="I2555" s="160" t="s">
        <v>422</v>
      </c>
      <c r="J2555" s="160" t="s">
        <v>385</v>
      </c>
      <c r="K2555" s="160">
        <f t="shared" si="42"/>
        <v>1</v>
      </c>
      <c r="L2555" s="160" t="s">
        <v>101</v>
      </c>
      <c r="M2555" s="211">
        <f>VLOOKUP(J2555,'Depr Rates'!A:G,7,FALSE)</f>
        <v>3.9399999999999998E-2</v>
      </c>
    </row>
    <row r="2556" spans="1:13" ht="14.45" x14ac:dyDescent="0.3">
      <c r="A2556" s="212" t="s">
        <v>103</v>
      </c>
      <c r="B2556" s="213">
        <v>10100502</v>
      </c>
      <c r="C2556" s="212">
        <v>108</v>
      </c>
      <c r="D2556" s="214">
        <v>43466</v>
      </c>
      <c r="E2556" s="160" t="s">
        <v>383</v>
      </c>
      <c r="F2556" s="160">
        <v>108604186</v>
      </c>
      <c r="G2556" s="160">
        <v>0</v>
      </c>
      <c r="H2556" s="214">
        <v>43480</v>
      </c>
      <c r="I2556" s="160" t="s">
        <v>422</v>
      </c>
      <c r="J2556" s="160" t="s">
        <v>385</v>
      </c>
      <c r="K2556" s="160">
        <f t="shared" si="42"/>
        <v>1</v>
      </c>
      <c r="L2556" s="160" t="s">
        <v>101</v>
      </c>
      <c r="M2556" s="211">
        <f>VLOOKUP(J2556,'Depr Rates'!A:G,7,FALSE)</f>
        <v>3.9399999999999998E-2</v>
      </c>
    </row>
    <row r="2557" spans="1:13" ht="14.45" x14ac:dyDescent="0.3">
      <c r="A2557" s="212" t="s">
        <v>103</v>
      </c>
      <c r="B2557" s="213">
        <v>10100502</v>
      </c>
      <c r="C2557" s="212">
        <v>108</v>
      </c>
      <c r="D2557" s="214">
        <v>43466</v>
      </c>
      <c r="E2557" s="160" t="s">
        <v>381</v>
      </c>
      <c r="F2557" s="160">
        <v>108604186</v>
      </c>
      <c r="G2557" s="160">
        <v>-158.82</v>
      </c>
      <c r="H2557" s="214">
        <v>43480</v>
      </c>
      <c r="I2557" s="160" t="s">
        <v>422</v>
      </c>
      <c r="J2557" s="160" t="s">
        <v>385</v>
      </c>
      <c r="K2557" s="160">
        <f t="shared" si="42"/>
        <v>1</v>
      </c>
      <c r="L2557" s="160" t="s">
        <v>101</v>
      </c>
      <c r="M2557" s="211">
        <f>VLOOKUP(J2557,'Depr Rates'!A:G,7,FALSE)</f>
        <v>3.9399999999999998E-2</v>
      </c>
    </row>
    <row r="2558" spans="1:13" ht="14.45" x14ac:dyDescent="0.3">
      <c r="A2558" s="212" t="s">
        <v>103</v>
      </c>
      <c r="B2558" s="213">
        <v>10100502</v>
      </c>
      <c r="C2558" s="212">
        <v>108</v>
      </c>
      <c r="D2558" s="214">
        <v>43466</v>
      </c>
      <c r="E2558" s="160" t="s">
        <v>381</v>
      </c>
      <c r="F2558" s="160">
        <v>108604186</v>
      </c>
      <c r="G2558" s="160">
        <v>-194.1</v>
      </c>
      <c r="H2558" s="214">
        <v>43480</v>
      </c>
      <c r="I2558" s="160" t="s">
        <v>422</v>
      </c>
      <c r="J2558" s="160" t="s">
        <v>385</v>
      </c>
      <c r="K2558" s="160">
        <f t="shared" si="42"/>
        <v>1</v>
      </c>
      <c r="L2558" s="160" t="s">
        <v>101</v>
      </c>
      <c r="M2558" s="211">
        <f>VLOOKUP(J2558,'Depr Rates'!A:G,7,FALSE)</f>
        <v>3.9399999999999998E-2</v>
      </c>
    </row>
    <row r="2559" spans="1:13" ht="14.45" x14ac:dyDescent="0.3">
      <c r="A2559" s="212" t="s">
        <v>103</v>
      </c>
      <c r="B2559" s="213">
        <v>10100502</v>
      </c>
      <c r="C2559" s="212">
        <v>108</v>
      </c>
      <c r="D2559" s="214">
        <v>43466</v>
      </c>
      <c r="E2559" s="160" t="s">
        <v>383</v>
      </c>
      <c r="F2559" s="160">
        <v>108604186</v>
      </c>
      <c r="G2559" s="160">
        <v>0</v>
      </c>
      <c r="H2559" s="214">
        <v>43480</v>
      </c>
      <c r="I2559" s="160" t="s">
        <v>422</v>
      </c>
      <c r="J2559" s="160" t="s">
        <v>385</v>
      </c>
      <c r="K2559" s="160">
        <f t="shared" si="42"/>
        <v>1</v>
      </c>
      <c r="L2559" s="160" t="s">
        <v>101</v>
      </c>
      <c r="M2559" s="211">
        <f>VLOOKUP(J2559,'Depr Rates'!A:G,7,FALSE)</f>
        <v>3.9399999999999998E-2</v>
      </c>
    </row>
    <row r="2560" spans="1:13" ht="14.45" x14ac:dyDescent="0.3">
      <c r="A2560" s="212" t="s">
        <v>103</v>
      </c>
      <c r="B2560" s="213">
        <v>10100502</v>
      </c>
      <c r="C2560" s="212">
        <v>108</v>
      </c>
      <c r="D2560" s="214">
        <v>43466</v>
      </c>
      <c r="E2560" s="160" t="s">
        <v>383</v>
      </c>
      <c r="F2560" s="160">
        <v>108604186</v>
      </c>
      <c r="G2560" s="160">
        <v>0</v>
      </c>
      <c r="H2560" s="214">
        <v>43480</v>
      </c>
      <c r="I2560" s="160" t="s">
        <v>422</v>
      </c>
      <c r="J2560" s="160" t="s">
        <v>385</v>
      </c>
      <c r="K2560" s="160">
        <f t="shared" si="42"/>
        <v>1</v>
      </c>
      <c r="L2560" s="160" t="s">
        <v>101</v>
      </c>
      <c r="M2560" s="211">
        <f>VLOOKUP(J2560,'Depr Rates'!A:G,7,FALSE)</f>
        <v>3.9399999999999998E-2</v>
      </c>
    </row>
    <row r="2561" spans="1:13" ht="14.45" x14ac:dyDescent="0.3">
      <c r="A2561" s="212" t="s">
        <v>103</v>
      </c>
      <c r="B2561" s="213">
        <v>10100502</v>
      </c>
      <c r="C2561" s="212">
        <v>108</v>
      </c>
      <c r="D2561" s="214">
        <v>43466</v>
      </c>
      <c r="E2561" s="160" t="s">
        <v>381</v>
      </c>
      <c r="F2561" s="160">
        <v>108604186</v>
      </c>
      <c r="G2561" s="160">
        <v>-29.88</v>
      </c>
      <c r="H2561" s="214">
        <v>43480</v>
      </c>
      <c r="I2561" s="160" t="s">
        <v>422</v>
      </c>
      <c r="J2561" s="160" t="s">
        <v>386</v>
      </c>
      <c r="K2561" s="160">
        <f t="shared" si="42"/>
        <v>1</v>
      </c>
      <c r="L2561" s="160" t="s">
        <v>101</v>
      </c>
      <c r="M2561" s="211">
        <f>VLOOKUP(J2561,'Depr Rates'!A:G,7,FALSE)</f>
        <v>3.2000000000000001E-2</v>
      </c>
    </row>
    <row r="2562" spans="1:13" ht="14.45" x14ac:dyDescent="0.3">
      <c r="A2562" s="212" t="s">
        <v>103</v>
      </c>
      <c r="B2562" s="213">
        <v>10100502</v>
      </c>
      <c r="C2562" s="212">
        <v>108</v>
      </c>
      <c r="D2562" s="214">
        <v>43466</v>
      </c>
      <c r="E2562" s="160" t="s">
        <v>381</v>
      </c>
      <c r="F2562" s="160">
        <v>108604186</v>
      </c>
      <c r="G2562" s="160">
        <v>-56.94</v>
      </c>
      <c r="H2562" s="214">
        <v>43480</v>
      </c>
      <c r="I2562" s="160" t="s">
        <v>422</v>
      </c>
      <c r="J2562" s="160" t="s">
        <v>386</v>
      </c>
      <c r="K2562" s="160">
        <f t="shared" si="42"/>
        <v>1</v>
      </c>
      <c r="L2562" s="160" t="s">
        <v>101</v>
      </c>
      <c r="M2562" s="211">
        <f>VLOOKUP(J2562,'Depr Rates'!A:G,7,FALSE)</f>
        <v>3.2000000000000001E-2</v>
      </c>
    </row>
    <row r="2563" spans="1:13" ht="14.45" x14ac:dyDescent="0.3">
      <c r="A2563" s="212" t="s">
        <v>103</v>
      </c>
      <c r="B2563" s="213">
        <v>10100502</v>
      </c>
      <c r="C2563" s="212">
        <v>108</v>
      </c>
      <c r="D2563" s="214">
        <v>43466</v>
      </c>
      <c r="E2563" s="160" t="s">
        <v>383</v>
      </c>
      <c r="F2563" s="160">
        <v>108604186</v>
      </c>
      <c r="G2563" s="160">
        <v>0</v>
      </c>
      <c r="H2563" s="214">
        <v>43480</v>
      </c>
      <c r="I2563" s="160" t="s">
        <v>422</v>
      </c>
      <c r="J2563" s="160" t="s">
        <v>386</v>
      </c>
      <c r="K2563" s="160">
        <f t="shared" si="42"/>
        <v>1</v>
      </c>
      <c r="L2563" s="160" t="s">
        <v>101</v>
      </c>
      <c r="M2563" s="211">
        <f>VLOOKUP(J2563,'Depr Rates'!A:G,7,FALSE)</f>
        <v>3.2000000000000001E-2</v>
      </c>
    </row>
    <row r="2564" spans="1:13" ht="14.45" x14ac:dyDescent="0.3">
      <c r="A2564" s="212" t="s">
        <v>103</v>
      </c>
      <c r="B2564" s="213">
        <v>10100502</v>
      </c>
      <c r="C2564" s="212">
        <v>108</v>
      </c>
      <c r="D2564" s="214">
        <v>43466</v>
      </c>
      <c r="E2564" s="160" t="s">
        <v>383</v>
      </c>
      <c r="F2564" s="160">
        <v>108604186</v>
      </c>
      <c r="G2564" s="160">
        <v>0</v>
      </c>
      <c r="H2564" s="214">
        <v>43480</v>
      </c>
      <c r="I2564" s="160" t="s">
        <v>422</v>
      </c>
      <c r="J2564" s="160" t="s">
        <v>386</v>
      </c>
      <c r="K2564" s="160">
        <f t="shared" si="42"/>
        <v>1</v>
      </c>
      <c r="L2564" s="160" t="s">
        <v>101</v>
      </c>
      <c r="M2564" s="211">
        <f>VLOOKUP(J2564,'Depr Rates'!A:G,7,FALSE)</f>
        <v>3.2000000000000001E-2</v>
      </c>
    </row>
    <row r="2565" spans="1:13" ht="14.45" x14ac:dyDescent="0.3">
      <c r="A2565" s="212" t="s">
        <v>103</v>
      </c>
      <c r="B2565" s="213">
        <v>10100502</v>
      </c>
      <c r="C2565" s="212">
        <v>108</v>
      </c>
      <c r="D2565" s="214">
        <v>43466</v>
      </c>
      <c r="E2565" s="160" t="s">
        <v>381</v>
      </c>
      <c r="F2565" s="160">
        <v>108604186</v>
      </c>
      <c r="G2565" s="160">
        <v>-66.239999999999995</v>
      </c>
      <c r="H2565" s="214">
        <v>43480</v>
      </c>
      <c r="I2565" s="160" t="s">
        <v>422</v>
      </c>
      <c r="J2565" s="160" t="s">
        <v>386</v>
      </c>
      <c r="K2565" s="160">
        <f t="shared" si="42"/>
        <v>1</v>
      </c>
      <c r="L2565" s="160" t="s">
        <v>101</v>
      </c>
      <c r="M2565" s="211">
        <f>VLOOKUP(J2565,'Depr Rates'!A:G,7,FALSE)</f>
        <v>3.2000000000000001E-2</v>
      </c>
    </row>
    <row r="2566" spans="1:13" ht="14.45" x14ac:dyDescent="0.3">
      <c r="A2566" s="212" t="s">
        <v>103</v>
      </c>
      <c r="B2566" s="213">
        <v>10100502</v>
      </c>
      <c r="C2566" s="212">
        <v>108</v>
      </c>
      <c r="D2566" s="214">
        <v>43466</v>
      </c>
      <c r="E2566" s="160" t="s">
        <v>381</v>
      </c>
      <c r="F2566" s="160">
        <v>108604186</v>
      </c>
      <c r="G2566" s="160">
        <v>-23.5</v>
      </c>
      <c r="H2566" s="214">
        <v>43480</v>
      </c>
      <c r="I2566" s="160" t="s">
        <v>422</v>
      </c>
      <c r="J2566" s="160" t="s">
        <v>386</v>
      </c>
      <c r="K2566" s="160">
        <f t="shared" si="42"/>
        <v>1</v>
      </c>
      <c r="L2566" s="160" t="s">
        <v>101</v>
      </c>
      <c r="M2566" s="211">
        <f>VLOOKUP(J2566,'Depr Rates'!A:G,7,FALSE)</f>
        <v>3.2000000000000001E-2</v>
      </c>
    </row>
    <row r="2567" spans="1:13" ht="14.45" x14ac:dyDescent="0.3">
      <c r="A2567" s="212" t="s">
        <v>103</v>
      </c>
      <c r="B2567" s="213">
        <v>10100502</v>
      </c>
      <c r="C2567" s="212">
        <v>108</v>
      </c>
      <c r="D2567" s="214">
        <v>43466</v>
      </c>
      <c r="E2567" s="160" t="s">
        <v>383</v>
      </c>
      <c r="F2567" s="160">
        <v>108604186</v>
      </c>
      <c r="G2567" s="160">
        <v>0</v>
      </c>
      <c r="H2567" s="214">
        <v>43480</v>
      </c>
      <c r="I2567" s="160" t="s">
        <v>422</v>
      </c>
      <c r="J2567" s="160" t="s">
        <v>386</v>
      </c>
      <c r="K2567" s="160">
        <f t="shared" si="42"/>
        <v>1</v>
      </c>
      <c r="L2567" s="160" t="s">
        <v>101</v>
      </c>
      <c r="M2567" s="211">
        <f>VLOOKUP(J2567,'Depr Rates'!A:G,7,FALSE)</f>
        <v>3.2000000000000001E-2</v>
      </c>
    </row>
    <row r="2568" spans="1:13" ht="14.45" x14ac:dyDescent="0.3">
      <c r="A2568" s="212" t="s">
        <v>103</v>
      </c>
      <c r="B2568" s="213">
        <v>10100502</v>
      </c>
      <c r="C2568" s="212">
        <v>108</v>
      </c>
      <c r="D2568" s="214">
        <v>43466</v>
      </c>
      <c r="E2568" s="160" t="s">
        <v>383</v>
      </c>
      <c r="F2568" s="160">
        <v>108604186</v>
      </c>
      <c r="G2568" s="160">
        <v>0</v>
      </c>
      <c r="H2568" s="214">
        <v>43480</v>
      </c>
      <c r="I2568" s="160" t="s">
        <v>422</v>
      </c>
      <c r="J2568" s="160" t="s">
        <v>386</v>
      </c>
      <c r="K2568" s="160">
        <f t="shared" si="42"/>
        <v>1</v>
      </c>
      <c r="L2568" s="160" t="s">
        <v>101</v>
      </c>
      <c r="M2568" s="211">
        <f>VLOOKUP(J2568,'Depr Rates'!A:G,7,FALSE)</f>
        <v>3.2000000000000001E-2</v>
      </c>
    </row>
    <row r="2569" spans="1:13" ht="14.45" x14ac:dyDescent="0.3">
      <c r="A2569" s="212" t="s">
        <v>103</v>
      </c>
      <c r="B2569" s="213">
        <v>10100502</v>
      </c>
      <c r="C2569" s="212">
        <v>108</v>
      </c>
      <c r="D2569" s="214">
        <v>43466</v>
      </c>
      <c r="E2569" s="160" t="s">
        <v>381</v>
      </c>
      <c r="F2569" s="160">
        <v>108604186</v>
      </c>
      <c r="G2569" s="160">
        <v>-10.220000000000001</v>
      </c>
      <c r="H2569" s="214">
        <v>43480</v>
      </c>
      <c r="I2569" s="160" t="s">
        <v>422</v>
      </c>
      <c r="J2569" s="160" t="s">
        <v>385</v>
      </c>
      <c r="K2569" s="160">
        <f t="shared" si="42"/>
        <v>1</v>
      </c>
      <c r="L2569" s="160" t="s">
        <v>101</v>
      </c>
      <c r="M2569" s="211">
        <f>VLOOKUP(J2569,'Depr Rates'!A:G,7,FALSE)</f>
        <v>3.9399999999999998E-2</v>
      </c>
    </row>
    <row r="2570" spans="1:13" ht="14.45" x14ac:dyDescent="0.3">
      <c r="A2570" s="212" t="s">
        <v>103</v>
      </c>
      <c r="B2570" s="213">
        <v>10100502</v>
      </c>
      <c r="C2570" s="212">
        <v>108</v>
      </c>
      <c r="D2570" s="214">
        <v>43466</v>
      </c>
      <c r="E2570" s="160" t="s">
        <v>381</v>
      </c>
      <c r="F2570" s="160">
        <v>108604186</v>
      </c>
      <c r="G2570" s="160">
        <v>-8.36</v>
      </c>
      <c r="H2570" s="214">
        <v>43480</v>
      </c>
      <c r="I2570" s="160" t="s">
        <v>422</v>
      </c>
      <c r="J2570" s="160" t="s">
        <v>385</v>
      </c>
      <c r="K2570" s="160">
        <f t="shared" si="42"/>
        <v>1</v>
      </c>
      <c r="L2570" s="160" t="s">
        <v>101</v>
      </c>
      <c r="M2570" s="211">
        <f>VLOOKUP(J2570,'Depr Rates'!A:G,7,FALSE)</f>
        <v>3.9399999999999998E-2</v>
      </c>
    </row>
    <row r="2571" spans="1:13" ht="14.45" x14ac:dyDescent="0.3">
      <c r="A2571" s="212" t="s">
        <v>103</v>
      </c>
      <c r="B2571" s="213">
        <v>10100502</v>
      </c>
      <c r="C2571" s="212">
        <v>108</v>
      </c>
      <c r="D2571" s="214">
        <v>43466</v>
      </c>
      <c r="E2571" s="160" t="s">
        <v>383</v>
      </c>
      <c r="F2571" s="160">
        <v>108604186</v>
      </c>
      <c r="G2571" s="160">
        <v>0</v>
      </c>
      <c r="H2571" s="214">
        <v>43480</v>
      </c>
      <c r="I2571" s="160" t="s">
        <v>422</v>
      </c>
      <c r="J2571" s="160" t="s">
        <v>385</v>
      </c>
      <c r="K2571" s="160">
        <f t="shared" si="42"/>
        <v>1</v>
      </c>
      <c r="L2571" s="160" t="s">
        <v>101</v>
      </c>
      <c r="M2571" s="211">
        <f>VLOOKUP(J2571,'Depr Rates'!A:G,7,FALSE)</f>
        <v>3.9399999999999998E-2</v>
      </c>
    </row>
    <row r="2572" spans="1:13" ht="14.45" x14ac:dyDescent="0.3">
      <c r="A2572" s="212" t="s">
        <v>103</v>
      </c>
      <c r="B2572" s="213">
        <v>10100502</v>
      </c>
      <c r="C2572" s="212">
        <v>108</v>
      </c>
      <c r="D2572" s="214">
        <v>43466</v>
      </c>
      <c r="E2572" s="160" t="s">
        <v>383</v>
      </c>
      <c r="F2572" s="160">
        <v>108604186</v>
      </c>
      <c r="G2572" s="160">
        <v>0</v>
      </c>
      <c r="H2572" s="214">
        <v>43480</v>
      </c>
      <c r="I2572" s="160" t="s">
        <v>422</v>
      </c>
      <c r="J2572" s="160" t="s">
        <v>385</v>
      </c>
      <c r="K2572" s="160">
        <f t="shared" si="42"/>
        <v>1</v>
      </c>
      <c r="L2572" s="160" t="s">
        <v>101</v>
      </c>
      <c r="M2572" s="211">
        <f>VLOOKUP(J2572,'Depr Rates'!A:G,7,FALSE)</f>
        <v>3.9399999999999998E-2</v>
      </c>
    </row>
    <row r="2573" spans="1:13" ht="14.45" x14ac:dyDescent="0.3">
      <c r="A2573" s="212" t="s">
        <v>103</v>
      </c>
      <c r="B2573" s="213">
        <v>10100502</v>
      </c>
      <c r="C2573" s="212">
        <v>108</v>
      </c>
      <c r="D2573" s="214">
        <v>43466</v>
      </c>
      <c r="E2573" s="160" t="s">
        <v>383</v>
      </c>
      <c r="F2573" s="160">
        <v>108604186</v>
      </c>
      <c r="G2573" s="160">
        <v>0</v>
      </c>
      <c r="H2573" s="214">
        <v>43480</v>
      </c>
      <c r="I2573" s="160" t="s">
        <v>384</v>
      </c>
      <c r="J2573" s="160" t="s">
        <v>386</v>
      </c>
      <c r="K2573" s="160">
        <f t="shared" si="42"/>
        <v>1</v>
      </c>
      <c r="L2573" s="160" t="s">
        <v>101</v>
      </c>
      <c r="M2573" s="211">
        <f>VLOOKUP(J2573,'Depr Rates'!A:G,7,FALSE)</f>
        <v>3.2000000000000001E-2</v>
      </c>
    </row>
    <row r="2574" spans="1:13" ht="14.45" x14ac:dyDescent="0.3">
      <c r="A2574" s="212" t="s">
        <v>103</v>
      </c>
      <c r="B2574" s="213">
        <v>10100502</v>
      </c>
      <c r="C2574" s="212">
        <v>108</v>
      </c>
      <c r="D2574" s="214">
        <v>43466</v>
      </c>
      <c r="E2574" s="160" t="s">
        <v>383</v>
      </c>
      <c r="F2574" s="160">
        <v>108604186</v>
      </c>
      <c r="G2574" s="160">
        <v>0</v>
      </c>
      <c r="H2574" s="214">
        <v>43480</v>
      </c>
      <c r="I2574" s="160" t="s">
        <v>384</v>
      </c>
      <c r="J2574" s="160" t="s">
        <v>386</v>
      </c>
      <c r="K2574" s="160">
        <f t="shared" si="42"/>
        <v>1</v>
      </c>
      <c r="L2574" s="160" t="s">
        <v>101</v>
      </c>
      <c r="M2574" s="211">
        <f>VLOOKUP(J2574,'Depr Rates'!A:G,7,FALSE)</f>
        <v>3.2000000000000001E-2</v>
      </c>
    </row>
    <row r="2575" spans="1:13" ht="14.45" x14ac:dyDescent="0.3">
      <c r="A2575" s="212" t="s">
        <v>103</v>
      </c>
      <c r="B2575" s="213">
        <v>10100502</v>
      </c>
      <c r="C2575" s="212">
        <v>108</v>
      </c>
      <c r="D2575" s="214">
        <v>43466</v>
      </c>
      <c r="E2575" s="160" t="s">
        <v>383</v>
      </c>
      <c r="F2575" s="160">
        <v>108604186</v>
      </c>
      <c r="G2575" s="160">
        <v>0</v>
      </c>
      <c r="H2575" s="214">
        <v>43480</v>
      </c>
      <c r="I2575" s="160" t="s">
        <v>384</v>
      </c>
      <c r="J2575" s="160" t="s">
        <v>386</v>
      </c>
      <c r="K2575" s="160">
        <f t="shared" si="42"/>
        <v>1</v>
      </c>
      <c r="L2575" s="160" t="s">
        <v>101</v>
      </c>
      <c r="M2575" s="211">
        <f>VLOOKUP(J2575,'Depr Rates'!A:G,7,FALSE)</f>
        <v>3.2000000000000001E-2</v>
      </c>
    </row>
    <row r="2576" spans="1:13" ht="14.45" x14ac:dyDescent="0.3">
      <c r="A2576" s="212" t="s">
        <v>103</v>
      </c>
      <c r="B2576" s="213">
        <v>10100502</v>
      </c>
      <c r="C2576" s="212">
        <v>108</v>
      </c>
      <c r="D2576" s="214">
        <v>43466</v>
      </c>
      <c r="E2576" s="160" t="s">
        <v>383</v>
      </c>
      <c r="F2576" s="160">
        <v>108604186</v>
      </c>
      <c r="G2576" s="160">
        <v>0</v>
      </c>
      <c r="H2576" s="214">
        <v>43480</v>
      </c>
      <c r="I2576" s="160" t="s">
        <v>384</v>
      </c>
      <c r="J2576" s="160" t="s">
        <v>386</v>
      </c>
      <c r="K2576" s="160">
        <f t="shared" si="42"/>
        <v>1</v>
      </c>
      <c r="L2576" s="160" t="s">
        <v>101</v>
      </c>
      <c r="M2576" s="211">
        <f>VLOOKUP(J2576,'Depr Rates'!A:G,7,FALSE)</f>
        <v>3.2000000000000001E-2</v>
      </c>
    </row>
    <row r="2577" spans="1:13" ht="14.45" x14ac:dyDescent="0.3">
      <c r="A2577" s="212" t="s">
        <v>103</v>
      </c>
      <c r="B2577" s="213">
        <v>10100502</v>
      </c>
      <c r="C2577" s="212">
        <v>108</v>
      </c>
      <c r="D2577" s="214">
        <v>43466</v>
      </c>
      <c r="E2577" s="160" t="s">
        <v>383</v>
      </c>
      <c r="F2577" s="160">
        <v>108604186</v>
      </c>
      <c r="G2577" s="160">
        <v>0</v>
      </c>
      <c r="H2577" s="214">
        <v>43480</v>
      </c>
      <c r="I2577" s="160" t="s">
        <v>384</v>
      </c>
      <c r="J2577" s="160" t="s">
        <v>386</v>
      </c>
      <c r="K2577" s="160">
        <f t="shared" si="42"/>
        <v>1</v>
      </c>
      <c r="L2577" s="160" t="s">
        <v>101</v>
      </c>
      <c r="M2577" s="211">
        <f>VLOOKUP(J2577,'Depr Rates'!A:G,7,FALSE)</f>
        <v>3.2000000000000001E-2</v>
      </c>
    </row>
    <row r="2578" spans="1:13" ht="14.45" x14ac:dyDescent="0.3">
      <c r="A2578" s="212" t="s">
        <v>103</v>
      </c>
      <c r="B2578" s="213">
        <v>10100502</v>
      </c>
      <c r="C2578" s="212">
        <v>108</v>
      </c>
      <c r="D2578" s="214">
        <v>43466</v>
      </c>
      <c r="E2578" s="160" t="s">
        <v>383</v>
      </c>
      <c r="F2578" s="160">
        <v>108604186</v>
      </c>
      <c r="G2578" s="160">
        <v>0</v>
      </c>
      <c r="H2578" s="214">
        <v>43480</v>
      </c>
      <c r="I2578" s="160" t="s">
        <v>384</v>
      </c>
      <c r="J2578" s="160" t="s">
        <v>386</v>
      </c>
      <c r="K2578" s="160">
        <f t="shared" si="42"/>
        <v>1</v>
      </c>
      <c r="L2578" s="160" t="s">
        <v>101</v>
      </c>
      <c r="M2578" s="211">
        <f>VLOOKUP(J2578,'Depr Rates'!A:G,7,FALSE)</f>
        <v>3.2000000000000001E-2</v>
      </c>
    </row>
    <row r="2579" spans="1:13" ht="14.45" x14ac:dyDescent="0.3">
      <c r="A2579" s="212" t="s">
        <v>103</v>
      </c>
      <c r="B2579" s="213">
        <v>10100502</v>
      </c>
      <c r="C2579" s="212">
        <v>108</v>
      </c>
      <c r="D2579" s="214">
        <v>43466</v>
      </c>
      <c r="E2579" s="160" t="s">
        <v>383</v>
      </c>
      <c r="F2579" s="160">
        <v>108604186</v>
      </c>
      <c r="G2579" s="160">
        <v>0</v>
      </c>
      <c r="H2579" s="214">
        <v>43480</v>
      </c>
      <c r="I2579" s="160" t="s">
        <v>384</v>
      </c>
      <c r="J2579" s="160" t="s">
        <v>386</v>
      </c>
      <c r="K2579" s="160">
        <f t="shared" si="42"/>
        <v>1</v>
      </c>
      <c r="L2579" s="160" t="s">
        <v>101</v>
      </c>
      <c r="M2579" s="211">
        <f>VLOOKUP(J2579,'Depr Rates'!A:G,7,FALSE)</f>
        <v>3.2000000000000001E-2</v>
      </c>
    </row>
    <row r="2580" spans="1:13" ht="14.45" x14ac:dyDescent="0.3">
      <c r="A2580" s="212" t="s">
        <v>103</v>
      </c>
      <c r="B2580" s="213">
        <v>10100502</v>
      </c>
      <c r="C2580" s="212">
        <v>108</v>
      </c>
      <c r="D2580" s="214">
        <v>43466</v>
      </c>
      <c r="E2580" s="160" t="s">
        <v>383</v>
      </c>
      <c r="F2580" s="160">
        <v>108604186</v>
      </c>
      <c r="G2580" s="160">
        <v>0</v>
      </c>
      <c r="H2580" s="214">
        <v>43480</v>
      </c>
      <c r="I2580" s="160" t="s">
        <v>384</v>
      </c>
      <c r="J2580" s="160" t="s">
        <v>386</v>
      </c>
      <c r="K2580" s="160">
        <f t="shared" si="42"/>
        <v>1</v>
      </c>
      <c r="L2580" s="160" t="s">
        <v>101</v>
      </c>
      <c r="M2580" s="211">
        <f>VLOOKUP(J2580,'Depr Rates'!A:G,7,FALSE)</f>
        <v>3.2000000000000001E-2</v>
      </c>
    </row>
    <row r="2581" spans="1:13" ht="14.45" x14ac:dyDescent="0.3">
      <c r="A2581" s="212" t="s">
        <v>103</v>
      </c>
      <c r="B2581" s="213">
        <v>10100502</v>
      </c>
      <c r="C2581" s="212">
        <v>108</v>
      </c>
      <c r="D2581" s="214">
        <v>43466</v>
      </c>
      <c r="E2581" s="160" t="s">
        <v>383</v>
      </c>
      <c r="F2581" s="160">
        <v>108604186</v>
      </c>
      <c r="G2581" s="160">
        <v>0</v>
      </c>
      <c r="H2581" s="214">
        <v>43480</v>
      </c>
      <c r="I2581" s="160" t="s">
        <v>384</v>
      </c>
      <c r="J2581" s="160" t="s">
        <v>386</v>
      </c>
      <c r="K2581" s="160">
        <f t="shared" si="42"/>
        <v>1</v>
      </c>
      <c r="L2581" s="160" t="s">
        <v>101</v>
      </c>
      <c r="M2581" s="211">
        <f>VLOOKUP(J2581,'Depr Rates'!A:G,7,FALSE)</f>
        <v>3.2000000000000001E-2</v>
      </c>
    </row>
    <row r="2582" spans="1:13" ht="14.45" x14ac:dyDescent="0.3">
      <c r="A2582" s="212" t="s">
        <v>103</v>
      </c>
      <c r="B2582" s="213">
        <v>10100502</v>
      </c>
      <c r="C2582" s="212">
        <v>108</v>
      </c>
      <c r="D2582" s="214">
        <v>43466</v>
      </c>
      <c r="E2582" s="160" t="s">
        <v>383</v>
      </c>
      <c r="F2582" s="160">
        <v>108604186</v>
      </c>
      <c r="G2582" s="160">
        <v>0</v>
      </c>
      <c r="H2582" s="214">
        <v>43480</v>
      </c>
      <c r="I2582" s="160" t="s">
        <v>384</v>
      </c>
      <c r="J2582" s="160" t="s">
        <v>386</v>
      </c>
      <c r="K2582" s="160">
        <f t="shared" si="42"/>
        <v>1</v>
      </c>
      <c r="L2582" s="160" t="s">
        <v>101</v>
      </c>
      <c r="M2582" s="211">
        <f>VLOOKUP(J2582,'Depr Rates'!A:G,7,FALSE)</f>
        <v>3.2000000000000001E-2</v>
      </c>
    </row>
    <row r="2583" spans="1:13" ht="14.45" x14ac:dyDescent="0.3">
      <c r="A2583" s="212" t="s">
        <v>103</v>
      </c>
      <c r="B2583" s="213">
        <v>10100502</v>
      </c>
      <c r="C2583" s="212">
        <v>108</v>
      </c>
      <c r="D2583" s="214">
        <v>43466</v>
      </c>
      <c r="E2583" s="160" t="s">
        <v>383</v>
      </c>
      <c r="F2583" s="160">
        <v>108604186</v>
      </c>
      <c r="G2583" s="160">
        <v>0</v>
      </c>
      <c r="H2583" s="214">
        <v>43480</v>
      </c>
      <c r="I2583" s="160" t="s">
        <v>384</v>
      </c>
      <c r="J2583" s="160" t="s">
        <v>386</v>
      </c>
      <c r="K2583" s="160">
        <f t="shared" si="42"/>
        <v>1</v>
      </c>
      <c r="L2583" s="160" t="s">
        <v>101</v>
      </c>
      <c r="M2583" s="211">
        <f>VLOOKUP(J2583,'Depr Rates'!A:G,7,FALSE)</f>
        <v>3.2000000000000001E-2</v>
      </c>
    </row>
    <row r="2584" spans="1:13" ht="14.45" x14ac:dyDescent="0.3">
      <c r="A2584" s="212" t="s">
        <v>103</v>
      </c>
      <c r="B2584" s="213">
        <v>10100502</v>
      </c>
      <c r="C2584" s="212">
        <v>108</v>
      </c>
      <c r="D2584" s="214">
        <v>43466</v>
      </c>
      <c r="E2584" s="160" t="s">
        <v>383</v>
      </c>
      <c r="F2584" s="160">
        <v>108604186</v>
      </c>
      <c r="G2584" s="160">
        <v>0</v>
      </c>
      <c r="H2584" s="214">
        <v>43480</v>
      </c>
      <c r="I2584" s="160" t="s">
        <v>384</v>
      </c>
      <c r="J2584" s="160" t="s">
        <v>386</v>
      </c>
      <c r="K2584" s="160">
        <f t="shared" si="42"/>
        <v>1</v>
      </c>
      <c r="L2584" s="160" t="s">
        <v>101</v>
      </c>
      <c r="M2584" s="211">
        <f>VLOOKUP(J2584,'Depr Rates'!A:G,7,FALSE)</f>
        <v>3.2000000000000001E-2</v>
      </c>
    </row>
    <row r="2585" spans="1:13" ht="14.45" x14ac:dyDescent="0.3">
      <c r="A2585" s="212" t="s">
        <v>103</v>
      </c>
      <c r="B2585" s="213">
        <v>10100502</v>
      </c>
      <c r="C2585" s="212">
        <v>108</v>
      </c>
      <c r="D2585" s="214">
        <v>43466</v>
      </c>
      <c r="E2585" s="160" t="s">
        <v>383</v>
      </c>
      <c r="F2585" s="160">
        <v>108604186</v>
      </c>
      <c r="G2585" s="160">
        <v>0</v>
      </c>
      <c r="H2585" s="214">
        <v>43480</v>
      </c>
      <c r="I2585" s="160" t="s">
        <v>384</v>
      </c>
      <c r="J2585" s="160" t="s">
        <v>386</v>
      </c>
      <c r="K2585" s="160">
        <f t="shared" si="42"/>
        <v>1</v>
      </c>
      <c r="L2585" s="160" t="s">
        <v>101</v>
      </c>
      <c r="M2585" s="211">
        <f>VLOOKUP(J2585,'Depr Rates'!A:G,7,FALSE)</f>
        <v>3.2000000000000001E-2</v>
      </c>
    </row>
    <row r="2586" spans="1:13" ht="14.45" x14ac:dyDescent="0.3">
      <c r="A2586" s="212" t="s">
        <v>103</v>
      </c>
      <c r="B2586" s="213">
        <v>10100502</v>
      </c>
      <c r="C2586" s="212">
        <v>108</v>
      </c>
      <c r="D2586" s="214">
        <v>43466</v>
      </c>
      <c r="E2586" s="160" t="s">
        <v>383</v>
      </c>
      <c r="F2586" s="160">
        <v>108604186</v>
      </c>
      <c r="G2586" s="160">
        <v>0</v>
      </c>
      <c r="H2586" s="214">
        <v>43480</v>
      </c>
      <c r="I2586" s="160" t="s">
        <v>384</v>
      </c>
      <c r="J2586" s="160" t="s">
        <v>386</v>
      </c>
      <c r="K2586" s="160">
        <f t="shared" si="42"/>
        <v>1</v>
      </c>
      <c r="L2586" s="160" t="s">
        <v>101</v>
      </c>
      <c r="M2586" s="211">
        <f>VLOOKUP(J2586,'Depr Rates'!A:G,7,FALSE)</f>
        <v>3.2000000000000001E-2</v>
      </c>
    </row>
    <row r="2587" spans="1:13" ht="14.45" x14ac:dyDescent="0.3">
      <c r="A2587" s="212" t="s">
        <v>103</v>
      </c>
      <c r="B2587" s="213">
        <v>10100502</v>
      </c>
      <c r="C2587" s="212">
        <v>108</v>
      </c>
      <c r="D2587" s="214">
        <v>43466</v>
      </c>
      <c r="E2587" s="160" t="s">
        <v>383</v>
      </c>
      <c r="F2587" s="160">
        <v>108604186</v>
      </c>
      <c r="G2587" s="160">
        <v>0</v>
      </c>
      <c r="H2587" s="214">
        <v>43480</v>
      </c>
      <c r="I2587" s="160" t="s">
        <v>384</v>
      </c>
      <c r="J2587" s="160" t="s">
        <v>386</v>
      </c>
      <c r="K2587" s="160">
        <f t="shared" si="42"/>
        <v>1</v>
      </c>
      <c r="L2587" s="160" t="s">
        <v>101</v>
      </c>
      <c r="M2587" s="211">
        <f>VLOOKUP(J2587,'Depr Rates'!A:G,7,FALSE)</f>
        <v>3.2000000000000001E-2</v>
      </c>
    </row>
    <row r="2588" spans="1:13" ht="14.45" x14ac:dyDescent="0.3">
      <c r="A2588" s="212" t="s">
        <v>103</v>
      </c>
      <c r="B2588" s="213">
        <v>10100502</v>
      </c>
      <c r="C2588" s="212">
        <v>108</v>
      </c>
      <c r="D2588" s="214">
        <v>43466</v>
      </c>
      <c r="E2588" s="160" t="s">
        <v>383</v>
      </c>
      <c r="F2588" s="160">
        <v>108604186</v>
      </c>
      <c r="G2588" s="160">
        <v>0</v>
      </c>
      <c r="H2588" s="214">
        <v>43480</v>
      </c>
      <c r="I2588" s="160" t="s">
        <v>384</v>
      </c>
      <c r="J2588" s="160" t="s">
        <v>386</v>
      </c>
      <c r="K2588" s="160">
        <f t="shared" si="42"/>
        <v>1</v>
      </c>
      <c r="L2588" s="160" t="s">
        <v>101</v>
      </c>
      <c r="M2588" s="211">
        <f>VLOOKUP(J2588,'Depr Rates'!A:G,7,FALSE)</f>
        <v>3.2000000000000001E-2</v>
      </c>
    </row>
    <row r="2589" spans="1:13" ht="14.45" x14ac:dyDescent="0.3">
      <c r="A2589" s="212" t="s">
        <v>103</v>
      </c>
      <c r="B2589" s="213">
        <v>10100502</v>
      </c>
      <c r="C2589" s="212">
        <v>108</v>
      </c>
      <c r="D2589" s="214">
        <v>43466</v>
      </c>
      <c r="E2589" s="160" t="s">
        <v>383</v>
      </c>
      <c r="F2589" s="160">
        <v>108604186</v>
      </c>
      <c r="G2589" s="160">
        <v>0</v>
      </c>
      <c r="H2589" s="214">
        <v>43480</v>
      </c>
      <c r="I2589" s="160" t="s">
        <v>384</v>
      </c>
      <c r="J2589" s="160" t="s">
        <v>386</v>
      </c>
      <c r="K2589" s="160">
        <f t="shared" si="42"/>
        <v>1</v>
      </c>
      <c r="L2589" s="160" t="s">
        <v>101</v>
      </c>
      <c r="M2589" s="211">
        <f>VLOOKUP(J2589,'Depr Rates'!A:G,7,FALSE)</f>
        <v>3.2000000000000001E-2</v>
      </c>
    </row>
    <row r="2590" spans="1:13" ht="14.45" x14ac:dyDescent="0.3">
      <c r="A2590" s="212" t="s">
        <v>103</v>
      </c>
      <c r="B2590" s="213">
        <v>10100502</v>
      </c>
      <c r="C2590" s="212">
        <v>108</v>
      </c>
      <c r="D2590" s="214">
        <v>43466</v>
      </c>
      <c r="E2590" s="160" t="s">
        <v>383</v>
      </c>
      <c r="F2590" s="160">
        <v>108604186</v>
      </c>
      <c r="G2590" s="160">
        <v>0</v>
      </c>
      <c r="H2590" s="214">
        <v>43480</v>
      </c>
      <c r="I2590" s="160" t="s">
        <v>384</v>
      </c>
      <c r="J2590" s="160" t="s">
        <v>386</v>
      </c>
      <c r="K2590" s="160">
        <f t="shared" si="42"/>
        <v>1</v>
      </c>
      <c r="L2590" s="160" t="s">
        <v>101</v>
      </c>
      <c r="M2590" s="211">
        <f>VLOOKUP(J2590,'Depr Rates'!A:G,7,FALSE)</f>
        <v>3.2000000000000001E-2</v>
      </c>
    </row>
    <row r="2591" spans="1:13" ht="14.45" x14ac:dyDescent="0.3">
      <c r="A2591" s="212" t="s">
        <v>103</v>
      </c>
      <c r="B2591" s="213">
        <v>10100502</v>
      </c>
      <c r="C2591" s="212">
        <v>108</v>
      </c>
      <c r="D2591" s="214">
        <v>43466</v>
      </c>
      <c r="E2591" s="160" t="s">
        <v>383</v>
      </c>
      <c r="F2591" s="160">
        <v>108604186</v>
      </c>
      <c r="G2591" s="160">
        <v>0</v>
      </c>
      <c r="H2591" s="214">
        <v>43480</v>
      </c>
      <c r="I2591" s="160" t="s">
        <v>384</v>
      </c>
      <c r="J2591" s="160" t="s">
        <v>386</v>
      </c>
      <c r="K2591" s="160">
        <f t="shared" si="42"/>
        <v>1</v>
      </c>
      <c r="L2591" s="160" t="s">
        <v>101</v>
      </c>
      <c r="M2591" s="211">
        <f>VLOOKUP(J2591,'Depr Rates'!A:G,7,FALSE)</f>
        <v>3.2000000000000001E-2</v>
      </c>
    </row>
    <row r="2592" spans="1:13" ht="14.45" x14ac:dyDescent="0.3">
      <c r="A2592" s="212" t="s">
        <v>103</v>
      </c>
      <c r="B2592" s="213">
        <v>10100502</v>
      </c>
      <c r="C2592" s="212">
        <v>108</v>
      </c>
      <c r="D2592" s="214">
        <v>43466</v>
      </c>
      <c r="E2592" s="160" t="s">
        <v>383</v>
      </c>
      <c r="F2592" s="160">
        <v>108604186</v>
      </c>
      <c r="G2592" s="160">
        <v>0</v>
      </c>
      <c r="H2592" s="214">
        <v>43480</v>
      </c>
      <c r="I2592" s="160" t="s">
        <v>384</v>
      </c>
      <c r="J2592" s="160" t="s">
        <v>386</v>
      </c>
      <c r="K2592" s="160">
        <f t="shared" si="42"/>
        <v>1</v>
      </c>
      <c r="L2592" s="160" t="s">
        <v>101</v>
      </c>
      <c r="M2592" s="211">
        <f>VLOOKUP(J2592,'Depr Rates'!A:G,7,FALSE)</f>
        <v>3.2000000000000001E-2</v>
      </c>
    </row>
    <row r="2593" spans="1:13" ht="14.45" x14ac:dyDescent="0.3">
      <c r="A2593" s="212" t="s">
        <v>103</v>
      </c>
      <c r="B2593" s="213">
        <v>10100502</v>
      </c>
      <c r="C2593" s="212">
        <v>108</v>
      </c>
      <c r="D2593" s="214">
        <v>43466</v>
      </c>
      <c r="E2593" s="160" t="s">
        <v>383</v>
      </c>
      <c r="F2593" s="160">
        <v>108604186</v>
      </c>
      <c r="G2593" s="160">
        <v>0</v>
      </c>
      <c r="H2593" s="214">
        <v>43480</v>
      </c>
      <c r="I2593" s="160" t="s">
        <v>384</v>
      </c>
      <c r="J2593" s="160" t="s">
        <v>386</v>
      </c>
      <c r="K2593" s="160">
        <f t="shared" si="42"/>
        <v>1</v>
      </c>
      <c r="L2593" s="160" t="s">
        <v>101</v>
      </c>
      <c r="M2593" s="211">
        <f>VLOOKUP(J2593,'Depr Rates'!A:G,7,FALSE)</f>
        <v>3.2000000000000001E-2</v>
      </c>
    </row>
    <row r="2594" spans="1:13" ht="14.45" x14ac:dyDescent="0.3">
      <c r="A2594" s="212" t="s">
        <v>103</v>
      </c>
      <c r="B2594" s="213">
        <v>10100502</v>
      </c>
      <c r="C2594" s="212">
        <v>108</v>
      </c>
      <c r="D2594" s="214">
        <v>43466</v>
      </c>
      <c r="E2594" s="160" t="s">
        <v>383</v>
      </c>
      <c r="F2594" s="160">
        <v>108604186</v>
      </c>
      <c r="G2594" s="160">
        <v>0</v>
      </c>
      <c r="H2594" s="214">
        <v>43480</v>
      </c>
      <c r="I2594" s="160" t="s">
        <v>384</v>
      </c>
      <c r="J2594" s="160" t="s">
        <v>386</v>
      </c>
      <c r="K2594" s="160">
        <f t="shared" si="42"/>
        <v>1</v>
      </c>
      <c r="L2594" s="160" t="s">
        <v>101</v>
      </c>
      <c r="M2594" s="211">
        <f>VLOOKUP(J2594,'Depr Rates'!A:G,7,FALSE)</f>
        <v>3.2000000000000001E-2</v>
      </c>
    </row>
    <row r="2595" spans="1:13" ht="14.45" x14ac:dyDescent="0.3">
      <c r="A2595" s="212" t="s">
        <v>103</v>
      </c>
      <c r="B2595" s="213">
        <v>10100502</v>
      </c>
      <c r="C2595" s="212">
        <v>108</v>
      </c>
      <c r="D2595" s="214">
        <v>43466</v>
      </c>
      <c r="E2595" s="160" t="s">
        <v>383</v>
      </c>
      <c r="F2595" s="160">
        <v>108604186</v>
      </c>
      <c r="G2595" s="160">
        <v>0</v>
      </c>
      <c r="H2595" s="214">
        <v>43480</v>
      </c>
      <c r="I2595" s="160" t="s">
        <v>384</v>
      </c>
      <c r="J2595" s="160" t="s">
        <v>386</v>
      </c>
      <c r="K2595" s="160">
        <f t="shared" si="42"/>
        <v>1</v>
      </c>
      <c r="L2595" s="160" t="s">
        <v>101</v>
      </c>
      <c r="M2595" s="211">
        <f>VLOOKUP(J2595,'Depr Rates'!A:G,7,FALSE)</f>
        <v>3.2000000000000001E-2</v>
      </c>
    </row>
    <row r="2596" spans="1:13" ht="14.45" x14ac:dyDescent="0.3">
      <c r="A2596" s="212" t="s">
        <v>103</v>
      </c>
      <c r="B2596" s="213">
        <v>10100502</v>
      </c>
      <c r="C2596" s="212">
        <v>108</v>
      </c>
      <c r="D2596" s="214">
        <v>43466</v>
      </c>
      <c r="E2596" s="160" t="s">
        <v>383</v>
      </c>
      <c r="F2596" s="160">
        <v>108604186</v>
      </c>
      <c r="G2596" s="160">
        <v>0</v>
      </c>
      <c r="H2596" s="214">
        <v>43480</v>
      </c>
      <c r="I2596" s="160" t="s">
        <v>384</v>
      </c>
      <c r="J2596" s="160" t="s">
        <v>386</v>
      </c>
      <c r="K2596" s="160">
        <f t="shared" si="42"/>
        <v>1</v>
      </c>
      <c r="L2596" s="160" t="s">
        <v>101</v>
      </c>
      <c r="M2596" s="211">
        <f>VLOOKUP(J2596,'Depr Rates'!A:G,7,FALSE)</f>
        <v>3.2000000000000001E-2</v>
      </c>
    </row>
    <row r="2597" spans="1:13" ht="14.45" x14ac:dyDescent="0.3">
      <c r="A2597" s="212" t="s">
        <v>103</v>
      </c>
      <c r="B2597" s="213">
        <v>10100502</v>
      </c>
      <c r="C2597" s="212">
        <v>108</v>
      </c>
      <c r="D2597" s="214">
        <v>43466</v>
      </c>
      <c r="E2597" s="160" t="s">
        <v>383</v>
      </c>
      <c r="F2597" s="160">
        <v>108604186</v>
      </c>
      <c r="G2597" s="160">
        <v>0</v>
      </c>
      <c r="H2597" s="214">
        <v>43480</v>
      </c>
      <c r="I2597" s="160" t="s">
        <v>384</v>
      </c>
      <c r="J2597" s="160" t="s">
        <v>386</v>
      </c>
      <c r="K2597" s="160">
        <f t="shared" ref="K2597:K2660" si="43">MONTH(H2597)</f>
        <v>1</v>
      </c>
      <c r="L2597" s="160" t="s">
        <v>101</v>
      </c>
      <c r="M2597" s="211">
        <f>VLOOKUP(J2597,'Depr Rates'!A:G,7,FALSE)</f>
        <v>3.2000000000000001E-2</v>
      </c>
    </row>
    <row r="2598" spans="1:13" ht="14.45" x14ac:dyDescent="0.3">
      <c r="A2598" s="212" t="s">
        <v>103</v>
      </c>
      <c r="B2598" s="213">
        <v>10100502</v>
      </c>
      <c r="C2598" s="212">
        <v>108</v>
      </c>
      <c r="D2598" s="214">
        <v>43466</v>
      </c>
      <c r="E2598" s="160" t="s">
        <v>383</v>
      </c>
      <c r="F2598" s="160">
        <v>108604186</v>
      </c>
      <c r="G2598" s="160">
        <v>0</v>
      </c>
      <c r="H2598" s="214">
        <v>43480</v>
      </c>
      <c r="I2598" s="160" t="s">
        <v>384</v>
      </c>
      <c r="J2598" s="160" t="s">
        <v>386</v>
      </c>
      <c r="K2598" s="160">
        <f t="shared" si="43"/>
        <v>1</v>
      </c>
      <c r="L2598" s="160" t="s">
        <v>101</v>
      </c>
      <c r="M2598" s="211">
        <f>VLOOKUP(J2598,'Depr Rates'!A:G,7,FALSE)</f>
        <v>3.2000000000000001E-2</v>
      </c>
    </row>
    <row r="2599" spans="1:13" ht="14.45" x14ac:dyDescent="0.3">
      <c r="A2599" s="212" t="s">
        <v>103</v>
      </c>
      <c r="B2599" s="213">
        <v>10100502</v>
      </c>
      <c r="C2599" s="212">
        <v>108</v>
      </c>
      <c r="D2599" s="214">
        <v>43466</v>
      </c>
      <c r="E2599" s="160" t="s">
        <v>383</v>
      </c>
      <c r="F2599" s="160">
        <v>108604186</v>
      </c>
      <c r="G2599" s="160">
        <v>0</v>
      </c>
      <c r="H2599" s="214">
        <v>43480</v>
      </c>
      <c r="I2599" s="160" t="s">
        <v>384</v>
      </c>
      <c r="J2599" s="160" t="s">
        <v>386</v>
      </c>
      <c r="K2599" s="160">
        <f t="shared" si="43"/>
        <v>1</v>
      </c>
      <c r="L2599" s="160" t="s">
        <v>101</v>
      </c>
      <c r="M2599" s="211">
        <f>VLOOKUP(J2599,'Depr Rates'!A:G,7,FALSE)</f>
        <v>3.2000000000000001E-2</v>
      </c>
    </row>
    <row r="2600" spans="1:13" ht="14.45" x14ac:dyDescent="0.3">
      <c r="A2600" s="212" t="s">
        <v>103</v>
      </c>
      <c r="B2600" s="213">
        <v>10100502</v>
      </c>
      <c r="C2600" s="212">
        <v>108</v>
      </c>
      <c r="D2600" s="214">
        <v>43466</v>
      </c>
      <c r="E2600" s="160" t="s">
        <v>383</v>
      </c>
      <c r="F2600" s="160">
        <v>108604186</v>
      </c>
      <c r="G2600" s="160">
        <v>0</v>
      </c>
      <c r="H2600" s="214">
        <v>43480</v>
      </c>
      <c r="I2600" s="160" t="s">
        <v>384</v>
      </c>
      <c r="J2600" s="160" t="s">
        <v>386</v>
      </c>
      <c r="K2600" s="160">
        <f t="shared" si="43"/>
        <v>1</v>
      </c>
      <c r="L2600" s="160" t="s">
        <v>101</v>
      </c>
      <c r="M2600" s="211">
        <f>VLOOKUP(J2600,'Depr Rates'!A:G,7,FALSE)</f>
        <v>3.2000000000000001E-2</v>
      </c>
    </row>
    <row r="2601" spans="1:13" ht="14.45" x14ac:dyDescent="0.3">
      <c r="A2601" s="212" t="s">
        <v>103</v>
      </c>
      <c r="B2601" s="213">
        <v>10100502</v>
      </c>
      <c r="C2601" s="212">
        <v>108</v>
      </c>
      <c r="D2601" s="214">
        <v>43466</v>
      </c>
      <c r="E2601" s="160" t="s">
        <v>383</v>
      </c>
      <c r="F2601" s="160">
        <v>108604186</v>
      </c>
      <c r="G2601" s="160">
        <v>0</v>
      </c>
      <c r="H2601" s="214">
        <v>43480</v>
      </c>
      <c r="I2601" s="160" t="s">
        <v>384</v>
      </c>
      <c r="J2601" s="160" t="s">
        <v>385</v>
      </c>
      <c r="K2601" s="160">
        <f t="shared" si="43"/>
        <v>1</v>
      </c>
      <c r="L2601" s="160" t="s">
        <v>101</v>
      </c>
      <c r="M2601" s="211">
        <f>VLOOKUP(J2601,'Depr Rates'!A:G,7,FALSE)</f>
        <v>3.9399999999999998E-2</v>
      </c>
    </row>
    <row r="2602" spans="1:13" ht="14.45" x14ac:dyDescent="0.3">
      <c r="A2602" s="212" t="s">
        <v>103</v>
      </c>
      <c r="B2602" s="213">
        <v>10100502</v>
      </c>
      <c r="C2602" s="212">
        <v>108</v>
      </c>
      <c r="D2602" s="214">
        <v>43466</v>
      </c>
      <c r="E2602" s="160" t="s">
        <v>383</v>
      </c>
      <c r="F2602" s="160">
        <v>108604186</v>
      </c>
      <c r="G2602" s="160">
        <v>0</v>
      </c>
      <c r="H2602" s="214">
        <v>43480</v>
      </c>
      <c r="I2602" s="160" t="s">
        <v>384</v>
      </c>
      <c r="J2602" s="160" t="s">
        <v>385</v>
      </c>
      <c r="K2602" s="160">
        <f t="shared" si="43"/>
        <v>1</v>
      </c>
      <c r="L2602" s="160" t="s">
        <v>101</v>
      </c>
      <c r="M2602" s="211">
        <f>VLOOKUP(J2602,'Depr Rates'!A:G,7,FALSE)</f>
        <v>3.9399999999999998E-2</v>
      </c>
    </row>
    <row r="2603" spans="1:13" ht="14.45" x14ac:dyDescent="0.3">
      <c r="A2603" s="212" t="s">
        <v>103</v>
      </c>
      <c r="B2603" s="213">
        <v>10100502</v>
      </c>
      <c r="C2603" s="212">
        <v>108</v>
      </c>
      <c r="D2603" s="214">
        <v>43466</v>
      </c>
      <c r="E2603" s="160" t="s">
        <v>383</v>
      </c>
      <c r="F2603" s="160">
        <v>108604186</v>
      </c>
      <c r="G2603" s="160">
        <v>0</v>
      </c>
      <c r="H2603" s="214">
        <v>43480</v>
      </c>
      <c r="I2603" s="160" t="s">
        <v>384</v>
      </c>
      <c r="J2603" s="160" t="s">
        <v>385</v>
      </c>
      <c r="K2603" s="160">
        <f t="shared" si="43"/>
        <v>1</v>
      </c>
      <c r="L2603" s="160" t="s">
        <v>101</v>
      </c>
      <c r="M2603" s="211">
        <f>VLOOKUP(J2603,'Depr Rates'!A:G,7,FALSE)</f>
        <v>3.9399999999999998E-2</v>
      </c>
    </row>
    <row r="2604" spans="1:13" ht="14.45" x14ac:dyDescent="0.3">
      <c r="A2604" s="212" t="s">
        <v>103</v>
      </c>
      <c r="B2604" s="213">
        <v>10100502</v>
      </c>
      <c r="C2604" s="212">
        <v>108</v>
      </c>
      <c r="D2604" s="214">
        <v>43466</v>
      </c>
      <c r="E2604" s="160" t="s">
        <v>383</v>
      </c>
      <c r="F2604" s="160">
        <v>108604186</v>
      </c>
      <c r="G2604" s="160">
        <v>0</v>
      </c>
      <c r="H2604" s="214">
        <v>43480</v>
      </c>
      <c r="I2604" s="160" t="s">
        <v>384</v>
      </c>
      <c r="J2604" s="160" t="s">
        <v>385</v>
      </c>
      <c r="K2604" s="160">
        <f t="shared" si="43"/>
        <v>1</v>
      </c>
      <c r="L2604" s="160" t="s">
        <v>101</v>
      </c>
      <c r="M2604" s="211">
        <f>VLOOKUP(J2604,'Depr Rates'!A:G,7,FALSE)</f>
        <v>3.9399999999999998E-2</v>
      </c>
    </row>
    <row r="2605" spans="1:13" ht="14.45" x14ac:dyDescent="0.3">
      <c r="A2605" s="212" t="s">
        <v>103</v>
      </c>
      <c r="B2605" s="213">
        <v>10100502</v>
      </c>
      <c r="C2605" s="212">
        <v>108</v>
      </c>
      <c r="D2605" s="214">
        <v>43466</v>
      </c>
      <c r="E2605" s="160" t="s">
        <v>383</v>
      </c>
      <c r="F2605" s="160">
        <v>108604186</v>
      </c>
      <c r="G2605" s="160">
        <v>0</v>
      </c>
      <c r="H2605" s="214">
        <v>43480</v>
      </c>
      <c r="I2605" s="160" t="s">
        <v>384</v>
      </c>
      <c r="J2605" s="160" t="s">
        <v>386</v>
      </c>
      <c r="K2605" s="160">
        <f t="shared" si="43"/>
        <v>1</v>
      </c>
      <c r="L2605" s="160" t="s">
        <v>101</v>
      </c>
      <c r="M2605" s="211">
        <f>VLOOKUP(J2605,'Depr Rates'!A:G,7,FALSE)</f>
        <v>3.2000000000000001E-2</v>
      </c>
    </row>
    <row r="2606" spans="1:13" ht="14.45" x14ac:dyDescent="0.3">
      <c r="A2606" s="212" t="s">
        <v>103</v>
      </c>
      <c r="B2606" s="213">
        <v>10100502</v>
      </c>
      <c r="C2606" s="212">
        <v>108</v>
      </c>
      <c r="D2606" s="214">
        <v>43466</v>
      </c>
      <c r="E2606" s="160" t="s">
        <v>383</v>
      </c>
      <c r="F2606" s="160">
        <v>108604186</v>
      </c>
      <c r="G2606" s="160">
        <v>0</v>
      </c>
      <c r="H2606" s="214">
        <v>43480</v>
      </c>
      <c r="I2606" s="160" t="s">
        <v>384</v>
      </c>
      <c r="J2606" s="160" t="s">
        <v>386</v>
      </c>
      <c r="K2606" s="160">
        <f t="shared" si="43"/>
        <v>1</v>
      </c>
      <c r="L2606" s="160" t="s">
        <v>101</v>
      </c>
      <c r="M2606" s="211">
        <f>VLOOKUP(J2606,'Depr Rates'!A:G,7,FALSE)</f>
        <v>3.2000000000000001E-2</v>
      </c>
    </row>
    <row r="2607" spans="1:13" ht="14.45" x14ac:dyDescent="0.3">
      <c r="A2607" s="212" t="s">
        <v>103</v>
      </c>
      <c r="B2607" s="213">
        <v>10100502</v>
      </c>
      <c r="C2607" s="212">
        <v>108</v>
      </c>
      <c r="D2607" s="214">
        <v>43466</v>
      </c>
      <c r="E2607" s="160" t="s">
        <v>383</v>
      </c>
      <c r="F2607" s="160">
        <v>108604186</v>
      </c>
      <c r="G2607" s="160">
        <v>0</v>
      </c>
      <c r="H2607" s="214">
        <v>43480</v>
      </c>
      <c r="I2607" s="160" t="s">
        <v>384</v>
      </c>
      <c r="J2607" s="160" t="s">
        <v>386</v>
      </c>
      <c r="K2607" s="160">
        <f t="shared" si="43"/>
        <v>1</v>
      </c>
      <c r="L2607" s="160" t="s">
        <v>101</v>
      </c>
      <c r="M2607" s="211">
        <f>VLOOKUP(J2607,'Depr Rates'!A:G,7,FALSE)</f>
        <v>3.2000000000000001E-2</v>
      </c>
    </row>
    <row r="2608" spans="1:13" ht="14.45" x14ac:dyDescent="0.3">
      <c r="A2608" s="212" t="s">
        <v>103</v>
      </c>
      <c r="B2608" s="213">
        <v>10100502</v>
      </c>
      <c r="C2608" s="212">
        <v>108</v>
      </c>
      <c r="D2608" s="214">
        <v>43466</v>
      </c>
      <c r="E2608" s="160" t="s">
        <v>383</v>
      </c>
      <c r="F2608" s="160">
        <v>108604186</v>
      </c>
      <c r="G2608" s="160">
        <v>0</v>
      </c>
      <c r="H2608" s="214">
        <v>43480</v>
      </c>
      <c r="I2608" s="160" t="s">
        <v>384</v>
      </c>
      <c r="J2608" s="160" t="s">
        <v>386</v>
      </c>
      <c r="K2608" s="160">
        <f t="shared" si="43"/>
        <v>1</v>
      </c>
      <c r="L2608" s="160" t="s">
        <v>101</v>
      </c>
      <c r="M2608" s="211">
        <f>VLOOKUP(J2608,'Depr Rates'!A:G,7,FALSE)</f>
        <v>3.2000000000000001E-2</v>
      </c>
    </row>
    <row r="2609" spans="1:13" ht="14.45" x14ac:dyDescent="0.3">
      <c r="A2609" s="212" t="s">
        <v>103</v>
      </c>
      <c r="B2609" s="213">
        <v>10100502</v>
      </c>
      <c r="C2609" s="212">
        <v>108</v>
      </c>
      <c r="D2609" s="214">
        <v>43466</v>
      </c>
      <c r="E2609" s="160" t="s">
        <v>383</v>
      </c>
      <c r="F2609" s="160">
        <v>108604186</v>
      </c>
      <c r="G2609" s="160">
        <v>0</v>
      </c>
      <c r="H2609" s="214">
        <v>43480</v>
      </c>
      <c r="I2609" s="160" t="s">
        <v>384</v>
      </c>
      <c r="J2609" s="160" t="s">
        <v>385</v>
      </c>
      <c r="K2609" s="160">
        <f t="shared" si="43"/>
        <v>1</v>
      </c>
      <c r="L2609" s="160" t="s">
        <v>101</v>
      </c>
      <c r="M2609" s="211">
        <f>VLOOKUP(J2609,'Depr Rates'!A:G,7,FALSE)</f>
        <v>3.9399999999999998E-2</v>
      </c>
    </row>
    <row r="2610" spans="1:13" ht="14.45" x14ac:dyDescent="0.3">
      <c r="A2610" s="212" t="s">
        <v>103</v>
      </c>
      <c r="B2610" s="213">
        <v>10100502</v>
      </c>
      <c r="C2610" s="212">
        <v>108</v>
      </c>
      <c r="D2610" s="214">
        <v>43466</v>
      </c>
      <c r="E2610" s="160" t="s">
        <v>383</v>
      </c>
      <c r="F2610" s="160">
        <v>108604186</v>
      </c>
      <c r="G2610" s="160">
        <v>0</v>
      </c>
      <c r="H2610" s="214">
        <v>43480</v>
      </c>
      <c r="I2610" s="160" t="s">
        <v>384</v>
      </c>
      <c r="J2610" s="160" t="s">
        <v>385</v>
      </c>
      <c r="K2610" s="160">
        <f t="shared" si="43"/>
        <v>1</v>
      </c>
      <c r="L2610" s="160" t="s">
        <v>101</v>
      </c>
      <c r="M2610" s="211">
        <f>VLOOKUP(J2610,'Depr Rates'!A:G,7,FALSE)</f>
        <v>3.9399999999999998E-2</v>
      </c>
    </row>
    <row r="2611" spans="1:13" ht="14.45" x14ac:dyDescent="0.3">
      <c r="A2611" s="212" t="s">
        <v>103</v>
      </c>
      <c r="B2611" s="213">
        <v>10100502</v>
      </c>
      <c r="C2611" s="212">
        <v>108</v>
      </c>
      <c r="D2611" s="214">
        <v>43497</v>
      </c>
      <c r="E2611" s="160" t="s">
        <v>383</v>
      </c>
      <c r="F2611" s="160">
        <v>108604186</v>
      </c>
      <c r="G2611" s="160">
        <v>0</v>
      </c>
      <c r="H2611" s="214">
        <v>43480</v>
      </c>
      <c r="I2611" s="160" t="s">
        <v>384</v>
      </c>
      <c r="J2611" s="160" t="s">
        <v>386</v>
      </c>
      <c r="K2611" s="160">
        <f t="shared" si="43"/>
        <v>1</v>
      </c>
      <c r="L2611" s="160" t="s">
        <v>101</v>
      </c>
      <c r="M2611" s="211">
        <f>VLOOKUP(J2611,'Depr Rates'!A:G,7,FALSE)</f>
        <v>3.2000000000000001E-2</v>
      </c>
    </row>
    <row r="2612" spans="1:13" ht="14.45" x14ac:dyDescent="0.3">
      <c r="A2612" s="212" t="s">
        <v>103</v>
      </c>
      <c r="B2612" s="213">
        <v>10100502</v>
      </c>
      <c r="C2612" s="212">
        <v>108</v>
      </c>
      <c r="D2612" s="214">
        <v>43497</v>
      </c>
      <c r="E2612" s="160" t="s">
        <v>383</v>
      </c>
      <c r="F2612" s="160">
        <v>108604186</v>
      </c>
      <c r="G2612" s="160">
        <v>0</v>
      </c>
      <c r="H2612" s="214">
        <v>43480</v>
      </c>
      <c r="I2612" s="160" t="s">
        <v>384</v>
      </c>
      <c r="J2612" s="160" t="s">
        <v>386</v>
      </c>
      <c r="K2612" s="160">
        <f t="shared" si="43"/>
        <v>1</v>
      </c>
      <c r="L2612" s="160" t="s">
        <v>101</v>
      </c>
      <c r="M2612" s="211">
        <f>VLOOKUP(J2612,'Depr Rates'!A:G,7,FALSE)</f>
        <v>3.2000000000000001E-2</v>
      </c>
    </row>
    <row r="2613" spans="1:13" ht="14.45" x14ac:dyDescent="0.3">
      <c r="A2613" s="212" t="s">
        <v>103</v>
      </c>
      <c r="B2613" s="213">
        <v>10100502</v>
      </c>
      <c r="C2613" s="212">
        <v>108</v>
      </c>
      <c r="D2613" s="214">
        <v>43497</v>
      </c>
      <c r="E2613" s="160" t="s">
        <v>383</v>
      </c>
      <c r="F2613" s="160">
        <v>108604186</v>
      </c>
      <c r="G2613" s="160">
        <v>0</v>
      </c>
      <c r="H2613" s="214">
        <v>43480</v>
      </c>
      <c r="I2613" s="160" t="s">
        <v>384</v>
      </c>
      <c r="J2613" s="160" t="s">
        <v>386</v>
      </c>
      <c r="K2613" s="160">
        <f t="shared" si="43"/>
        <v>1</v>
      </c>
      <c r="L2613" s="160" t="s">
        <v>101</v>
      </c>
      <c r="M2613" s="211">
        <f>VLOOKUP(J2613,'Depr Rates'!A:G,7,FALSE)</f>
        <v>3.2000000000000001E-2</v>
      </c>
    </row>
    <row r="2614" spans="1:13" ht="14.45" x14ac:dyDescent="0.3">
      <c r="A2614" s="212" t="s">
        <v>103</v>
      </c>
      <c r="B2614" s="213">
        <v>10100502</v>
      </c>
      <c r="C2614" s="212">
        <v>108</v>
      </c>
      <c r="D2614" s="214">
        <v>43497</v>
      </c>
      <c r="E2614" s="160" t="s">
        <v>383</v>
      </c>
      <c r="F2614" s="160">
        <v>108604186</v>
      </c>
      <c r="G2614" s="160">
        <v>0</v>
      </c>
      <c r="H2614" s="214">
        <v>43480</v>
      </c>
      <c r="I2614" s="160" t="s">
        <v>384</v>
      </c>
      <c r="J2614" s="160" t="s">
        <v>386</v>
      </c>
      <c r="K2614" s="160">
        <f t="shared" si="43"/>
        <v>1</v>
      </c>
      <c r="L2614" s="160" t="s">
        <v>101</v>
      </c>
      <c r="M2614" s="211">
        <f>VLOOKUP(J2614,'Depr Rates'!A:G,7,FALSE)</f>
        <v>3.2000000000000001E-2</v>
      </c>
    </row>
    <row r="2615" spans="1:13" ht="14.45" x14ac:dyDescent="0.3">
      <c r="A2615" s="212" t="s">
        <v>103</v>
      </c>
      <c r="B2615" s="213">
        <v>10100502</v>
      </c>
      <c r="C2615" s="212">
        <v>108</v>
      </c>
      <c r="D2615" s="214">
        <v>43497</v>
      </c>
      <c r="E2615" s="160" t="s">
        <v>383</v>
      </c>
      <c r="F2615" s="160">
        <v>108604186</v>
      </c>
      <c r="G2615" s="160">
        <v>0</v>
      </c>
      <c r="H2615" s="214">
        <v>43480</v>
      </c>
      <c r="I2615" s="160" t="s">
        <v>384</v>
      </c>
      <c r="J2615" s="160" t="s">
        <v>386</v>
      </c>
      <c r="K2615" s="160">
        <f t="shared" si="43"/>
        <v>1</v>
      </c>
      <c r="L2615" s="160" t="s">
        <v>101</v>
      </c>
      <c r="M2615" s="211">
        <f>VLOOKUP(J2615,'Depr Rates'!A:G,7,FALSE)</f>
        <v>3.2000000000000001E-2</v>
      </c>
    </row>
    <row r="2616" spans="1:13" ht="14.45" x14ac:dyDescent="0.3">
      <c r="A2616" s="212" t="s">
        <v>103</v>
      </c>
      <c r="B2616" s="213">
        <v>10100502</v>
      </c>
      <c r="C2616" s="212">
        <v>108</v>
      </c>
      <c r="D2616" s="214">
        <v>43497</v>
      </c>
      <c r="E2616" s="160" t="s">
        <v>383</v>
      </c>
      <c r="F2616" s="160">
        <v>108604186</v>
      </c>
      <c r="G2616" s="160">
        <v>0</v>
      </c>
      <c r="H2616" s="214">
        <v>43480</v>
      </c>
      <c r="I2616" s="160" t="s">
        <v>384</v>
      </c>
      <c r="J2616" s="160" t="s">
        <v>386</v>
      </c>
      <c r="K2616" s="160">
        <f t="shared" si="43"/>
        <v>1</v>
      </c>
      <c r="L2616" s="160" t="s">
        <v>101</v>
      </c>
      <c r="M2616" s="211">
        <f>VLOOKUP(J2616,'Depr Rates'!A:G,7,FALSE)</f>
        <v>3.2000000000000001E-2</v>
      </c>
    </row>
    <row r="2617" spans="1:13" ht="14.45" x14ac:dyDescent="0.3">
      <c r="A2617" s="212" t="s">
        <v>103</v>
      </c>
      <c r="B2617" s="213">
        <v>10100502</v>
      </c>
      <c r="C2617" s="212">
        <v>108</v>
      </c>
      <c r="D2617" s="214">
        <v>43497</v>
      </c>
      <c r="E2617" s="160" t="s">
        <v>383</v>
      </c>
      <c r="F2617" s="160">
        <v>108604186</v>
      </c>
      <c r="G2617" s="160">
        <v>0</v>
      </c>
      <c r="H2617" s="214">
        <v>43480</v>
      </c>
      <c r="I2617" s="160" t="s">
        <v>384</v>
      </c>
      <c r="J2617" s="160" t="s">
        <v>386</v>
      </c>
      <c r="K2617" s="160">
        <f t="shared" si="43"/>
        <v>1</v>
      </c>
      <c r="L2617" s="160" t="s">
        <v>101</v>
      </c>
      <c r="M2617" s="211">
        <f>VLOOKUP(J2617,'Depr Rates'!A:G,7,FALSE)</f>
        <v>3.2000000000000001E-2</v>
      </c>
    </row>
    <row r="2618" spans="1:13" ht="14.45" x14ac:dyDescent="0.3">
      <c r="A2618" s="212" t="s">
        <v>103</v>
      </c>
      <c r="B2618" s="213">
        <v>10100502</v>
      </c>
      <c r="C2618" s="212">
        <v>108</v>
      </c>
      <c r="D2618" s="214">
        <v>43497</v>
      </c>
      <c r="E2618" s="160" t="s">
        <v>383</v>
      </c>
      <c r="F2618" s="160">
        <v>108604186</v>
      </c>
      <c r="G2618" s="160">
        <v>0</v>
      </c>
      <c r="H2618" s="214">
        <v>43480</v>
      </c>
      <c r="I2618" s="160" t="s">
        <v>384</v>
      </c>
      <c r="J2618" s="160" t="s">
        <v>386</v>
      </c>
      <c r="K2618" s="160">
        <f t="shared" si="43"/>
        <v>1</v>
      </c>
      <c r="L2618" s="160" t="s">
        <v>101</v>
      </c>
      <c r="M2618" s="211">
        <f>VLOOKUP(J2618,'Depr Rates'!A:G,7,FALSE)</f>
        <v>3.2000000000000001E-2</v>
      </c>
    </row>
    <row r="2619" spans="1:13" ht="14.45" x14ac:dyDescent="0.3">
      <c r="A2619" s="212" t="s">
        <v>103</v>
      </c>
      <c r="B2619" s="213">
        <v>10100502</v>
      </c>
      <c r="C2619" s="212">
        <v>108</v>
      </c>
      <c r="D2619" s="214">
        <v>43497</v>
      </c>
      <c r="E2619" s="160" t="s">
        <v>383</v>
      </c>
      <c r="F2619" s="160">
        <v>108604186</v>
      </c>
      <c r="G2619" s="160">
        <v>0</v>
      </c>
      <c r="H2619" s="214">
        <v>43480</v>
      </c>
      <c r="I2619" s="160" t="s">
        <v>384</v>
      </c>
      <c r="J2619" s="160" t="s">
        <v>386</v>
      </c>
      <c r="K2619" s="160">
        <f t="shared" si="43"/>
        <v>1</v>
      </c>
      <c r="L2619" s="160" t="s">
        <v>101</v>
      </c>
      <c r="M2619" s="211">
        <f>VLOOKUP(J2619,'Depr Rates'!A:G,7,FALSE)</f>
        <v>3.2000000000000001E-2</v>
      </c>
    </row>
    <row r="2620" spans="1:13" ht="14.45" x14ac:dyDescent="0.3">
      <c r="A2620" s="212" t="s">
        <v>103</v>
      </c>
      <c r="B2620" s="213">
        <v>10100502</v>
      </c>
      <c r="C2620" s="212">
        <v>108</v>
      </c>
      <c r="D2620" s="214">
        <v>43497</v>
      </c>
      <c r="E2620" s="160" t="s">
        <v>383</v>
      </c>
      <c r="F2620" s="160">
        <v>108604186</v>
      </c>
      <c r="G2620" s="160">
        <v>0</v>
      </c>
      <c r="H2620" s="214">
        <v>43480</v>
      </c>
      <c r="I2620" s="160" t="s">
        <v>384</v>
      </c>
      <c r="J2620" s="160" t="s">
        <v>386</v>
      </c>
      <c r="K2620" s="160">
        <f t="shared" si="43"/>
        <v>1</v>
      </c>
      <c r="L2620" s="160" t="s">
        <v>101</v>
      </c>
      <c r="M2620" s="211">
        <f>VLOOKUP(J2620,'Depr Rates'!A:G,7,FALSE)</f>
        <v>3.2000000000000001E-2</v>
      </c>
    </row>
    <row r="2621" spans="1:13" ht="14.45" x14ac:dyDescent="0.3">
      <c r="A2621" s="212" t="s">
        <v>103</v>
      </c>
      <c r="B2621" s="213">
        <v>10100502</v>
      </c>
      <c r="C2621" s="212">
        <v>108</v>
      </c>
      <c r="D2621" s="214">
        <v>43497</v>
      </c>
      <c r="E2621" s="160" t="s">
        <v>383</v>
      </c>
      <c r="F2621" s="160">
        <v>108604186</v>
      </c>
      <c r="G2621" s="160">
        <v>0</v>
      </c>
      <c r="H2621" s="214">
        <v>43480</v>
      </c>
      <c r="I2621" s="160" t="s">
        <v>384</v>
      </c>
      <c r="J2621" s="160" t="s">
        <v>386</v>
      </c>
      <c r="K2621" s="160">
        <f t="shared" si="43"/>
        <v>1</v>
      </c>
      <c r="L2621" s="160" t="s">
        <v>101</v>
      </c>
      <c r="M2621" s="211">
        <f>VLOOKUP(J2621,'Depr Rates'!A:G,7,FALSE)</f>
        <v>3.2000000000000001E-2</v>
      </c>
    </row>
    <row r="2622" spans="1:13" ht="14.45" x14ac:dyDescent="0.3">
      <c r="A2622" s="212" t="s">
        <v>103</v>
      </c>
      <c r="B2622" s="213">
        <v>10100502</v>
      </c>
      <c r="C2622" s="212">
        <v>108</v>
      </c>
      <c r="D2622" s="214">
        <v>43497</v>
      </c>
      <c r="E2622" s="160" t="s">
        <v>383</v>
      </c>
      <c r="F2622" s="160">
        <v>108604186</v>
      </c>
      <c r="G2622" s="160">
        <v>0</v>
      </c>
      <c r="H2622" s="214">
        <v>43480</v>
      </c>
      <c r="I2622" s="160" t="s">
        <v>384</v>
      </c>
      <c r="J2622" s="160" t="s">
        <v>386</v>
      </c>
      <c r="K2622" s="160">
        <f t="shared" si="43"/>
        <v>1</v>
      </c>
      <c r="L2622" s="160" t="s">
        <v>101</v>
      </c>
      <c r="M2622" s="211">
        <f>VLOOKUP(J2622,'Depr Rates'!A:G,7,FALSE)</f>
        <v>3.2000000000000001E-2</v>
      </c>
    </row>
    <row r="2623" spans="1:13" ht="14.45" x14ac:dyDescent="0.3">
      <c r="A2623" s="212" t="s">
        <v>103</v>
      </c>
      <c r="B2623" s="213">
        <v>10100502</v>
      </c>
      <c r="C2623" s="212">
        <v>108</v>
      </c>
      <c r="D2623" s="214">
        <v>43497</v>
      </c>
      <c r="E2623" s="160" t="s">
        <v>383</v>
      </c>
      <c r="F2623" s="160">
        <v>108604186</v>
      </c>
      <c r="G2623" s="160">
        <v>0</v>
      </c>
      <c r="H2623" s="214">
        <v>43480</v>
      </c>
      <c r="I2623" s="160" t="s">
        <v>384</v>
      </c>
      <c r="J2623" s="160" t="s">
        <v>386</v>
      </c>
      <c r="K2623" s="160">
        <f t="shared" si="43"/>
        <v>1</v>
      </c>
      <c r="L2623" s="160" t="s">
        <v>101</v>
      </c>
      <c r="M2623" s="211">
        <f>VLOOKUP(J2623,'Depr Rates'!A:G,7,FALSE)</f>
        <v>3.2000000000000001E-2</v>
      </c>
    </row>
    <row r="2624" spans="1:13" ht="14.45" x14ac:dyDescent="0.3">
      <c r="A2624" s="212" t="s">
        <v>103</v>
      </c>
      <c r="B2624" s="213">
        <v>10100502</v>
      </c>
      <c r="C2624" s="212">
        <v>108</v>
      </c>
      <c r="D2624" s="214">
        <v>43497</v>
      </c>
      <c r="E2624" s="160" t="s">
        <v>383</v>
      </c>
      <c r="F2624" s="160">
        <v>108604186</v>
      </c>
      <c r="G2624" s="160">
        <v>0</v>
      </c>
      <c r="H2624" s="214">
        <v>43480</v>
      </c>
      <c r="I2624" s="160" t="s">
        <v>384</v>
      </c>
      <c r="J2624" s="160" t="s">
        <v>386</v>
      </c>
      <c r="K2624" s="160">
        <f t="shared" si="43"/>
        <v>1</v>
      </c>
      <c r="L2624" s="160" t="s">
        <v>101</v>
      </c>
      <c r="M2624" s="211">
        <f>VLOOKUP(J2624,'Depr Rates'!A:G,7,FALSE)</f>
        <v>3.2000000000000001E-2</v>
      </c>
    </row>
    <row r="2625" spans="1:13" ht="14.45" x14ac:dyDescent="0.3">
      <c r="A2625" s="212" t="s">
        <v>103</v>
      </c>
      <c r="B2625" s="213">
        <v>10100502</v>
      </c>
      <c r="C2625" s="212">
        <v>108</v>
      </c>
      <c r="D2625" s="214">
        <v>43497</v>
      </c>
      <c r="E2625" s="160" t="s">
        <v>383</v>
      </c>
      <c r="F2625" s="160">
        <v>108604186</v>
      </c>
      <c r="G2625" s="160">
        <v>0</v>
      </c>
      <c r="H2625" s="214">
        <v>43480</v>
      </c>
      <c r="I2625" s="160" t="s">
        <v>384</v>
      </c>
      <c r="J2625" s="160" t="s">
        <v>386</v>
      </c>
      <c r="K2625" s="160">
        <f t="shared" si="43"/>
        <v>1</v>
      </c>
      <c r="L2625" s="160" t="s">
        <v>101</v>
      </c>
      <c r="M2625" s="211">
        <f>VLOOKUP(J2625,'Depr Rates'!A:G,7,FALSE)</f>
        <v>3.2000000000000001E-2</v>
      </c>
    </row>
    <row r="2626" spans="1:13" ht="14.45" x14ac:dyDescent="0.3">
      <c r="A2626" s="212" t="s">
        <v>103</v>
      </c>
      <c r="B2626" s="213">
        <v>10100502</v>
      </c>
      <c r="C2626" s="212">
        <v>108</v>
      </c>
      <c r="D2626" s="214">
        <v>43497</v>
      </c>
      <c r="E2626" s="160" t="s">
        <v>383</v>
      </c>
      <c r="F2626" s="160">
        <v>108604186</v>
      </c>
      <c r="G2626" s="160">
        <v>0</v>
      </c>
      <c r="H2626" s="214">
        <v>43480</v>
      </c>
      <c r="I2626" s="160" t="s">
        <v>384</v>
      </c>
      <c r="J2626" s="160" t="s">
        <v>386</v>
      </c>
      <c r="K2626" s="160">
        <f t="shared" si="43"/>
        <v>1</v>
      </c>
      <c r="L2626" s="160" t="s">
        <v>101</v>
      </c>
      <c r="M2626" s="211">
        <f>VLOOKUP(J2626,'Depr Rates'!A:G,7,FALSE)</f>
        <v>3.2000000000000001E-2</v>
      </c>
    </row>
    <row r="2627" spans="1:13" ht="14.45" x14ac:dyDescent="0.3">
      <c r="A2627" s="212" t="s">
        <v>103</v>
      </c>
      <c r="B2627" s="213">
        <v>10100502</v>
      </c>
      <c r="C2627" s="212">
        <v>108</v>
      </c>
      <c r="D2627" s="214">
        <v>43497</v>
      </c>
      <c r="E2627" s="160" t="s">
        <v>383</v>
      </c>
      <c r="F2627" s="160">
        <v>108604186</v>
      </c>
      <c r="G2627" s="160">
        <v>0</v>
      </c>
      <c r="H2627" s="214">
        <v>43480</v>
      </c>
      <c r="I2627" s="160" t="s">
        <v>384</v>
      </c>
      <c r="J2627" s="160" t="s">
        <v>386</v>
      </c>
      <c r="K2627" s="160">
        <f t="shared" si="43"/>
        <v>1</v>
      </c>
      <c r="L2627" s="160" t="s">
        <v>101</v>
      </c>
      <c r="M2627" s="211">
        <f>VLOOKUP(J2627,'Depr Rates'!A:G,7,FALSE)</f>
        <v>3.2000000000000001E-2</v>
      </c>
    </row>
    <row r="2628" spans="1:13" ht="14.45" x14ac:dyDescent="0.3">
      <c r="A2628" s="212" t="s">
        <v>103</v>
      </c>
      <c r="B2628" s="213">
        <v>10100502</v>
      </c>
      <c r="C2628" s="212">
        <v>108</v>
      </c>
      <c r="D2628" s="214">
        <v>43497</v>
      </c>
      <c r="E2628" s="160" t="s">
        <v>383</v>
      </c>
      <c r="F2628" s="160">
        <v>108604186</v>
      </c>
      <c r="G2628" s="160">
        <v>0</v>
      </c>
      <c r="H2628" s="214">
        <v>43480</v>
      </c>
      <c r="I2628" s="160" t="s">
        <v>384</v>
      </c>
      <c r="J2628" s="160" t="s">
        <v>386</v>
      </c>
      <c r="K2628" s="160">
        <f t="shared" si="43"/>
        <v>1</v>
      </c>
      <c r="L2628" s="160" t="s">
        <v>101</v>
      </c>
      <c r="M2628" s="211">
        <f>VLOOKUP(J2628,'Depr Rates'!A:G,7,FALSE)</f>
        <v>3.2000000000000001E-2</v>
      </c>
    </row>
    <row r="2629" spans="1:13" ht="14.45" x14ac:dyDescent="0.3">
      <c r="A2629" s="212" t="s">
        <v>103</v>
      </c>
      <c r="B2629" s="213">
        <v>10100502</v>
      </c>
      <c r="C2629" s="212">
        <v>108</v>
      </c>
      <c r="D2629" s="214">
        <v>43497</v>
      </c>
      <c r="E2629" s="160" t="s">
        <v>383</v>
      </c>
      <c r="F2629" s="160">
        <v>108604186</v>
      </c>
      <c r="G2629" s="160">
        <v>0</v>
      </c>
      <c r="H2629" s="214">
        <v>43480</v>
      </c>
      <c r="I2629" s="160" t="s">
        <v>384</v>
      </c>
      <c r="J2629" s="160" t="s">
        <v>386</v>
      </c>
      <c r="K2629" s="160">
        <f t="shared" si="43"/>
        <v>1</v>
      </c>
      <c r="L2629" s="160" t="s">
        <v>101</v>
      </c>
      <c r="M2629" s="211">
        <f>VLOOKUP(J2629,'Depr Rates'!A:G,7,FALSE)</f>
        <v>3.2000000000000001E-2</v>
      </c>
    </row>
    <row r="2630" spans="1:13" ht="14.45" x14ac:dyDescent="0.3">
      <c r="A2630" s="212" t="s">
        <v>103</v>
      </c>
      <c r="B2630" s="213">
        <v>10100502</v>
      </c>
      <c r="C2630" s="212">
        <v>108</v>
      </c>
      <c r="D2630" s="214">
        <v>43497</v>
      </c>
      <c r="E2630" s="160" t="s">
        <v>383</v>
      </c>
      <c r="F2630" s="160">
        <v>108604186</v>
      </c>
      <c r="G2630" s="160">
        <v>0</v>
      </c>
      <c r="H2630" s="214">
        <v>43480</v>
      </c>
      <c r="I2630" s="160" t="s">
        <v>384</v>
      </c>
      <c r="J2630" s="160" t="s">
        <v>386</v>
      </c>
      <c r="K2630" s="160">
        <f t="shared" si="43"/>
        <v>1</v>
      </c>
      <c r="L2630" s="160" t="s">
        <v>101</v>
      </c>
      <c r="M2630" s="211">
        <f>VLOOKUP(J2630,'Depr Rates'!A:G,7,FALSE)</f>
        <v>3.2000000000000001E-2</v>
      </c>
    </row>
    <row r="2631" spans="1:13" ht="14.45" x14ac:dyDescent="0.3">
      <c r="A2631" s="212" t="s">
        <v>103</v>
      </c>
      <c r="B2631" s="213">
        <v>10100502</v>
      </c>
      <c r="C2631" s="212">
        <v>108</v>
      </c>
      <c r="D2631" s="214">
        <v>43497</v>
      </c>
      <c r="E2631" s="160" t="s">
        <v>383</v>
      </c>
      <c r="F2631" s="160">
        <v>108604186</v>
      </c>
      <c r="G2631" s="160">
        <v>0</v>
      </c>
      <c r="H2631" s="214">
        <v>43480</v>
      </c>
      <c r="I2631" s="160" t="s">
        <v>384</v>
      </c>
      <c r="J2631" s="160" t="s">
        <v>386</v>
      </c>
      <c r="K2631" s="160">
        <f t="shared" si="43"/>
        <v>1</v>
      </c>
      <c r="L2631" s="160" t="s">
        <v>101</v>
      </c>
      <c r="M2631" s="211">
        <f>VLOOKUP(J2631,'Depr Rates'!A:G,7,FALSE)</f>
        <v>3.2000000000000001E-2</v>
      </c>
    </row>
    <row r="2632" spans="1:13" ht="14.45" x14ac:dyDescent="0.3">
      <c r="A2632" s="212" t="s">
        <v>103</v>
      </c>
      <c r="B2632" s="213">
        <v>10100502</v>
      </c>
      <c r="C2632" s="212">
        <v>108</v>
      </c>
      <c r="D2632" s="214">
        <v>43497</v>
      </c>
      <c r="E2632" s="160" t="s">
        <v>383</v>
      </c>
      <c r="F2632" s="160">
        <v>108604186</v>
      </c>
      <c r="G2632" s="160">
        <v>0</v>
      </c>
      <c r="H2632" s="214">
        <v>43480</v>
      </c>
      <c r="I2632" s="160" t="s">
        <v>384</v>
      </c>
      <c r="J2632" s="160" t="s">
        <v>386</v>
      </c>
      <c r="K2632" s="160">
        <f t="shared" si="43"/>
        <v>1</v>
      </c>
      <c r="L2632" s="160" t="s">
        <v>101</v>
      </c>
      <c r="M2632" s="211">
        <f>VLOOKUP(J2632,'Depr Rates'!A:G,7,FALSE)</f>
        <v>3.2000000000000001E-2</v>
      </c>
    </row>
    <row r="2633" spans="1:13" ht="14.45" x14ac:dyDescent="0.3">
      <c r="A2633" s="212" t="s">
        <v>103</v>
      </c>
      <c r="B2633" s="213">
        <v>10100502</v>
      </c>
      <c r="C2633" s="212">
        <v>108</v>
      </c>
      <c r="D2633" s="214">
        <v>43497</v>
      </c>
      <c r="E2633" s="160" t="s">
        <v>383</v>
      </c>
      <c r="F2633" s="160">
        <v>108604186</v>
      </c>
      <c r="G2633" s="160">
        <v>0</v>
      </c>
      <c r="H2633" s="214">
        <v>43480</v>
      </c>
      <c r="I2633" s="160" t="s">
        <v>384</v>
      </c>
      <c r="J2633" s="160" t="s">
        <v>386</v>
      </c>
      <c r="K2633" s="160">
        <f t="shared" si="43"/>
        <v>1</v>
      </c>
      <c r="L2633" s="160" t="s">
        <v>101</v>
      </c>
      <c r="M2633" s="211">
        <f>VLOOKUP(J2633,'Depr Rates'!A:G,7,FALSE)</f>
        <v>3.2000000000000001E-2</v>
      </c>
    </row>
    <row r="2634" spans="1:13" ht="14.45" x14ac:dyDescent="0.3">
      <c r="A2634" s="212" t="s">
        <v>103</v>
      </c>
      <c r="B2634" s="213">
        <v>10100502</v>
      </c>
      <c r="C2634" s="212">
        <v>108</v>
      </c>
      <c r="D2634" s="214">
        <v>43497</v>
      </c>
      <c r="E2634" s="160" t="s">
        <v>383</v>
      </c>
      <c r="F2634" s="160">
        <v>108604186</v>
      </c>
      <c r="G2634" s="160">
        <v>0</v>
      </c>
      <c r="H2634" s="214">
        <v>43480</v>
      </c>
      <c r="I2634" s="160" t="s">
        <v>384</v>
      </c>
      <c r="J2634" s="160" t="s">
        <v>386</v>
      </c>
      <c r="K2634" s="160">
        <f t="shared" si="43"/>
        <v>1</v>
      </c>
      <c r="L2634" s="160" t="s">
        <v>101</v>
      </c>
      <c r="M2634" s="211">
        <f>VLOOKUP(J2634,'Depr Rates'!A:G,7,FALSE)</f>
        <v>3.2000000000000001E-2</v>
      </c>
    </row>
    <row r="2635" spans="1:13" ht="14.45" x14ac:dyDescent="0.3">
      <c r="A2635" s="212" t="s">
        <v>103</v>
      </c>
      <c r="B2635" s="213">
        <v>10100502</v>
      </c>
      <c r="C2635" s="212">
        <v>108</v>
      </c>
      <c r="D2635" s="214">
        <v>43497</v>
      </c>
      <c r="E2635" s="160" t="s">
        <v>383</v>
      </c>
      <c r="F2635" s="160">
        <v>108604186</v>
      </c>
      <c r="G2635" s="160">
        <v>0</v>
      </c>
      <c r="H2635" s="214">
        <v>43480</v>
      </c>
      <c r="I2635" s="160" t="s">
        <v>384</v>
      </c>
      <c r="J2635" s="160" t="s">
        <v>386</v>
      </c>
      <c r="K2635" s="160">
        <f t="shared" si="43"/>
        <v>1</v>
      </c>
      <c r="L2635" s="160" t="s">
        <v>101</v>
      </c>
      <c r="M2635" s="211">
        <f>VLOOKUP(J2635,'Depr Rates'!A:G,7,FALSE)</f>
        <v>3.2000000000000001E-2</v>
      </c>
    </row>
    <row r="2636" spans="1:13" ht="14.45" x14ac:dyDescent="0.3">
      <c r="A2636" s="212" t="s">
        <v>103</v>
      </c>
      <c r="B2636" s="213">
        <v>10100502</v>
      </c>
      <c r="C2636" s="212">
        <v>108</v>
      </c>
      <c r="D2636" s="214">
        <v>43497</v>
      </c>
      <c r="E2636" s="160" t="s">
        <v>383</v>
      </c>
      <c r="F2636" s="160">
        <v>108604186</v>
      </c>
      <c r="G2636" s="160">
        <v>0</v>
      </c>
      <c r="H2636" s="214">
        <v>43480</v>
      </c>
      <c r="I2636" s="160" t="s">
        <v>384</v>
      </c>
      <c r="J2636" s="160" t="s">
        <v>386</v>
      </c>
      <c r="K2636" s="160">
        <f t="shared" si="43"/>
        <v>1</v>
      </c>
      <c r="L2636" s="160" t="s">
        <v>101</v>
      </c>
      <c r="M2636" s="211">
        <f>VLOOKUP(J2636,'Depr Rates'!A:G,7,FALSE)</f>
        <v>3.2000000000000001E-2</v>
      </c>
    </row>
    <row r="2637" spans="1:13" ht="14.45" x14ac:dyDescent="0.3">
      <c r="A2637" s="212" t="s">
        <v>103</v>
      </c>
      <c r="B2637" s="213">
        <v>10100502</v>
      </c>
      <c r="C2637" s="212">
        <v>108</v>
      </c>
      <c r="D2637" s="214">
        <v>43497</v>
      </c>
      <c r="E2637" s="160" t="s">
        <v>383</v>
      </c>
      <c r="F2637" s="160">
        <v>108604186</v>
      </c>
      <c r="G2637" s="160">
        <v>0</v>
      </c>
      <c r="H2637" s="214">
        <v>43480</v>
      </c>
      <c r="I2637" s="160" t="s">
        <v>384</v>
      </c>
      <c r="J2637" s="160" t="s">
        <v>386</v>
      </c>
      <c r="K2637" s="160">
        <f t="shared" si="43"/>
        <v>1</v>
      </c>
      <c r="L2637" s="160" t="s">
        <v>101</v>
      </c>
      <c r="M2637" s="211">
        <f>VLOOKUP(J2637,'Depr Rates'!A:G,7,FALSE)</f>
        <v>3.2000000000000001E-2</v>
      </c>
    </row>
    <row r="2638" spans="1:13" ht="14.45" x14ac:dyDescent="0.3">
      <c r="A2638" s="212" t="s">
        <v>103</v>
      </c>
      <c r="B2638" s="213">
        <v>10100502</v>
      </c>
      <c r="C2638" s="212">
        <v>108</v>
      </c>
      <c r="D2638" s="214">
        <v>43497</v>
      </c>
      <c r="E2638" s="160" t="s">
        <v>383</v>
      </c>
      <c r="F2638" s="160">
        <v>108604186</v>
      </c>
      <c r="G2638" s="160">
        <v>0</v>
      </c>
      <c r="H2638" s="214">
        <v>43480</v>
      </c>
      <c r="I2638" s="160" t="s">
        <v>384</v>
      </c>
      <c r="J2638" s="160" t="s">
        <v>386</v>
      </c>
      <c r="K2638" s="160">
        <f t="shared" si="43"/>
        <v>1</v>
      </c>
      <c r="L2638" s="160" t="s">
        <v>101</v>
      </c>
      <c r="M2638" s="211">
        <f>VLOOKUP(J2638,'Depr Rates'!A:G,7,FALSE)</f>
        <v>3.2000000000000001E-2</v>
      </c>
    </row>
    <row r="2639" spans="1:13" ht="14.45" x14ac:dyDescent="0.3">
      <c r="A2639" s="212" t="s">
        <v>103</v>
      </c>
      <c r="B2639" s="213">
        <v>10100502</v>
      </c>
      <c r="C2639" s="212">
        <v>108</v>
      </c>
      <c r="D2639" s="214">
        <v>43497</v>
      </c>
      <c r="E2639" s="160" t="s">
        <v>383</v>
      </c>
      <c r="F2639" s="160">
        <v>108604186</v>
      </c>
      <c r="G2639" s="160">
        <v>0</v>
      </c>
      <c r="H2639" s="214">
        <v>43480</v>
      </c>
      <c r="I2639" s="160" t="s">
        <v>384</v>
      </c>
      <c r="J2639" s="160" t="s">
        <v>385</v>
      </c>
      <c r="K2639" s="160">
        <f t="shared" si="43"/>
        <v>1</v>
      </c>
      <c r="L2639" s="160" t="s">
        <v>101</v>
      </c>
      <c r="M2639" s="211">
        <f>VLOOKUP(J2639,'Depr Rates'!A:G,7,FALSE)</f>
        <v>3.9399999999999998E-2</v>
      </c>
    </row>
    <row r="2640" spans="1:13" ht="14.45" x14ac:dyDescent="0.3">
      <c r="A2640" s="212" t="s">
        <v>103</v>
      </c>
      <c r="B2640" s="213">
        <v>10100502</v>
      </c>
      <c r="C2640" s="212">
        <v>108</v>
      </c>
      <c r="D2640" s="214">
        <v>43497</v>
      </c>
      <c r="E2640" s="160" t="s">
        <v>383</v>
      </c>
      <c r="F2640" s="160">
        <v>108604186</v>
      </c>
      <c r="G2640" s="160">
        <v>0</v>
      </c>
      <c r="H2640" s="214">
        <v>43480</v>
      </c>
      <c r="I2640" s="160" t="s">
        <v>384</v>
      </c>
      <c r="J2640" s="160" t="s">
        <v>385</v>
      </c>
      <c r="K2640" s="160">
        <f t="shared" si="43"/>
        <v>1</v>
      </c>
      <c r="L2640" s="160" t="s">
        <v>101</v>
      </c>
      <c r="M2640" s="211">
        <f>VLOOKUP(J2640,'Depr Rates'!A:G,7,FALSE)</f>
        <v>3.9399999999999998E-2</v>
      </c>
    </row>
    <row r="2641" spans="1:13" ht="14.45" x14ac:dyDescent="0.3">
      <c r="A2641" s="212" t="s">
        <v>103</v>
      </c>
      <c r="B2641" s="213">
        <v>10100502</v>
      </c>
      <c r="C2641" s="212">
        <v>108</v>
      </c>
      <c r="D2641" s="214">
        <v>43497</v>
      </c>
      <c r="E2641" s="160" t="s">
        <v>383</v>
      </c>
      <c r="F2641" s="160">
        <v>108604186</v>
      </c>
      <c r="G2641" s="160">
        <v>0</v>
      </c>
      <c r="H2641" s="214">
        <v>43480</v>
      </c>
      <c r="I2641" s="160" t="s">
        <v>384</v>
      </c>
      <c r="J2641" s="160" t="s">
        <v>385</v>
      </c>
      <c r="K2641" s="160">
        <f t="shared" si="43"/>
        <v>1</v>
      </c>
      <c r="L2641" s="160" t="s">
        <v>101</v>
      </c>
      <c r="M2641" s="211">
        <f>VLOOKUP(J2641,'Depr Rates'!A:G,7,FALSE)</f>
        <v>3.9399999999999998E-2</v>
      </c>
    </row>
    <row r="2642" spans="1:13" ht="14.45" x14ac:dyDescent="0.3">
      <c r="A2642" s="212" t="s">
        <v>103</v>
      </c>
      <c r="B2642" s="213">
        <v>10100502</v>
      </c>
      <c r="C2642" s="212">
        <v>108</v>
      </c>
      <c r="D2642" s="214">
        <v>43497</v>
      </c>
      <c r="E2642" s="160" t="s">
        <v>383</v>
      </c>
      <c r="F2642" s="160">
        <v>108604186</v>
      </c>
      <c r="G2642" s="160">
        <v>0</v>
      </c>
      <c r="H2642" s="214">
        <v>43480</v>
      </c>
      <c r="I2642" s="160" t="s">
        <v>384</v>
      </c>
      <c r="J2642" s="160" t="s">
        <v>385</v>
      </c>
      <c r="K2642" s="160">
        <f t="shared" si="43"/>
        <v>1</v>
      </c>
      <c r="L2642" s="160" t="s">
        <v>101</v>
      </c>
      <c r="M2642" s="211">
        <f>VLOOKUP(J2642,'Depr Rates'!A:G,7,FALSE)</f>
        <v>3.9399999999999998E-2</v>
      </c>
    </row>
    <row r="2643" spans="1:13" ht="14.45" x14ac:dyDescent="0.3">
      <c r="A2643" s="212" t="s">
        <v>103</v>
      </c>
      <c r="B2643" s="213">
        <v>10100502</v>
      </c>
      <c r="C2643" s="212">
        <v>108</v>
      </c>
      <c r="D2643" s="214">
        <v>43497</v>
      </c>
      <c r="E2643" s="160" t="s">
        <v>383</v>
      </c>
      <c r="F2643" s="160">
        <v>108604186</v>
      </c>
      <c r="G2643" s="160">
        <v>0</v>
      </c>
      <c r="H2643" s="214">
        <v>43480</v>
      </c>
      <c r="I2643" s="160" t="s">
        <v>384</v>
      </c>
      <c r="J2643" s="160" t="s">
        <v>386</v>
      </c>
      <c r="K2643" s="160">
        <f t="shared" si="43"/>
        <v>1</v>
      </c>
      <c r="L2643" s="160" t="s">
        <v>101</v>
      </c>
      <c r="M2643" s="211">
        <f>VLOOKUP(J2643,'Depr Rates'!A:G,7,FALSE)</f>
        <v>3.2000000000000001E-2</v>
      </c>
    </row>
    <row r="2644" spans="1:13" ht="14.45" x14ac:dyDescent="0.3">
      <c r="A2644" s="212" t="s">
        <v>103</v>
      </c>
      <c r="B2644" s="213">
        <v>10100502</v>
      </c>
      <c r="C2644" s="212">
        <v>108</v>
      </c>
      <c r="D2644" s="214">
        <v>43497</v>
      </c>
      <c r="E2644" s="160" t="s">
        <v>383</v>
      </c>
      <c r="F2644" s="160">
        <v>108604186</v>
      </c>
      <c r="G2644" s="160">
        <v>0</v>
      </c>
      <c r="H2644" s="214">
        <v>43480</v>
      </c>
      <c r="I2644" s="160" t="s">
        <v>384</v>
      </c>
      <c r="J2644" s="160" t="s">
        <v>386</v>
      </c>
      <c r="K2644" s="160">
        <f t="shared" si="43"/>
        <v>1</v>
      </c>
      <c r="L2644" s="160" t="s">
        <v>101</v>
      </c>
      <c r="M2644" s="211">
        <f>VLOOKUP(J2644,'Depr Rates'!A:G,7,FALSE)</f>
        <v>3.2000000000000001E-2</v>
      </c>
    </row>
    <row r="2645" spans="1:13" ht="14.45" x14ac:dyDescent="0.3">
      <c r="A2645" s="212" t="s">
        <v>103</v>
      </c>
      <c r="B2645" s="213">
        <v>10100502</v>
      </c>
      <c r="C2645" s="212">
        <v>108</v>
      </c>
      <c r="D2645" s="214">
        <v>43497</v>
      </c>
      <c r="E2645" s="160" t="s">
        <v>383</v>
      </c>
      <c r="F2645" s="160">
        <v>108604186</v>
      </c>
      <c r="G2645" s="160">
        <v>0</v>
      </c>
      <c r="H2645" s="214">
        <v>43480</v>
      </c>
      <c r="I2645" s="160" t="s">
        <v>384</v>
      </c>
      <c r="J2645" s="160" t="s">
        <v>386</v>
      </c>
      <c r="K2645" s="160">
        <f t="shared" si="43"/>
        <v>1</v>
      </c>
      <c r="L2645" s="160" t="s">
        <v>101</v>
      </c>
      <c r="M2645" s="211">
        <f>VLOOKUP(J2645,'Depr Rates'!A:G,7,FALSE)</f>
        <v>3.2000000000000001E-2</v>
      </c>
    </row>
    <row r="2646" spans="1:13" ht="14.45" x14ac:dyDescent="0.3">
      <c r="A2646" s="212" t="s">
        <v>103</v>
      </c>
      <c r="B2646" s="213">
        <v>10100502</v>
      </c>
      <c r="C2646" s="212">
        <v>108</v>
      </c>
      <c r="D2646" s="214">
        <v>43497</v>
      </c>
      <c r="E2646" s="160" t="s">
        <v>383</v>
      </c>
      <c r="F2646" s="160">
        <v>108604186</v>
      </c>
      <c r="G2646" s="160">
        <v>0</v>
      </c>
      <c r="H2646" s="214">
        <v>43480</v>
      </c>
      <c r="I2646" s="160" t="s">
        <v>384</v>
      </c>
      <c r="J2646" s="160" t="s">
        <v>386</v>
      </c>
      <c r="K2646" s="160">
        <f t="shared" si="43"/>
        <v>1</v>
      </c>
      <c r="L2646" s="160" t="s">
        <v>101</v>
      </c>
      <c r="M2646" s="211">
        <f>VLOOKUP(J2646,'Depr Rates'!A:G,7,FALSE)</f>
        <v>3.2000000000000001E-2</v>
      </c>
    </row>
    <row r="2647" spans="1:13" ht="14.45" x14ac:dyDescent="0.3">
      <c r="A2647" s="212" t="s">
        <v>103</v>
      </c>
      <c r="B2647" s="213">
        <v>10100502</v>
      </c>
      <c r="C2647" s="212">
        <v>108</v>
      </c>
      <c r="D2647" s="214">
        <v>43497</v>
      </c>
      <c r="E2647" s="160" t="s">
        <v>383</v>
      </c>
      <c r="F2647" s="160">
        <v>108604186</v>
      </c>
      <c r="G2647" s="160">
        <v>0</v>
      </c>
      <c r="H2647" s="214">
        <v>43480</v>
      </c>
      <c r="I2647" s="160" t="s">
        <v>384</v>
      </c>
      <c r="J2647" s="160" t="s">
        <v>385</v>
      </c>
      <c r="K2647" s="160">
        <f t="shared" si="43"/>
        <v>1</v>
      </c>
      <c r="L2647" s="160" t="s">
        <v>101</v>
      </c>
      <c r="M2647" s="211">
        <f>VLOOKUP(J2647,'Depr Rates'!A:G,7,FALSE)</f>
        <v>3.9399999999999998E-2</v>
      </c>
    </row>
    <row r="2648" spans="1:13" ht="14.45" x14ac:dyDescent="0.3">
      <c r="A2648" s="212" t="s">
        <v>103</v>
      </c>
      <c r="B2648" s="213">
        <v>10100502</v>
      </c>
      <c r="C2648" s="212">
        <v>108</v>
      </c>
      <c r="D2648" s="214">
        <v>43497</v>
      </c>
      <c r="E2648" s="160" t="s">
        <v>383</v>
      </c>
      <c r="F2648" s="160">
        <v>108604186</v>
      </c>
      <c r="G2648" s="160">
        <v>0</v>
      </c>
      <c r="H2648" s="214">
        <v>43480</v>
      </c>
      <c r="I2648" s="160" t="s">
        <v>384</v>
      </c>
      <c r="J2648" s="160" t="s">
        <v>385</v>
      </c>
      <c r="K2648" s="160">
        <f t="shared" si="43"/>
        <v>1</v>
      </c>
      <c r="L2648" s="160" t="s">
        <v>101</v>
      </c>
      <c r="M2648" s="211">
        <f>VLOOKUP(J2648,'Depr Rates'!A:G,7,FALSE)</f>
        <v>3.9399999999999998E-2</v>
      </c>
    </row>
    <row r="2649" spans="1:13" ht="14.45" x14ac:dyDescent="0.3">
      <c r="A2649" s="212" t="s">
        <v>103</v>
      </c>
      <c r="B2649" s="213">
        <v>10100502</v>
      </c>
      <c r="C2649" s="212">
        <v>108</v>
      </c>
      <c r="D2649" s="214">
        <v>43497</v>
      </c>
      <c r="E2649" s="160" t="s">
        <v>383</v>
      </c>
      <c r="F2649" s="160">
        <v>108604186</v>
      </c>
      <c r="G2649" s="160">
        <v>0</v>
      </c>
      <c r="H2649" s="214">
        <v>43480</v>
      </c>
      <c r="I2649" s="160" t="s">
        <v>384</v>
      </c>
      <c r="J2649" s="160" t="s">
        <v>386</v>
      </c>
      <c r="K2649" s="160">
        <f t="shared" si="43"/>
        <v>1</v>
      </c>
      <c r="L2649" s="160" t="s">
        <v>101</v>
      </c>
      <c r="M2649" s="211">
        <f>VLOOKUP(J2649,'Depr Rates'!A:G,7,FALSE)</f>
        <v>3.2000000000000001E-2</v>
      </c>
    </row>
    <row r="2650" spans="1:13" ht="14.45" x14ac:dyDescent="0.3">
      <c r="A2650" s="212" t="s">
        <v>103</v>
      </c>
      <c r="B2650" s="213">
        <v>10100502</v>
      </c>
      <c r="C2650" s="212">
        <v>108</v>
      </c>
      <c r="D2650" s="214">
        <v>43497</v>
      </c>
      <c r="E2650" s="160" t="s">
        <v>383</v>
      </c>
      <c r="F2650" s="160">
        <v>108604186</v>
      </c>
      <c r="G2650" s="160">
        <v>0</v>
      </c>
      <c r="H2650" s="214">
        <v>43480</v>
      </c>
      <c r="I2650" s="160" t="s">
        <v>384</v>
      </c>
      <c r="J2650" s="160" t="s">
        <v>386</v>
      </c>
      <c r="K2650" s="160">
        <f t="shared" si="43"/>
        <v>1</v>
      </c>
      <c r="L2650" s="160" t="s">
        <v>101</v>
      </c>
      <c r="M2650" s="211">
        <f>VLOOKUP(J2650,'Depr Rates'!A:G,7,FALSE)</f>
        <v>3.2000000000000001E-2</v>
      </c>
    </row>
    <row r="2651" spans="1:13" ht="14.45" x14ac:dyDescent="0.3">
      <c r="A2651" s="212" t="s">
        <v>103</v>
      </c>
      <c r="B2651" s="213">
        <v>10100502</v>
      </c>
      <c r="C2651" s="212">
        <v>108</v>
      </c>
      <c r="D2651" s="214">
        <v>43497</v>
      </c>
      <c r="E2651" s="160" t="s">
        <v>383</v>
      </c>
      <c r="F2651" s="160">
        <v>108604186</v>
      </c>
      <c r="G2651" s="160">
        <v>0</v>
      </c>
      <c r="H2651" s="214">
        <v>43480</v>
      </c>
      <c r="I2651" s="160" t="s">
        <v>384</v>
      </c>
      <c r="J2651" s="160" t="s">
        <v>386</v>
      </c>
      <c r="K2651" s="160">
        <f t="shared" si="43"/>
        <v>1</v>
      </c>
      <c r="L2651" s="160" t="s">
        <v>101</v>
      </c>
      <c r="M2651" s="211">
        <f>VLOOKUP(J2651,'Depr Rates'!A:G,7,FALSE)</f>
        <v>3.2000000000000001E-2</v>
      </c>
    </row>
    <row r="2652" spans="1:13" ht="14.45" x14ac:dyDescent="0.3">
      <c r="A2652" s="212" t="s">
        <v>103</v>
      </c>
      <c r="B2652" s="213">
        <v>10100502</v>
      </c>
      <c r="C2652" s="212">
        <v>108</v>
      </c>
      <c r="D2652" s="214">
        <v>43497</v>
      </c>
      <c r="E2652" s="160" t="s">
        <v>383</v>
      </c>
      <c r="F2652" s="160">
        <v>108604186</v>
      </c>
      <c r="G2652" s="160">
        <v>0</v>
      </c>
      <c r="H2652" s="214">
        <v>43480</v>
      </c>
      <c r="I2652" s="160" t="s">
        <v>384</v>
      </c>
      <c r="J2652" s="160" t="s">
        <v>386</v>
      </c>
      <c r="K2652" s="160">
        <f t="shared" si="43"/>
        <v>1</v>
      </c>
      <c r="L2652" s="160" t="s">
        <v>101</v>
      </c>
      <c r="M2652" s="211">
        <f>VLOOKUP(J2652,'Depr Rates'!A:G,7,FALSE)</f>
        <v>3.2000000000000001E-2</v>
      </c>
    </row>
    <row r="2653" spans="1:13" ht="14.45" x14ac:dyDescent="0.3">
      <c r="A2653" s="212" t="s">
        <v>103</v>
      </c>
      <c r="B2653" s="213">
        <v>10100502</v>
      </c>
      <c r="C2653" s="212">
        <v>108</v>
      </c>
      <c r="D2653" s="214">
        <v>43497</v>
      </c>
      <c r="E2653" s="160" t="s">
        <v>383</v>
      </c>
      <c r="F2653" s="160">
        <v>108604186</v>
      </c>
      <c r="G2653" s="160">
        <v>0</v>
      </c>
      <c r="H2653" s="214">
        <v>43480</v>
      </c>
      <c r="I2653" s="160" t="s">
        <v>384</v>
      </c>
      <c r="J2653" s="160" t="s">
        <v>386</v>
      </c>
      <c r="K2653" s="160">
        <f t="shared" si="43"/>
        <v>1</v>
      </c>
      <c r="L2653" s="160" t="s">
        <v>101</v>
      </c>
      <c r="M2653" s="211">
        <f>VLOOKUP(J2653,'Depr Rates'!A:G,7,FALSE)</f>
        <v>3.2000000000000001E-2</v>
      </c>
    </row>
    <row r="2654" spans="1:13" ht="14.45" x14ac:dyDescent="0.3">
      <c r="A2654" s="212" t="s">
        <v>103</v>
      </c>
      <c r="B2654" s="213">
        <v>10100502</v>
      </c>
      <c r="C2654" s="212">
        <v>108</v>
      </c>
      <c r="D2654" s="214">
        <v>43497</v>
      </c>
      <c r="E2654" s="160" t="s">
        <v>383</v>
      </c>
      <c r="F2654" s="160">
        <v>108604186</v>
      </c>
      <c r="G2654" s="160">
        <v>0</v>
      </c>
      <c r="H2654" s="214">
        <v>43480</v>
      </c>
      <c r="I2654" s="160" t="s">
        <v>384</v>
      </c>
      <c r="J2654" s="160" t="s">
        <v>386</v>
      </c>
      <c r="K2654" s="160">
        <f t="shared" si="43"/>
        <v>1</v>
      </c>
      <c r="L2654" s="160" t="s">
        <v>101</v>
      </c>
      <c r="M2654" s="211">
        <f>VLOOKUP(J2654,'Depr Rates'!A:G,7,FALSE)</f>
        <v>3.2000000000000001E-2</v>
      </c>
    </row>
    <row r="2655" spans="1:13" ht="14.45" x14ac:dyDescent="0.3">
      <c r="A2655" s="212" t="s">
        <v>103</v>
      </c>
      <c r="B2655" s="213">
        <v>10100502</v>
      </c>
      <c r="C2655" s="212">
        <v>108</v>
      </c>
      <c r="D2655" s="214">
        <v>43497</v>
      </c>
      <c r="E2655" s="160" t="s">
        <v>383</v>
      </c>
      <c r="F2655" s="160">
        <v>108604186</v>
      </c>
      <c r="G2655" s="160">
        <v>0</v>
      </c>
      <c r="H2655" s="214">
        <v>43480</v>
      </c>
      <c r="I2655" s="160" t="s">
        <v>384</v>
      </c>
      <c r="J2655" s="160" t="s">
        <v>386</v>
      </c>
      <c r="K2655" s="160">
        <f t="shared" si="43"/>
        <v>1</v>
      </c>
      <c r="L2655" s="160" t="s">
        <v>101</v>
      </c>
      <c r="M2655" s="211">
        <f>VLOOKUP(J2655,'Depr Rates'!A:G,7,FALSE)</f>
        <v>3.2000000000000001E-2</v>
      </c>
    </row>
    <row r="2656" spans="1:13" ht="14.45" x14ac:dyDescent="0.3">
      <c r="A2656" s="212" t="s">
        <v>103</v>
      </c>
      <c r="B2656" s="213">
        <v>10100502</v>
      </c>
      <c r="C2656" s="212">
        <v>108</v>
      </c>
      <c r="D2656" s="214">
        <v>43497</v>
      </c>
      <c r="E2656" s="160" t="s">
        <v>383</v>
      </c>
      <c r="F2656" s="160">
        <v>108604186</v>
      </c>
      <c r="G2656" s="160">
        <v>0</v>
      </c>
      <c r="H2656" s="214">
        <v>43480</v>
      </c>
      <c r="I2656" s="160" t="s">
        <v>384</v>
      </c>
      <c r="J2656" s="160" t="s">
        <v>386</v>
      </c>
      <c r="K2656" s="160">
        <f t="shared" si="43"/>
        <v>1</v>
      </c>
      <c r="L2656" s="160" t="s">
        <v>101</v>
      </c>
      <c r="M2656" s="211">
        <f>VLOOKUP(J2656,'Depr Rates'!A:G,7,FALSE)</f>
        <v>3.2000000000000001E-2</v>
      </c>
    </row>
    <row r="2657" spans="1:13" ht="14.45" x14ac:dyDescent="0.3">
      <c r="A2657" s="212" t="s">
        <v>103</v>
      </c>
      <c r="B2657" s="213">
        <v>10100502</v>
      </c>
      <c r="C2657" s="212">
        <v>108</v>
      </c>
      <c r="D2657" s="214">
        <v>43497</v>
      </c>
      <c r="E2657" s="160" t="s">
        <v>383</v>
      </c>
      <c r="F2657" s="160">
        <v>108604186</v>
      </c>
      <c r="G2657" s="160">
        <v>0</v>
      </c>
      <c r="H2657" s="214">
        <v>43480</v>
      </c>
      <c r="I2657" s="160" t="s">
        <v>384</v>
      </c>
      <c r="J2657" s="160" t="s">
        <v>386</v>
      </c>
      <c r="K2657" s="160">
        <f t="shared" si="43"/>
        <v>1</v>
      </c>
      <c r="L2657" s="160" t="s">
        <v>101</v>
      </c>
      <c r="M2657" s="211">
        <f>VLOOKUP(J2657,'Depr Rates'!A:G,7,FALSE)</f>
        <v>3.2000000000000001E-2</v>
      </c>
    </row>
    <row r="2658" spans="1:13" ht="14.45" x14ac:dyDescent="0.3">
      <c r="A2658" s="212" t="s">
        <v>103</v>
      </c>
      <c r="B2658" s="213">
        <v>10100502</v>
      </c>
      <c r="C2658" s="212">
        <v>108</v>
      </c>
      <c r="D2658" s="214">
        <v>43497</v>
      </c>
      <c r="E2658" s="160" t="s">
        <v>383</v>
      </c>
      <c r="F2658" s="160">
        <v>108604186</v>
      </c>
      <c r="G2658" s="160">
        <v>0</v>
      </c>
      <c r="H2658" s="214">
        <v>43480</v>
      </c>
      <c r="I2658" s="160" t="s">
        <v>384</v>
      </c>
      <c r="J2658" s="160" t="s">
        <v>386</v>
      </c>
      <c r="K2658" s="160">
        <f t="shared" si="43"/>
        <v>1</v>
      </c>
      <c r="L2658" s="160" t="s">
        <v>101</v>
      </c>
      <c r="M2658" s="211">
        <f>VLOOKUP(J2658,'Depr Rates'!A:G,7,FALSE)</f>
        <v>3.2000000000000001E-2</v>
      </c>
    </row>
    <row r="2659" spans="1:13" ht="14.45" x14ac:dyDescent="0.3">
      <c r="A2659" s="212" t="s">
        <v>103</v>
      </c>
      <c r="B2659" s="213">
        <v>10100502</v>
      </c>
      <c r="C2659" s="212">
        <v>108</v>
      </c>
      <c r="D2659" s="214">
        <v>43497</v>
      </c>
      <c r="E2659" s="160" t="s">
        <v>383</v>
      </c>
      <c r="F2659" s="160">
        <v>108604186</v>
      </c>
      <c r="G2659" s="160">
        <v>0</v>
      </c>
      <c r="H2659" s="214">
        <v>43480</v>
      </c>
      <c r="I2659" s="160" t="s">
        <v>384</v>
      </c>
      <c r="J2659" s="160" t="s">
        <v>386</v>
      </c>
      <c r="K2659" s="160">
        <f t="shared" si="43"/>
        <v>1</v>
      </c>
      <c r="L2659" s="160" t="s">
        <v>101</v>
      </c>
      <c r="M2659" s="211">
        <f>VLOOKUP(J2659,'Depr Rates'!A:G,7,FALSE)</f>
        <v>3.2000000000000001E-2</v>
      </c>
    </row>
    <row r="2660" spans="1:13" ht="14.45" x14ac:dyDescent="0.3">
      <c r="A2660" s="212" t="s">
        <v>103</v>
      </c>
      <c r="B2660" s="213">
        <v>10100502</v>
      </c>
      <c r="C2660" s="212">
        <v>108</v>
      </c>
      <c r="D2660" s="214">
        <v>43497</v>
      </c>
      <c r="E2660" s="160" t="s">
        <v>383</v>
      </c>
      <c r="F2660" s="160">
        <v>108604186</v>
      </c>
      <c r="G2660" s="160">
        <v>0</v>
      </c>
      <c r="H2660" s="214">
        <v>43480</v>
      </c>
      <c r="I2660" s="160" t="s">
        <v>384</v>
      </c>
      <c r="J2660" s="160" t="s">
        <v>386</v>
      </c>
      <c r="K2660" s="160">
        <f t="shared" si="43"/>
        <v>1</v>
      </c>
      <c r="L2660" s="160" t="s">
        <v>101</v>
      </c>
      <c r="M2660" s="211">
        <f>VLOOKUP(J2660,'Depr Rates'!A:G,7,FALSE)</f>
        <v>3.2000000000000001E-2</v>
      </c>
    </row>
    <row r="2661" spans="1:13" ht="14.45" x14ac:dyDescent="0.3">
      <c r="A2661" s="212" t="s">
        <v>103</v>
      </c>
      <c r="B2661" s="213">
        <v>10100502</v>
      </c>
      <c r="C2661" s="212">
        <v>108</v>
      </c>
      <c r="D2661" s="214">
        <v>43497</v>
      </c>
      <c r="E2661" s="160" t="s">
        <v>383</v>
      </c>
      <c r="F2661" s="160">
        <v>108604186</v>
      </c>
      <c r="G2661" s="160">
        <v>0</v>
      </c>
      <c r="H2661" s="214">
        <v>43480</v>
      </c>
      <c r="I2661" s="160" t="s">
        <v>384</v>
      </c>
      <c r="J2661" s="160" t="s">
        <v>386</v>
      </c>
      <c r="K2661" s="160">
        <f t="shared" ref="K2661:K2709" si="44">MONTH(H2661)</f>
        <v>1</v>
      </c>
      <c r="L2661" s="160" t="s">
        <v>101</v>
      </c>
      <c r="M2661" s="211">
        <f>VLOOKUP(J2661,'Depr Rates'!A:G,7,FALSE)</f>
        <v>3.2000000000000001E-2</v>
      </c>
    </row>
    <row r="2662" spans="1:13" ht="14.45" x14ac:dyDescent="0.3">
      <c r="A2662" s="212" t="s">
        <v>103</v>
      </c>
      <c r="B2662" s="213">
        <v>10100502</v>
      </c>
      <c r="C2662" s="212">
        <v>108</v>
      </c>
      <c r="D2662" s="214">
        <v>43497</v>
      </c>
      <c r="E2662" s="160" t="s">
        <v>383</v>
      </c>
      <c r="F2662" s="160">
        <v>108604186</v>
      </c>
      <c r="G2662" s="160">
        <v>0</v>
      </c>
      <c r="H2662" s="214">
        <v>43480</v>
      </c>
      <c r="I2662" s="160" t="s">
        <v>384</v>
      </c>
      <c r="J2662" s="160" t="s">
        <v>386</v>
      </c>
      <c r="K2662" s="160">
        <f t="shared" si="44"/>
        <v>1</v>
      </c>
      <c r="L2662" s="160" t="s">
        <v>101</v>
      </c>
      <c r="M2662" s="211">
        <f>VLOOKUP(J2662,'Depr Rates'!A:G,7,FALSE)</f>
        <v>3.2000000000000001E-2</v>
      </c>
    </row>
    <row r="2663" spans="1:13" ht="14.45" x14ac:dyDescent="0.3">
      <c r="A2663" s="212" t="s">
        <v>103</v>
      </c>
      <c r="B2663" s="213">
        <v>10100502</v>
      </c>
      <c r="C2663" s="212">
        <v>108</v>
      </c>
      <c r="D2663" s="214">
        <v>43497</v>
      </c>
      <c r="E2663" s="160" t="s">
        <v>383</v>
      </c>
      <c r="F2663" s="160">
        <v>108604186</v>
      </c>
      <c r="G2663" s="160">
        <v>0</v>
      </c>
      <c r="H2663" s="214">
        <v>43480</v>
      </c>
      <c r="I2663" s="160" t="s">
        <v>384</v>
      </c>
      <c r="J2663" s="160" t="s">
        <v>386</v>
      </c>
      <c r="K2663" s="160">
        <f t="shared" si="44"/>
        <v>1</v>
      </c>
      <c r="L2663" s="160" t="s">
        <v>101</v>
      </c>
      <c r="M2663" s="211">
        <f>VLOOKUP(J2663,'Depr Rates'!A:G,7,FALSE)</f>
        <v>3.2000000000000001E-2</v>
      </c>
    </row>
    <row r="2664" spans="1:13" ht="14.45" x14ac:dyDescent="0.3">
      <c r="A2664" s="212" t="s">
        <v>103</v>
      </c>
      <c r="B2664" s="213">
        <v>10100502</v>
      </c>
      <c r="C2664" s="212">
        <v>108</v>
      </c>
      <c r="D2664" s="214">
        <v>43497</v>
      </c>
      <c r="E2664" s="160" t="s">
        <v>383</v>
      </c>
      <c r="F2664" s="160">
        <v>108604186</v>
      </c>
      <c r="G2664" s="160">
        <v>0</v>
      </c>
      <c r="H2664" s="214">
        <v>43480</v>
      </c>
      <c r="I2664" s="160" t="s">
        <v>384</v>
      </c>
      <c r="J2664" s="160" t="s">
        <v>386</v>
      </c>
      <c r="K2664" s="160">
        <f t="shared" si="44"/>
        <v>1</v>
      </c>
      <c r="L2664" s="160" t="s">
        <v>101</v>
      </c>
      <c r="M2664" s="211">
        <f>VLOOKUP(J2664,'Depr Rates'!A:G,7,FALSE)</f>
        <v>3.2000000000000001E-2</v>
      </c>
    </row>
    <row r="2665" spans="1:13" ht="14.45" x14ac:dyDescent="0.3">
      <c r="A2665" s="212" t="s">
        <v>103</v>
      </c>
      <c r="B2665" s="213">
        <v>10100502</v>
      </c>
      <c r="C2665" s="212">
        <v>108</v>
      </c>
      <c r="D2665" s="214">
        <v>43497</v>
      </c>
      <c r="E2665" s="160" t="s">
        <v>383</v>
      </c>
      <c r="F2665" s="160">
        <v>108604186</v>
      </c>
      <c r="G2665" s="160">
        <v>0</v>
      </c>
      <c r="H2665" s="214">
        <v>43480</v>
      </c>
      <c r="I2665" s="160" t="s">
        <v>384</v>
      </c>
      <c r="J2665" s="160" t="s">
        <v>386</v>
      </c>
      <c r="K2665" s="160">
        <f t="shared" si="44"/>
        <v>1</v>
      </c>
      <c r="L2665" s="160" t="s">
        <v>101</v>
      </c>
      <c r="M2665" s="211">
        <f>VLOOKUP(J2665,'Depr Rates'!A:G,7,FALSE)</f>
        <v>3.2000000000000001E-2</v>
      </c>
    </row>
    <row r="2666" spans="1:13" ht="14.45" x14ac:dyDescent="0.3">
      <c r="A2666" s="212" t="s">
        <v>103</v>
      </c>
      <c r="B2666" s="213">
        <v>10100502</v>
      </c>
      <c r="C2666" s="212">
        <v>108</v>
      </c>
      <c r="D2666" s="214">
        <v>43497</v>
      </c>
      <c r="E2666" s="160" t="s">
        <v>383</v>
      </c>
      <c r="F2666" s="160">
        <v>108604186</v>
      </c>
      <c r="G2666" s="160">
        <v>0</v>
      </c>
      <c r="H2666" s="214">
        <v>43480</v>
      </c>
      <c r="I2666" s="160" t="s">
        <v>384</v>
      </c>
      <c r="J2666" s="160" t="s">
        <v>386</v>
      </c>
      <c r="K2666" s="160">
        <f t="shared" si="44"/>
        <v>1</v>
      </c>
      <c r="L2666" s="160" t="s">
        <v>101</v>
      </c>
      <c r="M2666" s="211">
        <f>VLOOKUP(J2666,'Depr Rates'!A:G,7,FALSE)</f>
        <v>3.2000000000000001E-2</v>
      </c>
    </row>
    <row r="2667" spans="1:13" ht="14.45" x14ac:dyDescent="0.3">
      <c r="A2667" s="212" t="s">
        <v>103</v>
      </c>
      <c r="B2667" s="213">
        <v>10100502</v>
      </c>
      <c r="C2667" s="212">
        <v>108</v>
      </c>
      <c r="D2667" s="214">
        <v>43497</v>
      </c>
      <c r="E2667" s="160" t="s">
        <v>383</v>
      </c>
      <c r="F2667" s="160">
        <v>108604186</v>
      </c>
      <c r="G2667" s="160">
        <v>0</v>
      </c>
      <c r="H2667" s="214">
        <v>43480</v>
      </c>
      <c r="I2667" s="160" t="s">
        <v>384</v>
      </c>
      <c r="J2667" s="160" t="s">
        <v>386</v>
      </c>
      <c r="K2667" s="160">
        <f t="shared" si="44"/>
        <v>1</v>
      </c>
      <c r="L2667" s="160" t="s">
        <v>101</v>
      </c>
      <c r="M2667" s="211">
        <f>VLOOKUP(J2667,'Depr Rates'!A:G,7,FALSE)</f>
        <v>3.2000000000000001E-2</v>
      </c>
    </row>
    <row r="2668" spans="1:13" ht="14.45" x14ac:dyDescent="0.3">
      <c r="A2668" s="212" t="s">
        <v>103</v>
      </c>
      <c r="B2668" s="213">
        <v>10100502</v>
      </c>
      <c r="C2668" s="212">
        <v>108</v>
      </c>
      <c r="D2668" s="214">
        <v>43497</v>
      </c>
      <c r="E2668" s="160" t="s">
        <v>383</v>
      </c>
      <c r="F2668" s="160">
        <v>108604186</v>
      </c>
      <c r="G2668" s="160">
        <v>0</v>
      </c>
      <c r="H2668" s="214">
        <v>43480</v>
      </c>
      <c r="I2668" s="160" t="s">
        <v>384</v>
      </c>
      <c r="J2668" s="160" t="s">
        <v>386</v>
      </c>
      <c r="K2668" s="160">
        <f t="shared" si="44"/>
        <v>1</v>
      </c>
      <c r="L2668" s="160" t="s">
        <v>101</v>
      </c>
      <c r="M2668" s="211">
        <f>VLOOKUP(J2668,'Depr Rates'!A:G,7,FALSE)</f>
        <v>3.2000000000000001E-2</v>
      </c>
    </row>
    <row r="2669" spans="1:13" ht="14.45" x14ac:dyDescent="0.3">
      <c r="A2669" s="212" t="s">
        <v>103</v>
      </c>
      <c r="B2669" s="213">
        <v>10100502</v>
      </c>
      <c r="C2669" s="212">
        <v>108</v>
      </c>
      <c r="D2669" s="214">
        <v>43497</v>
      </c>
      <c r="E2669" s="160" t="s">
        <v>383</v>
      </c>
      <c r="F2669" s="160">
        <v>108604186</v>
      </c>
      <c r="G2669" s="160">
        <v>0</v>
      </c>
      <c r="H2669" s="214">
        <v>43480</v>
      </c>
      <c r="I2669" s="160" t="s">
        <v>384</v>
      </c>
      <c r="J2669" s="160" t="s">
        <v>386</v>
      </c>
      <c r="K2669" s="160">
        <f t="shared" si="44"/>
        <v>1</v>
      </c>
      <c r="L2669" s="160" t="s">
        <v>101</v>
      </c>
      <c r="M2669" s="211">
        <f>VLOOKUP(J2669,'Depr Rates'!A:G,7,FALSE)</f>
        <v>3.2000000000000001E-2</v>
      </c>
    </row>
    <row r="2670" spans="1:13" ht="14.45" x14ac:dyDescent="0.3">
      <c r="A2670" s="212" t="s">
        <v>103</v>
      </c>
      <c r="B2670" s="213">
        <v>10100502</v>
      </c>
      <c r="C2670" s="212">
        <v>108</v>
      </c>
      <c r="D2670" s="214">
        <v>43497</v>
      </c>
      <c r="E2670" s="160" t="s">
        <v>383</v>
      </c>
      <c r="F2670" s="160">
        <v>108604186</v>
      </c>
      <c r="G2670" s="160">
        <v>0</v>
      </c>
      <c r="H2670" s="214">
        <v>43480</v>
      </c>
      <c r="I2670" s="160" t="s">
        <v>384</v>
      </c>
      <c r="J2670" s="160" t="s">
        <v>386</v>
      </c>
      <c r="K2670" s="160">
        <f t="shared" si="44"/>
        <v>1</v>
      </c>
      <c r="L2670" s="160" t="s">
        <v>101</v>
      </c>
      <c r="M2670" s="211">
        <f>VLOOKUP(J2670,'Depr Rates'!A:G,7,FALSE)</f>
        <v>3.2000000000000001E-2</v>
      </c>
    </row>
    <row r="2671" spans="1:13" ht="14.45" x14ac:dyDescent="0.3">
      <c r="A2671" s="212" t="s">
        <v>103</v>
      </c>
      <c r="B2671" s="213">
        <v>10100502</v>
      </c>
      <c r="C2671" s="212">
        <v>108</v>
      </c>
      <c r="D2671" s="214">
        <v>43525</v>
      </c>
      <c r="E2671" s="160" t="s">
        <v>383</v>
      </c>
      <c r="F2671" s="160">
        <v>108604810</v>
      </c>
      <c r="G2671" s="160">
        <v>0</v>
      </c>
      <c r="H2671" s="214">
        <v>43547</v>
      </c>
      <c r="I2671" s="160" t="s">
        <v>610</v>
      </c>
      <c r="J2671" s="160" t="s">
        <v>416</v>
      </c>
      <c r="K2671" s="160">
        <f t="shared" si="44"/>
        <v>3</v>
      </c>
      <c r="L2671" s="160" t="s">
        <v>101</v>
      </c>
      <c r="M2671" s="211">
        <f>VLOOKUP(J2671,'Depr Rates'!A:G,7,FALSE)</f>
        <v>2.4399999999999998E-2</v>
      </c>
    </row>
    <row r="2672" spans="1:13" ht="14.45" x14ac:dyDescent="0.3">
      <c r="A2672" s="212" t="s">
        <v>103</v>
      </c>
      <c r="B2672" s="213">
        <v>10100502</v>
      </c>
      <c r="C2672" s="212">
        <v>108</v>
      </c>
      <c r="D2672" s="214">
        <v>43525</v>
      </c>
      <c r="E2672" s="160" t="s">
        <v>381</v>
      </c>
      <c r="F2672" s="160">
        <v>108604810</v>
      </c>
      <c r="G2672" s="160">
        <v>-696.46</v>
      </c>
      <c r="H2672" s="214">
        <v>43547</v>
      </c>
      <c r="I2672" s="160" t="s">
        <v>610</v>
      </c>
      <c r="J2672" s="160" t="s">
        <v>416</v>
      </c>
      <c r="K2672" s="160">
        <f t="shared" si="44"/>
        <v>3</v>
      </c>
      <c r="L2672" s="160" t="s">
        <v>101</v>
      </c>
      <c r="M2672" s="211">
        <f>VLOOKUP(J2672,'Depr Rates'!A:G,7,FALSE)</f>
        <v>2.4399999999999998E-2</v>
      </c>
    </row>
    <row r="2673" spans="1:13" ht="14.45" x14ac:dyDescent="0.3">
      <c r="A2673" s="212" t="s">
        <v>103</v>
      </c>
      <c r="B2673" s="213">
        <v>10100502</v>
      </c>
      <c r="C2673" s="212">
        <v>108</v>
      </c>
      <c r="D2673" s="214">
        <v>43466</v>
      </c>
      <c r="E2673" s="160" t="s">
        <v>381</v>
      </c>
      <c r="F2673" s="160">
        <v>108606511</v>
      </c>
      <c r="G2673" s="160">
        <v>-15.4</v>
      </c>
      <c r="H2673" s="214">
        <v>43479</v>
      </c>
      <c r="I2673" s="160" t="s">
        <v>423</v>
      </c>
      <c r="J2673" s="160" t="s">
        <v>424</v>
      </c>
      <c r="K2673" s="160">
        <f t="shared" si="44"/>
        <v>1</v>
      </c>
      <c r="L2673" s="160" t="s">
        <v>101</v>
      </c>
      <c r="M2673" s="211">
        <f>VLOOKUP(J2673,'Depr Rates'!A:G,7,FALSE)</f>
        <v>2.2100000000000002E-2</v>
      </c>
    </row>
    <row r="2674" spans="1:13" ht="14.45" x14ac:dyDescent="0.3">
      <c r="A2674" s="212" t="s">
        <v>103</v>
      </c>
      <c r="B2674" s="213">
        <v>10100502</v>
      </c>
      <c r="C2674" s="212">
        <v>108</v>
      </c>
      <c r="D2674" s="214">
        <v>43466</v>
      </c>
      <c r="E2674" s="160" t="s">
        <v>383</v>
      </c>
      <c r="F2674" s="160">
        <v>108606511</v>
      </c>
      <c r="G2674" s="160">
        <v>0</v>
      </c>
      <c r="H2674" s="214">
        <v>43479</v>
      </c>
      <c r="I2674" s="160" t="s">
        <v>423</v>
      </c>
      <c r="J2674" s="160" t="s">
        <v>424</v>
      </c>
      <c r="K2674" s="160">
        <f t="shared" si="44"/>
        <v>1</v>
      </c>
      <c r="L2674" s="160" t="s">
        <v>101</v>
      </c>
      <c r="M2674" s="211">
        <f>VLOOKUP(J2674,'Depr Rates'!A:G,7,FALSE)</f>
        <v>2.2100000000000002E-2</v>
      </c>
    </row>
    <row r="2675" spans="1:13" ht="14.45" x14ac:dyDescent="0.3">
      <c r="A2675" s="212" t="s">
        <v>103</v>
      </c>
      <c r="B2675" s="213">
        <v>10100502</v>
      </c>
      <c r="C2675" s="212">
        <v>108</v>
      </c>
      <c r="D2675" s="214">
        <v>43466</v>
      </c>
      <c r="E2675" s="160" t="s">
        <v>381</v>
      </c>
      <c r="F2675" s="160">
        <v>108606511</v>
      </c>
      <c r="G2675" s="160">
        <v>-74.75</v>
      </c>
      <c r="H2675" s="214">
        <v>43479</v>
      </c>
      <c r="I2675" s="160" t="s">
        <v>423</v>
      </c>
      <c r="J2675" s="160" t="s">
        <v>416</v>
      </c>
      <c r="K2675" s="160">
        <f t="shared" si="44"/>
        <v>1</v>
      </c>
      <c r="L2675" s="160" t="s">
        <v>101</v>
      </c>
      <c r="M2675" s="211">
        <f>VLOOKUP(J2675,'Depr Rates'!A:G,7,FALSE)</f>
        <v>2.4399999999999998E-2</v>
      </c>
    </row>
    <row r="2676" spans="1:13" ht="14.45" x14ac:dyDescent="0.3">
      <c r="A2676" s="212" t="s">
        <v>103</v>
      </c>
      <c r="B2676" s="213">
        <v>10100502</v>
      </c>
      <c r="C2676" s="212">
        <v>108</v>
      </c>
      <c r="D2676" s="214">
        <v>43466</v>
      </c>
      <c r="E2676" s="160" t="s">
        <v>383</v>
      </c>
      <c r="F2676" s="160">
        <v>108606511</v>
      </c>
      <c r="G2676" s="160">
        <v>0</v>
      </c>
      <c r="H2676" s="214">
        <v>43479</v>
      </c>
      <c r="I2676" s="160" t="s">
        <v>423</v>
      </c>
      <c r="J2676" s="160" t="s">
        <v>416</v>
      </c>
      <c r="K2676" s="160">
        <f t="shared" si="44"/>
        <v>1</v>
      </c>
      <c r="L2676" s="160" t="s">
        <v>101</v>
      </c>
      <c r="M2676" s="211">
        <f>VLOOKUP(J2676,'Depr Rates'!A:G,7,FALSE)</f>
        <v>2.4399999999999998E-2</v>
      </c>
    </row>
    <row r="2677" spans="1:13" ht="14.45" x14ac:dyDescent="0.3">
      <c r="A2677" s="212" t="s">
        <v>103</v>
      </c>
      <c r="B2677" s="213">
        <v>10100502</v>
      </c>
      <c r="C2677" s="212">
        <v>108</v>
      </c>
      <c r="D2677" s="214">
        <v>43466</v>
      </c>
      <c r="E2677" s="160" t="s">
        <v>383</v>
      </c>
      <c r="F2677" s="160">
        <v>108606511</v>
      </c>
      <c r="G2677" s="160">
        <v>0</v>
      </c>
      <c r="H2677" s="214">
        <v>43479</v>
      </c>
      <c r="I2677" s="160" t="s">
        <v>384</v>
      </c>
      <c r="J2677" s="160" t="s">
        <v>424</v>
      </c>
      <c r="K2677" s="160">
        <f t="shared" si="44"/>
        <v>1</v>
      </c>
      <c r="L2677" s="160" t="s">
        <v>101</v>
      </c>
      <c r="M2677" s="211">
        <f>VLOOKUP(J2677,'Depr Rates'!A:G,7,FALSE)</f>
        <v>2.2100000000000002E-2</v>
      </c>
    </row>
    <row r="2678" spans="1:13" ht="14.45" x14ac:dyDescent="0.3">
      <c r="A2678" s="212" t="s">
        <v>103</v>
      </c>
      <c r="B2678" s="213">
        <v>10100502</v>
      </c>
      <c r="C2678" s="212">
        <v>108</v>
      </c>
      <c r="D2678" s="214">
        <v>43466</v>
      </c>
      <c r="E2678" s="160" t="s">
        <v>383</v>
      </c>
      <c r="F2678" s="160">
        <v>108606511</v>
      </c>
      <c r="G2678" s="160">
        <v>0</v>
      </c>
      <c r="H2678" s="214">
        <v>43479</v>
      </c>
      <c r="I2678" s="160" t="s">
        <v>384</v>
      </c>
      <c r="J2678" s="160" t="s">
        <v>416</v>
      </c>
      <c r="K2678" s="160">
        <f t="shared" si="44"/>
        <v>1</v>
      </c>
      <c r="L2678" s="160" t="s">
        <v>101</v>
      </c>
      <c r="M2678" s="211">
        <f>VLOOKUP(J2678,'Depr Rates'!A:G,7,FALSE)</f>
        <v>2.4399999999999998E-2</v>
      </c>
    </row>
    <row r="2679" spans="1:13" ht="14.45" x14ac:dyDescent="0.3">
      <c r="A2679" s="212" t="s">
        <v>103</v>
      </c>
      <c r="B2679" s="213">
        <v>10100502</v>
      </c>
      <c r="C2679" s="212">
        <v>108</v>
      </c>
      <c r="D2679" s="214">
        <v>43497</v>
      </c>
      <c r="E2679" s="160" t="s">
        <v>383</v>
      </c>
      <c r="F2679" s="160">
        <v>108606511</v>
      </c>
      <c r="G2679" s="160">
        <v>0</v>
      </c>
      <c r="H2679" s="214">
        <v>43479</v>
      </c>
      <c r="I2679" s="160" t="s">
        <v>384</v>
      </c>
      <c r="J2679" s="160" t="s">
        <v>424</v>
      </c>
      <c r="K2679" s="160">
        <f t="shared" si="44"/>
        <v>1</v>
      </c>
      <c r="L2679" s="160" t="s">
        <v>101</v>
      </c>
      <c r="M2679" s="211">
        <f>VLOOKUP(J2679,'Depr Rates'!A:G,7,FALSE)</f>
        <v>2.2100000000000002E-2</v>
      </c>
    </row>
    <row r="2680" spans="1:13" ht="14.45" x14ac:dyDescent="0.3">
      <c r="A2680" s="212" t="s">
        <v>103</v>
      </c>
      <c r="B2680" s="213">
        <v>10100502</v>
      </c>
      <c r="C2680" s="212">
        <v>108</v>
      </c>
      <c r="D2680" s="214">
        <v>43497</v>
      </c>
      <c r="E2680" s="160" t="s">
        <v>383</v>
      </c>
      <c r="F2680" s="160">
        <v>108606511</v>
      </c>
      <c r="G2680" s="160">
        <v>0</v>
      </c>
      <c r="H2680" s="214">
        <v>43479</v>
      </c>
      <c r="I2680" s="160" t="s">
        <v>384</v>
      </c>
      <c r="J2680" s="160" t="s">
        <v>416</v>
      </c>
      <c r="K2680" s="160">
        <f t="shared" si="44"/>
        <v>1</v>
      </c>
      <c r="L2680" s="160" t="s">
        <v>101</v>
      </c>
      <c r="M2680" s="211">
        <f>VLOOKUP(J2680,'Depr Rates'!A:G,7,FALSE)</f>
        <v>2.4399999999999998E-2</v>
      </c>
    </row>
    <row r="2681" spans="1:13" ht="14.45" x14ac:dyDescent="0.3">
      <c r="A2681" s="212" t="s">
        <v>103</v>
      </c>
      <c r="B2681" s="213">
        <v>10100502</v>
      </c>
      <c r="C2681" s="212">
        <v>108</v>
      </c>
      <c r="D2681" s="214">
        <v>43466</v>
      </c>
      <c r="E2681" s="160" t="s">
        <v>381</v>
      </c>
      <c r="F2681" s="160">
        <v>108606512</v>
      </c>
      <c r="G2681" s="160">
        <v>-38.020000000000003</v>
      </c>
      <c r="H2681" s="214">
        <v>43479</v>
      </c>
      <c r="I2681" s="160" t="s">
        <v>423</v>
      </c>
      <c r="J2681" s="160" t="s">
        <v>385</v>
      </c>
      <c r="K2681" s="160">
        <f t="shared" si="44"/>
        <v>1</v>
      </c>
      <c r="L2681" s="160" t="s">
        <v>101</v>
      </c>
      <c r="M2681" s="211">
        <f>VLOOKUP(J2681,'Depr Rates'!A:G,7,FALSE)</f>
        <v>3.9399999999999998E-2</v>
      </c>
    </row>
    <row r="2682" spans="1:13" ht="14.45" x14ac:dyDescent="0.3">
      <c r="A2682" s="212" t="s">
        <v>103</v>
      </c>
      <c r="B2682" s="213">
        <v>10100502</v>
      </c>
      <c r="C2682" s="212">
        <v>108</v>
      </c>
      <c r="D2682" s="214">
        <v>43466</v>
      </c>
      <c r="E2682" s="160" t="s">
        <v>383</v>
      </c>
      <c r="F2682" s="160">
        <v>108606512</v>
      </c>
      <c r="G2682" s="160">
        <v>0</v>
      </c>
      <c r="H2682" s="214">
        <v>43479</v>
      </c>
      <c r="I2682" s="160" t="s">
        <v>423</v>
      </c>
      <c r="J2682" s="160" t="s">
        <v>385</v>
      </c>
      <c r="K2682" s="160">
        <f t="shared" si="44"/>
        <v>1</v>
      </c>
      <c r="L2682" s="160" t="s">
        <v>101</v>
      </c>
      <c r="M2682" s="211">
        <f>VLOOKUP(J2682,'Depr Rates'!A:G,7,FALSE)</f>
        <v>3.9399999999999998E-2</v>
      </c>
    </row>
    <row r="2683" spans="1:13" ht="14.45" x14ac:dyDescent="0.3">
      <c r="A2683" s="212" t="s">
        <v>103</v>
      </c>
      <c r="B2683" s="213">
        <v>10100502</v>
      </c>
      <c r="C2683" s="212">
        <v>108</v>
      </c>
      <c r="D2683" s="214">
        <v>43466</v>
      </c>
      <c r="E2683" s="160" t="s">
        <v>381</v>
      </c>
      <c r="F2683" s="160">
        <v>108606512</v>
      </c>
      <c r="G2683" s="160">
        <v>-97.05</v>
      </c>
      <c r="H2683" s="214">
        <v>43479</v>
      </c>
      <c r="I2683" s="160" t="s">
        <v>423</v>
      </c>
      <c r="J2683" s="160" t="s">
        <v>385</v>
      </c>
      <c r="K2683" s="160">
        <f t="shared" si="44"/>
        <v>1</v>
      </c>
      <c r="L2683" s="160" t="s">
        <v>101</v>
      </c>
      <c r="M2683" s="211">
        <f>VLOOKUP(J2683,'Depr Rates'!A:G,7,FALSE)</f>
        <v>3.9399999999999998E-2</v>
      </c>
    </row>
    <row r="2684" spans="1:13" ht="14.45" x14ac:dyDescent="0.3">
      <c r="A2684" s="212" t="s">
        <v>103</v>
      </c>
      <c r="B2684" s="213">
        <v>10100502</v>
      </c>
      <c r="C2684" s="212">
        <v>108</v>
      </c>
      <c r="D2684" s="214">
        <v>43466</v>
      </c>
      <c r="E2684" s="160" t="s">
        <v>383</v>
      </c>
      <c r="F2684" s="160">
        <v>108606512</v>
      </c>
      <c r="G2684" s="160">
        <v>0</v>
      </c>
      <c r="H2684" s="214">
        <v>43479</v>
      </c>
      <c r="I2684" s="160" t="s">
        <v>423</v>
      </c>
      <c r="J2684" s="160" t="s">
        <v>385</v>
      </c>
      <c r="K2684" s="160">
        <f t="shared" si="44"/>
        <v>1</v>
      </c>
      <c r="L2684" s="160" t="s">
        <v>101</v>
      </c>
      <c r="M2684" s="211">
        <f>VLOOKUP(J2684,'Depr Rates'!A:G,7,FALSE)</f>
        <v>3.9399999999999998E-2</v>
      </c>
    </row>
    <row r="2685" spans="1:13" ht="14.45" x14ac:dyDescent="0.3">
      <c r="A2685" s="212" t="s">
        <v>103</v>
      </c>
      <c r="B2685" s="213">
        <v>10100502</v>
      </c>
      <c r="C2685" s="212">
        <v>108</v>
      </c>
      <c r="D2685" s="214">
        <v>43466</v>
      </c>
      <c r="E2685" s="160" t="s">
        <v>381</v>
      </c>
      <c r="F2685" s="160">
        <v>108606512</v>
      </c>
      <c r="G2685" s="160">
        <v>-27.24</v>
      </c>
      <c r="H2685" s="214">
        <v>43479</v>
      </c>
      <c r="I2685" s="160" t="s">
        <v>423</v>
      </c>
      <c r="J2685" s="160" t="s">
        <v>385</v>
      </c>
      <c r="K2685" s="160">
        <f t="shared" si="44"/>
        <v>1</v>
      </c>
      <c r="L2685" s="160" t="s">
        <v>101</v>
      </c>
      <c r="M2685" s="211">
        <f>VLOOKUP(J2685,'Depr Rates'!A:G,7,FALSE)</f>
        <v>3.9399999999999998E-2</v>
      </c>
    </row>
    <row r="2686" spans="1:13" ht="14.45" x14ac:dyDescent="0.3">
      <c r="A2686" s="212" t="s">
        <v>103</v>
      </c>
      <c r="B2686" s="213">
        <v>10100502</v>
      </c>
      <c r="C2686" s="212">
        <v>108</v>
      </c>
      <c r="D2686" s="214">
        <v>43466</v>
      </c>
      <c r="E2686" s="160" t="s">
        <v>383</v>
      </c>
      <c r="F2686" s="160">
        <v>108606512</v>
      </c>
      <c r="G2686" s="160">
        <v>0</v>
      </c>
      <c r="H2686" s="214">
        <v>43479</v>
      </c>
      <c r="I2686" s="160" t="s">
        <v>423</v>
      </c>
      <c r="J2686" s="160" t="s">
        <v>385</v>
      </c>
      <c r="K2686" s="160">
        <f t="shared" si="44"/>
        <v>1</v>
      </c>
      <c r="L2686" s="160" t="s">
        <v>101</v>
      </c>
      <c r="M2686" s="211">
        <f>VLOOKUP(J2686,'Depr Rates'!A:G,7,FALSE)</f>
        <v>3.9399999999999998E-2</v>
      </c>
    </row>
    <row r="2687" spans="1:13" ht="14.45" x14ac:dyDescent="0.3">
      <c r="A2687" s="212" t="s">
        <v>103</v>
      </c>
      <c r="B2687" s="213">
        <v>10100502</v>
      </c>
      <c r="C2687" s="212">
        <v>108</v>
      </c>
      <c r="D2687" s="214">
        <v>43466</v>
      </c>
      <c r="E2687" s="160" t="s">
        <v>383</v>
      </c>
      <c r="F2687" s="160">
        <v>108606512</v>
      </c>
      <c r="G2687" s="160">
        <v>0</v>
      </c>
      <c r="H2687" s="214">
        <v>43479</v>
      </c>
      <c r="I2687" s="160" t="s">
        <v>384</v>
      </c>
      <c r="J2687" s="160" t="s">
        <v>385</v>
      </c>
      <c r="K2687" s="160">
        <f t="shared" si="44"/>
        <v>1</v>
      </c>
      <c r="L2687" s="160" t="s">
        <v>101</v>
      </c>
      <c r="M2687" s="211">
        <f>VLOOKUP(J2687,'Depr Rates'!A:G,7,FALSE)</f>
        <v>3.9399999999999998E-2</v>
      </c>
    </row>
    <row r="2688" spans="1:13" ht="14.45" x14ac:dyDescent="0.3">
      <c r="A2688" s="212" t="s">
        <v>103</v>
      </c>
      <c r="B2688" s="213">
        <v>10100502</v>
      </c>
      <c r="C2688" s="212">
        <v>108</v>
      </c>
      <c r="D2688" s="214">
        <v>43466</v>
      </c>
      <c r="E2688" s="160" t="s">
        <v>383</v>
      </c>
      <c r="F2688" s="160">
        <v>108606512</v>
      </c>
      <c r="G2688" s="160">
        <v>0</v>
      </c>
      <c r="H2688" s="214">
        <v>43479</v>
      </c>
      <c r="I2688" s="160" t="s">
        <v>384</v>
      </c>
      <c r="J2688" s="160" t="s">
        <v>385</v>
      </c>
      <c r="K2688" s="160">
        <f t="shared" si="44"/>
        <v>1</v>
      </c>
      <c r="L2688" s="160" t="s">
        <v>101</v>
      </c>
      <c r="M2688" s="211">
        <f>VLOOKUP(J2688,'Depr Rates'!A:G,7,FALSE)</f>
        <v>3.9399999999999998E-2</v>
      </c>
    </row>
    <row r="2689" spans="1:13" ht="14.45" x14ac:dyDescent="0.3">
      <c r="A2689" s="212" t="s">
        <v>103</v>
      </c>
      <c r="B2689" s="213">
        <v>10100502</v>
      </c>
      <c r="C2689" s="212">
        <v>108</v>
      </c>
      <c r="D2689" s="214">
        <v>43466</v>
      </c>
      <c r="E2689" s="160" t="s">
        <v>383</v>
      </c>
      <c r="F2689" s="160">
        <v>108606512</v>
      </c>
      <c r="G2689" s="160">
        <v>0</v>
      </c>
      <c r="H2689" s="214">
        <v>43479</v>
      </c>
      <c r="I2689" s="160" t="s">
        <v>384</v>
      </c>
      <c r="J2689" s="160" t="s">
        <v>385</v>
      </c>
      <c r="K2689" s="160">
        <f t="shared" si="44"/>
        <v>1</v>
      </c>
      <c r="L2689" s="160" t="s">
        <v>101</v>
      </c>
      <c r="M2689" s="211">
        <f>VLOOKUP(J2689,'Depr Rates'!A:G,7,FALSE)</f>
        <v>3.9399999999999998E-2</v>
      </c>
    </row>
    <row r="2690" spans="1:13" ht="14.45" x14ac:dyDescent="0.3">
      <c r="A2690" s="212" t="s">
        <v>103</v>
      </c>
      <c r="B2690" s="213">
        <v>10100502</v>
      </c>
      <c r="C2690" s="212">
        <v>108</v>
      </c>
      <c r="D2690" s="214">
        <v>43497</v>
      </c>
      <c r="E2690" s="160" t="s">
        <v>383</v>
      </c>
      <c r="F2690" s="160">
        <v>108606512</v>
      </c>
      <c r="G2690" s="160">
        <v>0</v>
      </c>
      <c r="H2690" s="214">
        <v>43479</v>
      </c>
      <c r="I2690" s="160" t="s">
        <v>384</v>
      </c>
      <c r="J2690" s="160" t="s">
        <v>385</v>
      </c>
      <c r="K2690" s="160">
        <f t="shared" si="44"/>
        <v>1</v>
      </c>
      <c r="L2690" s="160" t="s">
        <v>101</v>
      </c>
      <c r="M2690" s="211">
        <f>VLOOKUP(J2690,'Depr Rates'!A:G,7,FALSE)</f>
        <v>3.9399999999999998E-2</v>
      </c>
    </row>
    <row r="2691" spans="1:13" ht="14.45" x14ac:dyDescent="0.3">
      <c r="A2691" s="212" t="s">
        <v>103</v>
      </c>
      <c r="B2691" s="213">
        <v>10100502</v>
      </c>
      <c r="C2691" s="212">
        <v>108</v>
      </c>
      <c r="D2691" s="214">
        <v>43497</v>
      </c>
      <c r="E2691" s="160" t="s">
        <v>383</v>
      </c>
      <c r="F2691" s="160">
        <v>108606512</v>
      </c>
      <c r="G2691" s="160">
        <v>0</v>
      </c>
      <c r="H2691" s="214">
        <v>43479</v>
      </c>
      <c r="I2691" s="160" t="s">
        <v>384</v>
      </c>
      <c r="J2691" s="160" t="s">
        <v>385</v>
      </c>
      <c r="K2691" s="160">
        <f t="shared" si="44"/>
        <v>1</v>
      </c>
      <c r="L2691" s="160" t="s">
        <v>101</v>
      </c>
      <c r="M2691" s="211">
        <f>VLOOKUP(J2691,'Depr Rates'!A:G,7,FALSE)</f>
        <v>3.9399999999999998E-2</v>
      </c>
    </row>
    <row r="2692" spans="1:13" ht="14.45" x14ac:dyDescent="0.3">
      <c r="A2692" s="212" t="s">
        <v>103</v>
      </c>
      <c r="B2692" s="213">
        <v>10100502</v>
      </c>
      <c r="C2692" s="212">
        <v>108</v>
      </c>
      <c r="D2692" s="214">
        <v>43497</v>
      </c>
      <c r="E2692" s="160" t="s">
        <v>383</v>
      </c>
      <c r="F2692" s="160">
        <v>108606512</v>
      </c>
      <c r="G2692" s="160">
        <v>0</v>
      </c>
      <c r="H2692" s="214">
        <v>43479</v>
      </c>
      <c r="I2692" s="160" t="s">
        <v>384</v>
      </c>
      <c r="J2692" s="160" t="s">
        <v>385</v>
      </c>
      <c r="K2692" s="160">
        <f t="shared" si="44"/>
        <v>1</v>
      </c>
      <c r="L2692" s="160" t="s">
        <v>101</v>
      </c>
      <c r="M2692" s="211">
        <f>VLOOKUP(J2692,'Depr Rates'!A:G,7,FALSE)</f>
        <v>3.9399999999999998E-2</v>
      </c>
    </row>
    <row r="2693" spans="1:13" ht="14.45" x14ac:dyDescent="0.3">
      <c r="A2693" s="212" t="s">
        <v>103</v>
      </c>
      <c r="B2693" s="213">
        <v>10100502</v>
      </c>
      <c r="C2693" s="212">
        <v>108</v>
      </c>
      <c r="D2693" s="214">
        <v>43497</v>
      </c>
      <c r="E2693" s="160" t="s">
        <v>383</v>
      </c>
      <c r="F2693" s="160">
        <v>108606512</v>
      </c>
      <c r="G2693" s="160">
        <v>0</v>
      </c>
      <c r="H2693" s="214">
        <v>43479</v>
      </c>
      <c r="I2693" s="160" t="s">
        <v>384</v>
      </c>
      <c r="J2693" s="160" t="s">
        <v>385</v>
      </c>
      <c r="K2693" s="160">
        <f t="shared" si="44"/>
        <v>1</v>
      </c>
      <c r="L2693" s="160" t="s">
        <v>101</v>
      </c>
      <c r="M2693" s="211">
        <f>VLOOKUP(J2693,'Depr Rates'!A:G,7,FALSE)</f>
        <v>3.9399999999999998E-2</v>
      </c>
    </row>
    <row r="2694" spans="1:13" ht="14.45" x14ac:dyDescent="0.3">
      <c r="A2694" s="212" t="s">
        <v>103</v>
      </c>
      <c r="B2694" s="213">
        <v>10100502</v>
      </c>
      <c r="C2694" s="212">
        <v>108</v>
      </c>
      <c r="D2694" s="214">
        <v>43497</v>
      </c>
      <c r="E2694" s="160" t="s">
        <v>383</v>
      </c>
      <c r="F2694" s="160">
        <v>108606512</v>
      </c>
      <c r="G2694" s="160">
        <v>0</v>
      </c>
      <c r="H2694" s="214">
        <v>43479</v>
      </c>
      <c r="I2694" s="160" t="s">
        <v>384</v>
      </c>
      <c r="J2694" s="160" t="s">
        <v>385</v>
      </c>
      <c r="K2694" s="160">
        <f t="shared" si="44"/>
        <v>1</v>
      </c>
      <c r="L2694" s="160" t="s">
        <v>101</v>
      </c>
      <c r="M2694" s="211">
        <f>VLOOKUP(J2694,'Depr Rates'!A:G,7,FALSE)</f>
        <v>3.9399999999999998E-2</v>
      </c>
    </row>
    <row r="2695" spans="1:13" ht="14.45" x14ac:dyDescent="0.3">
      <c r="A2695" s="212" t="s">
        <v>103</v>
      </c>
      <c r="B2695" s="213">
        <v>10100502</v>
      </c>
      <c r="C2695" s="212">
        <v>108</v>
      </c>
      <c r="D2695" s="214">
        <v>43497</v>
      </c>
      <c r="E2695" s="160" t="s">
        <v>383</v>
      </c>
      <c r="F2695" s="160">
        <v>108606512</v>
      </c>
      <c r="G2695" s="160">
        <v>0</v>
      </c>
      <c r="H2695" s="214">
        <v>43479</v>
      </c>
      <c r="I2695" s="160" t="s">
        <v>384</v>
      </c>
      <c r="J2695" s="160" t="s">
        <v>385</v>
      </c>
      <c r="K2695" s="160">
        <f t="shared" si="44"/>
        <v>1</v>
      </c>
      <c r="L2695" s="160" t="s">
        <v>101</v>
      </c>
      <c r="M2695" s="211">
        <f>VLOOKUP(J2695,'Depr Rates'!A:G,7,FALSE)</f>
        <v>3.9399999999999998E-2</v>
      </c>
    </row>
    <row r="2696" spans="1:13" ht="14.45" x14ac:dyDescent="0.3">
      <c r="A2696" s="212" t="s">
        <v>103</v>
      </c>
      <c r="B2696" s="213">
        <v>10100502</v>
      </c>
      <c r="C2696" s="212">
        <v>108</v>
      </c>
      <c r="D2696" s="214">
        <v>43497</v>
      </c>
      <c r="E2696" s="160" t="s">
        <v>381</v>
      </c>
      <c r="F2696" s="160">
        <v>108606570</v>
      </c>
      <c r="G2696" s="215">
        <v>-1098.9000000000001</v>
      </c>
      <c r="H2696" s="214">
        <v>43518</v>
      </c>
      <c r="I2696" s="160" t="s">
        <v>515</v>
      </c>
      <c r="J2696" s="160" t="s">
        <v>416</v>
      </c>
      <c r="K2696" s="160">
        <f t="shared" si="44"/>
        <v>2</v>
      </c>
      <c r="L2696" s="160" t="s">
        <v>101</v>
      </c>
      <c r="M2696" s="211">
        <f>VLOOKUP(J2696,'Depr Rates'!A:G,7,FALSE)</f>
        <v>2.4399999999999998E-2</v>
      </c>
    </row>
    <row r="2697" spans="1:13" ht="14.45" x14ac:dyDescent="0.3">
      <c r="A2697" s="212" t="s">
        <v>103</v>
      </c>
      <c r="B2697" s="213">
        <v>10100502</v>
      </c>
      <c r="C2697" s="212">
        <v>108</v>
      </c>
      <c r="D2697" s="214">
        <v>43497</v>
      </c>
      <c r="E2697" s="160" t="s">
        <v>383</v>
      </c>
      <c r="F2697" s="160">
        <v>108606570</v>
      </c>
      <c r="G2697" s="160">
        <v>0</v>
      </c>
      <c r="H2697" s="214">
        <v>43518</v>
      </c>
      <c r="I2697" s="160" t="s">
        <v>515</v>
      </c>
      <c r="J2697" s="160" t="s">
        <v>416</v>
      </c>
      <c r="K2697" s="160">
        <f t="shared" si="44"/>
        <v>2</v>
      </c>
      <c r="L2697" s="160" t="s">
        <v>101</v>
      </c>
      <c r="M2697" s="211">
        <f>VLOOKUP(J2697,'Depr Rates'!A:G,7,FALSE)</f>
        <v>2.4399999999999998E-2</v>
      </c>
    </row>
    <row r="2698" spans="1:13" ht="14.45" x14ac:dyDescent="0.3">
      <c r="A2698" s="212" t="s">
        <v>103</v>
      </c>
      <c r="B2698" s="213">
        <v>10100502</v>
      </c>
      <c r="C2698" s="212">
        <v>108</v>
      </c>
      <c r="D2698" s="214">
        <v>43525</v>
      </c>
      <c r="E2698" s="160" t="s">
        <v>383</v>
      </c>
      <c r="F2698" s="160">
        <v>108606570</v>
      </c>
      <c r="G2698" s="160">
        <v>0</v>
      </c>
      <c r="H2698" s="214">
        <v>43518</v>
      </c>
      <c r="I2698" s="160" t="s">
        <v>384</v>
      </c>
      <c r="J2698" s="160" t="s">
        <v>416</v>
      </c>
      <c r="K2698" s="160">
        <f t="shared" si="44"/>
        <v>2</v>
      </c>
      <c r="L2698" s="160" t="s">
        <v>101</v>
      </c>
      <c r="M2698" s="211">
        <f>VLOOKUP(J2698,'Depr Rates'!A:G,7,FALSE)</f>
        <v>2.4399999999999998E-2</v>
      </c>
    </row>
    <row r="2699" spans="1:13" ht="14.45" x14ac:dyDescent="0.3">
      <c r="A2699" s="212" t="s">
        <v>103</v>
      </c>
      <c r="B2699" s="213">
        <v>10100502</v>
      </c>
      <c r="C2699" s="212">
        <v>108</v>
      </c>
      <c r="D2699" s="214">
        <v>43525</v>
      </c>
      <c r="E2699" s="160" t="s">
        <v>383</v>
      </c>
      <c r="F2699" s="160">
        <v>108606570</v>
      </c>
      <c r="G2699" s="160">
        <v>0</v>
      </c>
      <c r="H2699" s="214">
        <v>43518</v>
      </c>
      <c r="I2699" s="160" t="s">
        <v>384</v>
      </c>
      <c r="J2699" s="160" t="s">
        <v>416</v>
      </c>
      <c r="K2699" s="160">
        <f t="shared" si="44"/>
        <v>2</v>
      </c>
      <c r="L2699" s="160" t="s">
        <v>101</v>
      </c>
      <c r="M2699" s="211">
        <f>VLOOKUP(J2699,'Depr Rates'!A:G,7,FALSE)</f>
        <v>2.4399999999999998E-2</v>
      </c>
    </row>
    <row r="2700" spans="1:13" ht="14.45" x14ac:dyDescent="0.3">
      <c r="A2700" s="212" t="s">
        <v>103</v>
      </c>
      <c r="B2700" s="213">
        <v>10100502</v>
      </c>
      <c r="C2700" s="212">
        <v>108</v>
      </c>
      <c r="D2700" s="214">
        <v>43466</v>
      </c>
      <c r="E2700" s="160" t="s">
        <v>381</v>
      </c>
      <c r="F2700" s="160">
        <v>108606744</v>
      </c>
      <c r="G2700" s="215">
        <v>-1542.6</v>
      </c>
      <c r="H2700" s="214">
        <v>43474</v>
      </c>
      <c r="I2700" s="160" t="s">
        <v>415</v>
      </c>
      <c r="J2700" s="160" t="s">
        <v>416</v>
      </c>
      <c r="K2700" s="160">
        <f t="shared" si="44"/>
        <v>1</v>
      </c>
      <c r="L2700" s="160" t="s">
        <v>101</v>
      </c>
      <c r="M2700" s="211">
        <f>VLOOKUP(J2700,'Depr Rates'!A:G,7,FALSE)</f>
        <v>2.4399999999999998E-2</v>
      </c>
    </row>
    <row r="2701" spans="1:13" ht="14.45" x14ac:dyDescent="0.3">
      <c r="A2701" s="212" t="s">
        <v>103</v>
      </c>
      <c r="B2701" s="213">
        <v>10100502</v>
      </c>
      <c r="C2701" s="212">
        <v>108</v>
      </c>
      <c r="D2701" s="214">
        <v>43466</v>
      </c>
      <c r="E2701" s="160" t="s">
        <v>383</v>
      </c>
      <c r="F2701" s="160">
        <v>108606744</v>
      </c>
      <c r="G2701" s="160">
        <v>0</v>
      </c>
      <c r="H2701" s="214">
        <v>43474</v>
      </c>
      <c r="I2701" s="160" t="s">
        <v>415</v>
      </c>
      <c r="J2701" s="160" t="s">
        <v>416</v>
      </c>
      <c r="K2701" s="160">
        <f t="shared" si="44"/>
        <v>1</v>
      </c>
      <c r="L2701" s="160" t="s">
        <v>101</v>
      </c>
      <c r="M2701" s="211">
        <f>VLOOKUP(J2701,'Depr Rates'!A:G,7,FALSE)</f>
        <v>2.4399999999999998E-2</v>
      </c>
    </row>
    <row r="2702" spans="1:13" ht="14.45" x14ac:dyDescent="0.3">
      <c r="A2702" s="212" t="s">
        <v>103</v>
      </c>
      <c r="B2702" s="213">
        <v>10100502</v>
      </c>
      <c r="C2702" s="212">
        <v>108</v>
      </c>
      <c r="D2702" s="214">
        <v>43466</v>
      </c>
      <c r="E2702" s="160" t="s">
        <v>383</v>
      </c>
      <c r="F2702" s="160">
        <v>108606744</v>
      </c>
      <c r="G2702" s="160">
        <v>0</v>
      </c>
      <c r="H2702" s="214">
        <v>43474</v>
      </c>
      <c r="I2702" s="160" t="s">
        <v>384</v>
      </c>
      <c r="J2702" s="160" t="s">
        <v>416</v>
      </c>
      <c r="K2702" s="160">
        <f t="shared" si="44"/>
        <v>1</v>
      </c>
      <c r="L2702" s="160" t="s">
        <v>101</v>
      </c>
      <c r="M2702" s="211">
        <f>VLOOKUP(J2702,'Depr Rates'!A:G,7,FALSE)</f>
        <v>2.4399999999999998E-2</v>
      </c>
    </row>
    <row r="2703" spans="1:13" ht="14.45" x14ac:dyDescent="0.3">
      <c r="A2703" s="212" t="s">
        <v>103</v>
      </c>
      <c r="B2703" s="213">
        <v>10100502</v>
      </c>
      <c r="C2703" s="212">
        <v>108</v>
      </c>
      <c r="D2703" s="214">
        <v>43497</v>
      </c>
      <c r="E2703" s="160" t="s">
        <v>383</v>
      </c>
      <c r="F2703" s="160">
        <v>108606744</v>
      </c>
      <c r="G2703" s="160">
        <v>0</v>
      </c>
      <c r="H2703" s="214">
        <v>43474</v>
      </c>
      <c r="I2703" s="160" t="s">
        <v>384</v>
      </c>
      <c r="J2703" s="160" t="s">
        <v>416</v>
      </c>
      <c r="K2703" s="160">
        <f t="shared" si="44"/>
        <v>1</v>
      </c>
      <c r="L2703" s="160" t="s">
        <v>101</v>
      </c>
      <c r="M2703" s="211">
        <f>VLOOKUP(J2703,'Depr Rates'!A:G,7,FALSE)</f>
        <v>2.4399999999999998E-2</v>
      </c>
    </row>
    <row r="2704" spans="1:13" ht="14.45" x14ac:dyDescent="0.3">
      <c r="A2704" s="212" t="s">
        <v>103</v>
      </c>
      <c r="B2704" s="213">
        <v>10100502</v>
      </c>
      <c r="C2704" s="212">
        <v>108</v>
      </c>
      <c r="D2704" s="214">
        <v>43497</v>
      </c>
      <c r="E2704" s="160" t="s">
        <v>383</v>
      </c>
      <c r="F2704" s="160">
        <v>108606744</v>
      </c>
      <c r="G2704" s="160">
        <v>0</v>
      </c>
      <c r="H2704" s="214">
        <v>43474</v>
      </c>
      <c r="I2704" s="160" t="s">
        <v>384</v>
      </c>
      <c r="J2704" s="160" t="s">
        <v>416</v>
      </c>
      <c r="K2704" s="160">
        <f t="shared" si="44"/>
        <v>1</v>
      </c>
      <c r="L2704" s="160" t="s">
        <v>101</v>
      </c>
      <c r="M2704" s="211">
        <f>VLOOKUP(J2704,'Depr Rates'!A:G,7,FALSE)</f>
        <v>2.4399999999999998E-2</v>
      </c>
    </row>
    <row r="2705" spans="1:13" ht="14.45" x14ac:dyDescent="0.3">
      <c r="A2705" s="212" t="s">
        <v>103</v>
      </c>
      <c r="B2705" s="213">
        <v>10100502</v>
      </c>
      <c r="C2705" s="212">
        <v>108</v>
      </c>
      <c r="D2705" s="214">
        <v>43497</v>
      </c>
      <c r="E2705" s="160" t="s">
        <v>381</v>
      </c>
      <c r="F2705" s="160">
        <v>108606807</v>
      </c>
      <c r="G2705" s="215">
        <v>-5488.26</v>
      </c>
      <c r="H2705" s="214">
        <v>43522</v>
      </c>
      <c r="I2705" s="160" t="s">
        <v>539</v>
      </c>
      <c r="J2705" s="160" t="s">
        <v>416</v>
      </c>
      <c r="K2705" s="160">
        <f t="shared" si="44"/>
        <v>2</v>
      </c>
      <c r="L2705" s="160" t="s">
        <v>101</v>
      </c>
      <c r="M2705" s="211">
        <f>VLOOKUP(J2705,'Depr Rates'!A:G,7,FALSE)</f>
        <v>2.4399999999999998E-2</v>
      </c>
    </row>
    <row r="2706" spans="1:13" ht="14.45" x14ac:dyDescent="0.3">
      <c r="A2706" s="212" t="s">
        <v>103</v>
      </c>
      <c r="B2706" s="213">
        <v>10100502</v>
      </c>
      <c r="C2706" s="212">
        <v>108</v>
      </c>
      <c r="D2706" s="214">
        <v>43497</v>
      </c>
      <c r="E2706" s="160" t="s">
        <v>383</v>
      </c>
      <c r="F2706" s="160">
        <v>108606807</v>
      </c>
      <c r="G2706" s="160">
        <v>0</v>
      </c>
      <c r="H2706" s="214">
        <v>43522</v>
      </c>
      <c r="I2706" s="160" t="s">
        <v>539</v>
      </c>
      <c r="J2706" s="160" t="s">
        <v>416</v>
      </c>
      <c r="K2706" s="160">
        <f t="shared" si="44"/>
        <v>2</v>
      </c>
      <c r="L2706" s="160" t="s">
        <v>101</v>
      </c>
      <c r="M2706" s="211">
        <f>VLOOKUP(J2706,'Depr Rates'!A:G,7,FALSE)</f>
        <v>2.4399999999999998E-2</v>
      </c>
    </row>
    <row r="2707" spans="1:13" ht="14.45" x14ac:dyDescent="0.3">
      <c r="A2707" s="212" t="s">
        <v>103</v>
      </c>
      <c r="B2707" s="213">
        <v>10100502</v>
      </c>
      <c r="C2707" s="212">
        <v>108</v>
      </c>
      <c r="D2707" s="214">
        <v>43497</v>
      </c>
      <c r="E2707" s="160" t="s">
        <v>383</v>
      </c>
      <c r="F2707" s="160">
        <v>108606807</v>
      </c>
      <c r="G2707" s="160">
        <v>0</v>
      </c>
      <c r="H2707" s="214">
        <v>43522</v>
      </c>
      <c r="I2707" s="160" t="s">
        <v>384</v>
      </c>
      <c r="J2707" s="160" t="s">
        <v>416</v>
      </c>
      <c r="K2707" s="160">
        <f t="shared" si="44"/>
        <v>2</v>
      </c>
      <c r="L2707" s="160" t="s">
        <v>101</v>
      </c>
      <c r="M2707" s="211">
        <f>VLOOKUP(J2707,'Depr Rates'!A:G,7,FALSE)</f>
        <v>2.4399999999999998E-2</v>
      </c>
    </row>
    <row r="2708" spans="1:13" ht="14.45" x14ac:dyDescent="0.3">
      <c r="A2708" s="212" t="s">
        <v>103</v>
      </c>
      <c r="B2708" s="213">
        <v>10100502</v>
      </c>
      <c r="C2708" s="212">
        <v>108</v>
      </c>
      <c r="D2708" s="214">
        <v>43525</v>
      </c>
      <c r="E2708" s="160" t="s">
        <v>383</v>
      </c>
      <c r="F2708" s="160">
        <v>108606807</v>
      </c>
      <c r="G2708" s="160">
        <v>0</v>
      </c>
      <c r="H2708" s="214">
        <v>43522</v>
      </c>
      <c r="I2708" s="160" t="s">
        <v>384</v>
      </c>
      <c r="J2708" s="160" t="s">
        <v>416</v>
      </c>
      <c r="K2708" s="160">
        <f t="shared" si="44"/>
        <v>2</v>
      </c>
      <c r="L2708" s="160" t="s">
        <v>101</v>
      </c>
      <c r="M2708" s="211">
        <f>VLOOKUP(J2708,'Depr Rates'!A:G,7,FALSE)</f>
        <v>2.4399999999999998E-2</v>
      </c>
    </row>
    <row r="2709" spans="1:13" ht="14.45" x14ac:dyDescent="0.3">
      <c r="A2709" s="212" t="s">
        <v>103</v>
      </c>
      <c r="B2709" s="213">
        <v>10100502</v>
      </c>
      <c r="C2709" s="212">
        <v>108</v>
      </c>
      <c r="D2709" s="214">
        <v>43525</v>
      </c>
      <c r="E2709" s="160" t="s">
        <v>383</v>
      </c>
      <c r="F2709" s="160">
        <v>108606807</v>
      </c>
      <c r="G2709" s="160">
        <v>0</v>
      </c>
      <c r="H2709" s="214">
        <v>43522</v>
      </c>
      <c r="I2709" s="160" t="s">
        <v>384</v>
      </c>
      <c r="J2709" s="160" t="s">
        <v>416</v>
      </c>
      <c r="K2709" s="160">
        <f t="shared" si="44"/>
        <v>2</v>
      </c>
      <c r="L2709" s="160" t="s">
        <v>101</v>
      </c>
      <c r="M2709" s="211">
        <f>VLOOKUP(J2709,'Depr Rates'!A:G,7,FALSE)</f>
        <v>2.4399999999999998E-2</v>
      </c>
    </row>
    <row r="2710" spans="1:13" ht="14.45" x14ac:dyDescent="0.3">
      <c r="A2710" s="212" t="s">
        <v>103</v>
      </c>
      <c r="B2710" s="213">
        <v>10100502</v>
      </c>
      <c r="C2710" s="212">
        <v>108</v>
      </c>
      <c r="D2710" s="214">
        <v>43466</v>
      </c>
      <c r="E2710" s="160" t="s">
        <v>381</v>
      </c>
      <c r="F2710" s="160">
        <v>108606849</v>
      </c>
      <c r="G2710" s="215">
        <v>-4975.1000000000004</v>
      </c>
      <c r="H2710" s="214">
        <v>43451</v>
      </c>
      <c r="I2710" s="160" t="s">
        <v>479</v>
      </c>
      <c r="J2710" s="160" t="s">
        <v>424</v>
      </c>
      <c r="K2710" s="160">
        <v>2018</v>
      </c>
      <c r="L2710" s="160" t="s">
        <v>101</v>
      </c>
      <c r="M2710" s="211">
        <f>VLOOKUP(J2710,'Depr Rates'!A:G,7,FALSE)</f>
        <v>2.2100000000000002E-2</v>
      </c>
    </row>
    <row r="2711" spans="1:13" ht="14.45" x14ac:dyDescent="0.3">
      <c r="A2711" s="212" t="s">
        <v>103</v>
      </c>
      <c r="B2711" s="213">
        <v>10100502</v>
      </c>
      <c r="C2711" s="212">
        <v>108</v>
      </c>
      <c r="D2711" s="214">
        <v>43466</v>
      </c>
      <c r="E2711" s="160" t="s">
        <v>383</v>
      </c>
      <c r="F2711" s="160">
        <v>108606849</v>
      </c>
      <c r="G2711" s="160">
        <v>0</v>
      </c>
      <c r="H2711" s="214">
        <v>43451</v>
      </c>
      <c r="I2711" s="160" t="s">
        <v>479</v>
      </c>
      <c r="J2711" s="160" t="s">
        <v>424</v>
      </c>
      <c r="K2711" s="160">
        <v>2018</v>
      </c>
      <c r="L2711" s="160" t="s">
        <v>101</v>
      </c>
      <c r="M2711" s="211">
        <f>VLOOKUP(J2711,'Depr Rates'!A:G,7,FALSE)</f>
        <v>2.2100000000000002E-2</v>
      </c>
    </row>
    <row r="2712" spans="1:13" ht="14.45" x14ac:dyDescent="0.3">
      <c r="A2712" s="212" t="s">
        <v>103</v>
      </c>
      <c r="B2712" s="213">
        <v>10100502</v>
      </c>
      <c r="C2712" s="212">
        <v>108</v>
      </c>
      <c r="D2712" s="214">
        <v>43466</v>
      </c>
      <c r="E2712" s="160" t="s">
        <v>381</v>
      </c>
      <c r="F2712" s="160">
        <v>108606849</v>
      </c>
      <c r="G2712" s="215">
        <v>-179916</v>
      </c>
      <c r="H2712" s="214">
        <v>43451</v>
      </c>
      <c r="I2712" s="160" t="s">
        <v>479</v>
      </c>
      <c r="J2712" s="160" t="s">
        <v>424</v>
      </c>
      <c r="K2712" s="160">
        <v>2018</v>
      </c>
      <c r="L2712" s="160" t="s">
        <v>101</v>
      </c>
      <c r="M2712" s="211">
        <f>VLOOKUP(J2712,'Depr Rates'!A:G,7,FALSE)</f>
        <v>2.2100000000000002E-2</v>
      </c>
    </row>
    <row r="2713" spans="1:13" ht="14.45" x14ac:dyDescent="0.3">
      <c r="A2713" s="212" t="s">
        <v>103</v>
      </c>
      <c r="B2713" s="213">
        <v>10100502</v>
      </c>
      <c r="C2713" s="212">
        <v>108</v>
      </c>
      <c r="D2713" s="214">
        <v>43466</v>
      </c>
      <c r="E2713" s="160" t="s">
        <v>383</v>
      </c>
      <c r="F2713" s="160">
        <v>108606849</v>
      </c>
      <c r="G2713" s="160">
        <v>0</v>
      </c>
      <c r="H2713" s="214">
        <v>43451</v>
      </c>
      <c r="I2713" s="160" t="s">
        <v>479</v>
      </c>
      <c r="J2713" s="160" t="s">
        <v>424</v>
      </c>
      <c r="K2713" s="160">
        <v>2018</v>
      </c>
      <c r="L2713" s="160" t="s">
        <v>101</v>
      </c>
      <c r="M2713" s="211">
        <f>VLOOKUP(J2713,'Depr Rates'!A:G,7,FALSE)</f>
        <v>2.2100000000000002E-2</v>
      </c>
    </row>
    <row r="2714" spans="1:13" ht="14.45" x14ac:dyDescent="0.3">
      <c r="A2714" s="212" t="s">
        <v>103</v>
      </c>
      <c r="B2714" s="213">
        <v>10100502</v>
      </c>
      <c r="C2714" s="212">
        <v>108</v>
      </c>
      <c r="D2714" s="214">
        <v>43466</v>
      </c>
      <c r="E2714" s="160" t="s">
        <v>383</v>
      </c>
      <c r="F2714" s="160">
        <v>108606849</v>
      </c>
      <c r="G2714" s="160">
        <v>0</v>
      </c>
      <c r="H2714" s="214">
        <v>43451</v>
      </c>
      <c r="I2714" s="160" t="s">
        <v>384</v>
      </c>
      <c r="J2714" s="160" t="s">
        <v>424</v>
      </c>
      <c r="K2714" s="160">
        <v>2018</v>
      </c>
      <c r="L2714" s="160" t="s">
        <v>101</v>
      </c>
      <c r="M2714" s="211">
        <f>VLOOKUP(J2714,'Depr Rates'!A:G,7,FALSE)</f>
        <v>2.2100000000000002E-2</v>
      </c>
    </row>
    <row r="2715" spans="1:13" ht="14.45" x14ac:dyDescent="0.3">
      <c r="A2715" s="212" t="s">
        <v>103</v>
      </c>
      <c r="B2715" s="213">
        <v>10100502</v>
      </c>
      <c r="C2715" s="212">
        <v>108</v>
      </c>
      <c r="D2715" s="214">
        <v>43466</v>
      </c>
      <c r="E2715" s="160" t="s">
        <v>383</v>
      </c>
      <c r="F2715" s="160">
        <v>108606849</v>
      </c>
      <c r="G2715" s="160">
        <v>0</v>
      </c>
      <c r="H2715" s="214">
        <v>43451</v>
      </c>
      <c r="I2715" s="160" t="s">
        <v>384</v>
      </c>
      <c r="J2715" s="160" t="s">
        <v>424</v>
      </c>
      <c r="K2715" s="160">
        <v>2018</v>
      </c>
      <c r="L2715" s="160" t="s">
        <v>101</v>
      </c>
      <c r="M2715" s="211">
        <f>VLOOKUP(J2715,'Depr Rates'!A:G,7,FALSE)</f>
        <v>2.2100000000000002E-2</v>
      </c>
    </row>
    <row r="2716" spans="1:13" ht="14.45" x14ac:dyDescent="0.3">
      <c r="A2716" s="212" t="s">
        <v>103</v>
      </c>
      <c r="B2716" s="213">
        <v>10100502</v>
      </c>
      <c r="C2716" s="212">
        <v>108</v>
      </c>
      <c r="D2716" s="214">
        <v>43497</v>
      </c>
      <c r="E2716" s="160" t="s">
        <v>383</v>
      </c>
      <c r="F2716" s="160">
        <v>108606849</v>
      </c>
      <c r="G2716" s="160">
        <v>0</v>
      </c>
      <c r="H2716" s="214">
        <v>43451</v>
      </c>
      <c r="I2716" s="160" t="s">
        <v>384</v>
      </c>
      <c r="J2716" s="160" t="s">
        <v>424</v>
      </c>
      <c r="K2716" s="160">
        <v>2018</v>
      </c>
      <c r="L2716" s="160" t="s">
        <v>101</v>
      </c>
      <c r="M2716" s="211">
        <f>VLOOKUP(J2716,'Depr Rates'!A:G,7,FALSE)</f>
        <v>2.2100000000000002E-2</v>
      </c>
    </row>
    <row r="2717" spans="1:13" ht="14.45" x14ac:dyDescent="0.3">
      <c r="A2717" s="212" t="s">
        <v>103</v>
      </c>
      <c r="B2717" s="213">
        <v>10100502</v>
      </c>
      <c r="C2717" s="212">
        <v>108</v>
      </c>
      <c r="D2717" s="214">
        <v>43497</v>
      </c>
      <c r="E2717" s="160" t="s">
        <v>383</v>
      </c>
      <c r="F2717" s="160">
        <v>108606849</v>
      </c>
      <c r="G2717" s="160">
        <v>0</v>
      </c>
      <c r="H2717" s="214">
        <v>43451</v>
      </c>
      <c r="I2717" s="160" t="s">
        <v>384</v>
      </c>
      <c r="J2717" s="160" t="s">
        <v>424</v>
      </c>
      <c r="K2717" s="160">
        <v>2018</v>
      </c>
      <c r="L2717" s="160" t="s">
        <v>101</v>
      </c>
      <c r="M2717" s="211">
        <f>VLOOKUP(J2717,'Depr Rates'!A:G,7,FALSE)</f>
        <v>2.2100000000000002E-2</v>
      </c>
    </row>
    <row r="2718" spans="1:13" ht="14.45" x14ac:dyDescent="0.3">
      <c r="A2718" s="212" t="s">
        <v>103</v>
      </c>
      <c r="B2718" s="213">
        <v>10100502</v>
      </c>
      <c r="C2718" s="212">
        <v>108</v>
      </c>
      <c r="D2718" s="214">
        <v>43497</v>
      </c>
      <c r="E2718" s="160" t="s">
        <v>383</v>
      </c>
      <c r="F2718" s="160">
        <v>108606849</v>
      </c>
      <c r="G2718" s="160">
        <v>0</v>
      </c>
      <c r="H2718" s="214">
        <v>43451</v>
      </c>
      <c r="I2718" s="160" t="s">
        <v>384</v>
      </c>
      <c r="J2718" s="160" t="s">
        <v>424</v>
      </c>
      <c r="K2718" s="160">
        <v>2018</v>
      </c>
      <c r="L2718" s="160" t="s">
        <v>101</v>
      </c>
      <c r="M2718" s="211">
        <f>VLOOKUP(J2718,'Depr Rates'!A:G,7,FALSE)</f>
        <v>2.2100000000000002E-2</v>
      </c>
    </row>
    <row r="2719" spans="1:13" ht="14.45" x14ac:dyDescent="0.3">
      <c r="A2719" s="212" t="s">
        <v>103</v>
      </c>
      <c r="B2719" s="213">
        <v>10100502</v>
      </c>
      <c r="C2719" s="212">
        <v>108</v>
      </c>
      <c r="D2719" s="214">
        <v>43497</v>
      </c>
      <c r="E2719" s="160" t="s">
        <v>383</v>
      </c>
      <c r="F2719" s="160">
        <v>108606849</v>
      </c>
      <c r="G2719" s="160">
        <v>0</v>
      </c>
      <c r="H2719" s="214">
        <v>43451</v>
      </c>
      <c r="I2719" s="160" t="s">
        <v>384</v>
      </c>
      <c r="J2719" s="160" t="s">
        <v>424</v>
      </c>
      <c r="K2719" s="160">
        <v>2018</v>
      </c>
      <c r="L2719" s="160" t="s">
        <v>101</v>
      </c>
      <c r="M2719" s="211">
        <f>VLOOKUP(J2719,'Depr Rates'!A:G,7,FALSE)</f>
        <v>2.2100000000000002E-2</v>
      </c>
    </row>
    <row r="2720" spans="1:13" ht="14.45" x14ac:dyDescent="0.3">
      <c r="A2720" s="212" t="s">
        <v>103</v>
      </c>
      <c r="B2720" s="213">
        <v>10100502</v>
      </c>
      <c r="C2720" s="212">
        <v>108</v>
      </c>
      <c r="D2720" s="214">
        <v>43525</v>
      </c>
      <c r="E2720" s="160" t="s">
        <v>383</v>
      </c>
      <c r="F2720" s="160">
        <v>108606849</v>
      </c>
      <c r="G2720" s="160">
        <v>0</v>
      </c>
      <c r="H2720" s="214">
        <v>43451</v>
      </c>
      <c r="I2720" s="160" t="s">
        <v>384</v>
      </c>
      <c r="J2720" s="160" t="s">
        <v>424</v>
      </c>
      <c r="K2720" s="160">
        <v>2018</v>
      </c>
      <c r="L2720" s="160" t="s">
        <v>101</v>
      </c>
      <c r="M2720" s="211">
        <f>VLOOKUP(J2720,'Depr Rates'!A:G,7,FALSE)</f>
        <v>2.2100000000000002E-2</v>
      </c>
    </row>
    <row r="2721" spans="1:13" ht="14.45" x14ac:dyDescent="0.3">
      <c r="A2721" s="212" t="s">
        <v>103</v>
      </c>
      <c r="B2721" s="213">
        <v>10100502</v>
      </c>
      <c r="C2721" s="212">
        <v>108</v>
      </c>
      <c r="D2721" s="214">
        <v>43525</v>
      </c>
      <c r="E2721" s="160" t="s">
        <v>383</v>
      </c>
      <c r="F2721" s="160">
        <v>108606849</v>
      </c>
      <c r="G2721" s="160">
        <v>0</v>
      </c>
      <c r="H2721" s="214">
        <v>43451</v>
      </c>
      <c r="I2721" s="160" t="s">
        <v>384</v>
      </c>
      <c r="J2721" s="160" t="s">
        <v>424</v>
      </c>
      <c r="K2721" s="160">
        <v>2018</v>
      </c>
      <c r="L2721" s="160" t="s">
        <v>101</v>
      </c>
      <c r="M2721" s="211">
        <f>VLOOKUP(J2721,'Depr Rates'!A:G,7,FALSE)</f>
        <v>2.2100000000000002E-2</v>
      </c>
    </row>
    <row r="2722" spans="1:13" ht="14.45" x14ac:dyDescent="0.3">
      <c r="A2722" s="212" t="s">
        <v>103</v>
      </c>
      <c r="B2722" s="213">
        <v>10100502</v>
      </c>
      <c r="C2722" s="212">
        <v>108</v>
      </c>
      <c r="D2722" s="214">
        <v>43525</v>
      </c>
      <c r="E2722" s="160" t="s">
        <v>383</v>
      </c>
      <c r="F2722" s="160">
        <v>108606849</v>
      </c>
      <c r="G2722" s="160">
        <v>0</v>
      </c>
      <c r="H2722" s="214">
        <v>43451</v>
      </c>
      <c r="I2722" s="160" t="s">
        <v>384</v>
      </c>
      <c r="J2722" s="160" t="s">
        <v>424</v>
      </c>
      <c r="K2722" s="160">
        <v>2018</v>
      </c>
      <c r="L2722" s="160" t="s">
        <v>101</v>
      </c>
      <c r="M2722" s="211">
        <f>VLOOKUP(J2722,'Depr Rates'!A:G,7,FALSE)</f>
        <v>2.2100000000000002E-2</v>
      </c>
    </row>
    <row r="2723" spans="1:13" ht="14.45" x14ac:dyDescent="0.3">
      <c r="A2723" s="212" t="s">
        <v>103</v>
      </c>
      <c r="B2723" s="213">
        <v>10100502</v>
      </c>
      <c r="C2723" s="212">
        <v>108</v>
      </c>
      <c r="D2723" s="214">
        <v>43525</v>
      </c>
      <c r="E2723" s="160" t="s">
        <v>383</v>
      </c>
      <c r="F2723" s="160">
        <v>108606849</v>
      </c>
      <c r="G2723" s="160">
        <v>0</v>
      </c>
      <c r="H2723" s="214">
        <v>43451</v>
      </c>
      <c r="I2723" s="160" t="s">
        <v>384</v>
      </c>
      <c r="J2723" s="160" t="s">
        <v>424</v>
      </c>
      <c r="K2723" s="160">
        <v>2018</v>
      </c>
      <c r="L2723" s="160" t="s">
        <v>101</v>
      </c>
      <c r="M2723" s="211">
        <f>VLOOKUP(J2723,'Depr Rates'!A:G,7,FALSE)</f>
        <v>2.2100000000000002E-2</v>
      </c>
    </row>
    <row r="2724" spans="1:13" ht="14.45" x14ac:dyDescent="0.3">
      <c r="A2724" s="212" t="s">
        <v>103</v>
      </c>
      <c r="B2724" s="213">
        <v>10100502</v>
      </c>
      <c r="C2724" s="212">
        <v>108</v>
      </c>
      <c r="D2724" s="214">
        <v>43525</v>
      </c>
      <c r="E2724" s="160" t="s">
        <v>383</v>
      </c>
      <c r="F2724" s="160">
        <v>108606849</v>
      </c>
      <c r="G2724" s="160">
        <v>0</v>
      </c>
      <c r="H2724" s="214">
        <v>43451</v>
      </c>
      <c r="I2724" s="160" t="s">
        <v>384</v>
      </c>
      <c r="J2724" s="160" t="s">
        <v>424</v>
      </c>
      <c r="K2724" s="160">
        <v>2018</v>
      </c>
      <c r="L2724" s="160" t="s">
        <v>101</v>
      </c>
      <c r="M2724" s="211">
        <f>VLOOKUP(J2724,'Depr Rates'!A:G,7,FALSE)</f>
        <v>2.2100000000000002E-2</v>
      </c>
    </row>
    <row r="2725" spans="1:13" ht="14.45" x14ac:dyDescent="0.3">
      <c r="A2725" s="212" t="s">
        <v>103</v>
      </c>
      <c r="B2725" s="213">
        <v>10100502</v>
      </c>
      <c r="C2725" s="212">
        <v>108</v>
      </c>
      <c r="D2725" s="214">
        <v>43525</v>
      </c>
      <c r="E2725" s="160" t="s">
        <v>383</v>
      </c>
      <c r="F2725" s="160">
        <v>108606849</v>
      </c>
      <c r="G2725" s="160">
        <v>0</v>
      </c>
      <c r="H2725" s="214">
        <v>43451</v>
      </c>
      <c r="I2725" s="160" t="s">
        <v>384</v>
      </c>
      <c r="J2725" s="160" t="s">
        <v>424</v>
      </c>
      <c r="K2725" s="160">
        <v>2018</v>
      </c>
      <c r="L2725" s="160" t="s">
        <v>101</v>
      </c>
      <c r="M2725" s="211">
        <f>VLOOKUP(J2725,'Depr Rates'!A:G,7,FALSE)</f>
        <v>2.2100000000000002E-2</v>
      </c>
    </row>
    <row r="2726" spans="1:13" ht="14.45" x14ac:dyDescent="0.3">
      <c r="A2726" s="212" t="s">
        <v>103</v>
      </c>
      <c r="B2726" s="213">
        <v>10100502</v>
      </c>
      <c r="C2726" s="212">
        <v>108</v>
      </c>
      <c r="D2726" s="214">
        <v>43525</v>
      </c>
      <c r="E2726" s="160" t="s">
        <v>383</v>
      </c>
      <c r="F2726" s="160">
        <v>108607650</v>
      </c>
      <c r="G2726" s="160">
        <v>0</v>
      </c>
      <c r="H2726" s="214">
        <v>43550</v>
      </c>
      <c r="I2726" s="160" t="s">
        <v>603</v>
      </c>
      <c r="J2726" s="160" t="s">
        <v>416</v>
      </c>
      <c r="K2726" s="160">
        <f t="shared" ref="K2726:K2789" si="45">MONTH(H2726)</f>
        <v>3</v>
      </c>
      <c r="L2726" s="160" t="s">
        <v>101</v>
      </c>
      <c r="M2726" s="211">
        <f>VLOOKUP(J2726,'Depr Rates'!A:G,7,FALSE)</f>
        <v>2.4399999999999998E-2</v>
      </c>
    </row>
    <row r="2727" spans="1:13" ht="14.45" x14ac:dyDescent="0.3">
      <c r="A2727" s="212" t="s">
        <v>103</v>
      </c>
      <c r="B2727" s="213">
        <v>10100502</v>
      </c>
      <c r="C2727" s="212">
        <v>108</v>
      </c>
      <c r="D2727" s="214">
        <v>43525</v>
      </c>
      <c r="E2727" s="160" t="s">
        <v>383</v>
      </c>
      <c r="F2727" s="160">
        <v>108607650</v>
      </c>
      <c r="G2727" s="160">
        <v>0</v>
      </c>
      <c r="H2727" s="214">
        <v>43550</v>
      </c>
      <c r="I2727" s="160" t="s">
        <v>603</v>
      </c>
      <c r="J2727" s="160" t="s">
        <v>416</v>
      </c>
      <c r="K2727" s="160">
        <f t="shared" si="45"/>
        <v>3</v>
      </c>
      <c r="L2727" s="160" t="s">
        <v>101</v>
      </c>
      <c r="M2727" s="211">
        <f>VLOOKUP(J2727,'Depr Rates'!A:G,7,FALSE)</f>
        <v>2.4399999999999998E-2</v>
      </c>
    </row>
    <row r="2728" spans="1:13" ht="14.45" x14ac:dyDescent="0.3">
      <c r="A2728" s="212" t="s">
        <v>103</v>
      </c>
      <c r="B2728" s="213">
        <v>10100502</v>
      </c>
      <c r="C2728" s="212">
        <v>108</v>
      </c>
      <c r="D2728" s="214">
        <v>43525</v>
      </c>
      <c r="E2728" s="160" t="s">
        <v>383</v>
      </c>
      <c r="F2728" s="160">
        <v>108607650</v>
      </c>
      <c r="G2728" s="160">
        <v>0</v>
      </c>
      <c r="H2728" s="214">
        <v>43550</v>
      </c>
      <c r="I2728" s="160" t="s">
        <v>603</v>
      </c>
      <c r="J2728" s="160" t="s">
        <v>386</v>
      </c>
      <c r="K2728" s="160">
        <f t="shared" si="45"/>
        <v>3</v>
      </c>
      <c r="L2728" s="160" t="s">
        <v>101</v>
      </c>
      <c r="M2728" s="211">
        <f>VLOOKUP(J2728,'Depr Rates'!A:G,7,FALSE)</f>
        <v>3.2000000000000001E-2</v>
      </c>
    </row>
    <row r="2729" spans="1:13" ht="14.45" x14ac:dyDescent="0.3">
      <c r="A2729" s="212" t="s">
        <v>103</v>
      </c>
      <c r="B2729" s="213">
        <v>10100502</v>
      </c>
      <c r="C2729" s="212">
        <v>108</v>
      </c>
      <c r="D2729" s="214">
        <v>43525</v>
      </c>
      <c r="E2729" s="160" t="s">
        <v>381</v>
      </c>
      <c r="F2729" s="160">
        <v>108607650</v>
      </c>
      <c r="G2729" s="160">
        <v>-586</v>
      </c>
      <c r="H2729" s="214">
        <v>43550</v>
      </c>
      <c r="I2729" s="160" t="s">
        <v>603</v>
      </c>
      <c r="J2729" s="160" t="s">
        <v>386</v>
      </c>
      <c r="K2729" s="160">
        <f t="shared" si="45"/>
        <v>3</v>
      </c>
      <c r="L2729" s="160" t="s">
        <v>101</v>
      </c>
      <c r="M2729" s="211">
        <f>VLOOKUP(J2729,'Depr Rates'!A:G,7,FALSE)</f>
        <v>3.2000000000000001E-2</v>
      </c>
    </row>
    <row r="2730" spans="1:13" ht="14.45" x14ac:dyDescent="0.3">
      <c r="A2730" s="212" t="s">
        <v>103</v>
      </c>
      <c r="B2730" s="213">
        <v>10100502</v>
      </c>
      <c r="C2730" s="212">
        <v>108</v>
      </c>
      <c r="D2730" s="214">
        <v>43525</v>
      </c>
      <c r="E2730" s="160" t="s">
        <v>381</v>
      </c>
      <c r="F2730" s="160">
        <v>108607650</v>
      </c>
      <c r="G2730" s="160">
        <v>-10.56</v>
      </c>
      <c r="H2730" s="214">
        <v>43550</v>
      </c>
      <c r="I2730" s="160" t="s">
        <v>603</v>
      </c>
      <c r="J2730" s="160" t="s">
        <v>416</v>
      </c>
      <c r="K2730" s="160">
        <f t="shared" si="45"/>
        <v>3</v>
      </c>
      <c r="L2730" s="160" t="s">
        <v>101</v>
      </c>
      <c r="M2730" s="211">
        <f>VLOOKUP(J2730,'Depr Rates'!A:G,7,FALSE)</f>
        <v>2.4399999999999998E-2</v>
      </c>
    </row>
    <row r="2731" spans="1:13" ht="14.45" x14ac:dyDescent="0.3">
      <c r="A2731" s="212" t="s">
        <v>103</v>
      </c>
      <c r="B2731" s="213">
        <v>10100502</v>
      </c>
      <c r="C2731" s="212">
        <v>108</v>
      </c>
      <c r="D2731" s="214">
        <v>43525</v>
      </c>
      <c r="E2731" s="160" t="s">
        <v>381</v>
      </c>
      <c r="F2731" s="160">
        <v>108607650</v>
      </c>
      <c r="G2731" s="215">
        <v>-3642.6</v>
      </c>
      <c r="H2731" s="214">
        <v>43550</v>
      </c>
      <c r="I2731" s="160" t="s">
        <v>603</v>
      </c>
      <c r="J2731" s="160" t="s">
        <v>416</v>
      </c>
      <c r="K2731" s="160">
        <f t="shared" si="45"/>
        <v>3</v>
      </c>
      <c r="L2731" s="160" t="s">
        <v>101</v>
      </c>
      <c r="M2731" s="211">
        <f>VLOOKUP(J2731,'Depr Rates'!A:G,7,FALSE)</f>
        <v>2.4399999999999998E-2</v>
      </c>
    </row>
    <row r="2732" spans="1:13" ht="14.45" x14ac:dyDescent="0.3">
      <c r="A2732" s="212" t="s">
        <v>103</v>
      </c>
      <c r="B2732" s="213">
        <v>10100502</v>
      </c>
      <c r="C2732" s="212">
        <v>108</v>
      </c>
      <c r="D2732" s="214">
        <v>43466</v>
      </c>
      <c r="E2732" s="160" t="s">
        <v>381</v>
      </c>
      <c r="F2732" s="160">
        <v>108608023</v>
      </c>
      <c r="G2732" s="160">
        <v>-176.97</v>
      </c>
      <c r="H2732" s="214">
        <v>43494</v>
      </c>
      <c r="I2732" s="160" t="s">
        <v>475</v>
      </c>
      <c r="J2732" s="160" t="s">
        <v>416</v>
      </c>
      <c r="K2732" s="160">
        <f t="shared" si="45"/>
        <v>1</v>
      </c>
      <c r="L2732" s="160" t="s">
        <v>101</v>
      </c>
      <c r="M2732" s="211">
        <f>VLOOKUP(J2732,'Depr Rates'!A:G,7,FALSE)</f>
        <v>2.4399999999999998E-2</v>
      </c>
    </row>
    <row r="2733" spans="1:13" ht="14.45" x14ac:dyDescent="0.3">
      <c r="A2733" s="212" t="s">
        <v>103</v>
      </c>
      <c r="B2733" s="213">
        <v>10100502</v>
      </c>
      <c r="C2733" s="212">
        <v>108</v>
      </c>
      <c r="D2733" s="214">
        <v>43466</v>
      </c>
      <c r="E2733" s="160" t="s">
        <v>383</v>
      </c>
      <c r="F2733" s="160">
        <v>108608023</v>
      </c>
      <c r="G2733" s="160">
        <v>0</v>
      </c>
      <c r="H2733" s="214">
        <v>43494</v>
      </c>
      <c r="I2733" s="160" t="s">
        <v>475</v>
      </c>
      <c r="J2733" s="160" t="s">
        <v>416</v>
      </c>
      <c r="K2733" s="160">
        <f t="shared" si="45"/>
        <v>1</v>
      </c>
      <c r="L2733" s="160" t="s">
        <v>101</v>
      </c>
      <c r="M2733" s="211">
        <f>VLOOKUP(J2733,'Depr Rates'!A:G,7,FALSE)</f>
        <v>2.4399999999999998E-2</v>
      </c>
    </row>
    <row r="2734" spans="1:13" ht="14.45" x14ac:dyDescent="0.3">
      <c r="A2734" s="212" t="s">
        <v>103</v>
      </c>
      <c r="B2734" s="213">
        <v>10100502</v>
      </c>
      <c r="C2734" s="212">
        <v>108</v>
      </c>
      <c r="D2734" s="214">
        <v>43466</v>
      </c>
      <c r="E2734" s="160" t="s">
        <v>383</v>
      </c>
      <c r="F2734" s="160">
        <v>108608023</v>
      </c>
      <c r="G2734" s="160">
        <v>0</v>
      </c>
      <c r="H2734" s="214">
        <v>43494</v>
      </c>
      <c r="I2734" s="160" t="s">
        <v>384</v>
      </c>
      <c r="J2734" s="160" t="s">
        <v>416</v>
      </c>
      <c r="K2734" s="160">
        <f t="shared" si="45"/>
        <v>1</v>
      </c>
      <c r="L2734" s="160" t="s">
        <v>101</v>
      </c>
      <c r="M2734" s="211">
        <f>VLOOKUP(J2734,'Depr Rates'!A:G,7,FALSE)</f>
        <v>2.4399999999999998E-2</v>
      </c>
    </row>
    <row r="2735" spans="1:13" ht="14.45" x14ac:dyDescent="0.3">
      <c r="A2735" s="212" t="s">
        <v>103</v>
      </c>
      <c r="B2735" s="213">
        <v>10100502</v>
      </c>
      <c r="C2735" s="212">
        <v>108</v>
      </c>
      <c r="D2735" s="214">
        <v>43497</v>
      </c>
      <c r="E2735" s="160" t="s">
        <v>383</v>
      </c>
      <c r="F2735" s="160">
        <v>108608023</v>
      </c>
      <c r="G2735" s="160">
        <v>0</v>
      </c>
      <c r="H2735" s="214">
        <v>43494</v>
      </c>
      <c r="I2735" s="160" t="s">
        <v>384</v>
      </c>
      <c r="J2735" s="160" t="s">
        <v>416</v>
      </c>
      <c r="K2735" s="160">
        <f t="shared" si="45"/>
        <v>1</v>
      </c>
      <c r="L2735" s="160" t="s">
        <v>101</v>
      </c>
      <c r="M2735" s="211">
        <f>VLOOKUP(J2735,'Depr Rates'!A:G,7,FALSE)</f>
        <v>2.4399999999999998E-2</v>
      </c>
    </row>
    <row r="2736" spans="1:13" ht="14.45" x14ac:dyDescent="0.3">
      <c r="A2736" s="212" t="s">
        <v>103</v>
      </c>
      <c r="B2736" s="213">
        <v>10100502</v>
      </c>
      <c r="C2736" s="212">
        <v>108</v>
      </c>
      <c r="D2736" s="214">
        <v>43497</v>
      </c>
      <c r="E2736" s="160" t="s">
        <v>383</v>
      </c>
      <c r="F2736" s="160">
        <v>108608023</v>
      </c>
      <c r="G2736" s="160">
        <v>0</v>
      </c>
      <c r="H2736" s="214">
        <v>43494</v>
      </c>
      <c r="I2736" s="160" t="s">
        <v>384</v>
      </c>
      <c r="J2736" s="160" t="s">
        <v>416</v>
      </c>
      <c r="K2736" s="160">
        <f t="shared" si="45"/>
        <v>1</v>
      </c>
      <c r="L2736" s="160" t="s">
        <v>101</v>
      </c>
      <c r="M2736" s="211">
        <f>VLOOKUP(J2736,'Depr Rates'!A:G,7,FALSE)</f>
        <v>2.4399999999999998E-2</v>
      </c>
    </row>
    <row r="2737" spans="1:13" ht="14.45" x14ac:dyDescent="0.3">
      <c r="A2737" s="212" t="s">
        <v>103</v>
      </c>
      <c r="B2737" s="213">
        <v>10100502</v>
      </c>
      <c r="C2737" s="212">
        <v>108</v>
      </c>
      <c r="D2737" s="214">
        <v>43525</v>
      </c>
      <c r="E2737" s="160" t="s">
        <v>383</v>
      </c>
      <c r="F2737" s="160">
        <v>108608023</v>
      </c>
      <c r="G2737" s="160">
        <v>0</v>
      </c>
      <c r="H2737" s="214">
        <v>43494</v>
      </c>
      <c r="I2737" s="160" t="s">
        <v>384</v>
      </c>
      <c r="J2737" s="160" t="s">
        <v>416</v>
      </c>
      <c r="K2737" s="160">
        <f t="shared" si="45"/>
        <v>1</v>
      </c>
      <c r="L2737" s="160" t="s">
        <v>101</v>
      </c>
      <c r="M2737" s="211">
        <f>VLOOKUP(J2737,'Depr Rates'!A:G,7,FALSE)</f>
        <v>2.4399999999999998E-2</v>
      </c>
    </row>
    <row r="2738" spans="1:13" ht="14.45" x14ac:dyDescent="0.3">
      <c r="A2738" s="212" t="s">
        <v>103</v>
      </c>
      <c r="B2738" s="213">
        <v>10100502</v>
      </c>
      <c r="C2738" s="212">
        <v>108</v>
      </c>
      <c r="D2738" s="214">
        <v>43525</v>
      </c>
      <c r="E2738" s="160" t="s">
        <v>383</v>
      </c>
      <c r="F2738" s="160">
        <v>108608023</v>
      </c>
      <c r="G2738" s="160">
        <v>0</v>
      </c>
      <c r="H2738" s="214">
        <v>43494</v>
      </c>
      <c r="I2738" s="160" t="s">
        <v>384</v>
      </c>
      <c r="J2738" s="160" t="s">
        <v>416</v>
      </c>
      <c r="K2738" s="160">
        <f t="shared" si="45"/>
        <v>1</v>
      </c>
      <c r="L2738" s="160" t="s">
        <v>101</v>
      </c>
      <c r="M2738" s="211">
        <f>VLOOKUP(J2738,'Depr Rates'!A:G,7,FALSE)</f>
        <v>2.4399999999999998E-2</v>
      </c>
    </row>
    <row r="2739" spans="1:13" ht="14.45" x14ac:dyDescent="0.3">
      <c r="A2739" s="212" t="s">
        <v>103</v>
      </c>
      <c r="B2739" s="213">
        <v>10100502</v>
      </c>
      <c r="C2739" s="212">
        <v>108</v>
      </c>
      <c r="D2739" s="214">
        <v>43525</v>
      </c>
      <c r="E2739" s="160" t="s">
        <v>383</v>
      </c>
      <c r="F2739" s="160">
        <v>108608023</v>
      </c>
      <c r="G2739" s="160">
        <v>0</v>
      </c>
      <c r="H2739" s="214">
        <v>43494</v>
      </c>
      <c r="I2739" s="160" t="s">
        <v>384</v>
      </c>
      <c r="J2739" s="160" t="s">
        <v>416</v>
      </c>
      <c r="K2739" s="160">
        <f t="shared" si="45"/>
        <v>1</v>
      </c>
      <c r="L2739" s="160" t="s">
        <v>101</v>
      </c>
      <c r="M2739" s="211">
        <f>VLOOKUP(J2739,'Depr Rates'!A:G,7,FALSE)</f>
        <v>2.4399999999999998E-2</v>
      </c>
    </row>
    <row r="2740" spans="1:13" ht="14.45" x14ac:dyDescent="0.3">
      <c r="A2740" s="212" t="s">
        <v>103</v>
      </c>
      <c r="B2740" s="213">
        <v>10100502</v>
      </c>
      <c r="C2740" s="212">
        <v>108</v>
      </c>
      <c r="D2740" s="214">
        <v>43497</v>
      </c>
      <c r="E2740" s="160" t="s">
        <v>381</v>
      </c>
      <c r="F2740" s="160">
        <v>108609185</v>
      </c>
      <c r="G2740" s="160">
        <v>-231.31</v>
      </c>
      <c r="H2740" s="214">
        <v>43503</v>
      </c>
      <c r="I2740" s="160" t="s">
        <v>518</v>
      </c>
      <c r="J2740" s="160" t="s">
        <v>386</v>
      </c>
      <c r="K2740" s="160">
        <f t="shared" si="45"/>
        <v>2</v>
      </c>
      <c r="L2740" s="160" t="s">
        <v>101</v>
      </c>
      <c r="M2740" s="211">
        <f>VLOOKUP(J2740,'Depr Rates'!A:G,7,FALSE)</f>
        <v>3.2000000000000001E-2</v>
      </c>
    </row>
    <row r="2741" spans="1:13" ht="14.45" x14ac:dyDescent="0.3">
      <c r="A2741" s="212" t="s">
        <v>103</v>
      </c>
      <c r="B2741" s="213">
        <v>10100502</v>
      </c>
      <c r="C2741" s="212">
        <v>108</v>
      </c>
      <c r="D2741" s="214">
        <v>43497</v>
      </c>
      <c r="E2741" s="160" t="s">
        <v>381</v>
      </c>
      <c r="F2741" s="160">
        <v>108609185</v>
      </c>
      <c r="G2741" s="160">
        <v>-332.8</v>
      </c>
      <c r="H2741" s="214">
        <v>43503</v>
      </c>
      <c r="I2741" s="160" t="s">
        <v>518</v>
      </c>
      <c r="J2741" s="160" t="s">
        <v>386</v>
      </c>
      <c r="K2741" s="160">
        <f t="shared" si="45"/>
        <v>2</v>
      </c>
      <c r="L2741" s="160" t="s">
        <v>101</v>
      </c>
      <c r="M2741" s="211">
        <f>VLOOKUP(J2741,'Depr Rates'!A:G,7,FALSE)</f>
        <v>3.2000000000000001E-2</v>
      </c>
    </row>
    <row r="2742" spans="1:13" ht="14.45" x14ac:dyDescent="0.3">
      <c r="A2742" s="212" t="s">
        <v>103</v>
      </c>
      <c r="B2742" s="213">
        <v>10100502</v>
      </c>
      <c r="C2742" s="212">
        <v>108</v>
      </c>
      <c r="D2742" s="214">
        <v>43497</v>
      </c>
      <c r="E2742" s="160" t="s">
        <v>383</v>
      </c>
      <c r="F2742" s="160">
        <v>108609185</v>
      </c>
      <c r="G2742" s="160">
        <v>0</v>
      </c>
      <c r="H2742" s="214">
        <v>43503</v>
      </c>
      <c r="I2742" s="160" t="s">
        <v>518</v>
      </c>
      <c r="J2742" s="160" t="s">
        <v>386</v>
      </c>
      <c r="K2742" s="160">
        <f t="shared" si="45"/>
        <v>2</v>
      </c>
      <c r="L2742" s="160" t="s">
        <v>101</v>
      </c>
      <c r="M2742" s="211">
        <f>VLOOKUP(J2742,'Depr Rates'!A:G,7,FALSE)</f>
        <v>3.2000000000000001E-2</v>
      </c>
    </row>
    <row r="2743" spans="1:13" ht="14.45" x14ac:dyDescent="0.3">
      <c r="A2743" s="212" t="s">
        <v>103</v>
      </c>
      <c r="B2743" s="213">
        <v>10100502</v>
      </c>
      <c r="C2743" s="212">
        <v>108</v>
      </c>
      <c r="D2743" s="214">
        <v>43497</v>
      </c>
      <c r="E2743" s="160" t="s">
        <v>383</v>
      </c>
      <c r="F2743" s="160">
        <v>108609185</v>
      </c>
      <c r="G2743" s="160">
        <v>0</v>
      </c>
      <c r="H2743" s="214">
        <v>43503</v>
      </c>
      <c r="I2743" s="160" t="s">
        <v>518</v>
      </c>
      <c r="J2743" s="160" t="s">
        <v>386</v>
      </c>
      <c r="K2743" s="160">
        <f t="shared" si="45"/>
        <v>2</v>
      </c>
      <c r="L2743" s="160" t="s">
        <v>101</v>
      </c>
      <c r="M2743" s="211">
        <f>VLOOKUP(J2743,'Depr Rates'!A:G,7,FALSE)</f>
        <v>3.2000000000000001E-2</v>
      </c>
    </row>
    <row r="2744" spans="1:13" ht="14.45" x14ac:dyDescent="0.3">
      <c r="A2744" s="212" t="s">
        <v>103</v>
      </c>
      <c r="B2744" s="213">
        <v>10100502</v>
      </c>
      <c r="C2744" s="212">
        <v>108</v>
      </c>
      <c r="D2744" s="214">
        <v>43525</v>
      </c>
      <c r="E2744" s="160" t="s">
        <v>383</v>
      </c>
      <c r="F2744" s="160">
        <v>108609185</v>
      </c>
      <c r="G2744" s="160">
        <v>0</v>
      </c>
      <c r="H2744" s="214">
        <v>43503</v>
      </c>
      <c r="I2744" s="160" t="s">
        <v>384</v>
      </c>
      <c r="J2744" s="160" t="s">
        <v>386</v>
      </c>
      <c r="K2744" s="160">
        <f t="shared" si="45"/>
        <v>2</v>
      </c>
      <c r="L2744" s="160" t="s">
        <v>101</v>
      </c>
      <c r="M2744" s="211">
        <f>VLOOKUP(J2744,'Depr Rates'!A:G,7,FALSE)</f>
        <v>3.2000000000000001E-2</v>
      </c>
    </row>
    <row r="2745" spans="1:13" ht="14.45" x14ac:dyDescent="0.3">
      <c r="A2745" s="212" t="s">
        <v>103</v>
      </c>
      <c r="B2745" s="213">
        <v>10100502</v>
      </c>
      <c r="C2745" s="212">
        <v>108</v>
      </c>
      <c r="D2745" s="214">
        <v>43525</v>
      </c>
      <c r="E2745" s="160" t="s">
        <v>383</v>
      </c>
      <c r="F2745" s="160">
        <v>108609185</v>
      </c>
      <c r="G2745" s="160">
        <v>0</v>
      </c>
      <c r="H2745" s="214">
        <v>43503</v>
      </c>
      <c r="I2745" s="160" t="s">
        <v>384</v>
      </c>
      <c r="J2745" s="160" t="s">
        <v>386</v>
      </c>
      <c r="K2745" s="160">
        <f t="shared" si="45"/>
        <v>2</v>
      </c>
      <c r="L2745" s="160" t="s">
        <v>101</v>
      </c>
      <c r="M2745" s="211">
        <f>VLOOKUP(J2745,'Depr Rates'!A:G,7,FALSE)</f>
        <v>3.2000000000000001E-2</v>
      </c>
    </row>
    <row r="2746" spans="1:13" ht="14.45" x14ac:dyDescent="0.3">
      <c r="A2746" s="212" t="s">
        <v>103</v>
      </c>
      <c r="B2746" s="213">
        <v>10100502</v>
      </c>
      <c r="C2746" s="212">
        <v>108</v>
      </c>
      <c r="D2746" s="214">
        <v>43525</v>
      </c>
      <c r="E2746" s="160" t="s">
        <v>383</v>
      </c>
      <c r="F2746" s="160">
        <v>108609185</v>
      </c>
      <c r="G2746" s="160">
        <v>0</v>
      </c>
      <c r="H2746" s="214">
        <v>43503</v>
      </c>
      <c r="I2746" s="160" t="s">
        <v>384</v>
      </c>
      <c r="J2746" s="160" t="s">
        <v>386</v>
      </c>
      <c r="K2746" s="160">
        <f t="shared" si="45"/>
        <v>2</v>
      </c>
      <c r="L2746" s="160" t="s">
        <v>101</v>
      </c>
      <c r="M2746" s="211">
        <f>VLOOKUP(J2746,'Depr Rates'!A:G,7,FALSE)</f>
        <v>3.2000000000000001E-2</v>
      </c>
    </row>
    <row r="2747" spans="1:13" ht="14.45" x14ac:dyDescent="0.3">
      <c r="A2747" s="212" t="s">
        <v>103</v>
      </c>
      <c r="B2747" s="213">
        <v>10100502</v>
      </c>
      <c r="C2747" s="212">
        <v>108</v>
      </c>
      <c r="D2747" s="214">
        <v>43525</v>
      </c>
      <c r="E2747" s="160" t="s">
        <v>383</v>
      </c>
      <c r="F2747" s="160">
        <v>108609185</v>
      </c>
      <c r="G2747" s="160">
        <v>0</v>
      </c>
      <c r="H2747" s="214">
        <v>43503</v>
      </c>
      <c r="I2747" s="160" t="s">
        <v>384</v>
      </c>
      <c r="J2747" s="160" t="s">
        <v>386</v>
      </c>
      <c r="K2747" s="160">
        <f t="shared" si="45"/>
        <v>2</v>
      </c>
      <c r="L2747" s="160" t="s">
        <v>101</v>
      </c>
      <c r="M2747" s="211">
        <f>VLOOKUP(J2747,'Depr Rates'!A:G,7,FALSE)</f>
        <v>3.2000000000000001E-2</v>
      </c>
    </row>
    <row r="2748" spans="1:13" ht="14.45" x14ac:dyDescent="0.3">
      <c r="A2748" s="212" t="s">
        <v>103</v>
      </c>
      <c r="B2748" s="213">
        <v>10100502</v>
      </c>
      <c r="C2748" s="212">
        <v>108</v>
      </c>
      <c r="D2748" s="214">
        <v>43466</v>
      </c>
      <c r="E2748" s="160" t="s">
        <v>381</v>
      </c>
      <c r="F2748" s="160">
        <v>108609197</v>
      </c>
      <c r="G2748" s="160">
        <v>-174.08</v>
      </c>
      <c r="H2748" s="214">
        <v>43488</v>
      </c>
      <c r="I2748" s="160" t="s">
        <v>480</v>
      </c>
      <c r="J2748" s="160" t="s">
        <v>416</v>
      </c>
      <c r="K2748" s="160">
        <f t="shared" si="45"/>
        <v>1</v>
      </c>
      <c r="L2748" s="160" t="s">
        <v>101</v>
      </c>
      <c r="M2748" s="211">
        <f>VLOOKUP(J2748,'Depr Rates'!A:G,7,FALSE)</f>
        <v>2.4399999999999998E-2</v>
      </c>
    </row>
    <row r="2749" spans="1:13" ht="14.45" x14ac:dyDescent="0.3">
      <c r="A2749" s="212" t="s">
        <v>103</v>
      </c>
      <c r="B2749" s="213">
        <v>10100502</v>
      </c>
      <c r="C2749" s="212">
        <v>108</v>
      </c>
      <c r="D2749" s="214">
        <v>43466</v>
      </c>
      <c r="E2749" s="160" t="s">
        <v>383</v>
      </c>
      <c r="F2749" s="160">
        <v>108609197</v>
      </c>
      <c r="G2749" s="160">
        <v>0</v>
      </c>
      <c r="H2749" s="214">
        <v>43488</v>
      </c>
      <c r="I2749" s="160" t="s">
        <v>480</v>
      </c>
      <c r="J2749" s="160" t="s">
        <v>416</v>
      </c>
      <c r="K2749" s="160">
        <f t="shared" si="45"/>
        <v>1</v>
      </c>
      <c r="L2749" s="160" t="s">
        <v>101</v>
      </c>
      <c r="M2749" s="211">
        <f>VLOOKUP(J2749,'Depr Rates'!A:G,7,FALSE)</f>
        <v>2.4399999999999998E-2</v>
      </c>
    </row>
    <row r="2750" spans="1:13" ht="14.45" x14ac:dyDescent="0.3">
      <c r="A2750" s="212" t="s">
        <v>103</v>
      </c>
      <c r="B2750" s="213">
        <v>10100502</v>
      </c>
      <c r="C2750" s="212">
        <v>108</v>
      </c>
      <c r="D2750" s="214">
        <v>43466</v>
      </c>
      <c r="E2750" s="160" t="s">
        <v>381</v>
      </c>
      <c r="F2750" s="160">
        <v>108609197</v>
      </c>
      <c r="G2750" s="215">
        <v>-1607.4</v>
      </c>
      <c r="H2750" s="214">
        <v>43488</v>
      </c>
      <c r="I2750" s="160" t="s">
        <v>480</v>
      </c>
      <c r="J2750" s="160" t="s">
        <v>416</v>
      </c>
      <c r="K2750" s="160">
        <f t="shared" si="45"/>
        <v>1</v>
      </c>
      <c r="L2750" s="160" t="s">
        <v>101</v>
      </c>
      <c r="M2750" s="211">
        <f>VLOOKUP(J2750,'Depr Rates'!A:G,7,FALSE)</f>
        <v>2.4399999999999998E-2</v>
      </c>
    </row>
    <row r="2751" spans="1:13" ht="14.45" x14ac:dyDescent="0.3">
      <c r="A2751" s="212" t="s">
        <v>103</v>
      </c>
      <c r="B2751" s="213">
        <v>10100502</v>
      </c>
      <c r="C2751" s="212">
        <v>108</v>
      </c>
      <c r="D2751" s="214">
        <v>43466</v>
      </c>
      <c r="E2751" s="160" t="s">
        <v>383</v>
      </c>
      <c r="F2751" s="160">
        <v>108609197</v>
      </c>
      <c r="G2751" s="160">
        <v>0</v>
      </c>
      <c r="H2751" s="214">
        <v>43488</v>
      </c>
      <c r="I2751" s="160" t="s">
        <v>480</v>
      </c>
      <c r="J2751" s="160" t="s">
        <v>416</v>
      </c>
      <c r="K2751" s="160">
        <f t="shared" si="45"/>
        <v>1</v>
      </c>
      <c r="L2751" s="160" t="s">
        <v>101</v>
      </c>
      <c r="M2751" s="211">
        <f>VLOOKUP(J2751,'Depr Rates'!A:G,7,FALSE)</f>
        <v>2.4399999999999998E-2</v>
      </c>
    </row>
    <row r="2752" spans="1:13" ht="14.45" x14ac:dyDescent="0.3">
      <c r="A2752" s="212" t="s">
        <v>103</v>
      </c>
      <c r="B2752" s="213">
        <v>10100502</v>
      </c>
      <c r="C2752" s="212">
        <v>108</v>
      </c>
      <c r="D2752" s="214">
        <v>43466</v>
      </c>
      <c r="E2752" s="160" t="s">
        <v>383</v>
      </c>
      <c r="F2752" s="160">
        <v>108609197</v>
      </c>
      <c r="G2752" s="160">
        <v>0</v>
      </c>
      <c r="H2752" s="214">
        <v>43488</v>
      </c>
      <c r="I2752" s="160" t="s">
        <v>384</v>
      </c>
      <c r="J2752" s="160" t="s">
        <v>416</v>
      </c>
      <c r="K2752" s="160">
        <f t="shared" si="45"/>
        <v>1</v>
      </c>
      <c r="L2752" s="160" t="s">
        <v>101</v>
      </c>
      <c r="M2752" s="211">
        <f>VLOOKUP(J2752,'Depr Rates'!A:G,7,FALSE)</f>
        <v>2.4399999999999998E-2</v>
      </c>
    </row>
    <row r="2753" spans="1:13" ht="14.45" x14ac:dyDescent="0.3">
      <c r="A2753" s="212" t="s">
        <v>103</v>
      </c>
      <c r="B2753" s="213">
        <v>10100502</v>
      </c>
      <c r="C2753" s="212">
        <v>108</v>
      </c>
      <c r="D2753" s="214">
        <v>43466</v>
      </c>
      <c r="E2753" s="160" t="s">
        <v>383</v>
      </c>
      <c r="F2753" s="160">
        <v>108609197</v>
      </c>
      <c r="G2753" s="160">
        <v>0</v>
      </c>
      <c r="H2753" s="214">
        <v>43488</v>
      </c>
      <c r="I2753" s="160" t="s">
        <v>384</v>
      </c>
      <c r="J2753" s="160" t="s">
        <v>416</v>
      </c>
      <c r="K2753" s="160">
        <f t="shared" si="45"/>
        <v>1</v>
      </c>
      <c r="L2753" s="160" t="s">
        <v>101</v>
      </c>
      <c r="M2753" s="211">
        <f>VLOOKUP(J2753,'Depr Rates'!A:G,7,FALSE)</f>
        <v>2.4399999999999998E-2</v>
      </c>
    </row>
    <row r="2754" spans="1:13" ht="14.45" x14ac:dyDescent="0.3">
      <c r="A2754" s="212" t="s">
        <v>103</v>
      </c>
      <c r="B2754" s="213">
        <v>10100502</v>
      </c>
      <c r="C2754" s="212">
        <v>108</v>
      </c>
      <c r="D2754" s="214">
        <v>43497</v>
      </c>
      <c r="E2754" s="160" t="s">
        <v>383</v>
      </c>
      <c r="F2754" s="160">
        <v>108609197</v>
      </c>
      <c r="G2754" s="160">
        <v>0</v>
      </c>
      <c r="H2754" s="214">
        <v>43488</v>
      </c>
      <c r="I2754" s="160" t="s">
        <v>384</v>
      </c>
      <c r="J2754" s="160" t="s">
        <v>416</v>
      </c>
      <c r="K2754" s="160">
        <f t="shared" si="45"/>
        <v>1</v>
      </c>
      <c r="L2754" s="160" t="s">
        <v>101</v>
      </c>
      <c r="M2754" s="211">
        <f>VLOOKUP(J2754,'Depr Rates'!A:G,7,FALSE)</f>
        <v>2.4399999999999998E-2</v>
      </c>
    </row>
    <row r="2755" spans="1:13" ht="14.45" x14ac:dyDescent="0.3">
      <c r="A2755" s="212" t="s">
        <v>103</v>
      </c>
      <c r="B2755" s="213">
        <v>10100502</v>
      </c>
      <c r="C2755" s="212">
        <v>108</v>
      </c>
      <c r="D2755" s="214">
        <v>43497</v>
      </c>
      <c r="E2755" s="160" t="s">
        <v>383</v>
      </c>
      <c r="F2755" s="160">
        <v>108609197</v>
      </c>
      <c r="G2755" s="160">
        <v>0</v>
      </c>
      <c r="H2755" s="214">
        <v>43488</v>
      </c>
      <c r="I2755" s="160" t="s">
        <v>384</v>
      </c>
      <c r="J2755" s="160" t="s">
        <v>416</v>
      </c>
      <c r="K2755" s="160">
        <f t="shared" si="45"/>
        <v>1</v>
      </c>
      <c r="L2755" s="160" t="s">
        <v>101</v>
      </c>
      <c r="M2755" s="211">
        <f>VLOOKUP(J2755,'Depr Rates'!A:G,7,FALSE)</f>
        <v>2.4399999999999998E-2</v>
      </c>
    </row>
    <row r="2756" spans="1:13" ht="14.45" x14ac:dyDescent="0.3">
      <c r="A2756" s="212" t="s">
        <v>103</v>
      </c>
      <c r="B2756" s="213">
        <v>10100502</v>
      </c>
      <c r="C2756" s="212">
        <v>108</v>
      </c>
      <c r="D2756" s="214">
        <v>43497</v>
      </c>
      <c r="E2756" s="160" t="s">
        <v>383</v>
      </c>
      <c r="F2756" s="160">
        <v>108609197</v>
      </c>
      <c r="G2756" s="160">
        <v>0</v>
      </c>
      <c r="H2756" s="214">
        <v>43488</v>
      </c>
      <c r="I2756" s="160" t="s">
        <v>384</v>
      </c>
      <c r="J2756" s="160" t="s">
        <v>416</v>
      </c>
      <c r="K2756" s="160">
        <f t="shared" si="45"/>
        <v>1</v>
      </c>
      <c r="L2756" s="160" t="s">
        <v>101</v>
      </c>
      <c r="M2756" s="211">
        <f>VLOOKUP(J2756,'Depr Rates'!A:G,7,FALSE)</f>
        <v>2.4399999999999998E-2</v>
      </c>
    </row>
    <row r="2757" spans="1:13" ht="14.45" x14ac:dyDescent="0.3">
      <c r="A2757" s="212" t="s">
        <v>103</v>
      </c>
      <c r="B2757" s="213">
        <v>10100502</v>
      </c>
      <c r="C2757" s="212">
        <v>108</v>
      </c>
      <c r="D2757" s="214">
        <v>43497</v>
      </c>
      <c r="E2757" s="160" t="s">
        <v>383</v>
      </c>
      <c r="F2757" s="160">
        <v>108609197</v>
      </c>
      <c r="G2757" s="160">
        <v>0</v>
      </c>
      <c r="H2757" s="214">
        <v>43488</v>
      </c>
      <c r="I2757" s="160" t="s">
        <v>384</v>
      </c>
      <c r="J2757" s="160" t="s">
        <v>416</v>
      </c>
      <c r="K2757" s="160">
        <f t="shared" si="45"/>
        <v>1</v>
      </c>
      <c r="L2757" s="160" t="s">
        <v>101</v>
      </c>
      <c r="M2757" s="211">
        <f>VLOOKUP(J2757,'Depr Rates'!A:G,7,FALSE)</f>
        <v>2.4399999999999998E-2</v>
      </c>
    </row>
    <row r="2758" spans="1:13" ht="14.45" x14ac:dyDescent="0.3">
      <c r="A2758" s="212" t="s">
        <v>103</v>
      </c>
      <c r="B2758" s="213">
        <v>10100502</v>
      </c>
      <c r="C2758" s="212">
        <v>108</v>
      </c>
      <c r="D2758" s="214">
        <v>43525</v>
      </c>
      <c r="E2758" s="160" t="s">
        <v>383</v>
      </c>
      <c r="F2758" s="160">
        <v>108609197</v>
      </c>
      <c r="G2758" s="160">
        <v>0</v>
      </c>
      <c r="H2758" s="214">
        <v>43488</v>
      </c>
      <c r="I2758" s="160" t="s">
        <v>384</v>
      </c>
      <c r="J2758" s="160" t="s">
        <v>416</v>
      </c>
      <c r="K2758" s="160">
        <f t="shared" si="45"/>
        <v>1</v>
      </c>
      <c r="L2758" s="160" t="s">
        <v>101</v>
      </c>
      <c r="M2758" s="211">
        <f>VLOOKUP(J2758,'Depr Rates'!A:G,7,FALSE)</f>
        <v>2.4399999999999998E-2</v>
      </c>
    </row>
    <row r="2759" spans="1:13" ht="14.45" x14ac:dyDescent="0.3">
      <c r="A2759" s="212" t="s">
        <v>103</v>
      </c>
      <c r="B2759" s="213">
        <v>10100502</v>
      </c>
      <c r="C2759" s="212">
        <v>108</v>
      </c>
      <c r="D2759" s="214">
        <v>43525</v>
      </c>
      <c r="E2759" s="160" t="s">
        <v>383</v>
      </c>
      <c r="F2759" s="160">
        <v>108609197</v>
      </c>
      <c r="G2759" s="160">
        <v>0</v>
      </c>
      <c r="H2759" s="214">
        <v>43488</v>
      </c>
      <c r="I2759" s="160" t="s">
        <v>384</v>
      </c>
      <c r="J2759" s="160" t="s">
        <v>416</v>
      </c>
      <c r="K2759" s="160">
        <f t="shared" si="45"/>
        <v>1</v>
      </c>
      <c r="L2759" s="160" t="s">
        <v>101</v>
      </c>
      <c r="M2759" s="211">
        <f>VLOOKUP(J2759,'Depr Rates'!A:G,7,FALSE)</f>
        <v>2.4399999999999998E-2</v>
      </c>
    </row>
    <row r="2760" spans="1:13" ht="14.45" x14ac:dyDescent="0.3">
      <c r="A2760" s="212" t="s">
        <v>103</v>
      </c>
      <c r="B2760" s="213">
        <v>10100502</v>
      </c>
      <c r="C2760" s="212">
        <v>108</v>
      </c>
      <c r="D2760" s="214">
        <v>43525</v>
      </c>
      <c r="E2760" s="160" t="s">
        <v>383</v>
      </c>
      <c r="F2760" s="160">
        <v>108609197</v>
      </c>
      <c r="G2760" s="160">
        <v>0</v>
      </c>
      <c r="H2760" s="214">
        <v>43488</v>
      </c>
      <c r="I2760" s="160" t="s">
        <v>384</v>
      </c>
      <c r="J2760" s="160" t="s">
        <v>416</v>
      </c>
      <c r="K2760" s="160">
        <f t="shared" si="45"/>
        <v>1</v>
      </c>
      <c r="L2760" s="160" t="s">
        <v>101</v>
      </c>
      <c r="M2760" s="211">
        <f>VLOOKUP(J2760,'Depr Rates'!A:G,7,FALSE)</f>
        <v>2.4399999999999998E-2</v>
      </c>
    </row>
    <row r="2761" spans="1:13" ht="14.45" x14ac:dyDescent="0.3">
      <c r="A2761" s="212" t="s">
        <v>103</v>
      </c>
      <c r="B2761" s="213">
        <v>10100502</v>
      </c>
      <c r="C2761" s="212">
        <v>108</v>
      </c>
      <c r="D2761" s="214">
        <v>43525</v>
      </c>
      <c r="E2761" s="160" t="s">
        <v>383</v>
      </c>
      <c r="F2761" s="160">
        <v>108609197</v>
      </c>
      <c r="G2761" s="160">
        <v>0</v>
      </c>
      <c r="H2761" s="214">
        <v>43488</v>
      </c>
      <c r="I2761" s="160" t="s">
        <v>384</v>
      </c>
      <c r="J2761" s="160" t="s">
        <v>416</v>
      </c>
      <c r="K2761" s="160">
        <f t="shared" si="45"/>
        <v>1</v>
      </c>
      <c r="L2761" s="160" t="s">
        <v>101</v>
      </c>
      <c r="M2761" s="211">
        <f>VLOOKUP(J2761,'Depr Rates'!A:G,7,FALSE)</f>
        <v>2.4399999999999998E-2</v>
      </c>
    </row>
    <row r="2762" spans="1:13" ht="14.45" x14ac:dyDescent="0.3">
      <c r="A2762" s="212" t="s">
        <v>103</v>
      </c>
      <c r="B2762" s="213">
        <v>10100502</v>
      </c>
      <c r="C2762" s="212">
        <v>108</v>
      </c>
      <c r="D2762" s="214">
        <v>43525</v>
      </c>
      <c r="E2762" s="160" t="s">
        <v>383</v>
      </c>
      <c r="F2762" s="160">
        <v>108609197</v>
      </c>
      <c r="G2762" s="160">
        <v>0</v>
      </c>
      <c r="H2762" s="214">
        <v>43488</v>
      </c>
      <c r="I2762" s="160" t="s">
        <v>384</v>
      </c>
      <c r="J2762" s="160" t="s">
        <v>416</v>
      </c>
      <c r="K2762" s="160">
        <f t="shared" si="45"/>
        <v>1</v>
      </c>
      <c r="L2762" s="160" t="s">
        <v>101</v>
      </c>
      <c r="M2762" s="211">
        <f>VLOOKUP(J2762,'Depr Rates'!A:G,7,FALSE)</f>
        <v>2.4399999999999998E-2</v>
      </c>
    </row>
    <row r="2763" spans="1:13" ht="14.45" x14ac:dyDescent="0.3">
      <c r="A2763" s="212" t="s">
        <v>103</v>
      </c>
      <c r="B2763" s="213">
        <v>10100502</v>
      </c>
      <c r="C2763" s="212">
        <v>108</v>
      </c>
      <c r="D2763" s="214">
        <v>43525</v>
      </c>
      <c r="E2763" s="160" t="s">
        <v>383</v>
      </c>
      <c r="F2763" s="160">
        <v>108609197</v>
      </c>
      <c r="G2763" s="160">
        <v>0</v>
      </c>
      <c r="H2763" s="214">
        <v>43488</v>
      </c>
      <c r="I2763" s="160" t="s">
        <v>384</v>
      </c>
      <c r="J2763" s="160" t="s">
        <v>416</v>
      </c>
      <c r="K2763" s="160">
        <f t="shared" si="45"/>
        <v>1</v>
      </c>
      <c r="L2763" s="160" t="s">
        <v>101</v>
      </c>
      <c r="M2763" s="211">
        <f>VLOOKUP(J2763,'Depr Rates'!A:G,7,FALSE)</f>
        <v>2.4399999999999998E-2</v>
      </c>
    </row>
    <row r="2764" spans="1:13" ht="14.45" x14ac:dyDescent="0.3">
      <c r="A2764" s="212" t="s">
        <v>103</v>
      </c>
      <c r="B2764" s="213">
        <v>10100502</v>
      </c>
      <c r="C2764" s="212">
        <v>108</v>
      </c>
      <c r="D2764" s="214">
        <v>43497</v>
      </c>
      <c r="E2764" s="160" t="s">
        <v>381</v>
      </c>
      <c r="F2764" s="160">
        <v>108609540</v>
      </c>
      <c r="G2764" s="160">
        <v>-38.020000000000003</v>
      </c>
      <c r="H2764" s="214">
        <v>43524</v>
      </c>
      <c r="I2764" s="160" t="s">
        <v>547</v>
      </c>
      <c r="J2764" s="160" t="s">
        <v>385</v>
      </c>
      <c r="K2764" s="160">
        <f t="shared" si="45"/>
        <v>2</v>
      </c>
      <c r="L2764" s="160" t="s">
        <v>101</v>
      </c>
      <c r="M2764" s="211">
        <f>VLOOKUP(J2764,'Depr Rates'!A:G,7,FALSE)</f>
        <v>3.9399999999999998E-2</v>
      </c>
    </row>
    <row r="2765" spans="1:13" ht="14.45" x14ac:dyDescent="0.3">
      <c r="A2765" s="212" t="s">
        <v>103</v>
      </c>
      <c r="B2765" s="213">
        <v>10100502</v>
      </c>
      <c r="C2765" s="212">
        <v>108</v>
      </c>
      <c r="D2765" s="214">
        <v>43497</v>
      </c>
      <c r="E2765" s="160" t="s">
        <v>383</v>
      </c>
      <c r="F2765" s="160">
        <v>108609540</v>
      </c>
      <c r="G2765" s="160">
        <v>0</v>
      </c>
      <c r="H2765" s="214">
        <v>43524</v>
      </c>
      <c r="I2765" s="160" t="s">
        <v>547</v>
      </c>
      <c r="J2765" s="160" t="s">
        <v>385</v>
      </c>
      <c r="K2765" s="160">
        <f t="shared" si="45"/>
        <v>2</v>
      </c>
      <c r="L2765" s="160" t="s">
        <v>101</v>
      </c>
      <c r="M2765" s="211">
        <f>VLOOKUP(J2765,'Depr Rates'!A:G,7,FALSE)</f>
        <v>3.9399999999999998E-2</v>
      </c>
    </row>
    <row r="2766" spans="1:13" ht="14.45" x14ac:dyDescent="0.3">
      <c r="A2766" s="212" t="s">
        <v>103</v>
      </c>
      <c r="B2766" s="213">
        <v>10100502</v>
      </c>
      <c r="C2766" s="212">
        <v>108</v>
      </c>
      <c r="D2766" s="214">
        <v>43497</v>
      </c>
      <c r="E2766" s="160" t="s">
        <v>381</v>
      </c>
      <c r="F2766" s="160">
        <v>108609540</v>
      </c>
      <c r="G2766" s="160">
        <v>-97.05</v>
      </c>
      <c r="H2766" s="214">
        <v>43524</v>
      </c>
      <c r="I2766" s="160" t="s">
        <v>547</v>
      </c>
      <c r="J2766" s="160" t="s">
        <v>385</v>
      </c>
      <c r="K2766" s="160">
        <f t="shared" si="45"/>
        <v>2</v>
      </c>
      <c r="L2766" s="160" t="s">
        <v>101</v>
      </c>
      <c r="M2766" s="211">
        <f>VLOOKUP(J2766,'Depr Rates'!A:G,7,FALSE)</f>
        <v>3.9399999999999998E-2</v>
      </c>
    </row>
    <row r="2767" spans="1:13" ht="14.45" x14ac:dyDescent="0.3">
      <c r="A2767" s="212" t="s">
        <v>103</v>
      </c>
      <c r="B2767" s="213">
        <v>10100502</v>
      </c>
      <c r="C2767" s="212">
        <v>108</v>
      </c>
      <c r="D2767" s="214">
        <v>43497</v>
      </c>
      <c r="E2767" s="160" t="s">
        <v>383</v>
      </c>
      <c r="F2767" s="160">
        <v>108609540</v>
      </c>
      <c r="G2767" s="160">
        <v>0</v>
      </c>
      <c r="H2767" s="214">
        <v>43524</v>
      </c>
      <c r="I2767" s="160" t="s">
        <v>547</v>
      </c>
      <c r="J2767" s="160" t="s">
        <v>385</v>
      </c>
      <c r="K2767" s="160">
        <f t="shared" si="45"/>
        <v>2</v>
      </c>
      <c r="L2767" s="160" t="s">
        <v>101</v>
      </c>
      <c r="M2767" s="211">
        <f>VLOOKUP(J2767,'Depr Rates'!A:G,7,FALSE)</f>
        <v>3.9399999999999998E-2</v>
      </c>
    </row>
    <row r="2768" spans="1:13" ht="14.45" x14ac:dyDescent="0.3">
      <c r="A2768" s="212" t="s">
        <v>103</v>
      </c>
      <c r="B2768" s="213">
        <v>10100502</v>
      </c>
      <c r="C2768" s="212">
        <v>108</v>
      </c>
      <c r="D2768" s="214">
        <v>43497</v>
      </c>
      <c r="E2768" s="160" t="s">
        <v>381</v>
      </c>
      <c r="F2768" s="160">
        <v>108609540</v>
      </c>
      <c r="G2768" s="160">
        <v>-5.1100000000000003</v>
      </c>
      <c r="H2768" s="214">
        <v>43524</v>
      </c>
      <c r="I2768" s="160" t="s">
        <v>547</v>
      </c>
      <c r="J2768" s="160" t="s">
        <v>385</v>
      </c>
      <c r="K2768" s="160">
        <f t="shared" si="45"/>
        <v>2</v>
      </c>
      <c r="L2768" s="160" t="s">
        <v>101</v>
      </c>
      <c r="M2768" s="211">
        <f>VLOOKUP(J2768,'Depr Rates'!A:G,7,FALSE)</f>
        <v>3.9399999999999998E-2</v>
      </c>
    </row>
    <row r="2769" spans="1:13" ht="14.45" x14ac:dyDescent="0.3">
      <c r="A2769" s="212" t="s">
        <v>103</v>
      </c>
      <c r="B2769" s="213">
        <v>10100502</v>
      </c>
      <c r="C2769" s="212">
        <v>108</v>
      </c>
      <c r="D2769" s="214">
        <v>43497</v>
      </c>
      <c r="E2769" s="160" t="s">
        <v>383</v>
      </c>
      <c r="F2769" s="160">
        <v>108609540</v>
      </c>
      <c r="G2769" s="160">
        <v>0</v>
      </c>
      <c r="H2769" s="214">
        <v>43524</v>
      </c>
      <c r="I2769" s="160" t="s">
        <v>547</v>
      </c>
      <c r="J2769" s="160" t="s">
        <v>385</v>
      </c>
      <c r="K2769" s="160">
        <f t="shared" si="45"/>
        <v>2</v>
      </c>
      <c r="L2769" s="160" t="s">
        <v>101</v>
      </c>
      <c r="M2769" s="211">
        <f>VLOOKUP(J2769,'Depr Rates'!A:G,7,FALSE)</f>
        <v>3.9399999999999998E-2</v>
      </c>
    </row>
    <row r="2770" spans="1:13" ht="14.45" x14ac:dyDescent="0.3">
      <c r="A2770" s="212" t="s">
        <v>103</v>
      </c>
      <c r="B2770" s="213">
        <v>10100502</v>
      </c>
      <c r="C2770" s="212">
        <v>108</v>
      </c>
      <c r="D2770" s="214">
        <v>43525</v>
      </c>
      <c r="E2770" s="160" t="s">
        <v>383</v>
      </c>
      <c r="F2770" s="160">
        <v>108609540</v>
      </c>
      <c r="G2770" s="160">
        <v>0</v>
      </c>
      <c r="H2770" s="214">
        <v>43524</v>
      </c>
      <c r="I2770" s="160" t="s">
        <v>384</v>
      </c>
      <c r="J2770" s="160" t="s">
        <v>385</v>
      </c>
      <c r="K2770" s="160">
        <f t="shared" si="45"/>
        <v>2</v>
      </c>
      <c r="L2770" s="160" t="s">
        <v>101</v>
      </c>
      <c r="M2770" s="211">
        <f>VLOOKUP(J2770,'Depr Rates'!A:G,7,FALSE)</f>
        <v>3.9399999999999998E-2</v>
      </c>
    </row>
    <row r="2771" spans="1:13" ht="14.45" x14ac:dyDescent="0.3">
      <c r="A2771" s="212" t="s">
        <v>103</v>
      </c>
      <c r="B2771" s="213">
        <v>10100502</v>
      </c>
      <c r="C2771" s="212">
        <v>108</v>
      </c>
      <c r="D2771" s="214">
        <v>43525</v>
      </c>
      <c r="E2771" s="160" t="s">
        <v>383</v>
      </c>
      <c r="F2771" s="160">
        <v>108609540</v>
      </c>
      <c r="G2771" s="160">
        <v>0</v>
      </c>
      <c r="H2771" s="214">
        <v>43524</v>
      </c>
      <c r="I2771" s="160" t="s">
        <v>384</v>
      </c>
      <c r="J2771" s="160" t="s">
        <v>385</v>
      </c>
      <c r="K2771" s="160">
        <f t="shared" si="45"/>
        <v>2</v>
      </c>
      <c r="L2771" s="160" t="s">
        <v>101</v>
      </c>
      <c r="M2771" s="211">
        <f>VLOOKUP(J2771,'Depr Rates'!A:G,7,FALSE)</f>
        <v>3.9399999999999998E-2</v>
      </c>
    </row>
    <row r="2772" spans="1:13" ht="14.45" x14ac:dyDescent="0.3">
      <c r="A2772" s="212" t="s">
        <v>103</v>
      </c>
      <c r="B2772" s="213">
        <v>10100502</v>
      </c>
      <c r="C2772" s="212">
        <v>108</v>
      </c>
      <c r="D2772" s="214">
        <v>43525</v>
      </c>
      <c r="E2772" s="160" t="s">
        <v>383</v>
      </c>
      <c r="F2772" s="160">
        <v>108609540</v>
      </c>
      <c r="G2772" s="160">
        <v>0</v>
      </c>
      <c r="H2772" s="214">
        <v>43524</v>
      </c>
      <c r="I2772" s="160" t="s">
        <v>384</v>
      </c>
      <c r="J2772" s="160" t="s">
        <v>385</v>
      </c>
      <c r="K2772" s="160">
        <f t="shared" si="45"/>
        <v>2</v>
      </c>
      <c r="L2772" s="160" t="s">
        <v>101</v>
      </c>
      <c r="M2772" s="211">
        <f>VLOOKUP(J2772,'Depr Rates'!A:G,7,FALSE)</f>
        <v>3.9399999999999998E-2</v>
      </c>
    </row>
    <row r="2773" spans="1:13" ht="14.45" x14ac:dyDescent="0.3">
      <c r="A2773" s="212" t="s">
        <v>103</v>
      </c>
      <c r="B2773" s="213">
        <v>10100502</v>
      </c>
      <c r="C2773" s="212">
        <v>108</v>
      </c>
      <c r="D2773" s="214">
        <v>43525</v>
      </c>
      <c r="E2773" s="160" t="s">
        <v>383</v>
      </c>
      <c r="F2773" s="160">
        <v>108609540</v>
      </c>
      <c r="G2773" s="160">
        <v>0</v>
      </c>
      <c r="H2773" s="214">
        <v>43524</v>
      </c>
      <c r="I2773" s="160" t="s">
        <v>384</v>
      </c>
      <c r="J2773" s="160" t="s">
        <v>385</v>
      </c>
      <c r="K2773" s="160">
        <f t="shared" si="45"/>
        <v>2</v>
      </c>
      <c r="L2773" s="160" t="s">
        <v>101</v>
      </c>
      <c r="M2773" s="211">
        <f>VLOOKUP(J2773,'Depr Rates'!A:G,7,FALSE)</f>
        <v>3.9399999999999998E-2</v>
      </c>
    </row>
    <row r="2774" spans="1:13" ht="14.45" x14ac:dyDescent="0.3">
      <c r="A2774" s="212" t="s">
        <v>103</v>
      </c>
      <c r="B2774" s="213">
        <v>10100502</v>
      </c>
      <c r="C2774" s="212">
        <v>108</v>
      </c>
      <c r="D2774" s="214">
        <v>43525</v>
      </c>
      <c r="E2774" s="160" t="s">
        <v>383</v>
      </c>
      <c r="F2774" s="160">
        <v>108609540</v>
      </c>
      <c r="G2774" s="160">
        <v>0</v>
      </c>
      <c r="H2774" s="214">
        <v>43524</v>
      </c>
      <c r="I2774" s="160" t="s">
        <v>384</v>
      </c>
      <c r="J2774" s="160" t="s">
        <v>385</v>
      </c>
      <c r="K2774" s="160">
        <f t="shared" si="45"/>
        <v>2</v>
      </c>
      <c r="L2774" s="160" t="s">
        <v>101</v>
      </c>
      <c r="M2774" s="211">
        <f>VLOOKUP(J2774,'Depr Rates'!A:G,7,FALSE)</f>
        <v>3.9399999999999998E-2</v>
      </c>
    </row>
    <row r="2775" spans="1:13" ht="14.45" x14ac:dyDescent="0.3">
      <c r="A2775" s="212" t="s">
        <v>103</v>
      </c>
      <c r="B2775" s="213">
        <v>10100502</v>
      </c>
      <c r="C2775" s="212">
        <v>108</v>
      </c>
      <c r="D2775" s="214">
        <v>43525</v>
      </c>
      <c r="E2775" s="160" t="s">
        <v>383</v>
      </c>
      <c r="F2775" s="160">
        <v>108609540</v>
      </c>
      <c r="G2775" s="160">
        <v>0</v>
      </c>
      <c r="H2775" s="214">
        <v>43524</v>
      </c>
      <c r="I2775" s="160" t="s">
        <v>384</v>
      </c>
      <c r="J2775" s="160" t="s">
        <v>385</v>
      </c>
      <c r="K2775" s="160">
        <f t="shared" si="45"/>
        <v>2</v>
      </c>
      <c r="L2775" s="160" t="s">
        <v>101</v>
      </c>
      <c r="M2775" s="211">
        <f>VLOOKUP(J2775,'Depr Rates'!A:G,7,FALSE)</f>
        <v>3.9399999999999998E-2</v>
      </c>
    </row>
    <row r="2776" spans="1:13" ht="14.45" x14ac:dyDescent="0.3">
      <c r="A2776" s="212" t="s">
        <v>103</v>
      </c>
      <c r="B2776" s="213">
        <v>10100502</v>
      </c>
      <c r="C2776" s="212">
        <v>108</v>
      </c>
      <c r="D2776" s="214">
        <v>43466</v>
      </c>
      <c r="E2776" s="160" t="s">
        <v>381</v>
      </c>
      <c r="F2776" s="160">
        <v>108610077</v>
      </c>
      <c r="G2776" s="160">
        <v>-2.8</v>
      </c>
      <c r="H2776" s="214">
        <v>43488</v>
      </c>
      <c r="I2776" s="160" t="s">
        <v>480</v>
      </c>
      <c r="J2776" s="160" t="s">
        <v>424</v>
      </c>
      <c r="K2776" s="160">
        <f t="shared" si="45"/>
        <v>1</v>
      </c>
      <c r="L2776" s="160" t="s">
        <v>101</v>
      </c>
      <c r="M2776" s="211">
        <f>VLOOKUP(J2776,'Depr Rates'!A:G,7,FALSE)</f>
        <v>2.2100000000000002E-2</v>
      </c>
    </row>
    <row r="2777" spans="1:13" ht="14.45" x14ac:dyDescent="0.3">
      <c r="A2777" s="212" t="s">
        <v>103</v>
      </c>
      <c r="B2777" s="213">
        <v>10100502</v>
      </c>
      <c r="C2777" s="212">
        <v>108</v>
      </c>
      <c r="D2777" s="214">
        <v>43466</v>
      </c>
      <c r="E2777" s="160" t="s">
        <v>383</v>
      </c>
      <c r="F2777" s="160">
        <v>108610077</v>
      </c>
      <c r="G2777" s="160">
        <v>0</v>
      </c>
      <c r="H2777" s="214">
        <v>43488</v>
      </c>
      <c r="I2777" s="160" t="s">
        <v>480</v>
      </c>
      <c r="J2777" s="160" t="s">
        <v>424</v>
      </c>
      <c r="K2777" s="160">
        <f t="shared" si="45"/>
        <v>1</v>
      </c>
      <c r="L2777" s="160" t="s">
        <v>101</v>
      </c>
      <c r="M2777" s="211">
        <f>VLOOKUP(J2777,'Depr Rates'!A:G,7,FALSE)</f>
        <v>2.2100000000000002E-2</v>
      </c>
    </row>
    <row r="2778" spans="1:13" ht="14.45" x14ac:dyDescent="0.3">
      <c r="A2778" s="212" t="s">
        <v>103</v>
      </c>
      <c r="B2778" s="213">
        <v>10100502</v>
      </c>
      <c r="C2778" s="212">
        <v>108</v>
      </c>
      <c r="D2778" s="214">
        <v>43466</v>
      </c>
      <c r="E2778" s="160" t="s">
        <v>383</v>
      </c>
      <c r="F2778" s="160">
        <v>108610077</v>
      </c>
      <c r="G2778" s="160">
        <v>0</v>
      </c>
      <c r="H2778" s="214">
        <v>43488</v>
      </c>
      <c r="I2778" s="160" t="s">
        <v>384</v>
      </c>
      <c r="J2778" s="160" t="s">
        <v>424</v>
      </c>
      <c r="K2778" s="160">
        <f t="shared" si="45"/>
        <v>1</v>
      </c>
      <c r="L2778" s="160" t="s">
        <v>101</v>
      </c>
      <c r="M2778" s="211">
        <f>VLOOKUP(J2778,'Depr Rates'!A:G,7,FALSE)</f>
        <v>2.2100000000000002E-2</v>
      </c>
    </row>
    <row r="2779" spans="1:13" ht="14.45" x14ac:dyDescent="0.3">
      <c r="A2779" s="212" t="s">
        <v>103</v>
      </c>
      <c r="B2779" s="213">
        <v>10100502</v>
      </c>
      <c r="C2779" s="212">
        <v>108</v>
      </c>
      <c r="D2779" s="214">
        <v>43497</v>
      </c>
      <c r="E2779" s="160" t="s">
        <v>383</v>
      </c>
      <c r="F2779" s="160">
        <v>108610077</v>
      </c>
      <c r="G2779" s="160">
        <v>0</v>
      </c>
      <c r="H2779" s="214">
        <v>43488</v>
      </c>
      <c r="I2779" s="160" t="s">
        <v>384</v>
      </c>
      <c r="J2779" s="160" t="s">
        <v>424</v>
      </c>
      <c r="K2779" s="160">
        <f t="shared" si="45"/>
        <v>1</v>
      </c>
      <c r="L2779" s="160" t="s">
        <v>101</v>
      </c>
      <c r="M2779" s="211">
        <f>VLOOKUP(J2779,'Depr Rates'!A:G,7,FALSE)</f>
        <v>2.2100000000000002E-2</v>
      </c>
    </row>
    <row r="2780" spans="1:13" ht="14.45" x14ac:dyDescent="0.3">
      <c r="A2780" s="212" t="s">
        <v>103</v>
      </c>
      <c r="B2780" s="213">
        <v>10100502</v>
      </c>
      <c r="C2780" s="212">
        <v>108</v>
      </c>
      <c r="D2780" s="214">
        <v>43497</v>
      </c>
      <c r="E2780" s="160" t="s">
        <v>383</v>
      </c>
      <c r="F2780" s="160">
        <v>108610077</v>
      </c>
      <c r="G2780" s="160">
        <v>0</v>
      </c>
      <c r="H2780" s="214">
        <v>43488</v>
      </c>
      <c r="I2780" s="160" t="s">
        <v>384</v>
      </c>
      <c r="J2780" s="160" t="s">
        <v>424</v>
      </c>
      <c r="K2780" s="160">
        <f t="shared" si="45"/>
        <v>1</v>
      </c>
      <c r="L2780" s="160" t="s">
        <v>101</v>
      </c>
      <c r="M2780" s="211">
        <f>VLOOKUP(J2780,'Depr Rates'!A:G,7,FALSE)</f>
        <v>2.2100000000000002E-2</v>
      </c>
    </row>
    <row r="2781" spans="1:13" ht="14.45" x14ac:dyDescent="0.3">
      <c r="A2781" s="212" t="s">
        <v>103</v>
      </c>
      <c r="B2781" s="213">
        <v>10100502</v>
      </c>
      <c r="C2781" s="212">
        <v>108</v>
      </c>
      <c r="D2781" s="214">
        <v>43525</v>
      </c>
      <c r="E2781" s="160" t="s">
        <v>383</v>
      </c>
      <c r="F2781" s="160">
        <v>108610077</v>
      </c>
      <c r="G2781" s="160">
        <v>0</v>
      </c>
      <c r="H2781" s="214">
        <v>43488</v>
      </c>
      <c r="I2781" s="160" t="s">
        <v>384</v>
      </c>
      <c r="J2781" s="160" t="s">
        <v>424</v>
      </c>
      <c r="K2781" s="160">
        <f t="shared" si="45"/>
        <v>1</v>
      </c>
      <c r="L2781" s="160" t="s">
        <v>101</v>
      </c>
      <c r="M2781" s="211">
        <f>VLOOKUP(J2781,'Depr Rates'!A:G,7,FALSE)</f>
        <v>2.2100000000000002E-2</v>
      </c>
    </row>
    <row r="2782" spans="1:13" ht="14.45" x14ac:dyDescent="0.3">
      <c r="A2782" s="212" t="s">
        <v>103</v>
      </c>
      <c r="B2782" s="213">
        <v>10100502</v>
      </c>
      <c r="C2782" s="212">
        <v>108</v>
      </c>
      <c r="D2782" s="214">
        <v>43525</v>
      </c>
      <c r="E2782" s="160" t="s">
        <v>383</v>
      </c>
      <c r="F2782" s="160">
        <v>108610077</v>
      </c>
      <c r="G2782" s="160">
        <v>0</v>
      </c>
      <c r="H2782" s="214">
        <v>43488</v>
      </c>
      <c r="I2782" s="160" t="s">
        <v>384</v>
      </c>
      <c r="J2782" s="160" t="s">
        <v>424</v>
      </c>
      <c r="K2782" s="160">
        <f t="shared" si="45"/>
        <v>1</v>
      </c>
      <c r="L2782" s="160" t="s">
        <v>101</v>
      </c>
      <c r="M2782" s="211">
        <f>VLOOKUP(J2782,'Depr Rates'!A:G,7,FALSE)</f>
        <v>2.2100000000000002E-2</v>
      </c>
    </row>
    <row r="2783" spans="1:13" ht="14.45" x14ac:dyDescent="0.3">
      <c r="A2783" s="212" t="s">
        <v>103</v>
      </c>
      <c r="B2783" s="213">
        <v>10100502</v>
      </c>
      <c r="C2783" s="212">
        <v>108</v>
      </c>
      <c r="D2783" s="214">
        <v>43525</v>
      </c>
      <c r="E2783" s="160" t="s">
        <v>383</v>
      </c>
      <c r="F2783" s="160">
        <v>108610077</v>
      </c>
      <c r="G2783" s="160">
        <v>0</v>
      </c>
      <c r="H2783" s="214">
        <v>43488</v>
      </c>
      <c r="I2783" s="160" t="s">
        <v>384</v>
      </c>
      <c r="J2783" s="160" t="s">
        <v>424</v>
      </c>
      <c r="K2783" s="160">
        <f t="shared" si="45"/>
        <v>1</v>
      </c>
      <c r="L2783" s="160" t="s">
        <v>101</v>
      </c>
      <c r="M2783" s="211">
        <f>VLOOKUP(J2783,'Depr Rates'!A:G,7,FALSE)</f>
        <v>2.2100000000000002E-2</v>
      </c>
    </row>
    <row r="2784" spans="1:13" ht="14.45" x14ac:dyDescent="0.3">
      <c r="A2784" s="212" t="s">
        <v>103</v>
      </c>
      <c r="B2784" s="213">
        <v>10100502</v>
      </c>
      <c r="C2784" s="212">
        <v>108</v>
      </c>
      <c r="D2784" s="214">
        <v>43466</v>
      </c>
      <c r="E2784" s="160" t="s">
        <v>381</v>
      </c>
      <c r="F2784" s="160">
        <v>108610246</v>
      </c>
      <c r="G2784" s="160">
        <v>-38.020000000000003</v>
      </c>
      <c r="H2784" s="214">
        <v>43488</v>
      </c>
      <c r="I2784" s="160" t="s">
        <v>480</v>
      </c>
      <c r="J2784" s="160" t="s">
        <v>385</v>
      </c>
      <c r="K2784" s="160">
        <f t="shared" si="45"/>
        <v>1</v>
      </c>
      <c r="L2784" s="160" t="s">
        <v>101</v>
      </c>
      <c r="M2784" s="211">
        <f>VLOOKUP(J2784,'Depr Rates'!A:G,7,FALSE)</f>
        <v>3.9399999999999998E-2</v>
      </c>
    </row>
    <row r="2785" spans="1:13" ht="14.45" x14ac:dyDescent="0.3">
      <c r="A2785" s="212" t="s">
        <v>103</v>
      </c>
      <c r="B2785" s="213">
        <v>10100502</v>
      </c>
      <c r="C2785" s="212">
        <v>108</v>
      </c>
      <c r="D2785" s="214">
        <v>43466</v>
      </c>
      <c r="E2785" s="160" t="s">
        <v>381</v>
      </c>
      <c r="F2785" s="160">
        <v>108610246</v>
      </c>
      <c r="G2785" s="160">
        <v>-5.1100000000000003</v>
      </c>
      <c r="H2785" s="214">
        <v>43488</v>
      </c>
      <c r="I2785" s="160" t="s">
        <v>480</v>
      </c>
      <c r="J2785" s="160" t="s">
        <v>385</v>
      </c>
      <c r="K2785" s="160">
        <f t="shared" si="45"/>
        <v>1</v>
      </c>
      <c r="L2785" s="160" t="s">
        <v>101</v>
      </c>
      <c r="M2785" s="211">
        <f>VLOOKUP(J2785,'Depr Rates'!A:G,7,FALSE)</f>
        <v>3.9399999999999998E-2</v>
      </c>
    </row>
    <row r="2786" spans="1:13" ht="14.45" x14ac:dyDescent="0.3">
      <c r="A2786" s="212" t="s">
        <v>103</v>
      </c>
      <c r="B2786" s="213">
        <v>10100502</v>
      </c>
      <c r="C2786" s="212">
        <v>108</v>
      </c>
      <c r="D2786" s="214">
        <v>43466</v>
      </c>
      <c r="E2786" s="160" t="s">
        <v>381</v>
      </c>
      <c r="F2786" s="160">
        <v>108610246</v>
      </c>
      <c r="G2786" s="160">
        <v>-38.020000000000003</v>
      </c>
      <c r="H2786" s="214">
        <v>43488</v>
      </c>
      <c r="I2786" s="160" t="s">
        <v>480</v>
      </c>
      <c r="J2786" s="160" t="s">
        <v>385</v>
      </c>
      <c r="K2786" s="160">
        <f t="shared" si="45"/>
        <v>1</v>
      </c>
      <c r="L2786" s="160" t="s">
        <v>101</v>
      </c>
      <c r="M2786" s="211">
        <f>VLOOKUP(J2786,'Depr Rates'!A:G,7,FALSE)</f>
        <v>3.9399999999999998E-2</v>
      </c>
    </row>
    <row r="2787" spans="1:13" ht="14.45" x14ac:dyDescent="0.3">
      <c r="A2787" s="212" t="s">
        <v>103</v>
      </c>
      <c r="B2787" s="213">
        <v>10100502</v>
      </c>
      <c r="C2787" s="212">
        <v>108</v>
      </c>
      <c r="D2787" s="214">
        <v>43466</v>
      </c>
      <c r="E2787" s="160" t="s">
        <v>381</v>
      </c>
      <c r="F2787" s="160">
        <v>108610246</v>
      </c>
      <c r="G2787" s="160">
        <v>-10.37</v>
      </c>
      <c r="H2787" s="214">
        <v>43488</v>
      </c>
      <c r="I2787" s="160" t="s">
        <v>480</v>
      </c>
      <c r="J2787" s="160" t="s">
        <v>385</v>
      </c>
      <c r="K2787" s="160">
        <f t="shared" si="45"/>
        <v>1</v>
      </c>
      <c r="L2787" s="160" t="s">
        <v>101</v>
      </c>
      <c r="M2787" s="211">
        <f>VLOOKUP(J2787,'Depr Rates'!A:G,7,FALSE)</f>
        <v>3.9399999999999998E-2</v>
      </c>
    </row>
    <row r="2788" spans="1:13" ht="14.45" x14ac:dyDescent="0.3">
      <c r="A2788" s="212" t="s">
        <v>103</v>
      </c>
      <c r="B2788" s="213">
        <v>10100502</v>
      </c>
      <c r="C2788" s="212">
        <v>108</v>
      </c>
      <c r="D2788" s="214">
        <v>43466</v>
      </c>
      <c r="E2788" s="160" t="s">
        <v>381</v>
      </c>
      <c r="F2788" s="160">
        <v>108610246</v>
      </c>
      <c r="G2788" s="160">
        <v>-76.69</v>
      </c>
      <c r="H2788" s="214">
        <v>43488</v>
      </c>
      <c r="I2788" s="160" t="s">
        <v>480</v>
      </c>
      <c r="J2788" s="160" t="s">
        <v>385</v>
      </c>
      <c r="K2788" s="160">
        <f t="shared" si="45"/>
        <v>1</v>
      </c>
      <c r="L2788" s="160" t="s">
        <v>101</v>
      </c>
      <c r="M2788" s="211">
        <f>VLOOKUP(J2788,'Depr Rates'!A:G,7,FALSE)</f>
        <v>3.9399999999999998E-2</v>
      </c>
    </row>
    <row r="2789" spans="1:13" ht="14.45" x14ac:dyDescent="0.3">
      <c r="A2789" s="212" t="s">
        <v>103</v>
      </c>
      <c r="B2789" s="213">
        <v>10100502</v>
      </c>
      <c r="C2789" s="212">
        <v>108</v>
      </c>
      <c r="D2789" s="214">
        <v>43466</v>
      </c>
      <c r="E2789" s="160" t="s">
        <v>381</v>
      </c>
      <c r="F2789" s="160">
        <v>108610246</v>
      </c>
      <c r="G2789" s="160">
        <v>-196.97</v>
      </c>
      <c r="H2789" s="214">
        <v>43488</v>
      </c>
      <c r="I2789" s="160" t="s">
        <v>480</v>
      </c>
      <c r="J2789" s="160" t="s">
        <v>385</v>
      </c>
      <c r="K2789" s="160">
        <f t="shared" si="45"/>
        <v>1</v>
      </c>
      <c r="L2789" s="160" t="s">
        <v>101</v>
      </c>
      <c r="M2789" s="211">
        <f>VLOOKUP(J2789,'Depr Rates'!A:G,7,FALSE)</f>
        <v>3.9399999999999998E-2</v>
      </c>
    </row>
    <row r="2790" spans="1:13" ht="14.45" x14ac:dyDescent="0.3">
      <c r="A2790" s="212" t="s">
        <v>103</v>
      </c>
      <c r="B2790" s="213">
        <v>10100502</v>
      </c>
      <c r="C2790" s="212">
        <v>108</v>
      </c>
      <c r="D2790" s="214">
        <v>43466</v>
      </c>
      <c r="E2790" s="160" t="s">
        <v>381</v>
      </c>
      <c r="F2790" s="160">
        <v>108610246</v>
      </c>
      <c r="G2790" s="160">
        <v>-5.1100000000000003</v>
      </c>
      <c r="H2790" s="214">
        <v>43488</v>
      </c>
      <c r="I2790" s="160" t="s">
        <v>480</v>
      </c>
      <c r="J2790" s="160" t="s">
        <v>385</v>
      </c>
      <c r="K2790" s="160">
        <f t="shared" ref="K2790:K2853" si="46">MONTH(H2790)</f>
        <v>1</v>
      </c>
      <c r="L2790" s="160" t="s">
        <v>101</v>
      </c>
      <c r="M2790" s="211">
        <f>VLOOKUP(J2790,'Depr Rates'!A:G,7,FALSE)</f>
        <v>3.9399999999999998E-2</v>
      </c>
    </row>
    <row r="2791" spans="1:13" ht="14.45" x14ac:dyDescent="0.3">
      <c r="A2791" s="212" t="s">
        <v>103</v>
      </c>
      <c r="B2791" s="213">
        <v>10100502</v>
      </c>
      <c r="C2791" s="212">
        <v>108</v>
      </c>
      <c r="D2791" s="214">
        <v>43466</v>
      </c>
      <c r="E2791" s="160" t="s">
        <v>381</v>
      </c>
      <c r="F2791" s="160">
        <v>108610246</v>
      </c>
      <c r="G2791" s="160">
        <v>-38.020000000000003</v>
      </c>
      <c r="H2791" s="214">
        <v>43488</v>
      </c>
      <c r="I2791" s="160" t="s">
        <v>480</v>
      </c>
      <c r="J2791" s="160" t="s">
        <v>385</v>
      </c>
      <c r="K2791" s="160">
        <f t="shared" si="46"/>
        <v>1</v>
      </c>
      <c r="L2791" s="160" t="s">
        <v>101</v>
      </c>
      <c r="M2791" s="211">
        <f>VLOOKUP(J2791,'Depr Rates'!A:G,7,FALSE)</f>
        <v>3.9399999999999998E-2</v>
      </c>
    </row>
    <row r="2792" spans="1:13" ht="14.45" x14ac:dyDescent="0.3">
      <c r="A2792" s="212" t="s">
        <v>103</v>
      </c>
      <c r="B2792" s="213">
        <v>10100502</v>
      </c>
      <c r="C2792" s="212">
        <v>108</v>
      </c>
      <c r="D2792" s="214">
        <v>43466</v>
      </c>
      <c r="E2792" s="160" t="s">
        <v>381</v>
      </c>
      <c r="F2792" s="160">
        <v>108610246</v>
      </c>
      <c r="G2792" s="160">
        <v>-97.05</v>
      </c>
      <c r="H2792" s="214">
        <v>43488</v>
      </c>
      <c r="I2792" s="160" t="s">
        <v>480</v>
      </c>
      <c r="J2792" s="160" t="s">
        <v>385</v>
      </c>
      <c r="K2792" s="160">
        <f t="shared" si="46"/>
        <v>1</v>
      </c>
      <c r="L2792" s="160" t="s">
        <v>101</v>
      </c>
      <c r="M2792" s="211">
        <f>VLOOKUP(J2792,'Depr Rates'!A:G,7,FALSE)</f>
        <v>3.9399999999999998E-2</v>
      </c>
    </row>
    <row r="2793" spans="1:13" ht="14.45" x14ac:dyDescent="0.3">
      <c r="A2793" s="212" t="s">
        <v>103</v>
      </c>
      <c r="B2793" s="213">
        <v>10100502</v>
      </c>
      <c r="C2793" s="212">
        <v>108</v>
      </c>
      <c r="D2793" s="214">
        <v>43466</v>
      </c>
      <c r="E2793" s="160" t="s">
        <v>381</v>
      </c>
      <c r="F2793" s="160">
        <v>108610246</v>
      </c>
      <c r="G2793" s="160">
        <v>-97.05</v>
      </c>
      <c r="H2793" s="214">
        <v>43488</v>
      </c>
      <c r="I2793" s="160" t="s">
        <v>480</v>
      </c>
      <c r="J2793" s="160" t="s">
        <v>385</v>
      </c>
      <c r="K2793" s="160">
        <f t="shared" si="46"/>
        <v>1</v>
      </c>
      <c r="L2793" s="160" t="s">
        <v>101</v>
      </c>
      <c r="M2793" s="211">
        <f>VLOOKUP(J2793,'Depr Rates'!A:G,7,FALSE)</f>
        <v>3.9399999999999998E-2</v>
      </c>
    </row>
    <row r="2794" spans="1:13" ht="14.45" x14ac:dyDescent="0.3">
      <c r="A2794" s="212" t="s">
        <v>103</v>
      </c>
      <c r="B2794" s="213">
        <v>10100502</v>
      </c>
      <c r="C2794" s="212">
        <v>108</v>
      </c>
      <c r="D2794" s="214">
        <v>43466</v>
      </c>
      <c r="E2794" s="160" t="s">
        <v>383</v>
      </c>
      <c r="F2794" s="160">
        <v>108610246</v>
      </c>
      <c r="G2794" s="160">
        <v>0</v>
      </c>
      <c r="H2794" s="214">
        <v>43488</v>
      </c>
      <c r="I2794" s="160" t="s">
        <v>480</v>
      </c>
      <c r="J2794" s="160" t="s">
        <v>385</v>
      </c>
      <c r="K2794" s="160">
        <f t="shared" si="46"/>
        <v>1</v>
      </c>
      <c r="L2794" s="160" t="s">
        <v>101</v>
      </c>
      <c r="M2794" s="211">
        <f>VLOOKUP(J2794,'Depr Rates'!A:G,7,FALSE)</f>
        <v>3.9399999999999998E-2</v>
      </c>
    </row>
    <row r="2795" spans="1:13" ht="14.45" x14ac:dyDescent="0.3">
      <c r="A2795" s="212" t="s">
        <v>103</v>
      </c>
      <c r="B2795" s="213">
        <v>10100502</v>
      </c>
      <c r="C2795" s="212">
        <v>108</v>
      </c>
      <c r="D2795" s="214">
        <v>43466</v>
      </c>
      <c r="E2795" s="160" t="s">
        <v>383</v>
      </c>
      <c r="F2795" s="160">
        <v>108610246</v>
      </c>
      <c r="G2795" s="160">
        <v>0</v>
      </c>
      <c r="H2795" s="214">
        <v>43488</v>
      </c>
      <c r="I2795" s="160" t="s">
        <v>480</v>
      </c>
      <c r="J2795" s="160" t="s">
        <v>385</v>
      </c>
      <c r="K2795" s="160">
        <f t="shared" si="46"/>
        <v>1</v>
      </c>
      <c r="L2795" s="160" t="s">
        <v>101</v>
      </c>
      <c r="M2795" s="211">
        <f>VLOOKUP(J2795,'Depr Rates'!A:G,7,FALSE)</f>
        <v>3.9399999999999998E-2</v>
      </c>
    </row>
    <row r="2796" spans="1:13" ht="14.45" x14ac:dyDescent="0.3">
      <c r="A2796" s="212" t="s">
        <v>103</v>
      </c>
      <c r="B2796" s="213">
        <v>10100502</v>
      </c>
      <c r="C2796" s="212">
        <v>108</v>
      </c>
      <c r="D2796" s="214">
        <v>43466</v>
      </c>
      <c r="E2796" s="160" t="s">
        <v>383</v>
      </c>
      <c r="F2796" s="160">
        <v>108610246</v>
      </c>
      <c r="G2796" s="160">
        <v>0</v>
      </c>
      <c r="H2796" s="214">
        <v>43488</v>
      </c>
      <c r="I2796" s="160" t="s">
        <v>480</v>
      </c>
      <c r="J2796" s="160" t="s">
        <v>385</v>
      </c>
      <c r="K2796" s="160">
        <f t="shared" si="46"/>
        <v>1</v>
      </c>
      <c r="L2796" s="160" t="s">
        <v>101</v>
      </c>
      <c r="M2796" s="211">
        <f>VLOOKUP(J2796,'Depr Rates'!A:G,7,FALSE)</f>
        <v>3.9399999999999998E-2</v>
      </c>
    </row>
    <row r="2797" spans="1:13" ht="14.45" x14ac:dyDescent="0.3">
      <c r="A2797" s="212" t="s">
        <v>103</v>
      </c>
      <c r="B2797" s="213">
        <v>10100502</v>
      </c>
      <c r="C2797" s="212">
        <v>108</v>
      </c>
      <c r="D2797" s="214">
        <v>43466</v>
      </c>
      <c r="E2797" s="160" t="s">
        <v>383</v>
      </c>
      <c r="F2797" s="160">
        <v>108610246</v>
      </c>
      <c r="G2797" s="160">
        <v>0</v>
      </c>
      <c r="H2797" s="214">
        <v>43488</v>
      </c>
      <c r="I2797" s="160" t="s">
        <v>480</v>
      </c>
      <c r="J2797" s="160" t="s">
        <v>385</v>
      </c>
      <c r="K2797" s="160">
        <f t="shared" si="46"/>
        <v>1</v>
      </c>
      <c r="L2797" s="160" t="s">
        <v>101</v>
      </c>
      <c r="M2797" s="211">
        <f>VLOOKUP(J2797,'Depr Rates'!A:G,7,FALSE)</f>
        <v>3.9399999999999998E-2</v>
      </c>
    </row>
    <row r="2798" spans="1:13" ht="14.45" x14ac:dyDescent="0.3">
      <c r="A2798" s="212" t="s">
        <v>103</v>
      </c>
      <c r="B2798" s="213">
        <v>10100502</v>
      </c>
      <c r="C2798" s="212">
        <v>108</v>
      </c>
      <c r="D2798" s="214">
        <v>43466</v>
      </c>
      <c r="E2798" s="160" t="s">
        <v>383</v>
      </c>
      <c r="F2798" s="160">
        <v>108610246</v>
      </c>
      <c r="G2798" s="160">
        <v>0</v>
      </c>
      <c r="H2798" s="214">
        <v>43488</v>
      </c>
      <c r="I2798" s="160" t="s">
        <v>480</v>
      </c>
      <c r="J2798" s="160" t="s">
        <v>385</v>
      </c>
      <c r="K2798" s="160">
        <f t="shared" si="46"/>
        <v>1</v>
      </c>
      <c r="L2798" s="160" t="s">
        <v>101</v>
      </c>
      <c r="M2798" s="211">
        <f>VLOOKUP(J2798,'Depr Rates'!A:G,7,FALSE)</f>
        <v>3.9399999999999998E-2</v>
      </c>
    </row>
    <row r="2799" spans="1:13" ht="14.45" x14ac:dyDescent="0.3">
      <c r="A2799" s="212" t="s">
        <v>103</v>
      </c>
      <c r="B2799" s="213">
        <v>10100502</v>
      </c>
      <c r="C2799" s="212">
        <v>108</v>
      </c>
      <c r="D2799" s="214">
        <v>43466</v>
      </c>
      <c r="E2799" s="160" t="s">
        <v>383</v>
      </c>
      <c r="F2799" s="160">
        <v>108610246</v>
      </c>
      <c r="G2799" s="160">
        <v>0</v>
      </c>
      <c r="H2799" s="214">
        <v>43488</v>
      </c>
      <c r="I2799" s="160" t="s">
        <v>480</v>
      </c>
      <c r="J2799" s="160" t="s">
        <v>385</v>
      </c>
      <c r="K2799" s="160">
        <f t="shared" si="46"/>
        <v>1</v>
      </c>
      <c r="L2799" s="160" t="s">
        <v>101</v>
      </c>
      <c r="M2799" s="211">
        <f>VLOOKUP(J2799,'Depr Rates'!A:G,7,FALSE)</f>
        <v>3.9399999999999998E-2</v>
      </c>
    </row>
    <row r="2800" spans="1:13" ht="14.45" x14ac:dyDescent="0.3">
      <c r="A2800" s="212" t="s">
        <v>103</v>
      </c>
      <c r="B2800" s="213">
        <v>10100502</v>
      </c>
      <c r="C2800" s="212">
        <v>108</v>
      </c>
      <c r="D2800" s="214">
        <v>43466</v>
      </c>
      <c r="E2800" s="160" t="s">
        <v>383</v>
      </c>
      <c r="F2800" s="160">
        <v>108610246</v>
      </c>
      <c r="G2800" s="160">
        <v>0</v>
      </c>
      <c r="H2800" s="214">
        <v>43488</v>
      </c>
      <c r="I2800" s="160" t="s">
        <v>480</v>
      </c>
      <c r="J2800" s="160" t="s">
        <v>385</v>
      </c>
      <c r="K2800" s="160">
        <f t="shared" si="46"/>
        <v>1</v>
      </c>
      <c r="L2800" s="160" t="s">
        <v>101</v>
      </c>
      <c r="M2800" s="211">
        <f>VLOOKUP(J2800,'Depr Rates'!A:G,7,FALSE)</f>
        <v>3.9399999999999998E-2</v>
      </c>
    </row>
    <row r="2801" spans="1:13" ht="14.45" x14ac:dyDescent="0.3">
      <c r="A2801" s="212" t="s">
        <v>103</v>
      </c>
      <c r="B2801" s="213">
        <v>10100502</v>
      </c>
      <c r="C2801" s="212">
        <v>108</v>
      </c>
      <c r="D2801" s="214">
        <v>43466</v>
      </c>
      <c r="E2801" s="160" t="s">
        <v>383</v>
      </c>
      <c r="F2801" s="160">
        <v>108610246</v>
      </c>
      <c r="G2801" s="160">
        <v>0</v>
      </c>
      <c r="H2801" s="214">
        <v>43488</v>
      </c>
      <c r="I2801" s="160" t="s">
        <v>480</v>
      </c>
      <c r="J2801" s="160" t="s">
        <v>385</v>
      </c>
      <c r="K2801" s="160">
        <f t="shared" si="46"/>
        <v>1</v>
      </c>
      <c r="L2801" s="160" t="s">
        <v>101</v>
      </c>
      <c r="M2801" s="211">
        <f>VLOOKUP(J2801,'Depr Rates'!A:G,7,FALSE)</f>
        <v>3.9399999999999998E-2</v>
      </c>
    </row>
    <row r="2802" spans="1:13" ht="14.45" x14ac:dyDescent="0.3">
      <c r="A2802" s="212" t="s">
        <v>103</v>
      </c>
      <c r="B2802" s="213">
        <v>10100502</v>
      </c>
      <c r="C2802" s="212">
        <v>108</v>
      </c>
      <c r="D2802" s="214">
        <v>43466</v>
      </c>
      <c r="E2802" s="160" t="s">
        <v>383</v>
      </c>
      <c r="F2802" s="160">
        <v>108610246</v>
      </c>
      <c r="G2802" s="160">
        <v>0</v>
      </c>
      <c r="H2802" s="214">
        <v>43488</v>
      </c>
      <c r="I2802" s="160" t="s">
        <v>480</v>
      </c>
      <c r="J2802" s="160" t="s">
        <v>385</v>
      </c>
      <c r="K2802" s="160">
        <f t="shared" si="46"/>
        <v>1</v>
      </c>
      <c r="L2802" s="160" t="s">
        <v>101</v>
      </c>
      <c r="M2802" s="211">
        <f>VLOOKUP(J2802,'Depr Rates'!A:G,7,FALSE)</f>
        <v>3.9399999999999998E-2</v>
      </c>
    </row>
    <row r="2803" spans="1:13" ht="14.45" x14ac:dyDescent="0.3">
      <c r="A2803" s="212" t="s">
        <v>103</v>
      </c>
      <c r="B2803" s="213">
        <v>10100502</v>
      </c>
      <c r="C2803" s="212">
        <v>108</v>
      </c>
      <c r="D2803" s="214">
        <v>43466</v>
      </c>
      <c r="E2803" s="160" t="s">
        <v>383</v>
      </c>
      <c r="F2803" s="160">
        <v>108610246</v>
      </c>
      <c r="G2803" s="160">
        <v>0</v>
      </c>
      <c r="H2803" s="214">
        <v>43488</v>
      </c>
      <c r="I2803" s="160" t="s">
        <v>480</v>
      </c>
      <c r="J2803" s="160" t="s">
        <v>385</v>
      </c>
      <c r="K2803" s="160">
        <f t="shared" si="46"/>
        <v>1</v>
      </c>
      <c r="L2803" s="160" t="s">
        <v>101</v>
      </c>
      <c r="M2803" s="211">
        <f>VLOOKUP(J2803,'Depr Rates'!A:G,7,FALSE)</f>
        <v>3.9399999999999998E-2</v>
      </c>
    </row>
    <row r="2804" spans="1:13" ht="14.45" x14ac:dyDescent="0.3">
      <c r="A2804" s="212" t="s">
        <v>103</v>
      </c>
      <c r="B2804" s="213">
        <v>10100502</v>
      </c>
      <c r="C2804" s="212">
        <v>108</v>
      </c>
      <c r="D2804" s="214">
        <v>43497</v>
      </c>
      <c r="E2804" s="160" t="s">
        <v>383</v>
      </c>
      <c r="F2804" s="160">
        <v>108610246</v>
      </c>
      <c r="G2804" s="160">
        <v>0</v>
      </c>
      <c r="H2804" s="214">
        <v>43488</v>
      </c>
      <c r="I2804" s="160" t="s">
        <v>384</v>
      </c>
      <c r="J2804" s="160" t="s">
        <v>385</v>
      </c>
      <c r="K2804" s="160">
        <f t="shared" si="46"/>
        <v>1</v>
      </c>
      <c r="L2804" s="160" t="s">
        <v>101</v>
      </c>
      <c r="M2804" s="211">
        <f>VLOOKUP(J2804,'Depr Rates'!A:G,7,FALSE)</f>
        <v>3.9399999999999998E-2</v>
      </c>
    </row>
    <row r="2805" spans="1:13" ht="14.45" x14ac:dyDescent="0.3">
      <c r="A2805" s="212" t="s">
        <v>103</v>
      </c>
      <c r="B2805" s="213">
        <v>10100502</v>
      </c>
      <c r="C2805" s="212">
        <v>108</v>
      </c>
      <c r="D2805" s="214">
        <v>43497</v>
      </c>
      <c r="E2805" s="160" t="s">
        <v>383</v>
      </c>
      <c r="F2805" s="160">
        <v>108610246</v>
      </c>
      <c r="G2805" s="160">
        <v>0</v>
      </c>
      <c r="H2805" s="214">
        <v>43488</v>
      </c>
      <c r="I2805" s="160" t="s">
        <v>384</v>
      </c>
      <c r="J2805" s="160" t="s">
        <v>385</v>
      </c>
      <c r="K2805" s="160">
        <f t="shared" si="46"/>
        <v>1</v>
      </c>
      <c r="L2805" s="160" t="s">
        <v>101</v>
      </c>
      <c r="M2805" s="211">
        <f>VLOOKUP(J2805,'Depr Rates'!A:G,7,FALSE)</f>
        <v>3.9399999999999998E-2</v>
      </c>
    </row>
    <row r="2806" spans="1:13" ht="14.45" x14ac:dyDescent="0.3">
      <c r="A2806" s="212" t="s">
        <v>103</v>
      </c>
      <c r="B2806" s="213">
        <v>10100502</v>
      </c>
      <c r="C2806" s="212">
        <v>108</v>
      </c>
      <c r="D2806" s="214">
        <v>43497</v>
      </c>
      <c r="E2806" s="160" t="s">
        <v>383</v>
      </c>
      <c r="F2806" s="160">
        <v>108610246</v>
      </c>
      <c r="G2806" s="160">
        <v>0</v>
      </c>
      <c r="H2806" s="214">
        <v>43488</v>
      </c>
      <c r="I2806" s="160" t="s">
        <v>384</v>
      </c>
      <c r="J2806" s="160" t="s">
        <v>385</v>
      </c>
      <c r="K2806" s="160">
        <f t="shared" si="46"/>
        <v>1</v>
      </c>
      <c r="L2806" s="160" t="s">
        <v>101</v>
      </c>
      <c r="M2806" s="211">
        <f>VLOOKUP(J2806,'Depr Rates'!A:G,7,FALSE)</f>
        <v>3.9399999999999998E-2</v>
      </c>
    </row>
    <row r="2807" spans="1:13" ht="14.45" x14ac:dyDescent="0.3">
      <c r="A2807" s="212" t="s">
        <v>103</v>
      </c>
      <c r="B2807" s="213">
        <v>10100502</v>
      </c>
      <c r="C2807" s="212">
        <v>108</v>
      </c>
      <c r="D2807" s="214">
        <v>43497</v>
      </c>
      <c r="E2807" s="160" t="s">
        <v>383</v>
      </c>
      <c r="F2807" s="160">
        <v>108610246</v>
      </c>
      <c r="G2807" s="160">
        <v>0</v>
      </c>
      <c r="H2807" s="214">
        <v>43488</v>
      </c>
      <c r="I2807" s="160" t="s">
        <v>384</v>
      </c>
      <c r="J2807" s="160" t="s">
        <v>385</v>
      </c>
      <c r="K2807" s="160">
        <f t="shared" si="46"/>
        <v>1</v>
      </c>
      <c r="L2807" s="160" t="s">
        <v>101</v>
      </c>
      <c r="M2807" s="211">
        <f>VLOOKUP(J2807,'Depr Rates'!A:G,7,FALSE)</f>
        <v>3.9399999999999998E-2</v>
      </c>
    </row>
    <row r="2808" spans="1:13" ht="14.45" x14ac:dyDescent="0.3">
      <c r="A2808" s="212" t="s">
        <v>103</v>
      </c>
      <c r="B2808" s="213">
        <v>10100502</v>
      </c>
      <c r="C2808" s="212">
        <v>108</v>
      </c>
      <c r="D2808" s="214">
        <v>43497</v>
      </c>
      <c r="E2808" s="160" t="s">
        <v>383</v>
      </c>
      <c r="F2808" s="160">
        <v>108610246</v>
      </c>
      <c r="G2808" s="160">
        <v>0</v>
      </c>
      <c r="H2808" s="214">
        <v>43488</v>
      </c>
      <c r="I2808" s="160" t="s">
        <v>384</v>
      </c>
      <c r="J2808" s="160" t="s">
        <v>385</v>
      </c>
      <c r="K2808" s="160">
        <f t="shared" si="46"/>
        <v>1</v>
      </c>
      <c r="L2808" s="160" t="s">
        <v>101</v>
      </c>
      <c r="M2808" s="211">
        <f>VLOOKUP(J2808,'Depr Rates'!A:G,7,FALSE)</f>
        <v>3.9399999999999998E-2</v>
      </c>
    </row>
    <row r="2809" spans="1:13" ht="14.45" x14ac:dyDescent="0.3">
      <c r="A2809" s="212" t="s">
        <v>103</v>
      </c>
      <c r="B2809" s="213">
        <v>10100502</v>
      </c>
      <c r="C2809" s="212">
        <v>108</v>
      </c>
      <c r="D2809" s="214">
        <v>43497</v>
      </c>
      <c r="E2809" s="160" t="s">
        <v>383</v>
      </c>
      <c r="F2809" s="160">
        <v>108610246</v>
      </c>
      <c r="G2809" s="160">
        <v>0</v>
      </c>
      <c r="H2809" s="214">
        <v>43488</v>
      </c>
      <c r="I2809" s="160" t="s">
        <v>384</v>
      </c>
      <c r="J2809" s="160" t="s">
        <v>385</v>
      </c>
      <c r="K2809" s="160">
        <f t="shared" si="46"/>
        <v>1</v>
      </c>
      <c r="L2809" s="160" t="s">
        <v>101</v>
      </c>
      <c r="M2809" s="211">
        <f>VLOOKUP(J2809,'Depr Rates'!A:G,7,FALSE)</f>
        <v>3.9399999999999998E-2</v>
      </c>
    </row>
    <row r="2810" spans="1:13" ht="14.45" x14ac:dyDescent="0.3">
      <c r="A2810" s="212" t="s">
        <v>103</v>
      </c>
      <c r="B2810" s="213">
        <v>10100502</v>
      </c>
      <c r="C2810" s="212">
        <v>108</v>
      </c>
      <c r="D2810" s="214">
        <v>43497</v>
      </c>
      <c r="E2810" s="160" t="s">
        <v>383</v>
      </c>
      <c r="F2810" s="160">
        <v>108610246</v>
      </c>
      <c r="G2810" s="160">
        <v>0</v>
      </c>
      <c r="H2810" s="214">
        <v>43488</v>
      </c>
      <c r="I2810" s="160" t="s">
        <v>384</v>
      </c>
      <c r="J2810" s="160" t="s">
        <v>385</v>
      </c>
      <c r="K2810" s="160">
        <f t="shared" si="46"/>
        <v>1</v>
      </c>
      <c r="L2810" s="160" t="s">
        <v>101</v>
      </c>
      <c r="M2810" s="211">
        <f>VLOOKUP(J2810,'Depr Rates'!A:G,7,FALSE)</f>
        <v>3.9399999999999998E-2</v>
      </c>
    </row>
    <row r="2811" spans="1:13" ht="14.45" x14ac:dyDescent="0.3">
      <c r="A2811" s="212" t="s">
        <v>103</v>
      </c>
      <c r="B2811" s="213">
        <v>10100502</v>
      </c>
      <c r="C2811" s="212">
        <v>108</v>
      </c>
      <c r="D2811" s="214">
        <v>43497</v>
      </c>
      <c r="E2811" s="160" t="s">
        <v>383</v>
      </c>
      <c r="F2811" s="160">
        <v>108610246</v>
      </c>
      <c r="G2811" s="160">
        <v>0</v>
      </c>
      <c r="H2811" s="214">
        <v>43488</v>
      </c>
      <c r="I2811" s="160" t="s">
        <v>384</v>
      </c>
      <c r="J2811" s="160" t="s">
        <v>385</v>
      </c>
      <c r="K2811" s="160">
        <f t="shared" si="46"/>
        <v>1</v>
      </c>
      <c r="L2811" s="160" t="s">
        <v>101</v>
      </c>
      <c r="M2811" s="211">
        <f>VLOOKUP(J2811,'Depr Rates'!A:G,7,FALSE)</f>
        <v>3.9399999999999998E-2</v>
      </c>
    </row>
    <row r="2812" spans="1:13" ht="14.45" x14ac:dyDescent="0.3">
      <c r="A2812" s="212" t="s">
        <v>103</v>
      </c>
      <c r="B2812" s="213">
        <v>10100502</v>
      </c>
      <c r="C2812" s="212">
        <v>108</v>
      </c>
      <c r="D2812" s="214">
        <v>43497</v>
      </c>
      <c r="E2812" s="160" t="s">
        <v>383</v>
      </c>
      <c r="F2812" s="160">
        <v>108610246</v>
      </c>
      <c r="G2812" s="160">
        <v>0</v>
      </c>
      <c r="H2812" s="214">
        <v>43488</v>
      </c>
      <c r="I2812" s="160" t="s">
        <v>384</v>
      </c>
      <c r="J2812" s="160" t="s">
        <v>385</v>
      </c>
      <c r="K2812" s="160">
        <f t="shared" si="46"/>
        <v>1</v>
      </c>
      <c r="L2812" s="160" t="s">
        <v>101</v>
      </c>
      <c r="M2812" s="211">
        <f>VLOOKUP(J2812,'Depr Rates'!A:G,7,FALSE)</f>
        <v>3.9399999999999998E-2</v>
      </c>
    </row>
    <row r="2813" spans="1:13" ht="14.45" x14ac:dyDescent="0.3">
      <c r="A2813" s="212" t="s">
        <v>103</v>
      </c>
      <c r="B2813" s="213">
        <v>10100502</v>
      </c>
      <c r="C2813" s="212">
        <v>108</v>
      </c>
      <c r="D2813" s="214">
        <v>43497</v>
      </c>
      <c r="E2813" s="160" t="s">
        <v>383</v>
      </c>
      <c r="F2813" s="160">
        <v>108610246</v>
      </c>
      <c r="G2813" s="160">
        <v>0</v>
      </c>
      <c r="H2813" s="214">
        <v>43488</v>
      </c>
      <c r="I2813" s="160" t="s">
        <v>384</v>
      </c>
      <c r="J2813" s="160" t="s">
        <v>385</v>
      </c>
      <c r="K2813" s="160">
        <f t="shared" si="46"/>
        <v>1</v>
      </c>
      <c r="L2813" s="160" t="s">
        <v>101</v>
      </c>
      <c r="M2813" s="211">
        <f>VLOOKUP(J2813,'Depr Rates'!A:G,7,FALSE)</f>
        <v>3.9399999999999998E-2</v>
      </c>
    </row>
    <row r="2814" spans="1:13" ht="14.45" x14ac:dyDescent="0.3">
      <c r="A2814" s="212" t="s">
        <v>103</v>
      </c>
      <c r="B2814" s="213">
        <v>10100502</v>
      </c>
      <c r="C2814" s="212">
        <v>108</v>
      </c>
      <c r="D2814" s="214">
        <v>43497</v>
      </c>
      <c r="E2814" s="160" t="s">
        <v>383</v>
      </c>
      <c r="F2814" s="160">
        <v>108610246</v>
      </c>
      <c r="G2814" s="160">
        <v>0</v>
      </c>
      <c r="H2814" s="214">
        <v>43488</v>
      </c>
      <c r="I2814" s="160" t="s">
        <v>384</v>
      </c>
      <c r="J2814" s="160" t="s">
        <v>385</v>
      </c>
      <c r="K2814" s="160">
        <f t="shared" si="46"/>
        <v>1</v>
      </c>
      <c r="L2814" s="160" t="s">
        <v>101</v>
      </c>
      <c r="M2814" s="211">
        <f>VLOOKUP(J2814,'Depr Rates'!A:G,7,FALSE)</f>
        <v>3.9399999999999998E-2</v>
      </c>
    </row>
    <row r="2815" spans="1:13" ht="14.45" x14ac:dyDescent="0.3">
      <c r="A2815" s="212" t="s">
        <v>103</v>
      </c>
      <c r="B2815" s="213">
        <v>10100502</v>
      </c>
      <c r="C2815" s="212">
        <v>108</v>
      </c>
      <c r="D2815" s="214">
        <v>43497</v>
      </c>
      <c r="E2815" s="160" t="s">
        <v>383</v>
      </c>
      <c r="F2815" s="160">
        <v>108610246</v>
      </c>
      <c r="G2815" s="160">
        <v>0</v>
      </c>
      <c r="H2815" s="214">
        <v>43488</v>
      </c>
      <c r="I2815" s="160" t="s">
        <v>384</v>
      </c>
      <c r="J2815" s="160" t="s">
        <v>385</v>
      </c>
      <c r="K2815" s="160">
        <f t="shared" si="46"/>
        <v>1</v>
      </c>
      <c r="L2815" s="160" t="s">
        <v>101</v>
      </c>
      <c r="M2815" s="211">
        <f>VLOOKUP(J2815,'Depr Rates'!A:G,7,FALSE)</f>
        <v>3.9399999999999998E-2</v>
      </c>
    </row>
    <row r="2816" spans="1:13" ht="14.45" x14ac:dyDescent="0.3">
      <c r="A2816" s="212" t="s">
        <v>103</v>
      </c>
      <c r="B2816" s="213">
        <v>10100502</v>
      </c>
      <c r="C2816" s="212">
        <v>108</v>
      </c>
      <c r="D2816" s="214">
        <v>43497</v>
      </c>
      <c r="E2816" s="160" t="s">
        <v>383</v>
      </c>
      <c r="F2816" s="160">
        <v>108610246</v>
      </c>
      <c r="G2816" s="160">
        <v>0</v>
      </c>
      <c r="H2816" s="214">
        <v>43488</v>
      </c>
      <c r="I2816" s="160" t="s">
        <v>384</v>
      </c>
      <c r="J2816" s="160" t="s">
        <v>385</v>
      </c>
      <c r="K2816" s="160">
        <f t="shared" si="46"/>
        <v>1</v>
      </c>
      <c r="L2816" s="160" t="s">
        <v>101</v>
      </c>
      <c r="M2816" s="211">
        <f>VLOOKUP(J2816,'Depr Rates'!A:G,7,FALSE)</f>
        <v>3.9399999999999998E-2</v>
      </c>
    </row>
    <row r="2817" spans="1:13" ht="14.45" x14ac:dyDescent="0.3">
      <c r="A2817" s="212" t="s">
        <v>103</v>
      </c>
      <c r="B2817" s="213">
        <v>10100502</v>
      </c>
      <c r="C2817" s="212">
        <v>108</v>
      </c>
      <c r="D2817" s="214">
        <v>43497</v>
      </c>
      <c r="E2817" s="160" t="s">
        <v>383</v>
      </c>
      <c r="F2817" s="160">
        <v>108610246</v>
      </c>
      <c r="G2817" s="160">
        <v>0</v>
      </c>
      <c r="H2817" s="214">
        <v>43488</v>
      </c>
      <c r="I2817" s="160" t="s">
        <v>384</v>
      </c>
      <c r="J2817" s="160" t="s">
        <v>385</v>
      </c>
      <c r="K2817" s="160">
        <f t="shared" si="46"/>
        <v>1</v>
      </c>
      <c r="L2817" s="160" t="s">
        <v>101</v>
      </c>
      <c r="M2817" s="211">
        <f>VLOOKUP(J2817,'Depr Rates'!A:G,7,FALSE)</f>
        <v>3.9399999999999998E-2</v>
      </c>
    </row>
    <row r="2818" spans="1:13" ht="14.45" x14ac:dyDescent="0.3">
      <c r="A2818" s="212" t="s">
        <v>103</v>
      </c>
      <c r="B2818" s="213">
        <v>10100502</v>
      </c>
      <c r="C2818" s="212">
        <v>108</v>
      </c>
      <c r="D2818" s="214">
        <v>43497</v>
      </c>
      <c r="E2818" s="160" t="s">
        <v>383</v>
      </c>
      <c r="F2818" s="160">
        <v>108610246</v>
      </c>
      <c r="G2818" s="160">
        <v>0</v>
      </c>
      <c r="H2818" s="214">
        <v>43488</v>
      </c>
      <c r="I2818" s="160" t="s">
        <v>384</v>
      </c>
      <c r="J2818" s="160" t="s">
        <v>385</v>
      </c>
      <c r="K2818" s="160">
        <f t="shared" si="46"/>
        <v>1</v>
      </c>
      <c r="L2818" s="160" t="s">
        <v>101</v>
      </c>
      <c r="M2818" s="211">
        <f>VLOOKUP(J2818,'Depr Rates'!A:G,7,FALSE)</f>
        <v>3.9399999999999998E-2</v>
      </c>
    </row>
    <row r="2819" spans="1:13" ht="14.45" x14ac:dyDescent="0.3">
      <c r="A2819" s="212" t="s">
        <v>103</v>
      </c>
      <c r="B2819" s="213">
        <v>10100502</v>
      </c>
      <c r="C2819" s="212">
        <v>108</v>
      </c>
      <c r="D2819" s="214">
        <v>43497</v>
      </c>
      <c r="E2819" s="160" t="s">
        <v>383</v>
      </c>
      <c r="F2819" s="160">
        <v>108610246</v>
      </c>
      <c r="G2819" s="160">
        <v>0</v>
      </c>
      <c r="H2819" s="214">
        <v>43488</v>
      </c>
      <c r="I2819" s="160" t="s">
        <v>384</v>
      </c>
      <c r="J2819" s="160" t="s">
        <v>385</v>
      </c>
      <c r="K2819" s="160">
        <f t="shared" si="46"/>
        <v>1</v>
      </c>
      <c r="L2819" s="160" t="s">
        <v>101</v>
      </c>
      <c r="M2819" s="211">
        <f>VLOOKUP(J2819,'Depr Rates'!A:G,7,FALSE)</f>
        <v>3.9399999999999998E-2</v>
      </c>
    </row>
    <row r="2820" spans="1:13" ht="14.45" x14ac:dyDescent="0.3">
      <c r="A2820" s="212" t="s">
        <v>103</v>
      </c>
      <c r="B2820" s="213">
        <v>10100502</v>
      </c>
      <c r="C2820" s="212">
        <v>108</v>
      </c>
      <c r="D2820" s="214">
        <v>43497</v>
      </c>
      <c r="E2820" s="160" t="s">
        <v>383</v>
      </c>
      <c r="F2820" s="160">
        <v>108610246</v>
      </c>
      <c r="G2820" s="160">
        <v>0</v>
      </c>
      <c r="H2820" s="214">
        <v>43488</v>
      </c>
      <c r="I2820" s="160" t="s">
        <v>384</v>
      </c>
      <c r="J2820" s="160" t="s">
        <v>385</v>
      </c>
      <c r="K2820" s="160">
        <f t="shared" si="46"/>
        <v>1</v>
      </c>
      <c r="L2820" s="160" t="s">
        <v>101</v>
      </c>
      <c r="M2820" s="211">
        <f>VLOOKUP(J2820,'Depr Rates'!A:G,7,FALSE)</f>
        <v>3.9399999999999998E-2</v>
      </c>
    </row>
    <row r="2821" spans="1:13" ht="14.45" x14ac:dyDescent="0.3">
      <c r="A2821" s="212" t="s">
        <v>103</v>
      </c>
      <c r="B2821" s="213">
        <v>10100502</v>
      </c>
      <c r="C2821" s="212">
        <v>108</v>
      </c>
      <c r="D2821" s="214">
        <v>43497</v>
      </c>
      <c r="E2821" s="160" t="s">
        <v>383</v>
      </c>
      <c r="F2821" s="160">
        <v>108610246</v>
      </c>
      <c r="G2821" s="160">
        <v>0</v>
      </c>
      <c r="H2821" s="214">
        <v>43488</v>
      </c>
      <c r="I2821" s="160" t="s">
        <v>384</v>
      </c>
      <c r="J2821" s="160" t="s">
        <v>385</v>
      </c>
      <c r="K2821" s="160">
        <f t="shared" si="46"/>
        <v>1</v>
      </c>
      <c r="L2821" s="160" t="s">
        <v>101</v>
      </c>
      <c r="M2821" s="211">
        <f>VLOOKUP(J2821,'Depr Rates'!A:G,7,FALSE)</f>
        <v>3.9399999999999998E-2</v>
      </c>
    </row>
    <row r="2822" spans="1:13" ht="14.45" x14ac:dyDescent="0.3">
      <c r="A2822" s="212" t="s">
        <v>103</v>
      </c>
      <c r="B2822" s="213">
        <v>10100502</v>
      </c>
      <c r="C2822" s="212">
        <v>108</v>
      </c>
      <c r="D2822" s="214">
        <v>43497</v>
      </c>
      <c r="E2822" s="160" t="s">
        <v>383</v>
      </c>
      <c r="F2822" s="160">
        <v>108610246</v>
      </c>
      <c r="G2822" s="160">
        <v>0</v>
      </c>
      <c r="H2822" s="214">
        <v>43488</v>
      </c>
      <c r="I2822" s="160" t="s">
        <v>384</v>
      </c>
      <c r="J2822" s="160" t="s">
        <v>385</v>
      </c>
      <c r="K2822" s="160">
        <f t="shared" si="46"/>
        <v>1</v>
      </c>
      <c r="L2822" s="160" t="s">
        <v>101</v>
      </c>
      <c r="M2822" s="211">
        <f>VLOOKUP(J2822,'Depr Rates'!A:G,7,FALSE)</f>
        <v>3.9399999999999998E-2</v>
      </c>
    </row>
    <row r="2823" spans="1:13" ht="14.45" x14ac:dyDescent="0.3">
      <c r="A2823" s="212" t="s">
        <v>103</v>
      </c>
      <c r="B2823" s="213">
        <v>10100502</v>
      </c>
      <c r="C2823" s="212">
        <v>108</v>
      </c>
      <c r="D2823" s="214">
        <v>43497</v>
      </c>
      <c r="E2823" s="160" t="s">
        <v>383</v>
      </c>
      <c r="F2823" s="160">
        <v>108610246</v>
      </c>
      <c r="G2823" s="160">
        <v>0</v>
      </c>
      <c r="H2823" s="214">
        <v>43488</v>
      </c>
      <c r="I2823" s="160" t="s">
        <v>384</v>
      </c>
      <c r="J2823" s="160" t="s">
        <v>385</v>
      </c>
      <c r="K2823" s="160">
        <f t="shared" si="46"/>
        <v>1</v>
      </c>
      <c r="L2823" s="160" t="s">
        <v>101</v>
      </c>
      <c r="M2823" s="211">
        <f>VLOOKUP(J2823,'Depr Rates'!A:G,7,FALSE)</f>
        <v>3.9399999999999998E-2</v>
      </c>
    </row>
    <row r="2824" spans="1:13" ht="14.45" x14ac:dyDescent="0.3">
      <c r="A2824" s="212" t="s">
        <v>103</v>
      </c>
      <c r="B2824" s="213">
        <v>10100502</v>
      </c>
      <c r="C2824" s="212">
        <v>108</v>
      </c>
      <c r="D2824" s="214">
        <v>43525</v>
      </c>
      <c r="E2824" s="160" t="s">
        <v>383</v>
      </c>
      <c r="F2824" s="160">
        <v>108610246</v>
      </c>
      <c r="G2824" s="160">
        <v>0</v>
      </c>
      <c r="H2824" s="214">
        <v>43488</v>
      </c>
      <c r="I2824" s="160" t="s">
        <v>384</v>
      </c>
      <c r="J2824" s="160" t="s">
        <v>385</v>
      </c>
      <c r="K2824" s="160">
        <f t="shared" si="46"/>
        <v>1</v>
      </c>
      <c r="L2824" s="160" t="s">
        <v>101</v>
      </c>
      <c r="M2824" s="211">
        <f>VLOOKUP(J2824,'Depr Rates'!A:G,7,FALSE)</f>
        <v>3.9399999999999998E-2</v>
      </c>
    </row>
    <row r="2825" spans="1:13" ht="14.45" x14ac:dyDescent="0.3">
      <c r="A2825" s="212" t="s">
        <v>103</v>
      </c>
      <c r="B2825" s="213">
        <v>10100502</v>
      </c>
      <c r="C2825" s="212">
        <v>108</v>
      </c>
      <c r="D2825" s="214">
        <v>43525</v>
      </c>
      <c r="E2825" s="160" t="s">
        <v>383</v>
      </c>
      <c r="F2825" s="160">
        <v>108610246</v>
      </c>
      <c r="G2825" s="160">
        <v>0</v>
      </c>
      <c r="H2825" s="214">
        <v>43488</v>
      </c>
      <c r="I2825" s="160" t="s">
        <v>384</v>
      </c>
      <c r="J2825" s="160" t="s">
        <v>385</v>
      </c>
      <c r="K2825" s="160">
        <f t="shared" si="46"/>
        <v>1</v>
      </c>
      <c r="L2825" s="160" t="s">
        <v>101</v>
      </c>
      <c r="M2825" s="211">
        <f>VLOOKUP(J2825,'Depr Rates'!A:G,7,FALSE)</f>
        <v>3.9399999999999998E-2</v>
      </c>
    </row>
    <row r="2826" spans="1:13" ht="14.45" x14ac:dyDescent="0.3">
      <c r="A2826" s="212" t="s">
        <v>103</v>
      </c>
      <c r="B2826" s="213">
        <v>10100502</v>
      </c>
      <c r="C2826" s="212">
        <v>108</v>
      </c>
      <c r="D2826" s="214">
        <v>43525</v>
      </c>
      <c r="E2826" s="160" t="s">
        <v>383</v>
      </c>
      <c r="F2826" s="160">
        <v>108610246</v>
      </c>
      <c r="G2826" s="160">
        <v>0</v>
      </c>
      <c r="H2826" s="214">
        <v>43488</v>
      </c>
      <c r="I2826" s="160" t="s">
        <v>384</v>
      </c>
      <c r="J2826" s="160" t="s">
        <v>385</v>
      </c>
      <c r="K2826" s="160">
        <f t="shared" si="46"/>
        <v>1</v>
      </c>
      <c r="L2826" s="160" t="s">
        <v>101</v>
      </c>
      <c r="M2826" s="211">
        <f>VLOOKUP(J2826,'Depr Rates'!A:G,7,FALSE)</f>
        <v>3.9399999999999998E-2</v>
      </c>
    </row>
    <row r="2827" spans="1:13" ht="14.45" x14ac:dyDescent="0.3">
      <c r="A2827" s="212" t="s">
        <v>103</v>
      </c>
      <c r="B2827" s="213">
        <v>10100502</v>
      </c>
      <c r="C2827" s="212">
        <v>108</v>
      </c>
      <c r="D2827" s="214">
        <v>43525</v>
      </c>
      <c r="E2827" s="160" t="s">
        <v>383</v>
      </c>
      <c r="F2827" s="160">
        <v>108610246</v>
      </c>
      <c r="G2827" s="160">
        <v>0</v>
      </c>
      <c r="H2827" s="214">
        <v>43488</v>
      </c>
      <c r="I2827" s="160" t="s">
        <v>384</v>
      </c>
      <c r="J2827" s="160" t="s">
        <v>385</v>
      </c>
      <c r="K2827" s="160">
        <f t="shared" si="46"/>
        <v>1</v>
      </c>
      <c r="L2827" s="160" t="s">
        <v>101</v>
      </c>
      <c r="M2827" s="211">
        <f>VLOOKUP(J2827,'Depr Rates'!A:G,7,FALSE)</f>
        <v>3.9399999999999998E-2</v>
      </c>
    </row>
    <row r="2828" spans="1:13" ht="14.45" x14ac:dyDescent="0.3">
      <c r="A2828" s="212" t="s">
        <v>103</v>
      </c>
      <c r="B2828" s="213">
        <v>10100502</v>
      </c>
      <c r="C2828" s="212">
        <v>108</v>
      </c>
      <c r="D2828" s="214">
        <v>43525</v>
      </c>
      <c r="E2828" s="160" t="s">
        <v>383</v>
      </c>
      <c r="F2828" s="160">
        <v>108610246</v>
      </c>
      <c r="G2828" s="160">
        <v>0</v>
      </c>
      <c r="H2828" s="214">
        <v>43488</v>
      </c>
      <c r="I2828" s="160" t="s">
        <v>384</v>
      </c>
      <c r="J2828" s="160" t="s">
        <v>385</v>
      </c>
      <c r="K2828" s="160">
        <f t="shared" si="46"/>
        <v>1</v>
      </c>
      <c r="L2828" s="160" t="s">
        <v>101</v>
      </c>
      <c r="M2828" s="211">
        <f>VLOOKUP(J2828,'Depr Rates'!A:G,7,FALSE)</f>
        <v>3.9399999999999998E-2</v>
      </c>
    </row>
    <row r="2829" spans="1:13" ht="14.45" x14ac:dyDescent="0.3">
      <c r="A2829" s="212" t="s">
        <v>103</v>
      </c>
      <c r="B2829" s="213">
        <v>10100502</v>
      </c>
      <c r="C2829" s="212">
        <v>108</v>
      </c>
      <c r="D2829" s="214">
        <v>43525</v>
      </c>
      <c r="E2829" s="160" t="s">
        <v>383</v>
      </c>
      <c r="F2829" s="160">
        <v>108610246</v>
      </c>
      <c r="G2829" s="160">
        <v>0</v>
      </c>
      <c r="H2829" s="214">
        <v>43488</v>
      </c>
      <c r="I2829" s="160" t="s">
        <v>384</v>
      </c>
      <c r="J2829" s="160" t="s">
        <v>385</v>
      </c>
      <c r="K2829" s="160">
        <f t="shared" si="46"/>
        <v>1</v>
      </c>
      <c r="L2829" s="160" t="s">
        <v>101</v>
      </c>
      <c r="M2829" s="211">
        <f>VLOOKUP(J2829,'Depr Rates'!A:G,7,FALSE)</f>
        <v>3.9399999999999998E-2</v>
      </c>
    </row>
    <row r="2830" spans="1:13" ht="14.45" x14ac:dyDescent="0.3">
      <c r="A2830" s="212" t="s">
        <v>103</v>
      </c>
      <c r="B2830" s="213">
        <v>10100502</v>
      </c>
      <c r="C2830" s="212">
        <v>108</v>
      </c>
      <c r="D2830" s="214">
        <v>43525</v>
      </c>
      <c r="E2830" s="160" t="s">
        <v>383</v>
      </c>
      <c r="F2830" s="160">
        <v>108610246</v>
      </c>
      <c r="G2830" s="160">
        <v>0</v>
      </c>
      <c r="H2830" s="214">
        <v>43488</v>
      </c>
      <c r="I2830" s="160" t="s">
        <v>384</v>
      </c>
      <c r="J2830" s="160" t="s">
        <v>385</v>
      </c>
      <c r="K2830" s="160">
        <f t="shared" si="46"/>
        <v>1</v>
      </c>
      <c r="L2830" s="160" t="s">
        <v>101</v>
      </c>
      <c r="M2830" s="211">
        <f>VLOOKUP(J2830,'Depr Rates'!A:G,7,FALSE)</f>
        <v>3.9399999999999998E-2</v>
      </c>
    </row>
    <row r="2831" spans="1:13" ht="14.45" x14ac:dyDescent="0.3">
      <c r="A2831" s="212" t="s">
        <v>103</v>
      </c>
      <c r="B2831" s="213">
        <v>10100502</v>
      </c>
      <c r="C2831" s="212">
        <v>108</v>
      </c>
      <c r="D2831" s="214">
        <v>43525</v>
      </c>
      <c r="E2831" s="160" t="s">
        <v>383</v>
      </c>
      <c r="F2831" s="160">
        <v>108610246</v>
      </c>
      <c r="G2831" s="160">
        <v>0</v>
      </c>
      <c r="H2831" s="214">
        <v>43488</v>
      </c>
      <c r="I2831" s="160" t="s">
        <v>384</v>
      </c>
      <c r="J2831" s="160" t="s">
        <v>385</v>
      </c>
      <c r="K2831" s="160">
        <f t="shared" si="46"/>
        <v>1</v>
      </c>
      <c r="L2831" s="160" t="s">
        <v>101</v>
      </c>
      <c r="M2831" s="211">
        <f>VLOOKUP(J2831,'Depr Rates'!A:G,7,FALSE)</f>
        <v>3.9399999999999998E-2</v>
      </c>
    </row>
    <row r="2832" spans="1:13" ht="14.45" x14ac:dyDescent="0.3">
      <c r="A2832" s="212" t="s">
        <v>103</v>
      </c>
      <c r="B2832" s="213">
        <v>10100502</v>
      </c>
      <c r="C2832" s="212">
        <v>108</v>
      </c>
      <c r="D2832" s="214">
        <v>43525</v>
      </c>
      <c r="E2832" s="160" t="s">
        <v>383</v>
      </c>
      <c r="F2832" s="160">
        <v>108610246</v>
      </c>
      <c r="G2832" s="160">
        <v>0</v>
      </c>
      <c r="H2832" s="214">
        <v>43488</v>
      </c>
      <c r="I2832" s="160" t="s">
        <v>384</v>
      </c>
      <c r="J2832" s="160" t="s">
        <v>385</v>
      </c>
      <c r="K2832" s="160">
        <f t="shared" si="46"/>
        <v>1</v>
      </c>
      <c r="L2832" s="160" t="s">
        <v>101</v>
      </c>
      <c r="M2832" s="211">
        <f>VLOOKUP(J2832,'Depr Rates'!A:G,7,FALSE)</f>
        <v>3.9399999999999998E-2</v>
      </c>
    </row>
    <row r="2833" spans="1:13" ht="14.45" x14ac:dyDescent="0.3">
      <c r="A2833" s="212" t="s">
        <v>103</v>
      </c>
      <c r="B2833" s="213">
        <v>10100502</v>
      </c>
      <c r="C2833" s="212">
        <v>108</v>
      </c>
      <c r="D2833" s="214">
        <v>43525</v>
      </c>
      <c r="E2833" s="160" t="s">
        <v>383</v>
      </c>
      <c r="F2833" s="160">
        <v>108610246</v>
      </c>
      <c r="G2833" s="160">
        <v>0</v>
      </c>
      <c r="H2833" s="214">
        <v>43488</v>
      </c>
      <c r="I2833" s="160" t="s">
        <v>384</v>
      </c>
      <c r="J2833" s="160" t="s">
        <v>385</v>
      </c>
      <c r="K2833" s="160">
        <f t="shared" si="46"/>
        <v>1</v>
      </c>
      <c r="L2833" s="160" t="s">
        <v>101</v>
      </c>
      <c r="M2833" s="211">
        <f>VLOOKUP(J2833,'Depr Rates'!A:G,7,FALSE)</f>
        <v>3.9399999999999998E-2</v>
      </c>
    </row>
    <row r="2834" spans="1:13" ht="14.45" x14ac:dyDescent="0.3">
      <c r="A2834" s="212" t="s">
        <v>103</v>
      </c>
      <c r="B2834" s="213">
        <v>10100502</v>
      </c>
      <c r="C2834" s="212">
        <v>108</v>
      </c>
      <c r="D2834" s="214">
        <v>43525</v>
      </c>
      <c r="E2834" s="160" t="s">
        <v>383</v>
      </c>
      <c r="F2834" s="160">
        <v>108610246</v>
      </c>
      <c r="G2834" s="160">
        <v>0</v>
      </c>
      <c r="H2834" s="214">
        <v>43488</v>
      </c>
      <c r="I2834" s="160" t="s">
        <v>384</v>
      </c>
      <c r="J2834" s="160" t="s">
        <v>385</v>
      </c>
      <c r="K2834" s="160">
        <f t="shared" si="46"/>
        <v>1</v>
      </c>
      <c r="L2834" s="160" t="s">
        <v>101</v>
      </c>
      <c r="M2834" s="211">
        <f>VLOOKUP(J2834,'Depr Rates'!A:G,7,FALSE)</f>
        <v>3.9399999999999998E-2</v>
      </c>
    </row>
    <row r="2835" spans="1:13" ht="14.45" x14ac:dyDescent="0.3">
      <c r="A2835" s="212" t="s">
        <v>103</v>
      </c>
      <c r="B2835" s="213">
        <v>10100502</v>
      </c>
      <c r="C2835" s="212">
        <v>108</v>
      </c>
      <c r="D2835" s="214">
        <v>43525</v>
      </c>
      <c r="E2835" s="160" t="s">
        <v>383</v>
      </c>
      <c r="F2835" s="160">
        <v>108610246</v>
      </c>
      <c r="G2835" s="160">
        <v>0</v>
      </c>
      <c r="H2835" s="214">
        <v>43488</v>
      </c>
      <c r="I2835" s="160" t="s">
        <v>384</v>
      </c>
      <c r="J2835" s="160" t="s">
        <v>385</v>
      </c>
      <c r="K2835" s="160">
        <f t="shared" si="46"/>
        <v>1</v>
      </c>
      <c r="L2835" s="160" t="s">
        <v>101</v>
      </c>
      <c r="M2835" s="211">
        <f>VLOOKUP(J2835,'Depr Rates'!A:G,7,FALSE)</f>
        <v>3.9399999999999998E-2</v>
      </c>
    </row>
    <row r="2836" spans="1:13" ht="14.45" x14ac:dyDescent="0.3">
      <c r="A2836" s="212" t="s">
        <v>103</v>
      </c>
      <c r="B2836" s="213">
        <v>10100502</v>
      </c>
      <c r="C2836" s="212">
        <v>108</v>
      </c>
      <c r="D2836" s="214">
        <v>43525</v>
      </c>
      <c r="E2836" s="160" t="s">
        <v>383</v>
      </c>
      <c r="F2836" s="160">
        <v>108610246</v>
      </c>
      <c r="G2836" s="160">
        <v>0</v>
      </c>
      <c r="H2836" s="214">
        <v>43488</v>
      </c>
      <c r="I2836" s="160" t="s">
        <v>384</v>
      </c>
      <c r="J2836" s="160" t="s">
        <v>385</v>
      </c>
      <c r="K2836" s="160">
        <f t="shared" si="46"/>
        <v>1</v>
      </c>
      <c r="L2836" s="160" t="s">
        <v>101</v>
      </c>
      <c r="M2836" s="211">
        <f>VLOOKUP(J2836,'Depr Rates'!A:G,7,FALSE)</f>
        <v>3.9399999999999998E-2</v>
      </c>
    </row>
    <row r="2837" spans="1:13" ht="14.45" x14ac:dyDescent="0.3">
      <c r="A2837" s="212" t="s">
        <v>103</v>
      </c>
      <c r="B2837" s="213">
        <v>10100502</v>
      </c>
      <c r="C2837" s="212">
        <v>108</v>
      </c>
      <c r="D2837" s="214">
        <v>43525</v>
      </c>
      <c r="E2837" s="160" t="s">
        <v>383</v>
      </c>
      <c r="F2837" s="160">
        <v>108610246</v>
      </c>
      <c r="G2837" s="160">
        <v>0</v>
      </c>
      <c r="H2837" s="214">
        <v>43488</v>
      </c>
      <c r="I2837" s="160" t="s">
        <v>384</v>
      </c>
      <c r="J2837" s="160" t="s">
        <v>385</v>
      </c>
      <c r="K2837" s="160">
        <f t="shared" si="46"/>
        <v>1</v>
      </c>
      <c r="L2837" s="160" t="s">
        <v>101</v>
      </c>
      <c r="M2837" s="211">
        <f>VLOOKUP(J2837,'Depr Rates'!A:G,7,FALSE)</f>
        <v>3.9399999999999998E-2</v>
      </c>
    </row>
    <row r="2838" spans="1:13" ht="14.45" x14ac:dyDescent="0.3">
      <c r="A2838" s="212" t="s">
        <v>103</v>
      </c>
      <c r="B2838" s="213">
        <v>10100502</v>
      </c>
      <c r="C2838" s="212">
        <v>108</v>
      </c>
      <c r="D2838" s="214">
        <v>43525</v>
      </c>
      <c r="E2838" s="160" t="s">
        <v>383</v>
      </c>
      <c r="F2838" s="160">
        <v>108610246</v>
      </c>
      <c r="G2838" s="160">
        <v>0</v>
      </c>
      <c r="H2838" s="214">
        <v>43488</v>
      </c>
      <c r="I2838" s="160" t="s">
        <v>384</v>
      </c>
      <c r="J2838" s="160" t="s">
        <v>385</v>
      </c>
      <c r="K2838" s="160">
        <f t="shared" si="46"/>
        <v>1</v>
      </c>
      <c r="L2838" s="160" t="s">
        <v>101</v>
      </c>
      <c r="M2838" s="211">
        <f>VLOOKUP(J2838,'Depr Rates'!A:G,7,FALSE)</f>
        <v>3.9399999999999998E-2</v>
      </c>
    </row>
    <row r="2839" spans="1:13" ht="14.45" x14ac:dyDescent="0.3">
      <c r="A2839" s="212" t="s">
        <v>103</v>
      </c>
      <c r="B2839" s="213">
        <v>10100502</v>
      </c>
      <c r="C2839" s="212">
        <v>108</v>
      </c>
      <c r="D2839" s="214">
        <v>43525</v>
      </c>
      <c r="E2839" s="160" t="s">
        <v>383</v>
      </c>
      <c r="F2839" s="160">
        <v>108610246</v>
      </c>
      <c r="G2839" s="160">
        <v>0</v>
      </c>
      <c r="H2839" s="214">
        <v>43488</v>
      </c>
      <c r="I2839" s="160" t="s">
        <v>384</v>
      </c>
      <c r="J2839" s="160" t="s">
        <v>385</v>
      </c>
      <c r="K2839" s="160">
        <f t="shared" si="46"/>
        <v>1</v>
      </c>
      <c r="L2839" s="160" t="s">
        <v>101</v>
      </c>
      <c r="M2839" s="211">
        <f>VLOOKUP(J2839,'Depr Rates'!A:G,7,FALSE)</f>
        <v>3.9399999999999998E-2</v>
      </c>
    </row>
    <row r="2840" spans="1:13" ht="14.45" x14ac:dyDescent="0.3">
      <c r="A2840" s="212" t="s">
        <v>103</v>
      </c>
      <c r="B2840" s="213">
        <v>10100502</v>
      </c>
      <c r="C2840" s="212">
        <v>108</v>
      </c>
      <c r="D2840" s="214">
        <v>43525</v>
      </c>
      <c r="E2840" s="160" t="s">
        <v>383</v>
      </c>
      <c r="F2840" s="160">
        <v>108610246</v>
      </c>
      <c r="G2840" s="160">
        <v>0</v>
      </c>
      <c r="H2840" s="214">
        <v>43488</v>
      </c>
      <c r="I2840" s="160" t="s">
        <v>384</v>
      </c>
      <c r="J2840" s="160" t="s">
        <v>385</v>
      </c>
      <c r="K2840" s="160">
        <f t="shared" si="46"/>
        <v>1</v>
      </c>
      <c r="L2840" s="160" t="s">
        <v>101</v>
      </c>
      <c r="M2840" s="211">
        <f>VLOOKUP(J2840,'Depr Rates'!A:G,7,FALSE)</f>
        <v>3.9399999999999998E-2</v>
      </c>
    </row>
    <row r="2841" spans="1:13" ht="14.45" x14ac:dyDescent="0.3">
      <c r="A2841" s="212" t="s">
        <v>103</v>
      </c>
      <c r="B2841" s="213">
        <v>10100502</v>
      </c>
      <c r="C2841" s="212">
        <v>108</v>
      </c>
      <c r="D2841" s="214">
        <v>43525</v>
      </c>
      <c r="E2841" s="160" t="s">
        <v>383</v>
      </c>
      <c r="F2841" s="160">
        <v>108610246</v>
      </c>
      <c r="G2841" s="160">
        <v>0</v>
      </c>
      <c r="H2841" s="214">
        <v>43488</v>
      </c>
      <c r="I2841" s="160" t="s">
        <v>384</v>
      </c>
      <c r="J2841" s="160" t="s">
        <v>385</v>
      </c>
      <c r="K2841" s="160">
        <f t="shared" si="46"/>
        <v>1</v>
      </c>
      <c r="L2841" s="160" t="s">
        <v>101</v>
      </c>
      <c r="M2841" s="211">
        <f>VLOOKUP(J2841,'Depr Rates'!A:G,7,FALSE)</f>
        <v>3.9399999999999998E-2</v>
      </c>
    </row>
    <row r="2842" spans="1:13" ht="14.45" x14ac:dyDescent="0.3">
      <c r="A2842" s="212" t="s">
        <v>103</v>
      </c>
      <c r="B2842" s="213">
        <v>10100502</v>
      </c>
      <c r="C2842" s="212">
        <v>108</v>
      </c>
      <c r="D2842" s="214">
        <v>43525</v>
      </c>
      <c r="E2842" s="160" t="s">
        <v>383</v>
      </c>
      <c r="F2842" s="160">
        <v>108610246</v>
      </c>
      <c r="G2842" s="160">
        <v>0</v>
      </c>
      <c r="H2842" s="214">
        <v>43488</v>
      </c>
      <c r="I2842" s="160" t="s">
        <v>384</v>
      </c>
      <c r="J2842" s="160" t="s">
        <v>385</v>
      </c>
      <c r="K2842" s="160">
        <f t="shared" si="46"/>
        <v>1</v>
      </c>
      <c r="L2842" s="160" t="s">
        <v>101</v>
      </c>
      <c r="M2842" s="211">
        <f>VLOOKUP(J2842,'Depr Rates'!A:G,7,FALSE)</f>
        <v>3.9399999999999998E-2</v>
      </c>
    </row>
    <row r="2843" spans="1:13" ht="14.45" x14ac:dyDescent="0.3">
      <c r="A2843" s="212" t="s">
        <v>103</v>
      </c>
      <c r="B2843" s="213">
        <v>10100502</v>
      </c>
      <c r="C2843" s="212">
        <v>108</v>
      </c>
      <c r="D2843" s="214">
        <v>43525</v>
      </c>
      <c r="E2843" s="160" t="s">
        <v>383</v>
      </c>
      <c r="F2843" s="160">
        <v>108610246</v>
      </c>
      <c r="G2843" s="160">
        <v>0</v>
      </c>
      <c r="H2843" s="214">
        <v>43488</v>
      </c>
      <c r="I2843" s="160" t="s">
        <v>384</v>
      </c>
      <c r="J2843" s="160" t="s">
        <v>385</v>
      </c>
      <c r="K2843" s="160">
        <f t="shared" si="46"/>
        <v>1</v>
      </c>
      <c r="L2843" s="160" t="s">
        <v>101</v>
      </c>
      <c r="M2843" s="211">
        <f>VLOOKUP(J2843,'Depr Rates'!A:G,7,FALSE)</f>
        <v>3.9399999999999998E-2</v>
      </c>
    </row>
    <row r="2844" spans="1:13" ht="14.45" x14ac:dyDescent="0.3">
      <c r="A2844" s="212" t="s">
        <v>103</v>
      </c>
      <c r="B2844" s="213">
        <v>10100502</v>
      </c>
      <c r="C2844" s="212">
        <v>108</v>
      </c>
      <c r="D2844" s="214">
        <v>43525</v>
      </c>
      <c r="E2844" s="160" t="s">
        <v>383</v>
      </c>
      <c r="F2844" s="160">
        <v>108610246</v>
      </c>
      <c r="G2844" s="160">
        <v>0</v>
      </c>
      <c r="H2844" s="214">
        <v>43488</v>
      </c>
      <c r="I2844" s="160" t="s">
        <v>384</v>
      </c>
      <c r="J2844" s="160" t="s">
        <v>385</v>
      </c>
      <c r="K2844" s="160">
        <f t="shared" si="46"/>
        <v>1</v>
      </c>
      <c r="L2844" s="160" t="s">
        <v>101</v>
      </c>
      <c r="M2844" s="211">
        <f>VLOOKUP(J2844,'Depr Rates'!A:G,7,FALSE)</f>
        <v>3.9399999999999998E-2</v>
      </c>
    </row>
    <row r="2845" spans="1:13" ht="14.45" x14ac:dyDescent="0.3">
      <c r="A2845" s="212" t="s">
        <v>103</v>
      </c>
      <c r="B2845" s="213">
        <v>10100502</v>
      </c>
      <c r="C2845" s="212">
        <v>108</v>
      </c>
      <c r="D2845" s="214">
        <v>43525</v>
      </c>
      <c r="E2845" s="160" t="s">
        <v>383</v>
      </c>
      <c r="F2845" s="160">
        <v>108610246</v>
      </c>
      <c r="G2845" s="160">
        <v>0</v>
      </c>
      <c r="H2845" s="214">
        <v>43488</v>
      </c>
      <c r="I2845" s="160" t="s">
        <v>384</v>
      </c>
      <c r="J2845" s="160" t="s">
        <v>385</v>
      </c>
      <c r="K2845" s="160">
        <f t="shared" si="46"/>
        <v>1</v>
      </c>
      <c r="L2845" s="160" t="s">
        <v>101</v>
      </c>
      <c r="M2845" s="211">
        <f>VLOOKUP(J2845,'Depr Rates'!A:G,7,FALSE)</f>
        <v>3.9399999999999998E-2</v>
      </c>
    </row>
    <row r="2846" spans="1:13" ht="14.45" x14ac:dyDescent="0.3">
      <c r="A2846" s="212" t="s">
        <v>103</v>
      </c>
      <c r="B2846" s="213">
        <v>10100502</v>
      </c>
      <c r="C2846" s="212">
        <v>108</v>
      </c>
      <c r="D2846" s="214">
        <v>43525</v>
      </c>
      <c r="E2846" s="160" t="s">
        <v>383</v>
      </c>
      <c r="F2846" s="160">
        <v>108610246</v>
      </c>
      <c r="G2846" s="160">
        <v>0</v>
      </c>
      <c r="H2846" s="214">
        <v>43488</v>
      </c>
      <c r="I2846" s="160" t="s">
        <v>384</v>
      </c>
      <c r="J2846" s="160" t="s">
        <v>385</v>
      </c>
      <c r="K2846" s="160">
        <f t="shared" si="46"/>
        <v>1</v>
      </c>
      <c r="L2846" s="160" t="s">
        <v>101</v>
      </c>
      <c r="M2846" s="211">
        <f>VLOOKUP(J2846,'Depr Rates'!A:G,7,FALSE)</f>
        <v>3.9399999999999998E-2</v>
      </c>
    </row>
    <row r="2847" spans="1:13" ht="14.45" x14ac:dyDescent="0.3">
      <c r="A2847" s="212" t="s">
        <v>103</v>
      </c>
      <c r="B2847" s="213">
        <v>10100502</v>
      </c>
      <c r="C2847" s="212">
        <v>108</v>
      </c>
      <c r="D2847" s="214">
        <v>43525</v>
      </c>
      <c r="E2847" s="160" t="s">
        <v>383</v>
      </c>
      <c r="F2847" s="160">
        <v>108610246</v>
      </c>
      <c r="G2847" s="160">
        <v>0</v>
      </c>
      <c r="H2847" s="214">
        <v>43488</v>
      </c>
      <c r="I2847" s="160" t="s">
        <v>384</v>
      </c>
      <c r="J2847" s="160" t="s">
        <v>385</v>
      </c>
      <c r="K2847" s="160">
        <f t="shared" si="46"/>
        <v>1</v>
      </c>
      <c r="L2847" s="160" t="s">
        <v>101</v>
      </c>
      <c r="M2847" s="211">
        <f>VLOOKUP(J2847,'Depr Rates'!A:G,7,FALSE)</f>
        <v>3.9399999999999998E-2</v>
      </c>
    </row>
    <row r="2848" spans="1:13" ht="14.45" x14ac:dyDescent="0.3">
      <c r="A2848" s="212" t="s">
        <v>103</v>
      </c>
      <c r="B2848" s="213">
        <v>10100502</v>
      </c>
      <c r="C2848" s="212">
        <v>108</v>
      </c>
      <c r="D2848" s="214">
        <v>43525</v>
      </c>
      <c r="E2848" s="160" t="s">
        <v>383</v>
      </c>
      <c r="F2848" s="160">
        <v>108610246</v>
      </c>
      <c r="G2848" s="160">
        <v>0</v>
      </c>
      <c r="H2848" s="214">
        <v>43488</v>
      </c>
      <c r="I2848" s="160" t="s">
        <v>384</v>
      </c>
      <c r="J2848" s="160" t="s">
        <v>385</v>
      </c>
      <c r="K2848" s="160">
        <f t="shared" si="46"/>
        <v>1</v>
      </c>
      <c r="L2848" s="160" t="s">
        <v>101</v>
      </c>
      <c r="M2848" s="211">
        <f>VLOOKUP(J2848,'Depr Rates'!A:G,7,FALSE)</f>
        <v>3.9399999999999998E-2</v>
      </c>
    </row>
    <row r="2849" spans="1:13" ht="14.45" x14ac:dyDescent="0.3">
      <c r="A2849" s="212" t="s">
        <v>103</v>
      </c>
      <c r="B2849" s="213">
        <v>10100502</v>
      </c>
      <c r="C2849" s="212">
        <v>108</v>
      </c>
      <c r="D2849" s="214">
        <v>43525</v>
      </c>
      <c r="E2849" s="160" t="s">
        <v>383</v>
      </c>
      <c r="F2849" s="160">
        <v>108610246</v>
      </c>
      <c r="G2849" s="160">
        <v>0</v>
      </c>
      <c r="H2849" s="214">
        <v>43488</v>
      </c>
      <c r="I2849" s="160" t="s">
        <v>384</v>
      </c>
      <c r="J2849" s="160" t="s">
        <v>385</v>
      </c>
      <c r="K2849" s="160">
        <f t="shared" si="46"/>
        <v>1</v>
      </c>
      <c r="L2849" s="160" t="s">
        <v>101</v>
      </c>
      <c r="M2849" s="211">
        <f>VLOOKUP(J2849,'Depr Rates'!A:G,7,FALSE)</f>
        <v>3.9399999999999998E-2</v>
      </c>
    </row>
    <row r="2850" spans="1:13" ht="14.45" x14ac:dyDescent="0.3">
      <c r="A2850" s="212" t="s">
        <v>103</v>
      </c>
      <c r="B2850" s="213">
        <v>10100502</v>
      </c>
      <c r="C2850" s="212">
        <v>108</v>
      </c>
      <c r="D2850" s="214">
        <v>43525</v>
      </c>
      <c r="E2850" s="160" t="s">
        <v>383</v>
      </c>
      <c r="F2850" s="160">
        <v>108610246</v>
      </c>
      <c r="G2850" s="160">
        <v>0</v>
      </c>
      <c r="H2850" s="214">
        <v>43488</v>
      </c>
      <c r="I2850" s="160" t="s">
        <v>384</v>
      </c>
      <c r="J2850" s="160" t="s">
        <v>385</v>
      </c>
      <c r="K2850" s="160">
        <f t="shared" si="46"/>
        <v>1</v>
      </c>
      <c r="L2850" s="160" t="s">
        <v>101</v>
      </c>
      <c r="M2850" s="211">
        <f>VLOOKUP(J2850,'Depr Rates'!A:G,7,FALSE)</f>
        <v>3.9399999999999998E-2</v>
      </c>
    </row>
    <row r="2851" spans="1:13" ht="14.45" x14ac:dyDescent="0.3">
      <c r="A2851" s="212" t="s">
        <v>103</v>
      </c>
      <c r="B2851" s="213">
        <v>10100502</v>
      </c>
      <c r="C2851" s="212">
        <v>108</v>
      </c>
      <c r="D2851" s="214">
        <v>43525</v>
      </c>
      <c r="E2851" s="160" t="s">
        <v>383</v>
      </c>
      <c r="F2851" s="160">
        <v>108610246</v>
      </c>
      <c r="G2851" s="160">
        <v>0</v>
      </c>
      <c r="H2851" s="214">
        <v>43488</v>
      </c>
      <c r="I2851" s="160" t="s">
        <v>384</v>
      </c>
      <c r="J2851" s="160" t="s">
        <v>385</v>
      </c>
      <c r="K2851" s="160">
        <f t="shared" si="46"/>
        <v>1</v>
      </c>
      <c r="L2851" s="160" t="s">
        <v>101</v>
      </c>
      <c r="M2851" s="211">
        <f>VLOOKUP(J2851,'Depr Rates'!A:G,7,FALSE)</f>
        <v>3.9399999999999998E-2</v>
      </c>
    </row>
    <row r="2852" spans="1:13" ht="14.45" x14ac:dyDescent="0.3">
      <c r="A2852" s="212" t="s">
        <v>103</v>
      </c>
      <c r="B2852" s="213">
        <v>10100502</v>
      </c>
      <c r="C2852" s="212">
        <v>108</v>
      </c>
      <c r="D2852" s="214">
        <v>43525</v>
      </c>
      <c r="E2852" s="160" t="s">
        <v>383</v>
      </c>
      <c r="F2852" s="160">
        <v>108610246</v>
      </c>
      <c r="G2852" s="160">
        <v>0</v>
      </c>
      <c r="H2852" s="214">
        <v>43488</v>
      </c>
      <c r="I2852" s="160" t="s">
        <v>384</v>
      </c>
      <c r="J2852" s="160" t="s">
        <v>385</v>
      </c>
      <c r="K2852" s="160">
        <f t="shared" si="46"/>
        <v>1</v>
      </c>
      <c r="L2852" s="160" t="s">
        <v>101</v>
      </c>
      <c r="M2852" s="211">
        <f>VLOOKUP(J2852,'Depr Rates'!A:G,7,FALSE)</f>
        <v>3.9399999999999998E-2</v>
      </c>
    </row>
    <row r="2853" spans="1:13" ht="14.45" x14ac:dyDescent="0.3">
      <c r="A2853" s="212" t="s">
        <v>103</v>
      </c>
      <c r="B2853" s="213">
        <v>10100502</v>
      </c>
      <c r="C2853" s="212">
        <v>108</v>
      </c>
      <c r="D2853" s="214">
        <v>43525</v>
      </c>
      <c r="E2853" s="160" t="s">
        <v>383</v>
      </c>
      <c r="F2853" s="160">
        <v>108610246</v>
      </c>
      <c r="G2853" s="160">
        <v>0</v>
      </c>
      <c r="H2853" s="214">
        <v>43488</v>
      </c>
      <c r="I2853" s="160" t="s">
        <v>384</v>
      </c>
      <c r="J2853" s="160" t="s">
        <v>385</v>
      </c>
      <c r="K2853" s="160">
        <f t="shared" si="46"/>
        <v>1</v>
      </c>
      <c r="L2853" s="160" t="s">
        <v>101</v>
      </c>
      <c r="M2853" s="211">
        <f>VLOOKUP(J2853,'Depr Rates'!A:G,7,FALSE)</f>
        <v>3.9399999999999998E-2</v>
      </c>
    </row>
    <row r="2854" spans="1:13" ht="14.45" x14ac:dyDescent="0.3">
      <c r="A2854" s="212" t="s">
        <v>103</v>
      </c>
      <c r="B2854" s="213">
        <v>10100502</v>
      </c>
      <c r="C2854" s="212">
        <v>108</v>
      </c>
      <c r="D2854" s="214">
        <v>43497</v>
      </c>
      <c r="E2854" s="160" t="s">
        <v>381</v>
      </c>
      <c r="F2854" s="160">
        <v>108611053</v>
      </c>
      <c r="G2854" s="215">
        <v>-6341.2</v>
      </c>
      <c r="H2854" s="214">
        <v>43514</v>
      </c>
      <c r="I2854" s="160" t="s">
        <v>520</v>
      </c>
      <c r="J2854" s="160" t="s">
        <v>416</v>
      </c>
      <c r="K2854" s="160">
        <f t="shared" ref="K2854:K2917" si="47">MONTH(H2854)</f>
        <v>2</v>
      </c>
      <c r="L2854" s="160" t="s">
        <v>101</v>
      </c>
      <c r="M2854" s="211">
        <f>VLOOKUP(J2854,'Depr Rates'!A:G,7,FALSE)</f>
        <v>2.4399999999999998E-2</v>
      </c>
    </row>
    <row r="2855" spans="1:13" ht="14.45" x14ac:dyDescent="0.3">
      <c r="A2855" s="212" t="s">
        <v>103</v>
      </c>
      <c r="B2855" s="213">
        <v>10100502</v>
      </c>
      <c r="C2855" s="212">
        <v>108</v>
      </c>
      <c r="D2855" s="214">
        <v>43497</v>
      </c>
      <c r="E2855" s="160" t="s">
        <v>383</v>
      </c>
      <c r="F2855" s="160">
        <v>108611053</v>
      </c>
      <c r="G2855" s="160">
        <v>0</v>
      </c>
      <c r="H2855" s="214">
        <v>43514</v>
      </c>
      <c r="I2855" s="160" t="s">
        <v>520</v>
      </c>
      <c r="J2855" s="160" t="s">
        <v>416</v>
      </c>
      <c r="K2855" s="160">
        <f t="shared" si="47"/>
        <v>2</v>
      </c>
      <c r="L2855" s="160" t="s">
        <v>101</v>
      </c>
      <c r="M2855" s="211">
        <f>VLOOKUP(J2855,'Depr Rates'!A:G,7,FALSE)</f>
        <v>2.4399999999999998E-2</v>
      </c>
    </row>
    <row r="2856" spans="1:13" ht="14.45" x14ac:dyDescent="0.3">
      <c r="A2856" s="212" t="s">
        <v>103</v>
      </c>
      <c r="B2856" s="213">
        <v>10100502</v>
      </c>
      <c r="C2856" s="212">
        <v>108</v>
      </c>
      <c r="D2856" s="214">
        <v>43497</v>
      </c>
      <c r="E2856" s="160" t="s">
        <v>381</v>
      </c>
      <c r="F2856" s="160">
        <v>108611053</v>
      </c>
      <c r="G2856" s="215">
        <v>-1623.3</v>
      </c>
      <c r="H2856" s="214">
        <v>43514</v>
      </c>
      <c r="I2856" s="160" t="s">
        <v>520</v>
      </c>
      <c r="J2856" s="160" t="s">
        <v>416</v>
      </c>
      <c r="K2856" s="160">
        <f t="shared" si="47"/>
        <v>2</v>
      </c>
      <c r="L2856" s="160" t="s">
        <v>101</v>
      </c>
      <c r="M2856" s="211">
        <f>VLOOKUP(J2856,'Depr Rates'!A:G,7,FALSE)</f>
        <v>2.4399999999999998E-2</v>
      </c>
    </row>
    <row r="2857" spans="1:13" ht="14.45" x14ac:dyDescent="0.3">
      <c r="A2857" s="212" t="s">
        <v>103</v>
      </c>
      <c r="B2857" s="213">
        <v>10100502</v>
      </c>
      <c r="C2857" s="212">
        <v>108</v>
      </c>
      <c r="D2857" s="214">
        <v>43497</v>
      </c>
      <c r="E2857" s="160" t="s">
        <v>383</v>
      </c>
      <c r="F2857" s="160">
        <v>108611053</v>
      </c>
      <c r="G2857" s="160">
        <v>0</v>
      </c>
      <c r="H2857" s="214">
        <v>43514</v>
      </c>
      <c r="I2857" s="160" t="s">
        <v>520</v>
      </c>
      <c r="J2857" s="160" t="s">
        <v>416</v>
      </c>
      <c r="K2857" s="160">
        <f t="shared" si="47"/>
        <v>2</v>
      </c>
      <c r="L2857" s="160" t="s">
        <v>101</v>
      </c>
      <c r="M2857" s="211">
        <f>VLOOKUP(J2857,'Depr Rates'!A:G,7,FALSE)</f>
        <v>2.4399999999999998E-2</v>
      </c>
    </row>
    <row r="2858" spans="1:13" ht="14.45" x14ac:dyDescent="0.3">
      <c r="A2858" s="212" t="s">
        <v>103</v>
      </c>
      <c r="B2858" s="213">
        <v>10100502</v>
      </c>
      <c r="C2858" s="212">
        <v>108</v>
      </c>
      <c r="D2858" s="214">
        <v>43497</v>
      </c>
      <c r="E2858" s="160" t="s">
        <v>383</v>
      </c>
      <c r="F2858" s="160">
        <v>108611053</v>
      </c>
      <c r="G2858" s="160">
        <v>0</v>
      </c>
      <c r="H2858" s="214">
        <v>43514</v>
      </c>
      <c r="I2858" s="160" t="s">
        <v>384</v>
      </c>
      <c r="J2858" s="160" t="s">
        <v>416</v>
      </c>
      <c r="K2858" s="160">
        <f t="shared" si="47"/>
        <v>2</v>
      </c>
      <c r="L2858" s="160" t="s">
        <v>101</v>
      </c>
      <c r="M2858" s="211">
        <f>VLOOKUP(J2858,'Depr Rates'!A:G,7,FALSE)</f>
        <v>2.4399999999999998E-2</v>
      </c>
    </row>
    <row r="2859" spans="1:13" ht="14.45" x14ac:dyDescent="0.3">
      <c r="A2859" s="212" t="s">
        <v>103</v>
      </c>
      <c r="B2859" s="213">
        <v>10100502</v>
      </c>
      <c r="C2859" s="212">
        <v>108</v>
      </c>
      <c r="D2859" s="214">
        <v>43497</v>
      </c>
      <c r="E2859" s="160" t="s">
        <v>383</v>
      </c>
      <c r="F2859" s="160">
        <v>108611053</v>
      </c>
      <c r="G2859" s="160">
        <v>0</v>
      </c>
      <c r="H2859" s="214">
        <v>43514</v>
      </c>
      <c r="I2859" s="160" t="s">
        <v>384</v>
      </c>
      <c r="J2859" s="160" t="s">
        <v>416</v>
      </c>
      <c r="K2859" s="160">
        <f t="shared" si="47"/>
        <v>2</v>
      </c>
      <c r="L2859" s="160" t="s">
        <v>101</v>
      </c>
      <c r="M2859" s="211">
        <f>VLOOKUP(J2859,'Depr Rates'!A:G,7,FALSE)</f>
        <v>2.4399999999999998E-2</v>
      </c>
    </row>
    <row r="2860" spans="1:13" ht="14.45" x14ac:dyDescent="0.3">
      <c r="A2860" s="212" t="s">
        <v>103</v>
      </c>
      <c r="B2860" s="213">
        <v>10100502</v>
      </c>
      <c r="C2860" s="212">
        <v>108</v>
      </c>
      <c r="D2860" s="214">
        <v>43525</v>
      </c>
      <c r="E2860" s="160" t="s">
        <v>383</v>
      </c>
      <c r="F2860" s="160">
        <v>108611053</v>
      </c>
      <c r="G2860" s="160">
        <v>0</v>
      </c>
      <c r="H2860" s="214">
        <v>43514</v>
      </c>
      <c r="I2860" s="160" t="s">
        <v>384</v>
      </c>
      <c r="J2860" s="160" t="s">
        <v>416</v>
      </c>
      <c r="K2860" s="160">
        <f t="shared" si="47"/>
        <v>2</v>
      </c>
      <c r="L2860" s="160" t="s">
        <v>101</v>
      </c>
      <c r="M2860" s="211">
        <f>VLOOKUP(J2860,'Depr Rates'!A:G,7,FALSE)</f>
        <v>2.4399999999999998E-2</v>
      </c>
    </row>
    <row r="2861" spans="1:13" ht="14.45" x14ac:dyDescent="0.3">
      <c r="A2861" s="212" t="s">
        <v>103</v>
      </c>
      <c r="B2861" s="213">
        <v>10100502</v>
      </c>
      <c r="C2861" s="212">
        <v>108</v>
      </c>
      <c r="D2861" s="214">
        <v>43525</v>
      </c>
      <c r="E2861" s="160" t="s">
        <v>383</v>
      </c>
      <c r="F2861" s="160">
        <v>108611053</v>
      </c>
      <c r="G2861" s="160">
        <v>0</v>
      </c>
      <c r="H2861" s="214">
        <v>43514</v>
      </c>
      <c r="I2861" s="160" t="s">
        <v>384</v>
      </c>
      <c r="J2861" s="160" t="s">
        <v>416</v>
      </c>
      <c r="K2861" s="160">
        <f t="shared" si="47"/>
        <v>2</v>
      </c>
      <c r="L2861" s="160" t="s">
        <v>101</v>
      </c>
      <c r="M2861" s="211">
        <f>VLOOKUP(J2861,'Depr Rates'!A:G,7,FALSE)</f>
        <v>2.4399999999999998E-2</v>
      </c>
    </row>
    <row r="2862" spans="1:13" ht="14.45" x14ac:dyDescent="0.3">
      <c r="A2862" s="212" t="s">
        <v>103</v>
      </c>
      <c r="B2862" s="213">
        <v>10100502</v>
      </c>
      <c r="C2862" s="212">
        <v>108</v>
      </c>
      <c r="D2862" s="214">
        <v>43525</v>
      </c>
      <c r="E2862" s="160" t="s">
        <v>383</v>
      </c>
      <c r="F2862" s="160">
        <v>108611053</v>
      </c>
      <c r="G2862" s="160">
        <v>0</v>
      </c>
      <c r="H2862" s="214">
        <v>43514</v>
      </c>
      <c r="I2862" s="160" t="s">
        <v>384</v>
      </c>
      <c r="J2862" s="160" t="s">
        <v>416</v>
      </c>
      <c r="K2862" s="160">
        <f t="shared" si="47"/>
        <v>2</v>
      </c>
      <c r="L2862" s="160" t="s">
        <v>101</v>
      </c>
      <c r="M2862" s="211">
        <f>VLOOKUP(J2862,'Depr Rates'!A:G,7,FALSE)</f>
        <v>2.4399999999999998E-2</v>
      </c>
    </row>
    <row r="2863" spans="1:13" ht="14.45" x14ac:dyDescent="0.3">
      <c r="A2863" s="212" t="s">
        <v>103</v>
      </c>
      <c r="B2863" s="213">
        <v>10100502</v>
      </c>
      <c r="C2863" s="212">
        <v>108</v>
      </c>
      <c r="D2863" s="214">
        <v>43525</v>
      </c>
      <c r="E2863" s="160" t="s">
        <v>383</v>
      </c>
      <c r="F2863" s="160">
        <v>108611053</v>
      </c>
      <c r="G2863" s="160">
        <v>0</v>
      </c>
      <c r="H2863" s="214">
        <v>43514</v>
      </c>
      <c r="I2863" s="160" t="s">
        <v>384</v>
      </c>
      <c r="J2863" s="160" t="s">
        <v>416</v>
      </c>
      <c r="K2863" s="160">
        <f t="shared" si="47"/>
        <v>2</v>
      </c>
      <c r="L2863" s="160" t="s">
        <v>101</v>
      </c>
      <c r="M2863" s="211">
        <f>VLOOKUP(J2863,'Depr Rates'!A:G,7,FALSE)</f>
        <v>2.4399999999999998E-2</v>
      </c>
    </row>
    <row r="2864" spans="1:13" ht="14.45" x14ac:dyDescent="0.3">
      <c r="A2864" s="212" t="s">
        <v>103</v>
      </c>
      <c r="B2864" s="213">
        <v>10100502</v>
      </c>
      <c r="C2864" s="212">
        <v>108</v>
      </c>
      <c r="D2864" s="214">
        <v>43466</v>
      </c>
      <c r="E2864" s="160" t="s">
        <v>381</v>
      </c>
      <c r="F2864" s="160">
        <v>108611372</v>
      </c>
      <c r="G2864" s="160">
        <v>-421.35</v>
      </c>
      <c r="H2864" s="214">
        <v>43479</v>
      </c>
      <c r="I2864" s="160" t="s">
        <v>423</v>
      </c>
      <c r="J2864" s="160" t="s">
        <v>386</v>
      </c>
      <c r="K2864" s="160">
        <f t="shared" si="47"/>
        <v>1</v>
      </c>
      <c r="L2864" s="160" t="s">
        <v>101</v>
      </c>
      <c r="M2864" s="211">
        <f>VLOOKUP(J2864,'Depr Rates'!A:G,7,FALSE)</f>
        <v>3.2000000000000001E-2</v>
      </c>
    </row>
    <row r="2865" spans="1:13" ht="14.45" x14ac:dyDescent="0.3">
      <c r="A2865" s="212" t="s">
        <v>103</v>
      </c>
      <c r="B2865" s="213">
        <v>10100502</v>
      </c>
      <c r="C2865" s="212">
        <v>108</v>
      </c>
      <c r="D2865" s="214">
        <v>43466</v>
      </c>
      <c r="E2865" s="160" t="s">
        <v>383</v>
      </c>
      <c r="F2865" s="160">
        <v>108611372</v>
      </c>
      <c r="G2865" s="160">
        <v>0</v>
      </c>
      <c r="H2865" s="214">
        <v>43479</v>
      </c>
      <c r="I2865" s="160" t="s">
        <v>423</v>
      </c>
      <c r="J2865" s="160" t="s">
        <v>386</v>
      </c>
      <c r="K2865" s="160">
        <f t="shared" si="47"/>
        <v>1</v>
      </c>
      <c r="L2865" s="160" t="s">
        <v>101</v>
      </c>
      <c r="M2865" s="211">
        <f>VLOOKUP(J2865,'Depr Rates'!A:G,7,FALSE)</f>
        <v>3.2000000000000001E-2</v>
      </c>
    </row>
    <row r="2866" spans="1:13" ht="14.45" x14ac:dyDescent="0.3">
      <c r="A2866" s="212" t="s">
        <v>103</v>
      </c>
      <c r="B2866" s="213">
        <v>10100502</v>
      </c>
      <c r="C2866" s="212">
        <v>108</v>
      </c>
      <c r="D2866" s="214">
        <v>43466</v>
      </c>
      <c r="E2866" s="160" t="s">
        <v>383</v>
      </c>
      <c r="F2866" s="160">
        <v>108611372</v>
      </c>
      <c r="G2866" s="160">
        <v>0</v>
      </c>
      <c r="H2866" s="214">
        <v>43479</v>
      </c>
      <c r="I2866" s="160" t="s">
        <v>384</v>
      </c>
      <c r="J2866" s="160" t="s">
        <v>386</v>
      </c>
      <c r="K2866" s="160">
        <f t="shared" si="47"/>
        <v>1</v>
      </c>
      <c r="L2866" s="160" t="s">
        <v>101</v>
      </c>
      <c r="M2866" s="211">
        <f>VLOOKUP(J2866,'Depr Rates'!A:G,7,FALSE)</f>
        <v>3.2000000000000001E-2</v>
      </c>
    </row>
    <row r="2867" spans="1:13" ht="14.45" x14ac:dyDescent="0.3">
      <c r="A2867" s="212" t="s">
        <v>103</v>
      </c>
      <c r="B2867" s="213">
        <v>10100502</v>
      </c>
      <c r="C2867" s="212">
        <v>108</v>
      </c>
      <c r="D2867" s="214">
        <v>43497</v>
      </c>
      <c r="E2867" s="160" t="s">
        <v>383</v>
      </c>
      <c r="F2867" s="160">
        <v>108611372</v>
      </c>
      <c r="G2867" s="160">
        <v>0</v>
      </c>
      <c r="H2867" s="214">
        <v>43479</v>
      </c>
      <c r="I2867" s="160" t="s">
        <v>384</v>
      </c>
      <c r="J2867" s="160" t="s">
        <v>386</v>
      </c>
      <c r="K2867" s="160">
        <f t="shared" si="47"/>
        <v>1</v>
      </c>
      <c r="L2867" s="160" t="s">
        <v>101</v>
      </c>
      <c r="M2867" s="211">
        <f>VLOOKUP(J2867,'Depr Rates'!A:G,7,FALSE)</f>
        <v>3.2000000000000001E-2</v>
      </c>
    </row>
    <row r="2868" spans="1:13" ht="14.45" x14ac:dyDescent="0.3">
      <c r="A2868" s="212" t="s">
        <v>103</v>
      </c>
      <c r="B2868" s="213">
        <v>10100502</v>
      </c>
      <c r="C2868" s="212">
        <v>108</v>
      </c>
      <c r="D2868" s="214">
        <v>43497</v>
      </c>
      <c r="E2868" s="160" t="s">
        <v>383</v>
      </c>
      <c r="F2868" s="160">
        <v>108611372</v>
      </c>
      <c r="G2868" s="160">
        <v>0</v>
      </c>
      <c r="H2868" s="214">
        <v>43479</v>
      </c>
      <c r="I2868" s="160" t="s">
        <v>384</v>
      </c>
      <c r="J2868" s="160" t="s">
        <v>386</v>
      </c>
      <c r="K2868" s="160">
        <f t="shared" si="47"/>
        <v>1</v>
      </c>
      <c r="L2868" s="160" t="s">
        <v>101</v>
      </c>
      <c r="M2868" s="211">
        <f>VLOOKUP(J2868,'Depr Rates'!A:G,7,FALSE)</f>
        <v>3.2000000000000001E-2</v>
      </c>
    </row>
    <row r="2869" spans="1:13" ht="14.45" x14ac:dyDescent="0.3">
      <c r="A2869" s="212" t="s">
        <v>103</v>
      </c>
      <c r="B2869" s="213">
        <v>10100502</v>
      </c>
      <c r="C2869" s="212">
        <v>108</v>
      </c>
      <c r="D2869" s="214">
        <v>43525</v>
      </c>
      <c r="E2869" s="160" t="s">
        <v>383</v>
      </c>
      <c r="F2869" s="160">
        <v>108611373</v>
      </c>
      <c r="G2869" s="160">
        <v>0</v>
      </c>
      <c r="H2869" s="214">
        <v>43549</v>
      </c>
      <c r="I2869" s="160" t="s">
        <v>605</v>
      </c>
      <c r="J2869" s="160" t="s">
        <v>424</v>
      </c>
      <c r="K2869" s="160">
        <f t="shared" si="47"/>
        <v>3</v>
      </c>
      <c r="L2869" s="160" t="s">
        <v>101</v>
      </c>
      <c r="M2869" s="211">
        <f>VLOOKUP(J2869,'Depr Rates'!A:G,7,FALSE)</f>
        <v>2.2100000000000002E-2</v>
      </c>
    </row>
    <row r="2870" spans="1:13" ht="14.45" x14ac:dyDescent="0.3">
      <c r="A2870" s="212" t="s">
        <v>103</v>
      </c>
      <c r="B2870" s="213">
        <v>10100502</v>
      </c>
      <c r="C2870" s="212">
        <v>108</v>
      </c>
      <c r="D2870" s="214">
        <v>43525</v>
      </c>
      <c r="E2870" s="160" t="s">
        <v>383</v>
      </c>
      <c r="F2870" s="160">
        <v>108611373</v>
      </c>
      <c r="G2870" s="160">
        <v>0</v>
      </c>
      <c r="H2870" s="214">
        <v>43549</v>
      </c>
      <c r="I2870" s="160" t="s">
        <v>605</v>
      </c>
      <c r="J2870" s="160" t="s">
        <v>416</v>
      </c>
      <c r="K2870" s="160">
        <f t="shared" si="47"/>
        <v>3</v>
      </c>
      <c r="L2870" s="160" t="s">
        <v>101</v>
      </c>
      <c r="M2870" s="211">
        <f>VLOOKUP(J2870,'Depr Rates'!A:G,7,FALSE)</f>
        <v>2.4399999999999998E-2</v>
      </c>
    </row>
    <row r="2871" spans="1:13" ht="14.45" x14ac:dyDescent="0.3">
      <c r="A2871" s="212" t="s">
        <v>103</v>
      </c>
      <c r="B2871" s="213">
        <v>10100502</v>
      </c>
      <c r="C2871" s="212">
        <v>108</v>
      </c>
      <c r="D2871" s="214">
        <v>43525</v>
      </c>
      <c r="E2871" s="160" t="s">
        <v>381</v>
      </c>
      <c r="F2871" s="160">
        <v>108611373</v>
      </c>
      <c r="G2871" s="160">
        <v>-18.899999999999999</v>
      </c>
      <c r="H2871" s="214">
        <v>43549</v>
      </c>
      <c r="I2871" s="160" t="s">
        <v>605</v>
      </c>
      <c r="J2871" s="160" t="s">
        <v>424</v>
      </c>
      <c r="K2871" s="160">
        <f t="shared" si="47"/>
        <v>3</v>
      </c>
      <c r="L2871" s="160" t="s">
        <v>101</v>
      </c>
      <c r="M2871" s="211">
        <f>VLOOKUP(J2871,'Depr Rates'!A:G,7,FALSE)</f>
        <v>2.2100000000000002E-2</v>
      </c>
    </row>
    <row r="2872" spans="1:13" ht="14.45" x14ac:dyDescent="0.3">
      <c r="A2872" s="212" t="s">
        <v>103</v>
      </c>
      <c r="B2872" s="213">
        <v>10100502</v>
      </c>
      <c r="C2872" s="212">
        <v>108</v>
      </c>
      <c r="D2872" s="214">
        <v>43525</v>
      </c>
      <c r="E2872" s="160" t="s">
        <v>381</v>
      </c>
      <c r="F2872" s="160">
        <v>108611373</v>
      </c>
      <c r="G2872" s="215">
        <v>-2485.98</v>
      </c>
      <c r="H2872" s="214">
        <v>43549</v>
      </c>
      <c r="I2872" s="160" t="s">
        <v>605</v>
      </c>
      <c r="J2872" s="160" t="s">
        <v>416</v>
      </c>
      <c r="K2872" s="160">
        <f t="shared" si="47"/>
        <v>3</v>
      </c>
      <c r="L2872" s="160" t="s">
        <v>101</v>
      </c>
      <c r="M2872" s="211">
        <f>VLOOKUP(J2872,'Depr Rates'!A:G,7,FALSE)</f>
        <v>2.4399999999999998E-2</v>
      </c>
    </row>
    <row r="2873" spans="1:13" ht="14.45" x14ac:dyDescent="0.3">
      <c r="A2873" s="212" t="s">
        <v>103</v>
      </c>
      <c r="B2873" s="213">
        <v>10100502</v>
      </c>
      <c r="C2873" s="212">
        <v>108</v>
      </c>
      <c r="D2873" s="214">
        <v>43525</v>
      </c>
      <c r="E2873" s="160" t="s">
        <v>383</v>
      </c>
      <c r="F2873" s="160">
        <v>108611608</v>
      </c>
      <c r="G2873" s="160">
        <v>0</v>
      </c>
      <c r="H2873" s="214">
        <v>43549</v>
      </c>
      <c r="I2873" s="160" t="s">
        <v>605</v>
      </c>
      <c r="J2873" s="160" t="s">
        <v>385</v>
      </c>
      <c r="K2873" s="160">
        <f t="shared" si="47"/>
        <v>3</v>
      </c>
      <c r="L2873" s="160" t="s">
        <v>101</v>
      </c>
      <c r="M2873" s="211">
        <f>VLOOKUP(J2873,'Depr Rates'!A:G,7,FALSE)</f>
        <v>3.9399999999999998E-2</v>
      </c>
    </row>
    <row r="2874" spans="1:13" ht="14.45" x14ac:dyDescent="0.3">
      <c r="A2874" s="212" t="s">
        <v>103</v>
      </c>
      <c r="B2874" s="213">
        <v>10100502</v>
      </c>
      <c r="C2874" s="212">
        <v>108</v>
      </c>
      <c r="D2874" s="214">
        <v>43525</v>
      </c>
      <c r="E2874" s="160" t="s">
        <v>381</v>
      </c>
      <c r="F2874" s="160">
        <v>108611608</v>
      </c>
      <c r="G2874" s="160">
        <v>-38.020000000000003</v>
      </c>
      <c r="H2874" s="214">
        <v>43549</v>
      </c>
      <c r="I2874" s="160" t="s">
        <v>605</v>
      </c>
      <c r="J2874" s="160" t="s">
        <v>385</v>
      </c>
      <c r="K2874" s="160">
        <f t="shared" si="47"/>
        <v>3</v>
      </c>
      <c r="L2874" s="160" t="s">
        <v>101</v>
      </c>
      <c r="M2874" s="211">
        <f>VLOOKUP(J2874,'Depr Rates'!A:G,7,FALSE)</f>
        <v>3.9399999999999998E-2</v>
      </c>
    </row>
    <row r="2875" spans="1:13" ht="14.45" x14ac:dyDescent="0.3">
      <c r="A2875" s="212" t="s">
        <v>103</v>
      </c>
      <c r="B2875" s="213">
        <v>10600502</v>
      </c>
      <c r="C2875" s="212" t="s">
        <v>12614</v>
      </c>
      <c r="D2875" s="214">
        <v>43466</v>
      </c>
      <c r="E2875" s="160" t="s">
        <v>373</v>
      </c>
      <c r="F2875" s="160">
        <v>109097293</v>
      </c>
      <c r="G2875" s="160">
        <v>395.78</v>
      </c>
      <c r="H2875" s="214">
        <v>43480</v>
      </c>
      <c r="I2875" s="160" t="s">
        <v>425</v>
      </c>
      <c r="J2875" s="160" t="s">
        <v>416</v>
      </c>
      <c r="K2875" s="160">
        <f t="shared" si="47"/>
        <v>1</v>
      </c>
      <c r="L2875" s="160" t="s">
        <v>101</v>
      </c>
      <c r="M2875" s="211">
        <f>VLOOKUP(J2875,'Depr Rates'!A:G,7,FALSE)</f>
        <v>2.4399999999999998E-2</v>
      </c>
    </row>
    <row r="2876" spans="1:13" ht="14.45" x14ac:dyDescent="0.3">
      <c r="A2876" s="212" t="s">
        <v>103</v>
      </c>
      <c r="B2876" s="213">
        <v>10600502</v>
      </c>
      <c r="C2876" s="212" t="s">
        <v>12614</v>
      </c>
      <c r="D2876" s="214">
        <v>43466</v>
      </c>
      <c r="E2876" s="160" t="s">
        <v>373</v>
      </c>
      <c r="F2876" s="160">
        <v>109097293</v>
      </c>
      <c r="G2876" s="160">
        <v>872.22</v>
      </c>
      <c r="H2876" s="214">
        <v>43480</v>
      </c>
      <c r="I2876" s="160" t="s">
        <v>425</v>
      </c>
      <c r="J2876" s="160" t="s">
        <v>416</v>
      </c>
      <c r="K2876" s="160">
        <f t="shared" si="47"/>
        <v>1</v>
      </c>
      <c r="L2876" s="160" t="s">
        <v>101</v>
      </c>
      <c r="M2876" s="211">
        <f>VLOOKUP(J2876,'Depr Rates'!A:G,7,FALSE)</f>
        <v>2.4399999999999998E-2</v>
      </c>
    </row>
    <row r="2877" spans="1:13" ht="14.45" x14ac:dyDescent="0.3">
      <c r="A2877" s="212" t="s">
        <v>103</v>
      </c>
      <c r="B2877" s="213">
        <v>10600502</v>
      </c>
      <c r="C2877" s="212" t="s">
        <v>12614</v>
      </c>
      <c r="D2877" s="214">
        <v>43466</v>
      </c>
      <c r="E2877" s="160" t="s">
        <v>373</v>
      </c>
      <c r="F2877" s="160">
        <v>109097293</v>
      </c>
      <c r="G2877" s="160">
        <v>9.9</v>
      </c>
      <c r="H2877" s="214">
        <v>43480</v>
      </c>
      <c r="I2877" s="160" t="s">
        <v>425</v>
      </c>
      <c r="J2877" s="160" t="s">
        <v>416</v>
      </c>
      <c r="K2877" s="160">
        <f t="shared" si="47"/>
        <v>1</v>
      </c>
      <c r="L2877" s="160" t="s">
        <v>101</v>
      </c>
      <c r="M2877" s="211">
        <f>VLOOKUP(J2877,'Depr Rates'!A:G,7,FALSE)</f>
        <v>2.4399999999999998E-2</v>
      </c>
    </row>
    <row r="2878" spans="1:13" ht="14.45" x14ac:dyDescent="0.3">
      <c r="A2878" s="212" t="s">
        <v>103</v>
      </c>
      <c r="B2878" s="213">
        <v>10600502</v>
      </c>
      <c r="C2878" s="212" t="s">
        <v>12614</v>
      </c>
      <c r="D2878" s="214">
        <v>43525</v>
      </c>
      <c r="E2878" s="160" t="s">
        <v>373</v>
      </c>
      <c r="F2878" s="160">
        <v>109106460</v>
      </c>
      <c r="G2878" s="215">
        <v>2143.46</v>
      </c>
      <c r="H2878" s="214">
        <v>43551</v>
      </c>
      <c r="I2878" s="160" t="s">
        <v>273</v>
      </c>
      <c r="J2878" s="160" t="s">
        <v>416</v>
      </c>
      <c r="K2878" s="160">
        <f t="shared" si="47"/>
        <v>3</v>
      </c>
      <c r="L2878" s="160" t="s">
        <v>101</v>
      </c>
      <c r="M2878" s="211">
        <f>VLOOKUP(J2878,'Depr Rates'!A:G,7,FALSE)</f>
        <v>2.4399999999999998E-2</v>
      </c>
    </row>
    <row r="2879" spans="1:13" ht="14.45" x14ac:dyDescent="0.3">
      <c r="A2879" s="212" t="s">
        <v>103</v>
      </c>
      <c r="B2879" s="213">
        <v>10600502</v>
      </c>
      <c r="C2879" s="212" t="s">
        <v>12614</v>
      </c>
      <c r="D2879" s="214">
        <v>43525</v>
      </c>
      <c r="E2879" s="160" t="s">
        <v>373</v>
      </c>
      <c r="F2879" s="160">
        <v>109108335</v>
      </c>
      <c r="G2879" s="215">
        <v>90391.55</v>
      </c>
      <c r="H2879" s="214">
        <v>43531</v>
      </c>
      <c r="I2879" s="160" t="s">
        <v>276</v>
      </c>
      <c r="J2879" s="160" t="s">
        <v>386</v>
      </c>
      <c r="K2879" s="160">
        <f t="shared" si="47"/>
        <v>3</v>
      </c>
      <c r="L2879" s="160" t="s">
        <v>101</v>
      </c>
      <c r="M2879" s="211">
        <f>VLOOKUP(J2879,'Depr Rates'!A:G,7,FALSE)</f>
        <v>3.2000000000000001E-2</v>
      </c>
    </row>
    <row r="2880" spans="1:13" ht="14.45" x14ac:dyDescent="0.3">
      <c r="A2880" s="212" t="s">
        <v>103</v>
      </c>
      <c r="B2880" s="213">
        <v>10600502</v>
      </c>
      <c r="C2880" s="212" t="s">
        <v>12614</v>
      </c>
      <c r="D2880" s="214">
        <v>43525</v>
      </c>
      <c r="E2880" s="160" t="s">
        <v>373</v>
      </c>
      <c r="F2880" s="160">
        <v>109108335</v>
      </c>
      <c r="G2880" s="215">
        <v>34824.07</v>
      </c>
      <c r="H2880" s="214">
        <v>43531</v>
      </c>
      <c r="I2880" s="160" t="s">
        <v>276</v>
      </c>
      <c r="J2880" s="160" t="s">
        <v>386</v>
      </c>
      <c r="K2880" s="160">
        <f t="shared" si="47"/>
        <v>3</v>
      </c>
      <c r="L2880" s="160" t="s">
        <v>101</v>
      </c>
      <c r="M2880" s="211">
        <f>VLOOKUP(J2880,'Depr Rates'!A:G,7,FALSE)</f>
        <v>3.2000000000000001E-2</v>
      </c>
    </row>
    <row r="2881" spans="1:13" ht="14.45" x14ac:dyDescent="0.3">
      <c r="A2881" s="212" t="s">
        <v>103</v>
      </c>
      <c r="B2881" s="213">
        <v>10600502</v>
      </c>
      <c r="C2881" s="212" t="s">
        <v>12614</v>
      </c>
      <c r="D2881" s="214">
        <v>43466</v>
      </c>
      <c r="E2881" s="160" t="s">
        <v>373</v>
      </c>
      <c r="F2881" s="160">
        <v>109110625</v>
      </c>
      <c r="G2881" s="215">
        <v>148717.45000000001</v>
      </c>
      <c r="H2881" s="214">
        <v>43487</v>
      </c>
      <c r="I2881" s="160" t="s">
        <v>458</v>
      </c>
      <c r="J2881" s="160" t="s">
        <v>416</v>
      </c>
      <c r="K2881" s="160">
        <f t="shared" si="47"/>
        <v>1</v>
      </c>
      <c r="L2881" s="160" t="s">
        <v>101</v>
      </c>
      <c r="M2881" s="211">
        <f>VLOOKUP(J2881,'Depr Rates'!A:G,7,FALSE)</f>
        <v>2.4399999999999998E-2</v>
      </c>
    </row>
    <row r="2882" spans="1:13" ht="14.45" x14ac:dyDescent="0.3">
      <c r="A2882" s="212" t="s">
        <v>103</v>
      </c>
      <c r="B2882" s="213">
        <v>10600502</v>
      </c>
      <c r="C2882" s="212" t="s">
        <v>12614</v>
      </c>
      <c r="D2882" s="214">
        <v>43466</v>
      </c>
      <c r="E2882" s="160" t="s">
        <v>373</v>
      </c>
      <c r="F2882" s="160">
        <v>109110625</v>
      </c>
      <c r="G2882" s="215">
        <v>28255.759999999998</v>
      </c>
      <c r="H2882" s="214">
        <v>43487</v>
      </c>
      <c r="I2882" s="160" t="s">
        <v>458</v>
      </c>
      <c r="J2882" s="160" t="s">
        <v>416</v>
      </c>
      <c r="K2882" s="160">
        <f t="shared" si="47"/>
        <v>1</v>
      </c>
      <c r="L2882" s="160" t="s">
        <v>101</v>
      </c>
      <c r="M2882" s="211">
        <f>VLOOKUP(J2882,'Depr Rates'!A:G,7,FALSE)</f>
        <v>2.4399999999999998E-2</v>
      </c>
    </row>
    <row r="2883" spans="1:13" ht="14.45" x14ac:dyDescent="0.3">
      <c r="A2883" s="212" t="s">
        <v>103</v>
      </c>
      <c r="B2883" s="213">
        <v>10600502</v>
      </c>
      <c r="C2883" s="212" t="s">
        <v>12614</v>
      </c>
      <c r="D2883" s="214">
        <v>43497</v>
      </c>
      <c r="E2883" s="160" t="s">
        <v>373</v>
      </c>
      <c r="F2883" s="160">
        <v>109110625</v>
      </c>
      <c r="G2883" s="215">
        <v>-23450.799999999999</v>
      </c>
      <c r="H2883" s="214">
        <v>43487</v>
      </c>
      <c r="I2883" s="160" t="s">
        <v>458</v>
      </c>
      <c r="J2883" s="160" t="s">
        <v>416</v>
      </c>
      <c r="K2883" s="160">
        <f t="shared" si="47"/>
        <v>1</v>
      </c>
      <c r="L2883" s="160" t="s">
        <v>101</v>
      </c>
      <c r="M2883" s="211">
        <f>VLOOKUP(J2883,'Depr Rates'!A:G,7,FALSE)</f>
        <v>2.4399999999999998E-2</v>
      </c>
    </row>
    <row r="2884" spans="1:13" ht="14.45" x14ac:dyDescent="0.3">
      <c r="A2884" s="212" t="s">
        <v>103</v>
      </c>
      <c r="B2884" s="213">
        <v>10600502</v>
      </c>
      <c r="C2884" s="212" t="s">
        <v>12614</v>
      </c>
      <c r="D2884" s="214">
        <v>43497</v>
      </c>
      <c r="E2884" s="160" t="s">
        <v>373</v>
      </c>
      <c r="F2884" s="160">
        <v>109110625</v>
      </c>
      <c r="G2884" s="215">
        <v>34237.379999999997</v>
      </c>
      <c r="H2884" s="214">
        <v>43487</v>
      </c>
      <c r="I2884" s="160" t="s">
        <v>458</v>
      </c>
      <c r="J2884" s="160" t="s">
        <v>416</v>
      </c>
      <c r="K2884" s="160">
        <f t="shared" si="47"/>
        <v>1</v>
      </c>
      <c r="L2884" s="160" t="s">
        <v>101</v>
      </c>
      <c r="M2884" s="211">
        <f>VLOOKUP(J2884,'Depr Rates'!A:G,7,FALSE)</f>
        <v>2.4399999999999998E-2</v>
      </c>
    </row>
    <row r="2885" spans="1:13" ht="14.45" x14ac:dyDescent="0.3">
      <c r="A2885" s="212" t="s">
        <v>103</v>
      </c>
      <c r="B2885" s="213">
        <v>10600502</v>
      </c>
      <c r="C2885" s="212" t="s">
        <v>12614</v>
      </c>
      <c r="D2885" s="214">
        <v>43525</v>
      </c>
      <c r="E2885" s="160" t="s">
        <v>373</v>
      </c>
      <c r="F2885" s="160">
        <v>109110625</v>
      </c>
      <c r="G2885" s="215">
        <v>30392.39</v>
      </c>
      <c r="H2885" s="214">
        <v>43487</v>
      </c>
      <c r="I2885" s="160" t="s">
        <v>458</v>
      </c>
      <c r="J2885" s="160" t="s">
        <v>416</v>
      </c>
      <c r="K2885" s="160">
        <f t="shared" si="47"/>
        <v>1</v>
      </c>
      <c r="L2885" s="160" t="s">
        <v>101</v>
      </c>
      <c r="M2885" s="211">
        <f>VLOOKUP(J2885,'Depr Rates'!A:G,7,FALSE)</f>
        <v>2.4399999999999998E-2</v>
      </c>
    </row>
    <row r="2886" spans="1:13" ht="14.45" x14ac:dyDescent="0.3">
      <c r="A2886" s="212" t="s">
        <v>103</v>
      </c>
      <c r="B2886" s="213">
        <v>10600502</v>
      </c>
      <c r="C2886" s="212" t="s">
        <v>12614</v>
      </c>
      <c r="D2886" s="214">
        <v>43525</v>
      </c>
      <c r="E2886" s="160" t="s">
        <v>373</v>
      </c>
      <c r="F2886" s="160">
        <v>109110625</v>
      </c>
      <c r="G2886" s="215">
        <v>-29722.2</v>
      </c>
      <c r="H2886" s="214">
        <v>43487</v>
      </c>
      <c r="I2886" s="160" t="s">
        <v>458</v>
      </c>
      <c r="J2886" s="160" t="s">
        <v>416</v>
      </c>
      <c r="K2886" s="160">
        <f t="shared" si="47"/>
        <v>1</v>
      </c>
      <c r="L2886" s="160" t="s">
        <v>101</v>
      </c>
      <c r="M2886" s="211">
        <f>VLOOKUP(J2886,'Depr Rates'!A:G,7,FALSE)</f>
        <v>2.4399999999999998E-2</v>
      </c>
    </row>
    <row r="2887" spans="1:13" ht="14.45" x14ac:dyDescent="0.3">
      <c r="A2887" s="212" t="s">
        <v>103</v>
      </c>
      <c r="B2887" s="213">
        <v>10600502</v>
      </c>
      <c r="C2887" s="212" t="s">
        <v>12614</v>
      </c>
      <c r="D2887" s="214">
        <v>43525</v>
      </c>
      <c r="E2887" s="160" t="s">
        <v>373</v>
      </c>
      <c r="F2887" s="160">
        <v>109110625</v>
      </c>
      <c r="G2887" s="160">
        <v>338.94</v>
      </c>
      <c r="H2887" s="214">
        <v>43487</v>
      </c>
      <c r="I2887" s="160" t="s">
        <v>458</v>
      </c>
      <c r="J2887" s="160" t="s">
        <v>416</v>
      </c>
      <c r="K2887" s="160">
        <f t="shared" si="47"/>
        <v>1</v>
      </c>
      <c r="L2887" s="160" t="s">
        <v>101</v>
      </c>
      <c r="M2887" s="211">
        <f>VLOOKUP(J2887,'Depr Rates'!A:G,7,FALSE)</f>
        <v>2.4399999999999998E-2</v>
      </c>
    </row>
    <row r="2888" spans="1:13" ht="14.45" x14ac:dyDescent="0.3">
      <c r="A2888" s="212" t="s">
        <v>103</v>
      </c>
      <c r="B2888" s="213">
        <v>10600502</v>
      </c>
      <c r="C2888" s="212" t="s">
        <v>12614</v>
      </c>
      <c r="D2888" s="214">
        <v>43466</v>
      </c>
      <c r="E2888" s="160" t="s">
        <v>373</v>
      </c>
      <c r="F2888" s="160">
        <v>109110626</v>
      </c>
      <c r="G2888" s="215">
        <v>16004.21</v>
      </c>
      <c r="H2888" s="214">
        <v>43487</v>
      </c>
      <c r="I2888" s="160" t="s">
        <v>279</v>
      </c>
      <c r="J2888" s="160" t="s">
        <v>386</v>
      </c>
      <c r="K2888" s="160">
        <f t="shared" si="47"/>
        <v>1</v>
      </c>
      <c r="L2888" s="160" t="s">
        <v>101</v>
      </c>
      <c r="M2888" s="211">
        <f>VLOOKUP(J2888,'Depr Rates'!A:G,7,FALSE)</f>
        <v>3.2000000000000001E-2</v>
      </c>
    </row>
    <row r="2889" spans="1:13" ht="14.45" x14ac:dyDescent="0.3">
      <c r="A2889" s="212" t="s">
        <v>103</v>
      </c>
      <c r="B2889" s="213">
        <v>10600502</v>
      </c>
      <c r="C2889" s="212" t="s">
        <v>12614</v>
      </c>
      <c r="D2889" s="214">
        <v>43466</v>
      </c>
      <c r="E2889" s="160" t="s">
        <v>373</v>
      </c>
      <c r="F2889" s="160">
        <v>109110626</v>
      </c>
      <c r="G2889" s="160">
        <v>50.22</v>
      </c>
      <c r="H2889" s="214">
        <v>43487</v>
      </c>
      <c r="I2889" s="160" t="s">
        <v>279</v>
      </c>
      <c r="J2889" s="160" t="s">
        <v>386</v>
      </c>
      <c r="K2889" s="160">
        <f t="shared" si="47"/>
        <v>1</v>
      </c>
      <c r="L2889" s="160" t="s">
        <v>101</v>
      </c>
      <c r="M2889" s="211">
        <f>VLOOKUP(J2889,'Depr Rates'!A:G,7,FALSE)</f>
        <v>3.2000000000000001E-2</v>
      </c>
    </row>
    <row r="2890" spans="1:13" ht="14.45" x14ac:dyDescent="0.3">
      <c r="A2890" s="212" t="s">
        <v>103</v>
      </c>
      <c r="B2890" s="213">
        <v>10600502</v>
      </c>
      <c r="C2890" s="212" t="s">
        <v>12614</v>
      </c>
      <c r="D2890" s="214">
        <v>43497</v>
      </c>
      <c r="E2890" s="160" t="s">
        <v>373</v>
      </c>
      <c r="F2890" s="160">
        <v>109110768</v>
      </c>
      <c r="G2890" s="215">
        <v>24679.71</v>
      </c>
      <c r="H2890" s="214">
        <v>43514</v>
      </c>
      <c r="I2890" s="160" t="s">
        <v>526</v>
      </c>
      <c r="J2890" s="160" t="s">
        <v>416</v>
      </c>
      <c r="K2890" s="160">
        <f t="shared" si="47"/>
        <v>2</v>
      </c>
      <c r="L2890" s="160" t="s">
        <v>101</v>
      </c>
      <c r="M2890" s="211">
        <f>VLOOKUP(J2890,'Depr Rates'!A:G,7,FALSE)</f>
        <v>2.4399999999999998E-2</v>
      </c>
    </row>
    <row r="2891" spans="1:13" ht="14.45" x14ac:dyDescent="0.3">
      <c r="A2891" s="212" t="s">
        <v>103</v>
      </c>
      <c r="B2891" s="213">
        <v>10600502</v>
      </c>
      <c r="C2891" s="212" t="s">
        <v>12614</v>
      </c>
      <c r="D2891" s="214">
        <v>43497</v>
      </c>
      <c r="E2891" s="160" t="s">
        <v>373</v>
      </c>
      <c r="F2891" s="160">
        <v>109110768</v>
      </c>
      <c r="G2891" s="215">
        <v>42467.42</v>
      </c>
      <c r="H2891" s="214">
        <v>43514</v>
      </c>
      <c r="I2891" s="160" t="s">
        <v>526</v>
      </c>
      <c r="J2891" s="160" t="s">
        <v>416</v>
      </c>
      <c r="K2891" s="160">
        <f t="shared" si="47"/>
        <v>2</v>
      </c>
      <c r="L2891" s="160" t="s">
        <v>101</v>
      </c>
      <c r="M2891" s="211">
        <f>VLOOKUP(J2891,'Depr Rates'!A:G,7,FALSE)</f>
        <v>2.4399999999999998E-2</v>
      </c>
    </row>
    <row r="2892" spans="1:13" ht="14.45" x14ac:dyDescent="0.3">
      <c r="A2892" s="212" t="s">
        <v>103</v>
      </c>
      <c r="B2892" s="213">
        <v>10600502</v>
      </c>
      <c r="C2892" s="212" t="s">
        <v>12614</v>
      </c>
      <c r="D2892" s="214">
        <v>43525</v>
      </c>
      <c r="E2892" s="160" t="s">
        <v>373</v>
      </c>
      <c r="F2892" s="160">
        <v>109110768</v>
      </c>
      <c r="G2892" s="160">
        <v>216.15</v>
      </c>
      <c r="H2892" s="214">
        <v>43514</v>
      </c>
      <c r="I2892" s="160" t="s">
        <v>526</v>
      </c>
      <c r="J2892" s="160" t="s">
        <v>416</v>
      </c>
      <c r="K2892" s="160">
        <f t="shared" si="47"/>
        <v>2</v>
      </c>
      <c r="L2892" s="160" t="s">
        <v>101</v>
      </c>
      <c r="M2892" s="211">
        <f>VLOOKUP(J2892,'Depr Rates'!A:G,7,FALSE)</f>
        <v>2.4399999999999998E-2</v>
      </c>
    </row>
    <row r="2893" spans="1:13" ht="14.45" x14ac:dyDescent="0.3">
      <c r="A2893" s="212" t="s">
        <v>103</v>
      </c>
      <c r="B2893" s="213">
        <v>10600502</v>
      </c>
      <c r="C2893" s="212" t="s">
        <v>12614</v>
      </c>
      <c r="D2893" s="214">
        <v>43525</v>
      </c>
      <c r="E2893" s="160" t="s">
        <v>373</v>
      </c>
      <c r="F2893" s="160">
        <v>109110768</v>
      </c>
      <c r="G2893" s="160">
        <v>205.02</v>
      </c>
      <c r="H2893" s="214">
        <v>43514</v>
      </c>
      <c r="I2893" s="160" t="s">
        <v>526</v>
      </c>
      <c r="J2893" s="160" t="s">
        <v>416</v>
      </c>
      <c r="K2893" s="160">
        <f t="shared" si="47"/>
        <v>2</v>
      </c>
      <c r="L2893" s="160" t="s">
        <v>101</v>
      </c>
      <c r="M2893" s="211">
        <f>VLOOKUP(J2893,'Depr Rates'!A:G,7,FALSE)</f>
        <v>2.4399999999999998E-2</v>
      </c>
    </row>
    <row r="2894" spans="1:13" ht="14.45" x14ac:dyDescent="0.3">
      <c r="A2894" s="212" t="s">
        <v>103</v>
      </c>
      <c r="B2894" s="213">
        <v>10600502</v>
      </c>
      <c r="C2894" s="212" t="s">
        <v>12614</v>
      </c>
      <c r="D2894" s="214">
        <v>43525</v>
      </c>
      <c r="E2894" s="160" t="s">
        <v>373</v>
      </c>
      <c r="F2894" s="160">
        <v>109112345</v>
      </c>
      <c r="G2894" s="215">
        <v>5999.88</v>
      </c>
      <c r="H2894" s="214">
        <v>43547</v>
      </c>
      <c r="I2894" s="160" t="s">
        <v>283</v>
      </c>
      <c r="J2894" s="160" t="s">
        <v>416</v>
      </c>
      <c r="K2894" s="160">
        <f t="shared" si="47"/>
        <v>3</v>
      </c>
      <c r="L2894" s="160" t="s">
        <v>101</v>
      </c>
      <c r="M2894" s="211">
        <f>VLOOKUP(J2894,'Depr Rates'!A:G,7,FALSE)</f>
        <v>2.4399999999999998E-2</v>
      </c>
    </row>
    <row r="2895" spans="1:13" ht="14.45" x14ac:dyDescent="0.3">
      <c r="A2895" s="212" t="s">
        <v>103</v>
      </c>
      <c r="B2895" s="213">
        <v>10600502</v>
      </c>
      <c r="C2895" s="212" t="s">
        <v>12614</v>
      </c>
      <c r="D2895" s="214">
        <v>43525</v>
      </c>
      <c r="E2895" s="160" t="s">
        <v>373</v>
      </c>
      <c r="F2895" s="160">
        <v>109112345</v>
      </c>
      <c r="G2895" s="215">
        <v>2571.39</v>
      </c>
      <c r="H2895" s="214">
        <v>43547</v>
      </c>
      <c r="I2895" s="160" t="s">
        <v>283</v>
      </c>
      <c r="J2895" s="160" t="s">
        <v>424</v>
      </c>
      <c r="K2895" s="160">
        <f t="shared" si="47"/>
        <v>3</v>
      </c>
      <c r="L2895" s="160" t="s">
        <v>101</v>
      </c>
      <c r="M2895" s="211">
        <f>VLOOKUP(J2895,'Depr Rates'!A:G,7,FALSE)</f>
        <v>2.2100000000000002E-2</v>
      </c>
    </row>
    <row r="2896" spans="1:13" ht="14.45" x14ac:dyDescent="0.3">
      <c r="A2896" s="212" t="s">
        <v>103</v>
      </c>
      <c r="B2896" s="213">
        <v>10600502</v>
      </c>
      <c r="C2896" s="212" t="s">
        <v>12614</v>
      </c>
      <c r="D2896" s="214">
        <v>43525</v>
      </c>
      <c r="E2896" s="160" t="s">
        <v>373</v>
      </c>
      <c r="F2896" s="160">
        <v>109112345</v>
      </c>
      <c r="G2896" s="215">
        <v>3926.78</v>
      </c>
      <c r="H2896" s="214">
        <v>43547</v>
      </c>
      <c r="I2896" s="160" t="s">
        <v>283</v>
      </c>
      <c r="J2896" s="160" t="s">
        <v>424</v>
      </c>
      <c r="K2896" s="160">
        <f t="shared" si="47"/>
        <v>3</v>
      </c>
      <c r="L2896" s="160" t="s">
        <v>101</v>
      </c>
      <c r="M2896" s="211">
        <f>VLOOKUP(J2896,'Depr Rates'!A:G,7,FALSE)</f>
        <v>2.2100000000000002E-2</v>
      </c>
    </row>
    <row r="2897" spans="1:13" ht="14.45" x14ac:dyDescent="0.3">
      <c r="A2897" s="212" t="s">
        <v>103</v>
      </c>
      <c r="B2897" s="213">
        <v>10600502</v>
      </c>
      <c r="C2897" s="212" t="s">
        <v>12614</v>
      </c>
      <c r="D2897" s="214">
        <v>43525</v>
      </c>
      <c r="E2897" s="160" t="s">
        <v>373</v>
      </c>
      <c r="F2897" s="160">
        <v>109112345</v>
      </c>
      <c r="G2897" s="215">
        <v>9162.4500000000007</v>
      </c>
      <c r="H2897" s="214">
        <v>43547</v>
      </c>
      <c r="I2897" s="160" t="s">
        <v>283</v>
      </c>
      <c r="J2897" s="160" t="s">
        <v>416</v>
      </c>
      <c r="K2897" s="160">
        <f t="shared" si="47"/>
        <v>3</v>
      </c>
      <c r="L2897" s="160" t="s">
        <v>101</v>
      </c>
      <c r="M2897" s="211">
        <f>VLOOKUP(J2897,'Depr Rates'!A:G,7,FALSE)</f>
        <v>2.4399999999999998E-2</v>
      </c>
    </row>
    <row r="2898" spans="1:13" ht="14.45" x14ac:dyDescent="0.3">
      <c r="A2898" s="212" t="s">
        <v>103</v>
      </c>
      <c r="B2898" s="213">
        <v>10600502</v>
      </c>
      <c r="C2898" s="212" t="s">
        <v>12614</v>
      </c>
      <c r="D2898" s="214">
        <v>43466</v>
      </c>
      <c r="E2898" s="160" t="s">
        <v>373</v>
      </c>
      <c r="F2898" s="160">
        <v>109112739</v>
      </c>
      <c r="G2898" s="215">
        <v>1662.94</v>
      </c>
      <c r="H2898" s="214">
        <v>43480</v>
      </c>
      <c r="I2898" s="160" t="s">
        <v>428</v>
      </c>
      <c r="J2898" s="160" t="s">
        <v>416</v>
      </c>
      <c r="K2898" s="160">
        <f t="shared" si="47"/>
        <v>1</v>
      </c>
      <c r="L2898" s="160" t="s">
        <v>101</v>
      </c>
      <c r="M2898" s="211">
        <f>VLOOKUP(J2898,'Depr Rates'!A:G,7,FALSE)</f>
        <v>2.4399999999999998E-2</v>
      </c>
    </row>
    <row r="2899" spans="1:13" ht="14.45" x14ac:dyDescent="0.3">
      <c r="A2899" s="212" t="s">
        <v>103</v>
      </c>
      <c r="B2899" s="213">
        <v>10600502</v>
      </c>
      <c r="C2899" s="212" t="s">
        <v>12614</v>
      </c>
      <c r="D2899" s="214">
        <v>43466</v>
      </c>
      <c r="E2899" s="160" t="s">
        <v>373</v>
      </c>
      <c r="F2899" s="160">
        <v>109112739</v>
      </c>
      <c r="G2899" s="160">
        <v>838.37</v>
      </c>
      <c r="H2899" s="214">
        <v>43480</v>
      </c>
      <c r="I2899" s="160" t="s">
        <v>428</v>
      </c>
      <c r="J2899" s="160" t="s">
        <v>416</v>
      </c>
      <c r="K2899" s="160">
        <f t="shared" si="47"/>
        <v>1</v>
      </c>
      <c r="L2899" s="160" t="s">
        <v>101</v>
      </c>
      <c r="M2899" s="211">
        <f>VLOOKUP(J2899,'Depr Rates'!A:G,7,FALSE)</f>
        <v>2.4399999999999998E-2</v>
      </c>
    </row>
    <row r="2900" spans="1:13" ht="14.45" x14ac:dyDescent="0.3">
      <c r="A2900" s="212" t="s">
        <v>103</v>
      </c>
      <c r="B2900" s="213">
        <v>10600502</v>
      </c>
      <c r="C2900" s="212" t="s">
        <v>12614</v>
      </c>
      <c r="D2900" s="214">
        <v>43466</v>
      </c>
      <c r="E2900" s="160" t="s">
        <v>373</v>
      </c>
      <c r="F2900" s="160">
        <v>109112739</v>
      </c>
      <c r="G2900" s="160">
        <v>13.69</v>
      </c>
      <c r="H2900" s="214">
        <v>43480</v>
      </c>
      <c r="I2900" s="160" t="s">
        <v>428</v>
      </c>
      <c r="J2900" s="160" t="s">
        <v>416</v>
      </c>
      <c r="K2900" s="160">
        <f t="shared" si="47"/>
        <v>1</v>
      </c>
      <c r="L2900" s="160" t="s">
        <v>101</v>
      </c>
      <c r="M2900" s="211">
        <f>VLOOKUP(J2900,'Depr Rates'!A:G,7,FALSE)</f>
        <v>2.4399999999999998E-2</v>
      </c>
    </row>
    <row r="2901" spans="1:13" ht="14.45" x14ac:dyDescent="0.3">
      <c r="A2901" s="212" t="s">
        <v>103</v>
      </c>
      <c r="B2901" s="213">
        <v>10600502</v>
      </c>
      <c r="C2901" s="212" t="s">
        <v>12614</v>
      </c>
      <c r="D2901" s="214">
        <v>43466</v>
      </c>
      <c r="E2901" s="160" t="s">
        <v>373</v>
      </c>
      <c r="F2901" s="160">
        <v>109113035</v>
      </c>
      <c r="G2901" s="215">
        <v>2418.85</v>
      </c>
      <c r="H2901" s="214">
        <v>43480</v>
      </c>
      <c r="I2901" s="160" t="s">
        <v>429</v>
      </c>
      <c r="J2901" s="160" t="s">
        <v>416</v>
      </c>
      <c r="K2901" s="160">
        <f t="shared" si="47"/>
        <v>1</v>
      </c>
      <c r="L2901" s="160" t="s">
        <v>101</v>
      </c>
      <c r="M2901" s="211">
        <f>VLOOKUP(J2901,'Depr Rates'!A:G,7,FALSE)</f>
        <v>2.4399999999999998E-2</v>
      </c>
    </row>
    <row r="2902" spans="1:13" ht="14.45" x14ac:dyDescent="0.3">
      <c r="A2902" s="212" t="s">
        <v>103</v>
      </c>
      <c r="B2902" s="213">
        <v>10600502</v>
      </c>
      <c r="C2902" s="212" t="s">
        <v>12614</v>
      </c>
      <c r="D2902" s="214">
        <v>43466</v>
      </c>
      <c r="E2902" s="160" t="s">
        <v>373</v>
      </c>
      <c r="F2902" s="160">
        <v>109113035</v>
      </c>
      <c r="G2902" s="160">
        <v>178.08</v>
      </c>
      <c r="H2902" s="214">
        <v>43480</v>
      </c>
      <c r="I2902" s="160" t="s">
        <v>429</v>
      </c>
      <c r="J2902" s="160" t="s">
        <v>416</v>
      </c>
      <c r="K2902" s="160">
        <f t="shared" si="47"/>
        <v>1</v>
      </c>
      <c r="L2902" s="160" t="s">
        <v>101</v>
      </c>
      <c r="M2902" s="211">
        <f>VLOOKUP(J2902,'Depr Rates'!A:G,7,FALSE)</f>
        <v>2.4399999999999998E-2</v>
      </c>
    </row>
    <row r="2903" spans="1:13" ht="14.45" x14ac:dyDescent="0.3">
      <c r="A2903" s="212" t="s">
        <v>103</v>
      </c>
      <c r="B2903" s="213">
        <v>10600502</v>
      </c>
      <c r="C2903" s="212" t="s">
        <v>12614</v>
      </c>
      <c r="D2903" s="214">
        <v>43466</v>
      </c>
      <c r="E2903" s="160" t="s">
        <v>373</v>
      </c>
      <c r="F2903" s="160">
        <v>109113035</v>
      </c>
      <c r="G2903" s="160">
        <v>7.93</v>
      </c>
      <c r="H2903" s="214">
        <v>43480</v>
      </c>
      <c r="I2903" s="160" t="s">
        <v>429</v>
      </c>
      <c r="J2903" s="160" t="s">
        <v>416</v>
      </c>
      <c r="K2903" s="160">
        <f t="shared" si="47"/>
        <v>1</v>
      </c>
      <c r="L2903" s="160" t="s">
        <v>101</v>
      </c>
      <c r="M2903" s="211">
        <f>VLOOKUP(J2903,'Depr Rates'!A:G,7,FALSE)</f>
        <v>2.4399999999999998E-2</v>
      </c>
    </row>
    <row r="2904" spans="1:13" ht="14.45" x14ac:dyDescent="0.3">
      <c r="A2904" s="212" t="s">
        <v>103</v>
      </c>
      <c r="B2904" s="213">
        <v>10600502</v>
      </c>
      <c r="C2904" s="212" t="s">
        <v>12614</v>
      </c>
      <c r="D2904" s="214">
        <v>43466</v>
      </c>
      <c r="E2904" s="160" t="s">
        <v>373</v>
      </c>
      <c r="F2904" s="160">
        <v>109113437</v>
      </c>
      <c r="G2904" s="215">
        <v>2961.3</v>
      </c>
      <c r="H2904" s="214">
        <v>43480</v>
      </c>
      <c r="I2904" s="160" t="s">
        <v>430</v>
      </c>
      <c r="J2904" s="160" t="s">
        <v>416</v>
      </c>
      <c r="K2904" s="160">
        <f t="shared" si="47"/>
        <v>1</v>
      </c>
      <c r="L2904" s="160" t="s">
        <v>101</v>
      </c>
      <c r="M2904" s="211">
        <f>VLOOKUP(J2904,'Depr Rates'!A:G,7,FALSE)</f>
        <v>2.4399999999999998E-2</v>
      </c>
    </row>
    <row r="2905" spans="1:13" ht="14.45" x14ac:dyDescent="0.3">
      <c r="A2905" s="212" t="s">
        <v>103</v>
      </c>
      <c r="B2905" s="213">
        <v>10600502</v>
      </c>
      <c r="C2905" s="212" t="s">
        <v>12614</v>
      </c>
      <c r="D2905" s="214">
        <v>43466</v>
      </c>
      <c r="E2905" s="160" t="s">
        <v>373</v>
      </c>
      <c r="F2905" s="160">
        <v>109113437</v>
      </c>
      <c r="G2905" s="215">
        <v>1499.13</v>
      </c>
      <c r="H2905" s="214">
        <v>43480</v>
      </c>
      <c r="I2905" s="160" t="s">
        <v>430</v>
      </c>
      <c r="J2905" s="160" t="s">
        <v>416</v>
      </c>
      <c r="K2905" s="160">
        <f t="shared" si="47"/>
        <v>1</v>
      </c>
      <c r="L2905" s="160" t="s">
        <v>101</v>
      </c>
      <c r="M2905" s="211">
        <f>VLOOKUP(J2905,'Depr Rates'!A:G,7,FALSE)</f>
        <v>2.4399999999999998E-2</v>
      </c>
    </row>
    <row r="2906" spans="1:13" ht="14.45" x14ac:dyDescent="0.3">
      <c r="A2906" s="212" t="s">
        <v>103</v>
      </c>
      <c r="B2906" s="213">
        <v>10600502</v>
      </c>
      <c r="C2906" s="212" t="s">
        <v>12614</v>
      </c>
      <c r="D2906" s="214">
        <v>43466</v>
      </c>
      <c r="E2906" s="160" t="s">
        <v>373</v>
      </c>
      <c r="F2906" s="160">
        <v>109113437</v>
      </c>
      <c r="G2906" s="160">
        <v>24.18</v>
      </c>
      <c r="H2906" s="214">
        <v>43480</v>
      </c>
      <c r="I2906" s="160" t="s">
        <v>430</v>
      </c>
      <c r="J2906" s="160" t="s">
        <v>416</v>
      </c>
      <c r="K2906" s="160">
        <f t="shared" si="47"/>
        <v>1</v>
      </c>
      <c r="L2906" s="160" t="s">
        <v>101</v>
      </c>
      <c r="M2906" s="211">
        <f>VLOOKUP(J2906,'Depr Rates'!A:G,7,FALSE)</f>
        <v>2.4399999999999998E-2</v>
      </c>
    </row>
    <row r="2907" spans="1:13" ht="14.45" x14ac:dyDescent="0.3">
      <c r="A2907" s="212" t="s">
        <v>103</v>
      </c>
      <c r="B2907" s="213">
        <v>10600502</v>
      </c>
      <c r="C2907" s="212" t="s">
        <v>12614</v>
      </c>
      <c r="D2907" s="214">
        <v>43497</v>
      </c>
      <c r="E2907" s="160" t="s">
        <v>373</v>
      </c>
      <c r="F2907" s="160">
        <v>109113437</v>
      </c>
      <c r="G2907" s="160">
        <v>165.72</v>
      </c>
      <c r="H2907" s="214">
        <v>43480</v>
      </c>
      <c r="I2907" s="160" t="s">
        <v>430</v>
      </c>
      <c r="J2907" s="160" t="s">
        <v>416</v>
      </c>
      <c r="K2907" s="160">
        <f t="shared" si="47"/>
        <v>1</v>
      </c>
      <c r="L2907" s="160" t="s">
        <v>101</v>
      </c>
      <c r="M2907" s="211">
        <f>VLOOKUP(J2907,'Depr Rates'!A:G,7,FALSE)</f>
        <v>2.4399999999999998E-2</v>
      </c>
    </row>
    <row r="2908" spans="1:13" ht="14.45" x14ac:dyDescent="0.3">
      <c r="A2908" s="212" t="s">
        <v>103</v>
      </c>
      <c r="B2908" s="213">
        <v>10600502</v>
      </c>
      <c r="C2908" s="212" t="s">
        <v>12614</v>
      </c>
      <c r="D2908" s="214">
        <v>43525</v>
      </c>
      <c r="E2908" s="160" t="s">
        <v>373</v>
      </c>
      <c r="F2908" s="160">
        <v>109113437</v>
      </c>
      <c r="G2908" s="160">
        <v>134.54</v>
      </c>
      <c r="H2908" s="214">
        <v>43480</v>
      </c>
      <c r="I2908" s="160" t="s">
        <v>430</v>
      </c>
      <c r="J2908" s="160" t="s">
        <v>416</v>
      </c>
      <c r="K2908" s="160">
        <f t="shared" si="47"/>
        <v>1</v>
      </c>
      <c r="L2908" s="160" t="s">
        <v>101</v>
      </c>
      <c r="M2908" s="211">
        <f>VLOOKUP(J2908,'Depr Rates'!A:G,7,FALSE)</f>
        <v>2.4399999999999998E-2</v>
      </c>
    </row>
    <row r="2909" spans="1:13" ht="14.45" x14ac:dyDescent="0.3">
      <c r="A2909" s="212" t="s">
        <v>103</v>
      </c>
      <c r="B2909" s="213">
        <v>10600502</v>
      </c>
      <c r="C2909" s="212" t="s">
        <v>12614</v>
      </c>
      <c r="D2909" s="214">
        <v>43525</v>
      </c>
      <c r="E2909" s="160" t="s">
        <v>373</v>
      </c>
      <c r="F2909" s="160">
        <v>109113437</v>
      </c>
      <c r="G2909" s="160">
        <v>-134.54</v>
      </c>
      <c r="H2909" s="214">
        <v>43480</v>
      </c>
      <c r="I2909" s="160" t="s">
        <v>430</v>
      </c>
      <c r="J2909" s="160" t="s">
        <v>416</v>
      </c>
      <c r="K2909" s="160">
        <f t="shared" si="47"/>
        <v>1</v>
      </c>
      <c r="L2909" s="160" t="s">
        <v>101</v>
      </c>
      <c r="M2909" s="211">
        <f>VLOOKUP(J2909,'Depr Rates'!A:G,7,FALSE)</f>
        <v>2.4399999999999998E-2</v>
      </c>
    </row>
    <row r="2910" spans="1:13" ht="14.45" x14ac:dyDescent="0.3">
      <c r="A2910" s="212" t="s">
        <v>103</v>
      </c>
      <c r="B2910" s="213">
        <v>10600502</v>
      </c>
      <c r="C2910" s="212" t="s">
        <v>12614</v>
      </c>
      <c r="D2910" s="214">
        <v>43525</v>
      </c>
      <c r="E2910" s="160" t="s">
        <v>373</v>
      </c>
      <c r="F2910" s="160">
        <v>109113437</v>
      </c>
      <c r="G2910" s="160">
        <v>0.43</v>
      </c>
      <c r="H2910" s="214">
        <v>43480</v>
      </c>
      <c r="I2910" s="160" t="s">
        <v>430</v>
      </c>
      <c r="J2910" s="160" t="s">
        <v>416</v>
      </c>
      <c r="K2910" s="160">
        <f t="shared" si="47"/>
        <v>1</v>
      </c>
      <c r="L2910" s="160" t="s">
        <v>101</v>
      </c>
      <c r="M2910" s="211">
        <f>VLOOKUP(J2910,'Depr Rates'!A:G,7,FALSE)</f>
        <v>2.4399999999999998E-2</v>
      </c>
    </row>
    <row r="2911" spans="1:13" ht="14.45" x14ac:dyDescent="0.3">
      <c r="A2911" s="212" t="s">
        <v>103</v>
      </c>
      <c r="B2911" s="213">
        <v>10600502</v>
      </c>
      <c r="C2911" s="212" t="s">
        <v>12614</v>
      </c>
      <c r="D2911" s="214">
        <v>43466</v>
      </c>
      <c r="E2911" s="160" t="s">
        <v>373</v>
      </c>
      <c r="F2911" s="160">
        <v>109114140</v>
      </c>
      <c r="G2911" s="215">
        <v>5275.18</v>
      </c>
      <c r="H2911" s="214">
        <v>43480</v>
      </c>
      <c r="I2911" s="160" t="s">
        <v>426</v>
      </c>
      <c r="J2911" s="160" t="s">
        <v>416</v>
      </c>
      <c r="K2911" s="160">
        <f t="shared" si="47"/>
        <v>1</v>
      </c>
      <c r="L2911" s="160" t="s">
        <v>101</v>
      </c>
      <c r="M2911" s="211">
        <f>VLOOKUP(J2911,'Depr Rates'!A:G,7,FALSE)</f>
        <v>2.4399999999999998E-2</v>
      </c>
    </row>
    <row r="2912" spans="1:13" ht="14.45" x14ac:dyDescent="0.3">
      <c r="A2912" s="212" t="s">
        <v>103</v>
      </c>
      <c r="B2912" s="213">
        <v>10600502</v>
      </c>
      <c r="C2912" s="212" t="s">
        <v>12614</v>
      </c>
      <c r="D2912" s="214">
        <v>43466</v>
      </c>
      <c r="E2912" s="160" t="s">
        <v>373</v>
      </c>
      <c r="F2912" s="160">
        <v>109114140</v>
      </c>
      <c r="G2912" s="160">
        <v>16.59</v>
      </c>
      <c r="H2912" s="214">
        <v>43480</v>
      </c>
      <c r="I2912" s="160" t="s">
        <v>426</v>
      </c>
      <c r="J2912" s="160" t="s">
        <v>416</v>
      </c>
      <c r="K2912" s="160">
        <f t="shared" si="47"/>
        <v>1</v>
      </c>
      <c r="L2912" s="160" t="s">
        <v>101</v>
      </c>
      <c r="M2912" s="211">
        <f>VLOOKUP(J2912,'Depr Rates'!A:G,7,FALSE)</f>
        <v>2.4399999999999998E-2</v>
      </c>
    </row>
    <row r="2913" spans="1:13" ht="14.45" x14ac:dyDescent="0.3">
      <c r="A2913" s="212" t="s">
        <v>103</v>
      </c>
      <c r="B2913" s="213">
        <v>10600502</v>
      </c>
      <c r="C2913" s="212" t="s">
        <v>12614</v>
      </c>
      <c r="D2913" s="214">
        <v>43466</v>
      </c>
      <c r="E2913" s="160" t="s">
        <v>373</v>
      </c>
      <c r="F2913" s="160">
        <v>109114243</v>
      </c>
      <c r="G2913" s="215">
        <v>92725.02</v>
      </c>
      <c r="H2913" s="214">
        <v>43479</v>
      </c>
      <c r="I2913" s="160" t="s">
        <v>427</v>
      </c>
      <c r="J2913" s="160" t="s">
        <v>416</v>
      </c>
      <c r="K2913" s="160">
        <f t="shared" si="47"/>
        <v>1</v>
      </c>
      <c r="L2913" s="160" t="s">
        <v>101</v>
      </c>
      <c r="M2913" s="211">
        <f>VLOOKUP(J2913,'Depr Rates'!A:G,7,FALSE)</f>
        <v>2.4399999999999998E-2</v>
      </c>
    </row>
    <row r="2914" spans="1:13" ht="14.45" x14ac:dyDescent="0.3">
      <c r="A2914" s="212" t="s">
        <v>103</v>
      </c>
      <c r="B2914" s="213">
        <v>10600502</v>
      </c>
      <c r="C2914" s="212" t="s">
        <v>12614</v>
      </c>
      <c r="D2914" s="214">
        <v>43466</v>
      </c>
      <c r="E2914" s="160" t="s">
        <v>373</v>
      </c>
      <c r="F2914" s="160">
        <v>109114243</v>
      </c>
      <c r="G2914" s="215">
        <v>16998.419999999998</v>
      </c>
      <c r="H2914" s="214">
        <v>43479</v>
      </c>
      <c r="I2914" s="160" t="s">
        <v>427</v>
      </c>
      <c r="J2914" s="160" t="s">
        <v>416</v>
      </c>
      <c r="K2914" s="160">
        <f t="shared" si="47"/>
        <v>1</v>
      </c>
      <c r="L2914" s="160" t="s">
        <v>101</v>
      </c>
      <c r="M2914" s="211">
        <f>VLOOKUP(J2914,'Depr Rates'!A:G,7,FALSE)</f>
        <v>2.4399999999999998E-2</v>
      </c>
    </row>
    <row r="2915" spans="1:13" ht="14.45" x14ac:dyDescent="0.3">
      <c r="A2915" s="212" t="s">
        <v>103</v>
      </c>
      <c r="B2915" s="213">
        <v>10600502</v>
      </c>
      <c r="C2915" s="212" t="s">
        <v>12614</v>
      </c>
      <c r="D2915" s="214">
        <v>43497</v>
      </c>
      <c r="E2915" s="160" t="s">
        <v>373</v>
      </c>
      <c r="F2915" s="160">
        <v>109114243</v>
      </c>
      <c r="G2915" s="160">
        <v>19.7</v>
      </c>
      <c r="H2915" s="214">
        <v>43479</v>
      </c>
      <c r="I2915" s="160" t="s">
        <v>427</v>
      </c>
      <c r="J2915" s="160" t="s">
        <v>416</v>
      </c>
      <c r="K2915" s="160">
        <f t="shared" si="47"/>
        <v>1</v>
      </c>
      <c r="L2915" s="160" t="s">
        <v>101</v>
      </c>
      <c r="M2915" s="211">
        <f>VLOOKUP(J2915,'Depr Rates'!A:G,7,FALSE)</f>
        <v>2.4399999999999998E-2</v>
      </c>
    </row>
    <row r="2916" spans="1:13" ht="14.45" x14ac:dyDescent="0.3">
      <c r="A2916" s="212" t="s">
        <v>103</v>
      </c>
      <c r="B2916" s="213">
        <v>10600502</v>
      </c>
      <c r="C2916" s="212" t="s">
        <v>12614</v>
      </c>
      <c r="D2916" s="214">
        <v>43497</v>
      </c>
      <c r="E2916" s="160" t="s">
        <v>373</v>
      </c>
      <c r="F2916" s="160">
        <v>109114243</v>
      </c>
      <c r="G2916" s="160">
        <v>53.58</v>
      </c>
      <c r="H2916" s="214">
        <v>43479</v>
      </c>
      <c r="I2916" s="160" t="s">
        <v>427</v>
      </c>
      <c r="J2916" s="160" t="s">
        <v>416</v>
      </c>
      <c r="K2916" s="160">
        <f t="shared" si="47"/>
        <v>1</v>
      </c>
      <c r="L2916" s="160" t="s">
        <v>101</v>
      </c>
      <c r="M2916" s="211">
        <f>VLOOKUP(J2916,'Depr Rates'!A:G,7,FALSE)</f>
        <v>2.4399999999999998E-2</v>
      </c>
    </row>
    <row r="2917" spans="1:13" ht="14.45" x14ac:dyDescent="0.3">
      <c r="A2917" s="212" t="s">
        <v>103</v>
      </c>
      <c r="B2917" s="213">
        <v>10600502</v>
      </c>
      <c r="C2917" s="212" t="s">
        <v>12614</v>
      </c>
      <c r="D2917" s="214">
        <v>43466</v>
      </c>
      <c r="E2917" s="160" t="s">
        <v>373</v>
      </c>
      <c r="F2917" s="160">
        <v>109114244</v>
      </c>
      <c r="G2917" s="215">
        <v>6689.3</v>
      </c>
      <c r="H2917" s="214">
        <v>43479</v>
      </c>
      <c r="I2917" s="160" t="s">
        <v>427</v>
      </c>
      <c r="J2917" s="160" t="s">
        <v>386</v>
      </c>
      <c r="K2917" s="160">
        <f t="shared" si="47"/>
        <v>1</v>
      </c>
      <c r="L2917" s="160" t="s">
        <v>101</v>
      </c>
      <c r="M2917" s="211">
        <f>VLOOKUP(J2917,'Depr Rates'!A:G,7,FALSE)</f>
        <v>3.2000000000000001E-2</v>
      </c>
    </row>
    <row r="2918" spans="1:13" ht="14.45" x14ac:dyDescent="0.3">
      <c r="A2918" s="212" t="s">
        <v>103</v>
      </c>
      <c r="B2918" s="213">
        <v>10600502</v>
      </c>
      <c r="C2918" s="212" t="s">
        <v>12614</v>
      </c>
      <c r="D2918" s="214">
        <v>43466</v>
      </c>
      <c r="E2918" s="160" t="s">
        <v>373</v>
      </c>
      <c r="F2918" s="160">
        <v>109114244</v>
      </c>
      <c r="G2918" s="215">
        <v>2841.05</v>
      </c>
      <c r="H2918" s="214">
        <v>43479</v>
      </c>
      <c r="I2918" s="160" t="s">
        <v>427</v>
      </c>
      <c r="J2918" s="160" t="s">
        <v>386</v>
      </c>
      <c r="K2918" s="160">
        <f t="shared" ref="K2918:K2940" si="48">MONTH(H2918)</f>
        <v>1</v>
      </c>
      <c r="L2918" s="160" t="s">
        <v>101</v>
      </c>
      <c r="M2918" s="211">
        <f>VLOOKUP(J2918,'Depr Rates'!A:G,7,FALSE)</f>
        <v>3.2000000000000001E-2</v>
      </c>
    </row>
    <row r="2919" spans="1:13" ht="14.45" x14ac:dyDescent="0.3">
      <c r="A2919" s="212" t="s">
        <v>103</v>
      </c>
      <c r="B2919" s="213">
        <v>10600502</v>
      </c>
      <c r="C2919" s="212" t="s">
        <v>12614</v>
      </c>
      <c r="D2919" s="214">
        <v>43497</v>
      </c>
      <c r="E2919" s="160" t="s">
        <v>373</v>
      </c>
      <c r="F2919" s="160">
        <v>109114244</v>
      </c>
      <c r="G2919" s="160">
        <v>2.94</v>
      </c>
      <c r="H2919" s="214">
        <v>43479</v>
      </c>
      <c r="I2919" s="160" t="s">
        <v>427</v>
      </c>
      <c r="J2919" s="160" t="s">
        <v>386</v>
      </c>
      <c r="K2919" s="160">
        <f t="shared" si="48"/>
        <v>1</v>
      </c>
      <c r="L2919" s="160" t="s">
        <v>101</v>
      </c>
      <c r="M2919" s="211">
        <f>VLOOKUP(J2919,'Depr Rates'!A:G,7,FALSE)</f>
        <v>3.2000000000000001E-2</v>
      </c>
    </row>
    <row r="2920" spans="1:13" ht="14.45" x14ac:dyDescent="0.3">
      <c r="A2920" s="212" t="s">
        <v>103</v>
      </c>
      <c r="B2920" s="213">
        <v>10600502</v>
      </c>
      <c r="C2920" s="212" t="s">
        <v>12614</v>
      </c>
      <c r="D2920" s="214">
        <v>43497</v>
      </c>
      <c r="E2920" s="160" t="s">
        <v>373</v>
      </c>
      <c r="F2920" s="160">
        <v>109114244</v>
      </c>
      <c r="G2920" s="160">
        <v>7.94</v>
      </c>
      <c r="H2920" s="214">
        <v>43479</v>
      </c>
      <c r="I2920" s="160" t="s">
        <v>427</v>
      </c>
      <c r="J2920" s="160" t="s">
        <v>386</v>
      </c>
      <c r="K2920" s="160">
        <f t="shared" si="48"/>
        <v>1</v>
      </c>
      <c r="L2920" s="160" t="s">
        <v>101</v>
      </c>
      <c r="M2920" s="211">
        <f>VLOOKUP(J2920,'Depr Rates'!A:G,7,FALSE)</f>
        <v>3.2000000000000001E-2</v>
      </c>
    </row>
    <row r="2921" spans="1:13" ht="14.45" x14ac:dyDescent="0.3">
      <c r="A2921" s="212" t="s">
        <v>103</v>
      </c>
      <c r="B2921" s="213">
        <v>10600502</v>
      </c>
      <c r="C2921" s="212" t="s">
        <v>12614</v>
      </c>
      <c r="D2921" s="214">
        <v>43497</v>
      </c>
      <c r="E2921" s="160" t="s">
        <v>373</v>
      </c>
      <c r="F2921" s="160">
        <v>109114286</v>
      </c>
      <c r="G2921" s="215">
        <v>5945</v>
      </c>
      <c r="H2921" s="214">
        <v>43518</v>
      </c>
      <c r="I2921" s="160" t="s">
        <v>528</v>
      </c>
      <c r="J2921" s="160" t="s">
        <v>416</v>
      </c>
      <c r="K2921" s="160">
        <f t="shared" si="48"/>
        <v>2</v>
      </c>
      <c r="L2921" s="160" t="s">
        <v>101</v>
      </c>
      <c r="M2921" s="211">
        <f>VLOOKUP(J2921,'Depr Rates'!A:G,7,FALSE)</f>
        <v>2.4399999999999998E-2</v>
      </c>
    </row>
    <row r="2922" spans="1:13" ht="14.45" x14ac:dyDescent="0.3">
      <c r="A2922" s="212" t="s">
        <v>103</v>
      </c>
      <c r="B2922" s="213">
        <v>10600502</v>
      </c>
      <c r="C2922" s="212" t="s">
        <v>12614</v>
      </c>
      <c r="D2922" s="214">
        <v>43497</v>
      </c>
      <c r="E2922" s="160" t="s">
        <v>373</v>
      </c>
      <c r="F2922" s="160">
        <v>109114286</v>
      </c>
      <c r="G2922" s="215">
        <v>9048.57</v>
      </c>
      <c r="H2922" s="214">
        <v>43518</v>
      </c>
      <c r="I2922" s="160" t="s">
        <v>528</v>
      </c>
      <c r="J2922" s="160" t="s">
        <v>416</v>
      </c>
      <c r="K2922" s="160">
        <f t="shared" si="48"/>
        <v>2</v>
      </c>
      <c r="L2922" s="160" t="s">
        <v>101</v>
      </c>
      <c r="M2922" s="211">
        <f>VLOOKUP(J2922,'Depr Rates'!A:G,7,FALSE)</f>
        <v>2.4399999999999998E-2</v>
      </c>
    </row>
    <row r="2923" spans="1:13" ht="14.45" x14ac:dyDescent="0.3">
      <c r="A2923" s="212" t="s">
        <v>103</v>
      </c>
      <c r="B2923" s="213">
        <v>10600502</v>
      </c>
      <c r="C2923" s="212" t="s">
        <v>12614</v>
      </c>
      <c r="D2923" s="214">
        <v>43525</v>
      </c>
      <c r="E2923" s="160" t="s">
        <v>373</v>
      </c>
      <c r="F2923" s="160">
        <v>109114286</v>
      </c>
      <c r="G2923" s="215">
        <v>-9029.43</v>
      </c>
      <c r="H2923" s="214">
        <v>43518</v>
      </c>
      <c r="I2923" s="160" t="s">
        <v>528</v>
      </c>
      <c r="J2923" s="160" t="s">
        <v>416</v>
      </c>
      <c r="K2923" s="160">
        <f t="shared" si="48"/>
        <v>2</v>
      </c>
      <c r="L2923" s="160" t="s">
        <v>101</v>
      </c>
      <c r="M2923" s="211">
        <f>VLOOKUP(J2923,'Depr Rates'!A:G,7,FALSE)</f>
        <v>2.4399999999999998E-2</v>
      </c>
    </row>
    <row r="2924" spans="1:13" ht="14.45" x14ac:dyDescent="0.3">
      <c r="A2924" s="212" t="s">
        <v>103</v>
      </c>
      <c r="B2924" s="213">
        <v>10600502</v>
      </c>
      <c r="C2924" s="212" t="s">
        <v>12614</v>
      </c>
      <c r="D2924" s="214">
        <v>43525</v>
      </c>
      <c r="E2924" s="160" t="s">
        <v>373</v>
      </c>
      <c r="F2924" s="160">
        <v>109114286</v>
      </c>
      <c r="G2924" s="215">
        <v>9037.94</v>
      </c>
      <c r="H2924" s="214">
        <v>43518</v>
      </c>
      <c r="I2924" s="160" t="s">
        <v>528</v>
      </c>
      <c r="J2924" s="160" t="s">
        <v>416</v>
      </c>
      <c r="K2924" s="160">
        <f t="shared" si="48"/>
        <v>2</v>
      </c>
      <c r="L2924" s="160" t="s">
        <v>101</v>
      </c>
      <c r="M2924" s="211">
        <f>VLOOKUP(J2924,'Depr Rates'!A:G,7,FALSE)</f>
        <v>2.4399999999999998E-2</v>
      </c>
    </row>
    <row r="2925" spans="1:13" ht="14.45" x14ac:dyDescent="0.3">
      <c r="A2925" s="212" t="s">
        <v>103</v>
      </c>
      <c r="B2925" s="213">
        <v>10600502</v>
      </c>
      <c r="C2925" s="212" t="s">
        <v>12614</v>
      </c>
      <c r="D2925" s="214">
        <v>43466</v>
      </c>
      <c r="E2925" s="160" t="s">
        <v>373</v>
      </c>
      <c r="F2925" s="160">
        <v>109114448</v>
      </c>
      <c r="G2925" s="160">
        <v>288.45</v>
      </c>
      <c r="H2925" s="214">
        <v>43474</v>
      </c>
      <c r="I2925" s="160" t="s">
        <v>417</v>
      </c>
      <c r="J2925" s="160" t="s">
        <v>416</v>
      </c>
      <c r="K2925" s="160">
        <f t="shared" si="48"/>
        <v>1</v>
      </c>
      <c r="L2925" s="160" t="s">
        <v>101</v>
      </c>
      <c r="M2925" s="211">
        <f>VLOOKUP(J2925,'Depr Rates'!A:G,7,FALSE)</f>
        <v>2.4399999999999998E-2</v>
      </c>
    </row>
    <row r="2926" spans="1:13" ht="14.45" x14ac:dyDescent="0.3">
      <c r="A2926" s="212" t="s">
        <v>103</v>
      </c>
      <c r="B2926" s="213">
        <v>10600502</v>
      </c>
      <c r="C2926" s="212" t="s">
        <v>12614</v>
      </c>
      <c r="D2926" s="214">
        <v>43466</v>
      </c>
      <c r="E2926" s="160" t="s">
        <v>373</v>
      </c>
      <c r="F2926" s="160">
        <v>109114448</v>
      </c>
      <c r="G2926" s="215">
        <v>22721.11</v>
      </c>
      <c r="H2926" s="214">
        <v>43474</v>
      </c>
      <c r="I2926" s="160" t="s">
        <v>417</v>
      </c>
      <c r="J2926" s="160" t="s">
        <v>416</v>
      </c>
      <c r="K2926" s="160">
        <f t="shared" si="48"/>
        <v>1</v>
      </c>
      <c r="L2926" s="160" t="s">
        <v>101</v>
      </c>
      <c r="M2926" s="211">
        <f>VLOOKUP(J2926,'Depr Rates'!A:G,7,FALSE)</f>
        <v>2.4399999999999998E-2</v>
      </c>
    </row>
    <row r="2927" spans="1:13" ht="14.45" x14ac:dyDescent="0.3">
      <c r="A2927" s="212" t="s">
        <v>103</v>
      </c>
      <c r="B2927" s="213">
        <v>10600502</v>
      </c>
      <c r="C2927" s="212" t="s">
        <v>12614</v>
      </c>
      <c r="D2927" s="214">
        <v>43497</v>
      </c>
      <c r="E2927" s="160" t="s">
        <v>373</v>
      </c>
      <c r="F2927" s="160">
        <v>109114448</v>
      </c>
      <c r="G2927" s="160">
        <v>23.68</v>
      </c>
      <c r="H2927" s="214">
        <v>43474</v>
      </c>
      <c r="I2927" s="160" t="s">
        <v>417</v>
      </c>
      <c r="J2927" s="160" t="s">
        <v>416</v>
      </c>
      <c r="K2927" s="160">
        <f t="shared" si="48"/>
        <v>1</v>
      </c>
      <c r="L2927" s="160" t="s">
        <v>101</v>
      </c>
      <c r="M2927" s="211">
        <f>VLOOKUP(J2927,'Depr Rates'!A:G,7,FALSE)</f>
        <v>2.4399999999999998E-2</v>
      </c>
    </row>
    <row r="2928" spans="1:13" ht="14.45" x14ac:dyDescent="0.3">
      <c r="A2928" s="212" t="s">
        <v>103</v>
      </c>
      <c r="B2928" s="213">
        <v>10600502</v>
      </c>
      <c r="C2928" s="212" t="s">
        <v>12614</v>
      </c>
      <c r="D2928" s="214">
        <v>43497</v>
      </c>
      <c r="E2928" s="160" t="s">
        <v>373</v>
      </c>
      <c r="F2928" s="160">
        <v>109114448</v>
      </c>
      <c r="G2928" s="160">
        <v>63.97</v>
      </c>
      <c r="H2928" s="214">
        <v>43474</v>
      </c>
      <c r="I2928" s="160" t="s">
        <v>417</v>
      </c>
      <c r="J2928" s="160" t="s">
        <v>416</v>
      </c>
      <c r="K2928" s="160">
        <f t="shared" si="48"/>
        <v>1</v>
      </c>
      <c r="L2928" s="160" t="s">
        <v>101</v>
      </c>
      <c r="M2928" s="211">
        <f>VLOOKUP(J2928,'Depr Rates'!A:G,7,FALSE)</f>
        <v>2.4399999999999998E-2</v>
      </c>
    </row>
    <row r="2929" spans="1:13" ht="14.45" x14ac:dyDescent="0.3">
      <c r="A2929" s="212" t="s">
        <v>103</v>
      </c>
      <c r="B2929" s="213">
        <v>10600502</v>
      </c>
      <c r="C2929" s="212" t="s">
        <v>12614</v>
      </c>
      <c r="D2929" s="214">
        <v>43497</v>
      </c>
      <c r="E2929" s="160" t="s">
        <v>373</v>
      </c>
      <c r="F2929" s="160">
        <v>109114494</v>
      </c>
      <c r="G2929" s="215">
        <v>33545.870000000003</v>
      </c>
      <c r="H2929" s="214">
        <v>43522</v>
      </c>
      <c r="I2929" s="160" t="s">
        <v>542</v>
      </c>
      <c r="J2929" s="160" t="s">
        <v>416</v>
      </c>
      <c r="K2929" s="160">
        <f t="shared" si="48"/>
        <v>2</v>
      </c>
      <c r="L2929" s="160" t="s">
        <v>101</v>
      </c>
      <c r="M2929" s="211">
        <f>VLOOKUP(J2929,'Depr Rates'!A:G,7,FALSE)</f>
        <v>2.4399999999999998E-2</v>
      </c>
    </row>
    <row r="2930" spans="1:13" ht="14.45" x14ac:dyDescent="0.3">
      <c r="A2930" s="212" t="s">
        <v>103</v>
      </c>
      <c r="B2930" s="213">
        <v>10600502</v>
      </c>
      <c r="C2930" s="212" t="s">
        <v>12614</v>
      </c>
      <c r="D2930" s="214">
        <v>43497</v>
      </c>
      <c r="E2930" s="160" t="s">
        <v>373</v>
      </c>
      <c r="F2930" s="160">
        <v>109114494</v>
      </c>
      <c r="G2930" s="215">
        <v>71039.59</v>
      </c>
      <c r="H2930" s="214">
        <v>43522</v>
      </c>
      <c r="I2930" s="160" t="s">
        <v>542</v>
      </c>
      <c r="J2930" s="160" t="s">
        <v>416</v>
      </c>
      <c r="K2930" s="160">
        <f t="shared" si="48"/>
        <v>2</v>
      </c>
      <c r="L2930" s="160" t="s">
        <v>101</v>
      </c>
      <c r="M2930" s="211">
        <f>VLOOKUP(J2930,'Depr Rates'!A:G,7,FALSE)</f>
        <v>2.4399999999999998E-2</v>
      </c>
    </row>
    <row r="2931" spans="1:13" ht="14.45" x14ac:dyDescent="0.3">
      <c r="A2931" s="212" t="s">
        <v>103</v>
      </c>
      <c r="B2931" s="213">
        <v>10600502</v>
      </c>
      <c r="C2931" s="212" t="s">
        <v>12614</v>
      </c>
      <c r="D2931" s="214">
        <v>43525</v>
      </c>
      <c r="E2931" s="160" t="s">
        <v>373</v>
      </c>
      <c r="F2931" s="160">
        <v>109114494</v>
      </c>
      <c r="G2931" s="215">
        <v>-72602.52</v>
      </c>
      <c r="H2931" s="214">
        <v>43522</v>
      </c>
      <c r="I2931" s="160" t="s">
        <v>542</v>
      </c>
      <c r="J2931" s="160" t="s">
        <v>416</v>
      </c>
      <c r="K2931" s="160">
        <f t="shared" si="48"/>
        <v>2</v>
      </c>
      <c r="L2931" s="160" t="s">
        <v>101</v>
      </c>
      <c r="M2931" s="211">
        <f>VLOOKUP(J2931,'Depr Rates'!A:G,7,FALSE)</f>
        <v>2.4399999999999998E-2</v>
      </c>
    </row>
    <row r="2932" spans="1:13" ht="14.45" x14ac:dyDescent="0.3">
      <c r="A2932" s="212" t="s">
        <v>103</v>
      </c>
      <c r="B2932" s="213">
        <v>10600502</v>
      </c>
      <c r="C2932" s="212" t="s">
        <v>12614</v>
      </c>
      <c r="D2932" s="214">
        <v>43525</v>
      </c>
      <c r="E2932" s="160" t="s">
        <v>373</v>
      </c>
      <c r="F2932" s="160">
        <v>109114494</v>
      </c>
      <c r="G2932" s="215">
        <v>72855.289999999994</v>
      </c>
      <c r="H2932" s="214">
        <v>43522</v>
      </c>
      <c r="I2932" s="160" t="s">
        <v>542</v>
      </c>
      <c r="J2932" s="160" t="s">
        <v>416</v>
      </c>
      <c r="K2932" s="160">
        <f t="shared" si="48"/>
        <v>2</v>
      </c>
      <c r="L2932" s="160" t="s">
        <v>101</v>
      </c>
      <c r="M2932" s="211">
        <f>VLOOKUP(J2932,'Depr Rates'!A:G,7,FALSE)</f>
        <v>2.4399999999999998E-2</v>
      </c>
    </row>
    <row r="2933" spans="1:13" ht="14.45" x14ac:dyDescent="0.3">
      <c r="A2933" s="212" t="s">
        <v>103</v>
      </c>
      <c r="B2933" s="213">
        <v>10600502</v>
      </c>
      <c r="C2933" s="212" t="s">
        <v>12614</v>
      </c>
      <c r="D2933" s="214">
        <v>43497</v>
      </c>
      <c r="E2933" s="160" t="s">
        <v>373</v>
      </c>
      <c r="F2933" s="160">
        <v>109114779</v>
      </c>
      <c r="G2933" s="215">
        <v>2040.3</v>
      </c>
      <c r="H2933" s="214">
        <v>43511</v>
      </c>
      <c r="I2933" s="160" t="s">
        <v>527</v>
      </c>
      <c r="J2933" s="160" t="s">
        <v>416</v>
      </c>
      <c r="K2933" s="160">
        <f t="shared" si="48"/>
        <v>2</v>
      </c>
      <c r="L2933" s="160" t="s">
        <v>101</v>
      </c>
      <c r="M2933" s="211">
        <f>VLOOKUP(J2933,'Depr Rates'!A:G,7,FALSE)</f>
        <v>2.4399999999999998E-2</v>
      </c>
    </row>
    <row r="2934" spans="1:13" ht="14.45" x14ac:dyDescent="0.3">
      <c r="A2934" s="212" t="s">
        <v>103</v>
      </c>
      <c r="B2934" s="213">
        <v>10600502</v>
      </c>
      <c r="C2934" s="212" t="s">
        <v>12614</v>
      </c>
      <c r="D2934" s="214">
        <v>43497</v>
      </c>
      <c r="E2934" s="160" t="s">
        <v>373</v>
      </c>
      <c r="F2934" s="160">
        <v>109114779</v>
      </c>
      <c r="G2934" s="160">
        <v>6.3</v>
      </c>
      <c r="H2934" s="214">
        <v>43511</v>
      </c>
      <c r="I2934" s="160" t="s">
        <v>527</v>
      </c>
      <c r="J2934" s="160" t="s">
        <v>416</v>
      </c>
      <c r="K2934" s="160">
        <f t="shared" si="48"/>
        <v>2</v>
      </c>
      <c r="L2934" s="160" t="s">
        <v>101</v>
      </c>
      <c r="M2934" s="211">
        <f>VLOOKUP(J2934,'Depr Rates'!A:G,7,FALSE)</f>
        <v>2.4399999999999998E-2</v>
      </c>
    </row>
    <row r="2935" spans="1:13" ht="14.45" x14ac:dyDescent="0.3">
      <c r="A2935" s="212" t="s">
        <v>103</v>
      </c>
      <c r="B2935" s="213">
        <v>10600502</v>
      </c>
      <c r="C2935" s="212" t="s">
        <v>12614</v>
      </c>
      <c r="D2935" s="214">
        <v>43466</v>
      </c>
      <c r="E2935" s="160" t="s">
        <v>373</v>
      </c>
      <c r="F2935" s="160">
        <v>109115029</v>
      </c>
      <c r="G2935" s="160">
        <v>626.55999999999995</v>
      </c>
      <c r="H2935" s="214">
        <v>43480</v>
      </c>
      <c r="I2935" s="160" t="s">
        <v>434</v>
      </c>
      <c r="J2935" s="160" t="s">
        <v>416</v>
      </c>
      <c r="K2935" s="160">
        <f t="shared" si="48"/>
        <v>1</v>
      </c>
      <c r="L2935" s="160" t="s">
        <v>101</v>
      </c>
      <c r="M2935" s="211">
        <f>VLOOKUP(J2935,'Depr Rates'!A:G,7,FALSE)</f>
        <v>2.4399999999999998E-2</v>
      </c>
    </row>
    <row r="2936" spans="1:13" ht="14.45" x14ac:dyDescent="0.3">
      <c r="A2936" s="212" t="s">
        <v>103</v>
      </c>
      <c r="B2936" s="213">
        <v>10600502</v>
      </c>
      <c r="C2936" s="212" t="s">
        <v>12614</v>
      </c>
      <c r="D2936" s="214">
        <v>43466</v>
      </c>
      <c r="E2936" s="160" t="s">
        <v>373</v>
      </c>
      <c r="F2936" s="160">
        <v>109115029</v>
      </c>
      <c r="G2936" s="160">
        <v>91.71</v>
      </c>
      <c r="H2936" s="214">
        <v>43480</v>
      </c>
      <c r="I2936" s="160" t="s">
        <v>434</v>
      </c>
      <c r="J2936" s="160" t="s">
        <v>416</v>
      </c>
      <c r="K2936" s="160">
        <f t="shared" si="48"/>
        <v>1</v>
      </c>
      <c r="L2936" s="160" t="s">
        <v>101</v>
      </c>
      <c r="M2936" s="211">
        <f>VLOOKUP(J2936,'Depr Rates'!A:G,7,FALSE)</f>
        <v>2.4399999999999998E-2</v>
      </c>
    </row>
    <row r="2937" spans="1:13" ht="14.45" x14ac:dyDescent="0.3">
      <c r="A2937" s="212" t="s">
        <v>103</v>
      </c>
      <c r="B2937" s="213">
        <v>10600502</v>
      </c>
      <c r="C2937" s="212" t="s">
        <v>12614</v>
      </c>
      <c r="D2937" s="214">
        <v>43466</v>
      </c>
      <c r="E2937" s="160" t="s">
        <v>373</v>
      </c>
      <c r="F2937" s="160">
        <v>109115029</v>
      </c>
      <c r="G2937" s="160">
        <v>2.88</v>
      </c>
      <c r="H2937" s="214">
        <v>43480</v>
      </c>
      <c r="I2937" s="160" t="s">
        <v>434</v>
      </c>
      <c r="J2937" s="160" t="s">
        <v>416</v>
      </c>
      <c r="K2937" s="160">
        <f t="shared" si="48"/>
        <v>1</v>
      </c>
      <c r="L2937" s="160" t="s">
        <v>101</v>
      </c>
      <c r="M2937" s="211">
        <f>VLOOKUP(J2937,'Depr Rates'!A:G,7,FALSE)</f>
        <v>2.4399999999999998E-2</v>
      </c>
    </row>
    <row r="2938" spans="1:13" ht="14.45" x14ac:dyDescent="0.3">
      <c r="A2938" s="212" t="s">
        <v>103</v>
      </c>
      <c r="B2938" s="213">
        <v>10600502</v>
      </c>
      <c r="C2938" s="212" t="s">
        <v>12614</v>
      </c>
      <c r="D2938" s="214">
        <v>43497</v>
      </c>
      <c r="E2938" s="160" t="s">
        <v>373</v>
      </c>
      <c r="F2938" s="160">
        <v>109115372</v>
      </c>
      <c r="G2938" s="160">
        <v>636.51</v>
      </c>
      <c r="H2938" s="214">
        <v>43502</v>
      </c>
      <c r="I2938" s="160" t="s">
        <v>530</v>
      </c>
      <c r="J2938" s="160" t="s">
        <v>416</v>
      </c>
      <c r="K2938" s="160">
        <f t="shared" si="48"/>
        <v>2</v>
      </c>
      <c r="L2938" s="160" t="s">
        <v>101</v>
      </c>
      <c r="M2938" s="211">
        <f>VLOOKUP(J2938,'Depr Rates'!A:G,7,FALSE)</f>
        <v>2.4399999999999998E-2</v>
      </c>
    </row>
    <row r="2939" spans="1:13" ht="14.45" x14ac:dyDescent="0.3">
      <c r="A2939" s="212" t="s">
        <v>103</v>
      </c>
      <c r="B2939" s="213">
        <v>10600502</v>
      </c>
      <c r="C2939" s="212" t="s">
        <v>12614</v>
      </c>
      <c r="D2939" s="214">
        <v>43497</v>
      </c>
      <c r="E2939" s="160" t="s">
        <v>373</v>
      </c>
      <c r="F2939" s="160">
        <v>109115372</v>
      </c>
      <c r="G2939" s="160">
        <v>2.02</v>
      </c>
      <c r="H2939" s="214">
        <v>43502</v>
      </c>
      <c r="I2939" s="160" t="s">
        <v>530</v>
      </c>
      <c r="J2939" s="160" t="s">
        <v>416</v>
      </c>
      <c r="K2939" s="160">
        <f t="shared" si="48"/>
        <v>2</v>
      </c>
      <c r="L2939" s="160" t="s">
        <v>101</v>
      </c>
      <c r="M2939" s="211">
        <f>VLOOKUP(J2939,'Depr Rates'!A:G,7,FALSE)</f>
        <v>2.4399999999999998E-2</v>
      </c>
    </row>
    <row r="2940" spans="1:13" ht="14.45" x14ac:dyDescent="0.3">
      <c r="A2940" s="212" t="s">
        <v>103</v>
      </c>
      <c r="B2940" s="213">
        <v>10600502</v>
      </c>
      <c r="C2940" s="212" t="s">
        <v>12614</v>
      </c>
      <c r="D2940" s="214">
        <v>43525</v>
      </c>
      <c r="E2940" s="160" t="s">
        <v>373</v>
      </c>
      <c r="F2940" s="160">
        <v>109115398</v>
      </c>
      <c r="G2940" s="215">
        <v>2951</v>
      </c>
      <c r="H2940" s="214">
        <v>43551</v>
      </c>
      <c r="I2940" s="160" t="s">
        <v>623</v>
      </c>
      <c r="J2940" s="160" t="s">
        <v>386</v>
      </c>
      <c r="K2940" s="160">
        <f t="shared" si="48"/>
        <v>3</v>
      </c>
      <c r="L2940" s="160" t="s">
        <v>101</v>
      </c>
      <c r="M2940" s="211">
        <f>VLOOKUP(J2940,'Depr Rates'!A:G,7,FALSE)</f>
        <v>3.2000000000000001E-2</v>
      </c>
    </row>
    <row r="2941" spans="1:13" ht="14.45" x14ac:dyDescent="0.3">
      <c r="A2941" s="212" t="s">
        <v>103</v>
      </c>
      <c r="B2941" s="213">
        <v>10600502</v>
      </c>
      <c r="C2941" s="212" t="s">
        <v>12614</v>
      </c>
      <c r="D2941" s="214">
        <v>43374</v>
      </c>
      <c r="E2941" s="160" t="s">
        <v>373</v>
      </c>
      <c r="F2941" s="160">
        <v>109115839</v>
      </c>
      <c r="G2941" s="160">
        <v>65.27</v>
      </c>
      <c r="H2941" s="214">
        <v>43395</v>
      </c>
      <c r="I2941" s="160" t="s">
        <v>292</v>
      </c>
      <c r="J2941" s="160" t="s">
        <v>385</v>
      </c>
      <c r="K2941" s="160">
        <v>2018</v>
      </c>
      <c r="L2941" s="160" t="s">
        <v>101</v>
      </c>
      <c r="M2941" s="211">
        <f>VLOOKUP(J2941,'Depr Rates'!A:G,7,FALSE)</f>
        <v>3.9399999999999998E-2</v>
      </c>
    </row>
    <row r="2942" spans="1:13" ht="14.45" x14ac:dyDescent="0.3">
      <c r="A2942" s="212" t="s">
        <v>103</v>
      </c>
      <c r="B2942" s="213">
        <v>10600502</v>
      </c>
      <c r="C2942" s="212" t="s">
        <v>12614</v>
      </c>
      <c r="D2942" s="214">
        <v>43374</v>
      </c>
      <c r="E2942" s="160" t="s">
        <v>373</v>
      </c>
      <c r="F2942" s="160">
        <v>109115839</v>
      </c>
      <c r="G2942" s="215">
        <v>6266.36</v>
      </c>
      <c r="H2942" s="214">
        <v>43395</v>
      </c>
      <c r="I2942" s="160" t="s">
        <v>292</v>
      </c>
      <c r="J2942" s="160" t="s">
        <v>386</v>
      </c>
      <c r="K2942" s="160">
        <v>2018</v>
      </c>
      <c r="L2942" s="160" t="s">
        <v>101</v>
      </c>
      <c r="M2942" s="211">
        <f>VLOOKUP(J2942,'Depr Rates'!A:G,7,FALSE)</f>
        <v>3.2000000000000001E-2</v>
      </c>
    </row>
    <row r="2943" spans="1:13" ht="14.45" x14ac:dyDescent="0.3">
      <c r="A2943" s="212" t="s">
        <v>103</v>
      </c>
      <c r="B2943" s="213">
        <v>10600502</v>
      </c>
      <c r="C2943" s="212" t="s">
        <v>12614</v>
      </c>
      <c r="D2943" s="214">
        <v>43374</v>
      </c>
      <c r="E2943" s="160" t="s">
        <v>373</v>
      </c>
      <c r="F2943" s="160">
        <v>109115839</v>
      </c>
      <c r="G2943" s="160">
        <v>195.82</v>
      </c>
      <c r="H2943" s="214">
        <v>43395</v>
      </c>
      <c r="I2943" s="160" t="s">
        <v>292</v>
      </c>
      <c r="J2943" s="160" t="s">
        <v>387</v>
      </c>
      <c r="K2943" s="160">
        <v>2018</v>
      </c>
      <c r="L2943" s="160" t="s">
        <v>101</v>
      </c>
      <c r="M2943" s="211">
        <f>VLOOKUP(J2943,'Depr Rates'!A:G,7,FALSE)</f>
        <v>3.5099999999999999E-2</v>
      </c>
    </row>
    <row r="2944" spans="1:13" ht="14.45" x14ac:dyDescent="0.3">
      <c r="A2944" s="212" t="s">
        <v>103</v>
      </c>
      <c r="B2944" s="213">
        <v>10600502</v>
      </c>
      <c r="C2944" s="212" t="s">
        <v>12614</v>
      </c>
      <c r="D2944" s="214">
        <v>43374</v>
      </c>
      <c r="E2944" s="160" t="s">
        <v>373</v>
      </c>
      <c r="F2944" s="160">
        <v>109115839</v>
      </c>
      <c r="G2944" s="160">
        <v>4.2300000000000004</v>
      </c>
      <c r="H2944" s="214">
        <v>43395</v>
      </c>
      <c r="I2944" s="160" t="s">
        <v>292</v>
      </c>
      <c r="J2944" s="160" t="s">
        <v>385</v>
      </c>
      <c r="K2944" s="160">
        <v>2018</v>
      </c>
      <c r="L2944" s="160" t="s">
        <v>101</v>
      </c>
      <c r="M2944" s="211">
        <f>VLOOKUP(J2944,'Depr Rates'!A:G,7,FALSE)</f>
        <v>3.9399999999999998E-2</v>
      </c>
    </row>
    <row r="2945" spans="1:13" ht="14.45" x14ac:dyDescent="0.3">
      <c r="A2945" s="212" t="s">
        <v>103</v>
      </c>
      <c r="B2945" s="213">
        <v>10600502</v>
      </c>
      <c r="C2945" s="212" t="s">
        <v>12614</v>
      </c>
      <c r="D2945" s="214">
        <v>43374</v>
      </c>
      <c r="E2945" s="160" t="s">
        <v>373</v>
      </c>
      <c r="F2945" s="160">
        <v>109115839</v>
      </c>
      <c r="G2945" s="160">
        <v>406.97</v>
      </c>
      <c r="H2945" s="214">
        <v>43395</v>
      </c>
      <c r="I2945" s="160" t="s">
        <v>292</v>
      </c>
      <c r="J2945" s="160" t="s">
        <v>386</v>
      </c>
      <c r="K2945" s="160">
        <v>2018</v>
      </c>
      <c r="L2945" s="160" t="s">
        <v>101</v>
      </c>
      <c r="M2945" s="211">
        <f>VLOOKUP(J2945,'Depr Rates'!A:G,7,FALSE)</f>
        <v>3.2000000000000001E-2</v>
      </c>
    </row>
    <row r="2946" spans="1:13" ht="14.45" x14ac:dyDescent="0.3">
      <c r="A2946" s="212" t="s">
        <v>103</v>
      </c>
      <c r="B2946" s="213">
        <v>10600502</v>
      </c>
      <c r="C2946" s="212" t="s">
        <v>12614</v>
      </c>
      <c r="D2946" s="214">
        <v>43374</v>
      </c>
      <c r="E2946" s="160" t="s">
        <v>373</v>
      </c>
      <c r="F2946" s="160">
        <v>109115839</v>
      </c>
      <c r="G2946" s="160">
        <v>12.71</v>
      </c>
      <c r="H2946" s="214">
        <v>43395</v>
      </c>
      <c r="I2946" s="160" t="s">
        <v>292</v>
      </c>
      <c r="J2946" s="160" t="s">
        <v>387</v>
      </c>
      <c r="K2946" s="160">
        <v>2018</v>
      </c>
      <c r="L2946" s="160" t="s">
        <v>101</v>
      </c>
      <c r="M2946" s="211">
        <f>VLOOKUP(J2946,'Depr Rates'!A:G,7,FALSE)</f>
        <v>3.5099999999999999E-2</v>
      </c>
    </row>
    <row r="2947" spans="1:13" ht="14.45" x14ac:dyDescent="0.3">
      <c r="A2947" s="212" t="s">
        <v>103</v>
      </c>
      <c r="B2947" s="213">
        <v>10600502</v>
      </c>
      <c r="C2947" s="212" t="s">
        <v>12614</v>
      </c>
      <c r="D2947" s="214">
        <v>43374</v>
      </c>
      <c r="E2947" s="160" t="s">
        <v>373</v>
      </c>
      <c r="F2947" s="160">
        <v>109115839</v>
      </c>
      <c r="G2947" s="160">
        <v>25.25</v>
      </c>
      <c r="H2947" s="214">
        <v>43395</v>
      </c>
      <c r="I2947" s="160" t="s">
        <v>292</v>
      </c>
      <c r="J2947" s="160" t="s">
        <v>385</v>
      </c>
      <c r="K2947" s="160">
        <v>2018</v>
      </c>
      <c r="L2947" s="160" t="s">
        <v>101</v>
      </c>
      <c r="M2947" s="211">
        <f>VLOOKUP(J2947,'Depr Rates'!A:G,7,FALSE)</f>
        <v>3.9399999999999998E-2</v>
      </c>
    </row>
    <row r="2948" spans="1:13" ht="14.45" x14ac:dyDescent="0.3">
      <c r="A2948" s="212" t="s">
        <v>103</v>
      </c>
      <c r="B2948" s="213">
        <v>10600502</v>
      </c>
      <c r="C2948" s="212" t="s">
        <v>12614</v>
      </c>
      <c r="D2948" s="214">
        <v>43374</v>
      </c>
      <c r="E2948" s="160" t="s">
        <v>373</v>
      </c>
      <c r="F2948" s="160">
        <v>109115839</v>
      </c>
      <c r="G2948" s="215">
        <v>2424.1799999999998</v>
      </c>
      <c r="H2948" s="214">
        <v>43395</v>
      </c>
      <c r="I2948" s="160" t="s">
        <v>292</v>
      </c>
      <c r="J2948" s="160" t="s">
        <v>386</v>
      </c>
      <c r="K2948" s="160">
        <v>2018</v>
      </c>
      <c r="L2948" s="160" t="s">
        <v>101</v>
      </c>
      <c r="M2948" s="211">
        <f>VLOOKUP(J2948,'Depr Rates'!A:G,7,FALSE)</f>
        <v>3.2000000000000001E-2</v>
      </c>
    </row>
    <row r="2949" spans="1:13" ht="14.45" x14ac:dyDescent="0.3">
      <c r="A2949" s="212" t="s">
        <v>103</v>
      </c>
      <c r="B2949" s="213">
        <v>10600502</v>
      </c>
      <c r="C2949" s="212" t="s">
        <v>12614</v>
      </c>
      <c r="D2949" s="214">
        <v>43374</v>
      </c>
      <c r="E2949" s="160" t="s">
        <v>373</v>
      </c>
      <c r="F2949" s="160">
        <v>109115839</v>
      </c>
      <c r="G2949" s="160">
        <v>75.739999999999995</v>
      </c>
      <c r="H2949" s="214">
        <v>43395</v>
      </c>
      <c r="I2949" s="160" t="s">
        <v>292</v>
      </c>
      <c r="J2949" s="160" t="s">
        <v>387</v>
      </c>
      <c r="K2949" s="160">
        <v>2018</v>
      </c>
      <c r="L2949" s="160" t="s">
        <v>101</v>
      </c>
      <c r="M2949" s="211">
        <f>VLOOKUP(J2949,'Depr Rates'!A:G,7,FALSE)</f>
        <v>3.5099999999999999E-2</v>
      </c>
    </row>
    <row r="2950" spans="1:13" ht="14.45" x14ac:dyDescent="0.3">
      <c r="A2950" s="212" t="s">
        <v>103</v>
      </c>
      <c r="B2950" s="213">
        <v>10600502</v>
      </c>
      <c r="C2950" s="212" t="s">
        <v>12614</v>
      </c>
      <c r="D2950" s="214">
        <v>43405</v>
      </c>
      <c r="E2950" s="160" t="s">
        <v>373</v>
      </c>
      <c r="F2950" s="160">
        <v>109115839</v>
      </c>
      <c r="G2950" s="160">
        <v>136.85</v>
      </c>
      <c r="H2950" s="214">
        <v>43395</v>
      </c>
      <c r="I2950" s="160" t="s">
        <v>292</v>
      </c>
      <c r="J2950" s="160" t="s">
        <v>387</v>
      </c>
      <c r="K2950" s="160">
        <v>2018</v>
      </c>
      <c r="L2950" s="160" t="s">
        <v>101</v>
      </c>
      <c r="M2950" s="211">
        <f>VLOOKUP(J2950,'Depr Rates'!A:G,7,FALSE)</f>
        <v>3.5099999999999999E-2</v>
      </c>
    </row>
    <row r="2951" spans="1:13" ht="14.45" x14ac:dyDescent="0.3">
      <c r="A2951" s="212" t="s">
        <v>103</v>
      </c>
      <c r="B2951" s="213">
        <v>10600502</v>
      </c>
      <c r="C2951" s="212" t="s">
        <v>12614</v>
      </c>
      <c r="D2951" s="214">
        <v>43405</v>
      </c>
      <c r="E2951" s="160" t="s">
        <v>373</v>
      </c>
      <c r="F2951" s="160">
        <v>109115839</v>
      </c>
      <c r="G2951" s="160">
        <v>45.63</v>
      </c>
      <c r="H2951" s="214">
        <v>43395</v>
      </c>
      <c r="I2951" s="160" t="s">
        <v>292</v>
      </c>
      <c r="J2951" s="160" t="s">
        <v>385</v>
      </c>
      <c r="K2951" s="160">
        <v>2018</v>
      </c>
      <c r="L2951" s="160" t="s">
        <v>101</v>
      </c>
      <c r="M2951" s="211">
        <f>VLOOKUP(J2951,'Depr Rates'!A:G,7,FALSE)</f>
        <v>3.9399999999999998E-2</v>
      </c>
    </row>
    <row r="2952" spans="1:13" ht="14.45" x14ac:dyDescent="0.3">
      <c r="A2952" s="212" t="s">
        <v>103</v>
      </c>
      <c r="B2952" s="213">
        <v>10600502</v>
      </c>
      <c r="C2952" s="212" t="s">
        <v>12614</v>
      </c>
      <c r="D2952" s="214">
        <v>43405</v>
      </c>
      <c r="E2952" s="160" t="s">
        <v>373</v>
      </c>
      <c r="F2952" s="160">
        <v>109115839</v>
      </c>
      <c r="G2952" s="215">
        <v>4379.9399999999996</v>
      </c>
      <c r="H2952" s="214">
        <v>43395</v>
      </c>
      <c r="I2952" s="160" t="s">
        <v>292</v>
      </c>
      <c r="J2952" s="160" t="s">
        <v>386</v>
      </c>
      <c r="K2952" s="160">
        <v>2018</v>
      </c>
      <c r="L2952" s="160" t="s">
        <v>101</v>
      </c>
      <c r="M2952" s="211">
        <f>VLOOKUP(J2952,'Depr Rates'!A:G,7,FALSE)</f>
        <v>3.2000000000000001E-2</v>
      </c>
    </row>
    <row r="2953" spans="1:13" ht="14.45" x14ac:dyDescent="0.3">
      <c r="A2953" s="212" t="s">
        <v>103</v>
      </c>
      <c r="B2953" s="213">
        <v>10600502</v>
      </c>
      <c r="C2953" s="212" t="s">
        <v>12614</v>
      </c>
      <c r="D2953" s="214">
        <v>43435</v>
      </c>
      <c r="E2953" s="160" t="s">
        <v>373</v>
      </c>
      <c r="F2953" s="160">
        <v>109115839</v>
      </c>
      <c r="G2953" s="160">
        <v>6.3</v>
      </c>
      <c r="H2953" s="214">
        <v>43395</v>
      </c>
      <c r="I2953" s="160" t="s">
        <v>292</v>
      </c>
      <c r="J2953" s="160" t="s">
        <v>385</v>
      </c>
      <c r="K2953" s="160">
        <v>2018</v>
      </c>
      <c r="L2953" s="160" t="s">
        <v>101</v>
      </c>
      <c r="M2953" s="211">
        <f>VLOOKUP(J2953,'Depr Rates'!A:G,7,FALSE)</f>
        <v>3.9399999999999998E-2</v>
      </c>
    </row>
    <row r="2954" spans="1:13" ht="14.45" x14ac:dyDescent="0.3">
      <c r="A2954" s="212" t="s">
        <v>103</v>
      </c>
      <c r="B2954" s="213">
        <v>10600502</v>
      </c>
      <c r="C2954" s="212" t="s">
        <v>12614</v>
      </c>
      <c r="D2954" s="214">
        <v>43435</v>
      </c>
      <c r="E2954" s="160" t="s">
        <v>373</v>
      </c>
      <c r="F2954" s="160">
        <v>109115839</v>
      </c>
      <c r="G2954" s="160">
        <v>18.89</v>
      </c>
      <c r="H2954" s="214">
        <v>43395</v>
      </c>
      <c r="I2954" s="160" t="s">
        <v>292</v>
      </c>
      <c r="J2954" s="160" t="s">
        <v>387</v>
      </c>
      <c r="K2954" s="160">
        <v>2018</v>
      </c>
      <c r="L2954" s="160" t="s">
        <v>101</v>
      </c>
      <c r="M2954" s="211">
        <f>VLOOKUP(J2954,'Depr Rates'!A:G,7,FALSE)</f>
        <v>3.5099999999999999E-2</v>
      </c>
    </row>
    <row r="2955" spans="1:13" ht="14.45" x14ac:dyDescent="0.3">
      <c r="A2955" s="212" t="s">
        <v>103</v>
      </c>
      <c r="B2955" s="213">
        <v>10600502</v>
      </c>
      <c r="C2955" s="212" t="s">
        <v>12614</v>
      </c>
      <c r="D2955" s="214">
        <v>43435</v>
      </c>
      <c r="E2955" s="160" t="s">
        <v>373</v>
      </c>
      <c r="F2955" s="160">
        <v>109115839</v>
      </c>
      <c r="G2955" s="160">
        <v>604.55999999999995</v>
      </c>
      <c r="H2955" s="214">
        <v>43395</v>
      </c>
      <c r="I2955" s="160" t="s">
        <v>292</v>
      </c>
      <c r="J2955" s="160" t="s">
        <v>386</v>
      </c>
      <c r="K2955" s="160">
        <v>2018</v>
      </c>
      <c r="L2955" s="160" t="s">
        <v>101</v>
      </c>
      <c r="M2955" s="211">
        <f>VLOOKUP(J2955,'Depr Rates'!A:G,7,FALSE)</f>
        <v>3.2000000000000001E-2</v>
      </c>
    </row>
    <row r="2956" spans="1:13" ht="14.45" x14ac:dyDescent="0.3">
      <c r="A2956" s="212" t="s">
        <v>103</v>
      </c>
      <c r="B2956" s="213">
        <v>10600502</v>
      </c>
      <c r="C2956" s="212" t="s">
        <v>12614</v>
      </c>
      <c r="D2956" s="214">
        <v>43435</v>
      </c>
      <c r="E2956" s="160" t="s">
        <v>373</v>
      </c>
      <c r="F2956" s="160">
        <v>109115839</v>
      </c>
      <c r="G2956" s="160">
        <v>1.73</v>
      </c>
      <c r="H2956" s="214">
        <v>43395</v>
      </c>
      <c r="I2956" s="160" t="s">
        <v>292</v>
      </c>
      <c r="J2956" s="160" t="s">
        <v>385</v>
      </c>
      <c r="K2956" s="160">
        <v>2018</v>
      </c>
      <c r="L2956" s="160" t="s">
        <v>101</v>
      </c>
      <c r="M2956" s="211">
        <f>VLOOKUP(J2956,'Depr Rates'!A:G,7,FALSE)</f>
        <v>3.9399999999999998E-2</v>
      </c>
    </row>
    <row r="2957" spans="1:13" ht="14.45" x14ac:dyDescent="0.3">
      <c r="A2957" s="212" t="s">
        <v>103</v>
      </c>
      <c r="B2957" s="213">
        <v>10600502</v>
      </c>
      <c r="C2957" s="212" t="s">
        <v>12614</v>
      </c>
      <c r="D2957" s="214">
        <v>43435</v>
      </c>
      <c r="E2957" s="160" t="s">
        <v>373</v>
      </c>
      <c r="F2957" s="160">
        <v>109115839</v>
      </c>
      <c r="G2957" s="160">
        <v>5.18</v>
      </c>
      <c r="H2957" s="214">
        <v>43395</v>
      </c>
      <c r="I2957" s="160" t="s">
        <v>292</v>
      </c>
      <c r="J2957" s="160" t="s">
        <v>387</v>
      </c>
      <c r="K2957" s="160">
        <v>2018</v>
      </c>
      <c r="L2957" s="160" t="s">
        <v>101</v>
      </c>
      <c r="M2957" s="211">
        <f>VLOOKUP(J2957,'Depr Rates'!A:G,7,FALSE)</f>
        <v>3.5099999999999999E-2</v>
      </c>
    </row>
    <row r="2958" spans="1:13" ht="14.45" x14ac:dyDescent="0.3">
      <c r="A2958" s="212" t="s">
        <v>103</v>
      </c>
      <c r="B2958" s="213">
        <v>10600502</v>
      </c>
      <c r="C2958" s="212" t="s">
        <v>12614</v>
      </c>
      <c r="D2958" s="214">
        <v>43435</v>
      </c>
      <c r="E2958" s="160" t="s">
        <v>373</v>
      </c>
      <c r="F2958" s="160">
        <v>109115839</v>
      </c>
      <c r="G2958" s="160">
        <v>165.66</v>
      </c>
      <c r="H2958" s="214">
        <v>43395</v>
      </c>
      <c r="I2958" s="160" t="s">
        <v>292</v>
      </c>
      <c r="J2958" s="160" t="s">
        <v>386</v>
      </c>
      <c r="K2958" s="160">
        <v>2018</v>
      </c>
      <c r="L2958" s="160" t="s">
        <v>101</v>
      </c>
      <c r="M2958" s="211">
        <f>VLOOKUP(J2958,'Depr Rates'!A:G,7,FALSE)</f>
        <v>3.2000000000000001E-2</v>
      </c>
    </row>
    <row r="2959" spans="1:13" ht="14.45" x14ac:dyDescent="0.3">
      <c r="A2959" s="212" t="s">
        <v>103</v>
      </c>
      <c r="B2959" s="213">
        <v>10600502</v>
      </c>
      <c r="C2959" s="212" t="s">
        <v>12614</v>
      </c>
      <c r="D2959" s="214">
        <v>43466</v>
      </c>
      <c r="E2959" s="160" t="s">
        <v>373</v>
      </c>
      <c r="F2959" s="160">
        <v>109115839</v>
      </c>
      <c r="G2959" s="160">
        <v>912.49</v>
      </c>
      <c r="H2959" s="214">
        <v>43395</v>
      </c>
      <c r="I2959" s="160" t="s">
        <v>292</v>
      </c>
      <c r="J2959" s="160" t="s">
        <v>387</v>
      </c>
      <c r="K2959" s="160">
        <v>2018</v>
      </c>
      <c r="L2959" s="160" t="s">
        <v>101</v>
      </c>
      <c r="M2959" s="211">
        <f>VLOOKUP(J2959,'Depr Rates'!A:G,7,FALSE)</f>
        <v>3.5099999999999999E-2</v>
      </c>
    </row>
    <row r="2960" spans="1:13" ht="14.45" x14ac:dyDescent="0.3">
      <c r="A2960" s="212" t="s">
        <v>103</v>
      </c>
      <c r="B2960" s="213">
        <v>10600502</v>
      </c>
      <c r="C2960" s="212" t="s">
        <v>12614</v>
      </c>
      <c r="D2960" s="214">
        <v>43466</v>
      </c>
      <c r="E2960" s="160" t="s">
        <v>373</v>
      </c>
      <c r="F2960" s="160">
        <v>109115839</v>
      </c>
      <c r="G2960" s="215">
        <v>29203.05</v>
      </c>
      <c r="H2960" s="214">
        <v>43395</v>
      </c>
      <c r="I2960" s="160" t="s">
        <v>292</v>
      </c>
      <c r="J2960" s="160" t="s">
        <v>386</v>
      </c>
      <c r="K2960" s="160">
        <v>2018</v>
      </c>
      <c r="L2960" s="160" t="s">
        <v>101</v>
      </c>
      <c r="M2960" s="211">
        <f>VLOOKUP(J2960,'Depr Rates'!A:G,7,FALSE)</f>
        <v>3.2000000000000001E-2</v>
      </c>
    </row>
    <row r="2961" spans="1:13" ht="14.45" x14ac:dyDescent="0.3">
      <c r="A2961" s="212" t="s">
        <v>103</v>
      </c>
      <c r="B2961" s="213">
        <v>10600502</v>
      </c>
      <c r="C2961" s="212" t="s">
        <v>12614</v>
      </c>
      <c r="D2961" s="214">
        <v>43466</v>
      </c>
      <c r="E2961" s="160" t="s">
        <v>373</v>
      </c>
      <c r="F2961" s="160">
        <v>109115839</v>
      </c>
      <c r="G2961" s="160">
        <v>304.19</v>
      </c>
      <c r="H2961" s="214">
        <v>43395</v>
      </c>
      <c r="I2961" s="160" t="s">
        <v>292</v>
      </c>
      <c r="J2961" s="160" t="s">
        <v>385</v>
      </c>
      <c r="K2961" s="160">
        <v>2018</v>
      </c>
      <c r="L2961" s="160" t="s">
        <v>101</v>
      </c>
      <c r="M2961" s="211">
        <f>VLOOKUP(J2961,'Depr Rates'!A:G,7,FALSE)</f>
        <v>3.9399999999999998E-2</v>
      </c>
    </row>
    <row r="2962" spans="1:13" ht="14.45" x14ac:dyDescent="0.3">
      <c r="A2962" s="212" t="s">
        <v>103</v>
      </c>
      <c r="B2962" s="213">
        <v>10600502</v>
      </c>
      <c r="C2962" s="212" t="s">
        <v>12614</v>
      </c>
      <c r="D2962" s="214">
        <v>43497</v>
      </c>
      <c r="E2962" s="160" t="s">
        <v>373</v>
      </c>
      <c r="F2962" s="160">
        <v>109115839</v>
      </c>
      <c r="G2962" s="160">
        <v>-0.15</v>
      </c>
      <c r="H2962" s="214">
        <v>43395</v>
      </c>
      <c r="I2962" s="160" t="s">
        <v>292</v>
      </c>
      <c r="J2962" s="160" t="s">
        <v>385</v>
      </c>
      <c r="K2962" s="160">
        <v>2018</v>
      </c>
      <c r="L2962" s="160" t="s">
        <v>101</v>
      </c>
      <c r="M2962" s="211">
        <f>VLOOKUP(J2962,'Depr Rates'!A:G,7,FALSE)</f>
        <v>3.9399999999999998E-2</v>
      </c>
    </row>
    <row r="2963" spans="1:13" ht="14.45" x14ac:dyDescent="0.3">
      <c r="A2963" s="212" t="s">
        <v>103</v>
      </c>
      <c r="B2963" s="213">
        <v>10600502</v>
      </c>
      <c r="C2963" s="212" t="s">
        <v>12614</v>
      </c>
      <c r="D2963" s="214">
        <v>43497</v>
      </c>
      <c r="E2963" s="160" t="s">
        <v>373</v>
      </c>
      <c r="F2963" s="160">
        <v>109115839</v>
      </c>
      <c r="G2963" s="160">
        <v>-14.6</v>
      </c>
      <c r="H2963" s="214">
        <v>43395</v>
      </c>
      <c r="I2963" s="160" t="s">
        <v>292</v>
      </c>
      <c r="J2963" s="160" t="s">
        <v>386</v>
      </c>
      <c r="K2963" s="160">
        <v>2018</v>
      </c>
      <c r="L2963" s="160" t="s">
        <v>101</v>
      </c>
      <c r="M2963" s="211">
        <f>VLOOKUP(J2963,'Depr Rates'!A:G,7,FALSE)</f>
        <v>3.2000000000000001E-2</v>
      </c>
    </row>
    <row r="2964" spans="1:13" ht="14.45" x14ac:dyDescent="0.3">
      <c r="A2964" s="212" t="s">
        <v>103</v>
      </c>
      <c r="B2964" s="213">
        <v>10600502</v>
      </c>
      <c r="C2964" s="212" t="s">
        <v>12614</v>
      </c>
      <c r="D2964" s="214">
        <v>43497</v>
      </c>
      <c r="E2964" s="160" t="s">
        <v>373</v>
      </c>
      <c r="F2964" s="160">
        <v>109115839</v>
      </c>
      <c r="G2964" s="160">
        <v>-0.46</v>
      </c>
      <c r="H2964" s="214">
        <v>43395</v>
      </c>
      <c r="I2964" s="160" t="s">
        <v>292</v>
      </c>
      <c r="J2964" s="160" t="s">
        <v>387</v>
      </c>
      <c r="K2964" s="160">
        <v>2018</v>
      </c>
      <c r="L2964" s="160" t="s">
        <v>101</v>
      </c>
      <c r="M2964" s="211">
        <f>VLOOKUP(J2964,'Depr Rates'!A:G,7,FALSE)</f>
        <v>3.5099999999999999E-2</v>
      </c>
    </row>
    <row r="2965" spans="1:13" ht="14.45" x14ac:dyDescent="0.3">
      <c r="A2965" s="212" t="s">
        <v>103</v>
      </c>
      <c r="B2965" s="213">
        <v>10600502</v>
      </c>
      <c r="C2965" s="212" t="s">
        <v>12614</v>
      </c>
      <c r="D2965" s="214">
        <v>43525</v>
      </c>
      <c r="E2965" s="160" t="s">
        <v>373</v>
      </c>
      <c r="F2965" s="160">
        <v>109115839</v>
      </c>
      <c r="G2965" s="160">
        <v>-2.79</v>
      </c>
      <c r="H2965" s="214">
        <v>43395</v>
      </c>
      <c r="I2965" s="160" t="s">
        <v>292</v>
      </c>
      <c r="J2965" s="160" t="s">
        <v>385</v>
      </c>
      <c r="K2965" s="160">
        <v>2018</v>
      </c>
      <c r="L2965" s="160" t="s">
        <v>101</v>
      </c>
      <c r="M2965" s="211">
        <f>VLOOKUP(J2965,'Depr Rates'!A:G,7,FALSE)</f>
        <v>3.9399999999999998E-2</v>
      </c>
    </row>
    <row r="2966" spans="1:13" ht="14.45" x14ac:dyDescent="0.3">
      <c r="A2966" s="212" t="s">
        <v>103</v>
      </c>
      <c r="B2966" s="213">
        <v>10600502</v>
      </c>
      <c r="C2966" s="212" t="s">
        <v>12614</v>
      </c>
      <c r="D2966" s="214">
        <v>43525</v>
      </c>
      <c r="E2966" s="160" t="s">
        <v>373</v>
      </c>
      <c r="F2966" s="160">
        <v>109115839</v>
      </c>
      <c r="G2966" s="160">
        <v>-8.3800000000000008</v>
      </c>
      <c r="H2966" s="214">
        <v>43395</v>
      </c>
      <c r="I2966" s="160" t="s">
        <v>292</v>
      </c>
      <c r="J2966" s="160" t="s">
        <v>387</v>
      </c>
      <c r="K2966" s="160">
        <v>2018</v>
      </c>
      <c r="L2966" s="160" t="s">
        <v>101</v>
      </c>
      <c r="M2966" s="211">
        <f>VLOOKUP(J2966,'Depr Rates'!A:G,7,FALSE)</f>
        <v>3.5099999999999999E-2</v>
      </c>
    </row>
    <row r="2967" spans="1:13" ht="14.45" x14ac:dyDescent="0.3">
      <c r="A2967" s="212" t="s">
        <v>103</v>
      </c>
      <c r="B2967" s="213">
        <v>10600502</v>
      </c>
      <c r="C2967" s="212" t="s">
        <v>12614</v>
      </c>
      <c r="D2967" s="214">
        <v>43525</v>
      </c>
      <c r="E2967" s="160" t="s">
        <v>373</v>
      </c>
      <c r="F2967" s="160">
        <v>109115839</v>
      </c>
      <c r="G2967" s="160">
        <v>-267.95</v>
      </c>
      <c r="H2967" s="214">
        <v>43395</v>
      </c>
      <c r="I2967" s="160" t="s">
        <v>292</v>
      </c>
      <c r="J2967" s="160" t="s">
        <v>386</v>
      </c>
      <c r="K2967" s="160">
        <v>2018</v>
      </c>
      <c r="L2967" s="160" t="s">
        <v>101</v>
      </c>
      <c r="M2967" s="211">
        <f>VLOOKUP(J2967,'Depr Rates'!A:G,7,FALSE)</f>
        <v>3.2000000000000001E-2</v>
      </c>
    </row>
    <row r="2968" spans="1:13" ht="14.45" x14ac:dyDescent="0.3">
      <c r="A2968" s="212" t="s">
        <v>103</v>
      </c>
      <c r="B2968" s="213">
        <v>10600502</v>
      </c>
      <c r="C2968" s="212" t="s">
        <v>12614</v>
      </c>
      <c r="D2968" s="214">
        <v>43466</v>
      </c>
      <c r="E2968" s="160" t="s">
        <v>373</v>
      </c>
      <c r="F2968" s="160">
        <v>109115890</v>
      </c>
      <c r="G2968" s="215">
        <v>9338.4500000000007</v>
      </c>
      <c r="H2968" s="214">
        <v>43494</v>
      </c>
      <c r="I2968" s="160" t="s">
        <v>293</v>
      </c>
      <c r="J2968" s="160" t="s">
        <v>416</v>
      </c>
      <c r="K2968" s="160">
        <f t="shared" ref="K2968:K2999" si="49">MONTH(H2968)</f>
        <v>1</v>
      </c>
      <c r="L2968" s="160" t="s">
        <v>101</v>
      </c>
      <c r="M2968" s="211">
        <f>VLOOKUP(J2968,'Depr Rates'!A:G,7,FALSE)</f>
        <v>2.4399999999999998E-2</v>
      </c>
    </row>
    <row r="2969" spans="1:13" ht="14.45" x14ac:dyDescent="0.3">
      <c r="A2969" s="212" t="s">
        <v>103</v>
      </c>
      <c r="B2969" s="213">
        <v>10600502</v>
      </c>
      <c r="C2969" s="212" t="s">
        <v>12614</v>
      </c>
      <c r="D2969" s="214">
        <v>43466</v>
      </c>
      <c r="E2969" s="160" t="s">
        <v>373</v>
      </c>
      <c r="F2969" s="160">
        <v>109115890</v>
      </c>
      <c r="G2969" s="215">
        <v>18475.66</v>
      </c>
      <c r="H2969" s="214">
        <v>43494</v>
      </c>
      <c r="I2969" s="160" t="s">
        <v>293</v>
      </c>
      <c r="J2969" s="160" t="s">
        <v>416</v>
      </c>
      <c r="K2969" s="160">
        <f t="shared" si="49"/>
        <v>1</v>
      </c>
      <c r="L2969" s="160" t="s">
        <v>101</v>
      </c>
      <c r="M2969" s="211">
        <f>VLOOKUP(J2969,'Depr Rates'!A:G,7,FALSE)</f>
        <v>2.4399999999999998E-2</v>
      </c>
    </row>
    <row r="2970" spans="1:13" ht="14.45" x14ac:dyDescent="0.3">
      <c r="A2970" s="212" t="s">
        <v>103</v>
      </c>
      <c r="B2970" s="213">
        <v>10600502</v>
      </c>
      <c r="C2970" s="212" t="s">
        <v>12614</v>
      </c>
      <c r="D2970" s="214">
        <v>43497</v>
      </c>
      <c r="E2970" s="160" t="s">
        <v>373</v>
      </c>
      <c r="F2970" s="160">
        <v>109115890</v>
      </c>
      <c r="G2970" s="215">
        <v>-16271.88</v>
      </c>
      <c r="H2970" s="214">
        <v>43494</v>
      </c>
      <c r="I2970" s="160" t="s">
        <v>293</v>
      </c>
      <c r="J2970" s="160" t="s">
        <v>416</v>
      </c>
      <c r="K2970" s="160">
        <f t="shared" si="49"/>
        <v>1</v>
      </c>
      <c r="L2970" s="160" t="s">
        <v>101</v>
      </c>
      <c r="M2970" s="211">
        <f>VLOOKUP(J2970,'Depr Rates'!A:G,7,FALSE)</f>
        <v>2.4399999999999998E-2</v>
      </c>
    </row>
    <row r="2971" spans="1:13" ht="14.45" x14ac:dyDescent="0.3">
      <c r="A2971" s="212" t="s">
        <v>103</v>
      </c>
      <c r="B2971" s="213">
        <v>10600502</v>
      </c>
      <c r="C2971" s="212" t="s">
        <v>12614</v>
      </c>
      <c r="D2971" s="214">
        <v>43497</v>
      </c>
      <c r="E2971" s="160" t="s">
        <v>373</v>
      </c>
      <c r="F2971" s="160">
        <v>109115890</v>
      </c>
      <c r="G2971" s="215">
        <v>12151.65</v>
      </c>
      <c r="H2971" s="214">
        <v>43494</v>
      </c>
      <c r="I2971" s="160" t="s">
        <v>293</v>
      </c>
      <c r="J2971" s="160" t="s">
        <v>416</v>
      </c>
      <c r="K2971" s="160">
        <f t="shared" si="49"/>
        <v>1</v>
      </c>
      <c r="L2971" s="160" t="s">
        <v>101</v>
      </c>
      <c r="M2971" s="211">
        <f>VLOOKUP(J2971,'Depr Rates'!A:G,7,FALSE)</f>
        <v>2.4399999999999998E-2</v>
      </c>
    </row>
    <row r="2972" spans="1:13" ht="14.45" x14ac:dyDescent="0.3">
      <c r="A2972" s="212" t="s">
        <v>103</v>
      </c>
      <c r="B2972" s="213">
        <v>10600502</v>
      </c>
      <c r="C2972" s="212" t="s">
        <v>12614</v>
      </c>
      <c r="D2972" s="214">
        <v>43525</v>
      </c>
      <c r="E2972" s="160" t="s">
        <v>373</v>
      </c>
      <c r="F2972" s="160">
        <v>109115890</v>
      </c>
      <c r="G2972" s="215">
        <v>16445.5</v>
      </c>
      <c r="H2972" s="214">
        <v>43494</v>
      </c>
      <c r="I2972" s="160" t="s">
        <v>293</v>
      </c>
      <c r="J2972" s="160" t="s">
        <v>416</v>
      </c>
      <c r="K2972" s="160">
        <f t="shared" si="49"/>
        <v>1</v>
      </c>
      <c r="L2972" s="160" t="s">
        <v>101</v>
      </c>
      <c r="M2972" s="211">
        <f>VLOOKUP(J2972,'Depr Rates'!A:G,7,FALSE)</f>
        <v>2.4399999999999998E-2</v>
      </c>
    </row>
    <row r="2973" spans="1:13" ht="14.45" x14ac:dyDescent="0.3">
      <c r="A2973" s="212" t="s">
        <v>103</v>
      </c>
      <c r="B2973" s="213">
        <v>10600502</v>
      </c>
      <c r="C2973" s="212" t="s">
        <v>12614</v>
      </c>
      <c r="D2973" s="214">
        <v>43525</v>
      </c>
      <c r="E2973" s="160" t="s">
        <v>373</v>
      </c>
      <c r="F2973" s="160">
        <v>109115890</v>
      </c>
      <c r="G2973" s="215">
        <v>-12924.82</v>
      </c>
      <c r="H2973" s="214">
        <v>43494</v>
      </c>
      <c r="I2973" s="160" t="s">
        <v>293</v>
      </c>
      <c r="J2973" s="160" t="s">
        <v>416</v>
      </c>
      <c r="K2973" s="160">
        <f t="shared" si="49"/>
        <v>1</v>
      </c>
      <c r="L2973" s="160" t="s">
        <v>101</v>
      </c>
      <c r="M2973" s="211">
        <f>VLOOKUP(J2973,'Depr Rates'!A:G,7,FALSE)</f>
        <v>2.4399999999999998E-2</v>
      </c>
    </row>
    <row r="2974" spans="1:13" ht="14.45" x14ac:dyDescent="0.3">
      <c r="A2974" s="212" t="s">
        <v>103</v>
      </c>
      <c r="B2974" s="213">
        <v>10600502</v>
      </c>
      <c r="C2974" s="212" t="s">
        <v>12614</v>
      </c>
      <c r="D2974" s="214">
        <v>43525</v>
      </c>
      <c r="E2974" s="160" t="s">
        <v>373</v>
      </c>
      <c r="F2974" s="160">
        <v>109115890</v>
      </c>
      <c r="G2974" s="215">
        <v>1327.05</v>
      </c>
      <c r="H2974" s="214">
        <v>43494</v>
      </c>
      <c r="I2974" s="160" t="s">
        <v>293</v>
      </c>
      <c r="J2974" s="160" t="s">
        <v>416</v>
      </c>
      <c r="K2974" s="160">
        <f t="shared" si="49"/>
        <v>1</v>
      </c>
      <c r="L2974" s="160" t="s">
        <v>101</v>
      </c>
      <c r="M2974" s="211">
        <f>VLOOKUP(J2974,'Depr Rates'!A:G,7,FALSE)</f>
        <v>2.4399999999999998E-2</v>
      </c>
    </row>
    <row r="2975" spans="1:13" ht="14.45" x14ac:dyDescent="0.3">
      <c r="A2975" s="212" t="s">
        <v>103</v>
      </c>
      <c r="B2975" s="213">
        <v>10600502</v>
      </c>
      <c r="C2975" s="212" t="s">
        <v>12614</v>
      </c>
      <c r="D2975" s="214">
        <v>43466</v>
      </c>
      <c r="E2975" s="160" t="s">
        <v>373</v>
      </c>
      <c r="F2975" s="160">
        <v>109116012</v>
      </c>
      <c r="G2975" s="160">
        <v>845.86</v>
      </c>
      <c r="H2975" s="214">
        <v>43480</v>
      </c>
      <c r="I2975" s="160" t="s">
        <v>435</v>
      </c>
      <c r="J2975" s="160" t="s">
        <v>416</v>
      </c>
      <c r="K2975" s="160">
        <f t="shared" si="49"/>
        <v>1</v>
      </c>
      <c r="L2975" s="160" t="s">
        <v>101</v>
      </c>
      <c r="M2975" s="211">
        <f>VLOOKUP(J2975,'Depr Rates'!A:G,7,FALSE)</f>
        <v>2.4399999999999998E-2</v>
      </c>
    </row>
    <row r="2976" spans="1:13" ht="14.45" x14ac:dyDescent="0.3">
      <c r="A2976" s="212" t="s">
        <v>103</v>
      </c>
      <c r="B2976" s="213">
        <v>10600502</v>
      </c>
      <c r="C2976" s="212" t="s">
        <v>12614</v>
      </c>
      <c r="D2976" s="214">
        <v>43466</v>
      </c>
      <c r="E2976" s="160" t="s">
        <v>373</v>
      </c>
      <c r="F2976" s="160">
        <v>109116012</v>
      </c>
      <c r="G2976" s="215">
        <v>1567.53</v>
      </c>
      <c r="H2976" s="214">
        <v>43480</v>
      </c>
      <c r="I2976" s="160" t="s">
        <v>435</v>
      </c>
      <c r="J2976" s="160" t="s">
        <v>416</v>
      </c>
      <c r="K2976" s="160">
        <f t="shared" si="49"/>
        <v>1</v>
      </c>
      <c r="L2976" s="160" t="s">
        <v>101</v>
      </c>
      <c r="M2976" s="211">
        <f>VLOOKUP(J2976,'Depr Rates'!A:G,7,FALSE)</f>
        <v>2.4399999999999998E-2</v>
      </c>
    </row>
    <row r="2977" spans="1:13" ht="14.45" x14ac:dyDescent="0.3">
      <c r="A2977" s="212" t="s">
        <v>103</v>
      </c>
      <c r="B2977" s="213">
        <v>10600502</v>
      </c>
      <c r="C2977" s="212" t="s">
        <v>12614</v>
      </c>
      <c r="D2977" s="214">
        <v>43466</v>
      </c>
      <c r="E2977" s="160" t="s">
        <v>373</v>
      </c>
      <c r="F2977" s="160">
        <v>109116012</v>
      </c>
      <c r="G2977" s="215">
        <v>1797.08</v>
      </c>
      <c r="H2977" s="214">
        <v>43480</v>
      </c>
      <c r="I2977" s="160" t="s">
        <v>435</v>
      </c>
      <c r="J2977" s="160" t="s">
        <v>416</v>
      </c>
      <c r="K2977" s="160">
        <f t="shared" si="49"/>
        <v>1</v>
      </c>
      <c r="L2977" s="160" t="s">
        <v>101</v>
      </c>
      <c r="M2977" s="211">
        <f>VLOOKUP(J2977,'Depr Rates'!A:G,7,FALSE)</f>
        <v>2.4399999999999998E-2</v>
      </c>
    </row>
    <row r="2978" spans="1:13" ht="14.45" x14ac:dyDescent="0.3">
      <c r="A2978" s="212" t="s">
        <v>103</v>
      </c>
      <c r="B2978" s="213">
        <v>10600502</v>
      </c>
      <c r="C2978" s="212" t="s">
        <v>12614</v>
      </c>
      <c r="D2978" s="214">
        <v>43497</v>
      </c>
      <c r="E2978" s="160" t="s">
        <v>373</v>
      </c>
      <c r="F2978" s="160">
        <v>109116012</v>
      </c>
      <c r="G2978" s="215">
        <v>1602.96</v>
      </c>
      <c r="H2978" s="214">
        <v>43480</v>
      </c>
      <c r="I2978" s="160" t="s">
        <v>435</v>
      </c>
      <c r="J2978" s="160" t="s">
        <v>416</v>
      </c>
      <c r="K2978" s="160">
        <f t="shared" si="49"/>
        <v>1</v>
      </c>
      <c r="L2978" s="160" t="s">
        <v>101</v>
      </c>
      <c r="M2978" s="211">
        <f>VLOOKUP(J2978,'Depr Rates'!A:G,7,FALSE)</f>
        <v>2.4399999999999998E-2</v>
      </c>
    </row>
    <row r="2979" spans="1:13" ht="14.45" x14ac:dyDescent="0.3">
      <c r="A2979" s="212" t="s">
        <v>103</v>
      </c>
      <c r="B2979" s="213">
        <v>10600502</v>
      </c>
      <c r="C2979" s="212" t="s">
        <v>12614</v>
      </c>
      <c r="D2979" s="214">
        <v>43525</v>
      </c>
      <c r="E2979" s="160" t="s">
        <v>373</v>
      </c>
      <c r="F2979" s="160">
        <v>109116012</v>
      </c>
      <c r="G2979" s="215">
        <v>1297.68</v>
      </c>
      <c r="H2979" s="214">
        <v>43480</v>
      </c>
      <c r="I2979" s="160" t="s">
        <v>435</v>
      </c>
      <c r="J2979" s="160" t="s">
        <v>416</v>
      </c>
      <c r="K2979" s="160">
        <f t="shared" si="49"/>
        <v>1</v>
      </c>
      <c r="L2979" s="160" t="s">
        <v>101</v>
      </c>
      <c r="M2979" s="211">
        <f>VLOOKUP(J2979,'Depr Rates'!A:G,7,FALSE)</f>
        <v>2.4399999999999998E-2</v>
      </c>
    </row>
    <row r="2980" spans="1:13" ht="14.45" x14ac:dyDescent="0.3">
      <c r="A2980" s="212" t="s">
        <v>103</v>
      </c>
      <c r="B2980" s="213">
        <v>10600502</v>
      </c>
      <c r="C2980" s="212" t="s">
        <v>12614</v>
      </c>
      <c r="D2980" s="214">
        <v>43525</v>
      </c>
      <c r="E2980" s="160" t="s">
        <v>373</v>
      </c>
      <c r="F2980" s="160">
        <v>109116012</v>
      </c>
      <c r="G2980" s="215">
        <v>-1297.68</v>
      </c>
      <c r="H2980" s="214">
        <v>43480</v>
      </c>
      <c r="I2980" s="160" t="s">
        <v>435</v>
      </c>
      <c r="J2980" s="160" t="s">
        <v>416</v>
      </c>
      <c r="K2980" s="160">
        <f t="shared" si="49"/>
        <v>1</v>
      </c>
      <c r="L2980" s="160" t="s">
        <v>101</v>
      </c>
      <c r="M2980" s="211">
        <f>VLOOKUP(J2980,'Depr Rates'!A:G,7,FALSE)</f>
        <v>2.4399999999999998E-2</v>
      </c>
    </row>
    <row r="2981" spans="1:13" ht="14.45" x14ac:dyDescent="0.3">
      <c r="A2981" s="212" t="s">
        <v>103</v>
      </c>
      <c r="B2981" s="213">
        <v>10600502</v>
      </c>
      <c r="C2981" s="212" t="s">
        <v>12614</v>
      </c>
      <c r="D2981" s="214">
        <v>43525</v>
      </c>
      <c r="E2981" s="160" t="s">
        <v>373</v>
      </c>
      <c r="F2981" s="160">
        <v>109116012</v>
      </c>
      <c r="G2981" s="160">
        <v>4.1100000000000003</v>
      </c>
      <c r="H2981" s="214">
        <v>43480</v>
      </c>
      <c r="I2981" s="160" t="s">
        <v>435</v>
      </c>
      <c r="J2981" s="160" t="s">
        <v>416</v>
      </c>
      <c r="K2981" s="160">
        <f t="shared" si="49"/>
        <v>1</v>
      </c>
      <c r="L2981" s="160" t="s">
        <v>101</v>
      </c>
      <c r="M2981" s="211">
        <f>VLOOKUP(J2981,'Depr Rates'!A:G,7,FALSE)</f>
        <v>2.4399999999999998E-2</v>
      </c>
    </row>
    <row r="2982" spans="1:13" ht="14.45" x14ac:dyDescent="0.3">
      <c r="A2982" s="212" t="s">
        <v>103</v>
      </c>
      <c r="B2982" s="213">
        <v>10600502</v>
      </c>
      <c r="C2982" s="212" t="s">
        <v>12614</v>
      </c>
      <c r="D2982" s="214">
        <v>43525</v>
      </c>
      <c r="E2982" s="160" t="s">
        <v>373</v>
      </c>
      <c r="F2982" s="160">
        <v>109116056</v>
      </c>
      <c r="G2982" s="215">
        <v>12588.27</v>
      </c>
      <c r="H2982" s="214">
        <v>43529</v>
      </c>
      <c r="I2982" s="160" t="s">
        <v>318</v>
      </c>
      <c r="J2982" s="160" t="s">
        <v>416</v>
      </c>
      <c r="K2982" s="160">
        <f t="shared" si="49"/>
        <v>3</v>
      </c>
      <c r="L2982" s="160" t="s">
        <v>101</v>
      </c>
      <c r="M2982" s="211">
        <f>VLOOKUP(J2982,'Depr Rates'!A:G,7,FALSE)</f>
        <v>2.4399999999999998E-2</v>
      </c>
    </row>
    <row r="2983" spans="1:13" ht="14.45" x14ac:dyDescent="0.3">
      <c r="A2983" s="212" t="s">
        <v>103</v>
      </c>
      <c r="B2983" s="213">
        <v>10600502</v>
      </c>
      <c r="C2983" s="212" t="s">
        <v>12614</v>
      </c>
      <c r="D2983" s="214">
        <v>43525</v>
      </c>
      <c r="E2983" s="160" t="s">
        <v>373</v>
      </c>
      <c r="F2983" s="160">
        <v>109116056</v>
      </c>
      <c r="G2983" s="215">
        <v>-2716.29</v>
      </c>
      <c r="H2983" s="214">
        <v>43529</v>
      </c>
      <c r="I2983" s="160" t="s">
        <v>318</v>
      </c>
      <c r="J2983" s="160" t="s">
        <v>416</v>
      </c>
      <c r="K2983" s="160">
        <f t="shared" si="49"/>
        <v>3</v>
      </c>
      <c r="L2983" s="160" t="s">
        <v>101</v>
      </c>
      <c r="M2983" s="211">
        <f>VLOOKUP(J2983,'Depr Rates'!A:G,7,FALSE)</f>
        <v>2.4399999999999998E-2</v>
      </c>
    </row>
    <row r="2984" spans="1:13" ht="14.45" x14ac:dyDescent="0.3">
      <c r="A2984" s="212" t="s">
        <v>103</v>
      </c>
      <c r="B2984" s="213">
        <v>10600502</v>
      </c>
      <c r="C2984" s="212" t="s">
        <v>12614</v>
      </c>
      <c r="D2984" s="214">
        <v>43525</v>
      </c>
      <c r="E2984" s="160" t="s">
        <v>373</v>
      </c>
      <c r="F2984" s="160">
        <v>109116056</v>
      </c>
      <c r="G2984" s="215">
        <v>6485.47</v>
      </c>
      <c r="H2984" s="214">
        <v>43529</v>
      </c>
      <c r="I2984" s="160" t="s">
        <v>318</v>
      </c>
      <c r="J2984" s="160" t="s">
        <v>416</v>
      </c>
      <c r="K2984" s="160">
        <f t="shared" si="49"/>
        <v>3</v>
      </c>
      <c r="L2984" s="160" t="s">
        <v>101</v>
      </c>
      <c r="M2984" s="211">
        <f>VLOOKUP(J2984,'Depr Rates'!A:G,7,FALSE)</f>
        <v>2.4399999999999998E-2</v>
      </c>
    </row>
    <row r="2985" spans="1:13" ht="14.45" x14ac:dyDescent="0.3">
      <c r="A2985" s="212" t="s">
        <v>103</v>
      </c>
      <c r="B2985" s="213">
        <v>10600502</v>
      </c>
      <c r="C2985" s="212" t="s">
        <v>12614</v>
      </c>
      <c r="D2985" s="214">
        <v>43497</v>
      </c>
      <c r="E2985" s="160" t="s">
        <v>373</v>
      </c>
      <c r="F2985" s="160">
        <v>109116084</v>
      </c>
      <c r="G2985" s="160">
        <v>923.09</v>
      </c>
      <c r="H2985" s="214">
        <v>43502</v>
      </c>
      <c r="I2985" s="160" t="s">
        <v>529</v>
      </c>
      <c r="J2985" s="160" t="s">
        <v>416</v>
      </c>
      <c r="K2985" s="160">
        <f t="shared" si="49"/>
        <v>2</v>
      </c>
      <c r="L2985" s="160" t="s">
        <v>101</v>
      </c>
      <c r="M2985" s="211">
        <f>VLOOKUP(J2985,'Depr Rates'!A:G,7,FALSE)</f>
        <v>2.4399999999999998E-2</v>
      </c>
    </row>
    <row r="2986" spans="1:13" ht="14.45" x14ac:dyDescent="0.3">
      <c r="A2986" s="212" t="s">
        <v>103</v>
      </c>
      <c r="B2986" s="213">
        <v>10600502</v>
      </c>
      <c r="C2986" s="212" t="s">
        <v>12614</v>
      </c>
      <c r="D2986" s="214">
        <v>43497</v>
      </c>
      <c r="E2986" s="160" t="s">
        <v>373</v>
      </c>
      <c r="F2986" s="160">
        <v>109116084</v>
      </c>
      <c r="G2986" s="160">
        <v>2.9</v>
      </c>
      <c r="H2986" s="214">
        <v>43502</v>
      </c>
      <c r="I2986" s="160" t="s">
        <v>529</v>
      </c>
      <c r="J2986" s="160" t="s">
        <v>416</v>
      </c>
      <c r="K2986" s="160">
        <f t="shared" si="49"/>
        <v>2</v>
      </c>
      <c r="L2986" s="160" t="s">
        <v>101</v>
      </c>
      <c r="M2986" s="211">
        <f>VLOOKUP(J2986,'Depr Rates'!A:G,7,FALSE)</f>
        <v>2.4399999999999998E-2</v>
      </c>
    </row>
    <row r="2987" spans="1:13" ht="14.45" x14ac:dyDescent="0.3">
      <c r="A2987" s="212" t="s">
        <v>103</v>
      </c>
      <c r="B2987" s="213">
        <v>10600502</v>
      </c>
      <c r="C2987" s="212" t="s">
        <v>12614</v>
      </c>
      <c r="D2987" s="214">
        <v>43525</v>
      </c>
      <c r="E2987" s="160" t="s">
        <v>373</v>
      </c>
      <c r="F2987" s="160">
        <v>109116084</v>
      </c>
      <c r="G2987" s="160">
        <v>608.47</v>
      </c>
      <c r="H2987" s="214">
        <v>43502</v>
      </c>
      <c r="I2987" s="160" t="s">
        <v>529</v>
      </c>
      <c r="J2987" s="160" t="s">
        <v>416</v>
      </c>
      <c r="K2987" s="160">
        <f t="shared" si="49"/>
        <v>2</v>
      </c>
      <c r="L2987" s="160" t="s">
        <v>101</v>
      </c>
      <c r="M2987" s="211">
        <f>VLOOKUP(J2987,'Depr Rates'!A:G,7,FALSE)</f>
        <v>2.4399999999999998E-2</v>
      </c>
    </row>
    <row r="2988" spans="1:13" ht="14.45" x14ac:dyDescent="0.3">
      <c r="A2988" s="212" t="s">
        <v>103</v>
      </c>
      <c r="B2988" s="213">
        <v>10600502</v>
      </c>
      <c r="C2988" s="212" t="s">
        <v>12614</v>
      </c>
      <c r="D2988" s="214">
        <v>43525</v>
      </c>
      <c r="E2988" s="160" t="s">
        <v>373</v>
      </c>
      <c r="F2988" s="160">
        <v>109116084</v>
      </c>
      <c r="G2988" s="160">
        <v>222.28</v>
      </c>
      <c r="H2988" s="214">
        <v>43502</v>
      </c>
      <c r="I2988" s="160" t="s">
        <v>529</v>
      </c>
      <c r="J2988" s="160" t="s">
        <v>416</v>
      </c>
      <c r="K2988" s="160">
        <f t="shared" si="49"/>
        <v>2</v>
      </c>
      <c r="L2988" s="160" t="s">
        <v>101</v>
      </c>
      <c r="M2988" s="211">
        <f>VLOOKUP(J2988,'Depr Rates'!A:G,7,FALSE)</f>
        <v>2.4399999999999998E-2</v>
      </c>
    </row>
    <row r="2989" spans="1:13" ht="14.45" x14ac:dyDescent="0.3">
      <c r="A2989" s="212" t="s">
        <v>103</v>
      </c>
      <c r="B2989" s="213">
        <v>10600502</v>
      </c>
      <c r="C2989" s="212" t="s">
        <v>12614</v>
      </c>
      <c r="D2989" s="214">
        <v>43466</v>
      </c>
      <c r="E2989" s="160" t="s">
        <v>373</v>
      </c>
      <c r="F2989" s="160">
        <v>109116150</v>
      </c>
      <c r="G2989" s="160">
        <v>714.01</v>
      </c>
      <c r="H2989" s="214">
        <v>43480</v>
      </c>
      <c r="I2989" s="160" t="s">
        <v>431</v>
      </c>
      <c r="J2989" s="160" t="s">
        <v>416</v>
      </c>
      <c r="K2989" s="160">
        <f t="shared" si="49"/>
        <v>1</v>
      </c>
      <c r="L2989" s="160" t="s">
        <v>101</v>
      </c>
      <c r="M2989" s="211">
        <f>VLOOKUP(J2989,'Depr Rates'!A:G,7,FALSE)</f>
        <v>2.4399999999999998E-2</v>
      </c>
    </row>
    <row r="2990" spans="1:13" ht="14.45" x14ac:dyDescent="0.3">
      <c r="A2990" s="212" t="s">
        <v>103</v>
      </c>
      <c r="B2990" s="213">
        <v>10600502</v>
      </c>
      <c r="C2990" s="212" t="s">
        <v>12614</v>
      </c>
      <c r="D2990" s="214">
        <v>43466</v>
      </c>
      <c r="E2990" s="160" t="s">
        <v>373</v>
      </c>
      <c r="F2990" s="160">
        <v>109116150</v>
      </c>
      <c r="G2990" s="160">
        <v>810.33</v>
      </c>
      <c r="H2990" s="214">
        <v>43480</v>
      </c>
      <c r="I2990" s="160" t="s">
        <v>431</v>
      </c>
      <c r="J2990" s="160" t="s">
        <v>416</v>
      </c>
      <c r="K2990" s="160">
        <f t="shared" si="49"/>
        <v>1</v>
      </c>
      <c r="L2990" s="160" t="s">
        <v>101</v>
      </c>
      <c r="M2990" s="211">
        <f>VLOOKUP(J2990,'Depr Rates'!A:G,7,FALSE)</f>
        <v>2.4399999999999998E-2</v>
      </c>
    </row>
    <row r="2991" spans="1:13" ht="14.45" x14ac:dyDescent="0.3">
      <c r="A2991" s="212" t="s">
        <v>103</v>
      </c>
      <c r="B2991" s="213">
        <v>10600502</v>
      </c>
      <c r="C2991" s="212" t="s">
        <v>12614</v>
      </c>
      <c r="D2991" s="214">
        <v>43466</v>
      </c>
      <c r="E2991" s="160" t="s">
        <v>373</v>
      </c>
      <c r="F2991" s="160">
        <v>109116150</v>
      </c>
      <c r="G2991" s="215">
        <v>3759.47</v>
      </c>
      <c r="H2991" s="214">
        <v>43480</v>
      </c>
      <c r="I2991" s="160" t="s">
        <v>431</v>
      </c>
      <c r="J2991" s="160" t="s">
        <v>416</v>
      </c>
      <c r="K2991" s="160">
        <f t="shared" si="49"/>
        <v>1</v>
      </c>
      <c r="L2991" s="160" t="s">
        <v>101</v>
      </c>
      <c r="M2991" s="211">
        <f>VLOOKUP(J2991,'Depr Rates'!A:G,7,FALSE)</f>
        <v>2.4399999999999998E-2</v>
      </c>
    </row>
    <row r="2992" spans="1:13" ht="14.45" x14ac:dyDescent="0.3">
      <c r="A2992" s="212" t="s">
        <v>103</v>
      </c>
      <c r="B2992" s="213">
        <v>10600502</v>
      </c>
      <c r="C2992" s="212" t="s">
        <v>12614</v>
      </c>
      <c r="D2992" s="214">
        <v>43497</v>
      </c>
      <c r="E2992" s="160" t="s">
        <v>373</v>
      </c>
      <c r="F2992" s="160">
        <v>109116150</v>
      </c>
      <c r="G2992" s="160">
        <v>48.77</v>
      </c>
      <c r="H2992" s="214">
        <v>43480</v>
      </c>
      <c r="I2992" s="160" t="s">
        <v>431</v>
      </c>
      <c r="J2992" s="160" t="s">
        <v>416</v>
      </c>
      <c r="K2992" s="160">
        <f t="shared" si="49"/>
        <v>1</v>
      </c>
      <c r="L2992" s="160" t="s">
        <v>101</v>
      </c>
      <c r="M2992" s="211">
        <f>VLOOKUP(J2992,'Depr Rates'!A:G,7,FALSE)</f>
        <v>2.4399999999999998E-2</v>
      </c>
    </row>
    <row r="2993" spans="1:13" ht="14.45" x14ac:dyDescent="0.3">
      <c r="A2993" s="212" t="s">
        <v>103</v>
      </c>
      <c r="B2993" s="213">
        <v>10600502</v>
      </c>
      <c r="C2993" s="212" t="s">
        <v>12614</v>
      </c>
      <c r="D2993" s="214">
        <v>43497</v>
      </c>
      <c r="E2993" s="160" t="s">
        <v>373</v>
      </c>
      <c r="F2993" s="160">
        <v>109116150</v>
      </c>
      <c r="G2993" s="160">
        <v>22.2</v>
      </c>
      <c r="H2993" s="214">
        <v>43480</v>
      </c>
      <c r="I2993" s="160" t="s">
        <v>431</v>
      </c>
      <c r="J2993" s="160" t="s">
        <v>416</v>
      </c>
      <c r="K2993" s="160">
        <f t="shared" si="49"/>
        <v>1</v>
      </c>
      <c r="L2993" s="160" t="s">
        <v>101</v>
      </c>
      <c r="M2993" s="211">
        <f>VLOOKUP(J2993,'Depr Rates'!A:G,7,FALSE)</f>
        <v>2.4399999999999998E-2</v>
      </c>
    </row>
    <row r="2994" spans="1:13" ht="14.45" x14ac:dyDescent="0.3">
      <c r="A2994" s="212" t="s">
        <v>103</v>
      </c>
      <c r="B2994" s="213">
        <v>10600502</v>
      </c>
      <c r="C2994" s="212" t="s">
        <v>12614</v>
      </c>
      <c r="D2994" s="214">
        <v>43525</v>
      </c>
      <c r="E2994" s="160" t="s">
        <v>373</v>
      </c>
      <c r="F2994" s="160">
        <v>109116158</v>
      </c>
      <c r="G2994" s="215">
        <v>1115.8800000000001</v>
      </c>
      <c r="H2994" s="214">
        <v>43551</v>
      </c>
      <c r="I2994" s="160" t="s">
        <v>624</v>
      </c>
      <c r="J2994" s="160" t="s">
        <v>416</v>
      </c>
      <c r="K2994" s="160">
        <f t="shared" si="49"/>
        <v>3</v>
      </c>
      <c r="L2994" s="160" t="s">
        <v>101</v>
      </c>
      <c r="M2994" s="211">
        <f>VLOOKUP(J2994,'Depr Rates'!A:G,7,FALSE)</f>
        <v>2.4399999999999998E-2</v>
      </c>
    </row>
    <row r="2995" spans="1:13" ht="14.45" x14ac:dyDescent="0.3">
      <c r="A2995" s="212" t="s">
        <v>103</v>
      </c>
      <c r="B2995" s="213">
        <v>10600502</v>
      </c>
      <c r="C2995" s="212" t="s">
        <v>12614</v>
      </c>
      <c r="D2995" s="214">
        <v>43466</v>
      </c>
      <c r="E2995" s="160" t="s">
        <v>373</v>
      </c>
      <c r="F2995" s="160">
        <v>109116323</v>
      </c>
      <c r="G2995" s="215">
        <v>4070.94</v>
      </c>
      <c r="H2995" s="214">
        <v>43480</v>
      </c>
      <c r="I2995" s="160" t="s">
        <v>432</v>
      </c>
      <c r="J2995" s="160" t="s">
        <v>416</v>
      </c>
      <c r="K2995" s="160">
        <f t="shared" si="49"/>
        <v>1</v>
      </c>
      <c r="L2995" s="160" t="s">
        <v>101</v>
      </c>
      <c r="M2995" s="211">
        <f>VLOOKUP(J2995,'Depr Rates'!A:G,7,FALSE)</f>
        <v>2.4399999999999998E-2</v>
      </c>
    </row>
    <row r="2996" spans="1:13" ht="14.45" x14ac:dyDescent="0.3">
      <c r="A2996" s="212" t="s">
        <v>103</v>
      </c>
      <c r="B2996" s="213">
        <v>10600502</v>
      </c>
      <c r="C2996" s="212" t="s">
        <v>12614</v>
      </c>
      <c r="D2996" s="214">
        <v>43466</v>
      </c>
      <c r="E2996" s="160" t="s">
        <v>373</v>
      </c>
      <c r="F2996" s="160">
        <v>109116323</v>
      </c>
      <c r="G2996" s="215">
        <v>4555.74</v>
      </c>
      <c r="H2996" s="214">
        <v>43480</v>
      </c>
      <c r="I2996" s="160" t="s">
        <v>432</v>
      </c>
      <c r="J2996" s="160" t="s">
        <v>416</v>
      </c>
      <c r="K2996" s="160">
        <f t="shared" si="49"/>
        <v>1</v>
      </c>
      <c r="L2996" s="160" t="s">
        <v>101</v>
      </c>
      <c r="M2996" s="211">
        <f>VLOOKUP(J2996,'Depr Rates'!A:G,7,FALSE)</f>
        <v>2.4399999999999998E-2</v>
      </c>
    </row>
    <row r="2997" spans="1:13" ht="14.45" x14ac:dyDescent="0.3">
      <c r="A2997" s="212" t="s">
        <v>103</v>
      </c>
      <c r="B2997" s="213">
        <v>10600502</v>
      </c>
      <c r="C2997" s="212" t="s">
        <v>12614</v>
      </c>
      <c r="D2997" s="214">
        <v>43466</v>
      </c>
      <c r="E2997" s="160" t="s">
        <v>373</v>
      </c>
      <c r="F2997" s="160">
        <v>109116323</v>
      </c>
      <c r="G2997" s="160">
        <v>376.86</v>
      </c>
      <c r="H2997" s="214">
        <v>43480</v>
      </c>
      <c r="I2997" s="160" t="s">
        <v>432</v>
      </c>
      <c r="J2997" s="160" t="s">
        <v>416</v>
      </c>
      <c r="K2997" s="160">
        <f t="shared" si="49"/>
        <v>1</v>
      </c>
      <c r="L2997" s="160" t="s">
        <v>101</v>
      </c>
      <c r="M2997" s="211">
        <f>VLOOKUP(J2997,'Depr Rates'!A:G,7,FALSE)</f>
        <v>2.4399999999999998E-2</v>
      </c>
    </row>
    <row r="2998" spans="1:13" ht="14.45" x14ac:dyDescent="0.3">
      <c r="A2998" s="212" t="s">
        <v>103</v>
      </c>
      <c r="B2998" s="213">
        <v>10600502</v>
      </c>
      <c r="C2998" s="212" t="s">
        <v>12614</v>
      </c>
      <c r="D2998" s="214">
        <v>43497</v>
      </c>
      <c r="E2998" s="160" t="s">
        <v>373</v>
      </c>
      <c r="F2998" s="160">
        <v>109116323</v>
      </c>
      <c r="G2998" s="160">
        <v>0.82</v>
      </c>
      <c r="H2998" s="214">
        <v>43480</v>
      </c>
      <c r="I2998" s="160" t="s">
        <v>432</v>
      </c>
      <c r="J2998" s="160" t="s">
        <v>416</v>
      </c>
      <c r="K2998" s="160">
        <f t="shared" si="49"/>
        <v>1</v>
      </c>
      <c r="L2998" s="160" t="s">
        <v>101</v>
      </c>
      <c r="M2998" s="211">
        <f>VLOOKUP(J2998,'Depr Rates'!A:G,7,FALSE)</f>
        <v>2.4399999999999998E-2</v>
      </c>
    </row>
    <row r="2999" spans="1:13" ht="14.45" x14ac:dyDescent="0.3">
      <c r="A2999" s="212" t="s">
        <v>103</v>
      </c>
      <c r="B2999" s="213">
        <v>10600502</v>
      </c>
      <c r="C2999" s="212" t="s">
        <v>12614</v>
      </c>
      <c r="D2999" s="214">
        <v>43525</v>
      </c>
      <c r="E2999" s="160" t="s">
        <v>373</v>
      </c>
      <c r="F2999" s="160">
        <v>109116327</v>
      </c>
      <c r="G2999" s="160">
        <v>830.77</v>
      </c>
      <c r="H2999" s="214">
        <v>43551</v>
      </c>
      <c r="I2999" s="160" t="s">
        <v>625</v>
      </c>
      <c r="J2999" s="160" t="s">
        <v>416</v>
      </c>
      <c r="K2999" s="160">
        <f t="shared" si="49"/>
        <v>3</v>
      </c>
      <c r="L2999" s="160" t="s">
        <v>101</v>
      </c>
      <c r="M2999" s="211">
        <f>VLOOKUP(J2999,'Depr Rates'!A:G,7,FALSE)</f>
        <v>2.4399999999999998E-2</v>
      </c>
    </row>
    <row r="3000" spans="1:13" ht="14.45" x14ac:dyDescent="0.3">
      <c r="A3000" s="212" t="s">
        <v>103</v>
      </c>
      <c r="B3000" s="213">
        <v>10600502</v>
      </c>
      <c r="C3000" s="212" t="s">
        <v>12614</v>
      </c>
      <c r="D3000" s="214">
        <v>43525</v>
      </c>
      <c r="E3000" s="160" t="s">
        <v>373</v>
      </c>
      <c r="F3000" s="160">
        <v>109116466</v>
      </c>
      <c r="G3000" s="215">
        <v>1411.08</v>
      </c>
      <c r="H3000" s="214">
        <v>43551</v>
      </c>
      <c r="I3000" s="160" t="s">
        <v>626</v>
      </c>
      <c r="J3000" s="160" t="s">
        <v>416</v>
      </c>
      <c r="K3000" s="160">
        <f t="shared" ref="K3000:K3031" si="50">MONTH(H3000)</f>
        <v>3</v>
      </c>
      <c r="L3000" s="160" t="s">
        <v>101</v>
      </c>
      <c r="M3000" s="211">
        <f>VLOOKUP(J3000,'Depr Rates'!A:G,7,FALSE)</f>
        <v>2.4399999999999998E-2</v>
      </c>
    </row>
    <row r="3001" spans="1:13" ht="14.45" x14ac:dyDescent="0.3">
      <c r="A3001" s="212" t="s">
        <v>103</v>
      </c>
      <c r="B3001" s="213">
        <v>10600502</v>
      </c>
      <c r="C3001" s="212" t="s">
        <v>12614</v>
      </c>
      <c r="D3001" s="214">
        <v>43466</v>
      </c>
      <c r="E3001" s="160" t="s">
        <v>373</v>
      </c>
      <c r="F3001" s="160">
        <v>109116585</v>
      </c>
      <c r="G3001" s="215">
        <v>4651.5200000000004</v>
      </c>
      <c r="H3001" s="214">
        <v>43480</v>
      </c>
      <c r="I3001" s="160" t="s">
        <v>433</v>
      </c>
      <c r="J3001" s="160" t="s">
        <v>416</v>
      </c>
      <c r="K3001" s="160">
        <f t="shared" si="50"/>
        <v>1</v>
      </c>
      <c r="L3001" s="160" t="s">
        <v>101</v>
      </c>
      <c r="M3001" s="211">
        <f>VLOOKUP(J3001,'Depr Rates'!A:G,7,FALSE)</f>
        <v>2.4399999999999998E-2</v>
      </c>
    </row>
    <row r="3002" spans="1:13" ht="14.45" x14ac:dyDescent="0.3">
      <c r="A3002" s="212" t="s">
        <v>103</v>
      </c>
      <c r="B3002" s="213">
        <v>10600502</v>
      </c>
      <c r="C3002" s="212" t="s">
        <v>12614</v>
      </c>
      <c r="D3002" s="214">
        <v>43466</v>
      </c>
      <c r="E3002" s="160" t="s">
        <v>373</v>
      </c>
      <c r="F3002" s="160">
        <v>109116585</v>
      </c>
      <c r="G3002" s="160">
        <v>441.02</v>
      </c>
      <c r="H3002" s="214">
        <v>43480</v>
      </c>
      <c r="I3002" s="160" t="s">
        <v>433</v>
      </c>
      <c r="J3002" s="160" t="s">
        <v>416</v>
      </c>
      <c r="K3002" s="160">
        <f t="shared" si="50"/>
        <v>1</v>
      </c>
      <c r="L3002" s="160" t="s">
        <v>101</v>
      </c>
      <c r="M3002" s="211">
        <f>VLOOKUP(J3002,'Depr Rates'!A:G,7,FALSE)</f>
        <v>2.4399999999999998E-2</v>
      </c>
    </row>
    <row r="3003" spans="1:13" ht="14.45" x14ac:dyDescent="0.3">
      <c r="A3003" s="212" t="s">
        <v>103</v>
      </c>
      <c r="B3003" s="213">
        <v>10600502</v>
      </c>
      <c r="C3003" s="212" t="s">
        <v>12614</v>
      </c>
      <c r="D3003" s="214">
        <v>43497</v>
      </c>
      <c r="E3003" s="160" t="s">
        <v>373</v>
      </c>
      <c r="F3003" s="160">
        <v>109116585</v>
      </c>
      <c r="G3003" s="160">
        <v>1.25</v>
      </c>
      <c r="H3003" s="214">
        <v>43480</v>
      </c>
      <c r="I3003" s="160" t="s">
        <v>433</v>
      </c>
      <c r="J3003" s="160" t="s">
        <v>416</v>
      </c>
      <c r="K3003" s="160">
        <f t="shared" si="50"/>
        <v>1</v>
      </c>
      <c r="L3003" s="160" t="s">
        <v>101</v>
      </c>
      <c r="M3003" s="211">
        <f>VLOOKUP(J3003,'Depr Rates'!A:G,7,FALSE)</f>
        <v>2.4399999999999998E-2</v>
      </c>
    </row>
    <row r="3004" spans="1:13" ht="14.45" x14ac:dyDescent="0.3">
      <c r="A3004" s="212" t="s">
        <v>103</v>
      </c>
      <c r="B3004" s="213">
        <v>10600502</v>
      </c>
      <c r="C3004" s="212" t="s">
        <v>12614</v>
      </c>
      <c r="D3004" s="214">
        <v>43466</v>
      </c>
      <c r="E3004" s="160" t="s">
        <v>373</v>
      </c>
      <c r="F3004" s="160">
        <v>109116737</v>
      </c>
      <c r="G3004" s="215">
        <v>5224.66</v>
      </c>
      <c r="H3004" s="214">
        <v>43493</v>
      </c>
      <c r="I3004" s="160" t="s">
        <v>481</v>
      </c>
      <c r="J3004" s="160" t="s">
        <v>416</v>
      </c>
      <c r="K3004" s="160">
        <f t="shared" si="50"/>
        <v>1</v>
      </c>
      <c r="L3004" s="160" t="s">
        <v>101</v>
      </c>
      <c r="M3004" s="211">
        <f>VLOOKUP(J3004,'Depr Rates'!A:G,7,FALSE)</f>
        <v>2.4399999999999998E-2</v>
      </c>
    </row>
    <row r="3005" spans="1:13" ht="14.45" x14ac:dyDescent="0.3">
      <c r="A3005" s="212" t="s">
        <v>103</v>
      </c>
      <c r="B3005" s="213">
        <v>10600502</v>
      </c>
      <c r="C3005" s="212" t="s">
        <v>12614</v>
      </c>
      <c r="D3005" s="214">
        <v>43466</v>
      </c>
      <c r="E3005" s="160" t="s">
        <v>373</v>
      </c>
      <c r="F3005" s="160">
        <v>109116737</v>
      </c>
      <c r="G3005" s="215">
        <v>3730.85</v>
      </c>
      <c r="H3005" s="214">
        <v>43493</v>
      </c>
      <c r="I3005" s="160" t="s">
        <v>481</v>
      </c>
      <c r="J3005" s="160" t="s">
        <v>416</v>
      </c>
      <c r="K3005" s="160">
        <f t="shared" si="50"/>
        <v>1</v>
      </c>
      <c r="L3005" s="160" t="s">
        <v>101</v>
      </c>
      <c r="M3005" s="211">
        <f>VLOOKUP(J3005,'Depr Rates'!A:G,7,FALSE)</f>
        <v>2.4399999999999998E-2</v>
      </c>
    </row>
    <row r="3006" spans="1:13" ht="14.45" x14ac:dyDescent="0.3">
      <c r="A3006" s="212" t="s">
        <v>103</v>
      </c>
      <c r="B3006" s="213">
        <v>10600502</v>
      </c>
      <c r="C3006" s="212" t="s">
        <v>12614</v>
      </c>
      <c r="D3006" s="214">
        <v>43497</v>
      </c>
      <c r="E3006" s="160" t="s">
        <v>373</v>
      </c>
      <c r="F3006" s="160">
        <v>109116737</v>
      </c>
      <c r="G3006" s="160">
        <v>325.75</v>
      </c>
      <c r="H3006" s="214">
        <v>43493</v>
      </c>
      <c r="I3006" s="160" t="s">
        <v>481</v>
      </c>
      <c r="J3006" s="160" t="s">
        <v>416</v>
      </c>
      <c r="K3006" s="160">
        <f t="shared" si="50"/>
        <v>1</v>
      </c>
      <c r="L3006" s="160" t="s">
        <v>101</v>
      </c>
      <c r="M3006" s="211">
        <f>VLOOKUP(J3006,'Depr Rates'!A:G,7,FALSE)</f>
        <v>2.4399999999999998E-2</v>
      </c>
    </row>
    <row r="3007" spans="1:13" ht="14.45" x14ac:dyDescent="0.3">
      <c r="A3007" s="212" t="s">
        <v>103</v>
      </c>
      <c r="B3007" s="213">
        <v>10600502</v>
      </c>
      <c r="C3007" s="212" t="s">
        <v>12614</v>
      </c>
      <c r="D3007" s="214">
        <v>43525</v>
      </c>
      <c r="E3007" s="160" t="s">
        <v>373</v>
      </c>
      <c r="F3007" s="160">
        <v>109116737</v>
      </c>
      <c r="G3007" s="160">
        <v>134.54</v>
      </c>
      <c r="H3007" s="214">
        <v>43493</v>
      </c>
      <c r="I3007" s="160" t="s">
        <v>481</v>
      </c>
      <c r="J3007" s="160" t="s">
        <v>416</v>
      </c>
      <c r="K3007" s="160">
        <f t="shared" si="50"/>
        <v>1</v>
      </c>
      <c r="L3007" s="160" t="s">
        <v>101</v>
      </c>
      <c r="M3007" s="211">
        <f>VLOOKUP(J3007,'Depr Rates'!A:G,7,FALSE)</f>
        <v>2.4399999999999998E-2</v>
      </c>
    </row>
    <row r="3008" spans="1:13" ht="14.45" x14ac:dyDescent="0.3">
      <c r="A3008" s="212" t="s">
        <v>103</v>
      </c>
      <c r="B3008" s="213">
        <v>10600502</v>
      </c>
      <c r="C3008" s="212" t="s">
        <v>12614</v>
      </c>
      <c r="D3008" s="214">
        <v>43525</v>
      </c>
      <c r="E3008" s="160" t="s">
        <v>373</v>
      </c>
      <c r="F3008" s="160">
        <v>109116737</v>
      </c>
      <c r="G3008" s="160">
        <v>49.97</v>
      </c>
      <c r="H3008" s="214">
        <v>43493</v>
      </c>
      <c r="I3008" s="160" t="s">
        <v>481</v>
      </c>
      <c r="J3008" s="160" t="s">
        <v>416</v>
      </c>
      <c r="K3008" s="160">
        <f t="shared" si="50"/>
        <v>1</v>
      </c>
      <c r="L3008" s="160" t="s">
        <v>101</v>
      </c>
      <c r="M3008" s="211">
        <f>VLOOKUP(J3008,'Depr Rates'!A:G,7,FALSE)</f>
        <v>2.4399999999999998E-2</v>
      </c>
    </row>
    <row r="3009" spans="1:13" ht="14.45" x14ac:dyDescent="0.3">
      <c r="A3009" s="212" t="s">
        <v>103</v>
      </c>
      <c r="B3009" s="213">
        <v>10600502</v>
      </c>
      <c r="C3009" s="212" t="s">
        <v>12614</v>
      </c>
      <c r="D3009" s="214">
        <v>43466</v>
      </c>
      <c r="E3009" s="160" t="s">
        <v>373</v>
      </c>
      <c r="F3009" s="160">
        <v>109116867</v>
      </c>
      <c r="G3009" s="215">
        <v>1869.81</v>
      </c>
      <c r="H3009" s="214">
        <v>43476</v>
      </c>
      <c r="I3009" s="160" t="s">
        <v>436</v>
      </c>
      <c r="J3009" s="160" t="s">
        <v>386</v>
      </c>
      <c r="K3009" s="160">
        <f t="shared" si="50"/>
        <v>1</v>
      </c>
      <c r="L3009" s="160" t="s">
        <v>101</v>
      </c>
      <c r="M3009" s="211">
        <f>VLOOKUP(J3009,'Depr Rates'!A:G,7,FALSE)</f>
        <v>3.2000000000000001E-2</v>
      </c>
    </row>
    <row r="3010" spans="1:13" ht="14.45" x14ac:dyDescent="0.3">
      <c r="A3010" s="212" t="s">
        <v>103</v>
      </c>
      <c r="B3010" s="213">
        <v>10600502</v>
      </c>
      <c r="C3010" s="212" t="s">
        <v>12614</v>
      </c>
      <c r="D3010" s="214">
        <v>43466</v>
      </c>
      <c r="E3010" s="160" t="s">
        <v>373</v>
      </c>
      <c r="F3010" s="160">
        <v>109116867</v>
      </c>
      <c r="G3010" s="160">
        <v>5.87</v>
      </c>
      <c r="H3010" s="214">
        <v>43476</v>
      </c>
      <c r="I3010" s="160" t="s">
        <v>436</v>
      </c>
      <c r="J3010" s="160" t="s">
        <v>386</v>
      </c>
      <c r="K3010" s="160">
        <f t="shared" si="50"/>
        <v>1</v>
      </c>
      <c r="L3010" s="160" t="s">
        <v>101</v>
      </c>
      <c r="M3010" s="211">
        <f>VLOOKUP(J3010,'Depr Rates'!A:G,7,FALSE)</f>
        <v>3.2000000000000001E-2</v>
      </c>
    </row>
    <row r="3011" spans="1:13" ht="14.45" x14ac:dyDescent="0.3">
      <c r="A3011" s="212" t="s">
        <v>103</v>
      </c>
      <c r="B3011" s="213">
        <v>10600502</v>
      </c>
      <c r="C3011" s="212" t="s">
        <v>12614</v>
      </c>
      <c r="D3011" s="214">
        <v>43466</v>
      </c>
      <c r="E3011" s="160" t="s">
        <v>373</v>
      </c>
      <c r="F3011" s="160">
        <v>109116951</v>
      </c>
      <c r="G3011" s="215">
        <v>41938.769999999997</v>
      </c>
      <c r="H3011" s="214">
        <v>43488</v>
      </c>
      <c r="I3011" s="160" t="s">
        <v>482</v>
      </c>
      <c r="J3011" s="160" t="s">
        <v>416</v>
      </c>
      <c r="K3011" s="160">
        <f t="shared" si="50"/>
        <v>1</v>
      </c>
      <c r="L3011" s="160" t="s">
        <v>101</v>
      </c>
      <c r="M3011" s="211">
        <f>VLOOKUP(J3011,'Depr Rates'!A:G,7,FALSE)</f>
        <v>2.4399999999999998E-2</v>
      </c>
    </row>
    <row r="3012" spans="1:13" ht="14.45" x14ac:dyDescent="0.3">
      <c r="A3012" s="212" t="s">
        <v>103</v>
      </c>
      <c r="B3012" s="213">
        <v>10600502</v>
      </c>
      <c r="C3012" s="212" t="s">
        <v>12614</v>
      </c>
      <c r="D3012" s="214">
        <v>43466</v>
      </c>
      <c r="E3012" s="160" t="s">
        <v>373</v>
      </c>
      <c r="F3012" s="160">
        <v>109116951</v>
      </c>
      <c r="G3012" s="215">
        <v>39708.910000000003</v>
      </c>
      <c r="H3012" s="214">
        <v>43488</v>
      </c>
      <c r="I3012" s="160" t="s">
        <v>482</v>
      </c>
      <c r="J3012" s="160" t="s">
        <v>416</v>
      </c>
      <c r="K3012" s="160">
        <f t="shared" si="50"/>
        <v>1</v>
      </c>
      <c r="L3012" s="160" t="s">
        <v>101</v>
      </c>
      <c r="M3012" s="211">
        <f>VLOOKUP(J3012,'Depr Rates'!A:G,7,FALSE)</f>
        <v>2.4399999999999998E-2</v>
      </c>
    </row>
    <row r="3013" spans="1:13" ht="14.45" x14ac:dyDescent="0.3">
      <c r="A3013" s="212" t="s">
        <v>103</v>
      </c>
      <c r="B3013" s="213">
        <v>10600502</v>
      </c>
      <c r="C3013" s="212" t="s">
        <v>12614</v>
      </c>
      <c r="D3013" s="214">
        <v>43497</v>
      </c>
      <c r="E3013" s="160" t="s">
        <v>373</v>
      </c>
      <c r="F3013" s="160">
        <v>109116951</v>
      </c>
      <c r="G3013" s="215">
        <v>-24095.06</v>
      </c>
      <c r="H3013" s="214">
        <v>43488</v>
      </c>
      <c r="I3013" s="160" t="s">
        <v>482</v>
      </c>
      <c r="J3013" s="160" t="s">
        <v>416</v>
      </c>
      <c r="K3013" s="160">
        <f t="shared" si="50"/>
        <v>1</v>
      </c>
      <c r="L3013" s="160" t="s">
        <v>101</v>
      </c>
      <c r="M3013" s="211">
        <f>VLOOKUP(J3013,'Depr Rates'!A:G,7,FALSE)</f>
        <v>2.4399999999999998E-2</v>
      </c>
    </row>
    <row r="3014" spans="1:13" ht="14.45" x14ac:dyDescent="0.3">
      <c r="A3014" s="212" t="s">
        <v>103</v>
      </c>
      <c r="B3014" s="213">
        <v>10600502</v>
      </c>
      <c r="C3014" s="212" t="s">
        <v>12614</v>
      </c>
      <c r="D3014" s="214">
        <v>43497</v>
      </c>
      <c r="E3014" s="160" t="s">
        <v>373</v>
      </c>
      <c r="F3014" s="160">
        <v>109116951</v>
      </c>
      <c r="G3014" s="215">
        <v>24174.67</v>
      </c>
      <c r="H3014" s="214">
        <v>43488</v>
      </c>
      <c r="I3014" s="160" t="s">
        <v>482</v>
      </c>
      <c r="J3014" s="160" t="s">
        <v>416</v>
      </c>
      <c r="K3014" s="160">
        <f t="shared" si="50"/>
        <v>1</v>
      </c>
      <c r="L3014" s="160" t="s">
        <v>101</v>
      </c>
      <c r="M3014" s="211">
        <f>VLOOKUP(J3014,'Depr Rates'!A:G,7,FALSE)</f>
        <v>2.4399999999999998E-2</v>
      </c>
    </row>
    <row r="3015" spans="1:13" ht="14.45" x14ac:dyDescent="0.3">
      <c r="A3015" s="212" t="s">
        <v>103</v>
      </c>
      <c r="B3015" s="213">
        <v>10600502</v>
      </c>
      <c r="C3015" s="212" t="s">
        <v>12614</v>
      </c>
      <c r="D3015" s="214">
        <v>43525</v>
      </c>
      <c r="E3015" s="160" t="s">
        <v>373</v>
      </c>
      <c r="F3015" s="160">
        <v>109116951</v>
      </c>
      <c r="G3015" s="215">
        <v>24238.1</v>
      </c>
      <c r="H3015" s="214">
        <v>43488</v>
      </c>
      <c r="I3015" s="160" t="s">
        <v>482</v>
      </c>
      <c r="J3015" s="160" t="s">
        <v>416</v>
      </c>
      <c r="K3015" s="160">
        <f t="shared" si="50"/>
        <v>1</v>
      </c>
      <c r="L3015" s="160" t="s">
        <v>101</v>
      </c>
      <c r="M3015" s="211">
        <f>VLOOKUP(J3015,'Depr Rates'!A:G,7,FALSE)</f>
        <v>2.4399999999999998E-2</v>
      </c>
    </row>
    <row r="3016" spans="1:13" ht="14.45" x14ac:dyDescent="0.3">
      <c r="A3016" s="212" t="s">
        <v>103</v>
      </c>
      <c r="B3016" s="213">
        <v>10600502</v>
      </c>
      <c r="C3016" s="212" t="s">
        <v>12614</v>
      </c>
      <c r="D3016" s="214">
        <v>43525</v>
      </c>
      <c r="E3016" s="160" t="s">
        <v>373</v>
      </c>
      <c r="F3016" s="160">
        <v>109116951</v>
      </c>
      <c r="G3016" s="215">
        <v>-24129.06</v>
      </c>
      <c r="H3016" s="214">
        <v>43488</v>
      </c>
      <c r="I3016" s="160" t="s">
        <v>482</v>
      </c>
      <c r="J3016" s="160" t="s">
        <v>416</v>
      </c>
      <c r="K3016" s="160">
        <f t="shared" si="50"/>
        <v>1</v>
      </c>
      <c r="L3016" s="160" t="s">
        <v>101</v>
      </c>
      <c r="M3016" s="211">
        <f>VLOOKUP(J3016,'Depr Rates'!A:G,7,FALSE)</f>
        <v>2.4399999999999998E-2</v>
      </c>
    </row>
    <row r="3017" spans="1:13" ht="14.45" x14ac:dyDescent="0.3">
      <c r="A3017" s="212" t="s">
        <v>103</v>
      </c>
      <c r="B3017" s="213">
        <v>10600502</v>
      </c>
      <c r="C3017" s="212" t="s">
        <v>12614</v>
      </c>
      <c r="D3017" s="214">
        <v>43525</v>
      </c>
      <c r="E3017" s="160" t="s">
        <v>373</v>
      </c>
      <c r="F3017" s="160">
        <v>109116951</v>
      </c>
      <c r="G3017" s="160">
        <v>116.23</v>
      </c>
      <c r="H3017" s="214">
        <v>43488</v>
      </c>
      <c r="I3017" s="160" t="s">
        <v>482</v>
      </c>
      <c r="J3017" s="160" t="s">
        <v>416</v>
      </c>
      <c r="K3017" s="160">
        <f t="shared" si="50"/>
        <v>1</v>
      </c>
      <c r="L3017" s="160" t="s">
        <v>101</v>
      </c>
      <c r="M3017" s="211">
        <f>VLOOKUP(J3017,'Depr Rates'!A:G,7,FALSE)</f>
        <v>2.4399999999999998E-2</v>
      </c>
    </row>
    <row r="3018" spans="1:13" ht="14.45" x14ac:dyDescent="0.3">
      <c r="A3018" s="212" t="s">
        <v>103</v>
      </c>
      <c r="B3018" s="213">
        <v>10600502</v>
      </c>
      <c r="C3018" s="212" t="s">
        <v>12614</v>
      </c>
      <c r="D3018" s="214">
        <v>43525</v>
      </c>
      <c r="E3018" s="160" t="s">
        <v>373</v>
      </c>
      <c r="F3018" s="160">
        <v>109117304</v>
      </c>
      <c r="G3018" s="215">
        <v>2299.7800000000002</v>
      </c>
      <c r="H3018" s="214">
        <v>43551</v>
      </c>
      <c r="I3018" s="160" t="s">
        <v>627</v>
      </c>
      <c r="J3018" s="160" t="s">
        <v>386</v>
      </c>
      <c r="K3018" s="160">
        <f t="shared" si="50"/>
        <v>3</v>
      </c>
      <c r="L3018" s="160" t="s">
        <v>101</v>
      </c>
      <c r="M3018" s="211">
        <f>VLOOKUP(J3018,'Depr Rates'!A:G,7,FALSE)</f>
        <v>3.2000000000000001E-2</v>
      </c>
    </row>
    <row r="3019" spans="1:13" ht="14.45" x14ac:dyDescent="0.3">
      <c r="A3019" s="212" t="s">
        <v>103</v>
      </c>
      <c r="B3019" s="213">
        <v>10600502</v>
      </c>
      <c r="C3019" s="212" t="s">
        <v>12614</v>
      </c>
      <c r="D3019" s="214">
        <v>43497</v>
      </c>
      <c r="E3019" s="160" t="s">
        <v>373</v>
      </c>
      <c r="F3019" s="160">
        <v>109117352</v>
      </c>
      <c r="G3019" s="215">
        <v>3359.69</v>
      </c>
      <c r="H3019" s="214">
        <v>43503</v>
      </c>
      <c r="I3019" s="160" t="s">
        <v>294</v>
      </c>
      <c r="J3019" s="160" t="s">
        <v>386</v>
      </c>
      <c r="K3019" s="160">
        <f t="shared" si="50"/>
        <v>2</v>
      </c>
      <c r="L3019" s="160" t="s">
        <v>101</v>
      </c>
      <c r="M3019" s="211">
        <f>VLOOKUP(J3019,'Depr Rates'!A:G,7,FALSE)</f>
        <v>3.2000000000000001E-2</v>
      </c>
    </row>
    <row r="3020" spans="1:13" ht="14.45" x14ac:dyDescent="0.3">
      <c r="A3020" s="212" t="s">
        <v>103</v>
      </c>
      <c r="B3020" s="213">
        <v>10600502</v>
      </c>
      <c r="C3020" s="212" t="s">
        <v>12614</v>
      </c>
      <c r="D3020" s="214">
        <v>43497</v>
      </c>
      <c r="E3020" s="160" t="s">
        <v>373</v>
      </c>
      <c r="F3020" s="160">
        <v>109117352</v>
      </c>
      <c r="G3020" s="160">
        <v>421.36</v>
      </c>
      <c r="H3020" s="214">
        <v>43503</v>
      </c>
      <c r="I3020" s="160" t="s">
        <v>294</v>
      </c>
      <c r="J3020" s="160" t="s">
        <v>386</v>
      </c>
      <c r="K3020" s="160">
        <f t="shared" si="50"/>
        <v>2</v>
      </c>
      <c r="L3020" s="160" t="s">
        <v>101</v>
      </c>
      <c r="M3020" s="211">
        <f>VLOOKUP(J3020,'Depr Rates'!A:G,7,FALSE)</f>
        <v>3.2000000000000001E-2</v>
      </c>
    </row>
    <row r="3021" spans="1:13" ht="14.45" x14ac:dyDescent="0.3">
      <c r="A3021" s="212" t="s">
        <v>103</v>
      </c>
      <c r="B3021" s="213">
        <v>10600502</v>
      </c>
      <c r="C3021" s="212" t="s">
        <v>12614</v>
      </c>
      <c r="D3021" s="214">
        <v>43497</v>
      </c>
      <c r="E3021" s="160" t="s">
        <v>373</v>
      </c>
      <c r="F3021" s="160">
        <v>109117352</v>
      </c>
      <c r="G3021" s="215">
        <v>8884.15</v>
      </c>
      <c r="H3021" s="214">
        <v>43503</v>
      </c>
      <c r="I3021" s="160" t="s">
        <v>294</v>
      </c>
      <c r="J3021" s="160" t="s">
        <v>386</v>
      </c>
      <c r="K3021" s="160">
        <f t="shared" si="50"/>
        <v>2</v>
      </c>
      <c r="L3021" s="160" t="s">
        <v>101</v>
      </c>
      <c r="M3021" s="211">
        <f>VLOOKUP(J3021,'Depr Rates'!A:G,7,FALSE)</f>
        <v>3.2000000000000001E-2</v>
      </c>
    </row>
    <row r="3022" spans="1:13" ht="14.45" x14ac:dyDescent="0.3">
      <c r="A3022" s="212" t="s">
        <v>103</v>
      </c>
      <c r="B3022" s="213">
        <v>10600502</v>
      </c>
      <c r="C3022" s="212" t="s">
        <v>12614</v>
      </c>
      <c r="D3022" s="214">
        <v>43525</v>
      </c>
      <c r="E3022" s="160" t="s">
        <v>373</v>
      </c>
      <c r="F3022" s="160">
        <v>109117352</v>
      </c>
      <c r="G3022" s="160">
        <v>842.72</v>
      </c>
      <c r="H3022" s="214">
        <v>43503</v>
      </c>
      <c r="I3022" s="160" t="s">
        <v>294</v>
      </c>
      <c r="J3022" s="160" t="s">
        <v>386</v>
      </c>
      <c r="K3022" s="160">
        <f t="shared" si="50"/>
        <v>2</v>
      </c>
      <c r="L3022" s="160" t="s">
        <v>101</v>
      </c>
      <c r="M3022" s="211">
        <f>VLOOKUP(J3022,'Depr Rates'!A:G,7,FALSE)</f>
        <v>3.2000000000000001E-2</v>
      </c>
    </row>
    <row r="3023" spans="1:13" ht="14.45" x14ac:dyDescent="0.3">
      <c r="A3023" s="212" t="s">
        <v>103</v>
      </c>
      <c r="B3023" s="213">
        <v>10600502</v>
      </c>
      <c r="C3023" s="212" t="s">
        <v>12614</v>
      </c>
      <c r="D3023" s="214">
        <v>43525</v>
      </c>
      <c r="E3023" s="160" t="s">
        <v>373</v>
      </c>
      <c r="F3023" s="160">
        <v>109117352</v>
      </c>
      <c r="G3023" s="160">
        <v>38.15</v>
      </c>
      <c r="H3023" s="214">
        <v>43503</v>
      </c>
      <c r="I3023" s="160" t="s">
        <v>294</v>
      </c>
      <c r="J3023" s="160" t="s">
        <v>386</v>
      </c>
      <c r="K3023" s="160">
        <f t="shared" si="50"/>
        <v>2</v>
      </c>
      <c r="L3023" s="160" t="s">
        <v>101</v>
      </c>
      <c r="M3023" s="211">
        <f>VLOOKUP(J3023,'Depr Rates'!A:G,7,FALSE)</f>
        <v>3.2000000000000001E-2</v>
      </c>
    </row>
    <row r="3024" spans="1:13" ht="14.45" x14ac:dyDescent="0.3">
      <c r="A3024" s="212" t="s">
        <v>103</v>
      </c>
      <c r="B3024" s="213">
        <v>10600502</v>
      </c>
      <c r="C3024" s="212" t="s">
        <v>12614</v>
      </c>
      <c r="D3024" s="214">
        <v>43525</v>
      </c>
      <c r="E3024" s="160" t="s">
        <v>373</v>
      </c>
      <c r="F3024" s="160">
        <v>109117352</v>
      </c>
      <c r="G3024" s="215">
        <v>1026.9000000000001</v>
      </c>
      <c r="H3024" s="214">
        <v>43503</v>
      </c>
      <c r="I3024" s="160" t="s">
        <v>294</v>
      </c>
      <c r="J3024" s="160" t="s">
        <v>386</v>
      </c>
      <c r="K3024" s="160">
        <f t="shared" si="50"/>
        <v>2</v>
      </c>
      <c r="L3024" s="160" t="s">
        <v>101</v>
      </c>
      <c r="M3024" s="211">
        <f>VLOOKUP(J3024,'Depr Rates'!A:G,7,FALSE)</f>
        <v>3.2000000000000001E-2</v>
      </c>
    </row>
    <row r="3025" spans="1:13" ht="14.45" x14ac:dyDescent="0.3">
      <c r="A3025" s="212" t="s">
        <v>103</v>
      </c>
      <c r="B3025" s="213">
        <v>10600502</v>
      </c>
      <c r="C3025" s="212" t="s">
        <v>12614</v>
      </c>
      <c r="D3025" s="214">
        <v>43466</v>
      </c>
      <c r="E3025" s="160" t="s">
        <v>373</v>
      </c>
      <c r="F3025" s="160">
        <v>109117939</v>
      </c>
      <c r="G3025" s="215">
        <v>5406.87</v>
      </c>
      <c r="H3025" s="214">
        <v>43480</v>
      </c>
      <c r="I3025" s="160" t="s">
        <v>437</v>
      </c>
      <c r="J3025" s="160" t="s">
        <v>416</v>
      </c>
      <c r="K3025" s="160">
        <f t="shared" si="50"/>
        <v>1</v>
      </c>
      <c r="L3025" s="160" t="s">
        <v>101</v>
      </c>
      <c r="M3025" s="211">
        <f>VLOOKUP(J3025,'Depr Rates'!A:G,7,FALSE)</f>
        <v>2.4399999999999998E-2</v>
      </c>
    </row>
    <row r="3026" spans="1:13" ht="14.45" x14ac:dyDescent="0.3">
      <c r="A3026" s="212" t="s">
        <v>103</v>
      </c>
      <c r="B3026" s="213">
        <v>10600502</v>
      </c>
      <c r="C3026" s="212" t="s">
        <v>12614</v>
      </c>
      <c r="D3026" s="214">
        <v>43466</v>
      </c>
      <c r="E3026" s="160" t="s">
        <v>373</v>
      </c>
      <c r="F3026" s="160">
        <v>109117939</v>
      </c>
      <c r="G3026" s="160">
        <v>473.76</v>
      </c>
      <c r="H3026" s="214">
        <v>43480</v>
      </c>
      <c r="I3026" s="160" t="s">
        <v>437</v>
      </c>
      <c r="J3026" s="160" t="s">
        <v>416</v>
      </c>
      <c r="K3026" s="160">
        <f t="shared" si="50"/>
        <v>1</v>
      </c>
      <c r="L3026" s="160" t="s">
        <v>101</v>
      </c>
      <c r="M3026" s="211">
        <f>VLOOKUP(J3026,'Depr Rates'!A:G,7,FALSE)</f>
        <v>2.4399999999999998E-2</v>
      </c>
    </row>
    <row r="3027" spans="1:13" ht="14.45" x14ac:dyDescent="0.3">
      <c r="A3027" s="212" t="s">
        <v>103</v>
      </c>
      <c r="B3027" s="213">
        <v>10600502</v>
      </c>
      <c r="C3027" s="212" t="s">
        <v>12614</v>
      </c>
      <c r="D3027" s="214">
        <v>43466</v>
      </c>
      <c r="E3027" s="160" t="s">
        <v>373</v>
      </c>
      <c r="F3027" s="160">
        <v>109117939</v>
      </c>
      <c r="G3027" s="215">
        <v>3816</v>
      </c>
      <c r="H3027" s="214">
        <v>43480</v>
      </c>
      <c r="I3027" s="160" t="s">
        <v>437</v>
      </c>
      <c r="J3027" s="160" t="s">
        <v>416</v>
      </c>
      <c r="K3027" s="160">
        <f t="shared" si="50"/>
        <v>1</v>
      </c>
      <c r="L3027" s="160" t="s">
        <v>101</v>
      </c>
      <c r="M3027" s="211">
        <f>VLOOKUP(J3027,'Depr Rates'!A:G,7,FALSE)</f>
        <v>2.4399999999999998E-2</v>
      </c>
    </row>
    <row r="3028" spans="1:13" ht="14.45" x14ac:dyDescent="0.3">
      <c r="A3028" s="212" t="s">
        <v>103</v>
      </c>
      <c r="B3028" s="213">
        <v>10600502</v>
      </c>
      <c r="C3028" s="212" t="s">
        <v>12614</v>
      </c>
      <c r="D3028" s="214">
        <v>43497</v>
      </c>
      <c r="E3028" s="160" t="s">
        <v>373</v>
      </c>
      <c r="F3028" s="160">
        <v>109117939</v>
      </c>
      <c r="G3028" s="160">
        <v>11.11</v>
      </c>
      <c r="H3028" s="214">
        <v>43480</v>
      </c>
      <c r="I3028" s="160" t="s">
        <v>437</v>
      </c>
      <c r="J3028" s="160" t="s">
        <v>416</v>
      </c>
      <c r="K3028" s="160">
        <f t="shared" si="50"/>
        <v>1</v>
      </c>
      <c r="L3028" s="160" t="s">
        <v>101</v>
      </c>
      <c r="M3028" s="211">
        <f>VLOOKUP(J3028,'Depr Rates'!A:G,7,FALSE)</f>
        <v>2.4399999999999998E-2</v>
      </c>
    </row>
    <row r="3029" spans="1:13" ht="14.45" x14ac:dyDescent="0.3">
      <c r="A3029" s="212" t="s">
        <v>103</v>
      </c>
      <c r="B3029" s="213">
        <v>10600502</v>
      </c>
      <c r="C3029" s="212" t="s">
        <v>12614</v>
      </c>
      <c r="D3029" s="214">
        <v>43466</v>
      </c>
      <c r="E3029" s="160" t="s">
        <v>373</v>
      </c>
      <c r="F3029" s="160">
        <v>109117943</v>
      </c>
      <c r="G3029" s="215">
        <v>1804.31</v>
      </c>
      <c r="H3029" s="214">
        <v>43480</v>
      </c>
      <c r="I3029" s="160" t="s">
        <v>438</v>
      </c>
      <c r="J3029" s="160" t="s">
        <v>416</v>
      </c>
      <c r="K3029" s="160">
        <f t="shared" si="50"/>
        <v>1</v>
      </c>
      <c r="L3029" s="160" t="s">
        <v>101</v>
      </c>
      <c r="M3029" s="211">
        <f>VLOOKUP(J3029,'Depr Rates'!A:G,7,FALSE)</f>
        <v>2.4399999999999998E-2</v>
      </c>
    </row>
    <row r="3030" spans="1:13" ht="14.45" x14ac:dyDescent="0.3">
      <c r="A3030" s="212" t="s">
        <v>103</v>
      </c>
      <c r="B3030" s="213">
        <v>10600502</v>
      </c>
      <c r="C3030" s="212" t="s">
        <v>12614</v>
      </c>
      <c r="D3030" s="214">
        <v>43466</v>
      </c>
      <c r="E3030" s="160" t="s">
        <v>373</v>
      </c>
      <c r="F3030" s="160">
        <v>109117943</v>
      </c>
      <c r="G3030" s="215">
        <v>3143.76</v>
      </c>
      <c r="H3030" s="214">
        <v>43480</v>
      </c>
      <c r="I3030" s="160" t="s">
        <v>438</v>
      </c>
      <c r="J3030" s="160" t="s">
        <v>416</v>
      </c>
      <c r="K3030" s="160">
        <f t="shared" si="50"/>
        <v>1</v>
      </c>
      <c r="L3030" s="160" t="s">
        <v>101</v>
      </c>
      <c r="M3030" s="211">
        <f>VLOOKUP(J3030,'Depr Rates'!A:G,7,FALSE)</f>
        <v>2.4399999999999998E-2</v>
      </c>
    </row>
    <row r="3031" spans="1:13" ht="14.45" x14ac:dyDescent="0.3">
      <c r="A3031" s="212" t="s">
        <v>103</v>
      </c>
      <c r="B3031" s="213">
        <v>10600502</v>
      </c>
      <c r="C3031" s="212" t="s">
        <v>12614</v>
      </c>
      <c r="D3031" s="214">
        <v>43466</v>
      </c>
      <c r="E3031" s="160" t="s">
        <v>373</v>
      </c>
      <c r="F3031" s="160">
        <v>109117943</v>
      </c>
      <c r="G3031" s="160">
        <v>37.18</v>
      </c>
      <c r="H3031" s="214">
        <v>43480</v>
      </c>
      <c r="I3031" s="160" t="s">
        <v>438</v>
      </c>
      <c r="J3031" s="160" t="s">
        <v>416</v>
      </c>
      <c r="K3031" s="160">
        <f t="shared" si="50"/>
        <v>1</v>
      </c>
      <c r="L3031" s="160" t="s">
        <v>101</v>
      </c>
      <c r="M3031" s="211">
        <f>VLOOKUP(J3031,'Depr Rates'!A:G,7,FALSE)</f>
        <v>2.4399999999999998E-2</v>
      </c>
    </row>
    <row r="3032" spans="1:13" ht="14.45" x14ac:dyDescent="0.3">
      <c r="A3032" s="212" t="s">
        <v>103</v>
      </c>
      <c r="B3032" s="213">
        <v>10600502</v>
      </c>
      <c r="C3032" s="212" t="s">
        <v>12614</v>
      </c>
      <c r="D3032" s="214">
        <v>43497</v>
      </c>
      <c r="E3032" s="160" t="s">
        <v>373</v>
      </c>
      <c r="F3032" s="160">
        <v>109117943</v>
      </c>
      <c r="G3032" s="160">
        <v>636.51</v>
      </c>
      <c r="H3032" s="214">
        <v>43480</v>
      </c>
      <c r="I3032" s="160" t="s">
        <v>438</v>
      </c>
      <c r="J3032" s="160" t="s">
        <v>416</v>
      </c>
      <c r="K3032" s="160">
        <f t="shared" ref="K3032:K3063" si="51">MONTH(H3032)</f>
        <v>1</v>
      </c>
      <c r="L3032" s="160" t="s">
        <v>101</v>
      </c>
      <c r="M3032" s="211">
        <f>VLOOKUP(J3032,'Depr Rates'!A:G,7,FALSE)</f>
        <v>2.4399999999999998E-2</v>
      </c>
    </row>
    <row r="3033" spans="1:13" ht="14.45" x14ac:dyDescent="0.3">
      <c r="A3033" s="212" t="s">
        <v>103</v>
      </c>
      <c r="B3033" s="213">
        <v>10600502</v>
      </c>
      <c r="C3033" s="212" t="s">
        <v>12614</v>
      </c>
      <c r="D3033" s="214">
        <v>43525</v>
      </c>
      <c r="E3033" s="160" t="s">
        <v>373</v>
      </c>
      <c r="F3033" s="160">
        <v>109117943</v>
      </c>
      <c r="G3033" s="160">
        <v>516.76</v>
      </c>
      <c r="H3033" s="214">
        <v>43480</v>
      </c>
      <c r="I3033" s="160" t="s">
        <v>438</v>
      </c>
      <c r="J3033" s="160" t="s">
        <v>416</v>
      </c>
      <c r="K3033" s="160">
        <f t="shared" si="51"/>
        <v>1</v>
      </c>
      <c r="L3033" s="160" t="s">
        <v>101</v>
      </c>
      <c r="M3033" s="211">
        <f>VLOOKUP(J3033,'Depr Rates'!A:G,7,FALSE)</f>
        <v>2.4399999999999998E-2</v>
      </c>
    </row>
    <row r="3034" spans="1:13" ht="14.45" x14ac:dyDescent="0.3">
      <c r="A3034" s="212" t="s">
        <v>103</v>
      </c>
      <c r="B3034" s="213">
        <v>10600502</v>
      </c>
      <c r="C3034" s="212" t="s">
        <v>12614</v>
      </c>
      <c r="D3034" s="214">
        <v>43525</v>
      </c>
      <c r="E3034" s="160" t="s">
        <v>373</v>
      </c>
      <c r="F3034" s="160">
        <v>109117943</v>
      </c>
      <c r="G3034" s="160">
        <v>-516.76</v>
      </c>
      <c r="H3034" s="214">
        <v>43480</v>
      </c>
      <c r="I3034" s="160" t="s">
        <v>438</v>
      </c>
      <c r="J3034" s="160" t="s">
        <v>416</v>
      </c>
      <c r="K3034" s="160">
        <f t="shared" si="51"/>
        <v>1</v>
      </c>
      <c r="L3034" s="160" t="s">
        <v>101</v>
      </c>
      <c r="M3034" s="211">
        <f>VLOOKUP(J3034,'Depr Rates'!A:G,7,FALSE)</f>
        <v>2.4399999999999998E-2</v>
      </c>
    </row>
    <row r="3035" spans="1:13" ht="14.45" x14ac:dyDescent="0.3">
      <c r="A3035" s="212" t="s">
        <v>103</v>
      </c>
      <c r="B3035" s="213">
        <v>10600502</v>
      </c>
      <c r="C3035" s="212" t="s">
        <v>12614</v>
      </c>
      <c r="D3035" s="214">
        <v>43525</v>
      </c>
      <c r="E3035" s="160" t="s">
        <v>373</v>
      </c>
      <c r="F3035" s="160">
        <v>109117943</v>
      </c>
      <c r="G3035" s="215">
        <v>1308.02</v>
      </c>
      <c r="H3035" s="214">
        <v>43480</v>
      </c>
      <c r="I3035" s="160" t="s">
        <v>438</v>
      </c>
      <c r="J3035" s="160" t="s">
        <v>416</v>
      </c>
      <c r="K3035" s="160">
        <f t="shared" si="51"/>
        <v>1</v>
      </c>
      <c r="L3035" s="160" t="s">
        <v>101</v>
      </c>
      <c r="M3035" s="211">
        <f>VLOOKUP(J3035,'Depr Rates'!A:G,7,FALSE)</f>
        <v>2.4399999999999998E-2</v>
      </c>
    </row>
    <row r="3036" spans="1:13" ht="14.45" x14ac:dyDescent="0.3">
      <c r="A3036" s="212" t="s">
        <v>103</v>
      </c>
      <c r="B3036" s="213">
        <v>10600502</v>
      </c>
      <c r="C3036" s="212" t="s">
        <v>12614</v>
      </c>
      <c r="D3036" s="214">
        <v>43466</v>
      </c>
      <c r="E3036" s="160" t="s">
        <v>373</v>
      </c>
      <c r="F3036" s="160">
        <v>109118390</v>
      </c>
      <c r="G3036" s="215">
        <v>14009.31</v>
      </c>
      <c r="H3036" s="214">
        <v>43488</v>
      </c>
      <c r="I3036" s="160" t="s">
        <v>304</v>
      </c>
      <c r="J3036" s="160" t="s">
        <v>424</v>
      </c>
      <c r="K3036" s="160">
        <f t="shared" si="51"/>
        <v>1</v>
      </c>
      <c r="L3036" s="160" t="s">
        <v>101</v>
      </c>
      <c r="M3036" s="211">
        <f>VLOOKUP(J3036,'Depr Rates'!A:G,7,FALSE)</f>
        <v>2.2100000000000002E-2</v>
      </c>
    </row>
    <row r="3037" spans="1:13" ht="14.45" x14ac:dyDescent="0.3">
      <c r="A3037" s="212" t="s">
        <v>103</v>
      </c>
      <c r="B3037" s="213">
        <v>10600502</v>
      </c>
      <c r="C3037" s="212" t="s">
        <v>12614</v>
      </c>
      <c r="D3037" s="214">
        <v>43466</v>
      </c>
      <c r="E3037" s="160" t="s">
        <v>373</v>
      </c>
      <c r="F3037" s="160">
        <v>109118390</v>
      </c>
      <c r="G3037" s="215">
        <v>12488.47</v>
      </c>
      <c r="H3037" s="214">
        <v>43488</v>
      </c>
      <c r="I3037" s="160" t="s">
        <v>304</v>
      </c>
      <c r="J3037" s="160" t="s">
        <v>424</v>
      </c>
      <c r="K3037" s="160">
        <f t="shared" si="51"/>
        <v>1</v>
      </c>
      <c r="L3037" s="160" t="s">
        <v>101</v>
      </c>
      <c r="M3037" s="211">
        <f>VLOOKUP(J3037,'Depr Rates'!A:G,7,FALSE)</f>
        <v>2.2100000000000002E-2</v>
      </c>
    </row>
    <row r="3038" spans="1:13" ht="14.45" x14ac:dyDescent="0.3">
      <c r="A3038" s="212" t="s">
        <v>103</v>
      </c>
      <c r="B3038" s="213">
        <v>10600502</v>
      </c>
      <c r="C3038" s="212" t="s">
        <v>12614</v>
      </c>
      <c r="D3038" s="214">
        <v>43497</v>
      </c>
      <c r="E3038" s="160" t="s">
        <v>373</v>
      </c>
      <c r="F3038" s="160">
        <v>109118390</v>
      </c>
      <c r="G3038" s="215">
        <v>-17237.919999999998</v>
      </c>
      <c r="H3038" s="214">
        <v>43488</v>
      </c>
      <c r="I3038" s="160" t="s">
        <v>304</v>
      </c>
      <c r="J3038" s="160" t="s">
        <v>424</v>
      </c>
      <c r="K3038" s="160">
        <f t="shared" si="51"/>
        <v>1</v>
      </c>
      <c r="L3038" s="160" t="s">
        <v>101</v>
      </c>
      <c r="M3038" s="211">
        <f>VLOOKUP(J3038,'Depr Rates'!A:G,7,FALSE)</f>
        <v>2.2100000000000002E-2</v>
      </c>
    </row>
    <row r="3039" spans="1:13" ht="14.45" x14ac:dyDescent="0.3">
      <c r="A3039" s="212" t="s">
        <v>103</v>
      </c>
      <c r="B3039" s="213">
        <v>10600502</v>
      </c>
      <c r="C3039" s="212" t="s">
        <v>12614</v>
      </c>
      <c r="D3039" s="214">
        <v>43497</v>
      </c>
      <c r="E3039" s="160" t="s">
        <v>373</v>
      </c>
      <c r="F3039" s="160">
        <v>109118390</v>
      </c>
      <c r="G3039" s="215">
        <v>17227.310000000001</v>
      </c>
      <c r="H3039" s="214">
        <v>43488</v>
      </c>
      <c r="I3039" s="160" t="s">
        <v>304</v>
      </c>
      <c r="J3039" s="160" t="s">
        <v>424</v>
      </c>
      <c r="K3039" s="160">
        <f t="shared" si="51"/>
        <v>1</v>
      </c>
      <c r="L3039" s="160" t="s">
        <v>101</v>
      </c>
      <c r="M3039" s="211">
        <f>VLOOKUP(J3039,'Depr Rates'!A:G,7,FALSE)</f>
        <v>2.2100000000000002E-2</v>
      </c>
    </row>
    <row r="3040" spans="1:13" ht="14.45" x14ac:dyDescent="0.3">
      <c r="A3040" s="212" t="s">
        <v>103</v>
      </c>
      <c r="B3040" s="213">
        <v>10600502</v>
      </c>
      <c r="C3040" s="212" t="s">
        <v>12614</v>
      </c>
      <c r="D3040" s="214">
        <v>43525</v>
      </c>
      <c r="E3040" s="160" t="s">
        <v>373</v>
      </c>
      <c r="F3040" s="160">
        <v>109118390</v>
      </c>
      <c r="G3040" s="215">
        <v>17260.080000000002</v>
      </c>
      <c r="H3040" s="214">
        <v>43488</v>
      </c>
      <c r="I3040" s="160" t="s">
        <v>304</v>
      </c>
      <c r="J3040" s="160" t="s">
        <v>424</v>
      </c>
      <c r="K3040" s="160">
        <f t="shared" si="51"/>
        <v>1</v>
      </c>
      <c r="L3040" s="160" t="s">
        <v>101</v>
      </c>
      <c r="M3040" s="211">
        <f>VLOOKUP(J3040,'Depr Rates'!A:G,7,FALSE)</f>
        <v>2.2100000000000002E-2</v>
      </c>
    </row>
    <row r="3041" spans="1:13" ht="14.45" x14ac:dyDescent="0.3">
      <c r="A3041" s="212" t="s">
        <v>103</v>
      </c>
      <c r="B3041" s="213">
        <v>10600502</v>
      </c>
      <c r="C3041" s="212" t="s">
        <v>12614</v>
      </c>
      <c r="D3041" s="214">
        <v>43525</v>
      </c>
      <c r="E3041" s="160" t="s">
        <v>373</v>
      </c>
      <c r="F3041" s="160">
        <v>109118390</v>
      </c>
      <c r="G3041" s="215">
        <v>-17229.3</v>
      </c>
      <c r="H3041" s="214">
        <v>43488</v>
      </c>
      <c r="I3041" s="160" t="s">
        <v>304</v>
      </c>
      <c r="J3041" s="160" t="s">
        <v>424</v>
      </c>
      <c r="K3041" s="160">
        <f t="shared" si="51"/>
        <v>1</v>
      </c>
      <c r="L3041" s="160" t="s">
        <v>101</v>
      </c>
      <c r="M3041" s="211">
        <f>VLOOKUP(J3041,'Depr Rates'!A:G,7,FALSE)</f>
        <v>2.2100000000000002E-2</v>
      </c>
    </row>
    <row r="3042" spans="1:13" ht="14.45" x14ac:dyDescent="0.3">
      <c r="A3042" s="212" t="s">
        <v>103</v>
      </c>
      <c r="B3042" s="213">
        <v>10600502</v>
      </c>
      <c r="C3042" s="212" t="s">
        <v>12614</v>
      </c>
      <c r="D3042" s="214">
        <v>43525</v>
      </c>
      <c r="E3042" s="160" t="s">
        <v>373</v>
      </c>
      <c r="F3042" s="160">
        <v>109118390</v>
      </c>
      <c r="G3042" s="160">
        <v>65.8</v>
      </c>
      <c r="H3042" s="214">
        <v>43488</v>
      </c>
      <c r="I3042" s="160" t="s">
        <v>304</v>
      </c>
      <c r="J3042" s="160" t="s">
        <v>424</v>
      </c>
      <c r="K3042" s="160">
        <f t="shared" si="51"/>
        <v>1</v>
      </c>
      <c r="L3042" s="160" t="s">
        <v>101</v>
      </c>
      <c r="M3042" s="211">
        <f>VLOOKUP(J3042,'Depr Rates'!A:G,7,FALSE)</f>
        <v>2.2100000000000002E-2</v>
      </c>
    </row>
    <row r="3043" spans="1:13" ht="14.45" x14ac:dyDescent="0.3">
      <c r="A3043" s="212" t="s">
        <v>103</v>
      </c>
      <c r="B3043" s="213">
        <v>10600502</v>
      </c>
      <c r="C3043" s="212" t="s">
        <v>12614</v>
      </c>
      <c r="D3043" s="214">
        <v>43466</v>
      </c>
      <c r="E3043" s="160" t="s">
        <v>373</v>
      </c>
      <c r="F3043" s="160">
        <v>109118488</v>
      </c>
      <c r="G3043" s="215">
        <v>2372.2800000000002</v>
      </c>
      <c r="H3043" s="214">
        <v>43488</v>
      </c>
      <c r="I3043" s="160" t="s">
        <v>307</v>
      </c>
      <c r="J3043" s="160" t="s">
        <v>386</v>
      </c>
      <c r="K3043" s="160">
        <f t="shared" si="51"/>
        <v>1</v>
      </c>
      <c r="L3043" s="160" t="s">
        <v>101</v>
      </c>
      <c r="M3043" s="211">
        <f>VLOOKUP(J3043,'Depr Rates'!A:G,7,FALSE)</f>
        <v>3.2000000000000001E-2</v>
      </c>
    </row>
    <row r="3044" spans="1:13" ht="14.45" x14ac:dyDescent="0.3">
      <c r="A3044" s="212" t="s">
        <v>103</v>
      </c>
      <c r="B3044" s="213">
        <v>10600502</v>
      </c>
      <c r="C3044" s="212" t="s">
        <v>12614</v>
      </c>
      <c r="D3044" s="214">
        <v>43466</v>
      </c>
      <c r="E3044" s="160" t="s">
        <v>373</v>
      </c>
      <c r="F3044" s="160">
        <v>109118488</v>
      </c>
      <c r="G3044" s="215">
        <v>23706.09</v>
      </c>
      <c r="H3044" s="214">
        <v>43488</v>
      </c>
      <c r="I3044" s="160" t="s">
        <v>307</v>
      </c>
      <c r="J3044" s="160" t="s">
        <v>386</v>
      </c>
      <c r="K3044" s="160">
        <f t="shared" si="51"/>
        <v>1</v>
      </c>
      <c r="L3044" s="160" t="s">
        <v>101</v>
      </c>
      <c r="M3044" s="211">
        <f>VLOOKUP(J3044,'Depr Rates'!A:G,7,FALSE)</f>
        <v>3.2000000000000001E-2</v>
      </c>
    </row>
    <row r="3045" spans="1:13" ht="14.45" x14ac:dyDescent="0.3">
      <c r="A3045" s="212" t="s">
        <v>103</v>
      </c>
      <c r="B3045" s="213">
        <v>10600502</v>
      </c>
      <c r="C3045" s="212" t="s">
        <v>12614</v>
      </c>
      <c r="D3045" s="214">
        <v>43497</v>
      </c>
      <c r="E3045" s="160" t="s">
        <v>373</v>
      </c>
      <c r="F3045" s="160">
        <v>109118488</v>
      </c>
      <c r="G3045" s="215">
        <v>-19219.93</v>
      </c>
      <c r="H3045" s="214">
        <v>43488</v>
      </c>
      <c r="I3045" s="160" t="s">
        <v>307</v>
      </c>
      <c r="J3045" s="160" t="s">
        <v>386</v>
      </c>
      <c r="K3045" s="160">
        <f t="shared" si="51"/>
        <v>1</v>
      </c>
      <c r="L3045" s="160" t="s">
        <v>101</v>
      </c>
      <c r="M3045" s="211">
        <f>VLOOKUP(J3045,'Depr Rates'!A:G,7,FALSE)</f>
        <v>3.2000000000000001E-2</v>
      </c>
    </row>
    <row r="3046" spans="1:13" ht="14.45" x14ac:dyDescent="0.3">
      <c r="A3046" s="212" t="s">
        <v>103</v>
      </c>
      <c r="B3046" s="213">
        <v>10600502</v>
      </c>
      <c r="C3046" s="212" t="s">
        <v>12614</v>
      </c>
      <c r="D3046" s="214">
        <v>43497</v>
      </c>
      <c r="E3046" s="160" t="s">
        <v>373</v>
      </c>
      <c r="F3046" s="160">
        <v>109118488</v>
      </c>
      <c r="G3046" s="215">
        <v>19208.09</v>
      </c>
      <c r="H3046" s="214">
        <v>43488</v>
      </c>
      <c r="I3046" s="160" t="s">
        <v>307</v>
      </c>
      <c r="J3046" s="160" t="s">
        <v>386</v>
      </c>
      <c r="K3046" s="160">
        <f t="shared" si="51"/>
        <v>1</v>
      </c>
      <c r="L3046" s="160" t="s">
        <v>101</v>
      </c>
      <c r="M3046" s="211">
        <f>VLOOKUP(J3046,'Depr Rates'!A:G,7,FALSE)</f>
        <v>3.2000000000000001E-2</v>
      </c>
    </row>
    <row r="3047" spans="1:13" ht="14.45" x14ac:dyDescent="0.3">
      <c r="A3047" s="212" t="s">
        <v>103</v>
      </c>
      <c r="B3047" s="213">
        <v>10600502</v>
      </c>
      <c r="C3047" s="212" t="s">
        <v>12614</v>
      </c>
      <c r="D3047" s="214">
        <v>43525</v>
      </c>
      <c r="E3047" s="160" t="s">
        <v>373</v>
      </c>
      <c r="F3047" s="160">
        <v>109118488</v>
      </c>
      <c r="G3047" s="215">
        <v>19244.63</v>
      </c>
      <c r="H3047" s="214">
        <v>43488</v>
      </c>
      <c r="I3047" s="160" t="s">
        <v>307</v>
      </c>
      <c r="J3047" s="160" t="s">
        <v>386</v>
      </c>
      <c r="K3047" s="160">
        <f t="shared" si="51"/>
        <v>1</v>
      </c>
      <c r="L3047" s="160" t="s">
        <v>101</v>
      </c>
      <c r="M3047" s="211">
        <f>VLOOKUP(J3047,'Depr Rates'!A:G,7,FALSE)</f>
        <v>3.2000000000000001E-2</v>
      </c>
    </row>
    <row r="3048" spans="1:13" ht="14.45" x14ac:dyDescent="0.3">
      <c r="A3048" s="212" t="s">
        <v>103</v>
      </c>
      <c r="B3048" s="213">
        <v>10600502</v>
      </c>
      <c r="C3048" s="212" t="s">
        <v>12614</v>
      </c>
      <c r="D3048" s="214">
        <v>43525</v>
      </c>
      <c r="E3048" s="160" t="s">
        <v>373</v>
      </c>
      <c r="F3048" s="160">
        <v>109118488</v>
      </c>
      <c r="G3048" s="215">
        <v>-19210.310000000001</v>
      </c>
      <c r="H3048" s="214">
        <v>43488</v>
      </c>
      <c r="I3048" s="160" t="s">
        <v>307</v>
      </c>
      <c r="J3048" s="160" t="s">
        <v>386</v>
      </c>
      <c r="K3048" s="160">
        <f t="shared" si="51"/>
        <v>1</v>
      </c>
      <c r="L3048" s="160" t="s">
        <v>101</v>
      </c>
      <c r="M3048" s="211">
        <f>VLOOKUP(J3048,'Depr Rates'!A:G,7,FALSE)</f>
        <v>3.2000000000000001E-2</v>
      </c>
    </row>
    <row r="3049" spans="1:13" ht="14.45" x14ac:dyDescent="0.3">
      <c r="A3049" s="212" t="s">
        <v>103</v>
      </c>
      <c r="B3049" s="213">
        <v>10600502</v>
      </c>
      <c r="C3049" s="212" t="s">
        <v>12614</v>
      </c>
      <c r="D3049" s="214">
        <v>43525</v>
      </c>
      <c r="E3049" s="160" t="s">
        <v>373</v>
      </c>
      <c r="F3049" s="160">
        <v>109118488</v>
      </c>
      <c r="G3049" s="160">
        <v>73.36</v>
      </c>
      <c r="H3049" s="214">
        <v>43488</v>
      </c>
      <c r="I3049" s="160" t="s">
        <v>307</v>
      </c>
      <c r="J3049" s="160" t="s">
        <v>386</v>
      </c>
      <c r="K3049" s="160">
        <f t="shared" si="51"/>
        <v>1</v>
      </c>
      <c r="L3049" s="160" t="s">
        <v>101</v>
      </c>
      <c r="M3049" s="211">
        <f>VLOOKUP(J3049,'Depr Rates'!A:G,7,FALSE)</f>
        <v>3.2000000000000001E-2</v>
      </c>
    </row>
    <row r="3050" spans="1:13" ht="14.45" x14ac:dyDescent="0.3">
      <c r="A3050" s="212" t="s">
        <v>103</v>
      </c>
      <c r="B3050" s="213">
        <v>10600502</v>
      </c>
      <c r="C3050" s="212" t="s">
        <v>12614</v>
      </c>
      <c r="D3050" s="214">
        <v>43497</v>
      </c>
      <c r="E3050" s="160" t="s">
        <v>373</v>
      </c>
      <c r="F3050" s="160">
        <v>109118534</v>
      </c>
      <c r="G3050" s="160">
        <v>680.62</v>
      </c>
      <c r="H3050" s="214">
        <v>43517</v>
      </c>
      <c r="I3050" s="160" t="s">
        <v>323</v>
      </c>
      <c r="J3050" s="160" t="s">
        <v>511</v>
      </c>
      <c r="K3050" s="160">
        <f t="shared" si="51"/>
        <v>2</v>
      </c>
      <c r="L3050" s="160" t="s">
        <v>101</v>
      </c>
      <c r="M3050" s="211">
        <f>VLOOKUP(J3050,'Depr Rates'!A:G,7,FALSE)</f>
        <v>2.2499999999999999E-2</v>
      </c>
    </row>
    <row r="3051" spans="1:13" ht="14.45" x14ac:dyDescent="0.3">
      <c r="A3051" s="212" t="s">
        <v>103</v>
      </c>
      <c r="B3051" s="213">
        <v>10600502</v>
      </c>
      <c r="C3051" s="212" t="s">
        <v>12614</v>
      </c>
      <c r="D3051" s="214">
        <v>43497</v>
      </c>
      <c r="E3051" s="160" t="s">
        <v>373</v>
      </c>
      <c r="F3051" s="160">
        <v>109118534</v>
      </c>
      <c r="G3051" s="215">
        <v>2927.66</v>
      </c>
      <c r="H3051" s="214">
        <v>43517</v>
      </c>
      <c r="I3051" s="160" t="s">
        <v>323</v>
      </c>
      <c r="J3051" s="160" t="s">
        <v>511</v>
      </c>
      <c r="K3051" s="160">
        <f t="shared" si="51"/>
        <v>2</v>
      </c>
      <c r="L3051" s="160" t="s">
        <v>101</v>
      </c>
      <c r="M3051" s="211">
        <f>VLOOKUP(J3051,'Depr Rates'!A:G,7,FALSE)</f>
        <v>2.2499999999999999E-2</v>
      </c>
    </row>
    <row r="3052" spans="1:13" ht="14.45" x14ac:dyDescent="0.3">
      <c r="A3052" s="212" t="s">
        <v>103</v>
      </c>
      <c r="B3052" s="213">
        <v>10600502</v>
      </c>
      <c r="C3052" s="212" t="s">
        <v>12614</v>
      </c>
      <c r="D3052" s="214">
        <v>43525</v>
      </c>
      <c r="E3052" s="160" t="s">
        <v>373</v>
      </c>
      <c r="F3052" s="160">
        <v>109118534</v>
      </c>
      <c r="G3052" s="215">
        <v>-2404.84</v>
      </c>
      <c r="H3052" s="214">
        <v>43517</v>
      </c>
      <c r="I3052" s="160" t="s">
        <v>323</v>
      </c>
      <c r="J3052" s="160" t="s">
        <v>511</v>
      </c>
      <c r="K3052" s="160">
        <f t="shared" si="51"/>
        <v>2</v>
      </c>
      <c r="L3052" s="160" t="s">
        <v>101</v>
      </c>
      <c r="M3052" s="211">
        <f>VLOOKUP(J3052,'Depr Rates'!A:G,7,FALSE)</f>
        <v>2.2499999999999999E-2</v>
      </c>
    </row>
    <row r="3053" spans="1:13" ht="14.45" x14ac:dyDescent="0.3">
      <c r="A3053" s="212" t="s">
        <v>103</v>
      </c>
      <c r="B3053" s="213">
        <v>10600502</v>
      </c>
      <c r="C3053" s="212" t="s">
        <v>12614</v>
      </c>
      <c r="D3053" s="214">
        <v>43525</v>
      </c>
      <c r="E3053" s="160" t="s">
        <v>373</v>
      </c>
      <c r="F3053" s="160">
        <v>109118534</v>
      </c>
      <c r="G3053" s="215">
        <v>2407.1</v>
      </c>
      <c r="H3053" s="214">
        <v>43517</v>
      </c>
      <c r="I3053" s="160" t="s">
        <v>323</v>
      </c>
      <c r="J3053" s="160" t="s">
        <v>511</v>
      </c>
      <c r="K3053" s="160">
        <f t="shared" si="51"/>
        <v>2</v>
      </c>
      <c r="L3053" s="160" t="s">
        <v>101</v>
      </c>
      <c r="M3053" s="211">
        <f>VLOOKUP(J3053,'Depr Rates'!A:G,7,FALSE)</f>
        <v>2.2499999999999999E-2</v>
      </c>
    </row>
    <row r="3054" spans="1:13" ht="14.45" x14ac:dyDescent="0.3">
      <c r="A3054" s="212" t="s">
        <v>103</v>
      </c>
      <c r="B3054" s="213">
        <v>10600502</v>
      </c>
      <c r="C3054" s="212" t="s">
        <v>12614</v>
      </c>
      <c r="D3054" s="214">
        <v>43525</v>
      </c>
      <c r="E3054" s="160" t="s">
        <v>373</v>
      </c>
      <c r="F3054" s="160">
        <v>109118563</v>
      </c>
      <c r="G3054" s="215">
        <v>2620.4899999999998</v>
      </c>
      <c r="H3054" s="214">
        <v>43551</v>
      </c>
      <c r="I3054" s="160" t="s">
        <v>628</v>
      </c>
      <c r="J3054" s="160" t="s">
        <v>416</v>
      </c>
      <c r="K3054" s="160">
        <f t="shared" si="51"/>
        <v>3</v>
      </c>
      <c r="L3054" s="160" t="s">
        <v>101</v>
      </c>
      <c r="M3054" s="211">
        <f>VLOOKUP(J3054,'Depr Rates'!A:G,7,FALSE)</f>
        <v>2.4399999999999998E-2</v>
      </c>
    </row>
    <row r="3055" spans="1:13" ht="14.45" x14ac:dyDescent="0.3">
      <c r="A3055" s="212" t="s">
        <v>103</v>
      </c>
      <c r="B3055" s="213">
        <v>10600502</v>
      </c>
      <c r="C3055" s="212" t="s">
        <v>12614</v>
      </c>
      <c r="D3055" s="214">
        <v>43525</v>
      </c>
      <c r="E3055" s="160" t="s">
        <v>373</v>
      </c>
      <c r="F3055" s="160">
        <v>109118803</v>
      </c>
      <c r="G3055" s="215">
        <v>10470.32</v>
      </c>
      <c r="H3055" s="214">
        <v>43542</v>
      </c>
      <c r="I3055" s="160" t="s">
        <v>600</v>
      </c>
      <c r="J3055" s="160" t="s">
        <v>424</v>
      </c>
      <c r="K3055" s="160">
        <f t="shared" si="51"/>
        <v>3</v>
      </c>
      <c r="L3055" s="160" t="s">
        <v>101</v>
      </c>
      <c r="M3055" s="211">
        <f>VLOOKUP(J3055,'Depr Rates'!A:G,7,FALSE)</f>
        <v>2.2100000000000002E-2</v>
      </c>
    </row>
    <row r="3056" spans="1:13" ht="14.45" x14ac:dyDescent="0.3">
      <c r="A3056" s="212" t="s">
        <v>103</v>
      </c>
      <c r="B3056" s="213">
        <v>10600502</v>
      </c>
      <c r="C3056" s="212" t="s">
        <v>12614</v>
      </c>
      <c r="D3056" s="214">
        <v>43525</v>
      </c>
      <c r="E3056" s="160" t="s">
        <v>373</v>
      </c>
      <c r="F3056" s="160">
        <v>109118803</v>
      </c>
      <c r="G3056" s="215">
        <v>20340.14</v>
      </c>
      <c r="H3056" s="214">
        <v>43542</v>
      </c>
      <c r="I3056" s="160" t="s">
        <v>600</v>
      </c>
      <c r="J3056" s="160" t="s">
        <v>424</v>
      </c>
      <c r="K3056" s="160">
        <f t="shared" si="51"/>
        <v>3</v>
      </c>
      <c r="L3056" s="160" t="s">
        <v>101</v>
      </c>
      <c r="M3056" s="211">
        <f>VLOOKUP(J3056,'Depr Rates'!A:G,7,FALSE)</f>
        <v>2.2100000000000002E-2</v>
      </c>
    </row>
    <row r="3057" spans="1:13" ht="14.45" x14ac:dyDescent="0.3">
      <c r="A3057" s="212" t="s">
        <v>103</v>
      </c>
      <c r="B3057" s="213">
        <v>10600502</v>
      </c>
      <c r="C3057" s="212" t="s">
        <v>12614</v>
      </c>
      <c r="D3057" s="214">
        <v>43497</v>
      </c>
      <c r="E3057" s="160" t="s">
        <v>373</v>
      </c>
      <c r="F3057" s="160">
        <v>109119149</v>
      </c>
      <c r="G3057" s="215">
        <v>7744.38</v>
      </c>
      <c r="H3057" s="214">
        <v>43514</v>
      </c>
      <c r="I3057" s="160" t="s">
        <v>531</v>
      </c>
      <c r="J3057" s="160" t="s">
        <v>416</v>
      </c>
      <c r="K3057" s="160">
        <f t="shared" si="51"/>
        <v>2</v>
      </c>
      <c r="L3057" s="160" t="s">
        <v>101</v>
      </c>
      <c r="M3057" s="211">
        <f>VLOOKUP(J3057,'Depr Rates'!A:G,7,FALSE)</f>
        <v>2.4399999999999998E-2</v>
      </c>
    </row>
    <row r="3058" spans="1:13" ht="14.45" x14ac:dyDescent="0.3">
      <c r="A3058" s="212" t="s">
        <v>103</v>
      </c>
      <c r="B3058" s="213">
        <v>10600502</v>
      </c>
      <c r="C3058" s="212" t="s">
        <v>12614</v>
      </c>
      <c r="D3058" s="214">
        <v>43497</v>
      </c>
      <c r="E3058" s="160" t="s">
        <v>373</v>
      </c>
      <c r="F3058" s="160">
        <v>109119149</v>
      </c>
      <c r="G3058" s="215">
        <v>21155.15</v>
      </c>
      <c r="H3058" s="214">
        <v>43514</v>
      </c>
      <c r="I3058" s="160" t="s">
        <v>531</v>
      </c>
      <c r="J3058" s="160" t="s">
        <v>416</v>
      </c>
      <c r="K3058" s="160">
        <f t="shared" si="51"/>
        <v>2</v>
      </c>
      <c r="L3058" s="160" t="s">
        <v>101</v>
      </c>
      <c r="M3058" s="211">
        <f>VLOOKUP(J3058,'Depr Rates'!A:G,7,FALSE)</f>
        <v>2.4399999999999998E-2</v>
      </c>
    </row>
    <row r="3059" spans="1:13" ht="14.45" x14ac:dyDescent="0.3">
      <c r="A3059" s="212" t="s">
        <v>103</v>
      </c>
      <c r="B3059" s="213">
        <v>10600502</v>
      </c>
      <c r="C3059" s="212" t="s">
        <v>12614</v>
      </c>
      <c r="D3059" s="214">
        <v>43525</v>
      </c>
      <c r="E3059" s="160" t="s">
        <v>373</v>
      </c>
      <c r="F3059" s="160">
        <v>109119149</v>
      </c>
      <c r="G3059" s="160">
        <v>-116.04</v>
      </c>
      <c r="H3059" s="214">
        <v>43514</v>
      </c>
      <c r="I3059" s="160" t="s">
        <v>531</v>
      </c>
      <c r="J3059" s="160" t="s">
        <v>416</v>
      </c>
      <c r="K3059" s="160">
        <f t="shared" si="51"/>
        <v>2</v>
      </c>
      <c r="L3059" s="160" t="s">
        <v>101</v>
      </c>
      <c r="M3059" s="211">
        <f>VLOOKUP(J3059,'Depr Rates'!A:G,7,FALSE)</f>
        <v>2.4399999999999998E-2</v>
      </c>
    </row>
    <row r="3060" spans="1:13" ht="14.45" x14ac:dyDescent="0.3">
      <c r="A3060" s="212" t="s">
        <v>103</v>
      </c>
      <c r="B3060" s="213">
        <v>10600502</v>
      </c>
      <c r="C3060" s="212" t="s">
        <v>12614</v>
      </c>
      <c r="D3060" s="214">
        <v>43525</v>
      </c>
      <c r="E3060" s="160" t="s">
        <v>373</v>
      </c>
      <c r="F3060" s="160">
        <v>109119149</v>
      </c>
      <c r="G3060" s="160">
        <v>24.42</v>
      </c>
      <c r="H3060" s="214">
        <v>43514</v>
      </c>
      <c r="I3060" s="160" t="s">
        <v>531</v>
      </c>
      <c r="J3060" s="160" t="s">
        <v>416</v>
      </c>
      <c r="K3060" s="160">
        <f t="shared" si="51"/>
        <v>2</v>
      </c>
      <c r="L3060" s="160" t="s">
        <v>101</v>
      </c>
      <c r="M3060" s="211">
        <f>VLOOKUP(J3060,'Depr Rates'!A:G,7,FALSE)</f>
        <v>2.4399999999999998E-2</v>
      </c>
    </row>
    <row r="3061" spans="1:13" ht="14.45" x14ac:dyDescent="0.3">
      <c r="A3061" s="212" t="s">
        <v>103</v>
      </c>
      <c r="B3061" s="213">
        <v>10600502</v>
      </c>
      <c r="C3061" s="212" t="s">
        <v>12614</v>
      </c>
      <c r="D3061" s="214">
        <v>43525</v>
      </c>
      <c r="E3061" s="160" t="s">
        <v>373</v>
      </c>
      <c r="F3061" s="160">
        <v>109119684</v>
      </c>
      <c r="G3061" s="215">
        <v>5285.99</v>
      </c>
      <c r="H3061" s="214">
        <v>43549</v>
      </c>
      <c r="I3061" s="160" t="s">
        <v>601</v>
      </c>
      <c r="J3061" s="160" t="s">
        <v>416</v>
      </c>
      <c r="K3061" s="160">
        <f t="shared" si="51"/>
        <v>3</v>
      </c>
      <c r="L3061" s="160" t="s">
        <v>101</v>
      </c>
      <c r="M3061" s="211">
        <f>VLOOKUP(J3061,'Depr Rates'!A:G,7,FALSE)</f>
        <v>2.4399999999999998E-2</v>
      </c>
    </row>
    <row r="3062" spans="1:13" ht="14.45" x14ac:dyDescent="0.3">
      <c r="A3062" s="212" t="s">
        <v>103</v>
      </c>
      <c r="B3062" s="213">
        <v>10600502</v>
      </c>
      <c r="C3062" s="212" t="s">
        <v>12614</v>
      </c>
      <c r="D3062" s="214">
        <v>43525</v>
      </c>
      <c r="E3062" s="160" t="s">
        <v>373</v>
      </c>
      <c r="F3062" s="160">
        <v>109119684</v>
      </c>
      <c r="G3062" s="215">
        <v>2265.42</v>
      </c>
      <c r="H3062" s="214">
        <v>43549</v>
      </c>
      <c r="I3062" s="160" t="s">
        <v>601</v>
      </c>
      <c r="J3062" s="160" t="s">
        <v>424</v>
      </c>
      <c r="K3062" s="160">
        <f t="shared" si="51"/>
        <v>3</v>
      </c>
      <c r="L3062" s="160" t="s">
        <v>101</v>
      </c>
      <c r="M3062" s="211">
        <f>VLOOKUP(J3062,'Depr Rates'!A:G,7,FALSE)</f>
        <v>2.2100000000000002E-2</v>
      </c>
    </row>
    <row r="3063" spans="1:13" ht="14.45" x14ac:dyDescent="0.3">
      <c r="A3063" s="212" t="s">
        <v>103</v>
      </c>
      <c r="B3063" s="213">
        <v>10600502</v>
      </c>
      <c r="C3063" s="212" t="s">
        <v>12614</v>
      </c>
      <c r="D3063" s="214">
        <v>43525</v>
      </c>
      <c r="E3063" s="160" t="s">
        <v>373</v>
      </c>
      <c r="F3063" s="160">
        <v>109119684</v>
      </c>
      <c r="G3063" s="215">
        <v>17179.8</v>
      </c>
      <c r="H3063" s="214">
        <v>43549</v>
      </c>
      <c r="I3063" s="160" t="s">
        <v>601</v>
      </c>
      <c r="J3063" s="160" t="s">
        <v>416</v>
      </c>
      <c r="K3063" s="160">
        <f t="shared" si="51"/>
        <v>3</v>
      </c>
      <c r="L3063" s="160" t="s">
        <v>101</v>
      </c>
      <c r="M3063" s="211">
        <f>VLOOKUP(J3063,'Depr Rates'!A:G,7,FALSE)</f>
        <v>2.4399999999999998E-2</v>
      </c>
    </row>
    <row r="3064" spans="1:13" ht="14.45" x14ac:dyDescent="0.3">
      <c r="A3064" s="212" t="s">
        <v>103</v>
      </c>
      <c r="B3064" s="213">
        <v>10600502</v>
      </c>
      <c r="C3064" s="212" t="s">
        <v>12614</v>
      </c>
      <c r="D3064" s="214">
        <v>43525</v>
      </c>
      <c r="E3064" s="160" t="s">
        <v>373</v>
      </c>
      <c r="F3064" s="160">
        <v>109119684</v>
      </c>
      <c r="G3064" s="215">
        <v>7362.77</v>
      </c>
      <c r="H3064" s="214">
        <v>43549</v>
      </c>
      <c r="I3064" s="160" t="s">
        <v>601</v>
      </c>
      <c r="J3064" s="160" t="s">
        <v>424</v>
      </c>
      <c r="K3064" s="160">
        <f t="shared" ref="K3064:K3095" si="52">MONTH(H3064)</f>
        <v>3</v>
      </c>
      <c r="L3064" s="160" t="s">
        <v>101</v>
      </c>
      <c r="M3064" s="211">
        <f>VLOOKUP(J3064,'Depr Rates'!A:G,7,FALSE)</f>
        <v>2.2100000000000002E-2</v>
      </c>
    </row>
    <row r="3065" spans="1:13" ht="14.45" x14ac:dyDescent="0.3">
      <c r="A3065" s="212" t="s">
        <v>103</v>
      </c>
      <c r="B3065" s="213">
        <v>10600502</v>
      </c>
      <c r="C3065" s="212" t="s">
        <v>12614</v>
      </c>
      <c r="D3065" s="214">
        <v>43525</v>
      </c>
      <c r="E3065" s="160" t="s">
        <v>373</v>
      </c>
      <c r="F3065" s="160">
        <v>109119703</v>
      </c>
      <c r="G3065" s="160">
        <v>286.12</v>
      </c>
      <c r="H3065" s="214">
        <v>43538</v>
      </c>
      <c r="I3065" s="160" t="s">
        <v>285</v>
      </c>
      <c r="J3065" s="160" t="s">
        <v>424</v>
      </c>
      <c r="K3065" s="160">
        <f t="shared" si="52"/>
        <v>3</v>
      </c>
      <c r="L3065" s="160" t="s">
        <v>101</v>
      </c>
      <c r="M3065" s="211">
        <f>VLOOKUP(J3065,'Depr Rates'!A:G,7,FALSE)</f>
        <v>2.2100000000000002E-2</v>
      </c>
    </row>
    <row r="3066" spans="1:13" ht="14.45" x14ac:dyDescent="0.3">
      <c r="A3066" s="212" t="s">
        <v>103</v>
      </c>
      <c r="B3066" s="213">
        <v>10600502</v>
      </c>
      <c r="C3066" s="212" t="s">
        <v>12614</v>
      </c>
      <c r="D3066" s="214">
        <v>43525</v>
      </c>
      <c r="E3066" s="160" t="s">
        <v>373</v>
      </c>
      <c r="F3066" s="160">
        <v>109119703</v>
      </c>
      <c r="G3066" s="215">
        <v>14559.08</v>
      </c>
      <c r="H3066" s="214">
        <v>43538</v>
      </c>
      <c r="I3066" s="160" t="s">
        <v>285</v>
      </c>
      <c r="J3066" s="160" t="s">
        <v>424</v>
      </c>
      <c r="K3066" s="160">
        <f t="shared" si="52"/>
        <v>3</v>
      </c>
      <c r="L3066" s="160" t="s">
        <v>101</v>
      </c>
      <c r="M3066" s="211">
        <f>VLOOKUP(J3066,'Depr Rates'!A:G,7,FALSE)</f>
        <v>2.2100000000000002E-2</v>
      </c>
    </row>
    <row r="3067" spans="1:13" ht="14.45" x14ac:dyDescent="0.3">
      <c r="A3067" s="212" t="s">
        <v>103</v>
      </c>
      <c r="B3067" s="213">
        <v>10600502</v>
      </c>
      <c r="C3067" s="212" t="s">
        <v>12614</v>
      </c>
      <c r="D3067" s="214">
        <v>43525</v>
      </c>
      <c r="E3067" s="160" t="s">
        <v>373</v>
      </c>
      <c r="F3067" s="160">
        <v>109119853</v>
      </c>
      <c r="G3067" s="160">
        <v>86.36</v>
      </c>
      <c r="H3067" s="214">
        <v>43549</v>
      </c>
      <c r="I3067" s="160" t="s">
        <v>601</v>
      </c>
      <c r="J3067" s="160" t="s">
        <v>386</v>
      </c>
      <c r="K3067" s="160">
        <f t="shared" si="52"/>
        <v>3</v>
      </c>
      <c r="L3067" s="160" t="s">
        <v>101</v>
      </c>
      <c r="M3067" s="211">
        <f>VLOOKUP(J3067,'Depr Rates'!A:G,7,FALSE)</f>
        <v>3.2000000000000001E-2</v>
      </c>
    </row>
    <row r="3068" spans="1:13" ht="14.45" x14ac:dyDescent="0.3">
      <c r="A3068" s="212" t="s">
        <v>103</v>
      </c>
      <c r="B3068" s="213">
        <v>10600502</v>
      </c>
      <c r="C3068" s="212" t="s">
        <v>12614</v>
      </c>
      <c r="D3068" s="214">
        <v>43525</v>
      </c>
      <c r="E3068" s="160" t="s">
        <v>373</v>
      </c>
      <c r="F3068" s="160">
        <v>109119853</v>
      </c>
      <c r="G3068" s="160">
        <v>10.039999999999999</v>
      </c>
      <c r="H3068" s="214">
        <v>43549</v>
      </c>
      <c r="I3068" s="160" t="s">
        <v>601</v>
      </c>
      <c r="J3068" s="160" t="s">
        <v>511</v>
      </c>
      <c r="K3068" s="160">
        <f t="shared" si="52"/>
        <v>3</v>
      </c>
      <c r="L3068" s="160" t="s">
        <v>101</v>
      </c>
      <c r="M3068" s="211">
        <f>VLOOKUP(J3068,'Depr Rates'!A:G,7,FALSE)</f>
        <v>2.2499999999999999E-2</v>
      </c>
    </row>
    <row r="3069" spans="1:13" ht="14.45" x14ac:dyDescent="0.3">
      <c r="A3069" s="212" t="s">
        <v>103</v>
      </c>
      <c r="B3069" s="213">
        <v>10600502</v>
      </c>
      <c r="C3069" s="212" t="s">
        <v>12614</v>
      </c>
      <c r="D3069" s="214">
        <v>43525</v>
      </c>
      <c r="E3069" s="160" t="s">
        <v>373</v>
      </c>
      <c r="F3069" s="160">
        <v>109119853</v>
      </c>
      <c r="G3069" s="160">
        <v>3.01</v>
      </c>
      <c r="H3069" s="214">
        <v>43549</v>
      </c>
      <c r="I3069" s="160" t="s">
        <v>601</v>
      </c>
      <c r="J3069" s="160" t="s">
        <v>387</v>
      </c>
      <c r="K3069" s="160">
        <f t="shared" si="52"/>
        <v>3</v>
      </c>
      <c r="L3069" s="160" t="s">
        <v>101</v>
      </c>
      <c r="M3069" s="211">
        <f>VLOOKUP(J3069,'Depr Rates'!A:G,7,FALSE)</f>
        <v>3.5099999999999999E-2</v>
      </c>
    </row>
    <row r="3070" spans="1:13" ht="14.45" x14ac:dyDescent="0.3">
      <c r="A3070" s="212" t="s">
        <v>103</v>
      </c>
      <c r="B3070" s="213">
        <v>10600502</v>
      </c>
      <c r="C3070" s="212" t="s">
        <v>12614</v>
      </c>
      <c r="D3070" s="214">
        <v>43525</v>
      </c>
      <c r="E3070" s="160" t="s">
        <v>373</v>
      </c>
      <c r="F3070" s="160">
        <v>109119853</v>
      </c>
      <c r="G3070" s="160">
        <v>1</v>
      </c>
      <c r="H3070" s="214">
        <v>43549</v>
      </c>
      <c r="I3070" s="160" t="s">
        <v>601</v>
      </c>
      <c r="J3070" s="160" t="s">
        <v>385</v>
      </c>
      <c r="K3070" s="160">
        <f t="shared" si="52"/>
        <v>3</v>
      </c>
      <c r="L3070" s="160" t="s">
        <v>101</v>
      </c>
      <c r="M3070" s="211">
        <f>VLOOKUP(J3070,'Depr Rates'!A:G,7,FALSE)</f>
        <v>3.9399999999999998E-2</v>
      </c>
    </row>
    <row r="3071" spans="1:13" ht="14.45" x14ac:dyDescent="0.3">
      <c r="A3071" s="212" t="s">
        <v>103</v>
      </c>
      <c r="B3071" s="213">
        <v>10600502</v>
      </c>
      <c r="C3071" s="212" t="s">
        <v>12614</v>
      </c>
      <c r="D3071" s="214">
        <v>43525</v>
      </c>
      <c r="E3071" s="160" t="s">
        <v>373</v>
      </c>
      <c r="F3071" s="160">
        <v>109119853</v>
      </c>
      <c r="G3071" s="215">
        <v>3244.75</v>
      </c>
      <c r="H3071" s="214">
        <v>43549</v>
      </c>
      <c r="I3071" s="160" t="s">
        <v>601</v>
      </c>
      <c r="J3071" s="160" t="s">
        <v>386</v>
      </c>
      <c r="K3071" s="160">
        <f t="shared" si="52"/>
        <v>3</v>
      </c>
      <c r="L3071" s="160" t="s">
        <v>101</v>
      </c>
      <c r="M3071" s="211">
        <f>VLOOKUP(J3071,'Depr Rates'!A:G,7,FALSE)</f>
        <v>3.2000000000000001E-2</v>
      </c>
    </row>
    <row r="3072" spans="1:13" ht="14.45" x14ac:dyDescent="0.3">
      <c r="A3072" s="212" t="s">
        <v>103</v>
      </c>
      <c r="B3072" s="213">
        <v>10600502</v>
      </c>
      <c r="C3072" s="212" t="s">
        <v>12614</v>
      </c>
      <c r="D3072" s="214">
        <v>43525</v>
      </c>
      <c r="E3072" s="160" t="s">
        <v>373</v>
      </c>
      <c r="F3072" s="160">
        <v>109119853</v>
      </c>
      <c r="G3072" s="160">
        <v>37.57</v>
      </c>
      <c r="H3072" s="214">
        <v>43549</v>
      </c>
      <c r="I3072" s="160" t="s">
        <v>601</v>
      </c>
      <c r="J3072" s="160" t="s">
        <v>385</v>
      </c>
      <c r="K3072" s="160">
        <f t="shared" si="52"/>
        <v>3</v>
      </c>
      <c r="L3072" s="160" t="s">
        <v>101</v>
      </c>
      <c r="M3072" s="211">
        <f>VLOOKUP(J3072,'Depr Rates'!A:G,7,FALSE)</f>
        <v>3.9399999999999998E-2</v>
      </c>
    </row>
    <row r="3073" spans="1:13" ht="14.45" x14ac:dyDescent="0.3">
      <c r="A3073" s="212" t="s">
        <v>103</v>
      </c>
      <c r="B3073" s="213">
        <v>10600502</v>
      </c>
      <c r="C3073" s="212" t="s">
        <v>12614</v>
      </c>
      <c r="D3073" s="214">
        <v>43525</v>
      </c>
      <c r="E3073" s="160" t="s">
        <v>373</v>
      </c>
      <c r="F3073" s="160">
        <v>109119853</v>
      </c>
      <c r="G3073" s="160">
        <v>377.22</v>
      </c>
      <c r="H3073" s="214">
        <v>43549</v>
      </c>
      <c r="I3073" s="160" t="s">
        <v>601</v>
      </c>
      <c r="J3073" s="160" t="s">
        <v>511</v>
      </c>
      <c r="K3073" s="160">
        <f t="shared" si="52"/>
        <v>3</v>
      </c>
      <c r="L3073" s="160" t="s">
        <v>101</v>
      </c>
      <c r="M3073" s="211">
        <f>VLOOKUP(J3073,'Depr Rates'!A:G,7,FALSE)</f>
        <v>2.2499999999999999E-2</v>
      </c>
    </row>
    <row r="3074" spans="1:13" ht="14.45" x14ac:dyDescent="0.3">
      <c r="A3074" s="212" t="s">
        <v>103</v>
      </c>
      <c r="B3074" s="213">
        <v>10600502</v>
      </c>
      <c r="C3074" s="212" t="s">
        <v>12614</v>
      </c>
      <c r="D3074" s="214">
        <v>43525</v>
      </c>
      <c r="E3074" s="160" t="s">
        <v>373</v>
      </c>
      <c r="F3074" s="160">
        <v>109119853</v>
      </c>
      <c r="G3074" s="160">
        <v>113.09</v>
      </c>
      <c r="H3074" s="214">
        <v>43549</v>
      </c>
      <c r="I3074" s="160" t="s">
        <v>601</v>
      </c>
      <c r="J3074" s="160" t="s">
        <v>387</v>
      </c>
      <c r="K3074" s="160">
        <f t="shared" si="52"/>
        <v>3</v>
      </c>
      <c r="L3074" s="160" t="s">
        <v>101</v>
      </c>
      <c r="M3074" s="211">
        <f>VLOOKUP(J3074,'Depr Rates'!A:G,7,FALSE)</f>
        <v>3.5099999999999999E-2</v>
      </c>
    </row>
    <row r="3075" spans="1:13" ht="14.45" x14ac:dyDescent="0.3">
      <c r="A3075" s="212" t="s">
        <v>103</v>
      </c>
      <c r="B3075" s="213">
        <v>10600502</v>
      </c>
      <c r="C3075" s="212" t="s">
        <v>12614</v>
      </c>
      <c r="D3075" s="214">
        <v>43466</v>
      </c>
      <c r="E3075" s="160" t="s">
        <v>373</v>
      </c>
      <c r="F3075" s="160">
        <v>109120051</v>
      </c>
      <c r="G3075" s="215">
        <v>9226.0300000000007</v>
      </c>
      <c r="H3075" s="214">
        <v>43495</v>
      </c>
      <c r="I3075" s="160" t="s">
        <v>325</v>
      </c>
      <c r="J3075" s="160" t="s">
        <v>386</v>
      </c>
      <c r="K3075" s="160">
        <f t="shared" si="52"/>
        <v>1</v>
      </c>
      <c r="L3075" s="160" t="s">
        <v>101</v>
      </c>
      <c r="M3075" s="211">
        <f>VLOOKUP(J3075,'Depr Rates'!A:G,7,FALSE)</f>
        <v>3.2000000000000001E-2</v>
      </c>
    </row>
    <row r="3076" spans="1:13" ht="14.45" x14ac:dyDescent="0.3">
      <c r="A3076" s="212" t="s">
        <v>103</v>
      </c>
      <c r="B3076" s="213">
        <v>10600502</v>
      </c>
      <c r="C3076" s="212" t="s">
        <v>12614</v>
      </c>
      <c r="D3076" s="214">
        <v>43497</v>
      </c>
      <c r="E3076" s="160" t="s">
        <v>373</v>
      </c>
      <c r="F3076" s="160">
        <v>109120051</v>
      </c>
      <c r="G3076" s="215">
        <v>-7465.33</v>
      </c>
      <c r="H3076" s="214">
        <v>43495</v>
      </c>
      <c r="I3076" s="160" t="s">
        <v>325</v>
      </c>
      <c r="J3076" s="160" t="s">
        <v>386</v>
      </c>
      <c r="K3076" s="160">
        <f t="shared" si="52"/>
        <v>1</v>
      </c>
      <c r="L3076" s="160" t="s">
        <v>101</v>
      </c>
      <c r="M3076" s="211">
        <f>VLOOKUP(J3076,'Depr Rates'!A:G,7,FALSE)</f>
        <v>3.2000000000000001E-2</v>
      </c>
    </row>
    <row r="3077" spans="1:13" ht="14.45" x14ac:dyDescent="0.3">
      <c r="A3077" s="212" t="s">
        <v>103</v>
      </c>
      <c r="B3077" s="213">
        <v>10600502</v>
      </c>
      <c r="C3077" s="212" t="s">
        <v>12614</v>
      </c>
      <c r="D3077" s="214">
        <v>43497</v>
      </c>
      <c r="E3077" s="160" t="s">
        <v>373</v>
      </c>
      <c r="F3077" s="160">
        <v>109120051</v>
      </c>
      <c r="G3077" s="215">
        <v>7460.74</v>
      </c>
      <c r="H3077" s="214">
        <v>43495</v>
      </c>
      <c r="I3077" s="160" t="s">
        <v>325</v>
      </c>
      <c r="J3077" s="160" t="s">
        <v>386</v>
      </c>
      <c r="K3077" s="160">
        <f t="shared" si="52"/>
        <v>1</v>
      </c>
      <c r="L3077" s="160" t="s">
        <v>101</v>
      </c>
      <c r="M3077" s="211">
        <f>VLOOKUP(J3077,'Depr Rates'!A:G,7,FALSE)</f>
        <v>3.2000000000000001E-2</v>
      </c>
    </row>
    <row r="3078" spans="1:13" ht="14.45" x14ac:dyDescent="0.3">
      <c r="A3078" s="212" t="s">
        <v>103</v>
      </c>
      <c r="B3078" s="213">
        <v>10600502</v>
      </c>
      <c r="C3078" s="212" t="s">
        <v>12614</v>
      </c>
      <c r="D3078" s="214">
        <v>43525</v>
      </c>
      <c r="E3078" s="160" t="s">
        <v>373</v>
      </c>
      <c r="F3078" s="160">
        <v>109120051</v>
      </c>
      <c r="G3078" s="215">
        <v>7474.92</v>
      </c>
      <c r="H3078" s="214">
        <v>43495</v>
      </c>
      <c r="I3078" s="160" t="s">
        <v>325</v>
      </c>
      <c r="J3078" s="160" t="s">
        <v>386</v>
      </c>
      <c r="K3078" s="160">
        <f t="shared" si="52"/>
        <v>1</v>
      </c>
      <c r="L3078" s="160" t="s">
        <v>101</v>
      </c>
      <c r="M3078" s="211">
        <f>VLOOKUP(J3078,'Depr Rates'!A:G,7,FALSE)</f>
        <v>3.2000000000000001E-2</v>
      </c>
    </row>
    <row r="3079" spans="1:13" ht="14.45" x14ac:dyDescent="0.3">
      <c r="A3079" s="212" t="s">
        <v>103</v>
      </c>
      <c r="B3079" s="213">
        <v>10600502</v>
      </c>
      <c r="C3079" s="212" t="s">
        <v>12614</v>
      </c>
      <c r="D3079" s="214">
        <v>43525</v>
      </c>
      <c r="E3079" s="160" t="s">
        <v>373</v>
      </c>
      <c r="F3079" s="160">
        <v>109120051</v>
      </c>
      <c r="G3079" s="215">
        <v>-7461.6</v>
      </c>
      <c r="H3079" s="214">
        <v>43495</v>
      </c>
      <c r="I3079" s="160" t="s">
        <v>325</v>
      </c>
      <c r="J3079" s="160" t="s">
        <v>386</v>
      </c>
      <c r="K3079" s="160">
        <f t="shared" si="52"/>
        <v>1</v>
      </c>
      <c r="L3079" s="160" t="s">
        <v>101</v>
      </c>
      <c r="M3079" s="211">
        <f>VLOOKUP(J3079,'Depr Rates'!A:G,7,FALSE)</f>
        <v>3.2000000000000001E-2</v>
      </c>
    </row>
    <row r="3080" spans="1:13" ht="14.45" x14ac:dyDescent="0.3">
      <c r="A3080" s="212" t="s">
        <v>103</v>
      </c>
      <c r="B3080" s="213">
        <v>10600502</v>
      </c>
      <c r="C3080" s="212" t="s">
        <v>12614</v>
      </c>
      <c r="D3080" s="214">
        <v>43525</v>
      </c>
      <c r="E3080" s="160" t="s">
        <v>373</v>
      </c>
      <c r="F3080" s="160">
        <v>109120051</v>
      </c>
      <c r="G3080" s="160">
        <v>28.49</v>
      </c>
      <c r="H3080" s="214">
        <v>43495</v>
      </c>
      <c r="I3080" s="160" t="s">
        <v>325</v>
      </c>
      <c r="J3080" s="160" t="s">
        <v>386</v>
      </c>
      <c r="K3080" s="160">
        <f t="shared" si="52"/>
        <v>1</v>
      </c>
      <c r="L3080" s="160" t="s">
        <v>101</v>
      </c>
      <c r="M3080" s="211">
        <f>VLOOKUP(J3080,'Depr Rates'!A:G,7,FALSE)</f>
        <v>3.2000000000000001E-2</v>
      </c>
    </row>
    <row r="3081" spans="1:13" ht="14.45" x14ac:dyDescent="0.3">
      <c r="A3081" s="212" t="s">
        <v>102</v>
      </c>
      <c r="B3081" s="213">
        <v>10600501</v>
      </c>
      <c r="C3081" s="212" t="s">
        <v>12614</v>
      </c>
      <c r="D3081" s="214">
        <v>43466</v>
      </c>
      <c r="E3081" s="160" t="s">
        <v>373</v>
      </c>
      <c r="F3081" s="160">
        <v>111022804</v>
      </c>
      <c r="G3081" s="215">
        <v>16162.3</v>
      </c>
      <c r="H3081" s="214">
        <v>43469</v>
      </c>
      <c r="I3081" s="160" t="s">
        <v>418</v>
      </c>
      <c r="J3081" s="160" t="s">
        <v>7326</v>
      </c>
      <c r="K3081" s="160">
        <f t="shared" si="52"/>
        <v>1</v>
      </c>
      <c r="L3081" s="160" t="s">
        <v>101</v>
      </c>
      <c r="M3081" s="211">
        <f>VLOOKUP(J3081,'Depr Rates'!A:G,7,FALSE)</f>
        <v>3.2500000000000001E-2</v>
      </c>
    </row>
    <row r="3082" spans="1:13" ht="14.45" x14ac:dyDescent="0.3">
      <c r="A3082" s="212" t="s">
        <v>102</v>
      </c>
      <c r="B3082" s="213">
        <v>10600501</v>
      </c>
      <c r="C3082" s="212" t="s">
        <v>12614</v>
      </c>
      <c r="D3082" s="214">
        <v>43466</v>
      </c>
      <c r="E3082" s="160" t="s">
        <v>373</v>
      </c>
      <c r="F3082" s="160">
        <v>111022804</v>
      </c>
      <c r="G3082" s="160">
        <v>60.24</v>
      </c>
      <c r="H3082" s="214">
        <v>43469</v>
      </c>
      <c r="I3082" s="160" t="s">
        <v>418</v>
      </c>
      <c r="J3082" s="160" t="s">
        <v>7326</v>
      </c>
      <c r="K3082" s="160">
        <f t="shared" si="52"/>
        <v>1</v>
      </c>
      <c r="L3082" s="160" t="s">
        <v>101</v>
      </c>
      <c r="M3082" s="211">
        <f>VLOOKUP(J3082,'Depr Rates'!A:G,7,FALSE)</f>
        <v>3.2500000000000001E-2</v>
      </c>
    </row>
    <row r="3083" spans="1:13" ht="14.45" x14ac:dyDescent="0.3">
      <c r="A3083" s="212" t="s">
        <v>102</v>
      </c>
      <c r="B3083" s="213">
        <v>10600501</v>
      </c>
      <c r="C3083" s="212" t="s">
        <v>12614</v>
      </c>
      <c r="D3083" s="214">
        <v>43466</v>
      </c>
      <c r="E3083" s="160" t="s">
        <v>373</v>
      </c>
      <c r="F3083" s="160">
        <v>111022804</v>
      </c>
      <c r="G3083" s="160">
        <v>104.45</v>
      </c>
      <c r="H3083" s="214">
        <v>43469</v>
      </c>
      <c r="I3083" s="160" t="s">
        <v>418</v>
      </c>
      <c r="J3083" s="160" t="s">
        <v>7326</v>
      </c>
      <c r="K3083" s="160">
        <f t="shared" si="52"/>
        <v>1</v>
      </c>
      <c r="L3083" s="160" t="s">
        <v>101</v>
      </c>
      <c r="M3083" s="211">
        <f>VLOOKUP(J3083,'Depr Rates'!A:G,7,FALSE)</f>
        <v>3.2500000000000001E-2</v>
      </c>
    </row>
    <row r="3084" spans="1:13" ht="14.45" x14ac:dyDescent="0.3">
      <c r="A3084" s="212" t="s">
        <v>102</v>
      </c>
      <c r="B3084" s="213">
        <v>10600501</v>
      </c>
      <c r="C3084" s="212" t="s">
        <v>12614</v>
      </c>
      <c r="D3084" s="214">
        <v>43525</v>
      </c>
      <c r="E3084" s="160" t="s">
        <v>373</v>
      </c>
      <c r="F3084" s="160">
        <v>111022804</v>
      </c>
      <c r="G3084" s="215">
        <v>1180</v>
      </c>
      <c r="H3084" s="214">
        <v>43469</v>
      </c>
      <c r="I3084" s="160" t="s">
        <v>418</v>
      </c>
      <c r="J3084" s="160" t="s">
        <v>7326</v>
      </c>
      <c r="K3084" s="160">
        <f t="shared" si="52"/>
        <v>1</v>
      </c>
      <c r="L3084" s="160" t="s">
        <v>101</v>
      </c>
      <c r="M3084" s="211">
        <f>VLOOKUP(J3084,'Depr Rates'!A:G,7,FALSE)</f>
        <v>3.2500000000000001E-2</v>
      </c>
    </row>
    <row r="3085" spans="1:13" ht="14.45" x14ac:dyDescent="0.3">
      <c r="A3085" s="212" t="s">
        <v>102</v>
      </c>
      <c r="B3085" s="213">
        <v>10600501</v>
      </c>
      <c r="C3085" s="212" t="s">
        <v>12614</v>
      </c>
      <c r="D3085" s="214">
        <v>43525</v>
      </c>
      <c r="E3085" s="160" t="s">
        <v>373</v>
      </c>
      <c r="F3085" s="160">
        <v>111022804</v>
      </c>
      <c r="G3085" s="215">
        <v>1039.06</v>
      </c>
      <c r="H3085" s="214">
        <v>43469</v>
      </c>
      <c r="I3085" s="160" t="s">
        <v>418</v>
      </c>
      <c r="J3085" s="160" t="s">
        <v>7326</v>
      </c>
      <c r="K3085" s="160">
        <f t="shared" si="52"/>
        <v>1</v>
      </c>
      <c r="L3085" s="160" t="s">
        <v>101</v>
      </c>
      <c r="M3085" s="211">
        <f>VLOOKUP(J3085,'Depr Rates'!A:G,7,FALSE)</f>
        <v>3.2500000000000001E-2</v>
      </c>
    </row>
    <row r="3086" spans="1:13" ht="14.45" x14ac:dyDescent="0.3">
      <c r="A3086" s="212" t="s">
        <v>102</v>
      </c>
      <c r="B3086" s="213">
        <v>10600501</v>
      </c>
      <c r="C3086" s="212" t="s">
        <v>12614</v>
      </c>
      <c r="D3086" s="214">
        <v>43525</v>
      </c>
      <c r="E3086" s="160" t="s">
        <v>373</v>
      </c>
      <c r="F3086" s="160">
        <v>111022815</v>
      </c>
      <c r="G3086" s="215">
        <v>-35198.480000000003</v>
      </c>
      <c r="H3086" s="214">
        <v>43526</v>
      </c>
      <c r="I3086" s="160" t="s">
        <v>572</v>
      </c>
      <c r="J3086" s="160" t="s">
        <v>7326</v>
      </c>
      <c r="K3086" s="160">
        <f t="shared" si="52"/>
        <v>3</v>
      </c>
      <c r="L3086" s="160" t="s">
        <v>101</v>
      </c>
      <c r="M3086" s="211">
        <f>VLOOKUP(J3086,'Depr Rates'!A:G,7,FALSE)</f>
        <v>3.2500000000000001E-2</v>
      </c>
    </row>
    <row r="3087" spans="1:13" ht="14.45" x14ac:dyDescent="0.3">
      <c r="A3087" s="212" t="s">
        <v>102</v>
      </c>
      <c r="B3087" s="213">
        <v>10600501</v>
      </c>
      <c r="C3087" s="212" t="s">
        <v>12614</v>
      </c>
      <c r="D3087" s="214">
        <v>43525</v>
      </c>
      <c r="E3087" s="160" t="s">
        <v>373</v>
      </c>
      <c r="F3087" s="160">
        <v>111022815</v>
      </c>
      <c r="G3087" s="215">
        <v>17107.8</v>
      </c>
      <c r="H3087" s="214">
        <v>43526</v>
      </c>
      <c r="I3087" s="160" t="s">
        <v>572</v>
      </c>
      <c r="J3087" s="160" t="s">
        <v>7326</v>
      </c>
      <c r="K3087" s="160">
        <f t="shared" si="52"/>
        <v>3</v>
      </c>
      <c r="L3087" s="160" t="s">
        <v>101</v>
      </c>
      <c r="M3087" s="211">
        <f>VLOOKUP(J3087,'Depr Rates'!A:G,7,FALSE)</f>
        <v>3.2500000000000001E-2</v>
      </c>
    </row>
    <row r="3088" spans="1:13" ht="14.45" x14ac:dyDescent="0.3">
      <c r="A3088" s="212" t="s">
        <v>102</v>
      </c>
      <c r="B3088" s="213">
        <v>10600501</v>
      </c>
      <c r="C3088" s="212" t="s">
        <v>12614</v>
      </c>
      <c r="D3088" s="214">
        <v>43497</v>
      </c>
      <c r="E3088" s="160" t="s">
        <v>373</v>
      </c>
      <c r="F3088" s="160">
        <v>111023247</v>
      </c>
      <c r="G3088" s="215">
        <v>58482.79</v>
      </c>
      <c r="H3088" s="214">
        <v>43502</v>
      </c>
      <c r="I3088" s="160" t="s">
        <v>532</v>
      </c>
      <c r="J3088" s="160" t="s">
        <v>421</v>
      </c>
      <c r="K3088" s="160">
        <f t="shared" si="52"/>
        <v>2</v>
      </c>
      <c r="L3088" s="160" t="s">
        <v>101</v>
      </c>
      <c r="M3088" s="211">
        <f>VLOOKUP(J3088,'Depr Rates'!A:G,7,FALSE)</f>
        <v>1.8099999999999998E-2</v>
      </c>
    </row>
    <row r="3089" spans="1:13" ht="14.45" x14ac:dyDescent="0.3">
      <c r="A3089" s="212" t="s">
        <v>102</v>
      </c>
      <c r="B3089" s="213">
        <v>10600501</v>
      </c>
      <c r="C3089" s="212" t="s">
        <v>12614</v>
      </c>
      <c r="D3089" s="214">
        <v>43497</v>
      </c>
      <c r="E3089" s="160" t="s">
        <v>373</v>
      </c>
      <c r="F3089" s="160">
        <v>111023247</v>
      </c>
      <c r="G3089" s="160">
        <v>268.5</v>
      </c>
      <c r="H3089" s="214">
        <v>43502</v>
      </c>
      <c r="I3089" s="160" t="s">
        <v>532</v>
      </c>
      <c r="J3089" s="160" t="s">
        <v>421</v>
      </c>
      <c r="K3089" s="160">
        <f t="shared" si="52"/>
        <v>2</v>
      </c>
      <c r="L3089" s="160" t="s">
        <v>101</v>
      </c>
      <c r="M3089" s="211">
        <f>VLOOKUP(J3089,'Depr Rates'!A:G,7,FALSE)</f>
        <v>1.8099999999999998E-2</v>
      </c>
    </row>
    <row r="3090" spans="1:13" ht="14.45" x14ac:dyDescent="0.3">
      <c r="A3090" s="212" t="s">
        <v>102</v>
      </c>
      <c r="B3090" s="213">
        <v>10600501</v>
      </c>
      <c r="C3090" s="212" t="s">
        <v>12614</v>
      </c>
      <c r="D3090" s="214">
        <v>43497</v>
      </c>
      <c r="E3090" s="160" t="s">
        <v>373</v>
      </c>
      <c r="F3090" s="160">
        <v>111023247</v>
      </c>
      <c r="G3090" s="215">
        <v>74966.960000000006</v>
      </c>
      <c r="H3090" s="214">
        <v>43502</v>
      </c>
      <c r="I3090" s="160" t="s">
        <v>532</v>
      </c>
      <c r="J3090" s="160" t="s">
        <v>421</v>
      </c>
      <c r="K3090" s="160">
        <f t="shared" si="52"/>
        <v>2</v>
      </c>
      <c r="L3090" s="160" t="s">
        <v>101</v>
      </c>
      <c r="M3090" s="211">
        <f>VLOOKUP(J3090,'Depr Rates'!A:G,7,FALSE)</f>
        <v>1.8099999999999998E-2</v>
      </c>
    </row>
    <row r="3091" spans="1:13" ht="14.45" x14ac:dyDescent="0.3">
      <c r="A3091" s="212" t="s">
        <v>102</v>
      </c>
      <c r="B3091" s="213">
        <v>10600501</v>
      </c>
      <c r="C3091" s="212" t="s">
        <v>12614</v>
      </c>
      <c r="D3091" s="214">
        <v>43525</v>
      </c>
      <c r="E3091" s="160" t="s">
        <v>373</v>
      </c>
      <c r="F3091" s="160">
        <v>111023247</v>
      </c>
      <c r="G3091" s="215">
        <v>1186.51</v>
      </c>
      <c r="H3091" s="214">
        <v>43502</v>
      </c>
      <c r="I3091" s="160" t="s">
        <v>532</v>
      </c>
      <c r="J3091" s="160" t="s">
        <v>421</v>
      </c>
      <c r="K3091" s="160">
        <f t="shared" si="52"/>
        <v>2</v>
      </c>
      <c r="L3091" s="160" t="s">
        <v>101</v>
      </c>
      <c r="M3091" s="211">
        <f>VLOOKUP(J3091,'Depr Rates'!A:G,7,FALSE)</f>
        <v>1.8099999999999998E-2</v>
      </c>
    </row>
    <row r="3092" spans="1:13" ht="14.45" x14ac:dyDescent="0.3">
      <c r="A3092" s="212" t="s">
        <v>102</v>
      </c>
      <c r="B3092" s="213">
        <v>10600501</v>
      </c>
      <c r="C3092" s="212" t="s">
        <v>12614</v>
      </c>
      <c r="D3092" s="214">
        <v>43525</v>
      </c>
      <c r="E3092" s="160" t="s">
        <v>373</v>
      </c>
      <c r="F3092" s="160">
        <v>111023247</v>
      </c>
      <c r="G3092" s="160">
        <v>832.23</v>
      </c>
      <c r="H3092" s="214">
        <v>43502</v>
      </c>
      <c r="I3092" s="160" t="s">
        <v>532</v>
      </c>
      <c r="J3092" s="160" t="s">
        <v>421</v>
      </c>
      <c r="K3092" s="160">
        <f t="shared" si="52"/>
        <v>2</v>
      </c>
      <c r="L3092" s="160" t="s">
        <v>101</v>
      </c>
      <c r="M3092" s="211">
        <f>VLOOKUP(J3092,'Depr Rates'!A:G,7,FALSE)</f>
        <v>1.8099999999999998E-2</v>
      </c>
    </row>
    <row r="3093" spans="1:13" ht="14.45" x14ac:dyDescent="0.3">
      <c r="A3093" s="212" t="s">
        <v>102</v>
      </c>
      <c r="B3093" s="213">
        <v>10600501</v>
      </c>
      <c r="C3093" s="212" t="s">
        <v>12614</v>
      </c>
      <c r="D3093" s="214">
        <v>43466</v>
      </c>
      <c r="E3093" s="160" t="s">
        <v>373</v>
      </c>
      <c r="F3093" s="160">
        <v>111023506</v>
      </c>
      <c r="G3093" s="215">
        <v>373981.26</v>
      </c>
      <c r="H3093" s="214">
        <v>43468</v>
      </c>
      <c r="I3093" s="160" t="s">
        <v>419</v>
      </c>
      <c r="J3093" s="160" t="s">
        <v>7326</v>
      </c>
      <c r="K3093" s="160">
        <f t="shared" si="52"/>
        <v>1</v>
      </c>
      <c r="L3093" s="160" t="s">
        <v>101</v>
      </c>
      <c r="M3093" s="211">
        <f>VLOOKUP(J3093,'Depr Rates'!A:G,7,FALSE)</f>
        <v>3.2500000000000001E-2</v>
      </c>
    </row>
    <row r="3094" spans="1:13" ht="14.45" x14ac:dyDescent="0.3">
      <c r="A3094" s="212" t="s">
        <v>102</v>
      </c>
      <c r="B3094" s="213">
        <v>10600501</v>
      </c>
      <c r="C3094" s="212" t="s">
        <v>12614</v>
      </c>
      <c r="D3094" s="214">
        <v>43466</v>
      </c>
      <c r="E3094" s="160" t="s">
        <v>373</v>
      </c>
      <c r="F3094" s="160">
        <v>111023506</v>
      </c>
      <c r="G3094" s="215">
        <v>-68780.11</v>
      </c>
      <c r="H3094" s="214">
        <v>43468</v>
      </c>
      <c r="I3094" s="160" t="s">
        <v>419</v>
      </c>
      <c r="J3094" s="160" t="s">
        <v>7326</v>
      </c>
      <c r="K3094" s="160">
        <f t="shared" si="52"/>
        <v>1</v>
      </c>
      <c r="L3094" s="160" t="s">
        <v>101</v>
      </c>
      <c r="M3094" s="211">
        <f>VLOOKUP(J3094,'Depr Rates'!A:G,7,FALSE)</f>
        <v>3.2500000000000001E-2</v>
      </c>
    </row>
    <row r="3095" spans="1:13" ht="14.45" x14ac:dyDescent="0.3">
      <c r="A3095" s="212" t="s">
        <v>102</v>
      </c>
      <c r="B3095" s="213">
        <v>10600501</v>
      </c>
      <c r="C3095" s="212" t="s">
        <v>12614</v>
      </c>
      <c r="D3095" s="214">
        <v>43466</v>
      </c>
      <c r="E3095" s="160" t="s">
        <v>373</v>
      </c>
      <c r="F3095" s="160">
        <v>111023506</v>
      </c>
      <c r="G3095" s="160">
        <v>936.87</v>
      </c>
      <c r="H3095" s="214">
        <v>43468</v>
      </c>
      <c r="I3095" s="160" t="s">
        <v>419</v>
      </c>
      <c r="J3095" s="160" t="s">
        <v>7326</v>
      </c>
      <c r="K3095" s="160">
        <f t="shared" si="52"/>
        <v>1</v>
      </c>
      <c r="L3095" s="160" t="s">
        <v>101</v>
      </c>
      <c r="M3095" s="211">
        <f>VLOOKUP(J3095,'Depr Rates'!A:G,7,FALSE)</f>
        <v>3.2500000000000001E-2</v>
      </c>
    </row>
    <row r="3096" spans="1:13" ht="14.45" x14ac:dyDescent="0.3">
      <c r="A3096" s="212" t="s">
        <v>102</v>
      </c>
      <c r="B3096" s="213">
        <v>10600501</v>
      </c>
      <c r="C3096" s="212" t="s">
        <v>12614</v>
      </c>
      <c r="D3096" s="214">
        <v>43466</v>
      </c>
      <c r="E3096" s="160" t="s">
        <v>373</v>
      </c>
      <c r="F3096" s="160">
        <v>111023506</v>
      </c>
      <c r="G3096" s="215">
        <v>69739.600000000006</v>
      </c>
      <c r="H3096" s="214">
        <v>43468</v>
      </c>
      <c r="I3096" s="160" t="s">
        <v>419</v>
      </c>
      <c r="J3096" s="160" t="s">
        <v>7326</v>
      </c>
      <c r="K3096" s="160">
        <f t="shared" ref="K3096:K3127" si="53">MONTH(H3096)</f>
        <v>1</v>
      </c>
      <c r="L3096" s="160" t="s">
        <v>101</v>
      </c>
      <c r="M3096" s="211">
        <f>VLOOKUP(J3096,'Depr Rates'!A:G,7,FALSE)</f>
        <v>3.2500000000000001E-2</v>
      </c>
    </row>
    <row r="3097" spans="1:13" ht="14.45" x14ac:dyDescent="0.3">
      <c r="A3097" s="212" t="s">
        <v>102</v>
      </c>
      <c r="B3097" s="213">
        <v>10600501</v>
      </c>
      <c r="C3097" s="212" t="s">
        <v>12614</v>
      </c>
      <c r="D3097" s="214">
        <v>43497</v>
      </c>
      <c r="E3097" s="160" t="s">
        <v>373</v>
      </c>
      <c r="F3097" s="160">
        <v>111023506</v>
      </c>
      <c r="G3097" s="215">
        <v>-68785.929999999993</v>
      </c>
      <c r="H3097" s="214">
        <v>43468</v>
      </c>
      <c r="I3097" s="160" t="s">
        <v>419</v>
      </c>
      <c r="J3097" s="160" t="s">
        <v>7326</v>
      </c>
      <c r="K3097" s="160">
        <f t="shared" si="53"/>
        <v>1</v>
      </c>
      <c r="L3097" s="160" t="s">
        <v>101</v>
      </c>
      <c r="M3097" s="211">
        <f>VLOOKUP(J3097,'Depr Rates'!A:G,7,FALSE)</f>
        <v>3.2500000000000001E-2</v>
      </c>
    </row>
    <row r="3098" spans="1:13" ht="14.45" x14ac:dyDescent="0.3">
      <c r="A3098" s="212" t="s">
        <v>102</v>
      </c>
      <c r="B3098" s="213">
        <v>10600501</v>
      </c>
      <c r="C3098" s="212" t="s">
        <v>12614</v>
      </c>
      <c r="D3098" s="214">
        <v>43497</v>
      </c>
      <c r="E3098" s="160" t="s">
        <v>373</v>
      </c>
      <c r="F3098" s="160">
        <v>111023506</v>
      </c>
      <c r="G3098" s="215">
        <v>68818.89</v>
      </c>
      <c r="H3098" s="214">
        <v>43468</v>
      </c>
      <c r="I3098" s="160" t="s">
        <v>419</v>
      </c>
      <c r="J3098" s="160" t="s">
        <v>7326</v>
      </c>
      <c r="K3098" s="160">
        <f t="shared" si="53"/>
        <v>1</v>
      </c>
      <c r="L3098" s="160" t="s">
        <v>101</v>
      </c>
      <c r="M3098" s="211">
        <f>VLOOKUP(J3098,'Depr Rates'!A:G,7,FALSE)</f>
        <v>3.2500000000000001E-2</v>
      </c>
    </row>
    <row r="3099" spans="1:13" ht="14.45" x14ac:dyDescent="0.3">
      <c r="A3099" s="212" t="s">
        <v>102</v>
      </c>
      <c r="B3099" s="213">
        <v>10600501</v>
      </c>
      <c r="C3099" s="212" t="s">
        <v>12614</v>
      </c>
      <c r="D3099" s="214">
        <v>43525</v>
      </c>
      <c r="E3099" s="160" t="s">
        <v>373</v>
      </c>
      <c r="F3099" s="160">
        <v>111023506</v>
      </c>
      <c r="G3099" s="160">
        <v>158.01</v>
      </c>
      <c r="H3099" s="214">
        <v>43468</v>
      </c>
      <c r="I3099" s="160" t="s">
        <v>419</v>
      </c>
      <c r="J3099" s="160" t="s">
        <v>7326</v>
      </c>
      <c r="K3099" s="160">
        <f t="shared" si="53"/>
        <v>1</v>
      </c>
      <c r="L3099" s="160" t="s">
        <v>101</v>
      </c>
      <c r="M3099" s="211">
        <f>VLOOKUP(J3099,'Depr Rates'!A:G,7,FALSE)</f>
        <v>3.2500000000000001E-2</v>
      </c>
    </row>
    <row r="3100" spans="1:13" ht="14.45" x14ac:dyDescent="0.3">
      <c r="A3100" s="212" t="s">
        <v>102</v>
      </c>
      <c r="B3100" s="213">
        <v>10600501</v>
      </c>
      <c r="C3100" s="212" t="s">
        <v>12614</v>
      </c>
      <c r="D3100" s="214">
        <v>43525</v>
      </c>
      <c r="E3100" s="160" t="s">
        <v>373</v>
      </c>
      <c r="F3100" s="160">
        <v>111023506</v>
      </c>
      <c r="G3100" s="215">
        <v>-68811.789999999994</v>
      </c>
      <c r="H3100" s="214">
        <v>43468</v>
      </c>
      <c r="I3100" s="160" t="s">
        <v>419</v>
      </c>
      <c r="J3100" s="160" t="s">
        <v>7326</v>
      </c>
      <c r="K3100" s="160">
        <f t="shared" si="53"/>
        <v>1</v>
      </c>
      <c r="L3100" s="160" t="s">
        <v>101</v>
      </c>
      <c r="M3100" s="211">
        <f>VLOOKUP(J3100,'Depr Rates'!A:G,7,FALSE)</f>
        <v>3.2500000000000001E-2</v>
      </c>
    </row>
    <row r="3101" spans="1:13" ht="14.45" x14ac:dyDescent="0.3">
      <c r="A3101" s="212" t="s">
        <v>102</v>
      </c>
      <c r="B3101" s="213">
        <v>10600501</v>
      </c>
      <c r="C3101" s="212" t="s">
        <v>12614</v>
      </c>
      <c r="D3101" s="214">
        <v>43525</v>
      </c>
      <c r="E3101" s="160" t="s">
        <v>373</v>
      </c>
      <c r="F3101" s="160">
        <v>111023506</v>
      </c>
      <c r="G3101" s="215">
        <v>79912.7</v>
      </c>
      <c r="H3101" s="214">
        <v>43468</v>
      </c>
      <c r="I3101" s="160" t="s">
        <v>419</v>
      </c>
      <c r="J3101" s="160" t="s">
        <v>7326</v>
      </c>
      <c r="K3101" s="160">
        <f t="shared" si="53"/>
        <v>1</v>
      </c>
      <c r="L3101" s="160" t="s">
        <v>101</v>
      </c>
      <c r="M3101" s="211">
        <f>VLOOKUP(J3101,'Depr Rates'!A:G,7,FALSE)</f>
        <v>3.2500000000000001E-2</v>
      </c>
    </row>
    <row r="3102" spans="1:13" ht="14.45" x14ac:dyDescent="0.3">
      <c r="A3102" s="212" t="s">
        <v>102</v>
      </c>
      <c r="B3102" s="213">
        <v>10600501</v>
      </c>
      <c r="C3102" s="212" t="s">
        <v>12614</v>
      </c>
      <c r="D3102" s="214">
        <v>43466</v>
      </c>
      <c r="E3102" s="160" t="s">
        <v>373</v>
      </c>
      <c r="F3102" s="160">
        <v>111023528</v>
      </c>
      <c r="G3102" s="215">
        <v>229647.34</v>
      </c>
      <c r="H3102" s="214">
        <v>43468</v>
      </c>
      <c r="I3102" s="160" t="s">
        <v>420</v>
      </c>
      <c r="J3102" s="160" t="s">
        <v>421</v>
      </c>
      <c r="K3102" s="160">
        <f t="shared" si="53"/>
        <v>1</v>
      </c>
      <c r="L3102" s="160" t="s">
        <v>101</v>
      </c>
      <c r="M3102" s="211">
        <f>VLOOKUP(J3102,'Depr Rates'!A:G,7,FALSE)</f>
        <v>1.8099999999999998E-2</v>
      </c>
    </row>
    <row r="3103" spans="1:13" ht="14.45" x14ac:dyDescent="0.3">
      <c r="A3103" s="212" t="s">
        <v>102</v>
      </c>
      <c r="B3103" s="213">
        <v>10600501</v>
      </c>
      <c r="C3103" s="212" t="s">
        <v>12614</v>
      </c>
      <c r="D3103" s="214">
        <v>43466</v>
      </c>
      <c r="E3103" s="160" t="s">
        <v>373</v>
      </c>
      <c r="F3103" s="160">
        <v>111023528</v>
      </c>
      <c r="G3103" s="160">
        <v>504.48</v>
      </c>
      <c r="H3103" s="214">
        <v>43468</v>
      </c>
      <c r="I3103" s="160" t="s">
        <v>420</v>
      </c>
      <c r="J3103" s="160" t="s">
        <v>421</v>
      </c>
      <c r="K3103" s="160">
        <f t="shared" si="53"/>
        <v>1</v>
      </c>
      <c r="L3103" s="160" t="s">
        <v>101</v>
      </c>
      <c r="M3103" s="211">
        <f>VLOOKUP(J3103,'Depr Rates'!A:G,7,FALSE)</f>
        <v>1.8099999999999998E-2</v>
      </c>
    </row>
    <row r="3104" spans="1:13" ht="14.45" x14ac:dyDescent="0.3">
      <c r="A3104" s="212" t="s">
        <v>102</v>
      </c>
      <c r="B3104" s="213">
        <v>10600501</v>
      </c>
      <c r="C3104" s="212" t="s">
        <v>12614</v>
      </c>
      <c r="D3104" s="214">
        <v>43497</v>
      </c>
      <c r="E3104" s="160" t="s">
        <v>373</v>
      </c>
      <c r="F3104" s="160">
        <v>111023528</v>
      </c>
      <c r="G3104" s="160">
        <v>279.72000000000003</v>
      </c>
      <c r="H3104" s="214">
        <v>43468</v>
      </c>
      <c r="I3104" s="160" t="s">
        <v>420</v>
      </c>
      <c r="J3104" s="160" t="s">
        <v>421</v>
      </c>
      <c r="K3104" s="160">
        <f t="shared" si="53"/>
        <v>1</v>
      </c>
      <c r="L3104" s="160" t="s">
        <v>101</v>
      </c>
      <c r="M3104" s="211">
        <f>VLOOKUP(J3104,'Depr Rates'!A:G,7,FALSE)</f>
        <v>1.8099999999999998E-2</v>
      </c>
    </row>
    <row r="3105" spans="1:13" ht="14.45" x14ac:dyDescent="0.3">
      <c r="A3105" s="212" t="s">
        <v>102</v>
      </c>
      <c r="B3105" s="213">
        <v>10600501</v>
      </c>
      <c r="C3105" s="212" t="s">
        <v>12614</v>
      </c>
      <c r="D3105" s="214">
        <v>43497</v>
      </c>
      <c r="E3105" s="160" t="s">
        <v>373</v>
      </c>
      <c r="F3105" s="160">
        <v>111023528</v>
      </c>
      <c r="G3105" s="160">
        <v>66.47</v>
      </c>
      <c r="H3105" s="214">
        <v>43468</v>
      </c>
      <c r="I3105" s="160" t="s">
        <v>420</v>
      </c>
      <c r="J3105" s="160" t="s">
        <v>421</v>
      </c>
      <c r="K3105" s="160">
        <f t="shared" si="53"/>
        <v>1</v>
      </c>
      <c r="L3105" s="160" t="s">
        <v>101</v>
      </c>
      <c r="M3105" s="211">
        <f>VLOOKUP(J3105,'Depr Rates'!A:G,7,FALSE)</f>
        <v>1.8099999999999998E-2</v>
      </c>
    </row>
    <row r="3106" spans="1:13" ht="14.45" x14ac:dyDescent="0.3">
      <c r="A3106" s="212" t="s">
        <v>102</v>
      </c>
      <c r="B3106" s="213">
        <v>10600501</v>
      </c>
      <c r="C3106" s="212" t="s">
        <v>12614</v>
      </c>
      <c r="D3106" s="214">
        <v>43497</v>
      </c>
      <c r="E3106" s="160" t="s">
        <v>373</v>
      </c>
      <c r="F3106" s="160">
        <v>111023528</v>
      </c>
      <c r="G3106" s="160">
        <v>107.68</v>
      </c>
      <c r="H3106" s="214">
        <v>43468</v>
      </c>
      <c r="I3106" s="160" t="s">
        <v>420</v>
      </c>
      <c r="J3106" s="160" t="s">
        <v>421</v>
      </c>
      <c r="K3106" s="160">
        <f t="shared" si="53"/>
        <v>1</v>
      </c>
      <c r="L3106" s="160" t="s">
        <v>101</v>
      </c>
      <c r="M3106" s="211">
        <f>VLOOKUP(J3106,'Depr Rates'!A:G,7,FALSE)</f>
        <v>1.8099999999999998E-2</v>
      </c>
    </row>
    <row r="3107" spans="1:13" ht="14.45" x14ac:dyDescent="0.3">
      <c r="A3107" s="212" t="s">
        <v>102</v>
      </c>
      <c r="B3107" s="213">
        <v>10600501</v>
      </c>
      <c r="C3107" s="212" t="s">
        <v>12614</v>
      </c>
      <c r="D3107" s="214">
        <v>43525</v>
      </c>
      <c r="E3107" s="160" t="s">
        <v>373</v>
      </c>
      <c r="F3107" s="160">
        <v>111023528</v>
      </c>
      <c r="G3107" s="215">
        <v>-110110.17</v>
      </c>
      <c r="H3107" s="214">
        <v>43468</v>
      </c>
      <c r="I3107" s="160" t="s">
        <v>420</v>
      </c>
      <c r="J3107" s="160" t="s">
        <v>421</v>
      </c>
      <c r="K3107" s="160">
        <f t="shared" si="53"/>
        <v>1</v>
      </c>
      <c r="L3107" s="160" t="s">
        <v>101</v>
      </c>
      <c r="M3107" s="211">
        <f>VLOOKUP(J3107,'Depr Rates'!A:G,7,FALSE)</f>
        <v>1.8099999999999998E-2</v>
      </c>
    </row>
    <row r="3108" spans="1:13" ht="14.45" x14ac:dyDescent="0.3">
      <c r="A3108" s="212" t="s">
        <v>102</v>
      </c>
      <c r="B3108" s="213">
        <v>10600501</v>
      </c>
      <c r="C3108" s="212" t="s">
        <v>12614</v>
      </c>
      <c r="D3108" s="214">
        <v>43525</v>
      </c>
      <c r="E3108" s="160" t="s">
        <v>373</v>
      </c>
      <c r="F3108" s="160">
        <v>111023528</v>
      </c>
      <c r="G3108" s="215">
        <v>110110.17</v>
      </c>
      <c r="H3108" s="214">
        <v>43468</v>
      </c>
      <c r="I3108" s="160" t="s">
        <v>420</v>
      </c>
      <c r="J3108" s="160" t="s">
        <v>421</v>
      </c>
      <c r="K3108" s="160">
        <f t="shared" si="53"/>
        <v>1</v>
      </c>
      <c r="L3108" s="160" t="s">
        <v>101</v>
      </c>
      <c r="M3108" s="211">
        <f>VLOOKUP(J3108,'Depr Rates'!A:G,7,FALSE)</f>
        <v>1.8099999999999998E-2</v>
      </c>
    </row>
    <row r="3109" spans="1:13" ht="14.45" x14ac:dyDescent="0.3">
      <c r="A3109" s="212" t="s">
        <v>102</v>
      </c>
      <c r="B3109" s="213">
        <v>10600501</v>
      </c>
      <c r="C3109" s="212" t="s">
        <v>12614</v>
      </c>
      <c r="D3109" s="214">
        <v>43497</v>
      </c>
      <c r="E3109" s="160" t="s">
        <v>373</v>
      </c>
      <c r="F3109" s="160">
        <v>111023543</v>
      </c>
      <c r="G3109" s="215">
        <v>5411.36</v>
      </c>
      <c r="H3109" s="214">
        <v>43483</v>
      </c>
      <c r="I3109" s="160" t="s">
        <v>533</v>
      </c>
      <c r="J3109" s="160" t="s">
        <v>7326</v>
      </c>
      <c r="K3109" s="160">
        <f t="shared" si="53"/>
        <v>1</v>
      </c>
      <c r="L3109" s="160" t="s">
        <v>101</v>
      </c>
      <c r="M3109" s="211">
        <f>VLOOKUP(J3109,'Depr Rates'!A:G,7,FALSE)</f>
        <v>3.2500000000000001E-2</v>
      </c>
    </row>
    <row r="3110" spans="1:13" ht="14.45" x14ac:dyDescent="0.3">
      <c r="A3110" s="212" t="s">
        <v>102</v>
      </c>
      <c r="B3110" s="213">
        <v>10600501</v>
      </c>
      <c r="C3110" s="212" t="s">
        <v>12614</v>
      </c>
      <c r="D3110" s="214">
        <v>43497</v>
      </c>
      <c r="E3110" s="160" t="s">
        <v>373</v>
      </c>
      <c r="F3110" s="160">
        <v>111023543</v>
      </c>
      <c r="G3110" s="215">
        <v>7112.6</v>
      </c>
      <c r="H3110" s="214">
        <v>43483</v>
      </c>
      <c r="I3110" s="160" t="s">
        <v>533</v>
      </c>
      <c r="J3110" s="160" t="s">
        <v>7326</v>
      </c>
      <c r="K3110" s="160">
        <f t="shared" si="53"/>
        <v>1</v>
      </c>
      <c r="L3110" s="160" t="s">
        <v>101</v>
      </c>
      <c r="M3110" s="211">
        <f>VLOOKUP(J3110,'Depr Rates'!A:G,7,FALSE)</f>
        <v>3.2500000000000001E-2</v>
      </c>
    </row>
    <row r="3111" spans="1:13" ht="14.45" x14ac:dyDescent="0.3">
      <c r="A3111" s="212" t="s">
        <v>102</v>
      </c>
      <c r="B3111" s="213">
        <v>10600501</v>
      </c>
      <c r="C3111" s="212" t="s">
        <v>12614</v>
      </c>
      <c r="D3111" s="214">
        <v>43497</v>
      </c>
      <c r="E3111" s="160" t="s">
        <v>373</v>
      </c>
      <c r="F3111" s="160">
        <v>111023543</v>
      </c>
      <c r="G3111" s="160">
        <v>9.2899999999999991</v>
      </c>
      <c r="H3111" s="214">
        <v>43483</v>
      </c>
      <c r="I3111" s="160" t="s">
        <v>533</v>
      </c>
      <c r="J3111" s="160" t="s">
        <v>7326</v>
      </c>
      <c r="K3111" s="160">
        <f t="shared" si="53"/>
        <v>1</v>
      </c>
      <c r="L3111" s="160" t="s">
        <v>101</v>
      </c>
      <c r="M3111" s="211">
        <f>VLOOKUP(J3111,'Depr Rates'!A:G,7,FALSE)</f>
        <v>3.2500000000000001E-2</v>
      </c>
    </row>
    <row r="3112" spans="1:13" ht="14.45" x14ac:dyDescent="0.3">
      <c r="A3112" s="212" t="s">
        <v>102</v>
      </c>
      <c r="B3112" s="213">
        <v>10600501</v>
      </c>
      <c r="C3112" s="212" t="s">
        <v>12614</v>
      </c>
      <c r="D3112" s="214">
        <v>43525</v>
      </c>
      <c r="E3112" s="160" t="s">
        <v>373</v>
      </c>
      <c r="F3112" s="160">
        <v>111023947</v>
      </c>
      <c r="G3112" s="215">
        <v>-25382.36</v>
      </c>
      <c r="H3112" s="214">
        <v>43538</v>
      </c>
      <c r="I3112" s="160" t="s">
        <v>327</v>
      </c>
      <c r="J3112" s="160" t="s">
        <v>421</v>
      </c>
      <c r="K3112" s="160">
        <f t="shared" si="53"/>
        <v>3</v>
      </c>
      <c r="L3112" s="160" t="s">
        <v>101</v>
      </c>
      <c r="M3112" s="211">
        <f>VLOOKUP(J3112,'Depr Rates'!A:G,7,FALSE)</f>
        <v>1.8099999999999998E-2</v>
      </c>
    </row>
    <row r="3113" spans="1:13" ht="14.45" x14ac:dyDescent="0.3">
      <c r="A3113" s="212" t="s">
        <v>102</v>
      </c>
      <c r="B3113" s="213">
        <v>10600501</v>
      </c>
      <c r="C3113" s="212" t="s">
        <v>12614</v>
      </c>
      <c r="D3113" s="214">
        <v>43497</v>
      </c>
      <c r="E3113" s="160" t="s">
        <v>373</v>
      </c>
      <c r="F3113" s="160">
        <v>111024204</v>
      </c>
      <c r="G3113" s="215">
        <v>8341.61</v>
      </c>
      <c r="H3113" s="214">
        <v>43523</v>
      </c>
      <c r="I3113" s="160" t="s">
        <v>544</v>
      </c>
      <c r="J3113" s="160" t="s">
        <v>7326</v>
      </c>
      <c r="K3113" s="160">
        <f t="shared" si="53"/>
        <v>2</v>
      </c>
      <c r="L3113" s="160" t="s">
        <v>101</v>
      </c>
      <c r="M3113" s="211">
        <f>VLOOKUP(J3113,'Depr Rates'!A:G,7,FALSE)</f>
        <v>3.2500000000000001E-2</v>
      </c>
    </row>
    <row r="3114" spans="1:13" ht="14.45" x14ac:dyDescent="0.3">
      <c r="A3114" s="212" t="s">
        <v>102</v>
      </c>
      <c r="B3114" s="213">
        <v>10600501</v>
      </c>
      <c r="C3114" s="212" t="s">
        <v>12614</v>
      </c>
      <c r="D3114" s="214">
        <v>43497</v>
      </c>
      <c r="E3114" s="160" t="s">
        <v>373</v>
      </c>
      <c r="F3114" s="160">
        <v>111024204</v>
      </c>
      <c r="G3114" s="215">
        <v>6494.24</v>
      </c>
      <c r="H3114" s="214">
        <v>43523</v>
      </c>
      <c r="I3114" s="160" t="s">
        <v>544</v>
      </c>
      <c r="J3114" s="160" t="s">
        <v>7326</v>
      </c>
      <c r="K3114" s="160">
        <f t="shared" si="53"/>
        <v>2</v>
      </c>
      <c r="L3114" s="160" t="s">
        <v>101</v>
      </c>
      <c r="M3114" s="211">
        <f>VLOOKUP(J3114,'Depr Rates'!A:G,7,FALSE)</f>
        <v>3.2500000000000001E-2</v>
      </c>
    </row>
    <row r="3115" spans="1:13" ht="14.45" x14ac:dyDescent="0.3">
      <c r="A3115" s="212" t="s">
        <v>102</v>
      </c>
      <c r="B3115" s="213">
        <v>10600501</v>
      </c>
      <c r="C3115" s="212" t="s">
        <v>12614</v>
      </c>
      <c r="D3115" s="214">
        <v>43525</v>
      </c>
      <c r="E3115" s="160" t="s">
        <v>373</v>
      </c>
      <c r="F3115" s="160">
        <v>111024204</v>
      </c>
      <c r="G3115" s="215">
        <v>-6027.85</v>
      </c>
      <c r="H3115" s="214">
        <v>43523</v>
      </c>
      <c r="I3115" s="160" t="s">
        <v>544</v>
      </c>
      <c r="J3115" s="160" t="s">
        <v>7326</v>
      </c>
      <c r="K3115" s="160">
        <f t="shared" si="53"/>
        <v>2</v>
      </c>
      <c r="L3115" s="160" t="s">
        <v>101</v>
      </c>
      <c r="M3115" s="211">
        <f>VLOOKUP(J3115,'Depr Rates'!A:G,7,FALSE)</f>
        <v>3.2500000000000001E-2</v>
      </c>
    </row>
    <row r="3116" spans="1:13" ht="14.45" x14ac:dyDescent="0.3">
      <c r="A3116" s="212" t="s">
        <v>102</v>
      </c>
      <c r="B3116" s="213">
        <v>10600501</v>
      </c>
      <c r="C3116" s="212" t="s">
        <v>12614</v>
      </c>
      <c r="D3116" s="214">
        <v>43525</v>
      </c>
      <c r="E3116" s="160" t="s">
        <v>373</v>
      </c>
      <c r="F3116" s="160">
        <v>111024204</v>
      </c>
      <c r="G3116" s="215">
        <v>6027.03</v>
      </c>
      <c r="H3116" s="214">
        <v>43523</v>
      </c>
      <c r="I3116" s="160" t="s">
        <v>544</v>
      </c>
      <c r="J3116" s="160" t="s">
        <v>7326</v>
      </c>
      <c r="K3116" s="160">
        <f t="shared" si="53"/>
        <v>2</v>
      </c>
      <c r="L3116" s="160" t="s">
        <v>101</v>
      </c>
      <c r="M3116" s="211">
        <f>VLOOKUP(J3116,'Depr Rates'!A:G,7,FALSE)</f>
        <v>3.2500000000000001E-2</v>
      </c>
    </row>
    <row r="3117" spans="1:13" ht="14.45" x14ac:dyDescent="0.3">
      <c r="A3117" s="212" t="s">
        <v>102</v>
      </c>
      <c r="B3117" s="213">
        <v>10600501</v>
      </c>
      <c r="C3117" s="212" t="s">
        <v>12614</v>
      </c>
      <c r="D3117" s="214">
        <v>43497</v>
      </c>
      <c r="E3117" s="160" t="s">
        <v>373</v>
      </c>
      <c r="F3117" s="160">
        <v>111024245</v>
      </c>
      <c r="G3117" s="215">
        <v>5851.32</v>
      </c>
      <c r="H3117" s="214">
        <v>43523</v>
      </c>
      <c r="I3117" s="160" t="s">
        <v>544</v>
      </c>
      <c r="J3117" s="160" t="s">
        <v>7326</v>
      </c>
      <c r="K3117" s="160">
        <f t="shared" si="53"/>
        <v>2</v>
      </c>
      <c r="L3117" s="160" t="s">
        <v>101</v>
      </c>
      <c r="M3117" s="211">
        <f>VLOOKUP(J3117,'Depr Rates'!A:G,7,FALSE)</f>
        <v>3.2500000000000001E-2</v>
      </c>
    </row>
    <row r="3118" spans="1:13" ht="14.45" x14ac:dyDescent="0.3">
      <c r="A3118" s="212" t="s">
        <v>102</v>
      </c>
      <c r="B3118" s="213">
        <v>10600501</v>
      </c>
      <c r="C3118" s="212" t="s">
        <v>12614</v>
      </c>
      <c r="D3118" s="214">
        <v>43497</v>
      </c>
      <c r="E3118" s="160" t="s">
        <v>373</v>
      </c>
      <c r="F3118" s="160">
        <v>111024245</v>
      </c>
      <c r="G3118" s="215">
        <v>4792.9799999999996</v>
      </c>
      <c r="H3118" s="214">
        <v>43523</v>
      </c>
      <c r="I3118" s="160" t="s">
        <v>544</v>
      </c>
      <c r="J3118" s="160" t="s">
        <v>7326</v>
      </c>
      <c r="K3118" s="160">
        <f t="shared" si="53"/>
        <v>2</v>
      </c>
      <c r="L3118" s="160" t="s">
        <v>101</v>
      </c>
      <c r="M3118" s="211">
        <f>VLOOKUP(J3118,'Depr Rates'!A:G,7,FALSE)</f>
        <v>3.2500000000000001E-2</v>
      </c>
    </row>
    <row r="3119" spans="1:13" ht="14.45" x14ac:dyDescent="0.3">
      <c r="A3119" s="212" t="s">
        <v>102</v>
      </c>
      <c r="B3119" s="213">
        <v>10600501</v>
      </c>
      <c r="C3119" s="212" t="s">
        <v>12614</v>
      </c>
      <c r="D3119" s="214">
        <v>43525</v>
      </c>
      <c r="E3119" s="160" t="s">
        <v>373</v>
      </c>
      <c r="F3119" s="160">
        <v>111024245</v>
      </c>
      <c r="G3119" s="215">
        <v>-4755.8599999999997</v>
      </c>
      <c r="H3119" s="214">
        <v>43523</v>
      </c>
      <c r="I3119" s="160" t="s">
        <v>544</v>
      </c>
      <c r="J3119" s="160" t="s">
        <v>7326</v>
      </c>
      <c r="K3119" s="160">
        <f t="shared" si="53"/>
        <v>2</v>
      </c>
      <c r="L3119" s="160" t="s">
        <v>101</v>
      </c>
      <c r="M3119" s="211">
        <f>VLOOKUP(J3119,'Depr Rates'!A:G,7,FALSE)</f>
        <v>3.2500000000000001E-2</v>
      </c>
    </row>
    <row r="3120" spans="1:13" ht="14.45" x14ac:dyDescent="0.3">
      <c r="A3120" s="212" t="s">
        <v>102</v>
      </c>
      <c r="B3120" s="213">
        <v>10600501</v>
      </c>
      <c r="C3120" s="212" t="s">
        <v>12614</v>
      </c>
      <c r="D3120" s="214">
        <v>43525</v>
      </c>
      <c r="E3120" s="160" t="s">
        <v>373</v>
      </c>
      <c r="F3120" s="160">
        <v>111024245</v>
      </c>
      <c r="G3120" s="215">
        <v>4755.21</v>
      </c>
      <c r="H3120" s="214">
        <v>43523</v>
      </c>
      <c r="I3120" s="160" t="s">
        <v>544</v>
      </c>
      <c r="J3120" s="160" t="s">
        <v>7326</v>
      </c>
      <c r="K3120" s="160">
        <f t="shared" si="53"/>
        <v>2</v>
      </c>
      <c r="L3120" s="160" t="s">
        <v>101</v>
      </c>
      <c r="M3120" s="211">
        <f>VLOOKUP(J3120,'Depr Rates'!A:G,7,FALSE)</f>
        <v>3.2500000000000001E-2</v>
      </c>
    </row>
    <row r="3121" spans="1:13" ht="14.45" x14ac:dyDescent="0.3">
      <c r="A3121" s="212" t="s">
        <v>102</v>
      </c>
      <c r="B3121" s="213">
        <v>10600501</v>
      </c>
      <c r="C3121" s="212" t="s">
        <v>12614</v>
      </c>
      <c r="D3121" s="214">
        <v>43497</v>
      </c>
      <c r="E3121" s="160" t="s">
        <v>373</v>
      </c>
      <c r="F3121" s="160">
        <v>111024248</v>
      </c>
      <c r="G3121" s="215">
        <v>-3230.49</v>
      </c>
      <c r="H3121" s="214">
        <v>43496</v>
      </c>
      <c r="I3121" s="160" t="s">
        <v>509</v>
      </c>
      <c r="J3121" s="160" t="s">
        <v>7326</v>
      </c>
      <c r="K3121" s="160">
        <f t="shared" si="53"/>
        <v>1</v>
      </c>
      <c r="L3121" s="160" t="s">
        <v>101</v>
      </c>
      <c r="M3121" s="211">
        <f>VLOOKUP(J3121,'Depr Rates'!A:G,7,FALSE)</f>
        <v>3.2500000000000001E-2</v>
      </c>
    </row>
    <row r="3122" spans="1:13" ht="14.45" x14ac:dyDescent="0.3">
      <c r="A3122" s="212" t="s">
        <v>102</v>
      </c>
      <c r="B3122" s="213">
        <v>10600501</v>
      </c>
      <c r="C3122" s="212" t="s">
        <v>12614</v>
      </c>
      <c r="D3122" s="214">
        <v>43497</v>
      </c>
      <c r="E3122" s="160" t="s">
        <v>373</v>
      </c>
      <c r="F3122" s="160">
        <v>111024248</v>
      </c>
      <c r="G3122" s="215">
        <v>5642.26</v>
      </c>
      <c r="H3122" s="214">
        <v>43496</v>
      </c>
      <c r="I3122" s="160" t="s">
        <v>509</v>
      </c>
      <c r="J3122" s="160" t="s">
        <v>7326</v>
      </c>
      <c r="K3122" s="160">
        <f t="shared" si="53"/>
        <v>1</v>
      </c>
      <c r="L3122" s="160" t="s">
        <v>101</v>
      </c>
      <c r="M3122" s="211">
        <f>VLOOKUP(J3122,'Depr Rates'!A:G,7,FALSE)</f>
        <v>3.2500000000000001E-2</v>
      </c>
    </row>
    <row r="3123" spans="1:13" ht="14.45" x14ac:dyDescent="0.3">
      <c r="A3123" s="212" t="s">
        <v>102</v>
      </c>
      <c r="B3123" s="213">
        <v>10600501</v>
      </c>
      <c r="C3123" s="212" t="s">
        <v>12614</v>
      </c>
      <c r="D3123" s="214">
        <v>43525</v>
      </c>
      <c r="E3123" s="160" t="s">
        <v>373</v>
      </c>
      <c r="F3123" s="160">
        <v>111024248</v>
      </c>
      <c r="G3123" s="215">
        <v>5687.02</v>
      </c>
      <c r="H3123" s="214">
        <v>43496</v>
      </c>
      <c r="I3123" s="160" t="s">
        <v>509</v>
      </c>
      <c r="J3123" s="160" t="s">
        <v>7326</v>
      </c>
      <c r="K3123" s="160">
        <f t="shared" si="53"/>
        <v>1</v>
      </c>
      <c r="L3123" s="160" t="s">
        <v>101</v>
      </c>
      <c r="M3123" s="211">
        <f>VLOOKUP(J3123,'Depr Rates'!A:G,7,FALSE)</f>
        <v>3.2500000000000001E-2</v>
      </c>
    </row>
    <row r="3124" spans="1:13" ht="14.45" x14ac:dyDescent="0.3">
      <c r="A3124" s="212" t="s">
        <v>102</v>
      </c>
      <c r="B3124" s="213">
        <v>10600501</v>
      </c>
      <c r="C3124" s="212" t="s">
        <v>12614</v>
      </c>
      <c r="D3124" s="214">
        <v>43525</v>
      </c>
      <c r="E3124" s="160" t="s">
        <v>373</v>
      </c>
      <c r="F3124" s="160">
        <v>111024248</v>
      </c>
      <c r="G3124" s="215">
        <v>-5641.68</v>
      </c>
      <c r="H3124" s="214">
        <v>43496</v>
      </c>
      <c r="I3124" s="160" t="s">
        <v>509</v>
      </c>
      <c r="J3124" s="160" t="s">
        <v>7326</v>
      </c>
      <c r="K3124" s="160">
        <f t="shared" si="53"/>
        <v>1</v>
      </c>
      <c r="L3124" s="160" t="s">
        <v>101</v>
      </c>
      <c r="M3124" s="211">
        <f>VLOOKUP(J3124,'Depr Rates'!A:G,7,FALSE)</f>
        <v>3.2500000000000001E-2</v>
      </c>
    </row>
    <row r="3125" spans="1:13" ht="14.45" x14ac:dyDescent="0.3">
      <c r="A3125" s="212" t="s">
        <v>102</v>
      </c>
      <c r="B3125" s="213">
        <v>10600501</v>
      </c>
      <c r="C3125" s="212" t="s">
        <v>12614</v>
      </c>
      <c r="D3125" s="214">
        <v>43525</v>
      </c>
      <c r="E3125" s="160" t="s">
        <v>373</v>
      </c>
      <c r="F3125" s="160">
        <v>111024248</v>
      </c>
      <c r="G3125" s="160">
        <v>24.4</v>
      </c>
      <c r="H3125" s="214">
        <v>43496</v>
      </c>
      <c r="I3125" s="160" t="s">
        <v>509</v>
      </c>
      <c r="J3125" s="160" t="s">
        <v>7326</v>
      </c>
      <c r="K3125" s="160">
        <f t="shared" si="53"/>
        <v>1</v>
      </c>
      <c r="L3125" s="160" t="s">
        <v>101</v>
      </c>
      <c r="M3125" s="211">
        <f>VLOOKUP(J3125,'Depr Rates'!A:G,7,FALSE)</f>
        <v>3.2500000000000001E-2</v>
      </c>
    </row>
    <row r="3126" spans="1:13" ht="14.45" x14ac:dyDescent="0.3">
      <c r="A3126" s="212" t="s">
        <v>102</v>
      </c>
      <c r="B3126" s="213">
        <v>10600501</v>
      </c>
      <c r="C3126" s="212" t="s">
        <v>12614</v>
      </c>
      <c r="D3126" s="214">
        <v>43525</v>
      </c>
      <c r="E3126" s="160" t="s">
        <v>373</v>
      </c>
      <c r="F3126" s="160">
        <v>111024276</v>
      </c>
      <c r="G3126" s="215">
        <v>15522.78</v>
      </c>
      <c r="H3126" s="214">
        <v>43528</v>
      </c>
      <c r="I3126" s="160" t="s">
        <v>602</v>
      </c>
      <c r="J3126" s="160" t="s">
        <v>7326</v>
      </c>
      <c r="K3126" s="160">
        <f t="shared" si="53"/>
        <v>3</v>
      </c>
      <c r="L3126" s="160" t="s">
        <v>101</v>
      </c>
      <c r="M3126" s="211">
        <f>VLOOKUP(J3126,'Depr Rates'!A:G,7,FALSE)</f>
        <v>3.2500000000000001E-2</v>
      </c>
    </row>
    <row r="3127" spans="1:13" ht="14.45" x14ac:dyDescent="0.3">
      <c r="A3127" s="212" t="s">
        <v>102</v>
      </c>
      <c r="B3127" s="213">
        <v>10600501</v>
      </c>
      <c r="C3127" s="212" t="s">
        <v>12614</v>
      </c>
      <c r="D3127" s="214">
        <v>43525</v>
      </c>
      <c r="E3127" s="160" t="s">
        <v>373</v>
      </c>
      <c r="F3127" s="160">
        <v>111024276</v>
      </c>
      <c r="G3127" s="215">
        <v>16389.099999999999</v>
      </c>
      <c r="H3127" s="214">
        <v>43528</v>
      </c>
      <c r="I3127" s="160" t="s">
        <v>602</v>
      </c>
      <c r="J3127" s="160" t="s">
        <v>7326</v>
      </c>
      <c r="K3127" s="160">
        <f t="shared" si="53"/>
        <v>3</v>
      </c>
      <c r="L3127" s="160" t="s">
        <v>101</v>
      </c>
      <c r="M3127" s="211">
        <f>VLOOKUP(J3127,'Depr Rates'!A:G,7,FALSE)</f>
        <v>3.2500000000000001E-2</v>
      </c>
    </row>
    <row r="3128" spans="1:13" ht="14.45" x14ac:dyDescent="0.3">
      <c r="A3128" s="212" t="s">
        <v>102</v>
      </c>
      <c r="B3128" s="213">
        <v>10100501</v>
      </c>
      <c r="C3128" s="212" t="s">
        <v>12614</v>
      </c>
      <c r="D3128" s="214">
        <v>43466</v>
      </c>
      <c r="E3128" s="160" t="s">
        <v>459</v>
      </c>
      <c r="F3128" s="160">
        <v>111024565</v>
      </c>
      <c r="G3128" s="215">
        <v>22161.89</v>
      </c>
      <c r="H3128" s="214">
        <v>43468</v>
      </c>
      <c r="I3128" s="160" t="s">
        <v>389</v>
      </c>
      <c r="J3128" s="160" t="s">
        <v>7326</v>
      </c>
      <c r="K3128" s="160">
        <f t="shared" ref="K3128:K3136" si="54">MONTH(H3128)</f>
        <v>1</v>
      </c>
      <c r="L3128" s="160" t="s">
        <v>101</v>
      </c>
      <c r="M3128" s="211">
        <f>VLOOKUP(J3128,'Depr Rates'!A:G,7,FALSE)</f>
        <v>3.2500000000000001E-2</v>
      </c>
    </row>
    <row r="3129" spans="1:13" ht="14.45" x14ac:dyDescent="0.3">
      <c r="A3129" s="212" t="s">
        <v>102</v>
      </c>
      <c r="B3129" s="213">
        <v>10100501</v>
      </c>
      <c r="C3129" s="212" t="s">
        <v>12614</v>
      </c>
      <c r="D3129" s="214">
        <v>43466</v>
      </c>
      <c r="E3129" s="160" t="s">
        <v>383</v>
      </c>
      <c r="F3129" s="160">
        <v>111024565</v>
      </c>
      <c r="G3129" s="215">
        <v>22948.83</v>
      </c>
      <c r="H3129" s="214">
        <v>43466</v>
      </c>
      <c r="I3129" s="160" t="s">
        <v>384</v>
      </c>
      <c r="J3129" s="160" t="s">
        <v>7326</v>
      </c>
      <c r="K3129" s="160">
        <f t="shared" si="54"/>
        <v>1</v>
      </c>
      <c r="L3129" s="160" t="s">
        <v>101</v>
      </c>
      <c r="M3129" s="211">
        <f>VLOOKUP(J3129,'Depr Rates'!A:G,7,FALSE)</f>
        <v>3.2500000000000001E-2</v>
      </c>
    </row>
    <row r="3130" spans="1:13" ht="14.45" x14ac:dyDescent="0.3">
      <c r="A3130" s="212" t="s">
        <v>102</v>
      </c>
      <c r="B3130" s="213">
        <v>10100501</v>
      </c>
      <c r="C3130" s="212" t="s">
        <v>12614</v>
      </c>
      <c r="D3130" s="214">
        <v>43497</v>
      </c>
      <c r="E3130" s="160" t="s">
        <v>383</v>
      </c>
      <c r="F3130" s="160">
        <v>111024565</v>
      </c>
      <c r="G3130" s="160">
        <v>151.19999999999999</v>
      </c>
      <c r="H3130" s="214">
        <v>43497</v>
      </c>
      <c r="I3130" s="160" t="s">
        <v>384</v>
      </c>
      <c r="J3130" s="160" t="s">
        <v>7326</v>
      </c>
      <c r="K3130" s="160">
        <f t="shared" si="54"/>
        <v>2</v>
      </c>
      <c r="L3130" s="160" t="s">
        <v>101</v>
      </c>
      <c r="M3130" s="211">
        <f>VLOOKUP(J3130,'Depr Rates'!A:G,7,FALSE)</f>
        <v>3.2500000000000001E-2</v>
      </c>
    </row>
    <row r="3131" spans="1:13" ht="14.45" x14ac:dyDescent="0.3">
      <c r="A3131" s="212" t="s">
        <v>102</v>
      </c>
      <c r="B3131" s="213">
        <v>10100501</v>
      </c>
      <c r="C3131" s="212" t="s">
        <v>12614</v>
      </c>
      <c r="D3131" s="214">
        <v>43497</v>
      </c>
      <c r="E3131" s="160" t="s">
        <v>383</v>
      </c>
      <c r="F3131" s="160">
        <v>111024565</v>
      </c>
      <c r="G3131" s="160">
        <v>82.64</v>
      </c>
      <c r="H3131" s="214">
        <v>43497</v>
      </c>
      <c r="I3131" s="160" t="s">
        <v>384</v>
      </c>
      <c r="J3131" s="160" t="s">
        <v>7326</v>
      </c>
      <c r="K3131" s="160">
        <f t="shared" si="54"/>
        <v>2</v>
      </c>
      <c r="L3131" s="160" t="s">
        <v>101</v>
      </c>
      <c r="M3131" s="211">
        <f>VLOOKUP(J3131,'Depr Rates'!A:G,7,FALSE)</f>
        <v>3.2500000000000001E-2</v>
      </c>
    </row>
    <row r="3132" spans="1:13" ht="14.45" x14ac:dyDescent="0.3">
      <c r="A3132" s="212" t="s">
        <v>102</v>
      </c>
      <c r="B3132" s="213">
        <v>10600501</v>
      </c>
      <c r="C3132" s="212" t="s">
        <v>12614</v>
      </c>
      <c r="D3132" s="214">
        <v>43497</v>
      </c>
      <c r="E3132" s="160" t="s">
        <v>373</v>
      </c>
      <c r="F3132" s="160">
        <v>111024775</v>
      </c>
      <c r="G3132" s="215">
        <v>32788.85</v>
      </c>
      <c r="H3132" s="214">
        <v>43492</v>
      </c>
      <c r="I3132" s="160" t="s">
        <v>474</v>
      </c>
      <c r="J3132" s="160" t="s">
        <v>421</v>
      </c>
      <c r="K3132" s="160">
        <f t="shared" si="54"/>
        <v>1</v>
      </c>
      <c r="L3132" s="160" t="s">
        <v>101</v>
      </c>
      <c r="M3132" s="211">
        <f>VLOOKUP(J3132,'Depr Rates'!A:G,7,FALSE)</f>
        <v>1.8099999999999998E-2</v>
      </c>
    </row>
    <row r="3133" spans="1:13" ht="14.45" x14ac:dyDescent="0.3">
      <c r="A3133" s="212" t="s">
        <v>102</v>
      </c>
      <c r="B3133" s="213">
        <v>10600501</v>
      </c>
      <c r="C3133" s="212" t="s">
        <v>12614</v>
      </c>
      <c r="D3133" s="214">
        <v>43497</v>
      </c>
      <c r="E3133" s="160" t="s">
        <v>373</v>
      </c>
      <c r="F3133" s="160">
        <v>111024775</v>
      </c>
      <c r="G3133" s="215">
        <v>25470.93</v>
      </c>
      <c r="H3133" s="214">
        <v>43492</v>
      </c>
      <c r="I3133" s="160" t="s">
        <v>474</v>
      </c>
      <c r="J3133" s="160" t="s">
        <v>421</v>
      </c>
      <c r="K3133" s="160">
        <f t="shared" si="54"/>
        <v>1</v>
      </c>
      <c r="L3133" s="160" t="s">
        <v>101</v>
      </c>
      <c r="M3133" s="211">
        <f>VLOOKUP(J3133,'Depr Rates'!A:G,7,FALSE)</f>
        <v>1.8099999999999998E-2</v>
      </c>
    </row>
    <row r="3134" spans="1:13" ht="14.45" x14ac:dyDescent="0.3">
      <c r="A3134" s="212" t="s">
        <v>102</v>
      </c>
      <c r="B3134" s="213">
        <v>10600501</v>
      </c>
      <c r="C3134" s="212" t="s">
        <v>12614</v>
      </c>
      <c r="D3134" s="214">
        <v>43525</v>
      </c>
      <c r="E3134" s="160" t="s">
        <v>373</v>
      </c>
      <c r="F3134" s="160">
        <v>111024775</v>
      </c>
      <c r="G3134" s="215">
        <v>25673</v>
      </c>
      <c r="H3134" s="214">
        <v>43492</v>
      </c>
      <c r="I3134" s="160" t="s">
        <v>474</v>
      </c>
      <c r="J3134" s="160" t="s">
        <v>421</v>
      </c>
      <c r="K3134" s="160">
        <f t="shared" si="54"/>
        <v>1</v>
      </c>
      <c r="L3134" s="160" t="s">
        <v>101</v>
      </c>
      <c r="M3134" s="211">
        <f>VLOOKUP(J3134,'Depr Rates'!A:G,7,FALSE)</f>
        <v>1.8099999999999998E-2</v>
      </c>
    </row>
    <row r="3135" spans="1:13" ht="14.45" x14ac:dyDescent="0.3">
      <c r="A3135" s="212" t="s">
        <v>102</v>
      </c>
      <c r="B3135" s="213">
        <v>10600501</v>
      </c>
      <c r="C3135" s="212" t="s">
        <v>12614</v>
      </c>
      <c r="D3135" s="214">
        <v>43525</v>
      </c>
      <c r="E3135" s="160" t="s">
        <v>373</v>
      </c>
      <c r="F3135" s="160">
        <v>111024775</v>
      </c>
      <c r="G3135" s="215">
        <v>-25468.3</v>
      </c>
      <c r="H3135" s="214">
        <v>43492</v>
      </c>
      <c r="I3135" s="160" t="s">
        <v>474</v>
      </c>
      <c r="J3135" s="160" t="s">
        <v>421</v>
      </c>
      <c r="K3135" s="160">
        <f t="shared" si="54"/>
        <v>1</v>
      </c>
      <c r="L3135" s="160" t="s">
        <v>101</v>
      </c>
      <c r="M3135" s="211">
        <f>VLOOKUP(J3135,'Depr Rates'!A:G,7,FALSE)</f>
        <v>1.8099999999999998E-2</v>
      </c>
    </row>
    <row r="3136" spans="1:13" ht="14.45" x14ac:dyDescent="0.3">
      <c r="A3136" s="212" t="s">
        <v>102</v>
      </c>
      <c r="B3136" s="213">
        <v>10600501</v>
      </c>
      <c r="C3136" s="212" t="s">
        <v>12614</v>
      </c>
      <c r="D3136" s="214">
        <v>43525</v>
      </c>
      <c r="E3136" s="160" t="s">
        <v>373</v>
      </c>
      <c r="F3136" s="160">
        <v>111024775</v>
      </c>
      <c r="G3136" s="160">
        <v>110.17</v>
      </c>
      <c r="H3136" s="214">
        <v>43492</v>
      </c>
      <c r="I3136" s="160" t="s">
        <v>474</v>
      </c>
      <c r="J3136" s="160" t="s">
        <v>421</v>
      </c>
      <c r="K3136" s="160">
        <f t="shared" si="54"/>
        <v>1</v>
      </c>
      <c r="L3136" s="160" t="s">
        <v>101</v>
      </c>
      <c r="M3136" s="211">
        <f>VLOOKUP(J3136,'Depr Rates'!A:G,7,FALSE)</f>
        <v>1.8099999999999998E-2</v>
      </c>
    </row>
    <row r="3137" spans="1:13" ht="14.45" x14ac:dyDescent="0.3">
      <c r="A3137" s="212" t="s">
        <v>102</v>
      </c>
      <c r="B3137" s="213">
        <v>10600501</v>
      </c>
      <c r="C3137" s="212" t="s">
        <v>12614</v>
      </c>
      <c r="D3137" s="214">
        <v>43344</v>
      </c>
      <c r="E3137" s="160" t="s">
        <v>373</v>
      </c>
      <c r="F3137" s="160">
        <v>101111124</v>
      </c>
      <c r="G3137" s="160">
        <v>624.54999999999995</v>
      </c>
      <c r="H3137" s="214">
        <v>43364</v>
      </c>
      <c r="I3137" s="160" t="s">
        <v>374</v>
      </c>
      <c r="J3137" s="160" t="s">
        <v>375</v>
      </c>
      <c r="K3137" s="160">
        <v>2018</v>
      </c>
      <c r="L3137" s="160" t="e">
        <v>#N/A</v>
      </c>
      <c r="M3137" s="160"/>
    </row>
    <row r="3138" spans="1:13" ht="14.45" x14ac:dyDescent="0.3">
      <c r="A3138" s="212" t="s">
        <v>102</v>
      </c>
      <c r="B3138" s="213">
        <v>10600501</v>
      </c>
      <c r="C3138" s="212" t="s">
        <v>12614</v>
      </c>
      <c r="D3138" s="214">
        <v>43344</v>
      </c>
      <c r="E3138" s="160" t="s">
        <v>373</v>
      </c>
      <c r="F3138" s="160">
        <v>101111124</v>
      </c>
      <c r="G3138" s="215">
        <v>24482.03</v>
      </c>
      <c r="H3138" s="214">
        <v>43364</v>
      </c>
      <c r="I3138" s="160" t="s">
        <v>374</v>
      </c>
      <c r="J3138" s="160" t="s">
        <v>376</v>
      </c>
      <c r="K3138" s="160">
        <v>2018</v>
      </c>
      <c r="L3138" s="160" t="e">
        <v>#N/A</v>
      </c>
      <c r="M3138" s="160"/>
    </row>
    <row r="3139" spans="1:13" ht="14.45" x14ac:dyDescent="0.3">
      <c r="A3139" s="212" t="s">
        <v>102</v>
      </c>
      <c r="B3139" s="213">
        <v>10600501</v>
      </c>
      <c r="C3139" s="212" t="s">
        <v>12614</v>
      </c>
      <c r="D3139" s="214">
        <v>43344</v>
      </c>
      <c r="E3139" s="160" t="s">
        <v>373</v>
      </c>
      <c r="F3139" s="160">
        <v>101111124</v>
      </c>
      <c r="G3139" s="215">
        <v>11500.38</v>
      </c>
      <c r="H3139" s="214">
        <v>43364</v>
      </c>
      <c r="I3139" s="160" t="s">
        <v>374</v>
      </c>
      <c r="J3139" s="160" t="s">
        <v>377</v>
      </c>
      <c r="K3139" s="160">
        <v>2018</v>
      </c>
      <c r="L3139" s="160" t="e">
        <v>#N/A</v>
      </c>
      <c r="M3139" s="160"/>
    </row>
    <row r="3140" spans="1:13" ht="14.45" x14ac:dyDescent="0.3">
      <c r="A3140" s="212" t="s">
        <v>102</v>
      </c>
      <c r="B3140" s="213">
        <v>10600501</v>
      </c>
      <c r="C3140" s="212" t="s">
        <v>12614</v>
      </c>
      <c r="D3140" s="214">
        <v>43344</v>
      </c>
      <c r="E3140" s="160" t="s">
        <v>373</v>
      </c>
      <c r="F3140" s="160">
        <v>101111414</v>
      </c>
      <c r="G3140" s="215">
        <v>28212.2</v>
      </c>
      <c r="H3140" s="214">
        <v>43364</v>
      </c>
      <c r="I3140" s="160" t="s">
        <v>378</v>
      </c>
      <c r="J3140" s="160" t="s">
        <v>376</v>
      </c>
      <c r="K3140" s="160">
        <v>2018</v>
      </c>
      <c r="L3140" s="160" t="e">
        <v>#N/A</v>
      </c>
      <c r="M3140" s="160"/>
    </row>
    <row r="3141" spans="1:13" ht="14.45" x14ac:dyDescent="0.3">
      <c r="A3141" s="212" t="s">
        <v>102</v>
      </c>
      <c r="B3141" s="213">
        <v>10600501</v>
      </c>
      <c r="C3141" s="212" t="s">
        <v>12614</v>
      </c>
      <c r="D3141" s="214">
        <v>43344</v>
      </c>
      <c r="E3141" s="160" t="s">
        <v>373</v>
      </c>
      <c r="F3141" s="160">
        <v>101111414</v>
      </c>
      <c r="G3141" s="160">
        <v>549.59</v>
      </c>
      <c r="H3141" s="214">
        <v>43364</v>
      </c>
      <c r="I3141" s="160" t="s">
        <v>378</v>
      </c>
      <c r="J3141" s="160" t="s">
        <v>375</v>
      </c>
      <c r="K3141" s="160">
        <v>2018</v>
      </c>
      <c r="L3141" s="160" t="e">
        <v>#N/A</v>
      </c>
      <c r="M3141" s="160"/>
    </row>
    <row r="3142" spans="1:13" ht="14.45" x14ac:dyDescent="0.3">
      <c r="A3142" s="212" t="s">
        <v>102</v>
      </c>
      <c r="B3142" s="213">
        <v>10600501</v>
      </c>
      <c r="C3142" s="212" t="s">
        <v>12614</v>
      </c>
      <c r="D3142" s="214">
        <v>43344</v>
      </c>
      <c r="E3142" s="160" t="s">
        <v>373</v>
      </c>
      <c r="F3142" s="160">
        <v>101111414</v>
      </c>
      <c r="G3142" s="160">
        <v>346.34</v>
      </c>
      <c r="H3142" s="214">
        <v>43364</v>
      </c>
      <c r="I3142" s="160" t="s">
        <v>378</v>
      </c>
      <c r="J3142" s="160" t="s">
        <v>377</v>
      </c>
      <c r="K3142" s="160">
        <v>2018</v>
      </c>
      <c r="L3142" s="160" t="e">
        <v>#N/A</v>
      </c>
      <c r="M3142" s="160"/>
    </row>
    <row r="3143" spans="1:13" ht="14.45" x14ac:dyDescent="0.3">
      <c r="A3143" s="212" t="s">
        <v>102</v>
      </c>
      <c r="B3143" s="213">
        <v>10600501</v>
      </c>
      <c r="C3143" s="212" t="s">
        <v>12614</v>
      </c>
      <c r="D3143" s="214">
        <v>43344</v>
      </c>
      <c r="E3143" s="160" t="s">
        <v>373</v>
      </c>
      <c r="F3143" s="160">
        <v>101111414</v>
      </c>
      <c r="G3143" s="215">
        <v>6108.4</v>
      </c>
      <c r="H3143" s="214">
        <v>43364</v>
      </c>
      <c r="I3143" s="160" t="s">
        <v>378</v>
      </c>
      <c r="J3143" s="160" t="s">
        <v>376</v>
      </c>
      <c r="K3143" s="160">
        <v>2018</v>
      </c>
      <c r="L3143" s="160" t="e">
        <v>#N/A</v>
      </c>
      <c r="M3143" s="160"/>
    </row>
    <row r="3144" spans="1:13" ht="14.45" x14ac:dyDescent="0.3">
      <c r="A3144" s="212" t="s">
        <v>102</v>
      </c>
      <c r="B3144" s="213">
        <v>10600501</v>
      </c>
      <c r="C3144" s="212" t="s">
        <v>12614</v>
      </c>
      <c r="D3144" s="214">
        <v>43344</v>
      </c>
      <c r="E3144" s="160" t="s">
        <v>373</v>
      </c>
      <c r="F3144" s="160">
        <v>101111414</v>
      </c>
      <c r="G3144" s="160">
        <v>119</v>
      </c>
      <c r="H3144" s="214">
        <v>43364</v>
      </c>
      <c r="I3144" s="160" t="s">
        <v>378</v>
      </c>
      <c r="J3144" s="160" t="s">
        <v>375</v>
      </c>
      <c r="K3144" s="160">
        <v>2018</v>
      </c>
      <c r="L3144" s="160" t="e">
        <v>#N/A</v>
      </c>
      <c r="M3144" s="160"/>
    </row>
    <row r="3145" spans="1:13" ht="14.45" x14ac:dyDescent="0.3">
      <c r="A3145" s="212" t="s">
        <v>102</v>
      </c>
      <c r="B3145" s="213">
        <v>10600501</v>
      </c>
      <c r="C3145" s="212" t="s">
        <v>12614</v>
      </c>
      <c r="D3145" s="214">
        <v>43344</v>
      </c>
      <c r="E3145" s="160" t="s">
        <v>373</v>
      </c>
      <c r="F3145" s="160">
        <v>101111414</v>
      </c>
      <c r="G3145" s="160">
        <v>74.989999999999995</v>
      </c>
      <c r="H3145" s="214">
        <v>43364</v>
      </c>
      <c r="I3145" s="160" t="s">
        <v>378</v>
      </c>
      <c r="J3145" s="160" t="s">
        <v>377</v>
      </c>
      <c r="K3145" s="160">
        <v>2018</v>
      </c>
      <c r="L3145" s="160" t="e">
        <v>#N/A</v>
      </c>
      <c r="M3145" s="160"/>
    </row>
    <row r="3146" spans="1:13" ht="14.45" x14ac:dyDescent="0.3">
      <c r="A3146" s="212" t="s">
        <v>102</v>
      </c>
      <c r="B3146" s="213">
        <v>10600501</v>
      </c>
      <c r="C3146" s="212" t="s">
        <v>12614</v>
      </c>
      <c r="D3146" s="214">
        <v>43344</v>
      </c>
      <c r="E3146" s="160" t="s">
        <v>373</v>
      </c>
      <c r="F3146" s="160">
        <v>101111124</v>
      </c>
      <c r="G3146" s="160">
        <v>366.77</v>
      </c>
      <c r="H3146" s="214">
        <v>43364</v>
      </c>
      <c r="I3146" s="160" t="s">
        <v>374</v>
      </c>
      <c r="J3146" s="160" t="s">
        <v>375</v>
      </c>
      <c r="K3146" s="160">
        <v>2018</v>
      </c>
      <c r="L3146" s="160" t="e">
        <v>#N/A</v>
      </c>
      <c r="M3146" s="160"/>
    </row>
    <row r="3147" spans="1:13" x14ac:dyDescent="0.25">
      <c r="A3147" s="212" t="s">
        <v>102</v>
      </c>
      <c r="B3147" s="213">
        <v>10600501</v>
      </c>
      <c r="C3147" s="212" t="s">
        <v>12614</v>
      </c>
      <c r="D3147" s="214">
        <v>43344</v>
      </c>
      <c r="E3147" s="160" t="s">
        <v>373</v>
      </c>
      <c r="F3147" s="160">
        <v>101111124</v>
      </c>
      <c r="G3147" s="215">
        <v>14377.47</v>
      </c>
      <c r="H3147" s="214">
        <v>43364</v>
      </c>
      <c r="I3147" s="160" t="s">
        <v>374</v>
      </c>
      <c r="J3147" s="160" t="s">
        <v>376</v>
      </c>
      <c r="K3147" s="160">
        <v>2018</v>
      </c>
      <c r="L3147" s="160" t="e">
        <v>#N/A</v>
      </c>
      <c r="M3147" s="160"/>
    </row>
    <row r="3148" spans="1:13" x14ac:dyDescent="0.25">
      <c r="A3148" s="212" t="s">
        <v>102</v>
      </c>
      <c r="B3148" s="213">
        <v>10600501</v>
      </c>
      <c r="C3148" s="212" t="s">
        <v>12614</v>
      </c>
      <c r="D3148" s="214">
        <v>43344</v>
      </c>
      <c r="E3148" s="160" t="s">
        <v>373</v>
      </c>
      <c r="F3148" s="160">
        <v>101111124</v>
      </c>
      <c r="G3148" s="215">
        <v>6753.78</v>
      </c>
      <c r="H3148" s="214">
        <v>43364</v>
      </c>
      <c r="I3148" s="160" t="s">
        <v>374</v>
      </c>
      <c r="J3148" s="160" t="s">
        <v>377</v>
      </c>
      <c r="K3148" s="160">
        <v>2018</v>
      </c>
      <c r="L3148" s="160" t="e">
        <v>#N/A</v>
      </c>
      <c r="M3148" s="160"/>
    </row>
    <row r="3149" spans="1:13" x14ac:dyDescent="0.25">
      <c r="A3149" s="212" t="s">
        <v>102</v>
      </c>
      <c r="B3149" s="213">
        <v>10600501</v>
      </c>
      <c r="C3149" s="212" t="s">
        <v>12614</v>
      </c>
      <c r="D3149" s="214">
        <v>43374</v>
      </c>
      <c r="E3149" s="160" t="s">
        <v>373</v>
      </c>
      <c r="F3149" s="160">
        <v>101111124</v>
      </c>
      <c r="G3149" s="160">
        <v>8.0500000000000007</v>
      </c>
      <c r="H3149" s="214">
        <v>43364</v>
      </c>
      <c r="I3149" s="160" t="s">
        <v>374</v>
      </c>
      <c r="J3149" s="160" t="s">
        <v>375</v>
      </c>
      <c r="K3149" s="160">
        <v>2018</v>
      </c>
      <c r="L3149" s="160" t="e">
        <v>#N/A</v>
      </c>
      <c r="M3149" s="160"/>
    </row>
    <row r="3150" spans="1:13" x14ac:dyDescent="0.25">
      <c r="A3150" s="212" t="s">
        <v>102</v>
      </c>
      <c r="B3150" s="213">
        <v>10600501</v>
      </c>
      <c r="C3150" s="212" t="s">
        <v>12614</v>
      </c>
      <c r="D3150" s="214">
        <v>43374</v>
      </c>
      <c r="E3150" s="160" t="s">
        <v>373</v>
      </c>
      <c r="F3150" s="160">
        <v>101111124</v>
      </c>
      <c r="G3150" s="160">
        <v>315.75</v>
      </c>
      <c r="H3150" s="214">
        <v>43364</v>
      </c>
      <c r="I3150" s="160" t="s">
        <v>374</v>
      </c>
      <c r="J3150" s="160" t="s">
        <v>376</v>
      </c>
      <c r="K3150" s="160">
        <v>2018</v>
      </c>
      <c r="L3150" s="160" t="e">
        <v>#N/A</v>
      </c>
      <c r="M3150" s="160"/>
    </row>
    <row r="3151" spans="1:13" x14ac:dyDescent="0.25">
      <c r="A3151" s="212" t="s">
        <v>102</v>
      </c>
      <c r="B3151" s="213">
        <v>10600501</v>
      </c>
      <c r="C3151" s="212" t="s">
        <v>12614</v>
      </c>
      <c r="D3151" s="214">
        <v>43374</v>
      </c>
      <c r="E3151" s="160" t="s">
        <v>373</v>
      </c>
      <c r="F3151" s="160">
        <v>101111124</v>
      </c>
      <c r="G3151" s="160">
        <v>148.32</v>
      </c>
      <c r="H3151" s="214">
        <v>43364</v>
      </c>
      <c r="I3151" s="160" t="s">
        <v>374</v>
      </c>
      <c r="J3151" s="160" t="s">
        <v>377</v>
      </c>
      <c r="K3151" s="160">
        <v>2018</v>
      </c>
      <c r="L3151" s="160" t="e">
        <v>#N/A</v>
      </c>
      <c r="M3151" s="160"/>
    </row>
    <row r="3152" spans="1:13" x14ac:dyDescent="0.25">
      <c r="A3152" s="212" t="s">
        <v>102</v>
      </c>
      <c r="B3152" s="213">
        <v>10600501</v>
      </c>
      <c r="C3152" s="212" t="s">
        <v>12614</v>
      </c>
      <c r="D3152" s="214">
        <v>43374</v>
      </c>
      <c r="E3152" s="160" t="s">
        <v>373</v>
      </c>
      <c r="F3152" s="160">
        <v>101111414</v>
      </c>
      <c r="G3152" s="160">
        <v>7.74</v>
      </c>
      <c r="H3152" s="214">
        <v>43364</v>
      </c>
      <c r="I3152" s="160" t="s">
        <v>378</v>
      </c>
      <c r="J3152" s="160" t="s">
        <v>375</v>
      </c>
      <c r="K3152" s="160">
        <v>2018</v>
      </c>
      <c r="L3152" s="160" t="e">
        <v>#N/A</v>
      </c>
      <c r="M3152" s="160"/>
    </row>
    <row r="3153" spans="1:13" x14ac:dyDescent="0.25">
      <c r="A3153" s="212" t="s">
        <v>102</v>
      </c>
      <c r="B3153" s="213">
        <v>10600501</v>
      </c>
      <c r="C3153" s="212" t="s">
        <v>12614</v>
      </c>
      <c r="D3153" s="214">
        <v>43374</v>
      </c>
      <c r="E3153" s="160" t="s">
        <v>373</v>
      </c>
      <c r="F3153" s="160">
        <v>101111414</v>
      </c>
      <c r="G3153" s="160">
        <v>397.55</v>
      </c>
      <c r="H3153" s="214">
        <v>43364</v>
      </c>
      <c r="I3153" s="160" t="s">
        <v>378</v>
      </c>
      <c r="J3153" s="160" t="s">
        <v>376</v>
      </c>
      <c r="K3153" s="160">
        <v>2018</v>
      </c>
      <c r="L3153" s="160" t="e">
        <v>#N/A</v>
      </c>
      <c r="M3153" s="160"/>
    </row>
    <row r="3154" spans="1:13" x14ac:dyDescent="0.25">
      <c r="A3154" s="212" t="s">
        <v>102</v>
      </c>
      <c r="B3154" s="213">
        <v>10600501</v>
      </c>
      <c r="C3154" s="212" t="s">
        <v>12614</v>
      </c>
      <c r="D3154" s="214">
        <v>43374</v>
      </c>
      <c r="E3154" s="160" t="s">
        <v>373</v>
      </c>
      <c r="F3154" s="160">
        <v>101111414</v>
      </c>
      <c r="G3154" s="160">
        <v>4.88</v>
      </c>
      <c r="H3154" s="214">
        <v>43364</v>
      </c>
      <c r="I3154" s="160" t="s">
        <v>378</v>
      </c>
      <c r="J3154" s="160" t="s">
        <v>377</v>
      </c>
      <c r="K3154" s="160">
        <v>2018</v>
      </c>
      <c r="L3154" s="160" t="e">
        <v>#N/A</v>
      </c>
      <c r="M3154" s="160"/>
    </row>
    <row r="3155" spans="1:13" x14ac:dyDescent="0.25">
      <c r="A3155" s="212" t="s">
        <v>102</v>
      </c>
      <c r="B3155" s="213">
        <v>10600501</v>
      </c>
      <c r="C3155" s="212" t="s">
        <v>12614</v>
      </c>
      <c r="D3155" s="214">
        <v>43374</v>
      </c>
      <c r="E3155" s="160" t="s">
        <v>373</v>
      </c>
      <c r="F3155" s="160">
        <v>101111124</v>
      </c>
      <c r="G3155" s="160">
        <v>9.23</v>
      </c>
      <c r="H3155" s="214">
        <v>43364</v>
      </c>
      <c r="I3155" s="160" t="s">
        <v>374</v>
      </c>
      <c r="J3155" s="160" t="s">
        <v>375</v>
      </c>
      <c r="K3155" s="160">
        <v>2018</v>
      </c>
      <c r="L3155" s="160" t="e">
        <v>#N/A</v>
      </c>
      <c r="M3155" s="160"/>
    </row>
    <row r="3156" spans="1:13" x14ac:dyDescent="0.25">
      <c r="A3156" s="212" t="s">
        <v>102</v>
      </c>
      <c r="B3156" s="213">
        <v>10600501</v>
      </c>
      <c r="C3156" s="212" t="s">
        <v>12614</v>
      </c>
      <c r="D3156" s="214">
        <v>43374</v>
      </c>
      <c r="E3156" s="160" t="s">
        <v>373</v>
      </c>
      <c r="F3156" s="160">
        <v>101111124</v>
      </c>
      <c r="G3156" s="160">
        <v>361.76</v>
      </c>
      <c r="H3156" s="214">
        <v>43364</v>
      </c>
      <c r="I3156" s="160" t="s">
        <v>374</v>
      </c>
      <c r="J3156" s="160" t="s">
        <v>376</v>
      </c>
      <c r="K3156" s="160">
        <v>2018</v>
      </c>
      <c r="L3156" s="160" t="e">
        <v>#N/A</v>
      </c>
      <c r="M3156" s="160"/>
    </row>
    <row r="3157" spans="1:13" x14ac:dyDescent="0.25">
      <c r="A3157" s="212" t="s">
        <v>102</v>
      </c>
      <c r="B3157" s="213">
        <v>10600501</v>
      </c>
      <c r="C3157" s="212" t="s">
        <v>12614</v>
      </c>
      <c r="D3157" s="214">
        <v>43374</v>
      </c>
      <c r="E3157" s="160" t="s">
        <v>373</v>
      </c>
      <c r="F3157" s="160">
        <v>101111124</v>
      </c>
      <c r="G3157" s="160">
        <v>169.94</v>
      </c>
      <c r="H3157" s="214">
        <v>43364</v>
      </c>
      <c r="I3157" s="160" t="s">
        <v>374</v>
      </c>
      <c r="J3157" s="160" t="s">
        <v>377</v>
      </c>
      <c r="K3157" s="160">
        <v>2018</v>
      </c>
      <c r="L3157" s="160" t="e">
        <v>#N/A</v>
      </c>
      <c r="M3157" s="160"/>
    </row>
    <row r="3158" spans="1:13" x14ac:dyDescent="0.25">
      <c r="A3158" s="212" t="s">
        <v>102</v>
      </c>
      <c r="B3158" s="213">
        <v>10600501</v>
      </c>
      <c r="C3158" s="212" t="s">
        <v>12614</v>
      </c>
      <c r="D3158" s="214">
        <v>43374</v>
      </c>
      <c r="E3158" s="160" t="s">
        <v>373</v>
      </c>
      <c r="F3158" s="160">
        <v>101111124</v>
      </c>
      <c r="G3158" s="160">
        <v>-289.25</v>
      </c>
      <c r="H3158" s="214">
        <v>43364</v>
      </c>
      <c r="I3158" s="160" t="s">
        <v>374</v>
      </c>
      <c r="J3158" s="160" t="s">
        <v>375</v>
      </c>
      <c r="K3158" s="160">
        <v>2018</v>
      </c>
      <c r="L3158" s="160" t="e">
        <v>#N/A</v>
      </c>
      <c r="M3158" s="160"/>
    </row>
    <row r="3159" spans="1:13" x14ac:dyDescent="0.25">
      <c r="A3159" s="212" t="s">
        <v>102</v>
      </c>
      <c r="B3159" s="213">
        <v>10600501</v>
      </c>
      <c r="C3159" s="212" t="s">
        <v>12614</v>
      </c>
      <c r="D3159" s="214">
        <v>43374</v>
      </c>
      <c r="E3159" s="160" t="s">
        <v>373</v>
      </c>
      <c r="F3159" s="160">
        <v>101111124</v>
      </c>
      <c r="G3159" s="215">
        <v>-11338.58</v>
      </c>
      <c r="H3159" s="214">
        <v>43364</v>
      </c>
      <c r="I3159" s="160" t="s">
        <v>374</v>
      </c>
      <c r="J3159" s="160" t="s">
        <v>376</v>
      </c>
      <c r="K3159" s="160">
        <v>2018</v>
      </c>
      <c r="L3159" s="160" t="e">
        <v>#N/A</v>
      </c>
      <c r="M3159" s="160"/>
    </row>
    <row r="3160" spans="1:13" x14ac:dyDescent="0.25">
      <c r="A3160" s="212" t="s">
        <v>102</v>
      </c>
      <c r="B3160" s="213">
        <v>10600501</v>
      </c>
      <c r="C3160" s="212" t="s">
        <v>12614</v>
      </c>
      <c r="D3160" s="214">
        <v>43374</v>
      </c>
      <c r="E3160" s="160" t="s">
        <v>373</v>
      </c>
      <c r="F3160" s="160">
        <v>101111124</v>
      </c>
      <c r="G3160" s="215">
        <v>-5326.27</v>
      </c>
      <c r="H3160" s="214">
        <v>43364</v>
      </c>
      <c r="I3160" s="160" t="s">
        <v>374</v>
      </c>
      <c r="J3160" s="160" t="s">
        <v>377</v>
      </c>
      <c r="K3160" s="160">
        <v>2018</v>
      </c>
      <c r="L3160" s="160" t="e">
        <v>#N/A</v>
      </c>
      <c r="M3160" s="160"/>
    </row>
    <row r="3161" spans="1:13" x14ac:dyDescent="0.25">
      <c r="A3161" s="212" t="s">
        <v>102</v>
      </c>
      <c r="B3161" s="213">
        <v>10600501</v>
      </c>
      <c r="C3161" s="212" t="s">
        <v>12614</v>
      </c>
      <c r="D3161" s="214">
        <v>43374</v>
      </c>
      <c r="E3161" s="160" t="s">
        <v>373</v>
      </c>
      <c r="F3161" s="160">
        <v>101111414</v>
      </c>
      <c r="G3161" s="160">
        <v>-90.31</v>
      </c>
      <c r="H3161" s="214">
        <v>43364</v>
      </c>
      <c r="I3161" s="160" t="s">
        <v>378</v>
      </c>
      <c r="J3161" s="160" t="s">
        <v>375</v>
      </c>
      <c r="K3161" s="160">
        <v>2018</v>
      </c>
      <c r="L3161" s="160" t="e">
        <v>#N/A</v>
      </c>
      <c r="M3161" s="160"/>
    </row>
    <row r="3162" spans="1:13" x14ac:dyDescent="0.25">
      <c r="A3162" s="212" t="s">
        <v>102</v>
      </c>
      <c r="B3162" s="213">
        <v>10600501</v>
      </c>
      <c r="C3162" s="212" t="s">
        <v>12614</v>
      </c>
      <c r="D3162" s="214">
        <v>43374</v>
      </c>
      <c r="E3162" s="160" t="s">
        <v>373</v>
      </c>
      <c r="F3162" s="160">
        <v>101111414</v>
      </c>
      <c r="G3162" s="215">
        <v>-4635.8100000000004</v>
      </c>
      <c r="H3162" s="214">
        <v>43364</v>
      </c>
      <c r="I3162" s="160" t="s">
        <v>378</v>
      </c>
      <c r="J3162" s="160" t="s">
        <v>376</v>
      </c>
      <c r="K3162" s="160">
        <v>2018</v>
      </c>
      <c r="L3162" s="160" t="e">
        <v>#N/A</v>
      </c>
      <c r="M3162" s="160"/>
    </row>
    <row r="3163" spans="1:13" x14ac:dyDescent="0.25">
      <c r="A3163" s="212" t="s">
        <v>102</v>
      </c>
      <c r="B3163" s="213">
        <v>10600501</v>
      </c>
      <c r="C3163" s="212" t="s">
        <v>12614</v>
      </c>
      <c r="D3163" s="214">
        <v>43374</v>
      </c>
      <c r="E3163" s="160" t="s">
        <v>373</v>
      </c>
      <c r="F3163" s="160">
        <v>101111414</v>
      </c>
      <c r="G3163" s="160">
        <v>-56.91</v>
      </c>
      <c r="H3163" s="214">
        <v>43364</v>
      </c>
      <c r="I3163" s="160" t="s">
        <v>378</v>
      </c>
      <c r="J3163" s="160" t="s">
        <v>377</v>
      </c>
      <c r="K3163" s="160">
        <v>2018</v>
      </c>
      <c r="L3163" s="160" t="e">
        <v>#N/A</v>
      </c>
      <c r="M3163" s="160"/>
    </row>
    <row r="3164" spans="1:13" x14ac:dyDescent="0.25">
      <c r="A3164" s="212" t="s">
        <v>102</v>
      </c>
      <c r="B3164" s="213">
        <v>10600501</v>
      </c>
      <c r="C3164" s="212" t="s">
        <v>12614</v>
      </c>
      <c r="D3164" s="214">
        <v>43374</v>
      </c>
      <c r="E3164" s="160" t="s">
        <v>373</v>
      </c>
      <c r="F3164" s="160">
        <v>101111124</v>
      </c>
      <c r="G3164" s="160">
        <v>4.7699999999999996</v>
      </c>
      <c r="H3164" s="214">
        <v>43364</v>
      </c>
      <c r="I3164" s="160" t="s">
        <v>374</v>
      </c>
      <c r="J3164" s="160" t="s">
        <v>375</v>
      </c>
      <c r="K3164" s="160">
        <v>2018</v>
      </c>
      <c r="L3164" s="160" t="e">
        <v>#N/A</v>
      </c>
      <c r="M3164" s="160"/>
    </row>
    <row r="3165" spans="1:13" x14ac:dyDescent="0.25">
      <c r="A3165" s="212" t="s">
        <v>102</v>
      </c>
      <c r="B3165" s="213">
        <v>10600501</v>
      </c>
      <c r="C3165" s="212" t="s">
        <v>12614</v>
      </c>
      <c r="D3165" s="214">
        <v>43374</v>
      </c>
      <c r="E3165" s="160" t="s">
        <v>373</v>
      </c>
      <c r="F3165" s="160">
        <v>101111124</v>
      </c>
      <c r="G3165" s="160">
        <v>187.18</v>
      </c>
      <c r="H3165" s="214">
        <v>43364</v>
      </c>
      <c r="I3165" s="160" t="s">
        <v>374</v>
      </c>
      <c r="J3165" s="160" t="s">
        <v>376</v>
      </c>
      <c r="K3165" s="160">
        <v>2018</v>
      </c>
      <c r="L3165" s="160" t="e">
        <v>#N/A</v>
      </c>
      <c r="M3165" s="160"/>
    </row>
    <row r="3166" spans="1:13" x14ac:dyDescent="0.25">
      <c r="A3166" s="212" t="s">
        <v>102</v>
      </c>
      <c r="B3166" s="213">
        <v>10600501</v>
      </c>
      <c r="C3166" s="212" t="s">
        <v>12614</v>
      </c>
      <c r="D3166" s="214">
        <v>43374</v>
      </c>
      <c r="E3166" s="160" t="s">
        <v>373</v>
      </c>
      <c r="F3166" s="160">
        <v>101111124</v>
      </c>
      <c r="G3166" s="160">
        <v>87.92</v>
      </c>
      <c r="H3166" s="214">
        <v>43364</v>
      </c>
      <c r="I3166" s="160" t="s">
        <v>374</v>
      </c>
      <c r="J3166" s="160" t="s">
        <v>377</v>
      </c>
      <c r="K3166" s="160">
        <v>2018</v>
      </c>
      <c r="L3166" s="160" t="e">
        <v>#N/A</v>
      </c>
      <c r="M3166" s="160"/>
    </row>
    <row r="3167" spans="1:13" x14ac:dyDescent="0.25">
      <c r="A3167" s="212" t="s">
        <v>102</v>
      </c>
      <c r="B3167" s="213">
        <v>10600501</v>
      </c>
      <c r="C3167" s="212" t="s">
        <v>12614</v>
      </c>
      <c r="D3167" s="214">
        <v>43374</v>
      </c>
      <c r="E3167" s="160" t="s">
        <v>373</v>
      </c>
      <c r="F3167" s="160">
        <v>101111124</v>
      </c>
      <c r="G3167" s="160">
        <v>447.87</v>
      </c>
      <c r="H3167" s="214">
        <v>43364</v>
      </c>
      <c r="I3167" s="160" t="s">
        <v>374</v>
      </c>
      <c r="J3167" s="160" t="s">
        <v>375</v>
      </c>
      <c r="K3167" s="160">
        <v>2018</v>
      </c>
      <c r="L3167" s="160" t="e">
        <v>#N/A</v>
      </c>
      <c r="M3167" s="160"/>
    </row>
    <row r="3168" spans="1:13" x14ac:dyDescent="0.25">
      <c r="A3168" s="212" t="s">
        <v>102</v>
      </c>
      <c r="B3168" s="213">
        <v>10600501</v>
      </c>
      <c r="C3168" s="212" t="s">
        <v>12614</v>
      </c>
      <c r="D3168" s="214">
        <v>43374</v>
      </c>
      <c r="E3168" s="160" t="s">
        <v>373</v>
      </c>
      <c r="F3168" s="160">
        <v>101111124</v>
      </c>
      <c r="G3168" s="215">
        <v>17556.8</v>
      </c>
      <c r="H3168" s="214">
        <v>43364</v>
      </c>
      <c r="I3168" s="160" t="s">
        <v>374</v>
      </c>
      <c r="J3168" s="160" t="s">
        <v>376</v>
      </c>
      <c r="K3168" s="160">
        <v>2018</v>
      </c>
      <c r="L3168" s="160" t="e">
        <v>#N/A</v>
      </c>
      <c r="M3168" s="160"/>
    </row>
    <row r="3169" spans="1:13" x14ac:dyDescent="0.25">
      <c r="A3169" s="212" t="s">
        <v>102</v>
      </c>
      <c r="B3169" s="213">
        <v>10600501</v>
      </c>
      <c r="C3169" s="212" t="s">
        <v>12614</v>
      </c>
      <c r="D3169" s="214">
        <v>43374</v>
      </c>
      <c r="E3169" s="160" t="s">
        <v>373</v>
      </c>
      <c r="F3169" s="160">
        <v>101111124</v>
      </c>
      <c r="G3169" s="215">
        <v>8247.25</v>
      </c>
      <c r="H3169" s="214">
        <v>43364</v>
      </c>
      <c r="I3169" s="160" t="s">
        <v>374</v>
      </c>
      <c r="J3169" s="160" t="s">
        <v>377</v>
      </c>
      <c r="K3169" s="160">
        <v>2018</v>
      </c>
      <c r="L3169" s="160" t="e">
        <v>#N/A</v>
      </c>
      <c r="M3169" s="160"/>
    </row>
    <row r="3170" spans="1:13" x14ac:dyDescent="0.25">
      <c r="A3170" s="212" t="s">
        <v>102</v>
      </c>
      <c r="B3170" s="213">
        <v>10600501</v>
      </c>
      <c r="C3170" s="212" t="s">
        <v>12614</v>
      </c>
      <c r="D3170" s="214">
        <v>43374</v>
      </c>
      <c r="E3170" s="160" t="s">
        <v>373</v>
      </c>
      <c r="F3170" s="160">
        <v>101111414</v>
      </c>
      <c r="G3170" s="160">
        <v>114.5</v>
      </c>
      <c r="H3170" s="214">
        <v>43364</v>
      </c>
      <c r="I3170" s="160" t="s">
        <v>378</v>
      </c>
      <c r="J3170" s="160" t="s">
        <v>375</v>
      </c>
      <c r="K3170" s="160">
        <v>2018</v>
      </c>
      <c r="L3170" s="160" t="e">
        <v>#N/A</v>
      </c>
      <c r="M3170" s="160"/>
    </row>
    <row r="3171" spans="1:13" x14ac:dyDescent="0.25">
      <c r="A3171" s="212" t="s">
        <v>102</v>
      </c>
      <c r="B3171" s="213">
        <v>10600501</v>
      </c>
      <c r="C3171" s="212" t="s">
        <v>12614</v>
      </c>
      <c r="D3171" s="214">
        <v>43374</v>
      </c>
      <c r="E3171" s="160" t="s">
        <v>373</v>
      </c>
      <c r="F3171" s="160">
        <v>101111414</v>
      </c>
      <c r="G3171" s="215">
        <v>5877.16</v>
      </c>
      <c r="H3171" s="214">
        <v>43364</v>
      </c>
      <c r="I3171" s="160" t="s">
        <v>378</v>
      </c>
      <c r="J3171" s="160" t="s">
        <v>376</v>
      </c>
      <c r="K3171" s="160">
        <v>2018</v>
      </c>
      <c r="L3171" s="160" t="e">
        <v>#N/A</v>
      </c>
      <c r="M3171" s="160"/>
    </row>
    <row r="3172" spans="1:13" x14ac:dyDescent="0.25">
      <c r="A3172" s="212" t="s">
        <v>102</v>
      </c>
      <c r="B3172" s="213">
        <v>10600501</v>
      </c>
      <c r="C3172" s="212" t="s">
        <v>12614</v>
      </c>
      <c r="D3172" s="214">
        <v>43374</v>
      </c>
      <c r="E3172" s="160" t="s">
        <v>373</v>
      </c>
      <c r="F3172" s="160">
        <v>101111414</v>
      </c>
      <c r="G3172" s="160">
        <v>72.14</v>
      </c>
      <c r="H3172" s="214">
        <v>43364</v>
      </c>
      <c r="I3172" s="160" t="s">
        <v>378</v>
      </c>
      <c r="J3172" s="160" t="s">
        <v>377</v>
      </c>
      <c r="K3172" s="160">
        <v>2018</v>
      </c>
      <c r="L3172" s="160" t="e">
        <v>#N/A</v>
      </c>
      <c r="M3172" s="160"/>
    </row>
    <row r="3173" spans="1:13" x14ac:dyDescent="0.25">
      <c r="A3173" s="212" t="s">
        <v>102</v>
      </c>
      <c r="B3173" s="213">
        <v>10600501</v>
      </c>
      <c r="C3173" s="212" t="s">
        <v>12614</v>
      </c>
      <c r="D3173" s="214">
        <v>43405</v>
      </c>
      <c r="E3173" s="160" t="s">
        <v>373</v>
      </c>
      <c r="F3173" s="160">
        <v>101111124</v>
      </c>
      <c r="G3173" s="215">
        <v>3529.53</v>
      </c>
      <c r="H3173" s="214">
        <v>43364</v>
      </c>
      <c r="I3173" s="160" t="s">
        <v>374</v>
      </c>
      <c r="J3173" s="160" t="s">
        <v>377</v>
      </c>
      <c r="K3173" s="160">
        <v>2018</v>
      </c>
      <c r="L3173" s="160" t="e">
        <v>#N/A</v>
      </c>
      <c r="M3173" s="160"/>
    </row>
    <row r="3174" spans="1:13" x14ac:dyDescent="0.25">
      <c r="A3174" s="212" t="s">
        <v>102</v>
      </c>
      <c r="B3174" s="213">
        <v>10600501</v>
      </c>
      <c r="C3174" s="212" t="s">
        <v>12614</v>
      </c>
      <c r="D3174" s="214">
        <v>43405</v>
      </c>
      <c r="E3174" s="160" t="s">
        <v>373</v>
      </c>
      <c r="F3174" s="160">
        <v>101111124</v>
      </c>
      <c r="G3174" s="160">
        <v>191.67</v>
      </c>
      <c r="H3174" s="214">
        <v>43364</v>
      </c>
      <c r="I3174" s="160" t="s">
        <v>374</v>
      </c>
      <c r="J3174" s="160" t="s">
        <v>375</v>
      </c>
      <c r="K3174" s="160">
        <v>2018</v>
      </c>
      <c r="L3174" s="160" t="e">
        <v>#N/A</v>
      </c>
      <c r="M3174" s="160"/>
    </row>
    <row r="3175" spans="1:13" x14ac:dyDescent="0.25">
      <c r="A3175" s="212" t="s">
        <v>102</v>
      </c>
      <c r="B3175" s="213">
        <v>10600501</v>
      </c>
      <c r="C3175" s="212" t="s">
        <v>12614</v>
      </c>
      <c r="D3175" s="214">
        <v>43405</v>
      </c>
      <c r="E3175" s="160" t="s">
        <v>373</v>
      </c>
      <c r="F3175" s="160">
        <v>101111414</v>
      </c>
      <c r="G3175" s="160">
        <v>14.99</v>
      </c>
      <c r="H3175" s="214">
        <v>43364</v>
      </c>
      <c r="I3175" s="160" t="s">
        <v>378</v>
      </c>
      <c r="J3175" s="160" t="s">
        <v>377</v>
      </c>
      <c r="K3175" s="160">
        <v>2018</v>
      </c>
      <c r="L3175" s="160" t="e">
        <v>#N/A</v>
      </c>
      <c r="M3175" s="160"/>
    </row>
    <row r="3176" spans="1:13" x14ac:dyDescent="0.25">
      <c r="A3176" s="212" t="s">
        <v>102</v>
      </c>
      <c r="B3176" s="213">
        <v>10600501</v>
      </c>
      <c r="C3176" s="212" t="s">
        <v>12614</v>
      </c>
      <c r="D3176" s="214">
        <v>43405</v>
      </c>
      <c r="E3176" s="160" t="s">
        <v>373</v>
      </c>
      <c r="F3176" s="160">
        <v>101111414</v>
      </c>
      <c r="G3176" s="215">
        <v>1221.42</v>
      </c>
      <c r="H3176" s="214">
        <v>43364</v>
      </c>
      <c r="I3176" s="160" t="s">
        <v>378</v>
      </c>
      <c r="J3176" s="160" t="s">
        <v>376</v>
      </c>
      <c r="K3176" s="160">
        <v>2018</v>
      </c>
      <c r="L3176" s="160" t="e">
        <v>#N/A</v>
      </c>
      <c r="M3176" s="160"/>
    </row>
    <row r="3177" spans="1:13" x14ac:dyDescent="0.25">
      <c r="A3177" s="212" t="s">
        <v>102</v>
      </c>
      <c r="B3177" s="213">
        <v>10600501</v>
      </c>
      <c r="C3177" s="212" t="s">
        <v>12614</v>
      </c>
      <c r="D3177" s="214">
        <v>43405</v>
      </c>
      <c r="E3177" s="160" t="s">
        <v>373</v>
      </c>
      <c r="F3177" s="160">
        <v>101111414</v>
      </c>
      <c r="G3177" s="160">
        <v>23.79</v>
      </c>
      <c r="H3177" s="214">
        <v>43364</v>
      </c>
      <c r="I3177" s="160" t="s">
        <v>378</v>
      </c>
      <c r="J3177" s="160" t="s">
        <v>375</v>
      </c>
      <c r="K3177" s="160">
        <v>2018</v>
      </c>
      <c r="L3177" s="160" t="e">
        <v>#N/A</v>
      </c>
      <c r="M3177" s="160"/>
    </row>
    <row r="3178" spans="1:13" x14ac:dyDescent="0.25">
      <c r="A3178" s="212" t="s">
        <v>102</v>
      </c>
      <c r="B3178" s="213">
        <v>10600501</v>
      </c>
      <c r="C3178" s="212" t="s">
        <v>12614</v>
      </c>
      <c r="D3178" s="214">
        <v>43405</v>
      </c>
      <c r="E3178" s="160" t="s">
        <v>373</v>
      </c>
      <c r="F3178" s="160">
        <v>101111124</v>
      </c>
      <c r="G3178" s="215">
        <v>7513.67</v>
      </c>
      <c r="H3178" s="214">
        <v>43364</v>
      </c>
      <c r="I3178" s="160" t="s">
        <v>374</v>
      </c>
      <c r="J3178" s="160" t="s">
        <v>376</v>
      </c>
      <c r="K3178" s="160">
        <v>2018</v>
      </c>
      <c r="L3178" s="160" t="e">
        <v>#N/A</v>
      </c>
      <c r="M3178" s="160"/>
    </row>
    <row r="3179" spans="1:13" x14ac:dyDescent="0.25">
      <c r="A3179" s="212" t="s">
        <v>102</v>
      </c>
      <c r="B3179" s="213">
        <v>10600501</v>
      </c>
      <c r="C3179" s="212" t="s">
        <v>12614</v>
      </c>
      <c r="D3179" s="214">
        <v>43405</v>
      </c>
      <c r="E3179" s="160" t="s">
        <v>373</v>
      </c>
      <c r="F3179" s="160">
        <v>101111124</v>
      </c>
      <c r="G3179" s="215">
        <v>-15774.63</v>
      </c>
      <c r="H3179" s="214">
        <v>43364</v>
      </c>
      <c r="I3179" s="160" t="s">
        <v>374</v>
      </c>
      <c r="J3179" s="160" t="s">
        <v>376</v>
      </c>
      <c r="K3179" s="160">
        <v>2018</v>
      </c>
      <c r="L3179" s="160" t="e">
        <v>#N/A</v>
      </c>
      <c r="M3179" s="160"/>
    </row>
    <row r="3180" spans="1:13" x14ac:dyDescent="0.25">
      <c r="A3180" s="212" t="s">
        <v>102</v>
      </c>
      <c r="B3180" s="213">
        <v>10600501</v>
      </c>
      <c r="C3180" s="212" t="s">
        <v>12614</v>
      </c>
      <c r="D3180" s="214">
        <v>43405</v>
      </c>
      <c r="E3180" s="160" t="s">
        <v>373</v>
      </c>
      <c r="F3180" s="160">
        <v>101111124</v>
      </c>
      <c r="G3180" s="215">
        <v>-7410.09</v>
      </c>
      <c r="H3180" s="214">
        <v>43364</v>
      </c>
      <c r="I3180" s="160" t="s">
        <v>374</v>
      </c>
      <c r="J3180" s="160" t="s">
        <v>377</v>
      </c>
      <c r="K3180" s="160">
        <v>2018</v>
      </c>
      <c r="L3180" s="160" t="e">
        <v>#N/A</v>
      </c>
      <c r="M3180" s="160"/>
    </row>
    <row r="3181" spans="1:13" x14ac:dyDescent="0.25">
      <c r="A3181" s="212" t="s">
        <v>102</v>
      </c>
      <c r="B3181" s="213">
        <v>10600501</v>
      </c>
      <c r="C3181" s="212" t="s">
        <v>12614</v>
      </c>
      <c r="D3181" s="214">
        <v>43405</v>
      </c>
      <c r="E3181" s="160" t="s">
        <v>373</v>
      </c>
      <c r="F3181" s="160">
        <v>101111124</v>
      </c>
      <c r="G3181" s="160">
        <v>-402.41</v>
      </c>
      <c r="H3181" s="214">
        <v>43364</v>
      </c>
      <c r="I3181" s="160" t="s">
        <v>374</v>
      </c>
      <c r="J3181" s="160" t="s">
        <v>375</v>
      </c>
      <c r="K3181" s="160">
        <v>2018</v>
      </c>
      <c r="L3181" s="160" t="e">
        <v>#N/A</v>
      </c>
      <c r="M3181" s="160"/>
    </row>
    <row r="3182" spans="1:13" x14ac:dyDescent="0.25">
      <c r="A3182" s="212" t="s">
        <v>102</v>
      </c>
      <c r="B3182" s="213">
        <v>10600501</v>
      </c>
      <c r="C3182" s="212" t="s">
        <v>12614</v>
      </c>
      <c r="D3182" s="214">
        <v>43405</v>
      </c>
      <c r="E3182" s="160" t="s">
        <v>373</v>
      </c>
      <c r="F3182" s="160">
        <v>101111414</v>
      </c>
      <c r="G3182" s="160">
        <v>-68.959999999999994</v>
      </c>
      <c r="H3182" s="214">
        <v>43364</v>
      </c>
      <c r="I3182" s="160" t="s">
        <v>378</v>
      </c>
      <c r="J3182" s="160" t="s">
        <v>377</v>
      </c>
      <c r="K3182" s="160">
        <v>2018</v>
      </c>
      <c r="L3182" s="160" t="e">
        <v>#N/A</v>
      </c>
      <c r="M3182" s="160"/>
    </row>
    <row r="3183" spans="1:13" x14ac:dyDescent="0.25">
      <c r="A3183" s="212" t="s">
        <v>102</v>
      </c>
      <c r="B3183" s="213">
        <v>10600501</v>
      </c>
      <c r="C3183" s="212" t="s">
        <v>12614</v>
      </c>
      <c r="D3183" s="214">
        <v>43405</v>
      </c>
      <c r="E3183" s="160" t="s">
        <v>373</v>
      </c>
      <c r="F3183" s="160">
        <v>101111414</v>
      </c>
      <c r="G3183" s="215">
        <v>-5617.26</v>
      </c>
      <c r="H3183" s="214">
        <v>43364</v>
      </c>
      <c r="I3183" s="160" t="s">
        <v>378</v>
      </c>
      <c r="J3183" s="160" t="s">
        <v>376</v>
      </c>
      <c r="K3183" s="160">
        <v>2018</v>
      </c>
      <c r="L3183" s="160" t="e">
        <v>#N/A</v>
      </c>
      <c r="M3183" s="160"/>
    </row>
    <row r="3184" spans="1:13" x14ac:dyDescent="0.25">
      <c r="A3184" s="212" t="s">
        <v>102</v>
      </c>
      <c r="B3184" s="213">
        <v>10600501</v>
      </c>
      <c r="C3184" s="212" t="s">
        <v>12614</v>
      </c>
      <c r="D3184" s="214">
        <v>43405</v>
      </c>
      <c r="E3184" s="160" t="s">
        <v>373</v>
      </c>
      <c r="F3184" s="160">
        <v>101111414</v>
      </c>
      <c r="G3184" s="160">
        <v>-109.43</v>
      </c>
      <c r="H3184" s="214">
        <v>43364</v>
      </c>
      <c r="I3184" s="160" t="s">
        <v>378</v>
      </c>
      <c r="J3184" s="160" t="s">
        <v>375</v>
      </c>
      <c r="K3184" s="160">
        <v>2018</v>
      </c>
      <c r="L3184" s="160" t="e">
        <v>#N/A</v>
      </c>
      <c r="M3184" s="160"/>
    </row>
    <row r="3185" spans="1:13" x14ac:dyDescent="0.25">
      <c r="A3185" s="212" t="s">
        <v>102</v>
      </c>
      <c r="B3185" s="213">
        <v>10600501</v>
      </c>
      <c r="C3185" s="212" t="s">
        <v>12614</v>
      </c>
      <c r="D3185" s="214">
        <v>43405</v>
      </c>
      <c r="E3185" s="160" t="s">
        <v>373</v>
      </c>
      <c r="F3185" s="160">
        <v>101111124</v>
      </c>
      <c r="G3185" s="215">
        <v>2280.33</v>
      </c>
      <c r="H3185" s="214">
        <v>43364</v>
      </c>
      <c r="I3185" s="160" t="s">
        <v>374</v>
      </c>
      <c r="J3185" s="160" t="s">
        <v>376</v>
      </c>
      <c r="K3185" s="160">
        <v>2018</v>
      </c>
      <c r="L3185" s="160" t="e">
        <v>#N/A</v>
      </c>
      <c r="M3185" s="160"/>
    </row>
    <row r="3186" spans="1:13" x14ac:dyDescent="0.25">
      <c r="A3186" s="212" t="s">
        <v>102</v>
      </c>
      <c r="B3186" s="213">
        <v>10600501</v>
      </c>
      <c r="C3186" s="212" t="s">
        <v>12614</v>
      </c>
      <c r="D3186" s="214">
        <v>43405</v>
      </c>
      <c r="E3186" s="160" t="s">
        <v>373</v>
      </c>
      <c r="F3186" s="160">
        <v>101111124</v>
      </c>
      <c r="G3186" s="215">
        <v>1071.18</v>
      </c>
      <c r="H3186" s="214">
        <v>43364</v>
      </c>
      <c r="I3186" s="160" t="s">
        <v>374</v>
      </c>
      <c r="J3186" s="160" t="s">
        <v>377</v>
      </c>
      <c r="K3186" s="160">
        <v>2018</v>
      </c>
      <c r="L3186" s="160" t="e">
        <v>#N/A</v>
      </c>
      <c r="M3186" s="160"/>
    </row>
    <row r="3187" spans="1:13" x14ac:dyDescent="0.25">
      <c r="A3187" s="212" t="s">
        <v>102</v>
      </c>
      <c r="B3187" s="213">
        <v>10600501</v>
      </c>
      <c r="C3187" s="212" t="s">
        <v>12614</v>
      </c>
      <c r="D3187" s="214">
        <v>43405</v>
      </c>
      <c r="E3187" s="160" t="s">
        <v>373</v>
      </c>
      <c r="F3187" s="160">
        <v>101111124</v>
      </c>
      <c r="G3187" s="160">
        <v>58.17</v>
      </c>
      <c r="H3187" s="214">
        <v>43364</v>
      </c>
      <c r="I3187" s="160" t="s">
        <v>374</v>
      </c>
      <c r="J3187" s="160" t="s">
        <v>375</v>
      </c>
      <c r="K3187" s="160">
        <v>2018</v>
      </c>
      <c r="L3187" s="160" t="e">
        <v>#N/A</v>
      </c>
      <c r="M3187" s="160"/>
    </row>
    <row r="3188" spans="1:13" x14ac:dyDescent="0.25">
      <c r="A3188" s="212" t="s">
        <v>102</v>
      </c>
      <c r="B3188" s="213">
        <v>10600501</v>
      </c>
      <c r="C3188" s="212" t="s">
        <v>12614</v>
      </c>
      <c r="D3188" s="214">
        <v>43405</v>
      </c>
      <c r="E3188" s="160" t="s">
        <v>373</v>
      </c>
      <c r="F3188" s="160">
        <v>101111414</v>
      </c>
      <c r="G3188" s="160">
        <v>53.9</v>
      </c>
      <c r="H3188" s="214">
        <v>43364</v>
      </c>
      <c r="I3188" s="160" t="s">
        <v>378</v>
      </c>
      <c r="J3188" s="160" t="s">
        <v>377</v>
      </c>
      <c r="K3188" s="160">
        <v>2018</v>
      </c>
      <c r="L3188" s="160" t="e">
        <v>#N/A</v>
      </c>
      <c r="M3188" s="160"/>
    </row>
    <row r="3189" spans="1:13" x14ac:dyDescent="0.25">
      <c r="A3189" s="212" t="s">
        <v>102</v>
      </c>
      <c r="B3189" s="213">
        <v>10600501</v>
      </c>
      <c r="C3189" s="212" t="s">
        <v>12614</v>
      </c>
      <c r="D3189" s="214">
        <v>43405</v>
      </c>
      <c r="E3189" s="160" t="s">
        <v>373</v>
      </c>
      <c r="F3189" s="160">
        <v>101111414</v>
      </c>
      <c r="G3189" s="215">
        <v>4390.55</v>
      </c>
      <c r="H3189" s="214">
        <v>43364</v>
      </c>
      <c r="I3189" s="160" t="s">
        <v>378</v>
      </c>
      <c r="J3189" s="160" t="s">
        <v>376</v>
      </c>
      <c r="K3189" s="160">
        <v>2018</v>
      </c>
      <c r="L3189" s="160" t="e">
        <v>#N/A</v>
      </c>
      <c r="M3189" s="160"/>
    </row>
    <row r="3190" spans="1:13" x14ac:dyDescent="0.25">
      <c r="A3190" s="212" t="s">
        <v>102</v>
      </c>
      <c r="B3190" s="213">
        <v>10600501</v>
      </c>
      <c r="C3190" s="212" t="s">
        <v>12614</v>
      </c>
      <c r="D3190" s="214">
        <v>43405</v>
      </c>
      <c r="E3190" s="160" t="s">
        <v>373</v>
      </c>
      <c r="F3190" s="160">
        <v>101111414</v>
      </c>
      <c r="G3190" s="160">
        <v>85.53</v>
      </c>
      <c r="H3190" s="214">
        <v>43364</v>
      </c>
      <c r="I3190" s="160" t="s">
        <v>378</v>
      </c>
      <c r="J3190" s="160" t="s">
        <v>375</v>
      </c>
      <c r="K3190" s="160">
        <v>2018</v>
      </c>
      <c r="L3190" s="160" t="e">
        <v>#N/A</v>
      </c>
      <c r="M3190" s="160"/>
    </row>
    <row r="3191" spans="1:13" x14ac:dyDescent="0.25">
      <c r="A3191" s="212" t="s">
        <v>102</v>
      </c>
      <c r="B3191" s="213">
        <v>10100501</v>
      </c>
      <c r="C3191" s="212" t="s">
        <v>12614</v>
      </c>
      <c r="D3191" s="214">
        <v>43435</v>
      </c>
      <c r="E3191" s="160" t="s">
        <v>383</v>
      </c>
      <c r="F3191" s="160">
        <v>101111414</v>
      </c>
      <c r="G3191" s="160">
        <v>582.65</v>
      </c>
      <c r="H3191" s="214">
        <v>43364</v>
      </c>
      <c r="I3191" s="160" t="s">
        <v>389</v>
      </c>
      <c r="J3191" s="160" t="s">
        <v>375</v>
      </c>
      <c r="K3191" s="160">
        <v>2018</v>
      </c>
      <c r="L3191" s="160" t="e">
        <v>#N/A</v>
      </c>
      <c r="M3191" s="160"/>
    </row>
    <row r="3192" spans="1:13" x14ac:dyDescent="0.25">
      <c r="A3192" s="212" t="s">
        <v>102</v>
      </c>
      <c r="B3192" s="213">
        <v>10100501</v>
      </c>
      <c r="C3192" s="212" t="s">
        <v>12614</v>
      </c>
      <c r="D3192" s="214">
        <v>43435</v>
      </c>
      <c r="E3192" s="160" t="s">
        <v>383</v>
      </c>
      <c r="F3192" s="160">
        <v>101111414</v>
      </c>
      <c r="G3192" s="215">
        <v>4236.1099999999997</v>
      </c>
      <c r="H3192" s="214">
        <v>43364</v>
      </c>
      <c r="I3192" s="160" t="s">
        <v>389</v>
      </c>
      <c r="J3192" s="160" t="s">
        <v>377</v>
      </c>
      <c r="K3192" s="160">
        <v>2018</v>
      </c>
      <c r="L3192" s="160" t="e">
        <v>#N/A</v>
      </c>
      <c r="M3192" s="160"/>
    </row>
    <row r="3193" spans="1:13" x14ac:dyDescent="0.25">
      <c r="A3193" s="212" t="s">
        <v>102</v>
      </c>
      <c r="B3193" s="213">
        <v>10100501</v>
      </c>
      <c r="C3193" s="212" t="s">
        <v>12614</v>
      </c>
      <c r="D3193" s="214">
        <v>43435</v>
      </c>
      <c r="E3193" s="160" t="s">
        <v>383</v>
      </c>
      <c r="F3193" s="160">
        <v>101111414</v>
      </c>
      <c r="G3193" s="215">
        <v>32277.23</v>
      </c>
      <c r="H3193" s="214">
        <v>43364</v>
      </c>
      <c r="I3193" s="160" t="s">
        <v>389</v>
      </c>
      <c r="J3193" s="160" t="s">
        <v>376</v>
      </c>
      <c r="K3193" s="160">
        <v>2018</v>
      </c>
      <c r="L3193" s="160" t="e">
        <v>#N/A</v>
      </c>
      <c r="M3193" s="160"/>
    </row>
    <row r="3194" spans="1:13" x14ac:dyDescent="0.25">
      <c r="A3194" s="212" t="s">
        <v>102</v>
      </c>
      <c r="B3194" s="213">
        <v>10100501</v>
      </c>
      <c r="C3194" s="212" t="s">
        <v>12614</v>
      </c>
      <c r="D3194" s="214">
        <v>43435</v>
      </c>
      <c r="E3194" s="160" t="s">
        <v>383</v>
      </c>
      <c r="F3194" s="160">
        <v>101111124</v>
      </c>
      <c r="G3194" s="215">
        <v>1337.2</v>
      </c>
      <c r="H3194" s="214">
        <v>43364</v>
      </c>
      <c r="I3194" s="160" t="s">
        <v>389</v>
      </c>
      <c r="J3194" s="160" t="s">
        <v>375</v>
      </c>
      <c r="K3194" s="160">
        <v>2018</v>
      </c>
      <c r="L3194" s="160" t="e">
        <v>#N/A</v>
      </c>
      <c r="M3194" s="160"/>
    </row>
    <row r="3195" spans="1:13" x14ac:dyDescent="0.25">
      <c r="A3195" s="212" t="s">
        <v>102</v>
      </c>
      <c r="B3195" s="213">
        <v>10100501</v>
      </c>
      <c r="C3195" s="212" t="s">
        <v>12614</v>
      </c>
      <c r="D3195" s="214">
        <v>43435</v>
      </c>
      <c r="E3195" s="160" t="s">
        <v>383</v>
      </c>
      <c r="F3195" s="160">
        <v>101111124</v>
      </c>
      <c r="G3195" s="215">
        <v>10901.15</v>
      </c>
      <c r="H3195" s="214">
        <v>43364</v>
      </c>
      <c r="I3195" s="160" t="s">
        <v>389</v>
      </c>
      <c r="J3195" s="160" t="s">
        <v>377</v>
      </c>
      <c r="K3195" s="160">
        <v>2018</v>
      </c>
      <c r="L3195" s="160" t="e">
        <v>#N/A</v>
      </c>
      <c r="M3195" s="160"/>
    </row>
    <row r="3196" spans="1:13" x14ac:dyDescent="0.25">
      <c r="A3196" s="212" t="s">
        <v>102</v>
      </c>
      <c r="B3196" s="213">
        <v>10100501</v>
      </c>
      <c r="C3196" s="212" t="s">
        <v>12614</v>
      </c>
      <c r="D3196" s="214">
        <v>43435</v>
      </c>
      <c r="E3196" s="160" t="s">
        <v>383</v>
      </c>
      <c r="F3196" s="160">
        <v>101111124</v>
      </c>
      <c r="G3196" s="215">
        <v>5949.57</v>
      </c>
      <c r="H3196" s="214">
        <v>43364</v>
      </c>
      <c r="I3196" s="160" t="s">
        <v>389</v>
      </c>
      <c r="J3196" s="160" t="s">
        <v>377</v>
      </c>
      <c r="K3196" s="160">
        <v>2018</v>
      </c>
      <c r="L3196" s="160" t="e">
        <v>#N/A</v>
      </c>
      <c r="M3196" s="160"/>
    </row>
    <row r="3197" spans="1:13" x14ac:dyDescent="0.25">
      <c r="A3197" s="212" t="s">
        <v>102</v>
      </c>
      <c r="B3197" s="213">
        <v>10100501</v>
      </c>
      <c r="C3197" s="212" t="s">
        <v>12614</v>
      </c>
      <c r="D3197" s="214">
        <v>43435</v>
      </c>
      <c r="E3197" s="160" t="s">
        <v>383</v>
      </c>
      <c r="F3197" s="160">
        <v>101111124</v>
      </c>
      <c r="G3197" s="215">
        <v>41565.22</v>
      </c>
      <c r="H3197" s="214">
        <v>43364</v>
      </c>
      <c r="I3197" s="160" t="s">
        <v>389</v>
      </c>
      <c r="J3197" s="160" t="s">
        <v>376</v>
      </c>
      <c r="K3197" s="160">
        <v>2018</v>
      </c>
      <c r="L3197" s="160" t="e">
        <v>#N/A</v>
      </c>
      <c r="M3197" s="160"/>
    </row>
    <row r="3198" spans="1:13" x14ac:dyDescent="0.25">
      <c r="A3198" s="212" t="s">
        <v>102</v>
      </c>
      <c r="B3198" s="213">
        <v>10100501</v>
      </c>
      <c r="C3198" s="212" t="s">
        <v>12614</v>
      </c>
      <c r="D3198" s="214">
        <v>43435</v>
      </c>
      <c r="E3198" s="160" t="s">
        <v>383</v>
      </c>
      <c r="F3198" s="160">
        <v>101111124</v>
      </c>
      <c r="G3198" s="160">
        <v>127.66</v>
      </c>
      <c r="H3198" s="214">
        <v>43364</v>
      </c>
      <c r="I3198" s="160" t="s">
        <v>384</v>
      </c>
      <c r="J3198" s="160" t="s">
        <v>375</v>
      </c>
      <c r="K3198" s="160">
        <v>2018</v>
      </c>
      <c r="L3198" s="160" t="e">
        <v>#N/A</v>
      </c>
      <c r="M3198" s="160"/>
    </row>
    <row r="3199" spans="1:13" x14ac:dyDescent="0.25">
      <c r="A3199" s="212" t="s">
        <v>102</v>
      </c>
      <c r="B3199" s="213">
        <v>10100501</v>
      </c>
      <c r="C3199" s="212" t="s">
        <v>12614</v>
      </c>
      <c r="D3199" s="214">
        <v>43435</v>
      </c>
      <c r="E3199" s="160" t="s">
        <v>383</v>
      </c>
      <c r="F3199" s="160">
        <v>101111124</v>
      </c>
      <c r="G3199" s="160">
        <v>798.88</v>
      </c>
      <c r="H3199" s="214">
        <v>43364</v>
      </c>
      <c r="I3199" s="160" t="s">
        <v>384</v>
      </c>
      <c r="J3199" s="160" t="s">
        <v>377</v>
      </c>
      <c r="K3199" s="160">
        <v>2018</v>
      </c>
      <c r="L3199" s="160" t="e">
        <v>#N/A</v>
      </c>
      <c r="M3199" s="160"/>
    </row>
    <row r="3200" spans="1:13" x14ac:dyDescent="0.25">
      <c r="A3200" s="212" t="s">
        <v>102</v>
      </c>
      <c r="B3200" s="213">
        <v>10100501</v>
      </c>
      <c r="C3200" s="212" t="s">
        <v>12614</v>
      </c>
      <c r="D3200" s="214">
        <v>43435</v>
      </c>
      <c r="E3200" s="160" t="s">
        <v>383</v>
      </c>
      <c r="F3200" s="160">
        <v>101111124</v>
      </c>
      <c r="G3200" s="160">
        <v>366.44</v>
      </c>
      <c r="H3200" s="214">
        <v>43364</v>
      </c>
      <c r="I3200" s="160" t="s">
        <v>384</v>
      </c>
      <c r="J3200" s="160" t="s">
        <v>377</v>
      </c>
      <c r="K3200" s="160">
        <v>2018</v>
      </c>
      <c r="L3200" s="160" t="e">
        <v>#N/A</v>
      </c>
      <c r="M3200" s="160"/>
    </row>
    <row r="3201" spans="1:13" x14ac:dyDescent="0.25">
      <c r="A3201" s="212" t="s">
        <v>102</v>
      </c>
      <c r="B3201" s="213">
        <v>10100501</v>
      </c>
      <c r="C3201" s="212" t="s">
        <v>12614</v>
      </c>
      <c r="D3201" s="214">
        <v>43435</v>
      </c>
      <c r="E3201" s="160" t="s">
        <v>383</v>
      </c>
      <c r="F3201" s="160">
        <v>101111124</v>
      </c>
      <c r="G3201" s="215">
        <v>3760.61</v>
      </c>
      <c r="H3201" s="214">
        <v>43364</v>
      </c>
      <c r="I3201" s="160" t="s">
        <v>384</v>
      </c>
      <c r="J3201" s="160" t="s">
        <v>376</v>
      </c>
      <c r="K3201" s="160">
        <v>2018</v>
      </c>
      <c r="L3201" s="160" t="e">
        <v>#N/A</v>
      </c>
      <c r="M3201" s="160"/>
    </row>
    <row r="3202" spans="1:13" x14ac:dyDescent="0.25">
      <c r="A3202" s="212" t="s">
        <v>102</v>
      </c>
      <c r="B3202" s="213">
        <v>10100501</v>
      </c>
      <c r="C3202" s="212" t="s">
        <v>12614</v>
      </c>
      <c r="D3202" s="214">
        <v>43435</v>
      </c>
      <c r="E3202" s="160" t="s">
        <v>383</v>
      </c>
      <c r="F3202" s="160">
        <v>101111414</v>
      </c>
      <c r="G3202" s="160">
        <v>-76.91</v>
      </c>
      <c r="H3202" s="214">
        <v>43364</v>
      </c>
      <c r="I3202" s="160" t="s">
        <v>384</v>
      </c>
      <c r="J3202" s="160" t="s">
        <v>375</v>
      </c>
      <c r="K3202" s="160">
        <v>2018</v>
      </c>
      <c r="L3202" s="160" t="e">
        <v>#N/A</v>
      </c>
      <c r="M3202" s="160"/>
    </row>
    <row r="3203" spans="1:13" x14ac:dyDescent="0.25">
      <c r="A3203" s="212" t="s">
        <v>102</v>
      </c>
      <c r="B3203" s="213">
        <v>10100501</v>
      </c>
      <c r="C3203" s="212" t="s">
        <v>12614</v>
      </c>
      <c r="D3203" s="214">
        <v>43435</v>
      </c>
      <c r="E3203" s="160" t="s">
        <v>383</v>
      </c>
      <c r="F3203" s="160">
        <v>101111414</v>
      </c>
      <c r="G3203" s="160">
        <v>-435.49</v>
      </c>
      <c r="H3203" s="214">
        <v>43364</v>
      </c>
      <c r="I3203" s="160" t="s">
        <v>384</v>
      </c>
      <c r="J3203" s="160" t="s">
        <v>377</v>
      </c>
      <c r="K3203" s="160">
        <v>2018</v>
      </c>
      <c r="L3203" s="160" t="e">
        <v>#N/A</v>
      </c>
      <c r="M3203" s="160"/>
    </row>
    <row r="3204" spans="1:13" x14ac:dyDescent="0.25">
      <c r="A3204" s="212" t="s">
        <v>102</v>
      </c>
      <c r="B3204" s="213">
        <v>10100501</v>
      </c>
      <c r="C3204" s="212" t="s">
        <v>12614</v>
      </c>
      <c r="D3204" s="214">
        <v>43435</v>
      </c>
      <c r="E3204" s="160" t="s">
        <v>383</v>
      </c>
      <c r="F3204" s="160">
        <v>101111414</v>
      </c>
      <c r="G3204" s="215">
        <v>-4016.73</v>
      </c>
      <c r="H3204" s="214">
        <v>43364</v>
      </c>
      <c r="I3204" s="160" t="s">
        <v>384</v>
      </c>
      <c r="J3204" s="160" t="s">
        <v>376</v>
      </c>
      <c r="K3204" s="160">
        <v>2018</v>
      </c>
      <c r="L3204" s="160" t="e">
        <v>#N/A</v>
      </c>
      <c r="M3204" s="160"/>
    </row>
    <row r="3205" spans="1:13" x14ac:dyDescent="0.25">
      <c r="A3205" s="212" t="s">
        <v>102</v>
      </c>
      <c r="B3205" s="213">
        <v>10100501</v>
      </c>
      <c r="C3205" s="212" t="s">
        <v>12614</v>
      </c>
      <c r="D3205" s="214">
        <v>43435</v>
      </c>
      <c r="E3205" s="160" t="s">
        <v>383</v>
      </c>
      <c r="F3205" s="160">
        <v>101111124</v>
      </c>
      <c r="G3205" s="160">
        <v>198.87</v>
      </c>
      <c r="H3205" s="214">
        <v>43364</v>
      </c>
      <c r="I3205" s="160" t="s">
        <v>384</v>
      </c>
      <c r="J3205" s="160" t="s">
        <v>375</v>
      </c>
      <c r="K3205" s="160">
        <v>2018</v>
      </c>
      <c r="L3205" s="160" t="e">
        <v>#N/A</v>
      </c>
      <c r="M3205" s="160"/>
    </row>
    <row r="3206" spans="1:13" x14ac:dyDescent="0.25">
      <c r="A3206" s="212" t="s">
        <v>102</v>
      </c>
      <c r="B3206" s="213">
        <v>10100501</v>
      </c>
      <c r="C3206" s="212" t="s">
        <v>12614</v>
      </c>
      <c r="D3206" s="214">
        <v>43435</v>
      </c>
      <c r="E3206" s="160" t="s">
        <v>383</v>
      </c>
      <c r="F3206" s="160">
        <v>101111124</v>
      </c>
      <c r="G3206" s="215">
        <v>1855.39</v>
      </c>
      <c r="H3206" s="214">
        <v>43364</v>
      </c>
      <c r="I3206" s="160" t="s">
        <v>384</v>
      </c>
      <c r="J3206" s="160" t="s">
        <v>377</v>
      </c>
      <c r="K3206" s="160">
        <v>2018</v>
      </c>
      <c r="L3206" s="160" t="e">
        <v>#N/A</v>
      </c>
      <c r="M3206" s="160"/>
    </row>
    <row r="3207" spans="1:13" x14ac:dyDescent="0.25">
      <c r="A3207" s="212" t="s">
        <v>102</v>
      </c>
      <c r="B3207" s="213">
        <v>10100501</v>
      </c>
      <c r="C3207" s="212" t="s">
        <v>12614</v>
      </c>
      <c r="D3207" s="214">
        <v>43435</v>
      </c>
      <c r="E3207" s="160" t="s">
        <v>383</v>
      </c>
      <c r="F3207" s="160">
        <v>101111124</v>
      </c>
      <c r="G3207" s="215">
        <v>1080</v>
      </c>
      <c r="H3207" s="214">
        <v>43364</v>
      </c>
      <c r="I3207" s="160" t="s">
        <v>384</v>
      </c>
      <c r="J3207" s="160" t="s">
        <v>377</v>
      </c>
      <c r="K3207" s="160">
        <v>2018</v>
      </c>
      <c r="L3207" s="160" t="e">
        <v>#N/A</v>
      </c>
      <c r="M3207" s="160"/>
    </row>
    <row r="3208" spans="1:13" x14ac:dyDescent="0.25">
      <c r="A3208" s="212" t="s">
        <v>102</v>
      </c>
      <c r="B3208" s="213">
        <v>10100501</v>
      </c>
      <c r="C3208" s="212" t="s">
        <v>12614</v>
      </c>
      <c r="D3208" s="214">
        <v>43435</v>
      </c>
      <c r="E3208" s="160" t="s">
        <v>383</v>
      </c>
      <c r="F3208" s="160">
        <v>101111124</v>
      </c>
      <c r="G3208" s="215">
        <v>6382.47</v>
      </c>
      <c r="H3208" s="214">
        <v>43364</v>
      </c>
      <c r="I3208" s="160" t="s">
        <v>384</v>
      </c>
      <c r="J3208" s="160" t="s">
        <v>376</v>
      </c>
      <c r="K3208" s="160">
        <v>2018</v>
      </c>
      <c r="L3208" s="160" t="e">
        <v>#N/A</v>
      </c>
      <c r="M3208" s="160"/>
    </row>
    <row r="3209" spans="1:13" x14ac:dyDescent="0.25">
      <c r="A3209" s="212" t="s">
        <v>102</v>
      </c>
      <c r="B3209" s="213">
        <v>10100501</v>
      </c>
      <c r="C3209" s="212" t="s">
        <v>12614</v>
      </c>
      <c r="D3209" s="214">
        <v>43435</v>
      </c>
      <c r="E3209" s="160" t="s">
        <v>383</v>
      </c>
      <c r="F3209" s="160">
        <v>101111414</v>
      </c>
      <c r="G3209" s="160">
        <v>76.959999999999994</v>
      </c>
      <c r="H3209" s="214">
        <v>43364</v>
      </c>
      <c r="I3209" s="160" t="s">
        <v>384</v>
      </c>
      <c r="J3209" s="160" t="s">
        <v>375</v>
      </c>
      <c r="K3209" s="160">
        <v>2018</v>
      </c>
      <c r="L3209" s="160" t="e">
        <v>#N/A</v>
      </c>
      <c r="M3209" s="160"/>
    </row>
    <row r="3210" spans="1:13" x14ac:dyDescent="0.25">
      <c r="A3210" s="212" t="s">
        <v>102</v>
      </c>
      <c r="B3210" s="213">
        <v>10100501</v>
      </c>
      <c r="C3210" s="212" t="s">
        <v>12614</v>
      </c>
      <c r="D3210" s="214">
        <v>43435</v>
      </c>
      <c r="E3210" s="160" t="s">
        <v>383</v>
      </c>
      <c r="F3210" s="160">
        <v>101111414</v>
      </c>
      <c r="G3210" s="160">
        <v>435.82</v>
      </c>
      <c r="H3210" s="214">
        <v>43364</v>
      </c>
      <c r="I3210" s="160" t="s">
        <v>384</v>
      </c>
      <c r="J3210" s="160" t="s">
        <v>377</v>
      </c>
      <c r="K3210" s="160">
        <v>2018</v>
      </c>
      <c r="L3210" s="160" t="e">
        <v>#N/A</v>
      </c>
      <c r="M3210" s="160"/>
    </row>
    <row r="3211" spans="1:13" x14ac:dyDescent="0.25">
      <c r="A3211" s="212" t="s">
        <v>102</v>
      </c>
      <c r="B3211" s="213">
        <v>10100501</v>
      </c>
      <c r="C3211" s="212" t="s">
        <v>12614</v>
      </c>
      <c r="D3211" s="214">
        <v>43435</v>
      </c>
      <c r="E3211" s="160" t="s">
        <v>383</v>
      </c>
      <c r="F3211" s="160">
        <v>101111414</v>
      </c>
      <c r="G3211" s="215">
        <v>4019.31</v>
      </c>
      <c r="H3211" s="214">
        <v>43364</v>
      </c>
      <c r="I3211" s="160" t="s">
        <v>384</v>
      </c>
      <c r="J3211" s="160" t="s">
        <v>376</v>
      </c>
      <c r="K3211" s="160">
        <v>2018</v>
      </c>
      <c r="L3211" s="160" t="e">
        <v>#N/A</v>
      </c>
      <c r="M3211" s="160"/>
    </row>
    <row r="3212" spans="1:13" x14ac:dyDescent="0.25">
      <c r="A3212" s="212" t="s">
        <v>102</v>
      </c>
      <c r="B3212" s="213">
        <v>10600501</v>
      </c>
      <c r="C3212" s="212" t="s">
        <v>12614</v>
      </c>
      <c r="D3212" s="214">
        <v>43466</v>
      </c>
      <c r="E3212" s="160" t="s">
        <v>373</v>
      </c>
      <c r="F3212" s="160">
        <v>101098867</v>
      </c>
      <c r="G3212" s="160">
        <v>770.13</v>
      </c>
      <c r="H3212" s="214">
        <v>43467</v>
      </c>
      <c r="I3212" s="160" t="s">
        <v>390</v>
      </c>
      <c r="J3212" s="160" t="s">
        <v>375</v>
      </c>
      <c r="K3212" s="160">
        <f t="shared" ref="K3212:K3244" si="55">MONTH(H3212)</f>
        <v>1</v>
      </c>
      <c r="L3212" s="160" t="e">
        <v>#N/A</v>
      </c>
      <c r="M3212" s="160"/>
    </row>
    <row r="3213" spans="1:13" x14ac:dyDescent="0.25">
      <c r="A3213" s="212" t="s">
        <v>102</v>
      </c>
      <c r="B3213" s="213">
        <v>10600501</v>
      </c>
      <c r="C3213" s="212" t="s">
        <v>12614</v>
      </c>
      <c r="D3213" s="214">
        <v>43466</v>
      </c>
      <c r="E3213" s="160" t="s">
        <v>373</v>
      </c>
      <c r="F3213" s="160">
        <v>101098867</v>
      </c>
      <c r="G3213" s="215">
        <v>165260.51</v>
      </c>
      <c r="H3213" s="214">
        <v>43467</v>
      </c>
      <c r="I3213" s="160" t="s">
        <v>390</v>
      </c>
      <c r="J3213" s="160" t="s">
        <v>376</v>
      </c>
      <c r="K3213" s="160">
        <f t="shared" si="55"/>
        <v>1</v>
      </c>
      <c r="L3213" s="160" t="e">
        <v>#N/A</v>
      </c>
      <c r="M3213" s="160"/>
    </row>
    <row r="3214" spans="1:13" x14ac:dyDescent="0.25">
      <c r="A3214" s="212" t="s">
        <v>102</v>
      </c>
      <c r="B3214" s="213">
        <v>10600501</v>
      </c>
      <c r="C3214" s="212" t="s">
        <v>12614</v>
      </c>
      <c r="D3214" s="214">
        <v>43466</v>
      </c>
      <c r="E3214" s="160" t="s">
        <v>373</v>
      </c>
      <c r="F3214" s="160">
        <v>101098867</v>
      </c>
      <c r="G3214" s="215">
        <v>68637.45</v>
      </c>
      <c r="H3214" s="214">
        <v>43467</v>
      </c>
      <c r="I3214" s="160" t="s">
        <v>390</v>
      </c>
      <c r="J3214" s="160" t="s">
        <v>377</v>
      </c>
      <c r="K3214" s="160">
        <f t="shared" si="55"/>
        <v>1</v>
      </c>
      <c r="L3214" s="160" t="e">
        <v>#N/A</v>
      </c>
      <c r="M3214" s="160"/>
    </row>
    <row r="3215" spans="1:13" x14ac:dyDescent="0.25">
      <c r="A3215" s="212" t="s">
        <v>102</v>
      </c>
      <c r="B3215" s="213">
        <v>10600501</v>
      </c>
      <c r="C3215" s="212" t="s">
        <v>12614</v>
      </c>
      <c r="D3215" s="214">
        <v>43466</v>
      </c>
      <c r="E3215" s="160" t="s">
        <v>373</v>
      </c>
      <c r="F3215" s="160">
        <v>101102409</v>
      </c>
      <c r="G3215" s="215">
        <v>3117.8</v>
      </c>
      <c r="H3215" s="214">
        <v>43469</v>
      </c>
      <c r="I3215" s="160" t="s">
        <v>393</v>
      </c>
      <c r="J3215" s="160" t="s">
        <v>377</v>
      </c>
      <c r="K3215" s="160">
        <f t="shared" si="55"/>
        <v>1</v>
      </c>
      <c r="L3215" s="160" t="e">
        <v>#N/A</v>
      </c>
      <c r="M3215" s="160"/>
    </row>
    <row r="3216" spans="1:13" x14ac:dyDescent="0.25">
      <c r="A3216" s="212" t="s">
        <v>102</v>
      </c>
      <c r="B3216" s="213">
        <v>10600501</v>
      </c>
      <c r="C3216" s="212" t="s">
        <v>12614</v>
      </c>
      <c r="D3216" s="214">
        <v>43466</v>
      </c>
      <c r="E3216" s="160" t="s">
        <v>373</v>
      </c>
      <c r="F3216" s="160">
        <v>101102409</v>
      </c>
      <c r="G3216" s="215">
        <v>180403.06</v>
      </c>
      <c r="H3216" s="214">
        <v>43469</v>
      </c>
      <c r="I3216" s="160" t="s">
        <v>393</v>
      </c>
      <c r="J3216" s="160" t="s">
        <v>376</v>
      </c>
      <c r="K3216" s="160">
        <f t="shared" si="55"/>
        <v>1</v>
      </c>
      <c r="L3216" s="160" t="e">
        <v>#N/A</v>
      </c>
      <c r="M3216" s="160"/>
    </row>
    <row r="3217" spans="1:13" x14ac:dyDescent="0.25">
      <c r="A3217" s="212" t="s">
        <v>102</v>
      </c>
      <c r="B3217" s="213">
        <v>10600501</v>
      </c>
      <c r="C3217" s="212" t="s">
        <v>12614</v>
      </c>
      <c r="D3217" s="214">
        <v>43466</v>
      </c>
      <c r="E3217" s="160" t="s">
        <v>373</v>
      </c>
      <c r="F3217" s="160">
        <v>101102409</v>
      </c>
      <c r="G3217" s="160">
        <v>739.5</v>
      </c>
      <c r="H3217" s="214">
        <v>43469</v>
      </c>
      <c r="I3217" s="160" t="s">
        <v>393</v>
      </c>
      <c r="J3217" s="160" t="s">
        <v>375</v>
      </c>
      <c r="K3217" s="160">
        <f t="shared" si="55"/>
        <v>1</v>
      </c>
      <c r="L3217" s="160" t="e">
        <v>#N/A</v>
      </c>
      <c r="M3217" s="160"/>
    </row>
    <row r="3218" spans="1:13" x14ac:dyDescent="0.25">
      <c r="A3218" s="212" t="s">
        <v>102</v>
      </c>
      <c r="B3218" s="213">
        <v>10600501</v>
      </c>
      <c r="C3218" s="212" t="s">
        <v>12614</v>
      </c>
      <c r="D3218" s="214">
        <v>43466</v>
      </c>
      <c r="E3218" s="160" t="s">
        <v>373</v>
      </c>
      <c r="F3218" s="160">
        <v>101109764</v>
      </c>
      <c r="G3218" s="215">
        <v>130810.8</v>
      </c>
      <c r="H3218" s="214">
        <v>43467</v>
      </c>
      <c r="I3218" s="160" t="s">
        <v>399</v>
      </c>
      <c r="J3218" s="160" t="s">
        <v>376</v>
      </c>
      <c r="K3218" s="160">
        <f t="shared" si="55"/>
        <v>1</v>
      </c>
      <c r="L3218" s="160" t="e">
        <v>#N/A</v>
      </c>
      <c r="M3218" s="160"/>
    </row>
    <row r="3219" spans="1:13" x14ac:dyDescent="0.25">
      <c r="A3219" s="212" t="s">
        <v>102</v>
      </c>
      <c r="B3219" s="213">
        <v>10600501</v>
      </c>
      <c r="C3219" s="212" t="s">
        <v>12614</v>
      </c>
      <c r="D3219" s="214">
        <v>43466</v>
      </c>
      <c r="E3219" s="160" t="s">
        <v>373</v>
      </c>
      <c r="F3219" s="160">
        <v>101109764</v>
      </c>
      <c r="G3219" s="215">
        <v>32979.5</v>
      </c>
      <c r="H3219" s="214">
        <v>43467</v>
      </c>
      <c r="I3219" s="160" t="s">
        <v>399</v>
      </c>
      <c r="J3219" s="160" t="s">
        <v>377</v>
      </c>
      <c r="K3219" s="160">
        <f t="shared" si="55"/>
        <v>1</v>
      </c>
      <c r="L3219" s="160" t="e">
        <v>#N/A</v>
      </c>
      <c r="M3219" s="160"/>
    </row>
    <row r="3220" spans="1:13" x14ac:dyDescent="0.25">
      <c r="A3220" s="212" t="s">
        <v>102</v>
      </c>
      <c r="B3220" s="213">
        <v>10600501</v>
      </c>
      <c r="C3220" s="212" t="s">
        <v>12614</v>
      </c>
      <c r="D3220" s="214">
        <v>43466</v>
      </c>
      <c r="E3220" s="160" t="s">
        <v>373</v>
      </c>
      <c r="F3220" s="160">
        <v>101109764</v>
      </c>
      <c r="G3220" s="160">
        <v>522.47</v>
      </c>
      <c r="H3220" s="214">
        <v>43467</v>
      </c>
      <c r="I3220" s="160" t="s">
        <v>399</v>
      </c>
      <c r="J3220" s="160" t="s">
        <v>375</v>
      </c>
      <c r="K3220" s="160">
        <f t="shared" si="55"/>
        <v>1</v>
      </c>
      <c r="L3220" s="160" t="e">
        <v>#N/A</v>
      </c>
      <c r="M3220" s="160"/>
    </row>
    <row r="3221" spans="1:13" x14ac:dyDescent="0.25">
      <c r="A3221" s="212" t="s">
        <v>102</v>
      </c>
      <c r="B3221" s="213">
        <v>10600501</v>
      </c>
      <c r="C3221" s="212" t="s">
        <v>12614</v>
      </c>
      <c r="D3221" s="214">
        <v>43466</v>
      </c>
      <c r="E3221" s="160" t="s">
        <v>373</v>
      </c>
      <c r="F3221" s="160">
        <v>101111268</v>
      </c>
      <c r="G3221" s="215">
        <v>39796.239999999998</v>
      </c>
      <c r="H3221" s="214">
        <v>43467</v>
      </c>
      <c r="I3221" s="160" t="s">
        <v>401</v>
      </c>
      <c r="J3221" s="160" t="s">
        <v>376</v>
      </c>
      <c r="K3221" s="160">
        <f t="shared" si="55"/>
        <v>1</v>
      </c>
      <c r="L3221" s="160" t="e">
        <v>#N/A</v>
      </c>
      <c r="M3221" s="160"/>
    </row>
    <row r="3222" spans="1:13" x14ac:dyDescent="0.25">
      <c r="A3222" s="212" t="s">
        <v>102</v>
      </c>
      <c r="B3222" s="213">
        <v>10600501</v>
      </c>
      <c r="C3222" s="212" t="s">
        <v>12614</v>
      </c>
      <c r="D3222" s="214">
        <v>43466</v>
      </c>
      <c r="E3222" s="160" t="s">
        <v>373</v>
      </c>
      <c r="F3222" s="160">
        <v>101111268</v>
      </c>
      <c r="G3222" s="215">
        <v>1381.56</v>
      </c>
      <c r="H3222" s="214">
        <v>43467</v>
      </c>
      <c r="I3222" s="160" t="s">
        <v>401</v>
      </c>
      <c r="J3222" s="160" t="s">
        <v>377</v>
      </c>
      <c r="K3222" s="160">
        <f t="shared" si="55"/>
        <v>1</v>
      </c>
      <c r="L3222" s="160" t="e">
        <v>#N/A</v>
      </c>
      <c r="M3222" s="160"/>
    </row>
    <row r="3223" spans="1:13" x14ac:dyDescent="0.25">
      <c r="A3223" s="212" t="s">
        <v>102</v>
      </c>
      <c r="B3223" s="213">
        <v>10600501</v>
      </c>
      <c r="C3223" s="212" t="s">
        <v>12614</v>
      </c>
      <c r="D3223" s="214">
        <v>43466</v>
      </c>
      <c r="E3223" s="160" t="s">
        <v>373</v>
      </c>
      <c r="F3223" s="160">
        <v>101111276</v>
      </c>
      <c r="G3223" s="160">
        <v>480.22</v>
      </c>
      <c r="H3223" s="214">
        <v>43469</v>
      </c>
      <c r="I3223" s="160" t="s">
        <v>402</v>
      </c>
      <c r="J3223" s="160" t="s">
        <v>375</v>
      </c>
      <c r="K3223" s="160">
        <f t="shared" si="55"/>
        <v>1</v>
      </c>
      <c r="L3223" s="160" t="e">
        <v>#N/A</v>
      </c>
      <c r="M3223" s="160"/>
    </row>
    <row r="3224" spans="1:13" x14ac:dyDescent="0.25">
      <c r="A3224" s="212" t="s">
        <v>102</v>
      </c>
      <c r="B3224" s="213">
        <v>10600501</v>
      </c>
      <c r="C3224" s="212" t="s">
        <v>12614</v>
      </c>
      <c r="D3224" s="214">
        <v>43466</v>
      </c>
      <c r="E3224" s="160" t="s">
        <v>373</v>
      </c>
      <c r="F3224" s="160">
        <v>101111276</v>
      </c>
      <c r="G3224" s="215">
        <v>18067.89</v>
      </c>
      <c r="H3224" s="214">
        <v>43469</v>
      </c>
      <c r="I3224" s="160" t="s">
        <v>402</v>
      </c>
      <c r="J3224" s="160" t="s">
        <v>377</v>
      </c>
      <c r="K3224" s="160">
        <f t="shared" si="55"/>
        <v>1</v>
      </c>
      <c r="L3224" s="160" t="e">
        <v>#N/A</v>
      </c>
      <c r="M3224" s="160"/>
    </row>
    <row r="3225" spans="1:13" x14ac:dyDescent="0.25">
      <c r="A3225" s="212" t="s">
        <v>102</v>
      </c>
      <c r="B3225" s="213">
        <v>10600501</v>
      </c>
      <c r="C3225" s="212" t="s">
        <v>12614</v>
      </c>
      <c r="D3225" s="214">
        <v>43466</v>
      </c>
      <c r="E3225" s="160" t="s">
        <v>373</v>
      </c>
      <c r="F3225" s="160">
        <v>101111276</v>
      </c>
      <c r="G3225" s="215">
        <v>39319.379999999997</v>
      </c>
      <c r="H3225" s="214">
        <v>43469</v>
      </c>
      <c r="I3225" s="160" t="s">
        <v>402</v>
      </c>
      <c r="J3225" s="160" t="s">
        <v>376</v>
      </c>
      <c r="K3225" s="160">
        <f t="shared" si="55"/>
        <v>1</v>
      </c>
      <c r="L3225" s="160" t="e">
        <v>#N/A</v>
      </c>
      <c r="M3225" s="160"/>
    </row>
    <row r="3226" spans="1:13" x14ac:dyDescent="0.25">
      <c r="A3226" s="212" t="s">
        <v>102</v>
      </c>
      <c r="B3226" s="213">
        <v>10600501</v>
      </c>
      <c r="C3226" s="212" t="s">
        <v>12614</v>
      </c>
      <c r="D3226" s="214">
        <v>43466</v>
      </c>
      <c r="E3226" s="160" t="s">
        <v>373</v>
      </c>
      <c r="F3226" s="160">
        <v>101111384</v>
      </c>
      <c r="G3226" s="215">
        <v>4810.37</v>
      </c>
      <c r="H3226" s="214">
        <v>43472</v>
      </c>
      <c r="I3226" s="160" t="s">
        <v>403</v>
      </c>
      <c r="J3226" s="160" t="s">
        <v>377</v>
      </c>
      <c r="K3226" s="160">
        <f t="shared" si="55"/>
        <v>1</v>
      </c>
      <c r="L3226" s="160" t="e">
        <v>#N/A</v>
      </c>
      <c r="M3226" s="160"/>
    </row>
    <row r="3227" spans="1:13" x14ac:dyDescent="0.25">
      <c r="A3227" s="212" t="s">
        <v>102</v>
      </c>
      <c r="B3227" s="213">
        <v>10600501</v>
      </c>
      <c r="C3227" s="212" t="s">
        <v>12614</v>
      </c>
      <c r="D3227" s="214">
        <v>43466</v>
      </c>
      <c r="E3227" s="160" t="s">
        <v>373</v>
      </c>
      <c r="F3227" s="160">
        <v>101111384</v>
      </c>
      <c r="G3227" s="215">
        <v>28082.82</v>
      </c>
      <c r="H3227" s="214">
        <v>43472</v>
      </c>
      <c r="I3227" s="160" t="s">
        <v>403</v>
      </c>
      <c r="J3227" s="160" t="s">
        <v>376</v>
      </c>
      <c r="K3227" s="160">
        <f t="shared" si="55"/>
        <v>1</v>
      </c>
      <c r="L3227" s="160" t="e">
        <v>#N/A</v>
      </c>
      <c r="M3227" s="160"/>
    </row>
    <row r="3228" spans="1:13" x14ac:dyDescent="0.25">
      <c r="A3228" s="212" t="s">
        <v>102</v>
      </c>
      <c r="B3228" s="213">
        <v>10600501</v>
      </c>
      <c r="C3228" s="212" t="s">
        <v>12614</v>
      </c>
      <c r="D3228" s="214">
        <v>43466</v>
      </c>
      <c r="E3228" s="160" t="s">
        <v>373</v>
      </c>
      <c r="F3228" s="160">
        <v>101111196</v>
      </c>
      <c r="G3228" s="215">
        <v>13852.06</v>
      </c>
      <c r="H3228" s="214">
        <v>43472</v>
      </c>
      <c r="I3228" s="160" t="s">
        <v>405</v>
      </c>
      <c r="J3228" s="160" t="s">
        <v>377</v>
      </c>
      <c r="K3228" s="160">
        <f t="shared" si="55"/>
        <v>1</v>
      </c>
      <c r="L3228" s="160" t="e">
        <v>#N/A</v>
      </c>
      <c r="M3228" s="160"/>
    </row>
    <row r="3229" spans="1:13" x14ac:dyDescent="0.25">
      <c r="A3229" s="212" t="s">
        <v>102</v>
      </c>
      <c r="B3229" s="213">
        <v>10600501</v>
      </c>
      <c r="C3229" s="212" t="s">
        <v>12614</v>
      </c>
      <c r="D3229" s="214">
        <v>43466</v>
      </c>
      <c r="E3229" s="160" t="s">
        <v>373</v>
      </c>
      <c r="F3229" s="160">
        <v>101111196</v>
      </c>
      <c r="G3229" s="215">
        <v>65702.47</v>
      </c>
      <c r="H3229" s="214">
        <v>43472</v>
      </c>
      <c r="I3229" s="160" t="s">
        <v>405</v>
      </c>
      <c r="J3229" s="160" t="s">
        <v>376</v>
      </c>
      <c r="K3229" s="160">
        <f t="shared" si="55"/>
        <v>1</v>
      </c>
      <c r="L3229" s="160" t="e">
        <v>#N/A</v>
      </c>
      <c r="M3229" s="160"/>
    </row>
    <row r="3230" spans="1:13" x14ac:dyDescent="0.25">
      <c r="A3230" s="212" t="s">
        <v>102</v>
      </c>
      <c r="B3230" s="213">
        <v>10600501</v>
      </c>
      <c r="C3230" s="212" t="s">
        <v>12614</v>
      </c>
      <c r="D3230" s="214">
        <v>43466</v>
      </c>
      <c r="E3230" s="160" t="s">
        <v>373</v>
      </c>
      <c r="F3230" s="160">
        <v>101111196</v>
      </c>
      <c r="G3230" s="160">
        <v>564.09</v>
      </c>
      <c r="H3230" s="214">
        <v>43472</v>
      </c>
      <c r="I3230" s="160" t="s">
        <v>405</v>
      </c>
      <c r="J3230" s="160" t="s">
        <v>375</v>
      </c>
      <c r="K3230" s="160">
        <f t="shared" si="55"/>
        <v>1</v>
      </c>
      <c r="L3230" s="160" t="e">
        <v>#N/A</v>
      </c>
      <c r="M3230" s="160"/>
    </row>
    <row r="3231" spans="1:13" x14ac:dyDescent="0.25">
      <c r="A3231" s="212" t="s">
        <v>102</v>
      </c>
      <c r="B3231" s="213">
        <v>10600501</v>
      </c>
      <c r="C3231" s="212" t="s">
        <v>12614</v>
      </c>
      <c r="D3231" s="214">
        <v>43466</v>
      </c>
      <c r="E3231" s="160" t="s">
        <v>373</v>
      </c>
      <c r="F3231" s="160">
        <v>101111208</v>
      </c>
      <c r="G3231" s="215">
        <v>40970.89</v>
      </c>
      <c r="H3231" s="214">
        <v>43467</v>
      </c>
      <c r="I3231" s="160" t="s">
        <v>406</v>
      </c>
      <c r="J3231" s="160" t="s">
        <v>376</v>
      </c>
      <c r="K3231" s="160">
        <f t="shared" si="55"/>
        <v>1</v>
      </c>
      <c r="L3231" s="160" t="e">
        <v>#N/A</v>
      </c>
      <c r="M3231" s="160"/>
    </row>
    <row r="3232" spans="1:13" x14ac:dyDescent="0.25">
      <c r="A3232" s="212" t="s">
        <v>102</v>
      </c>
      <c r="B3232" s="213">
        <v>10600501</v>
      </c>
      <c r="C3232" s="212" t="s">
        <v>12614</v>
      </c>
      <c r="D3232" s="214">
        <v>43466</v>
      </c>
      <c r="E3232" s="160" t="s">
        <v>373</v>
      </c>
      <c r="F3232" s="160">
        <v>101111208</v>
      </c>
      <c r="G3232" s="215">
        <v>11882.58</v>
      </c>
      <c r="H3232" s="214">
        <v>43467</v>
      </c>
      <c r="I3232" s="160" t="s">
        <v>406</v>
      </c>
      <c r="J3232" s="160" t="s">
        <v>377</v>
      </c>
      <c r="K3232" s="160">
        <f t="shared" si="55"/>
        <v>1</v>
      </c>
      <c r="L3232" s="160" t="e">
        <v>#N/A</v>
      </c>
      <c r="M3232" s="160"/>
    </row>
    <row r="3233" spans="1:13" x14ac:dyDescent="0.25">
      <c r="A3233" s="212" t="s">
        <v>102</v>
      </c>
      <c r="B3233" s="213">
        <v>10600501</v>
      </c>
      <c r="C3233" s="212" t="s">
        <v>12614</v>
      </c>
      <c r="D3233" s="214">
        <v>43466</v>
      </c>
      <c r="E3233" s="160" t="s">
        <v>373</v>
      </c>
      <c r="F3233" s="160">
        <v>101111208</v>
      </c>
      <c r="G3233" s="160">
        <v>464.22</v>
      </c>
      <c r="H3233" s="214">
        <v>43467</v>
      </c>
      <c r="I3233" s="160" t="s">
        <v>406</v>
      </c>
      <c r="J3233" s="160" t="s">
        <v>375</v>
      </c>
      <c r="K3233" s="160">
        <f t="shared" si="55"/>
        <v>1</v>
      </c>
      <c r="L3233" s="160" t="e">
        <v>#N/A</v>
      </c>
      <c r="M3233" s="160"/>
    </row>
    <row r="3234" spans="1:13" x14ac:dyDescent="0.25">
      <c r="A3234" s="212" t="s">
        <v>102</v>
      </c>
      <c r="B3234" s="213">
        <v>10600501</v>
      </c>
      <c r="C3234" s="212" t="s">
        <v>12614</v>
      </c>
      <c r="D3234" s="214">
        <v>43466</v>
      </c>
      <c r="E3234" s="160" t="s">
        <v>373</v>
      </c>
      <c r="F3234" s="160">
        <v>101102409</v>
      </c>
      <c r="G3234" s="160">
        <v>-82.73</v>
      </c>
      <c r="H3234" s="214">
        <v>43469</v>
      </c>
      <c r="I3234" s="160" t="s">
        <v>393</v>
      </c>
      <c r="J3234" s="160" t="s">
        <v>377</v>
      </c>
      <c r="K3234" s="160">
        <f t="shared" si="55"/>
        <v>1</v>
      </c>
      <c r="L3234" s="160" t="e">
        <v>#N/A</v>
      </c>
      <c r="M3234" s="160"/>
    </row>
    <row r="3235" spans="1:13" x14ac:dyDescent="0.25">
      <c r="A3235" s="212" t="s">
        <v>102</v>
      </c>
      <c r="B3235" s="213">
        <v>10600501</v>
      </c>
      <c r="C3235" s="212" t="s">
        <v>12614</v>
      </c>
      <c r="D3235" s="214">
        <v>43466</v>
      </c>
      <c r="E3235" s="160" t="s">
        <v>373</v>
      </c>
      <c r="F3235" s="160">
        <v>101102409</v>
      </c>
      <c r="G3235" s="215">
        <v>-4786.71</v>
      </c>
      <c r="H3235" s="214">
        <v>43469</v>
      </c>
      <c r="I3235" s="160" t="s">
        <v>393</v>
      </c>
      <c r="J3235" s="160" t="s">
        <v>376</v>
      </c>
      <c r="K3235" s="160">
        <f t="shared" si="55"/>
        <v>1</v>
      </c>
      <c r="L3235" s="160" t="e">
        <v>#N/A</v>
      </c>
      <c r="M3235" s="160"/>
    </row>
    <row r="3236" spans="1:13" x14ac:dyDescent="0.25">
      <c r="A3236" s="212" t="s">
        <v>102</v>
      </c>
      <c r="B3236" s="213">
        <v>10600501</v>
      </c>
      <c r="C3236" s="212" t="s">
        <v>12614</v>
      </c>
      <c r="D3236" s="214">
        <v>43466</v>
      </c>
      <c r="E3236" s="160" t="s">
        <v>373</v>
      </c>
      <c r="F3236" s="160">
        <v>101102409</v>
      </c>
      <c r="G3236" s="160">
        <v>-19.62</v>
      </c>
      <c r="H3236" s="214">
        <v>43469</v>
      </c>
      <c r="I3236" s="160" t="s">
        <v>393</v>
      </c>
      <c r="J3236" s="160" t="s">
        <v>375</v>
      </c>
      <c r="K3236" s="160">
        <f t="shared" si="55"/>
        <v>1</v>
      </c>
      <c r="L3236" s="160" t="e">
        <v>#N/A</v>
      </c>
      <c r="M3236" s="160"/>
    </row>
    <row r="3237" spans="1:13" x14ac:dyDescent="0.25">
      <c r="A3237" s="212" t="s">
        <v>102</v>
      </c>
      <c r="B3237" s="213">
        <v>10600501</v>
      </c>
      <c r="C3237" s="212" t="s">
        <v>12614</v>
      </c>
      <c r="D3237" s="214">
        <v>43466</v>
      </c>
      <c r="E3237" s="160" t="s">
        <v>373</v>
      </c>
      <c r="F3237" s="160">
        <v>101098867</v>
      </c>
      <c r="G3237" s="160">
        <v>-206.15</v>
      </c>
      <c r="H3237" s="214">
        <v>43467</v>
      </c>
      <c r="I3237" s="160" t="s">
        <v>390</v>
      </c>
      <c r="J3237" s="160" t="s">
        <v>375</v>
      </c>
      <c r="K3237" s="160">
        <f t="shared" si="55"/>
        <v>1</v>
      </c>
      <c r="L3237" s="160" t="e">
        <v>#N/A</v>
      </c>
      <c r="M3237" s="160"/>
    </row>
    <row r="3238" spans="1:13" x14ac:dyDescent="0.25">
      <c r="A3238" s="212" t="s">
        <v>102</v>
      </c>
      <c r="B3238" s="213">
        <v>10600501</v>
      </c>
      <c r="C3238" s="212" t="s">
        <v>12614</v>
      </c>
      <c r="D3238" s="214">
        <v>43466</v>
      </c>
      <c r="E3238" s="160" t="s">
        <v>373</v>
      </c>
      <c r="F3238" s="160">
        <v>101098867</v>
      </c>
      <c r="G3238" s="215">
        <v>-18373.12</v>
      </c>
      <c r="H3238" s="214">
        <v>43467</v>
      </c>
      <c r="I3238" s="160" t="s">
        <v>390</v>
      </c>
      <c r="J3238" s="160" t="s">
        <v>377</v>
      </c>
      <c r="K3238" s="160">
        <f t="shared" si="55"/>
        <v>1</v>
      </c>
      <c r="L3238" s="160" t="e">
        <v>#N/A</v>
      </c>
      <c r="M3238" s="160"/>
    </row>
    <row r="3239" spans="1:13" x14ac:dyDescent="0.25">
      <c r="A3239" s="212" t="s">
        <v>102</v>
      </c>
      <c r="B3239" s="213">
        <v>10600501</v>
      </c>
      <c r="C3239" s="212" t="s">
        <v>12614</v>
      </c>
      <c r="D3239" s="214">
        <v>43466</v>
      </c>
      <c r="E3239" s="160" t="s">
        <v>373</v>
      </c>
      <c r="F3239" s="160">
        <v>101098867</v>
      </c>
      <c r="G3239" s="215">
        <v>-44237.52</v>
      </c>
      <c r="H3239" s="214">
        <v>43467</v>
      </c>
      <c r="I3239" s="160" t="s">
        <v>390</v>
      </c>
      <c r="J3239" s="160" t="s">
        <v>376</v>
      </c>
      <c r="K3239" s="160">
        <f t="shared" si="55"/>
        <v>1</v>
      </c>
      <c r="L3239" s="160" t="e">
        <v>#N/A</v>
      </c>
      <c r="M3239" s="160"/>
    </row>
    <row r="3240" spans="1:13" x14ac:dyDescent="0.25">
      <c r="A3240" s="212" t="s">
        <v>102</v>
      </c>
      <c r="B3240" s="213">
        <v>10600501</v>
      </c>
      <c r="C3240" s="212" t="s">
        <v>12614</v>
      </c>
      <c r="D3240" s="214">
        <v>43466</v>
      </c>
      <c r="E3240" s="160" t="s">
        <v>373</v>
      </c>
      <c r="F3240" s="160">
        <v>101109764</v>
      </c>
      <c r="G3240" s="160">
        <v>-34.76</v>
      </c>
      <c r="H3240" s="214">
        <v>43467</v>
      </c>
      <c r="I3240" s="160" t="s">
        <v>399</v>
      </c>
      <c r="J3240" s="160" t="s">
        <v>375</v>
      </c>
      <c r="K3240" s="160">
        <f t="shared" si="55"/>
        <v>1</v>
      </c>
      <c r="L3240" s="160" t="e">
        <v>#N/A</v>
      </c>
      <c r="M3240" s="160"/>
    </row>
    <row r="3241" spans="1:13" x14ac:dyDescent="0.25">
      <c r="A3241" s="212" t="s">
        <v>102</v>
      </c>
      <c r="B3241" s="213">
        <v>10600501</v>
      </c>
      <c r="C3241" s="212" t="s">
        <v>12614</v>
      </c>
      <c r="D3241" s="214">
        <v>43466</v>
      </c>
      <c r="E3241" s="160" t="s">
        <v>373</v>
      </c>
      <c r="F3241" s="160">
        <v>101109764</v>
      </c>
      <c r="G3241" s="215">
        <v>-8702.93</v>
      </c>
      <c r="H3241" s="214">
        <v>43467</v>
      </c>
      <c r="I3241" s="160" t="s">
        <v>399</v>
      </c>
      <c r="J3241" s="160" t="s">
        <v>376</v>
      </c>
      <c r="K3241" s="160">
        <f t="shared" si="55"/>
        <v>1</v>
      </c>
      <c r="L3241" s="160" t="e">
        <v>#N/A</v>
      </c>
      <c r="M3241" s="160"/>
    </row>
    <row r="3242" spans="1:13" x14ac:dyDescent="0.25">
      <c r="A3242" s="212" t="s">
        <v>102</v>
      </c>
      <c r="B3242" s="213">
        <v>10600501</v>
      </c>
      <c r="C3242" s="212" t="s">
        <v>12614</v>
      </c>
      <c r="D3242" s="214">
        <v>43466</v>
      </c>
      <c r="E3242" s="160" t="s">
        <v>373</v>
      </c>
      <c r="F3242" s="160">
        <v>101109764</v>
      </c>
      <c r="G3242" s="215">
        <v>-2194.15</v>
      </c>
      <c r="H3242" s="214">
        <v>43467</v>
      </c>
      <c r="I3242" s="160" t="s">
        <v>399</v>
      </c>
      <c r="J3242" s="160" t="s">
        <v>377</v>
      </c>
      <c r="K3242" s="160">
        <f t="shared" si="55"/>
        <v>1</v>
      </c>
      <c r="L3242" s="160" t="e">
        <v>#N/A</v>
      </c>
      <c r="M3242" s="160"/>
    </row>
    <row r="3243" spans="1:13" x14ac:dyDescent="0.25">
      <c r="A3243" s="212" t="s">
        <v>102</v>
      </c>
      <c r="B3243" s="213">
        <v>10600501</v>
      </c>
      <c r="C3243" s="212" t="s">
        <v>12614</v>
      </c>
      <c r="D3243" s="214">
        <v>43466</v>
      </c>
      <c r="E3243" s="160" t="s">
        <v>373</v>
      </c>
      <c r="F3243" s="160">
        <v>101111384</v>
      </c>
      <c r="G3243" s="215">
        <v>-1493.32</v>
      </c>
      <c r="H3243" s="214">
        <v>43472</v>
      </c>
      <c r="I3243" s="160" t="s">
        <v>403</v>
      </c>
      <c r="J3243" s="160" t="s">
        <v>377</v>
      </c>
      <c r="K3243" s="160">
        <f t="shared" si="55"/>
        <v>1</v>
      </c>
      <c r="L3243" s="160" t="e">
        <v>#N/A</v>
      </c>
      <c r="M3243" s="160"/>
    </row>
    <row r="3244" spans="1:13" x14ac:dyDescent="0.25">
      <c r="A3244" s="212" t="s">
        <v>102</v>
      </c>
      <c r="B3244" s="213">
        <v>10600501</v>
      </c>
      <c r="C3244" s="212" t="s">
        <v>12614</v>
      </c>
      <c r="D3244" s="214">
        <v>43466</v>
      </c>
      <c r="E3244" s="160" t="s">
        <v>373</v>
      </c>
      <c r="F3244" s="160">
        <v>101111384</v>
      </c>
      <c r="G3244" s="215">
        <v>-8717.9599999999991</v>
      </c>
      <c r="H3244" s="214">
        <v>43472</v>
      </c>
      <c r="I3244" s="160" t="s">
        <v>403</v>
      </c>
      <c r="J3244" s="160" t="s">
        <v>376</v>
      </c>
      <c r="K3244" s="160">
        <f t="shared" si="55"/>
        <v>1</v>
      </c>
      <c r="L3244" s="160" t="e">
        <v>#N/A</v>
      </c>
      <c r="M3244" s="160"/>
    </row>
    <row r="3245" spans="1:13" x14ac:dyDescent="0.25">
      <c r="A3245" s="212" t="s">
        <v>102</v>
      </c>
      <c r="B3245" s="213">
        <v>10100501</v>
      </c>
      <c r="C3245" s="212" t="s">
        <v>12614</v>
      </c>
      <c r="D3245" s="214">
        <v>43466</v>
      </c>
      <c r="E3245" s="160" t="s">
        <v>383</v>
      </c>
      <c r="F3245" s="160">
        <v>101111414</v>
      </c>
      <c r="G3245" s="160">
        <v>-76.95</v>
      </c>
      <c r="H3245" s="214">
        <v>43364</v>
      </c>
      <c r="I3245" s="160" t="s">
        <v>384</v>
      </c>
      <c r="J3245" s="160" t="s">
        <v>375</v>
      </c>
      <c r="K3245" s="160">
        <v>2018</v>
      </c>
      <c r="L3245" s="160" t="e">
        <v>#N/A</v>
      </c>
      <c r="M3245" s="160"/>
    </row>
    <row r="3246" spans="1:13" x14ac:dyDescent="0.25">
      <c r="A3246" s="212" t="s">
        <v>102</v>
      </c>
      <c r="B3246" s="213">
        <v>10100501</v>
      </c>
      <c r="C3246" s="212" t="s">
        <v>12614</v>
      </c>
      <c r="D3246" s="214">
        <v>43466</v>
      </c>
      <c r="E3246" s="160" t="s">
        <v>383</v>
      </c>
      <c r="F3246" s="160">
        <v>101111414</v>
      </c>
      <c r="G3246" s="160">
        <v>-435.7</v>
      </c>
      <c r="H3246" s="214">
        <v>43364</v>
      </c>
      <c r="I3246" s="160" t="s">
        <v>384</v>
      </c>
      <c r="J3246" s="160" t="s">
        <v>377</v>
      </c>
      <c r="K3246" s="160">
        <v>2018</v>
      </c>
      <c r="L3246" s="160" t="e">
        <v>#N/A</v>
      </c>
      <c r="M3246" s="160"/>
    </row>
    <row r="3247" spans="1:13" x14ac:dyDescent="0.25">
      <c r="A3247" s="212" t="s">
        <v>102</v>
      </c>
      <c r="B3247" s="213">
        <v>10100501</v>
      </c>
      <c r="C3247" s="212" t="s">
        <v>12614</v>
      </c>
      <c r="D3247" s="214">
        <v>43466</v>
      </c>
      <c r="E3247" s="160" t="s">
        <v>383</v>
      </c>
      <c r="F3247" s="160">
        <v>101111414</v>
      </c>
      <c r="G3247" s="215">
        <v>-4018.67</v>
      </c>
      <c r="H3247" s="214">
        <v>43364</v>
      </c>
      <c r="I3247" s="160" t="s">
        <v>384</v>
      </c>
      <c r="J3247" s="160" t="s">
        <v>376</v>
      </c>
      <c r="K3247" s="160">
        <v>2018</v>
      </c>
      <c r="L3247" s="160" t="e">
        <v>#N/A</v>
      </c>
      <c r="M3247" s="160"/>
    </row>
    <row r="3248" spans="1:13" x14ac:dyDescent="0.25">
      <c r="A3248" s="212" t="s">
        <v>102</v>
      </c>
      <c r="B3248" s="213">
        <v>10100501</v>
      </c>
      <c r="C3248" s="212" t="s">
        <v>12614</v>
      </c>
      <c r="D3248" s="214">
        <v>43466</v>
      </c>
      <c r="E3248" s="160" t="s">
        <v>383</v>
      </c>
      <c r="F3248" s="160">
        <v>101111124</v>
      </c>
      <c r="G3248" s="160">
        <v>-144.37</v>
      </c>
      <c r="H3248" s="214">
        <v>43364</v>
      </c>
      <c r="I3248" s="160" t="s">
        <v>384</v>
      </c>
      <c r="J3248" s="160" t="s">
        <v>375</v>
      </c>
      <c r="K3248" s="160">
        <v>2018</v>
      </c>
      <c r="L3248" s="160" t="e">
        <v>#N/A</v>
      </c>
      <c r="M3248" s="160"/>
    </row>
    <row r="3249" spans="1:13" x14ac:dyDescent="0.25">
      <c r="A3249" s="212" t="s">
        <v>102</v>
      </c>
      <c r="B3249" s="213">
        <v>10100501</v>
      </c>
      <c r="C3249" s="212" t="s">
        <v>12614</v>
      </c>
      <c r="D3249" s="214">
        <v>43466</v>
      </c>
      <c r="E3249" s="160" t="s">
        <v>383</v>
      </c>
      <c r="F3249" s="160">
        <v>101111124</v>
      </c>
      <c r="G3249" s="160">
        <v>-903.41</v>
      </c>
      <c r="H3249" s="214">
        <v>43364</v>
      </c>
      <c r="I3249" s="160" t="s">
        <v>384</v>
      </c>
      <c r="J3249" s="160" t="s">
        <v>377</v>
      </c>
      <c r="K3249" s="160">
        <v>2018</v>
      </c>
      <c r="L3249" s="160" t="e">
        <v>#N/A</v>
      </c>
      <c r="M3249" s="160"/>
    </row>
    <row r="3250" spans="1:13" x14ac:dyDescent="0.25">
      <c r="A3250" s="212" t="s">
        <v>102</v>
      </c>
      <c r="B3250" s="213">
        <v>10100501</v>
      </c>
      <c r="C3250" s="212" t="s">
        <v>12614</v>
      </c>
      <c r="D3250" s="214">
        <v>43466</v>
      </c>
      <c r="E3250" s="160" t="s">
        <v>383</v>
      </c>
      <c r="F3250" s="160">
        <v>101111124</v>
      </c>
      <c r="G3250" s="160">
        <v>-414.39</v>
      </c>
      <c r="H3250" s="214">
        <v>43364</v>
      </c>
      <c r="I3250" s="160" t="s">
        <v>384</v>
      </c>
      <c r="J3250" s="160" t="s">
        <v>377</v>
      </c>
      <c r="K3250" s="160">
        <v>2018</v>
      </c>
      <c r="L3250" s="160" t="e">
        <v>#N/A</v>
      </c>
      <c r="M3250" s="160"/>
    </row>
    <row r="3251" spans="1:13" x14ac:dyDescent="0.25">
      <c r="A3251" s="212" t="s">
        <v>102</v>
      </c>
      <c r="B3251" s="213">
        <v>10100501</v>
      </c>
      <c r="C3251" s="212" t="s">
        <v>12614</v>
      </c>
      <c r="D3251" s="214">
        <v>43466</v>
      </c>
      <c r="E3251" s="160" t="s">
        <v>383</v>
      </c>
      <c r="F3251" s="160">
        <v>101111124</v>
      </c>
      <c r="G3251" s="215">
        <v>-4252.63</v>
      </c>
      <c r="H3251" s="214">
        <v>43364</v>
      </c>
      <c r="I3251" s="160" t="s">
        <v>384</v>
      </c>
      <c r="J3251" s="160" t="s">
        <v>376</v>
      </c>
      <c r="K3251" s="160">
        <v>2018</v>
      </c>
      <c r="L3251" s="160" t="e">
        <v>#N/A</v>
      </c>
      <c r="M3251" s="160"/>
    </row>
    <row r="3252" spans="1:13" x14ac:dyDescent="0.25">
      <c r="A3252" s="212" t="s">
        <v>102</v>
      </c>
      <c r="B3252" s="213">
        <v>10600501</v>
      </c>
      <c r="C3252" s="212" t="s">
        <v>12614</v>
      </c>
      <c r="D3252" s="214">
        <v>43466</v>
      </c>
      <c r="E3252" s="160" t="s">
        <v>373</v>
      </c>
      <c r="F3252" s="160">
        <v>101111208</v>
      </c>
      <c r="G3252" s="160">
        <v>-58.44</v>
      </c>
      <c r="H3252" s="214">
        <v>43467</v>
      </c>
      <c r="I3252" s="160" t="s">
        <v>406</v>
      </c>
      <c r="J3252" s="160" t="s">
        <v>375</v>
      </c>
      <c r="K3252" s="160">
        <f t="shared" ref="K3252:K3283" si="56">MONTH(H3252)</f>
        <v>1</v>
      </c>
      <c r="L3252" s="160" t="e">
        <v>#N/A</v>
      </c>
      <c r="M3252" s="160"/>
    </row>
    <row r="3253" spans="1:13" x14ac:dyDescent="0.25">
      <c r="A3253" s="212" t="s">
        <v>102</v>
      </c>
      <c r="B3253" s="213">
        <v>10600501</v>
      </c>
      <c r="C3253" s="212" t="s">
        <v>12614</v>
      </c>
      <c r="D3253" s="214">
        <v>43466</v>
      </c>
      <c r="E3253" s="160" t="s">
        <v>373</v>
      </c>
      <c r="F3253" s="160">
        <v>101111208</v>
      </c>
      <c r="G3253" s="215">
        <v>-5157.46</v>
      </c>
      <c r="H3253" s="214">
        <v>43467</v>
      </c>
      <c r="I3253" s="160" t="s">
        <v>406</v>
      </c>
      <c r="J3253" s="160" t="s">
        <v>376</v>
      </c>
      <c r="K3253" s="160">
        <f t="shared" si="56"/>
        <v>1</v>
      </c>
      <c r="L3253" s="160" t="e">
        <v>#N/A</v>
      </c>
      <c r="M3253" s="160"/>
    </row>
    <row r="3254" spans="1:13" x14ac:dyDescent="0.25">
      <c r="A3254" s="212" t="s">
        <v>102</v>
      </c>
      <c r="B3254" s="213">
        <v>10600501</v>
      </c>
      <c r="C3254" s="212" t="s">
        <v>12614</v>
      </c>
      <c r="D3254" s="214">
        <v>43466</v>
      </c>
      <c r="E3254" s="160" t="s">
        <v>373</v>
      </c>
      <c r="F3254" s="160">
        <v>101111208</v>
      </c>
      <c r="G3254" s="215">
        <v>-1495.79</v>
      </c>
      <c r="H3254" s="214">
        <v>43467</v>
      </c>
      <c r="I3254" s="160" t="s">
        <v>406</v>
      </c>
      <c r="J3254" s="160" t="s">
        <v>377</v>
      </c>
      <c r="K3254" s="160">
        <f t="shared" si="56"/>
        <v>1</v>
      </c>
      <c r="L3254" s="160" t="e">
        <v>#N/A</v>
      </c>
      <c r="M3254" s="160"/>
    </row>
    <row r="3255" spans="1:13" x14ac:dyDescent="0.25">
      <c r="A3255" s="212" t="s">
        <v>102</v>
      </c>
      <c r="B3255" s="213">
        <v>10600501</v>
      </c>
      <c r="C3255" s="212" t="s">
        <v>12614</v>
      </c>
      <c r="D3255" s="214">
        <v>43466</v>
      </c>
      <c r="E3255" s="160" t="s">
        <v>373</v>
      </c>
      <c r="F3255" s="160">
        <v>101111268</v>
      </c>
      <c r="G3255" s="215">
        <v>-3867.83</v>
      </c>
      <c r="H3255" s="214">
        <v>43467</v>
      </c>
      <c r="I3255" s="160" t="s">
        <v>401</v>
      </c>
      <c r="J3255" s="160" t="s">
        <v>376</v>
      </c>
      <c r="K3255" s="160">
        <f t="shared" si="56"/>
        <v>1</v>
      </c>
      <c r="L3255" s="160" t="e">
        <v>#N/A</v>
      </c>
      <c r="M3255" s="160"/>
    </row>
    <row r="3256" spans="1:13" x14ac:dyDescent="0.25">
      <c r="A3256" s="212" t="s">
        <v>102</v>
      </c>
      <c r="B3256" s="213">
        <v>10600501</v>
      </c>
      <c r="C3256" s="212" t="s">
        <v>12614</v>
      </c>
      <c r="D3256" s="214">
        <v>43466</v>
      </c>
      <c r="E3256" s="160" t="s">
        <v>373</v>
      </c>
      <c r="F3256" s="160">
        <v>101111268</v>
      </c>
      <c r="G3256" s="160">
        <v>-134.28</v>
      </c>
      <c r="H3256" s="214">
        <v>43467</v>
      </c>
      <c r="I3256" s="160" t="s">
        <v>401</v>
      </c>
      <c r="J3256" s="160" t="s">
        <v>377</v>
      </c>
      <c r="K3256" s="160">
        <f t="shared" si="56"/>
        <v>1</v>
      </c>
      <c r="L3256" s="160" t="e">
        <v>#N/A</v>
      </c>
      <c r="M3256" s="160"/>
    </row>
    <row r="3257" spans="1:13" x14ac:dyDescent="0.25">
      <c r="A3257" s="212" t="s">
        <v>102</v>
      </c>
      <c r="B3257" s="213">
        <v>10600501</v>
      </c>
      <c r="C3257" s="212" t="s">
        <v>12614</v>
      </c>
      <c r="D3257" s="214">
        <v>43466</v>
      </c>
      <c r="E3257" s="160" t="s">
        <v>373</v>
      </c>
      <c r="F3257" s="160">
        <v>101102409</v>
      </c>
      <c r="G3257" s="160">
        <v>40.39</v>
      </c>
      <c r="H3257" s="214">
        <v>43469</v>
      </c>
      <c r="I3257" s="160" t="s">
        <v>393</v>
      </c>
      <c r="J3257" s="160" t="s">
        <v>377</v>
      </c>
      <c r="K3257" s="160">
        <f t="shared" si="56"/>
        <v>1</v>
      </c>
      <c r="L3257" s="160" t="e">
        <v>#N/A</v>
      </c>
      <c r="M3257" s="160"/>
    </row>
    <row r="3258" spans="1:13" x14ac:dyDescent="0.25">
      <c r="A3258" s="212" t="s">
        <v>102</v>
      </c>
      <c r="B3258" s="213">
        <v>10600501</v>
      </c>
      <c r="C3258" s="212" t="s">
        <v>12614</v>
      </c>
      <c r="D3258" s="214">
        <v>43466</v>
      </c>
      <c r="E3258" s="160" t="s">
        <v>373</v>
      </c>
      <c r="F3258" s="160">
        <v>101102409</v>
      </c>
      <c r="G3258" s="215">
        <v>2336.9499999999998</v>
      </c>
      <c r="H3258" s="214">
        <v>43469</v>
      </c>
      <c r="I3258" s="160" t="s">
        <v>393</v>
      </c>
      <c r="J3258" s="160" t="s">
        <v>376</v>
      </c>
      <c r="K3258" s="160">
        <f t="shared" si="56"/>
        <v>1</v>
      </c>
      <c r="L3258" s="160" t="e">
        <v>#N/A</v>
      </c>
      <c r="M3258" s="160"/>
    </row>
    <row r="3259" spans="1:13" x14ac:dyDescent="0.25">
      <c r="A3259" s="212" t="s">
        <v>102</v>
      </c>
      <c r="B3259" s="213">
        <v>10600501</v>
      </c>
      <c r="C3259" s="212" t="s">
        <v>12614</v>
      </c>
      <c r="D3259" s="214">
        <v>43466</v>
      </c>
      <c r="E3259" s="160" t="s">
        <v>373</v>
      </c>
      <c r="F3259" s="160">
        <v>101102409</v>
      </c>
      <c r="G3259" s="160">
        <v>9.58</v>
      </c>
      <c r="H3259" s="214">
        <v>43469</v>
      </c>
      <c r="I3259" s="160" t="s">
        <v>393</v>
      </c>
      <c r="J3259" s="160" t="s">
        <v>375</v>
      </c>
      <c r="K3259" s="160">
        <f t="shared" si="56"/>
        <v>1</v>
      </c>
      <c r="L3259" s="160" t="e">
        <v>#N/A</v>
      </c>
      <c r="M3259" s="160"/>
    </row>
    <row r="3260" spans="1:13" x14ac:dyDescent="0.25">
      <c r="A3260" s="212" t="s">
        <v>102</v>
      </c>
      <c r="B3260" s="213">
        <v>10600501</v>
      </c>
      <c r="C3260" s="212" t="s">
        <v>12614</v>
      </c>
      <c r="D3260" s="214">
        <v>43466</v>
      </c>
      <c r="E3260" s="160" t="s">
        <v>373</v>
      </c>
      <c r="F3260" s="160">
        <v>101098867</v>
      </c>
      <c r="G3260" s="160">
        <v>9.76</v>
      </c>
      <c r="H3260" s="214">
        <v>43467</v>
      </c>
      <c r="I3260" s="160" t="s">
        <v>390</v>
      </c>
      <c r="J3260" s="160" t="s">
        <v>375</v>
      </c>
      <c r="K3260" s="160">
        <f t="shared" si="56"/>
        <v>1</v>
      </c>
      <c r="L3260" s="160" t="e">
        <v>#N/A</v>
      </c>
      <c r="M3260" s="160"/>
    </row>
    <row r="3261" spans="1:13" x14ac:dyDescent="0.25">
      <c r="A3261" s="212" t="s">
        <v>102</v>
      </c>
      <c r="B3261" s="213">
        <v>10600501</v>
      </c>
      <c r="C3261" s="212" t="s">
        <v>12614</v>
      </c>
      <c r="D3261" s="214">
        <v>43466</v>
      </c>
      <c r="E3261" s="160" t="s">
        <v>373</v>
      </c>
      <c r="F3261" s="160">
        <v>101098867</v>
      </c>
      <c r="G3261" s="160">
        <v>869.88</v>
      </c>
      <c r="H3261" s="214">
        <v>43467</v>
      </c>
      <c r="I3261" s="160" t="s">
        <v>390</v>
      </c>
      <c r="J3261" s="160" t="s">
        <v>377</v>
      </c>
      <c r="K3261" s="160">
        <f t="shared" si="56"/>
        <v>1</v>
      </c>
      <c r="L3261" s="160" t="e">
        <v>#N/A</v>
      </c>
      <c r="M3261" s="160"/>
    </row>
    <row r="3262" spans="1:13" x14ac:dyDescent="0.25">
      <c r="A3262" s="212" t="s">
        <v>102</v>
      </c>
      <c r="B3262" s="213">
        <v>10600501</v>
      </c>
      <c r="C3262" s="212" t="s">
        <v>12614</v>
      </c>
      <c r="D3262" s="214">
        <v>43466</v>
      </c>
      <c r="E3262" s="160" t="s">
        <v>373</v>
      </c>
      <c r="F3262" s="160">
        <v>101098867</v>
      </c>
      <c r="G3262" s="215">
        <v>2094.44</v>
      </c>
      <c r="H3262" s="214">
        <v>43467</v>
      </c>
      <c r="I3262" s="160" t="s">
        <v>390</v>
      </c>
      <c r="J3262" s="160" t="s">
        <v>376</v>
      </c>
      <c r="K3262" s="160">
        <f t="shared" si="56"/>
        <v>1</v>
      </c>
      <c r="L3262" s="160" t="e">
        <v>#N/A</v>
      </c>
      <c r="M3262" s="160"/>
    </row>
    <row r="3263" spans="1:13" x14ac:dyDescent="0.25">
      <c r="A3263" s="212" t="s">
        <v>102</v>
      </c>
      <c r="B3263" s="213">
        <v>10600501</v>
      </c>
      <c r="C3263" s="212" t="s">
        <v>12614</v>
      </c>
      <c r="D3263" s="214">
        <v>43466</v>
      </c>
      <c r="E3263" s="160" t="s">
        <v>373</v>
      </c>
      <c r="F3263" s="160">
        <v>101109764</v>
      </c>
      <c r="G3263" s="160">
        <v>42.43</v>
      </c>
      <c r="H3263" s="214">
        <v>43467</v>
      </c>
      <c r="I3263" s="160" t="s">
        <v>399</v>
      </c>
      <c r="J3263" s="160" t="s">
        <v>375</v>
      </c>
      <c r="K3263" s="160">
        <f t="shared" si="56"/>
        <v>1</v>
      </c>
      <c r="L3263" s="160" t="e">
        <v>#N/A</v>
      </c>
      <c r="M3263" s="160"/>
    </row>
    <row r="3264" spans="1:13" x14ac:dyDescent="0.25">
      <c r="A3264" s="212" t="s">
        <v>102</v>
      </c>
      <c r="B3264" s="213">
        <v>10600501</v>
      </c>
      <c r="C3264" s="212" t="s">
        <v>12614</v>
      </c>
      <c r="D3264" s="214">
        <v>43466</v>
      </c>
      <c r="E3264" s="160" t="s">
        <v>373</v>
      </c>
      <c r="F3264" s="160">
        <v>101109764</v>
      </c>
      <c r="G3264" s="215">
        <v>10622.12</v>
      </c>
      <c r="H3264" s="214">
        <v>43467</v>
      </c>
      <c r="I3264" s="160" t="s">
        <v>399</v>
      </c>
      <c r="J3264" s="160" t="s">
        <v>376</v>
      </c>
      <c r="K3264" s="160">
        <f t="shared" si="56"/>
        <v>1</v>
      </c>
      <c r="L3264" s="160" t="e">
        <v>#N/A</v>
      </c>
      <c r="M3264" s="160"/>
    </row>
    <row r="3265" spans="1:13" x14ac:dyDescent="0.25">
      <c r="A3265" s="212" t="s">
        <v>102</v>
      </c>
      <c r="B3265" s="213">
        <v>10600501</v>
      </c>
      <c r="C3265" s="212" t="s">
        <v>12614</v>
      </c>
      <c r="D3265" s="214">
        <v>43466</v>
      </c>
      <c r="E3265" s="160" t="s">
        <v>373</v>
      </c>
      <c r="F3265" s="160">
        <v>101109764</v>
      </c>
      <c r="G3265" s="215">
        <v>2678.01</v>
      </c>
      <c r="H3265" s="214">
        <v>43467</v>
      </c>
      <c r="I3265" s="160" t="s">
        <v>399</v>
      </c>
      <c r="J3265" s="160" t="s">
        <v>377</v>
      </c>
      <c r="K3265" s="160">
        <f t="shared" si="56"/>
        <v>1</v>
      </c>
      <c r="L3265" s="160" t="e">
        <v>#N/A</v>
      </c>
      <c r="M3265" s="160"/>
    </row>
    <row r="3266" spans="1:13" x14ac:dyDescent="0.25">
      <c r="A3266" s="212" t="s">
        <v>102</v>
      </c>
      <c r="B3266" s="213">
        <v>10600501</v>
      </c>
      <c r="C3266" s="212" t="s">
        <v>12614</v>
      </c>
      <c r="D3266" s="214">
        <v>43466</v>
      </c>
      <c r="E3266" s="160" t="s">
        <v>373</v>
      </c>
      <c r="F3266" s="160">
        <v>101111056</v>
      </c>
      <c r="G3266" s="215">
        <v>99458.97</v>
      </c>
      <c r="H3266" s="214">
        <v>43483</v>
      </c>
      <c r="I3266" s="160" t="s">
        <v>441</v>
      </c>
      <c r="J3266" s="160" t="s">
        <v>376</v>
      </c>
      <c r="K3266" s="160">
        <f t="shared" si="56"/>
        <v>1</v>
      </c>
      <c r="L3266" s="160" t="e">
        <v>#N/A</v>
      </c>
      <c r="M3266" s="160"/>
    </row>
    <row r="3267" spans="1:13" x14ac:dyDescent="0.25">
      <c r="A3267" s="212" t="s">
        <v>102</v>
      </c>
      <c r="B3267" s="213">
        <v>10600501</v>
      </c>
      <c r="C3267" s="212" t="s">
        <v>12614</v>
      </c>
      <c r="D3267" s="214">
        <v>43466</v>
      </c>
      <c r="E3267" s="160" t="s">
        <v>373</v>
      </c>
      <c r="F3267" s="160">
        <v>101111056</v>
      </c>
      <c r="G3267" s="160">
        <v>347.6</v>
      </c>
      <c r="H3267" s="214">
        <v>43483</v>
      </c>
      <c r="I3267" s="160" t="s">
        <v>441</v>
      </c>
      <c r="J3267" s="160" t="s">
        <v>375</v>
      </c>
      <c r="K3267" s="160">
        <f t="shared" si="56"/>
        <v>1</v>
      </c>
      <c r="L3267" s="160" t="e">
        <v>#N/A</v>
      </c>
      <c r="M3267" s="160"/>
    </row>
    <row r="3268" spans="1:13" x14ac:dyDescent="0.25">
      <c r="A3268" s="212" t="s">
        <v>102</v>
      </c>
      <c r="B3268" s="213">
        <v>10600501</v>
      </c>
      <c r="C3268" s="212" t="s">
        <v>12614</v>
      </c>
      <c r="D3268" s="214">
        <v>43466</v>
      </c>
      <c r="E3268" s="160" t="s">
        <v>373</v>
      </c>
      <c r="F3268" s="160">
        <v>101111056</v>
      </c>
      <c r="G3268" s="215">
        <v>19515.14</v>
      </c>
      <c r="H3268" s="214">
        <v>43483</v>
      </c>
      <c r="I3268" s="160" t="s">
        <v>441</v>
      </c>
      <c r="J3268" s="160" t="s">
        <v>377</v>
      </c>
      <c r="K3268" s="160">
        <f t="shared" si="56"/>
        <v>1</v>
      </c>
      <c r="L3268" s="160" t="e">
        <v>#N/A</v>
      </c>
      <c r="M3268" s="160"/>
    </row>
    <row r="3269" spans="1:13" x14ac:dyDescent="0.25">
      <c r="A3269" s="212" t="s">
        <v>102</v>
      </c>
      <c r="B3269" s="213">
        <v>10600501</v>
      </c>
      <c r="C3269" s="212" t="s">
        <v>12614</v>
      </c>
      <c r="D3269" s="214">
        <v>43466</v>
      </c>
      <c r="E3269" s="160" t="s">
        <v>373</v>
      </c>
      <c r="F3269" s="160">
        <v>101111258</v>
      </c>
      <c r="G3269" s="160">
        <v>939.87</v>
      </c>
      <c r="H3269" s="214">
        <v>43483</v>
      </c>
      <c r="I3269" s="160" t="s">
        <v>442</v>
      </c>
      <c r="J3269" s="160" t="s">
        <v>375</v>
      </c>
      <c r="K3269" s="160">
        <f t="shared" si="56"/>
        <v>1</v>
      </c>
      <c r="L3269" s="160" t="e">
        <v>#N/A</v>
      </c>
      <c r="M3269" s="160"/>
    </row>
    <row r="3270" spans="1:13" x14ac:dyDescent="0.25">
      <c r="A3270" s="212" t="s">
        <v>102</v>
      </c>
      <c r="B3270" s="213">
        <v>10600501</v>
      </c>
      <c r="C3270" s="212" t="s">
        <v>12614</v>
      </c>
      <c r="D3270" s="214">
        <v>43466</v>
      </c>
      <c r="E3270" s="160" t="s">
        <v>373</v>
      </c>
      <c r="F3270" s="160">
        <v>101111258</v>
      </c>
      <c r="G3270" s="215">
        <v>63807.69</v>
      </c>
      <c r="H3270" s="214">
        <v>43483</v>
      </c>
      <c r="I3270" s="160" t="s">
        <v>442</v>
      </c>
      <c r="J3270" s="160" t="s">
        <v>377</v>
      </c>
      <c r="K3270" s="160">
        <f t="shared" si="56"/>
        <v>1</v>
      </c>
      <c r="L3270" s="160" t="e">
        <v>#N/A</v>
      </c>
      <c r="M3270" s="160"/>
    </row>
    <row r="3271" spans="1:13" x14ac:dyDescent="0.25">
      <c r="A3271" s="212" t="s">
        <v>102</v>
      </c>
      <c r="B3271" s="213">
        <v>10600501</v>
      </c>
      <c r="C3271" s="212" t="s">
        <v>12614</v>
      </c>
      <c r="D3271" s="214">
        <v>43466</v>
      </c>
      <c r="E3271" s="160" t="s">
        <v>373</v>
      </c>
      <c r="F3271" s="160">
        <v>101111368</v>
      </c>
      <c r="G3271" s="215">
        <v>1828.42</v>
      </c>
      <c r="H3271" s="214">
        <v>43483</v>
      </c>
      <c r="I3271" s="160" t="s">
        <v>443</v>
      </c>
      <c r="J3271" s="160" t="s">
        <v>377</v>
      </c>
      <c r="K3271" s="160">
        <f t="shared" si="56"/>
        <v>1</v>
      </c>
      <c r="L3271" s="160" t="e">
        <v>#N/A</v>
      </c>
      <c r="M3271" s="160"/>
    </row>
    <row r="3272" spans="1:13" x14ac:dyDescent="0.25">
      <c r="A3272" s="212" t="s">
        <v>102</v>
      </c>
      <c r="B3272" s="213">
        <v>10600501</v>
      </c>
      <c r="C3272" s="212" t="s">
        <v>12614</v>
      </c>
      <c r="D3272" s="214">
        <v>43466</v>
      </c>
      <c r="E3272" s="160" t="s">
        <v>373</v>
      </c>
      <c r="F3272" s="160">
        <v>101111368</v>
      </c>
      <c r="G3272" s="215">
        <v>12369.53</v>
      </c>
      <c r="H3272" s="214">
        <v>43483</v>
      </c>
      <c r="I3272" s="160" t="s">
        <v>443</v>
      </c>
      <c r="J3272" s="160" t="s">
        <v>376</v>
      </c>
      <c r="K3272" s="160">
        <f t="shared" si="56"/>
        <v>1</v>
      </c>
      <c r="L3272" s="160" t="e">
        <v>#N/A</v>
      </c>
      <c r="M3272" s="160"/>
    </row>
    <row r="3273" spans="1:13" x14ac:dyDescent="0.25">
      <c r="A3273" s="212" t="s">
        <v>102</v>
      </c>
      <c r="B3273" s="213">
        <v>10600501</v>
      </c>
      <c r="C3273" s="212" t="s">
        <v>12614</v>
      </c>
      <c r="D3273" s="214">
        <v>43466</v>
      </c>
      <c r="E3273" s="160" t="s">
        <v>373</v>
      </c>
      <c r="F3273" s="160">
        <v>101111384</v>
      </c>
      <c r="G3273" s="160">
        <v>0.06</v>
      </c>
      <c r="H3273" s="214">
        <v>43472</v>
      </c>
      <c r="I3273" s="160" t="s">
        <v>403</v>
      </c>
      <c r="J3273" s="160" t="s">
        <v>377</v>
      </c>
      <c r="K3273" s="160">
        <f t="shared" si="56"/>
        <v>1</v>
      </c>
      <c r="L3273" s="160" t="e">
        <v>#N/A</v>
      </c>
      <c r="M3273" s="160"/>
    </row>
    <row r="3274" spans="1:13" x14ac:dyDescent="0.25">
      <c r="A3274" s="212" t="s">
        <v>102</v>
      </c>
      <c r="B3274" s="213">
        <v>10600501</v>
      </c>
      <c r="C3274" s="212" t="s">
        <v>12614</v>
      </c>
      <c r="D3274" s="214">
        <v>43466</v>
      </c>
      <c r="E3274" s="160" t="s">
        <v>373</v>
      </c>
      <c r="F3274" s="160">
        <v>101111384</v>
      </c>
      <c r="G3274" s="160">
        <v>0.36</v>
      </c>
      <c r="H3274" s="214">
        <v>43472</v>
      </c>
      <c r="I3274" s="160" t="s">
        <v>403</v>
      </c>
      <c r="J3274" s="160" t="s">
        <v>376</v>
      </c>
      <c r="K3274" s="160">
        <f t="shared" si="56"/>
        <v>1</v>
      </c>
      <c r="L3274" s="160" t="e">
        <v>#N/A</v>
      </c>
      <c r="M3274" s="160"/>
    </row>
    <row r="3275" spans="1:13" x14ac:dyDescent="0.25">
      <c r="A3275" s="212" t="s">
        <v>102</v>
      </c>
      <c r="B3275" s="213">
        <v>10600501</v>
      </c>
      <c r="C3275" s="212" t="s">
        <v>12614</v>
      </c>
      <c r="D3275" s="214">
        <v>43466</v>
      </c>
      <c r="E3275" s="160" t="s">
        <v>373</v>
      </c>
      <c r="F3275" s="160">
        <v>101108174</v>
      </c>
      <c r="G3275" s="215">
        <v>17812.080000000002</v>
      </c>
      <c r="H3275" s="214">
        <v>43487</v>
      </c>
      <c r="I3275" s="160" t="s">
        <v>444</v>
      </c>
      <c r="J3275" s="160" t="s">
        <v>377</v>
      </c>
      <c r="K3275" s="160">
        <f t="shared" si="56"/>
        <v>1</v>
      </c>
      <c r="L3275" s="160" t="e">
        <v>#N/A</v>
      </c>
      <c r="M3275" s="160"/>
    </row>
    <row r="3276" spans="1:13" x14ac:dyDescent="0.25">
      <c r="A3276" s="212" t="s">
        <v>102</v>
      </c>
      <c r="B3276" s="213">
        <v>10600501</v>
      </c>
      <c r="C3276" s="212" t="s">
        <v>12614</v>
      </c>
      <c r="D3276" s="214">
        <v>43466</v>
      </c>
      <c r="E3276" s="160" t="s">
        <v>373</v>
      </c>
      <c r="F3276" s="160">
        <v>101108174</v>
      </c>
      <c r="G3276" s="215">
        <v>11643.13</v>
      </c>
      <c r="H3276" s="214">
        <v>43487</v>
      </c>
      <c r="I3276" s="160" t="s">
        <v>444</v>
      </c>
      <c r="J3276" s="160" t="s">
        <v>376</v>
      </c>
      <c r="K3276" s="160">
        <f t="shared" si="56"/>
        <v>1</v>
      </c>
      <c r="L3276" s="160" t="e">
        <v>#N/A</v>
      </c>
      <c r="M3276" s="160"/>
    </row>
    <row r="3277" spans="1:13" x14ac:dyDescent="0.25">
      <c r="A3277" s="212" t="s">
        <v>102</v>
      </c>
      <c r="B3277" s="213">
        <v>10600501</v>
      </c>
      <c r="C3277" s="212" t="s">
        <v>12614</v>
      </c>
      <c r="D3277" s="214">
        <v>43466</v>
      </c>
      <c r="E3277" s="160" t="s">
        <v>373</v>
      </c>
      <c r="F3277" s="160">
        <v>101108406</v>
      </c>
      <c r="G3277" s="160">
        <v>165.8</v>
      </c>
      <c r="H3277" s="214">
        <v>43483</v>
      </c>
      <c r="I3277" s="160" t="s">
        <v>445</v>
      </c>
      <c r="J3277" s="160" t="s">
        <v>375</v>
      </c>
      <c r="K3277" s="160">
        <f t="shared" si="56"/>
        <v>1</v>
      </c>
      <c r="L3277" s="160" t="e">
        <v>#N/A</v>
      </c>
      <c r="M3277" s="160"/>
    </row>
    <row r="3278" spans="1:13" x14ac:dyDescent="0.25">
      <c r="A3278" s="212" t="s">
        <v>102</v>
      </c>
      <c r="B3278" s="213">
        <v>10600501</v>
      </c>
      <c r="C3278" s="212" t="s">
        <v>12614</v>
      </c>
      <c r="D3278" s="214">
        <v>43466</v>
      </c>
      <c r="E3278" s="160" t="s">
        <v>373</v>
      </c>
      <c r="F3278" s="160">
        <v>101108406</v>
      </c>
      <c r="G3278" s="215">
        <v>7284.05</v>
      </c>
      <c r="H3278" s="214">
        <v>43483</v>
      </c>
      <c r="I3278" s="160" t="s">
        <v>445</v>
      </c>
      <c r="J3278" s="160" t="s">
        <v>376</v>
      </c>
      <c r="K3278" s="160">
        <f t="shared" si="56"/>
        <v>1</v>
      </c>
      <c r="L3278" s="160" t="e">
        <v>#N/A</v>
      </c>
      <c r="M3278" s="160"/>
    </row>
    <row r="3279" spans="1:13" x14ac:dyDescent="0.25">
      <c r="A3279" s="212" t="s">
        <v>102</v>
      </c>
      <c r="B3279" s="213">
        <v>10600501</v>
      </c>
      <c r="C3279" s="212" t="s">
        <v>12614</v>
      </c>
      <c r="D3279" s="214">
        <v>43466</v>
      </c>
      <c r="E3279" s="160" t="s">
        <v>373</v>
      </c>
      <c r="F3279" s="160">
        <v>101108406</v>
      </c>
      <c r="G3279" s="215">
        <v>47105.18</v>
      </c>
      <c r="H3279" s="214">
        <v>43483</v>
      </c>
      <c r="I3279" s="160" t="s">
        <v>445</v>
      </c>
      <c r="J3279" s="160" t="s">
        <v>377</v>
      </c>
      <c r="K3279" s="160">
        <f t="shared" si="56"/>
        <v>1</v>
      </c>
      <c r="L3279" s="160" t="e">
        <v>#N/A</v>
      </c>
      <c r="M3279" s="160"/>
    </row>
    <row r="3280" spans="1:13" x14ac:dyDescent="0.25">
      <c r="A3280" s="212" t="s">
        <v>102</v>
      </c>
      <c r="B3280" s="213">
        <v>10600501</v>
      </c>
      <c r="C3280" s="212" t="s">
        <v>12614</v>
      </c>
      <c r="D3280" s="214">
        <v>43466</v>
      </c>
      <c r="E3280" s="160" t="s">
        <v>373</v>
      </c>
      <c r="F3280" s="160">
        <v>101102409</v>
      </c>
      <c r="G3280" s="160">
        <v>59.62</v>
      </c>
      <c r="H3280" s="214">
        <v>43469</v>
      </c>
      <c r="I3280" s="160" t="s">
        <v>393</v>
      </c>
      <c r="J3280" s="160" t="s">
        <v>377</v>
      </c>
      <c r="K3280" s="160">
        <f t="shared" si="56"/>
        <v>1</v>
      </c>
      <c r="L3280" s="160" t="e">
        <v>#N/A</v>
      </c>
      <c r="M3280" s="160"/>
    </row>
    <row r="3281" spans="1:13" x14ac:dyDescent="0.25">
      <c r="A3281" s="212" t="s">
        <v>102</v>
      </c>
      <c r="B3281" s="213">
        <v>10600501</v>
      </c>
      <c r="C3281" s="212" t="s">
        <v>12614</v>
      </c>
      <c r="D3281" s="214">
        <v>43466</v>
      </c>
      <c r="E3281" s="160" t="s">
        <v>373</v>
      </c>
      <c r="F3281" s="160">
        <v>101102409</v>
      </c>
      <c r="G3281" s="215">
        <v>3449.96</v>
      </c>
      <c r="H3281" s="214">
        <v>43469</v>
      </c>
      <c r="I3281" s="160" t="s">
        <v>393</v>
      </c>
      <c r="J3281" s="160" t="s">
        <v>376</v>
      </c>
      <c r="K3281" s="160">
        <f t="shared" si="56"/>
        <v>1</v>
      </c>
      <c r="L3281" s="160" t="e">
        <v>#N/A</v>
      </c>
      <c r="M3281" s="160"/>
    </row>
    <row r="3282" spans="1:13" x14ac:dyDescent="0.25">
      <c r="A3282" s="212" t="s">
        <v>102</v>
      </c>
      <c r="B3282" s="213">
        <v>10600501</v>
      </c>
      <c r="C3282" s="212" t="s">
        <v>12614</v>
      </c>
      <c r="D3282" s="214">
        <v>43466</v>
      </c>
      <c r="E3282" s="160" t="s">
        <v>373</v>
      </c>
      <c r="F3282" s="160">
        <v>101102409</v>
      </c>
      <c r="G3282" s="160">
        <v>14.14</v>
      </c>
      <c r="H3282" s="214">
        <v>43469</v>
      </c>
      <c r="I3282" s="160" t="s">
        <v>393</v>
      </c>
      <c r="J3282" s="160" t="s">
        <v>375</v>
      </c>
      <c r="K3282" s="160">
        <f t="shared" si="56"/>
        <v>1</v>
      </c>
      <c r="L3282" s="160" t="e">
        <v>#N/A</v>
      </c>
      <c r="M3282" s="160"/>
    </row>
    <row r="3283" spans="1:13" x14ac:dyDescent="0.25">
      <c r="A3283" s="212" t="s">
        <v>102</v>
      </c>
      <c r="B3283" s="213">
        <v>10600501</v>
      </c>
      <c r="C3283" s="212" t="s">
        <v>12614</v>
      </c>
      <c r="D3283" s="214">
        <v>43466</v>
      </c>
      <c r="E3283" s="160" t="s">
        <v>373</v>
      </c>
      <c r="F3283" s="160">
        <v>101101661</v>
      </c>
      <c r="G3283" s="215">
        <v>147331.51</v>
      </c>
      <c r="H3283" s="214">
        <v>43494</v>
      </c>
      <c r="I3283" s="160" t="s">
        <v>460</v>
      </c>
      <c r="J3283" s="160" t="s">
        <v>376</v>
      </c>
      <c r="K3283" s="160">
        <f t="shared" si="56"/>
        <v>1</v>
      </c>
      <c r="L3283" s="160" t="e">
        <v>#N/A</v>
      </c>
      <c r="M3283" s="160"/>
    </row>
    <row r="3284" spans="1:13" x14ac:dyDescent="0.25">
      <c r="A3284" s="212" t="s">
        <v>102</v>
      </c>
      <c r="B3284" s="213">
        <v>10600501</v>
      </c>
      <c r="C3284" s="212" t="s">
        <v>12614</v>
      </c>
      <c r="D3284" s="214">
        <v>43466</v>
      </c>
      <c r="E3284" s="160" t="s">
        <v>373</v>
      </c>
      <c r="F3284" s="160">
        <v>101101661</v>
      </c>
      <c r="G3284" s="160">
        <v>142.08000000000001</v>
      </c>
      <c r="H3284" s="214">
        <v>43494</v>
      </c>
      <c r="I3284" s="160" t="s">
        <v>460</v>
      </c>
      <c r="J3284" s="160" t="s">
        <v>375</v>
      </c>
      <c r="K3284" s="160">
        <f t="shared" ref="K3284:K3315" si="57">MONTH(H3284)</f>
        <v>1</v>
      </c>
      <c r="L3284" s="160" t="e">
        <v>#N/A</v>
      </c>
      <c r="M3284" s="160"/>
    </row>
    <row r="3285" spans="1:13" x14ac:dyDescent="0.25">
      <c r="A3285" s="212" t="s">
        <v>102</v>
      </c>
      <c r="B3285" s="213">
        <v>10600501</v>
      </c>
      <c r="C3285" s="212" t="s">
        <v>12614</v>
      </c>
      <c r="D3285" s="214">
        <v>43466</v>
      </c>
      <c r="E3285" s="160" t="s">
        <v>373</v>
      </c>
      <c r="F3285" s="160">
        <v>101101661</v>
      </c>
      <c r="G3285" s="215">
        <v>39492.71</v>
      </c>
      <c r="H3285" s="214">
        <v>43494</v>
      </c>
      <c r="I3285" s="160" t="s">
        <v>460</v>
      </c>
      <c r="J3285" s="160" t="s">
        <v>377</v>
      </c>
      <c r="K3285" s="160">
        <f t="shared" si="57"/>
        <v>1</v>
      </c>
      <c r="L3285" s="160" t="e">
        <v>#N/A</v>
      </c>
      <c r="M3285" s="160"/>
    </row>
    <row r="3286" spans="1:13" x14ac:dyDescent="0.25">
      <c r="A3286" s="212" t="s">
        <v>102</v>
      </c>
      <c r="B3286" s="213">
        <v>10600501</v>
      </c>
      <c r="C3286" s="212" t="s">
        <v>12614</v>
      </c>
      <c r="D3286" s="214">
        <v>43466</v>
      </c>
      <c r="E3286" s="160" t="s">
        <v>373</v>
      </c>
      <c r="F3286" s="160">
        <v>101108174</v>
      </c>
      <c r="G3286" s="215">
        <v>1974.62</v>
      </c>
      <c r="H3286" s="214">
        <v>43487</v>
      </c>
      <c r="I3286" s="160" t="s">
        <v>444</v>
      </c>
      <c r="J3286" s="160" t="s">
        <v>376</v>
      </c>
      <c r="K3286" s="160">
        <f t="shared" si="57"/>
        <v>1</v>
      </c>
      <c r="L3286" s="160" t="e">
        <v>#N/A</v>
      </c>
      <c r="M3286" s="160"/>
    </row>
    <row r="3287" spans="1:13" x14ac:dyDescent="0.25">
      <c r="A3287" s="212" t="s">
        <v>102</v>
      </c>
      <c r="B3287" s="213">
        <v>10600501</v>
      </c>
      <c r="C3287" s="212" t="s">
        <v>12614</v>
      </c>
      <c r="D3287" s="214">
        <v>43466</v>
      </c>
      <c r="E3287" s="160" t="s">
        <v>373</v>
      </c>
      <c r="F3287" s="160">
        <v>101108174</v>
      </c>
      <c r="G3287" s="215">
        <v>3020.84</v>
      </c>
      <c r="H3287" s="214">
        <v>43487</v>
      </c>
      <c r="I3287" s="160" t="s">
        <v>444</v>
      </c>
      <c r="J3287" s="160" t="s">
        <v>377</v>
      </c>
      <c r="K3287" s="160">
        <f t="shared" si="57"/>
        <v>1</v>
      </c>
      <c r="L3287" s="160" t="e">
        <v>#N/A</v>
      </c>
      <c r="M3287" s="160"/>
    </row>
    <row r="3288" spans="1:13" x14ac:dyDescent="0.25">
      <c r="A3288" s="212" t="s">
        <v>102</v>
      </c>
      <c r="B3288" s="213">
        <v>10600501</v>
      </c>
      <c r="C3288" s="212" t="s">
        <v>12614</v>
      </c>
      <c r="D3288" s="214">
        <v>43466</v>
      </c>
      <c r="E3288" s="160" t="s">
        <v>373</v>
      </c>
      <c r="F3288" s="160">
        <v>101108406</v>
      </c>
      <c r="G3288" s="160">
        <v>-3.29</v>
      </c>
      <c r="H3288" s="214">
        <v>43483</v>
      </c>
      <c r="I3288" s="160" t="s">
        <v>445</v>
      </c>
      <c r="J3288" s="160" t="s">
        <v>375</v>
      </c>
      <c r="K3288" s="160">
        <f t="shared" si="57"/>
        <v>1</v>
      </c>
      <c r="L3288" s="160" t="e">
        <v>#N/A</v>
      </c>
      <c r="M3288" s="160"/>
    </row>
    <row r="3289" spans="1:13" x14ac:dyDescent="0.25">
      <c r="A3289" s="212" t="s">
        <v>102</v>
      </c>
      <c r="B3289" s="213">
        <v>10600501</v>
      </c>
      <c r="C3289" s="212" t="s">
        <v>12614</v>
      </c>
      <c r="D3289" s="214">
        <v>43466</v>
      </c>
      <c r="E3289" s="160" t="s">
        <v>373</v>
      </c>
      <c r="F3289" s="160">
        <v>101108406</v>
      </c>
      <c r="G3289" s="160">
        <v>-144.5</v>
      </c>
      <c r="H3289" s="214">
        <v>43483</v>
      </c>
      <c r="I3289" s="160" t="s">
        <v>445</v>
      </c>
      <c r="J3289" s="160" t="s">
        <v>376</v>
      </c>
      <c r="K3289" s="160">
        <f t="shared" si="57"/>
        <v>1</v>
      </c>
      <c r="L3289" s="160" t="e">
        <v>#N/A</v>
      </c>
      <c r="M3289" s="160"/>
    </row>
    <row r="3290" spans="1:13" x14ac:dyDescent="0.25">
      <c r="A3290" s="212" t="s">
        <v>102</v>
      </c>
      <c r="B3290" s="213">
        <v>10600501</v>
      </c>
      <c r="C3290" s="212" t="s">
        <v>12614</v>
      </c>
      <c r="D3290" s="214">
        <v>43466</v>
      </c>
      <c r="E3290" s="160" t="s">
        <v>373</v>
      </c>
      <c r="F3290" s="160">
        <v>101108406</v>
      </c>
      <c r="G3290" s="160">
        <v>-934.44</v>
      </c>
      <c r="H3290" s="214">
        <v>43483</v>
      </c>
      <c r="I3290" s="160" t="s">
        <v>445</v>
      </c>
      <c r="J3290" s="160" t="s">
        <v>377</v>
      </c>
      <c r="K3290" s="160">
        <f t="shared" si="57"/>
        <v>1</v>
      </c>
      <c r="L3290" s="160" t="e">
        <v>#N/A</v>
      </c>
      <c r="M3290" s="160"/>
    </row>
    <row r="3291" spans="1:13" x14ac:dyDescent="0.25">
      <c r="A3291" s="212" t="s">
        <v>102</v>
      </c>
      <c r="B3291" s="213">
        <v>10600501</v>
      </c>
      <c r="C3291" s="212" t="s">
        <v>12614</v>
      </c>
      <c r="D3291" s="214">
        <v>43466</v>
      </c>
      <c r="E3291" s="160" t="s">
        <v>373</v>
      </c>
      <c r="F3291" s="160">
        <v>101108629</v>
      </c>
      <c r="G3291" s="160">
        <v>235.56</v>
      </c>
      <c r="H3291" s="214">
        <v>43488</v>
      </c>
      <c r="I3291" s="160" t="s">
        <v>466</v>
      </c>
      <c r="J3291" s="160" t="s">
        <v>375</v>
      </c>
      <c r="K3291" s="160">
        <f t="shared" si="57"/>
        <v>1</v>
      </c>
      <c r="L3291" s="160" t="e">
        <v>#N/A</v>
      </c>
      <c r="M3291" s="160"/>
    </row>
    <row r="3292" spans="1:13" x14ac:dyDescent="0.25">
      <c r="A3292" s="212" t="s">
        <v>102</v>
      </c>
      <c r="B3292" s="213">
        <v>10600501</v>
      </c>
      <c r="C3292" s="212" t="s">
        <v>12614</v>
      </c>
      <c r="D3292" s="214">
        <v>43466</v>
      </c>
      <c r="E3292" s="160" t="s">
        <v>373</v>
      </c>
      <c r="F3292" s="160">
        <v>101108629</v>
      </c>
      <c r="G3292" s="215">
        <v>11529.79</v>
      </c>
      <c r="H3292" s="214">
        <v>43488</v>
      </c>
      <c r="I3292" s="160" t="s">
        <v>466</v>
      </c>
      <c r="J3292" s="160" t="s">
        <v>377</v>
      </c>
      <c r="K3292" s="160">
        <f t="shared" si="57"/>
        <v>1</v>
      </c>
      <c r="L3292" s="160" t="e">
        <v>#N/A</v>
      </c>
      <c r="M3292" s="160"/>
    </row>
    <row r="3293" spans="1:13" x14ac:dyDescent="0.25">
      <c r="A3293" s="212" t="s">
        <v>102</v>
      </c>
      <c r="B3293" s="213">
        <v>10600501</v>
      </c>
      <c r="C3293" s="212" t="s">
        <v>12614</v>
      </c>
      <c r="D3293" s="214">
        <v>43466</v>
      </c>
      <c r="E3293" s="160" t="s">
        <v>373</v>
      </c>
      <c r="F3293" s="160">
        <v>101108629</v>
      </c>
      <c r="G3293" s="215">
        <v>18791.09</v>
      </c>
      <c r="H3293" s="214">
        <v>43488</v>
      </c>
      <c r="I3293" s="160" t="s">
        <v>466</v>
      </c>
      <c r="J3293" s="160" t="s">
        <v>376</v>
      </c>
      <c r="K3293" s="160">
        <f t="shared" si="57"/>
        <v>1</v>
      </c>
      <c r="L3293" s="160" t="e">
        <v>#N/A</v>
      </c>
      <c r="M3293" s="160"/>
    </row>
    <row r="3294" spans="1:13" x14ac:dyDescent="0.25">
      <c r="A3294" s="212" t="s">
        <v>102</v>
      </c>
      <c r="B3294" s="213">
        <v>10600501</v>
      </c>
      <c r="C3294" s="212" t="s">
        <v>12614</v>
      </c>
      <c r="D3294" s="214">
        <v>43466</v>
      </c>
      <c r="E3294" s="160" t="s">
        <v>373</v>
      </c>
      <c r="F3294" s="160">
        <v>101111056</v>
      </c>
      <c r="G3294" s="160">
        <v>13.51</v>
      </c>
      <c r="H3294" s="214">
        <v>43483</v>
      </c>
      <c r="I3294" s="160" t="s">
        <v>441</v>
      </c>
      <c r="J3294" s="160" t="s">
        <v>375</v>
      </c>
      <c r="K3294" s="160">
        <f t="shared" si="57"/>
        <v>1</v>
      </c>
      <c r="L3294" s="160" t="e">
        <v>#N/A</v>
      </c>
      <c r="M3294" s="160"/>
    </row>
    <row r="3295" spans="1:13" x14ac:dyDescent="0.25">
      <c r="A3295" s="212" t="s">
        <v>102</v>
      </c>
      <c r="B3295" s="213">
        <v>10600501</v>
      </c>
      <c r="C3295" s="212" t="s">
        <v>12614</v>
      </c>
      <c r="D3295" s="214">
        <v>43466</v>
      </c>
      <c r="E3295" s="160" t="s">
        <v>373</v>
      </c>
      <c r="F3295" s="160">
        <v>101111056</v>
      </c>
      <c r="G3295" s="215">
        <v>3864.72</v>
      </c>
      <c r="H3295" s="214">
        <v>43483</v>
      </c>
      <c r="I3295" s="160" t="s">
        <v>441</v>
      </c>
      <c r="J3295" s="160" t="s">
        <v>376</v>
      </c>
      <c r="K3295" s="160">
        <f t="shared" si="57"/>
        <v>1</v>
      </c>
      <c r="L3295" s="160" t="e">
        <v>#N/A</v>
      </c>
      <c r="M3295" s="160"/>
    </row>
    <row r="3296" spans="1:13" x14ac:dyDescent="0.25">
      <c r="A3296" s="212" t="s">
        <v>102</v>
      </c>
      <c r="B3296" s="213">
        <v>10600501</v>
      </c>
      <c r="C3296" s="212" t="s">
        <v>12614</v>
      </c>
      <c r="D3296" s="214">
        <v>43466</v>
      </c>
      <c r="E3296" s="160" t="s">
        <v>373</v>
      </c>
      <c r="F3296" s="160">
        <v>101111056</v>
      </c>
      <c r="G3296" s="160">
        <v>758.31</v>
      </c>
      <c r="H3296" s="214">
        <v>43483</v>
      </c>
      <c r="I3296" s="160" t="s">
        <v>441</v>
      </c>
      <c r="J3296" s="160" t="s">
        <v>377</v>
      </c>
      <c r="K3296" s="160">
        <f t="shared" si="57"/>
        <v>1</v>
      </c>
      <c r="L3296" s="160" t="e">
        <v>#N/A</v>
      </c>
      <c r="M3296" s="160"/>
    </row>
    <row r="3297" spans="1:13" x14ac:dyDescent="0.25">
      <c r="A3297" s="212" t="s">
        <v>102</v>
      </c>
      <c r="B3297" s="213">
        <v>10600501</v>
      </c>
      <c r="C3297" s="212" t="s">
        <v>12614</v>
      </c>
      <c r="D3297" s="214">
        <v>43466</v>
      </c>
      <c r="E3297" s="160" t="s">
        <v>373</v>
      </c>
      <c r="F3297" s="160">
        <v>101111126</v>
      </c>
      <c r="G3297" s="215">
        <v>2153.27</v>
      </c>
      <c r="H3297" s="214">
        <v>43488</v>
      </c>
      <c r="I3297" s="160" t="s">
        <v>467</v>
      </c>
      <c r="J3297" s="160" t="s">
        <v>377</v>
      </c>
      <c r="K3297" s="160">
        <f t="shared" si="57"/>
        <v>1</v>
      </c>
      <c r="L3297" s="160" t="e">
        <v>#N/A</v>
      </c>
      <c r="M3297" s="160"/>
    </row>
    <row r="3298" spans="1:13" x14ac:dyDescent="0.25">
      <c r="A3298" s="212" t="s">
        <v>102</v>
      </c>
      <c r="B3298" s="213">
        <v>10600501</v>
      </c>
      <c r="C3298" s="212" t="s">
        <v>12614</v>
      </c>
      <c r="D3298" s="214">
        <v>43466</v>
      </c>
      <c r="E3298" s="160" t="s">
        <v>373</v>
      </c>
      <c r="F3298" s="160">
        <v>101111126</v>
      </c>
      <c r="G3298" s="215">
        <v>11093.53</v>
      </c>
      <c r="H3298" s="214">
        <v>43488</v>
      </c>
      <c r="I3298" s="160" t="s">
        <v>467</v>
      </c>
      <c r="J3298" s="160" t="s">
        <v>376</v>
      </c>
      <c r="K3298" s="160">
        <f t="shared" si="57"/>
        <v>1</v>
      </c>
      <c r="L3298" s="160" t="e">
        <v>#N/A</v>
      </c>
      <c r="M3298" s="160"/>
    </row>
    <row r="3299" spans="1:13" x14ac:dyDescent="0.25">
      <c r="A3299" s="212" t="s">
        <v>102</v>
      </c>
      <c r="B3299" s="213">
        <v>10600501</v>
      </c>
      <c r="C3299" s="212" t="s">
        <v>12614</v>
      </c>
      <c r="D3299" s="214">
        <v>43466</v>
      </c>
      <c r="E3299" s="160" t="s">
        <v>373</v>
      </c>
      <c r="F3299" s="160">
        <v>101111171</v>
      </c>
      <c r="G3299" s="215">
        <v>26550.35</v>
      </c>
      <c r="H3299" s="214">
        <v>43494</v>
      </c>
      <c r="I3299" s="160" t="s">
        <v>468</v>
      </c>
      <c r="J3299" s="160" t="s">
        <v>377</v>
      </c>
      <c r="K3299" s="160">
        <f t="shared" si="57"/>
        <v>1</v>
      </c>
      <c r="L3299" s="160" t="e">
        <v>#N/A</v>
      </c>
      <c r="M3299" s="160"/>
    </row>
    <row r="3300" spans="1:13" x14ac:dyDescent="0.25">
      <c r="A3300" s="212" t="s">
        <v>102</v>
      </c>
      <c r="B3300" s="213">
        <v>10600501</v>
      </c>
      <c r="C3300" s="212" t="s">
        <v>12614</v>
      </c>
      <c r="D3300" s="214">
        <v>43466</v>
      </c>
      <c r="E3300" s="160" t="s">
        <v>373</v>
      </c>
      <c r="F3300" s="160">
        <v>101111171</v>
      </c>
      <c r="G3300" s="215">
        <v>82751.02</v>
      </c>
      <c r="H3300" s="214">
        <v>43494</v>
      </c>
      <c r="I3300" s="160" t="s">
        <v>468</v>
      </c>
      <c r="J3300" s="160" t="s">
        <v>376</v>
      </c>
      <c r="K3300" s="160">
        <f t="shared" si="57"/>
        <v>1</v>
      </c>
      <c r="L3300" s="160" t="e">
        <v>#N/A</v>
      </c>
      <c r="M3300" s="160"/>
    </row>
    <row r="3301" spans="1:13" x14ac:dyDescent="0.25">
      <c r="A3301" s="212" t="s">
        <v>102</v>
      </c>
      <c r="B3301" s="213">
        <v>10600501</v>
      </c>
      <c r="C3301" s="212" t="s">
        <v>12614</v>
      </c>
      <c r="D3301" s="214">
        <v>43466</v>
      </c>
      <c r="E3301" s="160" t="s">
        <v>373</v>
      </c>
      <c r="F3301" s="160">
        <v>101111171</v>
      </c>
      <c r="G3301" s="160">
        <v>396.35</v>
      </c>
      <c r="H3301" s="214">
        <v>43494</v>
      </c>
      <c r="I3301" s="160" t="s">
        <v>468</v>
      </c>
      <c r="J3301" s="160" t="s">
        <v>375</v>
      </c>
      <c r="K3301" s="160">
        <f t="shared" si="57"/>
        <v>1</v>
      </c>
      <c r="L3301" s="160" t="e">
        <v>#N/A</v>
      </c>
      <c r="M3301" s="160"/>
    </row>
    <row r="3302" spans="1:13" x14ac:dyDescent="0.25">
      <c r="A3302" s="212" t="s">
        <v>102</v>
      </c>
      <c r="B3302" s="213">
        <v>10600501</v>
      </c>
      <c r="C3302" s="212" t="s">
        <v>12614</v>
      </c>
      <c r="D3302" s="214">
        <v>43466</v>
      </c>
      <c r="E3302" s="160" t="s">
        <v>373</v>
      </c>
      <c r="F3302" s="160">
        <v>101111196</v>
      </c>
      <c r="G3302" s="160">
        <v>26.63</v>
      </c>
      <c r="H3302" s="214">
        <v>43472</v>
      </c>
      <c r="I3302" s="160" t="s">
        <v>405</v>
      </c>
      <c r="J3302" s="160" t="s">
        <v>377</v>
      </c>
      <c r="K3302" s="160">
        <f t="shared" si="57"/>
        <v>1</v>
      </c>
      <c r="L3302" s="160" t="e">
        <v>#N/A</v>
      </c>
      <c r="M3302" s="160"/>
    </row>
    <row r="3303" spans="1:13" x14ac:dyDescent="0.25">
      <c r="A3303" s="212" t="s">
        <v>102</v>
      </c>
      <c r="B3303" s="213">
        <v>10600501</v>
      </c>
      <c r="C3303" s="212" t="s">
        <v>12614</v>
      </c>
      <c r="D3303" s="214">
        <v>43466</v>
      </c>
      <c r="E3303" s="160" t="s">
        <v>373</v>
      </c>
      <c r="F3303" s="160">
        <v>101111196</v>
      </c>
      <c r="G3303" s="160">
        <v>1.08</v>
      </c>
      <c r="H3303" s="214">
        <v>43472</v>
      </c>
      <c r="I3303" s="160" t="s">
        <v>405</v>
      </c>
      <c r="J3303" s="160" t="s">
        <v>375</v>
      </c>
      <c r="K3303" s="160">
        <f t="shared" si="57"/>
        <v>1</v>
      </c>
      <c r="L3303" s="160" t="e">
        <v>#N/A</v>
      </c>
      <c r="M3303" s="160"/>
    </row>
    <row r="3304" spans="1:13" x14ac:dyDescent="0.25">
      <c r="A3304" s="212" t="s">
        <v>102</v>
      </c>
      <c r="B3304" s="213">
        <v>10600501</v>
      </c>
      <c r="C3304" s="212" t="s">
        <v>12614</v>
      </c>
      <c r="D3304" s="214">
        <v>43466</v>
      </c>
      <c r="E3304" s="160" t="s">
        <v>373</v>
      </c>
      <c r="F3304" s="160">
        <v>101111196</v>
      </c>
      <c r="G3304" s="160">
        <v>126.29</v>
      </c>
      <c r="H3304" s="214">
        <v>43472</v>
      </c>
      <c r="I3304" s="160" t="s">
        <v>405</v>
      </c>
      <c r="J3304" s="160" t="s">
        <v>376</v>
      </c>
      <c r="K3304" s="160">
        <f t="shared" si="57"/>
        <v>1</v>
      </c>
      <c r="L3304" s="160" t="e">
        <v>#N/A</v>
      </c>
      <c r="M3304" s="160"/>
    </row>
    <row r="3305" spans="1:13" x14ac:dyDescent="0.25">
      <c r="A3305" s="212" t="s">
        <v>102</v>
      </c>
      <c r="B3305" s="213">
        <v>10600501</v>
      </c>
      <c r="C3305" s="212" t="s">
        <v>12614</v>
      </c>
      <c r="D3305" s="214">
        <v>43466</v>
      </c>
      <c r="E3305" s="160" t="s">
        <v>373</v>
      </c>
      <c r="F3305" s="160">
        <v>101111208</v>
      </c>
      <c r="G3305" s="160">
        <v>4.9400000000000004</v>
      </c>
      <c r="H3305" s="214">
        <v>43467</v>
      </c>
      <c r="I3305" s="160" t="s">
        <v>406</v>
      </c>
      <c r="J3305" s="160" t="s">
        <v>375</v>
      </c>
      <c r="K3305" s="160">
        <f t="shared" si="57"/>
        <v>1</v>
      </c>
      <c r="L3305" s="160" t="e">
        <v>#N/A</v>
      </c>
      <c r="M3305" s="160"/>
    </row>
    <row r="3306" spans="1:13" x14ac:dyDescent="0.25">
      <c r="A3306" s="212" t="s">
        <v>102</v>
      </c>
      <c r="B3306" s="213">
        <v>10600501</v>
      </c>
      <c r="C3306" s="212" t="s">
        <v>12614</v>
      </c>
      <c r="D3306" s="214">
        <v>43466</v>
      </c>
      <c r="E3306" s="160" t="s">
        <v>373</v>
      </c>
      <c r="F3306" s="160">
        <v>101111208</v>
      </c>
      <c r="G3306" s="160">
        <v>435.74</v>
      </c>
      <c r="H3306" s="214">
        <v>43467</v>
      </c>
      <c r="I3306" s="160" t="s">
        <v>406</v>
      </c>
      <c r="J3306" s="160" t="s">
        <v>376</v>
      </c>
      <c r="K3306" s="160">
        <f t="shared" si="57"/>
        <v>1</v>
      </c>
      <c r="L3306" s="160" t="e">
        <v>#N/A</v>
      </c>
      <c r="M3306" s="160"/>
    </row>
    <row r="3307" spans="1:13" x14ac:dyDescent="0.25">
      <c r="A3307" s="212" t="s">
        <v>102</v>
      </c>
      <c r="B3307" s="213">
        <v>10600501</v>
      </c>
      <c r="C3307" s="212" t="s">
        <v>12614</v>
      </c>
      <c r="D3307" s="214">
        <v>43466</v>
      </c>
      <c r="E3307" s="160" t="s">
        <v>373</v>
      </c>
      <c r="F3307" s="160">
        <v>101111208</v>
      </c>
      <c r="G3307" s="160">
        <v>126.38</v>
      </c>
      <c r="H3307" s="214">
        <v>43467</v>
      </c>
      <c r="I3307" s="160" t="s">
        <v>406</v>
      </c>
      <c r="J3307" s="160" t="s">
        <v>377</v>
      </c>
      <c r="K3307" s="160">
        <f t="shared" si="57"/>
        <v>1</v>
      </c>
      <c r="L3307" s="160" t="e">
        <v>#N/A</v>
      </c>
      <c r="M3307" s="160"/>
    </row>
    <row r="3308" spans="1:13" x14ac:dyDescent="0.25">
      <c r="A3308" s="212" t="s">
        <v>102</v>
      </c>
      <c r="B3308" s="213">
        <v>10600501</v>
      </c>
      <c r="C3308" s="212" t="s">
        <v>12614</v>
      </c>
      <c r="D3308" s="214">
        <v>43466</v>
      </c>
      <c r="E3308" s="160" t="s">
        <v>373</v>
      </c>
      <c r="F3308" s="160">
        <v>101111247</v>
      </c>
      <c r="G3308" s="215">
        <v>24067.97</v>
      </c>
      <c r="H3308" s="214">
        <v>43494</v>
      </c>
      <c r="I3308" s="160" t="s">
        <v>470</v>
      </c>
      <c r="J3308" s="160" t="s">
        <v>376</v>
      </c>
      <c r="K3308" s="160">
        <f t="shared" si="57"/>
        <v>1</v>
      </c>
      <c r="L3308" s="160" t="e">
        <v>#N/A</v>
      </c>
      <c r="M3308" s="160"/>
    </row>
    <row r="3309" spans="1:13" x14ac:dyDescent="0.25">
      <c r="A3309" s="212" t="s">
        <v>102</v>
      </c>
      <c r="B3309" s="213">
        <v>10600501</v>
      </c>
      <c r="C3309" s="212" t="s">
        <v>12614</v>
      </c>
      <c r="D3309" s="214">
        <v>43466</v>
      </c>
      <c r="E3309" s="160" t="s">
        <v>373</v>
      </c>
      <c r="F3309" s="160">
        <v>101111247</v>
      </c>
      <c r="G3309" s="160">
        <v>277.41000000000003</v>
      </c>
      <c r="H3309" s="214">
        <v>43494</v>
      </c>
      <c r="I3309" s="160" t="s">
        <v>470</v>
      </c>
      <c r="J3309" s="160" t="s">
        <v>375</v>
      </c>
      <c r="K3309" s="160">
        <f t="shared" si="57"/>
        <v>1</v>
      </c>
      <c r="L3309" s="160" t="e">
        <v>#N/A</v>
      </c>
      <c r="M3309" s="160"/>
    </row>
    <row r="3310" spans="1:13" x14ac:dyDescent="0.25">
      <c r="A3310" s="212" t="s">
        <v>102</v>
      </c>
      <c r="B3310" s="213">
        <v>10600501</v>
      </c>
      <c r="C3310" s="212" t="s">
        <v>12614</v>
      </c>
      <c r="D3310" s="214">
        <v>43466</v>
      </c>
      <c r="E3310" s="160" t="s">
        <v>373</v>
      </c>
      <c r="F3310" s="160">
        <v>101111247</v>
      </c>
      <c r="G3310" s="215">
        <v>7772.55</v>
      </c>
      <c r="H3310" s="214">
        <v>43494</v>
      </c>
      <c r="I3310" s="160" t="s">
        <v>470</v>
      </c>
      <c r="J3310" s="160" t="s">
        <v>377</v>
      </c>
      <c r="K3310" s="160">
        <f t="shared" si="57"/>
        <v>1</v>
      </c>
      <c r="L3310" s="160" t="e">
        <v>#N/A</v>
      </c>
      <c r="M3310" s="160"/>
    </row>
    <row r="3311" spans="1:13" x14ac:dyDescent="0.25">
      <c r="A3311" s="212" t="s">
        <v>102</v>
      </c>
      <c r="B3311" s="213">
        <v>10600501</v>
      </c>
      <c r="C3311" s="212" t="s">
        <v>12614</v>
      </c>
      <c r="D3311" s="214">
        <v>43466</v>
      </c>
      <c r="E3311" s="160" t="s">
        <v>373</v>
      </c>
      <c r="F3311" s="160">
        <v>101111258</v>
      </c>
      <c r="G3311" s="160">
        <v>19.16</v>
      </c>
      <c r="H3311" s="214">
        <v>43483</v>
      </c>
      <c r="I3311" s="160" t="s">
        <v>442</v>
      </c>
      <c r="J3311" s="160" t="s">
        <v>375</v>
      </c>
      <c r="K3311" s="160">
        <f t="shared" si="57"/>
        <v>1</v>
      </c>
      <c r="L3311" s="160" t="e">
        <v>#N/A</v>
      </c>
      <c r="M3311" s="160"/>
    </row>
    <row r="3312" spans="1:13" x14ac:dyDescent="0.25">
      <c r="A3312" s="212" t="s">
        <v>102</v>
      </c>
      <c r="B3312" s="213">
        <v>10600501</v>
      </c>
      <c r="C3312" s="212" t="s">
        <v>12614</v>
      </c>
      <c r="D3312" s="214">
        <v>43466</v>
      </c>
      <c r="E3312" s="160" t="s">
        <v>373</v>
      </c>
      <c r="F3312" s="160">
        <v>101111258</v>
      </c>
      <c r="G3312" s="215">
        <v>1300.8399999999999</v>
      </c>
      <c r="H3312" s="214">
        <v>43483</v>
      </c>
      <c r="I3312" s="160" t="s">
        <v>442</v>
      </c>
      <c r="J3312" s="160" t="s">
        <v>377</v>
      </c>
      <c r="K3312" s="160">
        <f t="shared" si="57"/>
        <v>1</v>
      </c>
      <c r="L3312" s="160" t="e">
        <v>#N/A</v>
      </c>
      <c r="M3312" s="160"/>
    </row>
    <row r="3313" spans="1:13" x14ac:dyDescent="0.25">
      <c r="A3313" s="212" t="s">
        <v>102</v>
      </c>
      <c r="B3313" s="213">
        <v>10600501</v>
      </c>
      <c r="C3313" s="212" t="s">
        <v>12614</v>
      </c>
      <c r="D3313" s="214">
        <v>43466</v>
      </c>
      <c r="E3313" s="160" t="s">
        <v>373</v>
      </c>
      <c r="F3313" s="160">
        <v>101111268</v>
      </c>
      <c r="G3313" s="215">
        <v>3861.71</v>
      </c>
      <c r="H3313" s="214">
        <v>43467</v>
      </c>
      <c r="I3313" s="160" t="s">
        <v>401</v>
      </c>
      <c r="J3313" s="160" t="s">
        <v>376</v>
      </c>
      <c r="K3313" s="160">
        <f t="shared" si="57"/>
        <v>1</v>
      </c>
      <c r="L3313" s="160" t="e">
        <v>#N/A</v>
      </c>
      <c r="M3313" s="160"/>
    </row>
    <row r="3314" spans="1:13" x14ac:dyDescent="0.25">
      <c r="A3314" s="212" t="s">
        <v>102</v>
      </c>
      <c r="B3314" s="213">
        <v>10600501</v>
      </c>
      <c r="C3314" s="212" t="s">
        <v>12614</v>
      </c>
      <c r="D3314" s="214">
        <v>43466</v>
      </c>
      <c r="E3314" s="160" t="s">
        <v>373</v>
      </c>
      <c r="F3314" s="160">
        <v>101111268</v>
      </c>
      <c r="G3314" s="160">
        <v>134.06</v>
      </c>
      <c r="H3314" s="214">
        <v>43467</v>
      </c>
      <c r="I3314" s="160" t="s">
        <v>401</v>
      </c>
      <c r="J3314" s="160" t="s">
        <v>377</v>
      </c>
      <c r="K3314" s="160">
        <f t="shared" si="57"/>
        <v>1</v>
      </c>
      <c r="L3314" s="160" t="e">
        <v>#N/A</v>
      </c>
      <c r="M3314" s="160"/>
    </row>
    <row r="3315" spans="1:13" x14ac:dyDescent="0.25">
      <c r="A3315" s="212" t="s">
        <v>102</v>
      </c>
      <c r="B3315" s="213">
        <v>10600501</v>
      </c>
      <c r="C3315" s="212" t="s">
        <v>12614</v>
      </c>
      <c r="D3315" s="214">
        <v>43466</v>
      </c>
      <c r="E3315" s="160" t="s">
        <v>373</v>
      </c>
      <c r="F3315" s="160">
        <v>101111384</v>
      </c>
      <c r="G3315" s="160">
        <v>22.52</v>
      </c>
      <c r="H3315" s="214">
        <v>43472</v>
      </c>
      <c r="I3315" s="160" t="s">
        <v>403</v>
      </c>
      <c r="J3315" s="160" t="s">
        <v>377</v>
      </c>
      <c r="K3315" s="160">
        <f t="shared" si="57"/>
        <v>1</v>
      </c>
      <c r="L3315" s="160" t="e">
        <v>#N/A</v>
      </c>
      <c r="M3315" s="160"/>
    </row>
    <row r="3316" spans="1:13" x14ac:dyDescent="0.25">
      <c r="A3316" s="212" t="s">
        <v>102</v>
      </c>
      <c r="B3316" s="213">
        <v>10600501</v>
      </c>
      <c r="C3316" s="212" t="s">
        <v>12614</v>
      </c>
      <c r="D3316" s="214">
        <v>43466</v>
      </c>
      <c r="E3316" s="160" t="s">
        <v>373</v>
      </c>
      <c r="F3316" s="160">
        <v>101111384</v>
      </c>
      <c r="G3316" s="160">
        <v>131.47999999999999</v>
      </c>
      <c r="H3316" s="214">
        <v>43472</v>
      </c>
      <c r="I3316" s="160" t="s">
        <v>403</v>
      </c>
      <c r="J3316" s="160" t="s">
        <v>376</v>
      </c>
      <c r="K3316" s="160">
        <f t="shared" ref="K3316:K3343" si="58">MONTH(H3316)</f>
        <v>1</v>
      </c>
      <c r="L3316" s="160" t="e">
        <v>#N/A</v>
      </c>
      <c r="M3316" s="160"/>
    </row>
    <row r="3317" spans="1:13" x14ac:dyDescent="0.25">
      <c r="A3317" s="212" t="s">
        <v>102</v>
      </c>
      <c r="B3317" s="213">
        <v>10600501</v>
      </c>
      <c r="C3317" s="212" t="s">
        <v>12614</v>
      </c>
      <c r="D3317" s="214">
        <v>43466</v>
      </c>
      <c r="E3317" s="160" t="s">
        <v>373</v>
      </c>
      <c r="F3317" s="160">
        <v>101111396</v>
      </c>
      <c r="G3317" s="215">
        <v>4240.4799999999996</v>
      </c>
      <c r="H3317" s="214">
        <v>43494</v>
      </c>
      <c r="I3317" s="160" t="s">
        <v>471</v>
      </c>
      <c r="J3317" s="160" t="s">
        <v>377</v>
      </c>
      <c r="K3317" s="160">
        <f t="shared" si="58"/>
        <v>1</v>
      </c>
      <c r="L3317" s="160" t="e">
        <v>#N/A</v>
      </c>
      <c r="M3317" s="160"/>
    </row>
    <row r="3318" spans="1:13" x14ac:dyDescent="0.25">
      <c r="A3318" s="212" t="s">
        <v>102</v>
      </c>
      <c r="B3318" s="213">
        <v>10600501</v>
      </c>
      <c r="C3318" s="212" t="s">
        <v>12614</v>
      </c>
      <c r="D3318" s="214">
        <v>43466</v>
      </c>
      <c r="E3318" s="160" t="s">
        <v>373</v>
      </c>
      <c r="F3318" s="160">
        <v>101111396</v>
      </c>
      <c r="G3318" s="215">
        <v>12546.07</v>
      </c>
      <c r="H3318" s="214">
        <v>43494</v>
      </c>
      <c r="I3318" s="160" t="s">
        <v>471</v>
      </c>
      <c r="J3318" s="160" t="s">
        <v>376</v>
      </c>
      <c r="K3318" s="160">
        <f t="shared" si="58"/>
        <v>1</v>
      </c>
      <c r="L3318" s="160" t="e">
        <v>#N/A</v>
      </c>
      <c r="M3318" s="160"/>
    </row>
    <row r="3319" spans="1:13" x14ac:dyDescent="0.25">
      <c r="A3319" s="212" t="s">
        <v>102</v>
      </c>
      <c r="B3319" s="213">
        <v>10600501</v>
      </c>
      <c r="C3319" s="212" t="s">
        <v>12614</v>
      </c>
      <c r="D3319" s="214">
        <v>43466</v>
      </c>
      <c r="E3319" s="160" t="s">
        <v>373</v>
      </c>
      <c r="F3319" s="160">
        <v>101098867</v>
      </c>
      <c r="G3319" s="160">
        <v>190.52</v>
      </c>
      <c r="H3319" s="214">
        <v>43467</v>
      </c>
      <c r="I3319" s="160" t="s">
        <v>390</v>
      </c>
      <c r="J3319" s="160" t="s">
        <v>375</v>
      </c>
      <c r="K3319" s="160">
        <f t="shared" si="58"/>
        <v>1</v>
      </c>
      <c r="L3319" s="160" t="e">
        <v>#N/A</v>
      </c>
      <c r="M3319" s="160"/>
    </row>
    <row r="3320" spans="1:13" x14ac:dyDescent="0.25">
      <c r="A3320" s="212" t="s">
        <v>102</v>
      </c>
      <c r="B3320" s="213">
        <v>10600501</v>
      </c>
      <c r="C3320" s="212" t="s">
        <v>12614</v>
      </c>
      <c r="D3320" s="214">
        <v>43466</v>
      </c>
      <c r="E3320" s="160" t="s">
        <v>373</v>
      </c>
      <c r="F3320" s="160">
        <v>101098867</v>
      </c>
      <c r="G3320" s="215">
        <v>16979.88</v>
      </c>
      <c r="H3320" s="214">
        <v>43467</v>
      </c>
      <c r="I3320" s="160" t="s">
        <v>390</v>
      </c>
      <c r="J3320" s="160" t="s">
        <v>377</v>
      </c>
      <c r="K3320" s="160">
        <f t="shared" si="58"/>
        <v>1</v>
      </c>
      <c r="L3320" s="160" t="e">
        <v>#N/A</v>
      </c>
      <c r="M3320" s="160"/>
    </row>
    <row r="3321" spans="1:13" x14ac:dyDescent="0.25">
      <c r="A3321" s="212" t="s">
        <v>102</v>
      </c>
      <c r="B3321" s="213">
        <v>10600501</v>
      </c>
      <c r="C3321" s="212" t="s">
        <v>12614</v>
      </c>
      <c r="D3321" s="214">
        <v>43466</v>
      </c>
      <c r="E3321" s="160" t="s">
        <v>373</v>
      </c>
      <c r="F3321" s="160">
        <v>101098867</v>
      </c>
      <c r="G3321" s="215">
        <v>40882.99</v>
      </c>
      <c r="H3321" s="214">
        <v>43467</v>
      </c>
      <c r="I3321" s="160" t="s">
        <v>390</v>
      </c>
      <c r="J3321" s="160" t="s">
        <v>376</v>
      </c>
      <c r="K3321" s="160">
        <f t="shared" si="58"/>
        <v>1</v>
      </c>
      <c r="L3321" s="160" t="e">
        <v>#N/A</v>
      </c>
      <c r="M3321" s="160"/>
    </row>
    <row r="3322" spans="1:13" x14ac:dyDescent="0.25">
      <c r="A3322" s="212" t="s">
        <v>102</v>
      </c>
      <c r="B3322" s="213">
        <v>10600501</v>
      </c>
      <c r="C3322" s="212" t="s">
        <v>12614</v>
      </c>
      <c r="D3322" s="214">
        <v>43466</v>
      </c>
      <c r="E3322" s="160" t="s">
        <v>373</v>
      </c>
      <c r="F3322" s="160">
        <v>101102409</v>
      </c>
      <c r="G3322" s="160">
        <v>677.97</v>
      </c>
      <c r="H3322" s="214">
        <v>43469</v>
      </c>
      <c r="I3322" s="160" t="s">
        <v>393</v>
      </c>
      <c r="J3322" s="160" t="s">
        <v>377</v>
      </c>
      <c r="K3322" s="160">
        <f t="shared" si="58"/>
        <v>1</v>
      </c>
      <c r="L3322" s="160" t="e">
        <v>#N/A</v>
      </c>
      <c r="M3322" s="160"/>
    </row>
    <row r="3323" spans="1:13" x14ac:dyDescent="0.25">
      <c r="A3323" s="212" t="s">
        <v>102</v>
      </c>
      <c r="B3323" s="213">
        <v>10600501</v>
      </c>
      <c r="C3323" s="212" t="s">
        <v>12614</v>
      </c>
      <c r="D3323" s="214">
        <v>43466</v>
      </c>
      <c r="E3323" s="160" t="s">
        <v>373</v>
      </c>
      <c r="F3323" s="160">
        <v>101102409</v>
      </c>
      <c r="G3323" s="215">
        <v>39229</v>
      </c>
      <c r="H3323" s="214">
        <v>43469</v>
      </c>
      <c r="I3323" s="160" t="s">
        <v>393</v>
      </c>
      <c r="J3323" s="160" t="s">
        <v>376</v>
      </c>
      <c r="K3323" s="160">
        <f t="shared" si="58"/>
        <v>1</v>
      </c>
      <c r="L3323" s="160" t="e">
        <v>#N/A</v>
      </c>
      <c r="M3323" s="160"/>
    </row>
    <row r="3324" spans="1:13" x14ac:dyDescent="0.25">
      <c r="A3324" s="212" t="s">
        <v>102</v>
      </c>
      <c r="B3324" s="213">
        <v>10600501</v>
      </c>
      <c r="C3324" s="212" t="s">
        <v>12614</v>
      </c>
      <c r="D3324" s="214">
        <v>43466</v>
      </c>
      <c r="E3324" s="160" t="s">
        <v>373</v>
      </c>
      <c r="F3324" s="160">
        <v>101102409</v>
      </c>
      <c r="G3324" s="160">
        <v>160.82</v>
      </c>
      <c r="H3324" s="214">
        <v>43469</v>
      </c>
      <c r="I3324" s="160" t="s">
        <v>393</v>
      </c>
      <c r="J3324" s="160" t="s">
        <v>375</v>
      </c>
      <c r="K3324" s="160">
        <f t="shared" si="58"/>
        <v>1</v>
      </c>
      <c r="L3324" s="160" t="e">
        <v>#N/A</v>
      </c>
      <c r="M3324" s="160"/>
    </row>
    <row r="3325" spans="1:13" x14ac:dyDescent="0.25">
      <c r="A3325" s="212" t="s">
        <v>102</v>
      </c>
      <c r="B3325" s="213">
        <v>10600501</v>
      </c>
      <c r="C3325" s="212" t="s">
        <v>12614</v>
      </c>
      <c r="D3325" s="214">
        <v>43466</v>
      </c>
      <c r="E3325" s="160" t="s">
        <v>373</v>
      </c>
      <c r="F3325" s="160">
        <v>101101661</v>
      </c>
      <c r="G3325" s="215">
        <v>14160.47</v>
      </c>
      <c r="H3325" s="214">
        <v>43494</v>
      </c>
      <c r="I3325" s="160" t="s">
        <v>460</v>
      </c>
      <c r="J3325" s="160" t="s">
        <v>377</v>
      </c>
      <c r="K3325" s="160">
        <f t="shared" si="58"/>
        <v>1</v>
      </c>
      <c r="L3325" s="160" t="e">
        <v>#N/A</v>
      </c>
      <c r="M3325" s="160"/>
    </row>
    <row r="3326" spans="1:13" x14ac:dyDescent="0.25">
      <c r="A3326" s="212" t="s">
        <v>102</v>
      </c>
      <c r="B3326" s="213">
        <v>10600501</v>
      </c>
      <c r="C3326" s="212" t="s">
        <v>12614</v>
      </c>
      <c r="D3326" s="214">
        <v>43466</v>
      </c>
      <c r="E3326" s="160" t="s">
        <v>373</v>
      </c>
      <c r="F3326" s="160">
        <v>101101661</v>
      </c>
      <c r="G3326" s="215">
        <v>52827.07</v>
      </c>
      <c r="H3326" s="214">
        <v>43494</v>
      </c>
      <c r="I3326" s="160" t="s">
        <v>460</v>
      </c>
      <c r="J3326" s="160" t="s">
        <v>376</v>
      </c>
      <c r="K3326" s="160">
        <f t="shared" si="58"/>
        <v>1</v>
      </c>
      <c r="L3326" s="160" t="e">
        <v>#N/A</v>
      </c>
      <c r="M3326" s="160"/>
    </row>
    <row r="3327" spans="1:13" x14ac:dyDescent="0.25">
      <c r="A3327" s="212" t="s">
        <v>102</v>
      </c>
      <c r="B3327" s="213">
        <v>10600501</v>
      </c>
      <c r="C3327" s="212" t="s">
        <v>12614</v>
      </c>
      <c r="D3327" s="214">
        <v>43466</v>
      </c>
      <c r="E3327" s="160" t="s">
        <v>373</v>
      </c>
      <c r="F3327" s="160">
        <v>101101661</v>
      </c>
      <c r="G3327" s="160">
        <v>50.94</v>
      </c>
      <c r="H3327" s="214">
        <v>43494</v>
      </c>
      <c r="I3327" s="160" t="s">
        <v>460</v>
      </c>
      <c r="J3327" s="160" t="s">
        <v>375</v>
      </c>
      <c r="K3327" s="160">
        <f t="shared" si="58"/>
        <v>1</v>
      </c>
      <c r="L3327" s="160" t="e">
        <v>#N/A</v>
      </c>
      <c r="M3327" s="160"/>
    </row>
    <row r="3328" spans="1:13" x14ac:dyDescent="0.25">
      <c r="A3328" s="212" t="s">
        <v>102</v>
      </c>
      <c r="B3328" s="213">
        <v>10600501</v>
      </c>
      <c r="C3328" s="212" t="s">
        <v>12614</v>
      </c>
      <c r="D3328" s="214">
        <v>43466</v>
      </c>
      <c r="E3328" s="160" t="s">
        <v>373</v>
      </c>
      <c r="F3328" s="160">
        <v>101101681</v>
      </c>
      <c r="G3328" s="215">
        <v>6536.21</v>
      </c>
      <c r="H3328" s="214">
        <v>43496</v>
      </c>
      <c r="I3328" s="160" t="s">
        <v>483</v>
      </c>
      <c r="J3328" s="160" t="s">
        <v>375</v>
      </c>
      <c r="K3328" s="160">
        <f t="shared" si="58"/>
        <v>1</v>
      </c>
      <c r="L3328" s="160" t="e">
        <v>#N/A</v>
      </c>
      <c r="M3328" s="160"/>
    </row>
    <row r="3329" spans="1:13" x14ac:dyDescent="0.25">
      <c r="A3329" s="212" t="s">
        <v>102</v>
      </c>
      <c r="B3329" s="213">
        <v>10600501</v>
      </c>
      <c r="C3329" s="212" t="s">
        <v>12614</v>
      </c>
      <c r="D3329" s="214">
        <v>43466</v>
      </c>
      <c r="E3329" s="160" t="s">
        <v>373</v>
      </c>
      <c r="F3329" s="160">
        <v>101101681</v>
      </c>
      <c r="G3329" s="215">
        <v>11625.63</v>
      </c>
      <c r="H3329" s="214">
        <v>43496</v>
      </c>
      <c r="I3329" s="160" t="s">
        <v>483</v>
      </c>
      <c r="J3329" s="160" t="s">
        <v>377</v>
      </c>
      <c r="K3329" s="160">
        <f t="shared" si="58"/>
        <v>1</v>
      </c>
      <c r="L3329" s="160" t="e">
        <v>#N/A</v>
      </c>
      <c r="M3329" s="160"/>
    </row>
    <row r="3330" spans="1:13" x14ac:dyDescent="0.25">
      <c r="A3330" s="212" t="s">
        <v>102</v>
      </c>
      <c r="B3330" s="213">
        <v>10600501</v>
      </c>
      <c r="C3330" s="212" t="s">
        <v>12614</v>
      </c>
      <c r="D3330" s="214">
        <v>43466</v>
      </c>
      <c r="E3330" s="160" t="s">
        <v>373</v>
      </c>
      <c r="F3330" s="160">
        <v>101101767</v>
      </c>
      <c r="G3330" s="160">
        <v>576.41999999999996</v>
      </c>
      <c r="H3330" s="214">
        <v>43496</v>
      </c>
      <c r="I3330" s="160" t="s">
        <v>484</v>
      </c>
      <c r="J3330" s="160" t="s">
        <v>375</v>
      </c>
      <c r="K3330" s="160">
        <f t="shared" si="58"/>
        <v>1</v>
      </c>
      <c r="L3330" s="160" t="e">
        <v>#N/A</v>
      </c>
      <c r="M3330" s="160"/>
    </row>
    <row r="3331" spans="1:13" x14ac:dyDescent="0.25">
      <c r="A3331" s="212" t="s">
        <v>102</v>
      </c>
      <c r="B3331" s="213">
        <v>10600501</v>
      </c>
      <c r="C3331" s="212" t="s">
        <v>12614</v>
      </c>
      <c r="D3331" s="214">
        <v>43466</v>
      </c>
      <c r="E3331" s="160" t="s">
        <v>373</v>
      </c>
      <c r="F3331" s="160">
        <v>101101767</v>
      </c>
      <c r="G3331" s="215">
        <v>1423</v>
      </c>
      <c r="H3331" s="214">
        <v>43496</v>
      </c>
      <c r="I3331" s="160" t="s">
        <v>484</v>
      </c>
      <c r="J3331" s="160" t="s">
        <v>377</v>
      </c>
      <c r="K3331" s="160">
        <f t="shared" si="58"/>
        <v>1</v>
      </c>
      <c r="L3331" s="160" t="e">
        <v>#N/A</v>
      </c>
      <c r="M3331" s="160"/>
    </row>
    <row r="3332" spans="1:13" x14ac:dyDescent="0.25">
      <c r="A3332" s="212" t="s">
        <v>102</v>
      </c>
      <c r="B3332" s="213">
        <v>10600501</v>
      </c>
      <c r="C3332" s="212" t="s">
        <v>12614</v>
      </c>
      <c r="D3332" s="214">
        <v>43466</v>
      </c>
      <c r="E3332" s="160" t="s">
        <v>373</v>
      </c>
      <c r="F3332" s="160">
        <v>101101767</v>
      </c>
      <c r="G3332" s="215">
        <v>79700.639999999999</v>
      </c>
      <c r="H3332" s="214">
        <v>43496</v>
      </c>
      <c r="I3332" s="160" t="s">
        <v>484</v>
      </c>
      <c r="J3332" s="160" t="s">
        <v>376</v>
      </c>
      <c r="K3332" s="160">
        <f t="shared" si="58"/>
        <v>1</v>
      </c>
      <c r="L3332" s="160" t="e">
        <v>#N/A</v>
      </c>
      <c r="M3332" s="160"/>
    </row>
    <row r="3333" spans="1:13" x14ac:dyDescent="0.25">
      <c r="A3333" s="212" t="s">
        <v>102</v>
      </c>
      <c r="B3333" s="213">
        <v>10600501</v>
      </c>
      <c r="C3333" s="212" t="s">
        <v>12614</v>
      </c>
      <c r="D3333" s="214">
        <v>43466</v>
      </c>
      <c r="E3333" s="160" t="s">
        <v>373</v>
      </c>
      <c r="F3333" s="160">
        <v>101108406</v>
      </c>
      <c r="G3333" s="160">
        <v>527.21</v>
      </c>
      <c r="H3333" s="214">
        <v>43483</v>
      </c>
      <c r="I3333" s="160" t="s">
        <v>445</v>
      </c>
      <c r="J3333" s="160" t="s">
        <v>375</v>
      </c>
      <c r="K3333" s="160">
        <f t="shared" si="58"/>
        <v>1</v>
      </c>
      <c r="L3333" s="160" t="e">
        <v>#N/A</v>
      </c>
      <c r="M3333" s="160"/>
    </row>
    <row r="3334" spans="1:13" x14ac:dyDescent="0.25">
      <c r="A3334" s="212" t="s">
        <v>102</v>
      </c>
      <c r="B3334" s="213">
        <v>10600501</v>
      </c>
      <c r="C3334" s="212" t="s">
        <v>12614</v>
      </c>
      <c r="D3334" s="214">
        <v>43466</v>
      </c>
      <c r="E3334" s="160" t="s">
        <v>373</v>
      </c>
      <c r="F3334" s="160">
        <v>101108406</v>
      </c>
      <c r="G3334" s="215">
        <v>23162.62</v>
      </c>
      <c r="H3334" s="214">
        <v>43483</v>
      </c>
      <c r="I3334" s="160" t="s">
        <v>445</v>
      </c>
      <c r="J3334" s="160" t="s">
        <v>376</v>
      </c>
      <c r="K3334" s="160">
        <f t="shared" si="58"/>
        <v>1</v>
      </c>
      <c r="L3334" s="160" t="e">
        <v>#N/A</v>
      </c>
      <c r="M3334" s="160"/>
    </row>
    <row r="3335" spans="1:13" x14ac:dyDescent="0.25">
      <c r="A3335" s="212" t="s">
        <v>102</v>
      </c>
      <c r="B3335" s="213">
        <v>10600501</v>
      </c>
      <c r="C3335" s="212" t="s">
        <v>12614</v>
      </c>
      <c r="D3335" s="214">
        <v>43466</v>
      </c>
      <c r="E3335" s="160" t="s">
        <v>373</v>
      </c>
      <c r="F3335" s="160">
        <v>101108406</v>
      </c>
      <c r="G3335" s="215">
        <v>149790.25</v>
      </c>
      <c r="H3335" s="214">
        <v>43483</v>
      </c>
      <c r="I3335" s="160" t="s">
        <v>445</v>
      </c>
      <c r="J3335" s="160" t="s">
        <v>377</v>
      </c>
      <c r="K3335" s="160">
        <f t="shared" si="58"/>
        <v>1</v>
      </c>
      <c r="L3335" s="160" t="e">
        <v>#N/A</v>
      </c>
      <c r="M3335" s="160"/>
    </row>
    <row r="3336" spans="1:13" x14ac:dyDescent="0.25">
      <c r="A3336" s="212" t="s">
        <v>102</v>
      </c>
      <c r="B3336" s="213">
        <v>10600501</v>
      </c>
      <c r="C3336" s="212" t="s">
        <v>12614</v>
      </c>
      <c r="D3336" s="214">
        <v>43466</v>
      </c>
      <c r="E3336" s="160" t="s">
        <v>373</v>
      </c>
      <c r="F3336" s="160">
        <v>101108629</v>
      </c>
      <c r="G3336" s="160">
        <v>696.34</v>
      </c>
      <c r="H3336" s="214">
        <v>43488</v>
      </c>
      <c r="I3336" s="160" t="s">
        <v>466</v>
      </c>
      <c r="J3336" s="160" t="s">
        <v>375</v>
      </c>
      <c r="K3336" s="160">
        <f t="shared" si="58"/>
        <v>1</v>
      </c>
      <c r="L3336" s="160" t="e">
        <v>#N/A</v>
      </c>
      <c r="M3336" s="160"/>
    </row>
    <row r="3337" spans="1:13" x14ac:dyDescent="0.25">
      <c r="A3337" s="212" t="s">
        <v>102</v>
      </c>
      <c r="B3337" s="213">
        <v>10600501</v>
      </c>
      <c r="C3337" s="212" t="s">
        <v>12614</v>
      </c>
      <c r="D3337" s="214">
        <v>43466</v>
      </c>
      <c r="E3337" s="160" t="s">
        <v>373</v>
      </c>
      <c r="F3337" s="160">
        <v>101108629</v>
      </c>
      <c r="G3337" s="215">
        <v>34083.69</v>
      </c>
      <c r="H3337" s="214">
        <v>43488</v>
      </c>
      <c r="I3337" s="160" t="s">
        <v>466</v>
      </c>
      <c r="J3337" s="160" t="s">
        <v>377</v>
      </c>
      <c r="K3337" s="160">
        <f t="shared" si="58"/>
        <v>1</v>
      </c>
      <c r="L3337" s="160" t="e">
        <v>#N/A</v>
      </c>
      <c r="M3337" s="160"/>
    </row>
    <row r="3338" spans="1:13" x14ac:dyDescent="0.25">
      <c r="A3338" s="212" t="s">
        <v>102</v>
      </c>
      <c r="B3338" s="213">
        <v>10600501</v>
      </c>
      <c r="C3338" s="212" t="s">
        <v>12614</v>
      </c>
      <c r="D3338" s="214">
        <v>43466</v>
      </c>
      <c r="E3338" s="160" t="s">
        <v>373</v>
      </c>
      <c r="F3338" s="160">
        <v>101108629</v>
      </c>
      <c r="G3338" s="215">
        <v>55549.120000000003</v>
      </c>
      <c r="H3338" s="214">
        <v>43488</v>
      </c>
      <c r="I3338" s="160" t="s">
        <v>466</v>
      </c>
      <c r="J3338" s="160" t="s">
        <v>376</v>
      </c>
      <c r="K3338" s="160">
        <f t="shared" si="58"/>
        <v>1</v>
      </c>
      <c r="L3338" s="160" t="e">
        <v>#N/A</v>
      </c>
      <c r="M3338" s="160"/>
    </row>
    <row r="3339" spans="1:13" x14ac:dyDescent="0.25">
      <c r="A3339" s="212" t="s">
        <v>102</v>
      </c>
      <c r="B3339" s="213">
        <v>10600501</v>
      </c>
      <c r="C3339" s="212" t="s">
        <v>12614</v>
      </c>
      <c r="D3339" s="214">
        <v>43466</v>
      </c>
      <c r="E3339" s="160" t="s">
        <v>373</v>
      </c>
      <c r="F3339" s="160">
        <v>101108174</v>
      </c>
      <c r="G3339" s="160">
        <v>243.12</v>
      </c>
      <c r="H3339" s="214">
        <v>43487</v>
      </c>
      <c r="I3339" s="160" t="s">
        <v>444</v>
      </c>
      <c r="J3339" s="160" t="s">
        <v>376</v>
      </c>
      <c r="K3339" s="160">
        <f t="shared" si="58"/>
        <v>1</v>
      </c>
      <c r="L3339" s="160" t="e">
        <v>#N/A</v>
      </c>
      <c r="M3339" s="160"/>
    </row>
    <row r="3340" spans="1:13" x14ac:dyDescent="0.25">
      <c r="A3340" s="212" t="s">
        <v>102</v>
      </c>
      <c r="B3340" s="213">
        <v>10600501</v>
      </c>
      <c r="C3340" s="212" t="s">
        <v>12614</v>
      </c>
      <c r="D3340" s="214">
        <v>43466</v>
      </c>
      <c r="E3340" s="160" t="s">
        <v>373</v>
      </c>
      <c r="F3340" s="160">
        <v>101108174</v>
      </c>
      <c r="G3340" s="160">
        <v>371.92</v>
      </c>
      <c r="H3340" s="214">
        <v>43487</v>
      </c>
      <c r="I3340" s="160" t="s">
        <v>444</v>
      </c>
      <c r="J3340" s="160" t="s">
        <v>377</v>
      </c>
      <c r="K3340" s="160">
        <f t="shared" si="58"/>
        <v>1</v>
      </c>
      <c r="L3340" s="160" t="e">
        <v>#N/A</v>
      </c>
      <c r="M3340" s="160"/>
    </row>
    <row r="3341" spans="1:13" x14ac:dyDescent="0.25">
      <c r="A3341" s="212" t="s">
        <v>102</v>
      </c>
      <c r="B3341" s="213">
        <v>10600501</v>
      </c>
      <c r="C3341" s="212" t="s">
        <v>12614</v>
      </c>
      <c r="D3341" s="214">
        <v>43466</v>
      </c>
      <c r="E3341" s="160" t="s">
        <v>373</v>
      </c>
      <c r="F3341" s="160">
        <v>101109764</v>
      </c>
      <c r="G3341" s="160">
        <v>210.72</v>
      </c>
      <c r="H3341" s="214">
        <v>43467</v>
      </c>
      <c r="I3341" s="160" t="s">
        <v>399</v>
      </c>
      <c r="J3341" s="160" t="s">
        <v>375</v>
      </c>
      <c r="K3341" s="160">
        <f t="shared" si="58"/>
        <v>1</v>
      </c>
      <c r="L3341" s="160" t="e">
        <v>#N/A</v>
      </c>
      <c r="M3341" s="160"/>
    </row>
    <row r="3342" spans="1:13" x14ac:dyDescent="0.25">
      <c r="A3342" s="212" t="s">
        <v>102</v>
      </c>
      <c r="B3342" s="213">
        <v>10600501</v>
      </c>
      <c r="C3342" s="212" t="s">
        <v>12614</v>
      </c>
      <c r="D3342" s="214">
        <v>43466</v>
      </c>
      <c r="E3342" s="160" t="s">
        <v>373</v>
      </c>
      <c r="F3342" s="160">
        <v>101109764</v>
      </c>
      <c r="G3342" s="215">
        <v>52761.4</v>
      </c>
      <c r="H3342" s="214">
        <v>43467</v>
      </c>
      <c r="I3342" s="160" t="s">
        <v>399</v>
      </c>
      <c r="J3342" s="160" t="s">
        <v>376</v>
      </c>
      <c r="K3342" s="160">
        <f t="shared" si="58"/>
        <v>1</v>
      </c>
      <c r="L3342" s="160" t="e">
        <v>#N/A</v>
      </c>
      <c r="M3342" s="160"/>
    </row>
    <row r="3343" spans="1:13" x14ac:dyDescent="0.25">
      <c r="A3343" s="212" t="s">
        <v>102</v>
      </c>
      <c r="B3343" s="213">
        <v>10600501</v>
      </c>
      <c r="C3343" s="212" t="s">
        <v>12614</v>
      </c>
      <c r="D3343" s="214">
        <v>43466</v>
      </c>
      <c r="E3343" s="160" t="s">
        <v>373</v>
      </c>
      <c r="F3343" s="160">
        <v>101109764</v>
      </c>
      <c r="G3343" s="215">
        <v>13301.98</v>
      </c>
      <c r="H3343" s="214">
        <v>43467</v>
      </c>
      <c r="I3343" s="160" t="s">
        <v>399</v>
      </c>
      <c r="J3343" s="160" t="s">
        <v>377</v>
      </c>
      <c r="K3343" s="160">
        <f t="shared" si="58"/>
        <v>1</v>
      </c>
      <c r="L3343" s="160" t="e">
        <v>#N/A</v>
      </c>
      <c r="M3343" s="160"/>
    </row>
    <row r="3344" spans="1:13" x14ac:dyDescent="0.25">
      <c r="A3344" s="212" t="s">
        <v>102</v>
      </c>
      <c r="B3344" s="213">
        <v>10100501</v>
      </c>
      <c r="C3344" s="212" t="s">
        <v>12614</v>
      </c>
      <c r="D3344" s="214">
        <v>43466</v>
      </c>
      <c r="E3344" s="160" t="s">
        <v>383</v>
      </c>
      <c r="F3344" s="160">
        <v>101111124</v>
      </c>
      <c r="G3344" s="160">
        <v>288.20999999999998</v>
      </c>
      <c r="H3344" s="214">
        <v>43364</v>
      </c>
      <c r="I3344" s="160" t="s">
        <v>384</v>
      </c>
      <c r="J3344" s="160" t="s">
        <v>375</v>
      </c>
      <c r="K3344" s="160">
        <v>2018</v>
      </c>
      <c r="L3344" s="160" t="e">
        <v>#N/A</v>
      </c>
      <c r="M3344" s="160"/>
    </row>
    <row r="3345" spans="1:13" x14ac:dyDescent="0.25">
      <c r="A3345" s="212" t="s">
        <v>102</v>
      </c>
      <c r="B3345" s="213">
        <v>10100501</v>
      </c>
      <c r="C3345" s="212" t="s">
        <v>12614</v>
      </c>
      <c r="D3345" s="214">
        <v>43466</v>
      </c>
      <c r="E3345" s="160" t="s">
        <v>383</v>
      </c>
      <c r="F3345" s="160">
        <v>101111124</v>
      </c>
      <c r="G3345" s="215">
        <v>2020.97</v>
      </c>
      <c r="H3345" s="214">
        <v>43364</v>
      </c>
      <c r="I3345" s="160" t="s">
        <v>384</v>
      </c>
      <c r="J3345" s="160" t="s">
        <v>377</v>
      </c>
      <c r="K3345" s="160">
        <v>2018</v>
      </c>
      <c r="L3345" s="160" t="e">
        <v>#N/A</v>
      </c>
      <c r="M3345" s="160"/>
    </row>
    <row r="3346" spans="1:13" x14ac:dyDescent="0.25">
      <c r="A3346" s="212" t="s">
        <v>102</v>
      </c>
      <c r="B3346" s="213">
        <v>10100501</v>
      </c>
      <c r="C3346" s="212" t="s">
        <v>12614</v>
      </c>
      <c r="D3346" s="214">
        <v>43466</v>
      </c>
      <c r="E3346" s="160" t="s">
        <v>383</v>
      </c>
      <c r="F3346" s="160">
        <v>101111124</v>
      </c>
      <c r="G3346" s="215">
        <v>1008.47</v>
      </c>
      <c r="H3346" s="214">
        <v>43364</v>
      </c>
      <c r="I3346" s="160" t="s">
        <v>384</v>
      </c>
      <c r="J3346" s="160" t="s">
        <v>377</v>
      </c>
      <c r="K3346" s="160">
        <v>2018</v>
      </c>
      <c r="L3346" s="160" t="e">
        <v>#N/A</v>
      </c>
      <c r="M3346" s="160"/>
    </row>
    <row r="3347" spans="1:13" x14ac:dyDescent="0.25">
      <c r="A3347" s="212" t="s">
        <v>102</v>
      </c>
      <c r="B3347" s="213">
        <v>10100501</v>
      </c>
      <c r="C3347" s="212" t="s">
        <v>12614</v>
      </c>
      <c r="D3347" s="214">
        <v>43466</v>
      </c>
      <c r="E3347" s="160" t="s">
        <v>383</v>
      </c>
      <c r="F3347" s="160">
        <v>101111124</v>
      </c>
      <c r="G3347" s="215">
        <v>8676.58</v>
      </c>
      <c r="H3347" s="214">
        <v>43364</v>
      </c>
      <c r="I3347" s="160" t="s">
        <v>384</v>
      </c>
      <c r="J3347" s="160" t="s">
        <v>376</v>
      </c>
      <c r="K3347" s="160">
        <v>2018</v>
      </c>
      <c r="L3347" s="160" t="e">
        <v>#N/A</v>
      </c>
      <c r="M3347" s="160"/>
    </row>
    <row r="3348" spans="1:13" x14ac:dyDescent="0.25">
      <c r="A3348" s="212" t="s">
        <v>102</v>
      </c>
      <c r="B3348" s="213">
        <v>10600501</v>
      </c>
      <c r="C3348" s="212" t="s">
        <v>12614</v>
      </c>
      <c r="D3348" s="214">
        <v>43466</v>
      </c>
      <c r="E3348" s="160" t="s">
        <v>373</v>
      </c>
      <c r="F3348" s="160">
        <v>101111126</v>
      </c>
      <c r="G3348" s="215">
        <v>6197.83</v>
      </c>
      <c r="H3348" s="214">
        <v>43488</v>
      </c>
      <c r="I3348" s="160" t="s">
        <v>467</v>
      </c>
      <c r="J3348" s="160" t="s">
        <v>377</v>
      </c>
      <c r="K3348" s="160">
        <f t="shared" ref="K3348:K3381" si="59">MONTH(H3348)</f>
        <v>1</v>
      </c>
      <c r="L3348" s="160" t="e">
        <v>#N/A</v>
      </c>
      <c r="M3348" s="160"/>
    </row>
    <row r="3349" spans="1:13" x14ac:dyDescent="0.25">
      <c r="A3349" s="212" t="s">
        <v>102</v>
      </c>
      <c r="B3349" s="213">
        <v>10600501</v>
      </c>
      <c r="C3349" s="212" t="s">
        <v>12614</v>
      </c>
      <c r="D3349" s="214">
        <v>43466</v>
      </c>
      <c r="E3349" s="160" t="s">
        <v>373</v>
      </c>
      <c r="F3349" s="160">
        <v>101111126</v>
      </c>
      <c r="G3349" s="215">
        <v>31930.93</v>
      </c>
      <c r="H3349" s="214">
        <v>43488</v>
      </c>
      <c r="I3349" s="160" t="s">
        <v>467</v>
      </c>
      <c r="J3349" s="160" t="s">
        <v>376</v>
      </c>
      <c r="K3349" s="160">
        <f t="shared" si="59"/>
        <v>1</v>
      </c>
      <c r="L3349" s="160" t="e">
        <v>#N/A</v>
      </c>
      <c r="M3349" s="160"/>
    </row>
    <row r="3350" spans="1:13" x14ac:dyDescent="0.25">
      <c r="A3350" s="212" t="s">
        <v>102</v>
      </c>
      <c r="B3350" s="213">
        <v>10600501</v>
      </c>
      <c r="C3350" s="212" t="s">
        <v>12614</v>
      </c>
      <c r="D3350" s="214">
        <v>43466</v>
      </c>
      <c r="E3350" s="160" t="s">
        <v>373</v>
      </c>
      <c r="F3350" s="160">
        <v>101111171</v>
      </c>
      <c r="G3350" s="215">
        <v>11236.51</v>
      </c>
      <c r="H3350" s="214">
        <v>43494</v>
      </c>
      <c r="I3350" s="160" t="s">
        <v>468</v>
      </c>
      <c r="J3350" s="160" t="s">
        <v>376</v>
      </c>
      <c r="K3350" s="160">
        <f t="shared" si="59"/>
        <v>1</v>
      </c>
      <c r="L3350" s="160" t="e">
        <v>#N/A</v>
      </c>
      <c r="M3350" s="160"/>
    </row>
    <row r="3351" spans="1:13" x14ac:dyDescent="0.25">
      <c r="A3351" s="212" t="s">
        <v>102</v>
      </c>
      <c r="B3351" s="213">
        <v>10600501</v>
      </c>
      <c r="C3351" s="212" t="s">
        <v>12614</v>
      </c>
      <c r="D3351" s="214">
        <v>43466</v>
      </c>
      <c r="E3351" s="160" t="s">
        <v>373</v>
      </c>
      <c r="F3351" s="160">
        <v>101111171</v>
      </c>
      <c r="G3351" s="215">
        <v>3605.19</v>
      </c>
      <c r="H3351" s="214">
        <v>43494</v>
      </c>
      <c r="I3351" s="160" t="s">
        <v>468</v>
      </c>
      <c r="J3351" s="160" t="s">
        <v>377</v>
      </c>
      <c r="K3351" s="160">
        <f t="shared" si="59"/>
        <v>1</v>
      </c>
      <c r="L3351" s="160" t="e">
        <v>#N/A</v>
      </c>
      <c r="M3351" s="160"/>
    </row>
    <row r="3352" spans="1:13" x14ac:dyDescent="0.25">
      <c r="A3352" s="212" t="s">
        <v>102</v>
      </c>
      <c r="B3352" s="213">
        <v>10600501</v>
      </c>
      <c r="C3352" s="212" t="s">
        <v>12614</v>
      </c>
      <c r="D3352" s="214">
        <v>43466</v>
      </c>
      <c r="E3352" s="160" t="s">
        <v>373</v>
      </c>
      <c r="F3352" s="160">
        <v>101111368</v>
      </c>
      <c r="G3352" s="215">
        <v>1790.7</v>
      </c>
      <c r="H3352" s="214">
        <v>43483</v>
      </c>
      <c r="I3352" s="160" t="s">
        <v>443</v>
      </c>
      <c r="J3352" s="160" t="s">
        <v>376</v>
      </c>
      <c r="K3352" s="160">
        <f t="shared" si="59"/>
        <v>1</v>
      </c>
      <c r="L3352" s="160" t="e">
        <v>#N/A</v>
      </c>
      <c r="M3352" s="160"/>
    </row>
    <row r="3353" spans="1:13" x14ac:dyDescent="0.25">
      <c r="A3353" s="212" t="s">
        <v>102</v>
      </c>
      <c r="B3353" s="213">
        <v>10600501</v>
      </c>
      <c r="C3353" s="212" t="s">
        <v>12614</v>
      </c>
      <c r="D3353" s="214">
        <v>43466</v>
      </c>
      <c r="E3353" s="160" t="s">
        <v>373</v>
      </c>
      <c r="F3353" s="160">
        <v>101111368</v>
      </c>
      <c r="G3353" s="160">
        <v>264.69</v>
      </c>
      <c r="H3353" s="214">
        <v>43483</v>
      </c>
      <c r="I3353" s="160" t="s">
        <v>443</v>
      </c>
      <c r="J3353" s="160" t="s">
        <v>377</v>
      </c>
      <c r="K3353" s="160">
        <f t="shared" si="59"/>
        <v>1</v>
      </c>
      <c r="L3353" s="160" t="e">
        <v>#N/A</v>
      </c>
      <c r="M3353" s="160"/>
    </row>
    <row r="3354" spans="1:13" x14ac:dyDescent="0.25">
      <c r="A3354" s="212" t="s">
        <v>102</v>
      </c>
      <c r="B3354" s="213">
        <v>10600501</v>
      </c>
      <c r="C3354" s="212" t="s">
        <v>12614</v>
      </c>
      <c r="D3354" s="214">
        <v>43466</v>
      </c>
      <c r="E3354" s="160" t="s">
        <v>373</v>
      </c>
      <c r="F3354" s="160">
        <v>101111384</v>
      </c>
      <c r="G3354" s="215">
        <v>1555.27</v>
      </c>
      <c r="H3354" s="214">
        <v>43472</v>
      </c>
      <c r="I3354" s="160" t="s">
        <v>403</v>
      </c>
      <c r="J3354" s="160" t="s">
        <v>377</v>
      </c>
      <c r="K3354" s="160">
        <f t="shared" si="59"/>
        <v>1</v>
      </c>
      <c r="L3354" s="160" t="e">
        <v>#N/A</v>
      </c>
      <c r="M3354" s="160"/>
    </row>
    <row r="3355" spans="1:13" x14ac:dyDescent="0.25">
      <c r="A3355" s="212" t="s">
        <v>102</v>
      </c>
      <c r="B3355" s="213">
        <v>10600501</v>
      </c>
      <c r="C3355" s="212" t="s">
        <v>12614</v>
      </c>
      <c r="D3355" s="214">
        <v>43466</v>
      </c>
      <c r="E3355" s="160" t="s">
        <v>373</v>
      </c>
      <c r="F3355" s="160">
        <v>101111384</v>
      </c>
      <c r="G3355" s="215">
        <v>9079.5400000000009</v>
      </c>
      <c r="H3355" s="214">
        <v>43472</v>
      </c>
      <c r="I3355" s="160" t="s">
        <v>403</v>
      </c>
      <c r="J3355" s="160" t="s">
        <v>376</v>
      </c>
      <c r="K3355" s="160">
        <f t="shared" si="59"/>
        <v>1</v>
      </c>
      <c r="L3355" s="160" t="e">
        <v>#N/A</v>
      </c>
      <c r="M3355" s="160"/>
    </row>
    <row r="3356" spans="1:13" x14ac:dyDescent="0.25">
      <c r="A3356" s="212" t="s">
        <v>102</v>
      </c>
      <c r="B3356" s="213">
        <v>10600501</v>
      </c>
      <c r="C3356" s="212" t="s">
        <v>12614</v>
      </c>
      <c r="D3356" s="214">
        <v>43466</v>
      </c>
      <c r="E3356" s="160" t="s">
        <v>373</v>
      </c>
      <c r="F3356" s="160">
        <v>101111171</v>
      </c>
      <c r="G3356" s="160">
        <v>53.81</v>
      </c>
      <c r="H3356" s="214">
        <v>43494</v>
      </c>
      <c r="I3356" s="160" t="s">
        <v>468</v>
      </c>
      <c r="J3356" s="160" t="s">
        <v>375</v>
      </c>
      <c r="K3356" s="160">
        <f t="shared" si="59"/>
        <v>1</v>
      </c>
      <c r="L3356" s="160" t="e">
        <v>#N/A</v>
      </c>
      <c r="M3356" s="160"/>
    </row>
    <row r="3357" spans="1:13" x14ac:dyDescent="0.25">
      <c r="A3357" s="212" t="s">
        <v>102</v>
      </c>
      <c r="B3357" s="213">
        <v>10600501</v>
      </c>
      <c r="C3357" s="212" t="s">
        <v>12614</v>
      </c>
      <c r="D3357" s="214">
        <v>43466</v>
      </c>
      <c r="E3357" s="160" t="s">
        <v>373</v>
      </c>
      <c r="F3357" s="160">
        <v>101111196</v>
      </c>
      <c r="G3357" s="215">
        <v>2821.01</v>
      </c>
      <c r="H3357" s="214">
        <v>43472</v>
      </c>
      <c r="I3357" s="160" t="s">
        <v>405</v>
      </c>
      <c r="J3357" s="160" t="s">
        <v>377</v>
      </c>
      <c r="K3357" s="160">
        <f t="shared" si="59"/>
        <v>1</v>
      </c>
      <c r="L3357" s="160" t="e">
        <v>#N/A</v>
      </c>
      <c r="M3357" s="160"/>
    </row>
    <row r="3358" spans="1:13" x14ac:dyDescent="0.25">
      <c r="A3358" s="212" t="s">
        <v>102</v>
      </c>
      <c r="B3358" s="213">
        <v>10600501</v>
      </c>
      <c r="C3358" s="212" t="s">
        <v>12614</v>
      </c>
      <c r="D3358" s="214">
        <v>43466</v>
      </c>
      <c r="E3358" s="160" t="s">
        <v>373</v>
      </c>
      <c r="F3358" s="160">
        <v>101111196</v>
      </c>
      <c r="G3358" s="160">
        <v>114.87</v>
      </c>
      <c r="H3358" s="214">
        <v>43472</v>
      </c>
      <c r="I3358" s="160" t="s">
        <v>405</v>
      </c>
      <c r="J3358" s="160" t="s">
        <v>375</v>
      </c>
      <c r="K3358" s="160">
        <f t="shared" si="59"/>
        <v>1</v>
      </c>
      <c r="L3358" s="160" t="e">
        <v>#N/A</v>
      </c>
      <c r="M3358" s="160"/>
    </row>
    <row r="3359" spans="1:13" x14ac:dyDescent="0.25">
      <c r="A3359" s="212" t="s">
        <v>102</v>
      </c>
      <c r="B3359" s="213">
        <v>10600501</v>
      </c>
      <c r="C3359" s="212" t="s">
        <v>12614</v>
      </c>
      <c r="D3359" s="214">
        <v>43466</v>
      </c>
      <c r="E3359" s="160" t="s">
        <v>373</v>
      </c>
      <c r="F3359" s="160">
        <v>101111196</v>
      </c>
      <c r="G3359" s="215">
        <v>13380.44</v>
      </c>
      <c r="H3359" s="214">
        <v>43472</v>
      </c>
      <c r="I3359" s="160" t="s">
        <v>405</v>
      </c>
      <c r="J3359" s="160" t="s">
        <v>376</v>
      </c>
      <c r="K3359" s="160">
        <f t="shared" si="59"/>
        <v>1</v>
      </c>
      <c r="L3359" s="160" t="e">
        <v>#N/A</v>
      </c>
      <c r="M3359" s="160"/>
    </row>
    <row r="3360" spans="1:13" x14ac:dyDescent="0.25">
      <c r="A3360" s="212" t="s">
        <v>102</v>
      </c>
      <c r="B3360" s="213">
        <v>10600501</v>
      </c>
      <c r="C3360" s="212" t="s">
        <v>12614</v>
      </c>
      <c r="D3360" s="214">
        <v>43466</v>
      </c>
      <c r="E3360" s="160" t="s">
        <v>373</v>
      </c>
      <c r="F3360" s="160">
        <v>101111208</v>
      </c>
      <c r="G3360" s="160">
        <v>77.02</v>
      </c>
      <c r="H3360" s="214">
        <v>43467</v>
      </c>
      <c r="I3360" s="160" t="s">
        <v>406</v>
      </c>
      <c r="J3360" s="160" t="s">
        <v>375</v>
      </c>
      <c r="K3360" s="160">
        <f t="shared" si="59"/>
        <v>1</v>
      </c>
      <c r="L3360" s="160" t="e">
        <v>#N/A</v>
      </c>
      <c r="M3360" s="160"/>
    </row>
    <row r="3361" spans="1:13" x14ac:dyDescent="0.25">
      <c r="A3361" s="212" t="s">
        <v>102</v>
      </c>
      <c r="B3361" s="213">
        <v>10600501</v>
      </c>
      <c r="C3361" s="212" t="s">
        <v>12614</v>
      </c>
      <c r="D3361" s="214">
        <v>43466</v>
      </c>
      <c r="E3361" s="160" t="s">
        <v>373</v>
      </c>
      <c r="F3361" s="160">
        <v>101111208</v>
      </c>
      <c r="G3361" s="215">
        <v>6798.51</v>
      </c>
      <c r="H3361" s="214">
        <v>43467</v>
      </c>
      <c r="I3361" s="160" t="s">
        <v>406</v>
      </c>
      <c r="J3361" s="160" t="s">
        <v>376</v>
      </c>
      <c r="K3361" s="160">
        <f t="shared" si="59"/>
        <v>1</v>
      </c>
      <c r="L3361" s="160" t="e">
        <v>#N/A</v>
      </c>
      <c r="M3361" s="160"/>
    </row>
    <row r="3362" spans="1:13" x14ac:dyDescent="0.25">
      <c r="A3362" s="212" t="s">
        <v>102</v>
      </c>
      <c r="B3362" s="213">
        <v>10600501</v>
      </c>
      <c r="C3362" s="212" t="s">
        <v>12614</v>
      </c>
      <c r="D3362" s="214">
        <v>43466</v>
      </c>
      <c r="E3362" s="160" t="s">
        <v>373</v>
      </c>
      <c r="F3362" s="160">
        <v>101111208</v>
      </c>
      <c r="G3362" s="215">
        <v>1971.73</v>
      </c>
      <c r="H3362" s="214">
        <v>43467</v>
      </c>
      <c r="I3362" s="160" t="s">
        <v>406</v>
      </c>
      <c r="J3362" s="160" t="s">
        <v>377</v>
      </c>
      <c r="K3362" s="160">
        <f t="shared" si="59"/>
        <v>1</v>
      </c>
      <c r="L3362" s="160" t="e">
        <v>#N/A</v>
      </c>
      <c r="M3362" s="160"/>
    </row>
    <row r="3363" spans="1:13" x14ac:dyDescent="0.25">
      <c r="A3363" s="212" t="s">
        <v>102</v>
      </c>
      <c r="B3363" s="213">
        <v>10600501</v>
      </c>
      <c r="C3363" s="212" t="s">
        <v>12614</v>
      </c>
      <c r="D3363" s="214">
        <v>43466</v>
      </c>
      <c r="E3363" s="160" t="s">
        <v>373</v>
      </c>
      <c r="F3363" s="160">
        <v>101111247</v>
      </c>
      <c r="G3363" s="160">
        <v>205.71</v>
      </c>
      <c r="H3363" s="214">
        <v>43494</v>
      </c>
      <c r="I3363" s="160" t="s">
        <v>470</v>
      </c>
      <c r="J3363" s="160" t="s">
        <v>375</v>
      </c>
      <c r="K3363" s="160">
        <f t="shared" si="59"/>
        <v>1</v>
      </c>
      <c r="L3363" s="160" t="e">
        <v>#N/A</v>
      </c>
      <c r="M3363" s="160"/>
    </row>
    <row r="3364" spans="1:13" x14ac:dyDescent="0.25">
      <c r="A3364" s="212" t="s">
        <v>102</v>
      </c>
      <c r="B3364" s="213">
        <v>10600501</v>
      </c>
      <c r="C3364" s="212" t="s">
        <v>12614</v>
      </c>
      <c r="D3364" s="214">
        <v>43466</v>
      </c>
      <c r="E3364" s="160" t="s">
        <v>373</v>
      </c>
      <c r="F3364" s="160">
        <v>101111247</v>
      </c>
      <c r="G3364" s="215">
        <v>17847.11</v>
      </c>
      <c r="H3364" s="214">
        <v>43494</v>
      </c>
      <c r="I3364" s="160" t="s">
        <v>470</v>
      </c>
      <c r="J3364" s="160" t="s">
        <v>376</v>
      </c>
      <c r="K3364" s="160">
        <f t="shared" si="59"/>
        <v>1</v>
      </c>
      <c r="L3364" s="160" t="e">
        <v>#N/A</v>
      </c>
      <c r="M3364" s="160"/>
    </row>
    <row r="3365" spans="1:13" x14ac:dyDescent="0.25">
      <c r="A3365" s="212" t="s">
        <v>102</v>
      </c>
      <c r="B3365" s="213">
        <v>10600501</v>
      </c>
      <c r="C3365" s="212" t="s">
        <v>12614</v>
      </c>
      <c r="D3365" s="214">
        <v>43466</v>
      </c>
      <c r="E3365" s="160" t="s">
        <v>373</v>
      </c>
      <c r="F3365" s="160">
        <v>101111247</v>
      </c>
      <c r="G3365" s="215">
        <v>5763.57</v>
      </c>
      <c r="H3365" s="214">
        <v>43494</v>
      </c>
      <c r="I3365" s="160" t="s">
        <v>470</v>
      </c>
      <c r="J3365" s="160" t="s">
        <v>377</v>
      </c>
      <c r="K3365" s="160">
        <f t="shared" si="59"/>
        <v>1</v>
      </c>
      <c r="L3365" s="160" t="e">
        <v>#N/A</v>
      </c>
      <c r="M3365" s="160"/>
    </row>
    <row r="3366" spans="1:13" x14ac:dyDescent="0.25">
      <c r="A3366" s="212" t="s">
        <v>102</v>
      </c>
      <c r="B3366" s="213">
        <v>10600501</v>
      </c>
      <c r="C3366" s="212" t="s">
        <v>12614</v>
      </c>
      <c r="D3366" s="214">
        <v>43466</v>
      </c>
      <c r="E3366" s="160" t="s">
        <v>373</v>
      </c>
      <c r="F3366" s="160">
        <v>101111258</v>
      </c>
      <c r="G3366" s="160">
        <v>322.68</v>
      </c>
      <c r="H3366" s="214">
        <v>43483</v>
      </c>
      <c r="I3366" s="160" t="s">
        <v>442</v>
      </c>
      <c r="J3366" s="160" t="s">
        <v>375</v>
      </c>
      <c r="K3366" s="160">
        <f t="shared" si="59"/>
        <v>1</v>
      </c>
      <c r="L3366" s="160" t="e">
        <v>#N/A</v>
      </c>
      <c r="M3366" s="160"/>
    </row>
    <row r="3367" spans="1:13" x14ac:dyDescent="0.25">
      <c r="A3367" s="212" t="s">
        <v>102</v>
      </c>
      <c r="B3367" s="213">
        <v>10600501</v>
      </c>
      <c r="C3367" s="212" t="s">
        <v>12614</v>
      </c>
      <c r="D3367" s="214">
        <v>43466</v>
      </c>
      <c r="E3367" s="160" t="s">
        <v>373</v>
      </c>
      <c r="F3367" s="160">
        <v>101111258</v>
      </c>
      <c r="G3367" s="215">
        <v>21906.45</v>
      </c>
      <c r="H3367" s="214">
        <v>43483</v>
      </c>
      <c r="I3367" s="160" t="s">
        <v>442</v>
      </c>
      <c r="J3367" s="160" t="s">
        <v>377</v>
      </c>
      <c r="K3367" s="160">
        <f t="shared" si="59"/>
        <v>1</v>
      </c>
      <c r="L3367" s="160" t="e">
        <v>#N/A</v>
      </c>
      <c r="M3367" s="160"/>
    </row>
    <row r="3368" spans="1:13" x14ac:dyDescent="0.25">
      <c r="A3368" s="212" t="s">
        <v>102</v>
      </c>
      <c r="B3368" s="213">
        <v>10600501</v>
      </c>
      <c r="C3368" s="212" t="s">
        <v>12614</v>
      </c>
      <c r="D3368" s="214">
        <v>43466</v>
      </c>
      <c r="E3368" s="160" t="s">
        <v>373</v>
      </c>
      <c r="F3368" s="160">
        <v>101111268</v>
      </c>
      <c r="G3368" s="215">
        <v>7255.91</v>
      </c>
      <c r="H3368" s="214">
        <v>43467</v>
      </c>
      <c r="I3368" s="160" t="s">
        <v>401</v>
      </c>
      <c r="J3368" s="160" t="s">
        <v>376</v>
      </c>
      <c r="K3368" s="160">
        <f t="shared" si="59"/>
        <v>1</v>
      </c>
      <c r="L3368" s="160" t="e">
        <v>#N/A</v>
      </c>
      <c r="M3368" s="160"/>
    </row>
    <row r="3369" spans="1:13" x14ac:dyDescent="0.25">
      <c r="A3369" s="212" t="s">
        <v>102</v>
      </c>
      <c r="B3369" s="213">
        <v>10600501</v>
      </c>
      <c r="C3369" s="212" t="s">
        <v>12614</v>
      </c>
      <c r="D3369" s="214">
        <v>43466</v>
      </c>
      <c r="E3369" s="160" t="s">
        <v>373</v>
      </c>
      <c r="F3369" s="160">
        <v>101111268</v>
      </c>
      <c r="G3369" s="160">
        <v>251.9</v>
      </c>
      <c r="H3369" s="214">
        <v>43467</v>
      </c>
      <c r="I3369" s="160" t="s">
        <v>401</v>
      </c>
      <c r="J3369" s="160" t="s">
        <v>377</v>
      </c>
      <c r="K3369" s="160">
        <f t="shared" si="59"/>
        <v>1</v>
      </c>
      <c r="L3369" s="160" t="e">
        <v>#N/A</v>
      </c>
      <c r="M3369" s="160"/>
    </row>
    <row r="3370" spans="1:13" x14ac:dyDescent="0.25">
      <c r="A3370" s="212" t="s">
        <v>102</v>
      </c>
      <c r="B3370" s="213">
        <v>10600501</v>
      </c>
      <c r="C3370" s="212" t="s">
        <v>12614</v>
      </c>
      <c r="D3370" s="214">
        <v>43466</v>
      </c>
      <c r="E3370" s="160" t="s">
        <v>373</v>
      </c>
      <c r="F3370" s="160">
        <v>101111276</v>
      </c>
      <c r="G3370" s="160">
        <v>31.37</v>
      </c>
      <c r="H3370" s="214">
        <v>43469</v>
      </c>
      <c r="I3370" s="160" t="s">
        <v>402</v>
      </c>
      <c r="J3370" s="160" t="s">
        <v>375</v>
      </c>
      <c r="K3370" s="160">
        <f t="shared" si="59"/>
        <v>1</v>
      </c>
      <c r="L3370" s="160" t="e">
        <v>#N/A</v>
      </c>
      <c r="M3370" s="160"/>
    </row>
    <row r="3371" spans="1:13" x14ac:dyDescent="0.25">
      <c r="A3371" s="212" t="s">
        <v>102</v>
      </c>
      <c r="B3371" s="213">
        <v>10600501</v>
      </c>
      <c r="C3371" s="212" t="s">
        <v>12614</v>
      </c>
      <c r="D3371" s="214">
        <v>43466</v>
      </c>
      <c r="E3371" s="160" t="s">
        <v>373</v>
      </c>
      <c r="F3371" s="160">
        <v>101111276</v>
      </c>
      <c r="G3371" s="215">
        <v>1179.6600000000001</v>
      </c>
      <c r="H3371" s="214">
        <v>43469</v>
      </c>
      <c r="I3371" s="160" t="s">
        <v>402</v>
      </c>
      <c r="J3371" s="160" t="s">
        <v>377</v>
      </c>
      <c r="K3371" s="160">
        <f t="shared" si="59"/>
        <v>1</v>
      </c>
      <c r="L3371" s="160" t="e">
        <v>#N/A</v>
      </c>
      <c r="M3371" s="160"/>
    </row>
    <row r="3372" spans="1:13" x14ac:dyDescent="0.25">
      <c r="A3372" s="212" t="s">
        <v>102</v>
      </c>
      <c r="B3372" s="213">
        <v>10600501</v>
      </c>
      <c r="C3372" s="212" t="s">
        <v>12614</v>
      </c>
      <c r="D3372" s="214">
        <v>43466</v>
      </c>
      <c r="E3372" s="160" t="s">
        <v>373</v>
      </c>
      <c r="F3372" s="160">
        <v>101111276</v>
      </c>
      <c r="G3372" s="215">
        <v>2567.14</v>
      </c>
      <c r="H3372" s="214">
        <v>43469</v>
      </c>
      <c r="I3372" s="160" t="s">
        <v>402</v>
      </c>
      <c r="J3372" s="160" t="s">
        <v>376</v>
      </c>
      <c r="K3372" s="160">
        <f t="shared" si="59"/>
        <v>1</v>
      </c>
      <c r="L3372" s="160" t="e">
        <v>#N/A</v>
      </c>
      <c r="M3372" s="160"/>
    </row>
    <row r="3373" spans="1:13" x14ac:dyDescent="0.25">
      <c r="A3373" s="212" t="s">
        <v>102</v>
      </c>
      <c r="B3373" s="213">
        <v>10600501</v>
      </c>
      <c r="C3373" s="212" t="s">
        <v>12614</v>
      </c>
      <c r="D3373" s="214">
        <v>43466</v>
      </c>
      <c r="E3373" s="160" t="s">
        <v>373</v>
      </c>
      <c r="F3373" s="160">
        <v>101111288</v>
      </c>
      <c r="G3373" s="215">
        <v>13474.14</v>
      </c>
      <c r="H3373" s="214">
        <v>43495</v>
      </c>
      <c r="I3373" s="160" t="s">
        <v>485</v>
      </c>
      <c r="J3373" s="160" t="s">
        <v>377</v>
      </c>
      <c r="K3373" s="160">
        <f t="shared" si="59"/>
        <v>1</v>
      </c>
      <c r="L3373" s="160" t="e">
        <v>#N/A</v>
      </c>
      <c r="M3373" s="160"/>
    </row>
    <row r="3374" spans="1:13" x14ac:dyDescent="0.25">
      <c r="A3374" s="212" t="s">
        <v>102</v>
      </c>
      <c r="B3374" s="213">
        <v>10600501</v>
      </c>
      <c r="C3374" s="212" t="s">
        <v>12614</v>
      </c>
      <c r="D3374" s="214">
        <v>43466</v>
      </c>
      <c r="E3374" s="160" t="s">
        <v>373</v>
      </c>
      <c r="F3374" s="160">
        <v>101111288</v>
      </c>
      <c r="G3374" s="215">
        <v>30277.08</v>
      </c>
      <c r="H3374" s="214">
        <v>43495</v>
      </c>
      <c r="I3374" s="160" t="s">
        <v>485</v>
      </c>
      <c r="J3374" s="160" t="s">
        <v>376</v>
      </c>
      <c r="K3374" s="160">
        <f t="shared" si="59"/>
        <v>1</v>
      </c>
      <c r="L3374" s="160" t="e">
        <v>#N/A</v>
      </c>
      <c r="M3374" s="160"/>
    </row>
    <row r="3375" spans="1:13" x14ac:dyDescent="0.25">
      <c r="A3375" s="212" t="s">
        <v>102</v>
      </c>
      <c r="B3375" s="213">
        <v>10600501</v>
      </c>
      <c r="C3375" s="212" t="s">
        <v>12614</v>
      </c>
      <c r="D3375" s="214">
        <v>43466</v>
      </c>
      <c r="E3375" s="160" t="s">
        <v>373</v>
      </c>
      <c r="F3375" s="160">
        <v>101111288</v>
      </c>
      <c r="G3375" s="215">
        <v>11693.81</v>
      </c>
      <c r="H3375" s="214">
        <v>43495</v>
      </c>
      <c r="I3375" s="160" t="s">
        <v>485</v>
      </c>
      <c r="J3375" s="160" t="s">
        <v>380</v>
      </c>
      <c r="K3375" s="160">
        <f t="shared" si="59"/>
        <v>1</v>
      </c>
      <c r="L3375" s="160" t="e">
        <v>#N/A</v>
      </c>
      <c r="M3375" s="160"/>
    </row>
    <row r="3376" spans="1:13" x14ac:dyDescent="0.25">
      <c r="A3376" s="212" t="s">
        <v>102</v>
      </c>
      <c r="B3376" s="213">
        <v>10600501</v>
      </c>
      <c r="C3376" s="212" t="s">
        <v>12614</v>
      </c>
      <c r="D3376" s="214">
        <v>43466</v>
      </c>
      <c r="E3376" s="160" t="s">
        <v>373</v>
      </c>
      <c r="F3376" s="160">
        <v>101111288</v>
      </c>
      <c r="G3376" s="160">
        <v>452.42</v>
      </c>
      <c r="H3376" s="214">
        <v>43495</v>
      </c>
      <c r="I3376" s="160" t="s">
        <v>485</v>
      </c>
      <c r="J3376" s="160" t="s">
        <v>375</v>
      </c>
      <c r="K3376" s="160">
        <f t="shared" si="59"/>
        <v>1</v>
      </c>
      <c r="L3376" s="160" t="e">
        <v>#N/A</v>
      </c>
      <c r="M3376" s="160"/>
    </row>
    <row r="3377" spans="1:13" x14ac:dyDescent="0.25">
      <c r="A3377" s="212" t="s">
        <v>102</v>
      </c>
      <c r="B3377" s="213">
        <v>10600501</v>
      </c>
      <c r="C3377" s="212" t="s">
        <v>12614</v>
      </c>
      <c r="D3377" s="214">
        <v>43466</v>
      </c>
      <c r="E3377" s="160" t="s">
        <v>373</v>
      </c>
      <c r="F3377" s="160">
        <v>101111056</v>
      </c>
      <c r="G3377" s="160">
        <v>88.44</v>
      </c>
      <c r="H3377" s="214">
        <v>43483</v>
      </c>
      <c r="I3377" s="160" t="s">
        <v>441</v>
      </c>
      <c r="J3377" s="160" t="s">
        <v>375</v>
      </c>
      <c r="K3377" s="160">
        <f t="shared" si="59"/>
        <v>1</v>
      </c>
      <c r="L3377" s="160" t="e">
        <v>#N/A</v>
      </c>
      <c r="M3377" s="160"/>
    </row>
    <row r="3378" spans="1:13" x14ac:dyDescent="0.25">
      <c r="A3378" s="212" t="s">
        <v>102</v>
      </c>
      <c r="B3378" s="213">
        <v>10600501</v>
      </c>
      <c r="C3378" s="212" t="s">
        <v>12614</v>
      </c>
      <c r="D3378" s="214">
        <v>43466</v>
      </c>
      <c r="E3378" s="160" t="s">
        <v>373</v>
      </c>
      <c r="F3378" s="160">
        <v>101111056</v>
      </c>
      <c r="G3378" s="215">
        <v>25304.74</v>
      </c>
      <c r="H3378" s="214">
        <v>43483</v>
      </c>
      <c r="I3378" s="160" t="s">
        <v>441</v>
      </c>
      <c r="J3378" s="160" t="s">
        <v>376</v>
      </c>
      <c r="K3378" s="160">
        <f t="shared" si="59"/>
        <v>1</v>
      </c>
      <c r="L3378" s="160" t="e">
        <v>#N/A</v>
      </c>
      <c r="M3378" s="160"/>
    </row>
    <row r="3379" spans="1:13" x14ac:dyDescent="0.25">
      <c r="A3379" s="212" t="s">
        <v>102</v>
      </c>
      <c r="B3379" s="213">
        <v>10600501</v>
      </c>
      <c r="C3379" s="212" t="s">
        <v>12614</v>
      </c>
      <c r="D3379" s="214">
        <v>43466</v>
      </c>
      <c r="E3379" s="160" t="s">
        <v>373</v>
      </c>
      <c r="F3379" s="160">
        <v>101111056</v>
      </c>
      <c r="G3379" s="215">
        <v>4965.1099999999997</v>
      </c>
      <c r="H3379" s="214">
        <v>43483</v>
      </c>
      <c r="I3379" s="160" t="s">
        <v>441</v>
      </c>
      <c r="J3379" s="160" t="s">
        <v>377</v>
      </c>
      <c r="K3379" s="160">
        <f t="shared" si="59"/>
        <v>1</v>
      </c>
      <c r="L3379" s="160" t="e">
        <v>#N/A</v>
      </c>
      <c r="M3379" s="160"/>
    </row>
    <row r="3380" spans="1:13" x14ac:dyDescent="0.25">
      <c r="A3380" s="212" t="s">
        <v>102</v>
      </c>
      <c r="B3380" s="213">
        <v>10600501</v>
      </c>
      <c r="C3380" s="212" t="s">
        <v>12614</v>
      </c>
      <c r="D3380" s="214">
        <v>43466</v>
      </c>
      <c r="E3380" s="160" t="s">
        <v>373</v>
      </c>
      <c r="F3380" s="160">
        <v>101111396</v>
      </c>
      <c r="G3380" s="215">
        <v>1815.06</v>
      </c>
      <c r="H3380" s="214">
        <v>43494</v>
      </c>
      <c r="I3380" s="160" t="s">
        <v>471</v>
      </c>
      <c r="J3380" s="160" t="s">
        <v>377</v>
      </c>
      <c r="K3380" s="160">
        <f t="shared" si="59"/>
        <v>1</v>
      </c>
      <c r="L3380" s="160" t="e">
        <v>#N/A</v>
      </c>
      <c r="M3380" s="160"/>
    </row>
    <row r="3381" spans="1:13" x14ac:dyDescent="0.25">
      <c r="A3381" s="212" t="s">
        <v>102</v>
      </c>
      <c r="B3381" s="213">
        <v>10600501</v>
      </c>
      <c r="C3381" s="212" t="s">
        <v>12614</v>
      </c>
      <c r="D3381" s="214">
        <v>43466</v>
      </c>
      <c r="E3381" s="160" t="s">
        <v>373</v>
      </c>
      <c r="F3381" s="160">
        <v>101111396</v>
      </c>
      <c r="G3381" s="215">
        <v>5370.08</v>
      </c>
      <c r="H3381" s="214">
        <v>43494</v>
      </c>
      <c r="I3381" s="160" t="s">
        <v>471</v>
      </c>
      <c r="J3381" s="160" t="s">
        <v>376</v>
      </c>
      <c r="K3381" s="160">
        <f t="shared" si="59"/>
        <v>1</v>
      </c>
      <c r="L3381" s="160" t="e">
        <v>#N/A</v>
      </c>
      <c r="M3381" s="160"/>
    </row>
    <row r="3382" spans="1:13" x14ac:dyDescent="0.25">
      <c r="A3382" s="212" t="s">
        <v>102</v>
      </c>
      <c r="B3382" s="213">
        <v>10100501</v>
      </c>
      <c r="C3382" s="212" t="s">
        <v>12614</v>
      </c>
      <c r="D3382" s="214">
        <v>43466</v>
      </c>
      <c r="E3382" s="160" t="s">
        <v>383</v>
      </c>
      <c r="F3382" s="160">
        <v>101111414</v>
      </c>
      <c r="G3382" s="160">
        <v>58.47</v>
      </c>
      <c r="H3382" s="214">
        <v>43364</v>
      </c>
      <c r="I3382" s="160" t="s">
        <v>384</v>
      </c>
      <c r="J3382" s="160" t="s">
        <v>375</v>
      </c>
      <c r="K3382" s="160">
        <v>2018</v>
      </c>
      <c r="L3382" s="160" t="e">
        <v>#N/A</v>
      </c>
      <c r="M3382" s="160"/>
    </row>
    <row r="3383" spans="1:13" x14ac:dyDescent="0.25">
      <c r="A3383" s="212" t="s">
        <v>102</v>
      </c>
      <c r="B3383" s="213">
        <v>10100501</v>
      </c>
      <c r="C3383" s="212" t="s">
        <v>12614</v>
      </c>
      <c r="D3383" s="214">
        <v>43466</v>
      </c>
      <c r="E3383" s="160" t="s">
        <v>383</v>
      </c>
      <c r="F3383" s="160">
        <v>101111414</v>
      </c>
      <c r="G3383" s="160">
        <v>308.86</v>
      </c>
      <c r="H3383" s="214">
        <v>43364</v>
      </c>
      <c r="I3383" s="160" t="s">
        <v>384</v>
      </c>
      <c r="J3383" s="160" t="s">
        <v>377</v>
      </c>
      <c r="K3383" s="160">
        <v>2018</v>
      </c>
      <c r="L3383" s="160" t="e">
        <v>#N/A</v>
      </c>
      <c r="M3383" s="160"/>
    </row>
    <row r="3384" spans="1:13" x14ac:dyDescent="0.25">
      <c r="A3384" s="212" t="s">
        <v>102</v>
      </c>
      <c r="B3384" s="213">
        <v>10100501</v>
      </c>
      <c r="C3384" s="212" t="s">
        <v>12614</v>
      </c>
      <c r="D3384" s="214">
        <v>43466</v>
      </c>
      <c r="E3384" s="160" t="s">
        <v>383</v>
      </c>
      <c r="F3384" s="160">
        <v>101111414</v>
      </c>
      <c r="G3384" s="215">
        <v>3009.8</v>
      </c>
      <c r="H3384" s="214">
        <v>43364</v>
      </c>
      <c r="I3384" s="160" t="s">
        <v>384</v>
      </c>
      <c r="J3384" s="160" t="s">
        <v>376</v>
      </c>
      <c r="K3384" s="160">
        <v>2018</v>
      </c>
      <c r="L3384" s="160" t="e">
        <v>#N/A</v>
      </c>
      <c r="M3384" s="160"/>
    </row>
    <row r="3385" spans="1:13" x14ac:dyDescent="0.25">
      <c r="A3385" s="212" t="s">
        <v>102</v>
      </c>
      <c r="B3385" s="213">
        <v>10600501</v>
      </c>
      <c r="C3385" s="212" t="s">
        <v>12614</v>
      </c>
      <c r="D3385" s="214">
        <v>43497</v>
      </c>
      <c r="E3385" s="160" t="s">
        <v>373</v>
      </c>
      <c r="F3385" s="160">
        <v>101098867</v>
      </c>
      <c r="G3385" s="215">
        <v>-15135.42</v>
      </c>
      <c r="H3385" s="214">
        <v>43467</v>
      </c>
      <c r="I3385" s="160" t="s">
        <v>390</v>
      </c>
      <c r="J3385" s="160" t="s">
        <v>377</v>
      </c>
      <c r="K3385" s="160">
        <f t="shared" ref="K3385:K3426" si="60">MONTH(H3385)</f>
        <v>1</v>
      </c>
      <c r="L3385" s="160" t="e">
        <v>#N/A</v>
      </c>
      <c r="M3385" s="160"/>
    </row>
    <row r="3386" spans="1:13" x14ac:dyDescent="0.25">
      <c r="A3386" s="212" t="s">
        <v>102</v>
      </c>
      <c r="B3386" s="213">
        <v>10600501</v>
      </c>
      <c r="C3386" s="212" t="s">
        <v>12614</v>
      </c>
      <c r="D3386" s="214">
        <v>43497</v>
      </c>
      <c r="E3386" s="160" t="s">
        <v>373</v>
      </c>
      <c r="F3386" s="160">
        <v>101098867</v>
      </c>
      <c r="G3386" s="160">
        <v>-169.82</v>
      </c>
      <c r="H3386" s="214">
        <v>43467</v>
      </c>
      <c r="I3386" s="160" t="s">
        <v>390</v>
      </c>
      <c r="J3386" s="160" t="s">
        <v>375</v>
      </c>
      <c r="K3386" s="160">
        <f t="shared" si="60"/>
        <v>1</v>
      </c>
      <c r="L3386" s="160" t="e">
        <v>#N/A</v>
      </c>
      <c r="M3386" s="160"/>
    </row>
    <row r="3387" spans="1:13" x14ac:dyDescent="0.25">
      <c r="A3387" s="212" t="s">
        <v>102</v>
      </c>
      <c r="B3387" s="213">
        <v>10600501</v>
      </c>
      <c r="C3387" s="212" t="s">
        <v>12614</v>
      </c>
      <c r="D3387" s="214">
        <v>43497</v>
      </c>
      <c r="E3387" s="160" t="s">
        <v>373</v>
      </c>
      <c r="F3387" s="160">
        <v>101098867</v>
      </c>
      <c r="G3387" s="215">
        <v>-36442.019999999997</v>
      </c>
      <c r="H3387" s="214">
        <v>43467</v>
      </c>
      <c r="I3387" s="160" t="s">
        <v>390</v>
      </c>
      <c r="J3387" s="160" t="s">
        <v>376</v>
      </c>
      <c r="K3387" s="160">
        <f t="shared" si="60"/>
        <v>1</v>
      </c>
      <c r="L3387" s="160" t="e">
        <v>#N/A</v>
      </c>
      <c r="M3387" s="160"/>
    </row>
    <row r="3388" spans="1:13" x14ac:dyDescent="0.25">
      <c r="A3388" s="212" t="s">
        <v>102</v>
      </c>
      <c r="B3388" s="213">
        <v>10600501</v>
      </c>
      <c r="C3388" s="212" t="s">
        <v>12614</v>
      </c>
      <c r="D3388" s="214">
        <v>43497</v>
      </c>
      <c r="E3388" s="160" t="s">
        <v>373</v>
      </c>
      <c r="F3388" s="160">
        <v>101101624</v>
      </c>
      <c r="G3388" s="215">
        <v>4613.29</v>
      </c>
      <c r="H3388" s="214">
        <v>43497</v>
      </c>
      <c r="I3388" s="160" t="s">
        <v>487</v>
      </c>
      <c r="J3388" s="160" t="s">
        <v>377</v>
      </c>
      <c r="K3388" s="160">
        <f t="shared" si="60"/>
        <v>2</v>
      </c>
      <c r="L3388" s="160" t="e">
        <v>#N/A</v>
      </c>
      <c r="M3388" s="160"/>
    </row>
    <row r="3389" spans="1:13" x14ac:dyDescent="0.25">
      <c r="A3389" s="212" t="s">
        <v>102</v>
      </c>
      <c r="B3389" s="213">
        <v>10600501</v>
      </c>
      <c r="C3389" s="212" t="s">
        <v>12614</v>
      </c>
      <c r="D3389" s="214">
        <v>43497</v>
      </c>
      <c r="E3389" s="160" t="s">
        <v>373</v>
      </c>
      <c r="F3389" s="160">
        <v>101101624</v>
      </c>
      <c r="G3389" s="215">
        <v>15872.85</v>
      </c>
      <c r="H3389" s="214">
        <v>43497</v>
      </c>
      <c r="I3389" s="160" t="s">
        <v>487</v>
      </c>
      <c r="J3389" s="160" t="s">
        <v>376</v>
      </c>
      <c r="K3389" s="160">
        <f t="shared" si="60"/>
        <v>2</v>
      </c>
      <c r="L3389" s="160" t="e">
        <v>#N/A</v>
      </c>
      <c r="M3389" s="160"/>
    </row>
    <row r="3390" spans="1:13" x14ac:dyDescent="0.25">
      <c r="A3390" s="212" t="s">
        <v>102</v>
      </c>
      <c r="B3390" s="213">
        <v>10600501</v>
      </c>
      <c r="C3390" s="212" t="s">
        <v>12614</v>
      </c>
      <c r="D3390" s="214">
        <v>43497</v>
      </c>
      <c r="E3390" s="160" t="s">
        <v>373</v>
      </c>
      <c r="F3390" s="160">
        <v>101101624</v>
      </c>
      <c r="G3390" s="160">
        <v>205.61</v>
      </c>
      <c r="H3390" s="214">
        <v>43497</v>
      </c>
      <c r="I3390" s="160" t="s">
        <v>487</v>
      </c>
      <c r="J3390" s="160" t="s">
        <v>375</v>
      </c>
      <c r="K3390" s="160">
        <f t="shared" si="60"/>
        <v>2</v>
      </c>
      <c r="L3390" s="160" t="e">
        <v>#N/A</v>
      </c>
      <c r="M3390" s="160"/>
    </row>
    <row r="3391" spans="1:13" x14ac:dyDescent="0.25">
      <c r="A3391" s="212" t="s">
        <v>102</v>
      </c>
      <c r="B3391" s="213">
        <v>10600501</v>
      </c>
      <c r="C3391" s="212" t="s">
        <v>12614</v>
      </c>
      <c r="D3391" s="214">
        <v>43497</v>
      </c>
      <c r="E3391" s="160" t="s">
        <v>373</v>
      </c>
      <c r="F3391" s="160">
        <v>101101661</v>
      </c>
      <c r="G3391" s="215">
        <v>-5499.92</v>
      </c>
      <c r="H3391" s="214">
        <v>43494</v>
      </c>
      <c r="I3391" s="160" t="s">
        <v>460</v>
      </c>
      <c r="J3391" s="160" t="s">
        <v>377</v>
      </c>
      <c r="K3391" s="160">
        <f t="shared" si="60"/>
        <v>1</v>
      </c>
      <c r="L3391" s="160" t="e">
        <v>#N/A</v>
      </c>
      <c r="M3391" s="160"/>
    </row>
    <row r="3392" spans="1:13" x14ac:dyDescent="0.25">
      <c r="A3392" s="212" t="s">
        <v>102</v>
      </c>
      <c r="B3392" s="213">
        <v>10600501</v>
      </c>
      <c r="C3392" s="212" t="s">
        <v>12614</v>
      </c>
      <c r="D3392" s="214">
        <v>43497</v>
      </c>
      <c r="E3392" s="160" t="s">
        <v>373</v>
      </c>
      <c r="F3392" s="160">
        <v>101101661</v>
      </c>
      <c r="G3392" s="160">
        <v>-19.79</v>
      </c>
      <c r="H3392" s="214">
        <v>43494</v>
      </c>
      <c r="I3392" s="160" t="s">
        <v>460</v>
      </c>
      <c r="J3392" s="160" t="s">
        <v>375</v>
      </c>
      <c r="K3392" s="160">
        <f t="shared" si="60"/>
        <v>1</v>
      </c>
      <c r="L3392" s="160" t="e">
        <v>#N/A</v>
      </c>
      <c r="M3392" s="160"/>
    </row>
    <row r="3393" spans="1:13" x14ac:dyDescent="0.25">
      <c r="A3393" s="212" t="s">
        <v>102</v>
      </c>
      <c r="B3393" s="213">
        <v>10600501</v>
      </c>
      <c r="C3393" s="212" t="s">
        <v>12614</v>
      </c>
      <c r="D3393" s="214">
        <v>43497</v>
      </c>
      <c r="E3393" s="160" t="s">
        <v>373</v>
      </c>
      <c r="F3393" s="160">
        <v>101101661</v>
      </c>
      <c r="G3393" s="215">
        <v>-20518.04</v>
      </c>
      <c r="H3393" s="214">
        <v>43494</v>
      </c>
      <c r="I3393" s="160" t="s">
        <v>460</v>
      </c>
      <c r="J3393" s="160" t="s">
        <v>376</v>
      </c>
      <c r="K3393" s="160">
        <f t="shared" si="60"/>
        <v>1</v>
      </c>
      <c r="L3393" s="160" t="e">
        <v>#N/A</v>
      </c>
      <c r="M3393" s="160"/>
    </row>
    <row r="3394" spans="1:13" x14ac:dyDescent="0.25">
      <c r="A3394" s="212" t="s">
        <v>102</v>
      </c>
      <c r="B3394" s="213">
        <v>10600501</v>
      </c>
      <c r="C3394" s="212" t="s">
        <v>12614</v>
      </c>
      <c r="D3394" s="214">
        <v>43497</v>
      </c>
      <c r="E3394" s="160" t="s">
        <v>373</v>
      </c>
      <c r="F3394" s="160">
        <v>101101681</v>
      </c>
      <c r="G3394" s="215">
        <v>-7449.34</v>
      </c>
      <c r="H3394" s="214">
        <v>43496</v>
      </c>
      <c r="I3394" s="160" t="s">
        <v>483</v>
      </c>
      <c r="J3394" s="160" t="s">
        <v>377</v>
      </c>
      <c r="K3394" s="160">
        <f t="shared" si="60"/>
        <v>1</v>
      </c>
      <c r="L3394" s="160" t="e">
        <v>#N/A</v>
      </c>
      <c r="M3394" s="160"/>
    </row>
    <row r="3395" spans="1:13" x14ac:dyDescent="0.25">
      <c r="A3395" s="212" t="s">
        <v>102</v>
      </c>
      <c r="B3395" s="213">
        <v>10600501</v>
      </c>
      <c r="C3395" s="212" t="s">
        <v>12614</v>
      </c>
      <c r="D3395" s="214">
        <v>43497</v>
      </c>
      <c r="E3395" s="160" t="s">
        <v>373</v>
      </c>
      <c r="F3395" s="160">
        <v>101101681</v>
      </c>
      <c r="G3395" s="215">
        <v>-4188.1899999999996</v>
      </c>
      <c r="H3395" s="214">
        <v>43496</v>
      </c>
      <c r="I3395" s="160" t="s">
        <v>483</v>
      </c>
      <c r="J3395" s="160" t="s">
        <v>375</v>
      </c>
      <c r="K3395" s="160">
        <f t="shared" si="60"/>
        <v>1</v>
      </c>
      <c r="L3395" s="160" t="e">
        <v>#N/A</v>
      </c>
      <c r="M3395" s="160"/>
    </row>
    <row r="3396" spans="1:13" x14ac:dyDescent="0.25">
      <c r="A3396" s="212" t="s">
        <v>102</v>
      </c>
      <c r="B3396" s="213">
        <v>10600501</v>
      </c>
      <c r="C3396" s="212" t="s">
        <v>12614</v>
      </c>
      <c r="D3396" s="214">
        <v>43497</v>
      </c>
      <c r="E3396" s="160" t="s">
        <v>373</v>
      </c>
      <c r="F3396" s="160">
        <v>101101767</v>
      </c>
      <c r="G3396" s="160">
        <v>-37.200000000000003</v>
      </c>
      <c r="H3396" s="214">
        <v>43496</v>
      </c>
      <c r="I3396" s="160" t="s">
        <v>484</v>
      </c>
      <c r="J3396" s="160" t="s">
        <v>377</v>
      </c>
      <c r="K3396" s="160">
        <f t="shared" si="60"/>
        <v>1</v>
      </c>
      <c r="L3396" s="160" t="e">
        <v>#N/A</v>
      </c>
      <c r="M3396" s="160"/>
    </row>
    <row r="3397" spans="1:13" x14ac:dyDescent="0.25">
      <c r="A3397" s="212" t="s">
        <v>102</v>
      </c>
      <c r="B3397" s="213">
        <v>10600501</v>
      </c>
      <c r="C3397" s="212" t="s">
        <v>12614</v>
      </c>
      <c r="D3397" s="214">
        <v>43497</v>
      </c>
      <c r="E3397" s="160" t="s">
        <v>373</v>
      </c>
      <c r="F3397" s="160">
        <v>101101767</v>
      </c>
      <c r="G3397" s="160">
        <v>-15.07</v>
      </c>
      <c r="H3397" s="214">
        <v>43496</v>
      </c>
      <c r="I3397" s="160" t="s">
        <v>484</v>
      </c>
      <c r="J3397" s="160" t="s">
        <v>375</v>
      </c>
      <c r="K3397" s="160">
        <f t="shared" si="60"/>
        <v>1</v>
      </c>
      <c r="L3397" s="160" t="e">
        <v>#N/A</v>
      </c>
      <c r="M3397" s="160"/>
    </row>
    <row r="3398" spans="1:13" x14ac:dyDescent="0.25">
      <c r="A3398" s="212" t="s">
        <v>102</v>
      </c>
      <c r="B3398" s="213">
        <v>10600501</v>
      </c>
      <c r="C3398" s="212" t="s">
        <v>12614</v>
      </c>
      <c r="D3398" s="214">
        <v>43497</v>
      </c>
      <c r="E3398" s="160" t="s">
        <v>373</v>
      </c>
      <c r="F3398" s="160">
        <v>101101767</v>
      </c>
      <c r="G3398" s="215">
        <v>-2084.23</v>
      </c>
      <c r="H3398" s="214">
        <v>43496</v>
      </c>
      <c r="I3398" s="160" t="s">
        <v>484</v>
      </c>
      <c r="J3398" s="160" t="s">
        <v>376</v>
      </c>
      <c r="K3398" s="160">
        <f t="shared" si="60"/>
        <v>1</v>
      </c>
      <c r="L3398" s="160" t="e">
        <v>#N/A</v>
      </c>
      <c r="M3398" s="160"/>
    </row>
    <row r="3399" spans="1:13" x14ac:dyDescent="0.25">
      <c r="A3399" s="212" t="s">
        <v>102</v>
      </c>
      <c r="B3399" s="213">
        <v>10600501</v>
      </c>
      <c r="C3399" s="212" t="s">
        <v>12614</v>
      </c>
      <c r="D3399" s="214">
        <v>43497</v>
      </c>
      <c r="E3399" s="160" t="s">
        <v>373</v>
      </c>
      <c r="F3399" s="160">
        <v>101102255</v>
      </c>
      <c r="G3399" s="215">
        <v>2784.01</v>
      </c>
      <c r="H3399" s="214">
        <v>43497</v>
      </c>
      <c r="I3399" s="160" t="s">
        <v>488</v>
      </c>
      <c r="J3399" s="160" t="s">
        <v>377</v>
      </c>
      <c r="K3399" s="160">
        <f t="shared" si="60"/>
        <v>2</v>
      </c>
      <c r="L3399" s="160" t="e">
        <v>#N/A</v>
      </c>
      <c r="M3399" s="160"/>
    </row>
    <row r="3400" spans="1:13" x14ac:dyDescent="0.25">
      <c r="A3400" s="212" t="s">
        <v>102</v>
      </c>
      <c r="B3400" s="213">
        <v>10600501</v>
      </c>
      <c r="C3400" s="212" t="s">
        <v>12614</v>
      </c>
      <c r="D3400" s="214">
        <v>43497</v>
      </c>
      <c r="E3400" s="160" t="s">
        <v>373</v>
      </c>
      <c r="F3400" s="160">
        <v>101102255</v>
      </c>
      <c r="G3400" s="160">
        <v>229.73</v>
      </c>
      <c r="H3400" s="214">
        <v>43497</v>
      </c>
      <c r="I3400" s="160" t="s">
        <v>488</v>
      </c>
      <c r="J3400" s="160" t="s">
        <v>375</v>
      </c>
      <c r="K3400" s="160">
        <f t="shared" si="60"/>
        <v>2</v>
      </c>
      <c r="L3400" s="160" t="e">
        <v>#N/A</v>
      </c>
      <c r="M3400" s="160"/>
    </row>
    <row r="3401" spans="1:13" x14ac:dyDescent="0.25">
      <c r="A3401" s="212" t="s">
        <v>102</v>
      </c>
      <c r="B3401" s="213">
        <v>10600501</v>
      </c>
      <c r="C3401" s="212" t="s">
        <v>12614</v>
      </c>
      <c r="D3401" s="214">
        <v>43497</v>
      </c>
      <c r="E3401" s="160" t="s">
        <v>373</v>
      </c>
      <c r="F3401" s="160">
        <v>101102255</v>
      </c>
      <c r="G3401" s="215">
        <v>7649.64</v>
      </c>
      <c r="H3401" s="214">
        <v>43497</v>
      </c>
      <c r="I3401" s="160" t="s">
        <v>488</v>
      </c>
      <c r="J3401" s="160" t="s">
        <v>376</v>
      </c>
      <c r="K3401" s="160">
        <f t="shared" si="60"/>
        <v>2</v>
      </c>
      <c r="L3401" s="160" t="e">
        <v>#N/A</v>
      </c>
      <c r="M3401" s="160"/>
    </row>
    <row r="3402" spans="1:13" x14ac:dyDescent="0.25">
      <c r="A3402" s="212" t="s">
        <v>102</v>
      </c>
      <c r="B3402" s="213">
        <v>10600501</v>
      </c>
      <c r="C3402" s="212" t="s">
        <v>12614</v>
      </c>
      <c r="D3402" s="214">
        <v>43497</v>
      </c>
      <c r="E3402" s="160" t="s">
        <v>373</v>
      </c>
      <c r="F3402" s="160">
        <v>101102409</v>
      </c>
      <c r="G3402" s="215">
        <v>-29409.02</v>
      </c>
      <c r="H3402" s="214">
        <v>43469</v>
      </c>
      <c r="I3402" s="160" t="s">
        <v>393</v>
      </c>
      <c r="J3402" s="160" t="s">
        <v>376</v>
      </c>
      <c r="K3402" s="160">
        <f t="shared" si="60"/>
        <v>1</v>
      </c>
      <c r="L3402" s="160" t="e">
        <v>#N/A</v>
      </c>
      <c r="M3402" s="160"/>
    </row>
    <row r="3403" spans="1:13" x14ac:dyDescent="0.25">
      <c r="A3403" s="212" t="s">
        <v>102</v>
      </c>
      <c r="B3403" s="213">
        <v>10600501</v>
      </c>
      <c r="C3403" s="212" t="s">
        <v>12614</v>
      </c>
      <c r="D3403" s="214">
        <v>43497</v>
      </c>
      <c r="E3403" s="160" t="s">
        <v>373</v>
      </c>
      <c r="F3403" s="160">
        <v>101102409</v>
      </c>
      <c r="G3403" s="160">
        <v>-120.55</v>
      </c>
      <c r="H3403" s="214">
        <v>43469</v>
      </c>
      <c r="I3403" s="160" t="s">
        <v>393</v>
      </c>
      <c r="J3403" s="160" t="s">
        <v>375</v>
      </c>
      <c r="K3403" s="160">
        <f t="shared" si="60"/>
        <v>1</v>
      </c>
      <c r="L3403" s="160" t="e">
        <v>#N/A</v>
      </c>
      <c r="M3403" s="160"/>
    </row>
    <row r="3404" spans="1:13" x14ac:dyDescent="0.25">
      <c r="A3404" s="212" t="s">
        <v>102</v>
      </c>
      <c r="B3404" s="213">
        <v>10600501</v>
      </c>
      <c r="C3404" s="212" t="s">
        <v>12614</v>
      </c>
      <c r="D3404" s="214">
        <v>43497</v>
      </c>
      <c r="E3404" s="160" t="s">
        <v>373</v>
      </c>
      <c r="F3404" s="160">
        <v>101102409</v>
      </c>
      <c r="G3404" s="160">
        <v>-508.26</v>
      </c>
      <c r="H3404" s="214">
        <v>43469</v>
      </c>
      <c r="I3404" s="160" t="s">
        <v>393</v>
      </c>
      <c r="J3404" s="160" t="s">
        <v>377</v>
      </c>
      <c r="K3404" s="160">
        <f t="shared" si="60"/>
        <v>1</v>
      </c>
      <c r="L3404" s="160" t="e">
        <v>#N/A</v>
      </c>
      <c r="M3404" s="160"/>
    </row>
    <row r="3405" spans="1:13" x14ac:dyDescent="0.25">
      <c r="A3405" s="212" t="s">
        <v>102</v>
      </c>
      <c r="B3405" s="213">
        <v>10600501</v>
      </c>
      <c r="C3405" s="212" t="s">
        <v>12614</v>
      </c>
      <c r="D3405" s="214">
        <v>43497</v>
      </c>
      <c r="E3405" s="160" t="s">
        <v>373</v>
      </c>
      <c r="F3405" s="160">
        <v>101108629</v>
      </c>
      <c r="G3405" s="160">
        <v>-574.30999999999995</v>
      </c>
      <c r="H3405" s="214">
        <v>43488</v>
      </c>
      <c r="I3405" s="160" t="s">
        <v>466</v>
      </c>
      <c r="J3405" s="160" t="s">
        <v>375</v>
      </c>
      <c r="K3405" s="160">
        <f t="shared" si="60"/>
        <v>1</v>
      </c>
      <c r="L3405" s="160" t="e">
        <v>#N/A</v>
      </c>
      <c r="M3405" s="160"/>
    </row>
    <row r="3406" spans="1:13" x14ac:dyDescent="0.25">
      <c r="A3406" s="212" t="s">
        <v>102</v>
      </c>
      <c r="B3406" s="213">
        <v>10600501</v>
      </c>
      <c r="C3406" s="212" t="s">
        <v>12614</v>
      </c>
      <c r="D3406" s="214">
        <v>43497</v>
      </c>
      <c r="E3406" s="160" t="s">
        <v>373</v>
      </c>
      <c r="F3406" s="160">
        <v>101108629</v>
      </c>
      <c r="G3406" s="215">
        <v>-28110.75</v>
      </c>
      <c r="H3406" s="214">
        <v>43488</v>
      </c>
      <c r="I3406" s="160" t="s">
        <v>466</v>
      </c>
      <c r="J3406" s="160" t="s">
        <v>377</v>
      </c>
      <c r="K3406" s="160">
        <f t="shared" si="60"/>
        <v>1</v>
      </c>
      <c r="L3406" s="160" t="e">
        <v>#N/A</v>
      </c>
      <c r="M3406" s="160"/>
    </row>
    <row r="3407" spans="1:13" x14ac:dyDescent="0.25">
      <c r="A3407" s="212" t="s">
        <v>102</v>
      </c>
      <c r="B3407" s="213">
        <v>10600501</v>
      </c>
      <c r="C3407" s="212" t="s">
        <v>12614</v>
      </c>
      <c r="D3407" s="214">
        <v>43497</v>
      </c>
      <c r="E3407" s="160" t="s">
        <v>373</v>
      </c>
      <c r="F3407" s="160">
        <v>101108629</v>
      </c>
      <c r="G3407" s="215">
        <v>-45814.51</v>
      </c>
      <c r="H3407" s="214">
        <v>43488</v>
      </c>
      <c r="I3407" s="160" t="s">
        <v>466</v>
      </c>
      <c r="J3407" s="160" t="s">
        <v>376</v>
      </c>
      <c r="K3407" s="160">
        <f t="shared" si="60"/>
        <v>1</v>
      </c>
      <c r="L3407" s="160" t="e">
        <v>#N/A</v>
      </c>
      <c r="M3407" s="160"/>
    </row>
    <row r="3408" spans="1:13" x14ac:dyDescent="0.25">
      <c r="A3408" s="212" t="s">
        <v>102</v>
      </c>
      <c r="B3408" s="213">
        <v>10600501</v>
      </c>
      <c r="C3408" s="212" t="s">
        <v>12614</v>
      </c>
      <c r="D3408" s="214">
        <v>43497</v>
      </c>
      <c r="E3408" s="160" t="s">
        <v>373</v>
      </c>
      <c r="F3408" s="160">
        <v>101108174</v>
      </c>
      <c r="G3408" s="160">
        <v>140.32</v>
      </c>
      <c r="H3408" s="214">
        <v>43487</v>
      </c>
      <c r="I3408" s="160" t="s">
        <v>444</v>
      </c>
      <c r="J3408" s="160" t="s">
        <v>377</v>
      </c>
      <c r="K3408" s="160">
        <f t="shared" si="60"/>
        <v>1</v>
      </c>
      <c r="L3408" s="160" t="e">
        <v>#N/A</v>
      </c>
      <c r="M3408" s="160"/>
    </row>
    <row r="3409" spans="1:13" x14ac:dyDescent="0.25">
      <c r="A3409" s="212" t="s">
        <v>102</v>
      </c>
      <c r="B3409" s="213">
        <v>10600501</v>
      </c>
      <c r="C3409" s="212" t="s">
        <v>12614</v>
      </c>
      <c r="D3409" s="214">
        <v>43497</v>
      </c>
      <c r="E3409" s="160" t="s">
        <v>373</v>
      </c>
      <c r="F3409" s="160">
        <v>101108174</v>
      </c>
      <c r="G3409" s="160">
        <v>91.73</v>
      </c>
      <c r="H3409" s="214">
        <v>43487</v>
      </c>
      <c r="I3409" s="160" t="s">
        <v>444</v>
      </c>
      <c r="J3409" s="160" t="s">
        <v>376</v>
      </c>
      <c r="K3409" s="160">
        <f t="shared" si="60"/>
        <v>1</v>
      </c>
      <c r="L3409" s="160" t="e">
        <v>#N/A</v>
      </c>
      <c r="M3409" s="160"/>
    </row>
    <row r="3410" spans="1:13" x14ac:dyDescent="0.25">
      <c r="A3410" s="212" t="s">
        <v>102</v>
      </c>
      <c r="B3410" s="213">
        <v>10600501</v>
      </c>
      <c r="C3410" s="212" t="s">
        <v>12614</v>
      </c>
      <c r="D3410" s="214">
        <v>43497</v>
      </c>
      <c r="E3410" s="160" t="s">
        <v>373</v>
      </c>
      <c r="F3410" s="160">
        <v>101108285</v>
      </c>
      <c r="G3410" s="215">
        <v>23852.59</v>
      </c>
      <c r="H3410" s="214">
        <v>43518</v>
      </c>
      <c r="I3410" s="160" t="s">
        <v>492</v>
      </c>
      <c r="J3410" s="160" t="s">
        <v>377</v>
      </c>
      <c r="K3410" s="160">
        <f t="shared" si="60"/>
        <v>2</v>
      </c>
      <c r="L3410" s="160" t="e">
        <v>#N/A</v>
      </c>
      <c r="M3410" s="160"/>
    </row>
    <row r="3411" spans="1:13" x14ac:dyDescent="0.25">
      <c r="A3411" s="212" t="s">
        <v>102</v>
      </c>
      <c r="B3411" s="213">
        <v>10600501</v>
      </c>
      <c r="C3411" s="212" t="s">
        <v>12614</v>
      </c>
      <c r="D3411" s="214">
        <v>43497</v>
      </c>
      <c r="E3411" s="160" t="s">
        <v>373</v>
      </c>
      <c r="F3411" s="160">
        <v>101108285</v>
      </c>
      <c r="G3411" s="215">
        <v>4892.84</v>
      </c>
      <c r="H3411" s="214">
        <v>43518</v>
      </c>
      <c r="I3411" s="160" t="s">
        <v>492</v>
      </c>
      <c r="J3411" s="160" t="s">
        <v>375</v>
      </c>
      <c r="K3411" s="160">
        <f t="shared" si="60"/>
        <v>2</v>
      </c>
      <c r="L3411" s="160" t="e">
        <v>#N/A</v>
      </c>
      <c r="M3411" s="160"/>
    </row>
    <row r="3412" spans="1:13" x14ac:dyDescent="0.25">
      <c r="A3412" s="212" t="s">
        <v>102</v>
      </c>
      <c r="B3412" s="213">
        <v>10600501</v>
      </c>
      <c r="C3412" s="212" t="s">
        <v>12614</v>
      </c>
      <c r="D3412" s="214">
        <v>43497</v>
      </c>
      <c r="E3412" s="160" t="s">
        <v>373</v>
      </c>
      <c r="F3412" s="160">
        <v>101108285</v>
      </c>
      <c r="G3412" s="215">
        <v>29968.66</v>
      </c>
      <c r="H3412" s="214">
        <v>43518</v>
      </c>
      <c r="I3412" s="160" t="s">
        <v>492</v>
      </c>
      <c r="J3412" s="160" t="s">
        <v>376</v>
      </c>
      <c r="K3412" s="160">
        <f t="shared" si="60"/>
        <v>2</v>
      </c>
      <c r="L3412" s="160" t="e">
        <v>#N/A</v>
      </c>
      <c r="M3412" s="160"/>
    </row>
    <row r="3413" spans="1:13" x14ac:dyDescent="0.25">
      <c r="A3413" s="212" t="s">
        <v>102</v>
      </c>
      <c r="B3413" s="213">
        <v>10600501</v>
      </c>
      <c r="C3413" s="212" t="s">
        <v>12614</v>
      </c>
      <c r="D3413" s="214">
        <v>43497</v>
      </c>
      <c r="E3413" s="160" t="s">
        <v>373</v>
      </c>
      <c r="F3413" s="160">
        <v>101108285</v>
      </c>
      <c r="G3413" s="215">
        <v>1834.82</v>
      </c>
      <c r="H3413" s="214">
        <v>43518</v>
      </c>
      <c r="I3413" s="160" t="s">
        <v>492</v>
      </c>
      <c r="J3413" s="160" t="s">
        <v>380</v>
      </c>
      <c r="K3413" s="160">
        <f t="shared" si="60"/>
        <v>2</v>
      </c>
      <c r="L3413" s="160" t="e">
        <v>#N/A</v>
      </c>
      <c r="M3413" s="160"/>
    </row>
    <row r="3414" spans="1:13" x14ac:dyDescent="0.25">
      <c r="A3414" s="212" t="s">
        <v>102</v>
      </c>
      <c r="B3414" s="213">
        <v>10600501</v>
      </c>
      <c r="C3414" s="212" t="s">
        <v>12614</v>
      </c>
      <c r="D3414" s="214">
        <v>43497</v>
      </c>
      <c r="E3414" s="160" t="s">
        <v>373</v>
      </c>
      <c r="F3414" s="160">
        <v>101108285</v>
      </c>
      <c r="G3414" s="160">
        <v>611.62</v>
      </c>
      <c r="H3414" s="214">
        <v>43518</v>
      </c>
      <c r="I3414" s="160" t="s">
        <v>492</v>
      </c>
      <c r="J3414" s="160" t="s">
        <v>447</v>
      </c>
      <c r="K3414" s="160">
        <f t="shared" si="60"/>
        <v>2</v>
      </c>
      <c r="L3414" s="160" t="e">
        <v>#N/A</v>
      </c>
      <c r="M3414" s="160"/>
    </row>
    <row r="3415" spans="1:13" x14ac:dyDescent="0.25">
      <c r="A3415" s="212" t="s">
        <v>102</v>
      </c>
      <c r="B3415" s="213">
        <v>10600501</v>
      </c>
      <c r="C3415" s="212" t="s">
        <v>12614</v>
      </c>
      <c r="D3415" s="214">
        <v>43497</v>
      </c>
      <c r="E3415" s="160" t="s">
        <v>373</v>
      </c>
      <c r="F3415" s="160">
        <v>101108406</v>
      </c>
      <c r="G3415" s="160">
        <v>-481.02</v>
      </c>
      <c r="H3415" s="214">
        <v>43483</v>
      </c>
      <c r="I3415" s="160" t="s">
        <v>445</v>
      </c>
      <c r="J3415" s="160" t="s">
        <v>375</v>
      </c>
      <c r="K3415" s="160">
        <f t="shared" si="60"/>
        <v>1</v>
      </c>
      <c r="L3415" s="160" t="e">
        <v>#N/A</v>
      </c>
      <c r="M3415" s="160"/>
    </row>
    <row r="3416" spans="1:13" x14ac:dyDescent="0.25">
      <c r="A3416" s="212" t="s">
        <v>102</v>
      </c>
      <c r="B3416" s="213">
        <v>10600501</v>
      </c>
      <c r="C3416" s="212" t="s">
        <v>12614</v>
      </c>
      <c r="D3416" s="214">
        <v>43497</v>
      </c>
      <c r="E3416" s="160" t="s">
        <v>373</v>
      </c>
      <c r="F3416" s="160">
        <v>101108406</v>
      </c>
      <c r="G3416" s="215">
        <v>-21133.200000000001</v>
      </c>
      <c r="H3416" s="214">
        <v>43483</v>
      </c>
      <c r="I3416" s="160" t="s">
        <v>445</v>
      </c>
      <c r="J3416" s="160" t="s">
        <v>376</v>
      </c>
      <c r="K3416" s="160">
        <f t="shared" si="60"/>
        <v>1</v>
      </c>
      <c r="L3416" s="160" t="e">
        <v>#N/A</v>
      </c>
      <c r="M3416" s="160"/>
    </row>
    <row r="3417" spans="1:13" x14ac:dyDescent="0.25">
      <c r="A3417" s="212" t="s">
        <v>102</v>
      </c>
      <c r="B3417" s="213">
        <v>10600501</v>
      </c>
      <c r="C3417" s="212" t="s">
        <v>12614</v>
      </c>
      <c r="D3417" s="214">
        <v>43497</v>
      </c>
      <c r="E3417" s="160" t="s">
        <v>373</v>
      </c>
      <c r="F3417" s="160">
        <v>101108406</v>
      </c>
      <c r="G3417" s="215">
        <v>-136666.23999999999</v>
      </c>
      <c r="H3417" s="214">
        <v>43483</v>
      </c>
      <c r="I3417" s="160" t="s">
        <v>445</v>
      </c>
      <c r="J3417" s="160" t="s">
        <v>377</v>
      </c>
      <c r="K3417" s="160">
        <f t="shared" si="60"/>
        <v>1</v>
      </c>
      <c r="L3417" s="160" t="e">
        <v>#N/A</v>
      </c>
      <c r="M3417" s="160"/>
    </row>
    <row r="3418" spans="1:13" x14ac:dyDescent="0.25">
      <c r="A3418" s="212" t="s">
        <v>102</v>
      </c>
      <c r="B3418" s="213">
        <v>10600501</v>
      </c>
      <c r="C3418" s="212" t="s">
        <v>12614</v>
      </c>
      <c r="D3418" s="214">
        <v>43497</v>
      </c>
      <c r="E3418" s="160" t="s">
        <v>373</v>
      </c>
      <c r="F3418" s="160">
        <v>101109764</v>
      </c>
      <c r="G3418" s="160">
        <v>-160.5</v>
      </c>
      <c r="H3418" s="214">
        <v>43467</v>
      </c>
      <c r="I3418" s="160" t="s">
        <v>399</v>
      </c>
      <c r="J3418" s="160" t="s">
        <v>375</v>
      </c>
      <c r="K3418" s="160">
        <f t="shared" si="60"/>
        <v>1</v>
      </c>
      <c r="L3418" s="160" t="e">
        <v>#N/A</v>
      </c>
      <c r="M3418" s="160"/>
    </row>
    <row r="3419" spans="1:13" x14ac:dyDescent="0.25">
      <c r="A3419" s="212" t="s">
        <v>102</v>
      </c>
      <c r="B3419" s="213">
        <v>10600501</v>
      </c>
      <c r="C3419" s="212" t="s">
        <v>12614</v>
      </c>
      <c r="D3419" s="214">
        <v>43497</v>
      </c>
      <c r="E3419" s="160" t="s">
        <v>373</v>
      </c>
      <c r="F3419" s="160">
        <v>101109764</v>
      </c>
      <c r="G3419" s="215">
        <v>-40184.49</v>
      </c>
      <c r="H3419" s="214">
        <v>43467</v>
      </c>
      <c r="I3419" s="160" t="s">
        <v>399</v>
      </c>
      <c r="J3419" s="160" t="s">
        <v>376</v>
      </c>
      <c r="K3419" s="160">
        <f t="shared" si="60"/>
        <v>1</v>
      </c>
      <c r="L3419" s="160" t="e">
        <v>#N/A</v>
      </c>
      <c r="M3419" s="160"/>
    </row>
    <row r="3420" spans="1:13" x14ac:dyDescent="0.25">
      <c r="A3420" s="212" t="s">
        <v>102</v>
      </c>
      <c r="B3420" s="213">
        <v>10600501</v>
      </c>
      <c r="C3420" s="212" t="s">
        <v>12614</v>
      </c>
      <c r="D3420" s="214">
        <v>43497</v>
      </c>
      <c r="E3420" s="160" t="s">
        <v>373</v>
      </c>
      <c r="F3420" s="160">
        <v>101109764</v>
      </c>
      <c r="G3420" s="215">
        <v>-10131.15</v>
      </c>
      <c r="H3420" s="214">
        <v>43467</v>
      </c>
      <c r="I3420" s="160" t="s">
        <v>399</v>
      </c>
      <c r="J3420" s="160" t="s">
        <v>377</v>
      </c>
      <c r="K3420" s="160">
        <f t="shared" si="60"/>
        <v>1</v>
      </c>
      <c r="L3420" s="160" t="e">
        <v>#N/A</v>
      </c>
      <c r="M3420" s="160"/>
    </row>
    <row r="3421" spans="1:13" x14ac:dyDescent="0.25">
      <c r="A3421" s="212" t="s">
        <v>102</v>
      </c>
      <c r="B3421" s="213">
        <v>10600501</v>
      </c>
      <c r="C3421" s="212" t="s">
        <v>12614</v>
      </c>
      <c r="D3421" s="214">
        <v>43497</v>
      </c>
      <c r="E3421" s="160" t="s">
        <v>373</v>
      </c>
      <c r="F3421" s="160">
        <v>101110912</v>
      </c>
      <c r="G3421" s="215">
        <v>110989.48</v>
      </c>
      <c r="H3421" s="214">
        <v>43501</v>
      </c>
      <c r="I3421" s="160" t="s">
        <v>495</v>
      </c>
      <c r="J3421" s="160" t="s">
        <v>377</v>
      </c>
      <c r="K3421" s="160">
        <f t="shared" si="60"/>
        <v>2</v>
      </c>
      <c r="L3421" s="160" t="e">
        <v>#N/A</v>
      </c>
      <c r="M3421" s="160"/>
    </row>
    <row r="3422" spans="1:13" x14ac:dyDescent="0.25">
      <c r="A3422" s="212" t="s">
        <v>102</v>
      </c>
      <c r="B3422" s="213">
        <v>10600501</v>
      </c>
      <c r="C3422" s="212" t="s">
        <v>12614</v>
      </c>
      <c r="D3422" s="214">
        <v>43497</v>
      </c>
      <c r="E3422" s="160" t="s">
        <v>373</v>
      </c>
      <c r="F3422" s="160">
        <v>101110912</v>
      </c>
      <c r="G3422" s="215">
        <v>1297.3699999999999</v>
      </c>
      <c r="H3422" s="214">
        <v>43501</v>
      </c>
      <c r="I3422" s="160" t="s">
        <v>495</v>
      </c>
      <c r="J3422" s="160" t="s">
        <v>375</v>
      </c>
      <c r="K3422" s="160">
        <f t="shared" si="60"/>
        <v>2</v>
      </c>
      <c r="L3422" s="160" t="e">
        <v>#N/A</v>
      </c>
      <c r="M3422" s="160"/>
    </row>
    <row r="3423" spans="1:13" x14ac:dyDescent="0.25">
      <c r="A3423" s="212" t="s">
        <v>102</v>
      </c>
      <c r="B3423" s="213">
        <v>10600501</v>
      </c>
      <c r="C3423" s="212" t="s">
        <v>12614</v>
      </c>
      <c r="D3423" s="214">
        <v>43497</v>
      </c>
      <c r="E3423" s="160" t="s">
        <v>373</v>
      </c>
      <c r="F3423" s="160">
        <v>101111054</v>
      </c>
      <c r="G3423" s="215">
        <v>8979.25</v>
      </c>
      <c r="H3423" s="214">
        <v>43501</v>
      </c>
      <c r="I3423" s="160" t="s">
        <v>496</v>
      </c>
      <c r="J3423" s="160" t="s">
        <v>375</v>
      </c>
      <c r="K3423" s="160">
        <f t="shared" si="60"/>
        <v>2</v>
      </c>
      <c r="L3423" s="160" t="e">
        <v>#N/A</v>
      </c>
      <c r="M3423" s="160"/>
    </row>
    <row r="3424" spans="1:13" x14ac:dyDescent="0.25">
      <c r="A3424" s="212" t="s">
        <v>102</v>
      </c>
      <c r="B3424" s="213">
        <v>10600501</v>
      </c>
      <c r="C3424" s="212" t="s">
        <v>12614</v>
      </c>
      <c r="D3424" s="214">
        <v>43497</v>
      </c>
      <c r="E3424" s="160" t="s">
        <v>373</v>
      </c>
      <c r="F3424" s="160">
        <v>101111056</v>
      </c>
      <c r="G3424" s="215">
        <v>-13804.77</v>
      </c>
      <c r="H3424" s="214">
        <v>43483</v>
      </c>
      <c r="I3424" s="160" t="s">
        <v>441</v>
      </c>
      <c r="J3424" s="160" t="s">
        <v>376</v>
      </c>
      <c r="K3424" s="160">
        <f t="shared" si="60"/>
        <v>1</v>
      </c>
      <c r="L3424" s="160" t="e">
        <v>#N/A</v>
      </c>
      <c r="M3424" s="160"/>
    </row>
    <row r="3425" spans="1:13" x14ac:dyDescent="0.25">
      <c r="A3425" s="212" t="s">
        <v>102</v>
      </c>
      <c r="B3425" s="213">
        <v>10600501</v>
      </c>
      <c r="C3425" s="212" t="s">
        <v>12614</v>
      </c>
      <c r="D3425" s="214">
        <v>43497</v>
      </c>
      <c r="E3425" s="160" t="s">
        <v>373</v>
      </c>
      <c r="F3425" s="160">
        <v>101111056</v>
      </c>
      <c r="G3425" s="215">
        <v>-2708.68</v>
      </c>
      <c r="H3425" s="214">
        <v>43483</v>
      </c>
      <c r="I3425" s="160" t="s">
        <v>441</v>
      </c>
      <c r="J3425" s="160" t="s">
        <v>377</v>
      </c>
      <c r="K3425" s="160">
        <f t="shared" si="60"/>
        <v>1</v>
      </c>
      <c r="L3425" s="160" t="e">
        <v>#N/A</v>
      </c>
      <c r="M3425" s="160"/>
    </row>
    <row r="3426" spans="1:13" x14ac:dyDescent="0.25">
      <c r="A3426" s="212" t="s">
        <v>102</v>
      </c>
      <c r="B3426" s="213">
        <v>10600501</v>
      </c>
      <c r="C3426" s="212" t="s">
        <v>12614</v>
      </c>
      <c r="D3426" s="214">
        <v>43497</v>
      </c>
      <c r="E3426" s="160" t="s">
        <v>373</v>
      </c>
      <c r="F3426" s="160">
        <v>101111056</v>
      </c>
      <c r="G3426" s="160">
        <v>-48.25</v>
      </c>
      <c r="H3426" s="214">
        <v>43483</v>
      </c>
      <c r="I3426" s="160" t="s">
        <v>441</v>
      </c>
      <c r="J3426" s="160" t="s">
        <v>375</v>
      </c>
      <c r="K3426" s="160">
        <f t="shared" si="60"/>
        <v>1</v>
      </c>
      <c r="L3426" s="160" t="e">
        <v>#N/A</v>
      </c>
      <c r="M3426" s="160"/>
    </row>
    <row r="3427" spans="1:13" x14ac:dyDescent="0.25">
      <c r="A3427" s="212" t="s">
        <v>102</v>
      </c>
      <c r="B3427" s="213">
        <v>10100501</v>
      </c>
      <c r="C3427" s="212" t="s">
        <v>12614</v>
      </c>
      <c r="D3427" s="214">
        <v>43497</v>
      </c>
      <c r="E3427" s="160" t="s">
        <v>383</v>
      </c>
      <c r="F3427" s="160">
        <v>101111124</v>
      </c>
      <c r="G3427" s="160">
        <v>-268.82</v>
      </c>
      <c r="H3427" s="214">
        <v>43364</v>
      </c>
      <c r="I3427" s="160" t="s">
        <v>384</v>
      </c>
      <c r="J3427" s="160" t="s">
        <v>375</v>
      </c>
      <c r="K3427" s="160">
        <v>2018</v>
      </c>
      <c r="L3427" s="160" t="e">
        <v>#N/A</v>
      </c>
      <c r="M3427" s="160"/>
    </row>
    <row r="3428" spans="1:13" x14ac:dyDescent="0.25">
      <c r="A3428" s="212" t="s">
        <v>102</v>
      </c>
      <c r="B3428" s="213">
        <v>10100501</v>
      </c>
      <c r="C3428" s="212" t="s">
        <v>12614</v>
      </c>
      <c r="D3428" s="214">
        <v>43497</v>
      </c>
      <c r="E3428" s="160" t="s">
        <v>383</v>
      </c>
      <c r="F3428" s="160">
        <v>101111124</v>
      </c>
      <c r="G3428" s="215">
        <v>-1682.2</v>
      </c>
      <c r="H3428" s="214">
        <v>43364</v>
      </c>
      <c r="I3428" s="160" t="s">
        <v>384</v>
      </c>
      <c r="J3428" s="160" t="s">
        <v>377</v>
      </c>
      <c r="K3428" s="160">
        <v>2018</v>
      </c>
      <c r="L3428" s="160" t="e">
        <v>#N/A</v>
      </c>
      <c r="M3428" s="160"/>
    </row>
    <row r="3429" spans="1:13" x14ac:dyDescent="0.25">
      <c r="A3429" s="212" t="s">
        <v>102</v>
      </c>
      <c r="B3429" s="213">
        <v>10100501</v>
      </c>
      <c r="C3429" s="212" t="s">
        <v>12614</v>
      </c>
      <c r="D3429" s="214">
        <v>43497</v>
      </c>
      <c r="E3429" s="160" t="s">
        <v>383</v>
      </c>
      <c r="F3429" s="160">
        <v>101111124</v>
      </c>
      <c r="G3429" s="160">
        <v>-771.61</v>
      </c>
      <c r="H3429" s="214">
        <v>43364</v>
      </c>
      <c r="I3429" s="160" t="s">
        <v>384</v>
      </c>
      <c r="J3429" s="160" t="s">
        <v>377</v>
      </c>
      <c r="K3429" s="160">
        <v>2018</v>
      </c>
      <c r="L3429" s="160" t="e">
        <v>#N/A</v>
      </c>
      <c r="M3429" s="160"/>
    </row>
    <row r="3430" spans="1:13" x14ac:dyDescent="0.25">
      <c r="A3430" s="212" t="s">
        <v>102</v>
      </c>
      <c r="B3430" s="213">
        <v>10100501</v>
      </c>
      <c r="C3430" s="212" t="s">
        <v>12614</v>
      </c>
      <c r="D3430" s="214">
        <v>43497</v>
      </c>
      <c r="E3430" s="160" t="s">
        <v>383</v>
      </c>
      <c r="F3430" s="160">
        <v>101111124</v>
      </c>
      <c r="G3430" s="215">
        <v>-7918.67</v>
      </c>
      <c r="H3430" s="214">
        <v>43364</v>
      </c>
      <c r="I3430" s="160" t="s">
        <v>384</v>
      </c>
      <c r="J3430" s="160" t="s">
        <v>376</v>
      </c>
      <c r="K3430" s="160">
        <v>2018</v>
      </c>
      <c r="L3430" s="160" t="e">
        <v>#N/A</v>
      </c>
      <c r="M3430" s="160"/>
    </row>
    <row r="3431" spans="1:13" x14ac:dyDescent="0.25">
      <c r="A3431" s="212" t="s">
        <v>102</v>
      </c>
      <c r="B3431" s="213">
        <v>10600501</v>
      </c>
      <c r="C3431" s="212" t="s">
        <v>12614</v>
      </c>
      <c r="D3431" s="214">
        <v>43497</v>
      </c>
      <c r="E3431" s="160" t="s">
        <v>373</v>
      </c>
      <c r="F3431" s="160">
        <v>101111126</v>
      </c>
      <c r="G3431" s="215">
        <v>-5860.45</v>
      </c>
      <c r="H3431" s="214">
        <v>43488</v>
      </c>
      <c r="I3431" s="160" t="s">
        <v>467</v>
      </c>
      <c r="J3431" s="160" t="s">
        <v>377</v>
      </c>
      <c r="K3431" s="160">
        <f t="shared" ref="K3431:K3462" si="61">MONTH(H3431)</f>
        <v>1</v>
      </c>
      <c r="L3431" s="160" t="e">
        <v>#N/A</v>
      </c>
      <c r="M3431" s="160"/>
    </row>
    <row r="3432" spans="1:13" x14ac:dyDescent="0.25">
      <c r="A3432" s="212" t="s">
        <v>102</v>
      </c>
      <c r="B3432" s="213">
        <v>10600501</v>
      </c>
      <c r="C3432" s="212" t="s">
        <v>12614</v>
      </c>
      <c r="D3432" s="214">
        <v>43497</v>
      </c>
      <c r="E3432" s="160" t="s">
        <v>373</v>
      </c>
      <c r="F3432" s="160">
        <v>101111126</v>
      </c>
      <c r="G3432" s="215">
        <v>-30192.77</v>
      </c>
      <c r="H3432" s="214">
        <v>43488</v>
      </c>
      <c r="I3432" s="160" t="s">
        <v>467</v>
      </c>
      <c r="J3432" s="160" t="s">
        <v>376</v>
      </c>
      <c r="K3432" s="160">
        <f t="shared" si="61"/>
        <v>1</v>
      </c>
      <c r="L3432" s="160" t="e">
        <v>#N/A</v>
      </c>
      <c r="M3432" s="160"/>
    </row>
    <row r="3433" spans="1:13" x14ac:dyDescent="0.25">
      <c r="A3433" s="212" t="s">
        <v>102</v>
      </c>
      <c r="B3433" s="213">
        <v>10600501</v>
      </c>
      <c r="C3433" s="212" t="s">
        <v>12614</v>
      </c>
      <c r="D3433" s="214">
        <v>43497</v>
      </c>
      <c r="E3433" s="160" t="s">
        <v>373</v>
      </c>
      <c r="F3433" s="160">
        <v>101111171</v>
      </c>
      <c r="G3433" s="160">
        <v>-35.94</v>
      </c>
      <c r="H3433" s="214">
        <v>43494</v>
      </c>
      <c r="I3433" s="160" t="s">
        <v>468</v>
      </c>
      <c r="J3433" s="160" t="s">
        <v>375</v>
      </c>
      <c r="K3433" s="160">
        <f t="shared" si="61"/>
        <v>1</v>
      </c>
      <c r="L3433" s="160" t="e">
        <v>#N/A</v>
      </c>
      <c r="M3433" s="160"/>
    </row>
    <row r="3434" spans="1:13" x14ac:dyDescent="0.25">
      <c r="A3434" s="212" t="s">
        <v>102</v>
      </c>
      <c r="B3434" s="213">
        <v>10600501</v>
      </c>
      <c r="C3434" s="212" t="s">
        <v>12614</v>
      </c>
      <c r="D3434" s="214">
        <v>43497</v>
      </c>
      <c r="E3434" s="160" t="s">
        <v>373</v>
      </c>
      <c r="F3434" s="160">
        <v>101111171</v>
      </c>
      <c r="G3434" s="215">
        <v>-2407.9699999999998</v>
      </c>
      <c r="H3434" s="214">
        <v>43494</v>
      </c>
      <c r="I3434" s="160" t="s">
        <v>468</v>
      </c>
      <c r="J3434" s="160" t="s">
        <v>377</v>
      </c>
      <c r="K3434" s="160">
        <f t="shared" si="61"/>
        <v>1</v>
      </c>
      <c r="L3434" s="160" t="e">
        <v>#N/A</v>
      </c>
      <c r="M3434" s="160"/>
    </row>
    <row r="3435" spans="1:13" x14ac:dyDescent="0.25">
      <c r="A3435" s="212" t="s">
        <v>102</v>
      </c>
      <c r="B3435" s="213">
        <v>10600501</v>
      </c>
      <c r="C3435" s="212" t="s">
        <v>12614</v>
      </c>
      <c r="D3435" s="214">
        <v>43497</v>
      </c>
      <c r="E3435" s="160" t="s">
        <v>373</v>
      </c>
      <c r="F3435" s="160">
        <v>101111171</v>
      </c>
      <c r="G3435" s="215">
        <v>-7505.09</v>
      </c>
      <c r="H3435" s="214">
        <v>43494</v>
      </c>
      <c r="I3435" s="160" t="s">
        <v>468</v>
      </c>
      <c r="J3435" s="160" t="s">
        <v>376</v>
      </c>
      <c r="K3435" s="160">
        <f t="shared" si="61"/>
        <v>1</v>
      </c>
      <c r="L3435" s="160" t="e">
        <v>#N/A</v>
      </c>
      <c r="M3435" s="160"/>
    </row>
    <row r="3436" spans="1:13" x14ac:dyDescent="0.25">
      <c r="A3436" s="212" t="s">
        <v>102</v>
      </c>
      <c r="B3436" s="213">
        <v>10600501</v>
      </c>
      <c r="C3436" s="212" t="s">
        <v>12614</v>
      </c>
      <c r="D3436" s="214">
        <v>43497</v>
      </c>
      <c r="E3436" s="160" t="s">
        <v>373</v>
      </c>
      <c r="F3436" s="160">
        <v>101111196</v>
      </c>
      <c r="G3436" s="160">
        <v>-87.3</v>
      </c>
      <c r="H3436" s="214">
        <v>43472</v>
      </c>
      <c r="I3436" s="160" t="s">
        <v>405</v>
      </c>
      <c r="J3436" s="160" t="s">
        <v>375</v>
      </c>
      <c r="K3436" s="160">
        <f t="shared" si="61"/>
        <v>1</v>
      </c>
      <c r="L3436" s="160" t="e">
        <v>#N/A</v>
      </c>
      <c r="M3436" s="160"/>
    </row>
    <row r="3437" spans="1:13" x14ac:dyDescent="0.25">
      <c r="A3437" s="212" t="s">
        <v>102</v>
      </c>
      <c r="B3437" s="213">
        <v>10600501</v>
      </c>
      <c r="C3437" s="212" t="s">
        <v>12614</v>
      </c>
      <c r="D3437" s="214">
        <v>43497</v>
      </c>
      <c r="E3437" s="160" t="s">
        <v>373</v>
      </c>
      <c r="F3437" s="160">
        <v>101111196</v>
      </c>
      <c r="G3437" s="215">
        <v>-10169.02</v>
      </c>
      <c r="H3437" s="214">
        <v>43472</v>
      </c>
      <c r="I3437" s="160" t="s">
        <v>405</v>
      </c>
      <c r="J3437" s="160" t="s">
        <v>376</v>
      </c>
      <c r="K3437" s="160">
        <f t="shared" si="61"/>
        <v>1</v>
      </c>
      <c r="L3437" s="160" t="e">
        <v>#N/A</v>
      </c>
      <c r="M3437" s="160"/>
    </row>
    <row r="3438" spans="1:13" x14ac:dyDescent="0.25">
      <c r="A3438" s="212" t="s">
        <v>102</v>
      </c>
      <c r="B3438" s="213">
        <v>10600501</v>
      </c>
      <c r="C3438" s="212" t="s">
        <v>12614</v>
      </c>
      <c r="D3438" s="214">
        <v>43497</v>
      </c>
      <c r="E3438" s="160" t="s">
        <v>373</v>
      </c>
      <c r="F3438" s="160">
        <v>101111196</v>
      </c>
      <c r="G3438" s="215">
        <v>-2143.94</v>
      </c>
      <c r="H3438" s="214">
        <v>43472</v>
      </c>
      <c r="I3438" s="160" t="s">
        <v>405</v>
      </c>
      <c r="J3438" s="160" t="s">
        <v>377</v>
      </c>
      <c r="K3438" s="160">
        <f t="shared" si="61"/>
        <v>1</v>
      </c>
      <c r="L3438" s="160" t="e">
        <v>#N/A</v>
      </c>
      <c r="M3438" s="160"/>
    </row>
    <row r="3439" spans="1:13" x14ac:dyDescent="0.25">
      <c r="A3439" s="212" t="s">
        <v>102</v>
      </c>
      <c r="B3439" s="213">
        <v>10600501</v>
      </c>
      <c r="C3439" s="212" t="s">
        <v>12614</v>
      </c>
      <c r="D3439" s="214">
        <v>43497</v>
      </c>
      <c r="E3439" s="160" t="s">
        <v>373</v>
      </c>
      <c r="F3439" s="160">
        <v>101111208</v>
      </c>
      <c r="G3439" s="160">
        <v>-731.04</v>
      </c>
      <c r="H3439" s="214">
        <v>43467</v>
      </c>
      <c r="I3439" s="160" t="s">
        <v>406</v>
      </c>
      <c r="J3439" s="160" t="s">
        <v>377</v>
      </c>
      <c r="K3439" s="160">
        <f t="shared" si="61"/>
        <v>1</v>
      </c>
      <c r="L3439" s="160" t="e">
        <v>#N/A</v>
      </c>
      <c r="M3439" s="160"/>
    </row>
    <row r="3440" spans="1:13" x14ac:dyDescent="0.25">
      <c r="A3440" s="212" t="s">
        <v>102</v>
      </c>
      <c r="B3440" s="213">
        <v>10600501</v>
      </c>
      <c r="C3440" s="212" t="s">
        <v>12614</v>
      </c>
      <c r="D3440" s="214">
        <v>43497</v>
      </c>
      <c r="E3440" s="160" t="s">
        <v>373</v>
      </c>
      <c r="F3440" s="160">
        <v>101111208</v>
      </c>
      <c r="G3440" s="160">
        <v>-28.56</v>
      </c>
      <c r="H3440" s="214">
        <v>43467</v>
      </c>
      <c r="I3440" s="160" t="s">
        <v>406</v>
      </c>
      <c r="J3440" s="160" t="s">
        <v>375</v>
      </c>
      <c r="K3440" s="160">
        <f t="shared" si="61"/>
        <v>1</v>
      </c>
      <c r="L3440" s="160" t="e">
        <v>#N/A</v>
      </c>
      <c r="M3440" s="160"/>
    </row>
    <row r="3441" spans="1:13" x14ac:dyDescent="0.25">
      <c r="A3441" s="212" t="s">
        <v>102</v>
      </c>
      <c r="B3441" s="213">
        <v>10600501</v>
      </c>
      <c r="C3441" s="212" t="s">
        <v>12614</v>
      </c>
      <c r="D3441" s="214">
        <v>43497</v>
      </c>
      <c r="E3441" s="160" t="s">
        <v>373</v>
      </c>
      <c r="F3441" s="160">
        <v>101111208</v>
      </c>
      <c r="G3441" s="215">
        <v>-2520.63</v>
      </c>
      <c r="H3441" s="214">
        <v>43467</v>
      </c>
      <c r="I3441" s="160" t="s">
        <v>406</v>
      </c>
      <c r="J3441" s="160" t="s">
        <v>376</v>
      </c>
      <c r="K3441" s="160">
        <f t="shared" si="61"/>
        <v>1</v>
      </c>
      <c r="L3441" s="160" t="e">
        <v>#N/A</v>
      </c>
      <c r="M3441" s="160"/>
    </row>
    <row r="3442" spans="1:13" x14ac:dyDescent="0.25">
      <c r="A3442" s="212" t="s">
        <v>102</v>
      </c>
      <c r="B3442" s="213">
        <v>10600501</v>
      </c>
      <c r="C3442" s="212" t="s">
        <v>12614</v>
      </c>
      <c r="D3442" s="214">
        <v>43497</v>
      </c>
      <c r="E3442" s="160" t="s">
        <v>373</v>
      </c>
      <c r="F3442" s="160">
        <v>101111247</v>
      </c>
      <c r="G3442" s="215">
        <v>-6833.8</v>
      </c>
      <c r="H3442" s="214">
        <v>43494</v>
      </c>
      <c r="I3442" s="160" t="s">
        <v>470</v>
      </c>
      <c r="J3442" s="160" t="s">
        <v>376</v>
      </c>
      <c r="K3442" s="160">
        <f t="shared" si="61"/>
        <v>1</v>
      </c>
      <c r="L3442" s="160" t="e">
        <v>#N/A</v>
      </c>
      <c r="M3442" s="160"/>
    </row>
    <row r="3443" spans="1:13" x14ac:dyDescent="0.25">
      <c r="A3443" s="212" t="s">
        <v>102</v>
      </c>
      <c r="B3443" s="213">
        <v>10600501</v>
      </c>
      <c r="C3443" s="212" t="s">
        <v>12614</v>
      </c>
      <c r="D3443" s="214">
        <v>43497</v>
      </c>
      <c r="E3443" s="160" t="s">
        <v>373</v>
      </c>
      <c r="F3443" s="160">
        <v>101111247</v>
      </c>
      <c r="G3443" s="215">
        <v>-2206.92</v>
      </c>
      <c r="H3443" s="214">
        <v>43494</v>
      </c>
      <c r="I3443" s="160" t="s">
        <v>470</v>
      </c>
      <c r="J3443" s="160" t="s">
        <v>377</v>
      </c>
      <c r="K3443" s="160">
        <f t="shared" si="61"/>
        <v>1</v>
      </c>
      <c r="L3443" s="160" t="e">
        <v>#N/A</v>
      </c>
      <c r="M3443" s="160"/>
    </row>
    <row r="3444" spans="1:13" x14ac:dyDescent="0.25">
      <c r="A3444" s="212" t="s">
        <v>102</v>
      </c>
      <c r="B3444" s="213">
        <v>10600501</v>
      </c>
      <c r="C3444" s="212" t="s">
        <v>12614</v>
      </c>
      <c r="D3444" s="214">
        <v>43497</v>
      </c>
      <c r="E3444" s="160" t="s">
        <v>373</v>
      </c>
      <c r="F3444" s="160">
        <v>101111247</v>
      </c>
      <c r="G3444" s="160">
        <v>-78.77</v>
      </c>
      <c r="H3444" s="214">
        <v>43494</v>
      </c>
      <c r="I3444" s="160" t="s">
        <v>470</v>
      </c>
      <c r="J3444" s="160" t="s">
        <v>375</v>
      </c>
      <c r="K3444" s="160">
        <f t="shared" si="61"/>
        <v>1</v>
      </c>
      <c r="L3444" s="160" t="e">
        <v>#N/A</v>
      </c>
      <c r="M3444" s="160"/>
    </row>
    <row r="3445" spans="1:13" x14ac:dyDescent="0.25">
      <c r="A3445" s="212" t="s">
        <v>102</v>
      </c>
      <c r="B3445" s="213">
        <v>10600501</v>
      </c>
      <c r="C3445" s="212" t="s">
        <v>12614</v>
      </c>
      <c r="D3445" s="214">
        <v>43497</v>
      </c>
      <c r="E3445" s="160" t="s">
        <v>373</v>
      </c>
      <c r="F3445" s="160">
        <v>101111258</v>
      </c>
      <c r="G3445" s="160">
        <v>-167.03</v>
      </c>
      <c r="H3445" s="214">
        <v>43483</v>
      </c>
      <c r="I3445" s="160" t="s">
        <v>442</v>
      </c>
      <c r="J3445" s="160" t="s">
        <v>375</v>
      </c>
      <c r="K3445" s="160">
        <f t="shared" si="61"/>
        <v>1</v>
      </c>
      <c r="L3445" s="160" t="e">
        <v>#N/A</v>
      </c>
      <c r="M3445" s="160"/>
    </row>
    <row r="3446" spans="1:13" x14ac:dyDescent="0.25">
      <c r="A3446" s="212" t="s">
        <v>102</v>
      </c>
      <c r="B3446" s="213">
        <v>10600501</v>
      </c>
      <c r="C3446" s="212" t="s">
        <v>12614</v>
      </c>
      <c r="D3446" s="214">
        <v>43497</v>
      </c>
      <c r="E3446" s="160" t="s">
        <v>373</v>
      </c>
      <c r="F3446" s="160">
        <v>101111258</v>
      </c>
      <c r="G3446" s="215">
        <v>-11339.56</v>
      </c>
      <c r="H3446" s="214">
        <v>43483</v>
      </c>
      <c r="I3446" s="160" t="s">
        <v>442</v>
      </c>
      <c r="J3446" s="160" t="s">
        <v>377</v>
      </c>
      <c r="K3446" s="160">
        <f t="shared" si="61"/>
        <v>1</v>
      </c>
      <c r="L3446" s="160" t="e">
        <v>#N/A</v>
      </c>
      <c r="M3446" s="160"/>
    </row>
    <row r="3447" spans="1:13" x14ac:dyDescent="0.25">
      <c r="A3447" s="212" t="s">
        <v>102</v>
      </c>
      <c r="B3447" s="213">
        <v>10600501</v>
      </c>
      <c r="C3447" s="212" t="s">
        <v>12614</v>
      </c>
      <c r="D3447" s="214">
        <v>43497</v>
      </c>
      <c r="E3447" s="160" t="s">
        <v>373</v>
      </c>
      <c r="F3447" s="160">
        <v>101111268</v>
      </c>
      <c r="G3447" s="160">
        <v>-176.41</v>
      </c>
      <c r="H3447" s="214">
        <v>43467</v>
      </c>
      <c r="I3447" s="160" t="s">
        <v>401</v>
      </c>
      <c r="J3447" s="160" t="s">
        <v>377</v>
      </c>
      <c r="K3447" s="160">
        <f t="shared" si="61"/>
        <v>1</v>
      </c>
      <c r="L3447" s="160" t="e">
        <v>#N/A</v>
      </c>
      <c r="M3447" s="160"/>
    </row>
    <row r="3448" spans="1:13" x14ac:dyDescent="0.25">
      <c r="A3448" s="212" t="s">
        <v>102</v>
      </c>
      <c r="B3448" s="213">
        <v>10600501</v>
      </c>
      <c r="C3448" s="212" t="s">
        <v>12614</v>
      </c>
      <c r="D3448" s="214">
        <v>43497</v>
      </c>
      <c r="E3448" s="160" t="s">
        <v>373</v>
      </c>
      <c r="F3448" s="160">
        <v>101111268</v>
      </c>
      <c r="G3448" s="215">
        <v>-5081.54</v>
      </c>
      <c r="H3448" s="214">
        <v>43467</v>
      </c>
      <c r="I3448" s="160" t="s">
        <v>401</v>
      </c>
      <c r="J3448" s="160" t="s">
        <v>376</v>
      </c>
      <c r="K3448" s="160">
        <f t="shared" si="61"/>
        <v>1</v>
      </c>
      <c r="L3448" s="160" t="e">
        <v>#N/A</v>
      </c>
      <c r="M3448" s="160"/>
    </row>
    <row r="3449" spans="1:13" x14ac:dyDescent="0.25">
      <c r="A3449" s="212" t="s">
        <v>102</v>
      </c>
      <c r="B3449" s="213">
        <v>10600501</v>
      </c>
      <c r="C3449" s="212" t="s">
        <v>12614</v>
      </c>
      <c r="D3449" s="214">
        <v>43497</v>
      </c>
      <c r="E3449" s="160" t="s">
        <v>373</v>
      </c>
      <c r="F3449" s="160">
        <v>101111276</v>
      </c>
      <c r="G3449" s="160">
        <v>84.44</v>
      </c>
      <c r="H3449" s="214">
        <v>43469</v>
      </c>
      <c r="I3449" s="160" t="s">
        <v>402</v>
      </c>
      <c r="J3449" s="160" t="s">
        <v>377</v>
      </c>
      <c r="K3449" s="160">
        <f t="shared" si="61"/>
        <v>1</v>
      </c>
      <c r="L3449" s="160" t="e">
        <v>#N/A</v>
      </c>
      <c r="M3449" s="160"/>
    </row>
    <row r="3450" spans="1:13" x14ac:dyDescent="0.25">
      <c r="A3450" s="212" t="s">
        <v>102</v>
      </c>
      <c r="B3450" s="213">
        <v>10600501</v>
      </c>
      <c r="C3450" s="212" t="s">
        <v>12614</v>
      </c>
      <c r="D3450" s="214">
        <v>43497</v>
      </c>
      <c r="E3450" s="160" t="s">
        <v>373</v>
      </c>
      <c r="F3450" s="160">
        <v>101111276</v>
      </c>
      <c r="G3450" s="160">
        <v>2.2400000000000002</v>
      </c>
      <c r="H3450" s="214">
        <v>43469</v>
      </c>
      <c r="I3450" s="160" t="s">
        <v>402</v>
      </c>
      <c r="J3450" s="160" t="s">
        <v>375</v>
      </c>
      <c r="K3450" s="160">
        <f t="shared" si="61"/>
        <v>1</v>
      </c>
      <c r="L3450" s="160" t="e">
        <v>#N/A</v>
      </c>
      <c r="M3450" s="160"/>
    </row>
    <row r="3451" spans="1:13" x14ac:dyDescent="0.25">
      <c r="A3451" s="212" t="s">
        <v>102</v>
      </c>
      <c r="B3451" s="213">
        <v>10600501</v>
      </c>
      <c r="C3451" s="212" t="s">
        <v>12614</v>
      </c>
      <c r="D3451" s="214">
        <v>43497</v>
      </c>
      <c r="E3451" s="160" t="s">
        <v>373</v>
      </c>
      <c r="F3451" s="160">
        <v>101111276</v>
      </c>
      <c r="G3451" s="160">
        <v>183.76</v>
      </c>
      <c r="H3451" s="214">
        <v>43469</v>
      </c>
      <c r="I3451" s="160" t="s">
        <v>402</v>
      </c>
      <c r="J3451" s="160" t="s">
        <v>376</v>
      </c>
      <c r="K3451" s="160">
        <f t="shared" si="61"/>
        <v>1</v>
      </c>
      <c r="L3451" s="160" t="e">
        <v>#N/A</v>
      </c>
      <c r="M3451" s="160"/>
    </row>
    <row r="3452" spans="1:13" x14ac:dyDescent="0.25">
      <c r="A3452" s="212" t="s">
        <v>102</v>
      </c>
      <c r="B3452" s="213">
        <v>10600501</v>
      </c>
      <c r="C3452" s="212" t="s">
        <v>12614</v>
      </c>
      <c r="D3452" s="214">
        <v>43497</v>
      </c>
      <c r="E3452" s="160" t="s">
        <v>373</v>
      </c>
      <c r="F3452" s="160">
        <v>101111282</v>
      </c>
      <c r="G3452" s="215">
        <v>17274.560000000001</v>
      </c>
      <c r="H3452" s="214">
        <v>43497</v>
      </c>
      <c r="I3452" s="160" t="s">
        <v>497</v>
      </c>
      <c r="J3452" s="160" t="s">
        <v>377</v>
      </c>
      <c r="K3452" s="160">
        <f t="shared" si="61"/>
        <v>2</v>
      </c>
      <c r="L3452" s="160" t="e">
        <v>#N/A</v>
      </c>
      <c r="M3452" s="160"/>
    </row>
    <row r="3453" spans="1:13" x14ac:dyDescent="0.25">
      <c r="A3453" s="212" t="s">
        <v>102</v>
      </c>
      <c r="B3453" s="213">
        <v>10600501</v>
      </c>
      <c r="C3453" s="212" t="s">
        <v>12614</v>
      </c>
      <c r="D3453" s="214">
        <v>43497</v>
      </c>
      <c r="E3453" s="160" t="s">
        <v>373</v>
      </c>
      <c r="F3453" s="160">
        <v>101111282</v>
      </c>
      <c r="G3453" s="160">
        <v>347.68</v>
      </c>
      <c r="H3453" s="214">
        <v>43497</v>
      </c>
      <c r="I3453" s="160" t="s">
        <v>497</v>
      </c>
      <c r="J3453" s="160" t="s">
        <v>375</v>
      </c>
      <c r="K3453" s="160">
        <f t="shared" si="61"/>
        <v>2</v>
      </c>
      <c r="L3453" s="160" t="e">
        <v>#N/A</v>
      </c>
      <c r="M3453" s="160"/>
    </row>
    <row r="3454" spans="1:13" x14ac:dyDescent="0.25">
      <c r="A3454" s="212" t="s">
        <v>102</v>
      </c>
      <c r="B3454" s="213">
        <v>10600501</v>
      </c>
      <c r="C3454" s="212" t="s">
        <v>12614</v>
      </c>
      <c r="D3454" s="214">
        <v>43497</v>
      </c>
      <c r="E3454" s="160" t="s">
        <v>373</v>
      </c>
      <c r="F3454" s="160">
        <v>101111282</v>
      </c>
      <c r="G3454" s="215">
        <v>50945.75</v>
      </c>
      <c r="H3454" s="214">
        <v>43497</v>
      </c>
      <c r="I3454" s="160" t="s">
        <v>497</v>
      </c>
      <c r="J3454" s="160" t="s">
        <v>376</v>
      </c>
      <c r="K3454" s="160">
        <f t="shared" si="61"/>
        <v>2</v>
      </c>
      <c r="L3454" s="160" t="e">
        <v>#N/A</v>
      </c>
      <c r="M3454" s="160"/>
    </row>
    <row r="3455" spans="1:13" x14ac:dyDescent="0.25">
      <c r="A3455" s="212" t="s">
        <v>102</v>
      </c>
      <c r="B3455" s="213">
        <v>10600501</v>
      </c>
      <c r="C3455" s="212" t="s">
        <v>12614</v>
      </c>
      <c r="D3455" s="214">
        <v>43497</v>
      </c>
      <c r="E3455" s="160" t="s">
        <v>373</v>
      </c>
      <c r="F3455" s="160">
        <v>101111288</v>
      </c>
      <c r="G3455" s="215">
        <v>-3438.52</v>
      </c>
      <c r="H3455" s="214">
        <v>43495</v>
      </c>
      <c r="I3455" s="160" t="s">
        <v>485</v>
      </c>
      <c r="J3455" s="160" t="s">
        <v>376</v>
      </c>
      <c r="K3455" s="160">
        <f t="shared" si="61"/>
        <v>1</v>
      </c>
      <c r="L3455" s="160" t="e">
        <v>#N/A</v>
      </c>
      <c r="M3455" s="160"/>
    </row>
    <row r="3456" spans="1:13" x14ac:dyDescent="0.25">
      <c r="A3456" s="212" t="s">
        <v>102</v>
      </c>
      <c r="B3456" s="213">
        <v>10600501</v>
      </c>
      <c r="C3456" s="212" t="s">
        <v>12614</v>
      </c>
      <c r="D3456" s="214">
        <v>43497</v>
      </c>
      <c r="E3456" s="160" t="s">
        <v>373</v>
      </c>
      <c r="F3456" s="160">
        <v>101111288</v>
      </c>
      <c r="G3456" s="160">
        <v>-51.38</v>
      </c>
      <c r="H3456" s="214">
        <v>43495</v>
      </c>
      <c r="I3456" s="160" t="s">
        <v>485</v>
      </c>
      <c r="J3456" s="160" t="s">
        <v>375</v>
      </c>
      <c r="K3456" s="160">
        <f t="shared" si="61"/>
        <v>1</v>
      </c>
      <c r="L3456" s="160" t="e">
        <v>#N/A</v>
      </c>
      <c r="M3456" s="160"/>
    </row>
    <row r="3457" spans="1:13" x14ac:dyDescent="0.25">
      <c r="A3457" s="212" t="s">
        <v>102</v>
      </c>
      <c r="B3457" s="213">
        <v>10600501</v>
      </c>
      <c r="C3457" s="212" t="s">
        <v>12614</v>
      </c>
      <c r="D3457" s="214">
        <v>43497</v>
      </c>
      <c r="E3457" s="160" t="s">
        <v>373</v>
      </c>
      <c r="F3457" s="160">
        <v>101111288</v>
      </c>
      <c r="G3457" s="215">
        <v>-1328.05</v>
      </c>
      <c r="H3457" s="214">
        <v>43495</v>
      </c>
      <c r="I3457" s="160" t="s">
        <v>485</v>
      </c>
      <c r="J3457" s="160" t="s">
        <v>380</v>
      </c>
      <c r="K3457" s="160">
        <f t="shared" si="61"/>
        <v>1</v>
      </c>
      <c r="L3457" s="160" t="e">
        <v>#N/A</v>
      </c>
      <c r="M3457" s="160"/>
    </row>
    <row r="3458" spans="1:13" x14ac:dyDescent="0.25">
      <c r="A3458" s="212" t="s">
        <v>102</v>
      </c>
      <c r="B3458" s="213">
        <v>10600501</v>
      </c>
      <c r="C3458" s="212" t="s">
        <v>12614</v>
      </c>
      <c r="D3458" s="214">
        <v>43497</v>
      </c>
      <c r="E3458" s="160" t="s">
        <v>373</v>
      </c>
      <c r="F3458" s="160">
        <v>101111288</v>
      </c>
      <c r="G3458" s="215">
        <v>-1530.24</v>
      </c>
      <c r="H3458" s="214">
        <v>43495</v>
      </c>
      <c r="I3458" s="160" t="s">
        <v>485</v>
      </c>
      <c r="J3458" s="160" t="s">
        <v>377</v>
      </c>
      <c r="K3458" s="160">
        <f t="shared" si="61"/>
        <v>1</v>
      </c>
      <c r="L3458" s="160" t="e">
        <v>#N/A</v>
      </c>
      <c r="M3458" s="160"/>
    </row>
    <row r="3459" spans="1:13" x14ac:dyDescent="0.25">
      <c r="A3459" s="212" t="s">
        <v>102</v>
      </c>
      <c r="B3459" s="213">
        <v>10600501</v>
      </c>
      <c r="C3459" s="212" t="s">
        <v>12614</v>
      </c>
      <c r="D3459" s="214">
        <v>43497</v>
      </c>
      <c r="E3459" s="160" t="s">
        <v>373</v>
      </c>
      <c r="F3459" s="160">
        <v>101111304</v>
      </c>
      <c r="G3459" s="215">
        <v>26403.06</v>
      </c>
      <c r="H3459" s="214">
        <v>43517</v>
      </c>
      <c r="I3459" s="160" t="s">
        <v>498</v>
      </c>
      <c r="J3459" s="160" t="s">
        <v>376</v>
      </c>
      <c r="K3459" s="160">
        <f t="shared" si="61"/>
        <v>2</v>
      </c>
      <c r="L3459" s="160" t="e">
        <v>#N/A</v>
      </c>
      <c r="M3459" s="160"/>
    </row>
    <row r="3460" spans="1:13" x14ac:dyDescent="0.25">
      <c r="A3460" s="212" t="s">
        <v>102</v>
      </c>
      <c r="B3460" s="213">
        <v>10600501</v>
      </c>
      <c r="C3460" s="212" t="s">
        <v>12614</v>
      </c>
      <c r="D3460" s="214">
        <v>43497</v>
      </c>
      <c r="E3460" s="160" t="s">
        <v>373</v>
      </c>
      <c r="F3460" s="160">
        <v>101111304</v>
      </c>
      <c r="G3460" s="215">
        <v>1616.52</v>
      </c>
      <c r="H3460" s="214">
        <v>43517</v>
      </c>
      <c r="I3460" s="160" t="s">
        <v>498</v>
      </c>
      <c r="J3460" s="160" t="s">
        <v>380</v>
      </c>
      <c r="K3460" s="160">
        <f t="shared" si="61"/>
        <v>2</v>
      </c>
      <c r="L3460" s="160" t="e">
        <v>#N/A</v>
      </c>
      <c r="M3460" s="160"/>
    </row>
    <row r="3461" spans="1:13" x14ac:dyDescent="0.25">
      <c r="A3461" s="212" t="s">
        <v>102</v>
      </c>
      <c r="B3461" s="213">
        <v>10600501</v>
      </c>
      <c r="C3461" s="212" t="s">
        <v>12614</v>
      </c>
      <c r="D3461" s="214">
        <v>43497</v>
      </c>
      <c r="E3461" s="160" t="s">
        <v>373</v>
      </c>
      <c r="F3461" s="160">
        <v>101111304</v>
      </c>
      <c r="G3461" s="215">
        <v>21014.7</v>
      </c>
      <c r="H3461" s="214">
        <v>43517</v>
      </c>
      <c r="I3461" s="160" t="s">
        <v>498</v>
      </c>
      <c r="J3461" s="160" t="s">
        <v>377</v>
      </c>
      <c r="K3461" s="160">
        <f t="shared" si="61"/>
        <v>2</v>
      </c>
      <c r="L3461" s="160" t="e">
        <v>#N/A</v>
      </c>
      <c r="M3461" s="160"/>
    </row>
    <row r="3462" spans="1:13" x14ac:dyDescent="0.25">
      <c r="A3462" s="212" t="s">
        <v>102</v>
      </c>
      <c r="B3462" s="213">
        <v>10600501</v>
      </c>
      <c r="C3462" s="212" t="s">
        <v>12614</v>
      </c>
      <c r="D3462" s="214">
        <v>43497</v>
      </c>
      <c r="E3462" s="160" t="s">
        <v>373</v>
      </c>
      <c r="F3462" s="160">
        <v>101111304</v>
      </c>
      <c r="G3462" s="215">
        <v>4310.71</v>
      </c>
      <c r="H3462" s="214">
        <v>43517</v>
      </c>
      <c r="I3462" s="160" t="s">
        <v>498</v>
      </c>
      <c r="J3462" s="160" t="s">
        <v>375</v>
      </c>
      <c r="K3462" s="160">
        <f t="shared" si="61"/>
        <v>2</v>
      </c>
      <c r="L3462" s="160" t="e">
        <v>#N/A</v>
      </c>
      <c r="M3462" s="160"/>
    </row>
    <row r="3463" spans="1:13" x14ac:dyDescent="0.25">
      <c r="A3463" s="212" t="s">
        <v>102</v>
      </c>
      <c r="B3463" s="213">
        <v>10600501</v>
      </c>
      <c r="C3463" s="212" t="s">
        <v>12614</v>
      </c>
      <c r="D3463" s="214">
        <v>43497</v>
      </c>
      <c r="E3463" s="160" t="s">
        <v>373</v>
      </c>
      <c r="F3463" s="160">
        <v>101111304</v>
      </c>
      <c r="G3463" s="160">
        <v>538.84</v>
      </c>
      <c r="H3463" s="214">
        <v>43517</v>
      </c>
      <c r="I3463" s="160" t="s">
        <v>498</v>
      </c>
      <c r="J3463" s="160" t="s">
        <v>447</v>
      </c>
      <c r="K3463" s="160">
        <f t="shared" ref="K3463:K3486" si="62">MONTH(H3463)</f>
        <v>2</v>
      </c>
      <c r="L3463" s="160" t="e">
        <v>#N/A</v>
      </c>
      <c r="M3463" s="160"/>
    </row>
    <row r="3464" spans="1:13" x14ac:dyDescent="0.25">
      <c r="A3464" s="212" t="s">
        <v>102</v>
      </c>
      <c r="B3464" s="213">
        <v>10600501</v>
      </c>
      <c r="C3464" s="212" t="s">
        <v>12614</v>
      </c>
      <c r="D3464" s="214">
        <v>43497</v>
      </c>
      <c r="E3464" s="160" t="s">
        <v>373</v>
      </c>
      <c r="F3464" s="160">
        <v>101111316</v>
      </c>
      <c r="G3464" s="160">
        <v>51.73</v>
      </c>
      <c r="H3464" s="214">
        <v>43517</v>
      </c>
      <c r="I3464" s="160" t="s">
        <v>499</v>
      </c>
      <c r="J3464" s="160" t="s">
        <v>447</v>
      </c>
      <c r="K3464" s="160">
        <f t="shared" si="62"/>
        <v>2</v>
      </c>
      <c r="L3464" s="160" t="e">
        <v>#N/A</v>
      </c>
      <c r="M3464" s="160"/>
    </row>
    <row r="3465" spans="1:13" x14ac:dyDescent="0.25">
      <c r="A3465" s="212" t="s">
        <v>102</v>
      </c>
      <c r="B3465" s="213">
        <v>10600501</v>
      </c>
      <c r="C3465" s="212" t="s">
        <v>12614</v>
      </c>
      <c r="D3465" s="214">
        <v>43497</v>
      </c>
      <c r="E3465" s="160" t="s">
        <v>373</v>
      </c>
      <c r="F3465" s="160">
        <v>101111316</v>
      </c>
      <c r="G3465" s="160">
        <v>413.88</v>
      </c>
      <c r="H3465" s="214">
        <v>43517</v>
      </c>
      <c r="I3465" s="160" t="s">
        <v>499</v>
      </c>
      <c r="J3465" s="160" t="s">
        <v>375</v>
      </c>
      <c r="K3465" s="160">
        <f t="shared" si="62"/>
        <v>2</v>
      </c>
      <c r="L3465" s="160" t="e">
        <v>#N/A</v>
      </c>
      <c r="M3465" s="160"/>
    </row>
    <row r="3466" spans="1:13" x14ac:dyDescent="0.25">
      <c r="A3466" s="212" t="s">
        <v>102</v>
      </c>
      <c r="B3466" s="213">
        <v>10600501</v>
      </c>
      <c r="C3466" s="212" t="s">
        <v>12614</v>
      </c>
      <c r="D3466" s="214">
        <v>43497</v>
      </c>
      <c r="E3466" s="160" t="s">
        <v>373</v>
      </c>
      <c r="F3466" s="160">
        <v>101111316</v>
      </c>
      <c r="G3466" s="160">
        <v>155.19999999999999</v>
      </c>
      <c r="H3466" s="214">
        <v>43517</v>
      </c>
      <c r="I3466" s="160" t="s">
        <v>499</v>
      </c>
      <c r="J3466" s="160" t="s">
        <v>380</v>
      </c>
      <c r="K3466" s="160">
        <f t="shared" si="62"/>
        <v>2</v>
      </c>
      <c r="L3466" s="160" t="e">
        <v>#N/A</v>
      </c>
      <c r="M3466" s="160"/>
    </row>
    <row r="3467" spans="1:13" x14ac:dyDescent="0.25">
      <c r="A3467" s="212" t="s">
        <v>102</v>
      </c>
      <c r="B3467" s="213">
        <v>10600501</v>
      </c>
      <c r="C3467" s="212" t="s">
        <v>12614</v>
      </c>
      <c r="D3467" s="214">
        <v>43497</v>
      </c>
      <c r="E3467" s="160" t="s">
        <v>373</v>
      </c>
      <c r="F3467" s="160">
        <v>101111316</v>
      </c>
      <c r="G3467" s="215">
        <v>2017.6</v>
      </c>
      <c r="H3467" s="214">
        <v>43517</v>
      </c>
      <c r="I3467" s="160" t="s">
        <v>499</v>
      </c>
      <c r="J3467" s="160" t="s">
        <v>377</v>
      </c>
      <c r="K3467" s="160">
        <f t="shared" si="62"/>
        <v>2</v>
      </c>
      <c r="L3467" s="160" t="e">
        <v>#N/A</v>
      </c>
      <c r="M3467" s="160"/>
    </row>
    <row r="3468" spans="1:13" x14ac:dyDescent="0.25">
      <c r="A3468" s="212" t="s">
        <v>102</v>
      </c>
      <c r="B3468" s="213">
        <v>10600501</v>
      </c>
      <c r="C3468" s="212" t="s">
        <v>12614</v>
      </c>
      <c r="D3468" s="214">
        <v>43497</v>
      </c>
      <c r="E3468" s="160" t="s">
        <v>373</v>
      </c>
      <c r="F3468" s="160">
        <v>101111316</v>
      </c>
      <c r="G3468" s="215">
        <v>2534.92</v>
      </c>
      <c r="H3468" s="214">
        <v>43517</v>
      </c>
      <c r="I3468" s="160" t="s">
        <v>499</v>
      </c>
      <c r="J3468" s="160" t="s">
        <v>376</v>
      </c>
      <c r="K3468" s="160">
        <f t="shared" si="62"/>
        <v>2</v>
      </c>
      <c r="L3468" s="160" t="e">
        <v>#N/A</v>
      </c>
      <c r="M3468" s="160"/>
    </row>
    <row r="3469" spans="1:13" x14ac:dyDescent="0.25">
      <c r="A3469" s="212" t="s">
        <v>102</v>
      </c>
      <c r="B3469" s="213">
        <v>10600501</v>
      </c>
      <c r="C3469" s="212" t="s">
        <v>12614</v>
      </c>
      <c r="D3469" s="214">
        <v>43497</v>
      </c>
      <c r="E3469" s="160" t="s">
        <v>373</v>
      </c>
      <c r="F3469" s="160">
        <v>101111317</v>
      </c>
      <c r="G3469" s="215">
        <v>16964.98</v>
      </c>
      <c r="H3469" s="214">
        <v>43497</v>
      </c>
      <c r="I3469" s="160" t="s">
        <v>500</v>
      </c>
      <c r="J3469" s="160" t="s">
        <v>377</v>
      </c>
      <c r="K3469" s="160">
        <f t="shared" si="62"/>
        <v>2</v>
      </c>
      <c r="L3469" s="160" t="e">
        <v>#N/A</v>
      </c>
      <c r="M3469" s="160"/>
    </row>
    <row r="3470" spans="1:13" x14ac:dyDescent="0.25">
      <c r="A3470" s="212" t="s">
        <v>102</v>
      </c>
      <c r="B3470" s="213">
        <v>10600501</v>
      </c>
      <c r="C3470" s="212" t="s">
        <v>12614</v>
      </c>
      <c r="D3470" s="214">
        <v>43497</v>
      </c>
      <c r="E3470" s="160" t="s">
        <v>373</v>
      </c>
      <c r="F3470" s="160">
        <v>101111368</v>
      </c>
      <c r="G3470" s="215">
        <v>-1145.28</v>
      </c>
      <c r="H3470" s="214">
        <v>43483</v>
      </c>
      <c r="I3470" s="160" t="s">
        <v>443</v>
      </c>
      <c r="J3470" s="160" t="s">
        <v>376</v>
      </c>
      <c r="K3470" s="160">
        <f t="shared" si="62"/>
        <v>1</v>
      </c>
      <c r="L3470" s="160" t="e">
        <v>#N/A</v>
      </c>
      <c r="M3470" s="160"/>
    </row>
    <row r="3471" spans="1:13" x14ac:dyDescent="0.25">
      <c r="A3471" s="212" t="s">
        <v>102</v>
      </c>
      <c r="B3471" s="213">
        <v>10600501</v>
      </c>
      <c r="C3471" s="212" t="s">
        <v>12614</v>
      </c>
      <c r="D3471" s="214">
        <v>43497</v>
      </c>
      <c r="E3471" s="160" t="s">
        <v>373</v>
      </c>
      <c r="F3471" s="160">
        <v>101111368</v>
      </c>
      <c r="G3471" s="160">
        <v>-169.29</v>
      </c>
      <c r="H3471" s="214">
        <v>43483</v>
      </c>
      <c r="I3471" s="160" t="s">
        <v>443</v>
      </c>
      <c r="J3471" s="160" t="s">
        <v>377</v>
      </c>
      <c r="K3471" s="160">
        <f t="shared" si="62"/>
        <v>1</v>
      </c>
      <c r="L3471" s="160" t="e">
        <v>#N/A</v>
      </c>
      <c r="M3471" s="160"/>
    </row>
    <row r="3472" spans="1:13" x14ac:dyDescent="0.25">
      <c r="A3472" s="212" t="s">
        <v>102</v>
      </c>
      <c r="B3472" s="213">
        <v>10600501</v>
      </c>
      <c r="C3472" s="212" t="s">
        <v>12614</v>
      </c>
      <c r="D3472" s="214">
        <v>43497</v>
      </c>
      <c r="E3472" s="160" t="s">
        <v>373</v>
      </c>
      <c r="F3472" s="160">
        <v>101111381</v>
      </c>
      <c r="G3472" s="215">
        <v>31586.5</v>
      </c>
      <c r="H3472" s="214">
        <v>43497</v>
      </c>
      <c r="I3472" s="160" t="s">
        <v>501</v>
      </c>
      <c r="J3472" s="160" t="s">
        <v>376</v>
      </c>
      <c r="K3472" s="160">
        <f t="shared" si="62"/>
        <v>2</v>
      </c>
      <c r="L3472" s="160" t="e">
        <v>#N/A</v>
      </c>
      <c r="M3472" s="160"/>
    </row>
    <row r="3473" spans="1:13" x14ac:dyDescent="0.25">
      <c r="A3473" s="212" t="s">
        <v>102</v>
      </c>
      <c r="B3473" s="213">
        <v>10600501</v>
      </c>
      <c r="C3473" s="212" t="s">
        <v>12614</v>
      </c>
      <c r="D3473" s="214">
        <v>43497</v>
      </c>
      <c r="E3473" s="160" t="s">
        <v>373</v>
      </c>
      <c r="F3473" s="160">
        <v>101111381</v>
      </c>
      <c r="G3473" s="215">
        <v>16306.11</v>
      </c>
      <c r="H3473" s="214">
        <v>43497</v>
      </c>
      <c r="I3473" s="160" t="s">
        <v>501</v>
      </c>
      <c r="J3473" s="160" t="s">
        <v>377</v>
      </c>
      <c r="K3473" s="160">
        <f t="shared" si="62"/>
        <v>2</v>
      </c>
      <c r="L3473" s="160" t="e">
        <v>#N/A</v>
      </c>
      <c r="M3473" s="160"/>
    </row>
    <row r="3474" spans="1:13" x14ac:dyDescent="0.25">
      <c r="A3474" s="212" t="s">
        <v>102</v>
      </c>
      <c r="B3474" s="213">
        <v>10600501</v>
      </c>
      <c r="C3474" s="212" t="s">
        <v>12614</v>
      </c>
      <c r="D3474" s="214">
        <v>43497</v>
      </c>
      <c r="E3474" s="160" t="s">
        <v>373</v>
      </c>
      <c r="F3474" s="160">
        <v>101111381</v>
      </c>
      <c r="G3474" s="160">
        <v>156.4</v>
      </c>
      <c r="H3474" s="214">
        <v>43497</v>
      </c>
      <c r="I3474" s="160" t="s">
        <v>501</v>
      </c>
      <c r="J3474" s="160" t="s">
        <v>375</v>
      </c>
      <c r="K3474" s="160">
        <f t="shared" si="62"/>
        <v>2</v>
      </c>
      <c r="L3474" s="160" t="e">
        <v>#N/A</v>
      </c>
      <c r="M3474" s="160"/>
    </row>
    <row r="3475" spans="1:13" x14ac:dyDescent="0.25">
      <c r="A3475" s="212" t="s">
        <v>102</v>
      </c>
      <c r="B3475" s="213">
        <v>10600501</v>
      </c>
      <c r="C3475" s="212" t="s">
        <v>12614</v>
      </c>
      <c r="D3475" s="214">
        <v>43497</v>
      </c>
      <c r="E3475" s="160" t="s">
        <v>373</v>
      </c>
      <c r="F3475" s="160">
        <v>101111384</v>
      </c>
      <c r="G3475" s="215">
        <v>-1522.47</v>
      </c>
      <c r="H3475" s="214">
        <v>43472</v>
      </c>
      <c r="I3475" s="160" t="s">
        <v>403</v>
      </c>
      <c r="J3475" s="160" t="s">
        <v>377</v>
      </c>
      <c r="K3475" s="160">
        <f t="shared" si="62"/>
        <v>1</v>
      </c>
      <c r="L3475" s="160" t="e">
        <v>#N/A</v>
      </c>
      <c r="M3475" s="160"/>
    </row>
    <row r="3476" spans="1:13" x14ac:dyDescent="0.25">
      <c r="A3476" s="212" t="s">
        <v>102</v>
      </c>
      <c r="B3476" s="213">
        <v>10600501</v>
      </c>
      <c r="C3476" s="212" t="s">
        <v>12614</v>
      </c>
      <c r="D3476" s="214">
        <v>43497</v>
      </c>
      <c r="E3476" s="160" t="s">
        <v>373</v>
      </c>
      <c r="F3476" s="160">
        <v>101111384</v>
      </c>
      <c r="G3476" s="215">
        <v>-8888.1299999999992</v>
      </c>
      <c r="H3476" s="214">
        <v>43472</v>
      </c>
      <c r="I3476" s="160" t="s">
        <v>403</v>
      </c>
      <c r="J3476" s="160" t="s">
        <v>376</v>
      </c>
      <c r="K3476" s="160">
        <f t="shared" si="62"/>
        <v>1</v>
      </c>
      <c r="L3476" s="160" t="e">
        <v>#N/A</v>
      </c>
      <c r="M3476" s="160"/>
    </row>
    <row r="3477" spans="1:13" x14ac:dyDescent="0.25">
      <c r="A3477" s="212" t="s">
        <v>102</v>
      </c>
      <c r="B3477" s="213">
        <v>10600501</v>
      </c>
      <c r="C3477" s="212" t="s">
        <v>12614</v>
      </c>
      <c r="D3477" s="214">
        <v>43497</v>
      </c>
      <c r="E3477" s="160" t="s">
        <v>373</v>
      </c>
      <c r="F3477" s="160">
        <v>101111396</v>
      </c>
      <c r="G3477" s="215">
        <v>-1210.45</v>
      </c>
      <c r="H3477" s="214">
        <v>43494</v>
      </c>
      <c r="I3477" s="160" t="s">
        <v>471</v>
      </c>
      <c r="J3477" s="160" t="s">
        <v>377</v>
      </c>
      <c r="K3477" s="160">
        <f t="shared" si="62"/>
        <v>1</v>
      </c>
      <c r="L3477" s="160" t="e">
        <v>#N/A</v>
      </c>
      <c r="M3477" s="160"/>
    </row>
    <row r="3478" spans="1:13" x14ac:dyDescent="0.25">
      <c r="A3478" s="212" t="s">
        <v>102</v>
      </c>
      <c r="B3478" s="213">
        <v>10600501</v>
      </c>
      <c r="C3478" s="212" t="s">
        <v>12614</v>
      </c>
      <c r="D3478" s="214">
        <v>43497</v>
      </c>
      <c r="E3478" s="160" t="s">
        <v>373</v>
      </c>
      <c r="F3478" s="160">
        <v>101111396</v>
      </c>
      <c r="G3478" s="215">
        <v>-3581.3</v>
      </c>
      <c r="H3478" s="214">
        <v>43494</v>
      </c>
      <c r="I3478" s="160" t="s">
        <v>471</v>
      </c>
      <c r="J3478" s="160" t="s">
        <v>376</v>
      </c>
      <c r="K3478" s="160">
        <f t="shared" si="62"/>
        <v>1</v>
      </c>
      <c r="L3478" s="160" t="e">
        <v>#N/A</v>
      </c>
      <c r="M3478" s="160"/>
    </row>
    <row r="3479" spans="1:13" x14ac:dyDescent="0.25">
      <c r="A3479" s="212" t="s">
        <v>102</v>
      </c>
      <c r="B3479" s="213">
        <v>10600501</v>
      </c>
      <c r="C3479" s="212" t="s">
        <v>12614</v>
      </c>
      <c r="D3479" s="214">
        <v>43497</v>
      </c>
      <c r="E3479" s="160" t="s">
        <v>373</v>
      </c>
      <c r="F3479" s="160">
        <v>101111399</v>
      </c>
      <c r="G3479" s="215">
        <v>3417.89</v>
      </c>
      <c r="H3479" s="214">
        <v>43501</v>
      </c>
      <c r="I3479" s="160" t="s">
        <v>502</v>
      </c>
      <c r="J3479" s="160" t="s">
        <v>376</v>
      </c>
      <c r="K3479" s="160">
        <f t="shared" si="62"/>
        <v>2</v>
      </c>
      <c r="L3479" s="160" t="e">
        <v>#N/A</v>
      </c>
      <c r="M3479" s="160"/>
    </row>
    <row r="3480" spans="1:13" x14ac:dyDescent="0.25">
      <c r="A3480" s="212" t="s">
        <v>102</v>
      </c>
      <c r="B3480" s="213">
        <v>10600501</v>
      </c>
      <c r="C3480" s="212" t="s">
        <v>12614</v>
      </c>
      <c r="D3480" s="214">
        <v>43497</v>
      </c>
      <c r="E3480" s="160" t="s">
        <v>373</v>
      </c>
      <c r="F3480" s="160">
        <v>101111399</v>
      </c>
      <c r="G3480" s="160">
        <v>716.88</v>
      </c>
      <c r="H3480" s="214">
        <v>43501</v>
      </c>
      <c r="I3480" s="160" t="s">
        <v>502</v>
      </c>
      <c r="J3480" s="160" t="s">
        <v>377</v>
      </c>
      <c r="K3480" s="160">
        <f t="shared" si="62"/>
        <v>2</v>
      </c>
      <c r="L3480" s="160" t="e">
        <v>#N/A</v>
      </c>
      <c r="M3480" s="160"/>
    </row>
    <row r="3481" spans="1:13" x14ac:dyDescent="0.25">
      <c r="A3481" s="212" t="s">
        <v>102</v>
      </c>
      <c r="B3481" s="213">
        <v>10600501</v>
      </c>
      <c r="C3481" s="212" t="s">
        <v>12614</v>
      </c>
      <c r="D3481" s="214">
        <v>43497</v>
      </c>
      <c r="E3481" s="160" t="s">
        <v>373</v>
      </c>
      <c r="F3481" s="160">
        <v>101111399</v>
      </c>
      <c r="G3481" s="160">
        <v>91.23</v>
      </c>
      <c r="H3481" s="214">
        <v>43501</v>
      </c>
      <c r="I3481" s="160" t="s">
        <v>502</v>
      </c>
      <c r="J3481" s="160" t="s">
        <v>375</v>
      </c>
      <c r="K3481" s="160">
        <f t="shared" si="62"/>
        <v>2</v>
      </c>
      <c r="L3481" s="160" t="e">
        <v>#N/A</v>
      </c>
      <c r="M3481" s="160"/>
    </row>
    <row r="3482" spans="1:13" x14ac:dyDescent="0.25">
      <c r="A3482" s="212" t="s">
        <v>102</v>
      </c>
      <c r="B3482" s="213">
        <v>10600501</v>
      </c>
      <c r="C3482" s="212" t="s">
        <v>12614</v>
      </c>
      <c r="D3482" s="214">
        <v>43497</v>
      </c>
      <c r="E3482" s="160" t="s">
        <v>373</v>
      </c>
      <c r="F3482" s="160">
        <v>101111403</v>
      </c>
      <c r="G3482" s="215">
        <v>5303.46</v>
      </c>
      <c r="H3482" s="214">
        <v>43518</v>
      </c>
      <c r="I3482" s="160" t="s">
        <v>503</v>
      </c>
      <c r="J3482" s="160" t="s">
        <v>375</v>
      </c>
      <c r="K3482" s="160">
        <f t="shared" si="62"/>
        <v>2</v>
      </c>
      <c r="L3482" s="160" t="e">
        <v>#N/A</v>
      </c>
      <c r="M3482" s="160"/>
    </row>
    <row r="3483" spans="1:13" x14ac:dyDescent="0.25">
      <c r="A3483" s="212" t="s">
        <v>102</v>
      </c>
      <c r="B3483" s="213">
        <v>10600501</v>
      </c>
      <c r="C3483" s="212" t="s">
        <v>12614</v>
      </c>
      <c r="D3483" s="214">
        <v>43497</v>
      </c>
      <c r="E3483" s="160" t="s">
        <v>373</v>
      </c>
      <c r="F3483" s="160">
        <v>101111403</v>
      </c>
      <c r="G3483" s="215">
        <v>1988.8</v>
      </c>
      <c r="H3483" s="214">
        <v>43518</v>
      </c>
      <c r="I3483" s="160" t="s">
        <v>503</v>
      </c>
      <c r="J3483" s="160" t="s">
        <v>380</v>
      </c>
      <c r="K3483" s="160">
        <f t="shared" si="62"/>
        <v>2</v>
      </c>
      <c r="L3483" s="160" t="e">
        <v>#N/A</v>
      </c>
      <c r="M3483" s="160"/>
    </row>
    <row r="3484" spans="1:13" x14ac:dyDescent="0.25">
      <c r="A3484" s="212" t="s">
        <v>102</v>
      </c>
      <c r="B3484" s="213">
        <v>10600501</v>
      </c>
      <c r="C3484" s="212" t="s">
        <v>12614</v>
      </c>
      <c r="D3484" s="214">
        <v>43497</v>
      </c>
      <c r="E3484" s="160" t="s">
        <v>373</v>
      </c>
      <c r="F3484" s="160">
        <v>101111403</v>
      </c>
      <c r="G3484" s="215">
        <v>25854.33</v>
      </c>
      <c r="H3484" s="214">
        <v>43518</v>
      </c>
      <c r="I3484" s="160" t="s">
        <v>503</v>
      </c>
      <c r="J3484" s="160" t="s">
        <v>377</v>
      </c>
      <c r="K3484" s="160">
        <f t="shared" si="62"/>
        <v>2</v>
      </c>
      <c r="L3484" s="160" t="e">
        <v>#N/A</v>
      </c>
      <c r="M3484" s="160"/>
    </row>
    <row r="3485" spans="1:13" x14ac:dyDescent="0.25">
      <c r="A3485" s="212" t="s">
        <v>102</v>
      </c>
      <c r="B3485" s="213">
        <v>10600501</v>
      </c>
      <c r="C3485" s="212" t="s">
        <v>12614</v>
      </c>
      <c r="D3485" s="214">
        <v>43497</v>
      </c>
      <c r="E3485" s="160" t="s">
        <v>373</v>
      </c>
      <c r="F3485" s="160">
        <v>101111403</v>
      </c>
      <c r="G3485" s="160">
        <v>662.94</v>
      </c>
      <c r="H3485" s="214">
        <v>43518</v>
      </c>
      <c r="I3485" s="160" t="s">
        <v>503</v>
      </c>
      <c r="J3485" s="160" t="s">
        <v>447</v>
      </c>
      <c r="K3485" s="160">
        <f t="shared" si="62"/>
        <v>2</v>
      </c>
      <c r="L3485" s="160" t="e">
        <v>#N/A</v>
      </c>
      <c r="M3485" s="160"/>
    </row>
    <row r="3486" spans="1:13" x14ac:dyDescent="0.25">
      <c r="A3486" s="212" t="s">
        <v>102</v>
      </c>
      <c r="B3486" s="213">
        <v>10600501</v>
      </c>
      <c r="C3486" s="212" t="s">
        <v>12614</v>
      </c>
      <c r="D3486" s="214">
        <v>43497</v>
      </c>
      <c r="E3486" s="160" t="s">
        <v>373</v>
      </c>
      <c r="F3486" s="160">
        <v>101111403</v>
      </c>
      <c r="G3486" s="215">
        <v>32483.61</v>
      </c>
      <c r="H3486" s="214">
        <v>43518</v>
      </c>
      <c r="I3486" s="160" t="s">
        <v>503</v>
      </c>
      <c r="J3486" s="160" t="s">
        <v>376</v>
      </c>
      <c r="K3486" s="160">
        <f t="shared" si="62"/>
        <v>2</v>
      </c>
      <c r="L3486" s="160" t="e">
        <v>#N/A</v>
      </c>
      <c r="M3486" s="160"/>
    </row>
    <row r="3487" spans="1:13" x14ac:dyDescent="0.25">
      <c r="A3487" s="212" t="s">
        <v>102</v>
      </c>
      <c r="B3487" s="213">
        <v>10100501</v>
      </c>
      <c r="C3487" s="212" t="s">
        <v>12614</v>
      </c>
      <c r="D3487" s="214">
        <v>43497</v>
      </c>
      <c r="E3487" s="160" t="s">
        <v>383</v>
      </c>
      <c r="F3487" s="160">
        <v>101111414</v>
      </c>
      <c r="G3487" s="160">
        <v>-0.21</v>
      </c>
      <c r="H3487" s="214">
        <v>43364</v>
      </c>
      <c r="I3487" s="160" t="s">
        <v>384</v>
      </c>
      <c r="J3487" s="160" t="s">
        <v>375</v>
      </c>
      <c r="K3487" s="160">
        <v>2018</v>
      </c>
      <c r="L3487" s="160" t="e">
        <v>#N/A</v>
      </c>
      <c r="M3487" s="160"/>
    </row>
    <row r="3488" spans="1:13" x14ac:dyDescent="0.25">
      <c r="A3488" s="212" t="s">
        <v>102</v>
      </c>
      <c r="B3488" s="213">
        <v>10100501</v>
      </c>
      <c r="C3488" s="212" t="s">
        <v>12614</v>
      </c>
      <c r="D3488" s="214">
        <v>43497</v>
      </c>
      <c r="E3488" s="160" t="s">
        <v>383</v>
      </c>
      <c r="F3488" s="160">
        <v>101111414</v>
      </c>
      <c r="G3488" s="160">
        <v>-1.22</v>
      </c>
      <c r="H3488" s="214">
        <v>43364</v>
      </c>
      <c r="I3488" s="160" t="s">
        <v>384</v>
      </c>
      <c r="J3488" s="160" t="s">
        <v>377</v>
      </c>
      <c r="K3488" s="160">
        <v>2018</v>
      </c>
      <c r="L3488" s="160" t="e">
        <v>#N/A</v>
      </c>
      <c r="M3488" s="160"/>
    </row>
    <row r="3489" spans="1:13" x14ac:dyDescent="0.25">
      <c r="A3489" s="212" t="s">
        <v>102</v>
      </c>
      <c r="B3489" s="213">
        <v>10100501</v>
      </c>
      <c r="C3489" s="212" t="s">
        <v>12614</v>
      </c>
      <c r="D3489" s="214">
        <v>43497</v>
      </c>
      <c r="E3489" s="160" t="s">
        <v>383</v>
      </c>
      <c r="F3489" s="160">
        <v>101111414</v>
      </c>
      <c r="G3489" s="160">
        <v>-11.27</v>
      </c>
      <c r="H3489" s="214">
        <v>43364</v>
      </c>
      <c r="I3489" s="160" t="s">
        <v>384</v>
      </c>
      <c r="J3489" s="160" t="s">
        <v>376</v>
      </c>
      <c r="K3489" s="160">
        <v>2018</v>
      </c>
      <c r="L3489" s="160" t="e">
        <v>#N/A</v>
      </c>
      <c r="M3489" s="160"/>
    </row>
    <row r="3490" spans="1:13" x14ac:dyDescent="0.25">
      <c r="A3490" s="212" t="s">
        <v>12616</v>
      </c>
      <c r="B3490" s="213">
        <v>10600503</v>
      </c>
      <c r="C3490" s="212" t="s">
        <v>12614</v>
      </c>
      <c r="D3490" s="214">
        <v>43497</v>
      </c>
      <c r="E3490" s="160" t="s">
        <v>12616</v>
      </c>
      <c r="F3490" s="160">
        <v>143004079</v>
      </c>
      <c r="G3490" s="215">
        <v>88615.05</v>
      </c>
      <c r="H3490" s="214">
        <v>43515</v>
      </c>
      <c r="I3490" s="160" t="s">
        <v>534</v>
      </c>
      <c r="J3490" s="160" t="s">
        <v>535</v>
      </c>
      <c r="K3490" s="160">
        <f t="shared" ref="K3490:K3521" si="63">MONTH(H3490)</f>
        <v>2</v>
      </c>
      <c r="L3490" s="160" t="e">
        <v>#N/A</v>
      </c>
      <c r="M3490" s="160"/>
    </row>
    <row r="3491" spans="1:13" x14ac:dyDescent="0.25">
      <c r="A3491" s="212" t="s">
        <v>102</v>
      </c>
      <c r="B3491" s="213">
        <v>10600501</v>
      </c>
      <c r="C3491" s="212" t="s">
        <v>12614</v>
      </c>
      <c r="D3491" s="214">
        <v>43497</v>
      </c>
      <c r="E3491" s="160" t="s">
        <v>373</v>
      </c>
      <c r="F3491" s="160">
        <v>101109764</v>
      </c>
      <c r="G3491" s="160">
        <v>1.69</v>
      </c>
      <c r="H3491" s="214">
        <v>43467</v>
      </c>
      <c r="I3491" s="160" t="s">
        <v>399</v>
      </c>
      <c r="J3491" s="160" t="s">
        <v>375</v>
      </c>
      <c r="K3491" s="160">
        <f t="shared" si="63"/>
        <v>1</v>
      </c>
      <c r="L3491" s="160" t="e">
        <v>#N/A</v>
      </c>
      <c r="M3491" s="160"/>
    </row>
    <row r="3492" spans="1:13" x14ac:dyDescent="0.25">
      <c r="A3492" s="212" t="s">
        <v>102</v>
      </c>
      <c r="B3492" s="213">
        <v>10600501</v>
      </c>
      <c r="C3492" s="212" t="s">
        <v>12614</v>
      </c>
      <c r="D3492" s="214">
        <v>43497</v>
      </c>
      <c r="E3492" s="160" t="s">
        <v>373</v>
      </c>
      <c r="F3492" s="160">
        <v>101109764</v>
      </c>
      <c r="G3492" s="160">
        <v>422.88</v>
      </c>
      <c r="H3492" s="214">
        <v>43467</v>
      </c>
      <c r="I3492" s="160" t="s">
        <v>399</v>
      </c>
      <c r="J3492" s="160" t="s">
        <v>376</v>
      </c>
      <c r="K3492" s="160">
        <f t="shared" si="63"/>
        <v>1</v>
      </c>
      <c r="L3492" s="160" t="e">
        <v>#N/A</v>
      </c>
      <c r="M3492" s="160"/>
    </row>
    <row r="3493" spans="1:13" x14ac:dyDescent="0.25">
      <c r="A3493" s="212" t="s">
        <v>102</v>
      </c>
      <c r="B3493" s="213">
        <v>10600501</v>
      </c>
      <c r="C3493" s="212" t="s">
        <v>12614</v>
      </c>
      <c r="D3493" s="214">
        <v>43497</v>
      </c>
      <c r="E3493" s="160" t="s">
        <v>373</v>
      </c>
      <c r="F3493" s="160">
        <v>101109764</v>
      </c>
      <c r="G3493" s="160">
        <v>106.62</v>
      </c>
      <c r="H3493" s="214">
        <v>43467</v>
      </c>
      <c r="I3493" s="160" t="s">
        <v>399</v>
      </c>
      <c r="J3493" s="160" t="s">
        <v>377</v>
      </c>
      <c r="K3493" s="160">
        <f t="shared" si="63"/>
        <v>1</v>
      </c>
      <c r="L3493" s="160" t="e">
        <v>#N/A</v>
      </c>
      <c r="M3493" s="160"/>
    </row>
    <row r="3494" spans="1:13" x14ac:dyDescent="0.25">
      <c r="A3494" s="212" t="s">
        <v>102</v>
      </c>
      <c r="B3494" s="213">
        <v>10600501</v>
      </c>
      <c r="C3494" s="212" t="s">
        <v>12614</v>
      </c>
      <c r="D3494" s="214">
        <v>43497</v>
      </c>
      <c r="E3494" s="160" t="s">
        <v>373</v>
      </c>
      <c r="F3494" s="160">
        <v>101101624</v>
      </c>
      <c r="G3494" s="160">
        <v>5.28</v>
      </c>
      <c r="H3494" s="214">
        <v>43497</v>
      </c>
      <c r="I3494" s="160" t="s">
        <v>487</v>
      </c>
      <c r="J3494" s="160" t="s">
        <v>375</v>
      </c>
      <c r="K3494" s="160">
        <f t="shared" si="63"/>
        <v>2</v>
      </c>
      <c r="L3494" s="160" t="e">
        <v>#N/A</v>
      </c>
      <c r="M3494" s="160"/>
    </row>
    <row r="3495" spans="1:13" x14ac:dyDescent="0.25">
      <c r="A3495" s="212" t="s">
        <v>102</v>
      </c>
      <c r="B3495" s="213">
        <v>10600501</v>
      </c>
      <c r="C3495" s="212" t="s">
        <v>12614</v>
      </c>
      <c r="D3495" s="214">
        <v>43497</v>
      </c>
      <c r="E3495" s="160" t="s">
        <v>373</v>
      </c>
      <c r="F3495" s="160">
        <v>101101624</v>
      </c>
      <c r="G3495" s="160">
        <v>118.43</v>
      </c>
      <c r="H3495" s="214">
        <v>43497</v>
      </c>
      <c r="I3495" s="160" t="s">
        <v>487</v>
      </c>
      <c r="J3495" s="160" t="s">
        <v>377</v>
      </c>
      <c r="K3495" s="160">
        <f t="shared" si="63"/>
        <v>2</v>
      </c>
      <c r="L3495" s="160" t="e">
        <v>#N/A</v>
      </c>
      <c r="M3495" s="160"/>
    </row>
    <row r="3496" spans="1:13" x14ac:dyDescent="0.25">
      <c r="A3496" s="212" t="s">
        <v>102</v>
      </c>
      <c r="B3496" s="213">
        <v>10600501</v>
      </c>
      <c r="C3496" s="212" t="s">
        <v>12614</v>
      </c>
      <c r="D3496" s="214">
        <v>43497</v>
      </c>
      <c r="E3496" s="160" t="s">
        <v>373</v>
      </c>
      <c r="F3496" s="160">
        <v>101101624</v>
      </c>
      <c r="G3496" s="160">
        <v>407.48</v>
      </c>
      <c r="H3496" s="214">
        <v>43497</v>
      </c>
      <c r="I3496" s="160" t="s">
        <v>487</v>
      </c>
      <c r="J3496" s="160" t="s">
        <v>376</v>
      </c>
      <c r="K3496" s="160">
        <f t="shared" si="63"/>
        <v>2</v>
      </c>
      <c r="L3496" s="160" t="e">
        <v>#N/A</v>
      </c>
      <c r="M3496" s="160"/>
    </row>
    <row r="3497" spans="1:13" x14ac:dyDescent="0.25">
      <c r="A3497" s="212" t="s">
        <v>102</v>
      </c>
      <c r="B3497" s="213">
        <v>10600501</v>
      </c>
      <c r="C3497" s="212" t="s">
        <v>12614</v>
      </c>
      <c r="D3497" s="214">
        <v>43497</v>
      </c>
      <c r="E3497" s="160" t="s">
        <v>373</v>
      </c>
      <c r="F3497" s="160">
        <v>101101661</v>
      </c>
      <c r="G3497" s="160">
        <v>303.73</v>
      </c>
      <c r="H3497" s="214">
        <v>43494</v>
      </c>
      <c r="I3497" s="160" t="s">
        <v>460</v>
      </c>
      <c r="J3497" s="160" t="s">
        <v>377</v>
      </c>
      <c r="K3497" s="160">
        <f t="shared" si="63"/>
        <v>1</v>
      </c>
      <c r="L3497" s="160" t="e">
        <v>#N/A</v>
      </c>
      <c r="M3497" s="160"/>
    </row>
    <row r="3498" spans="1:13" x14ac:dyDescent="0.25">
      <c r="A3498" s="212" t="s">
        <v>102</v>
      </c>
      <c r="B3498" s="213">
        <v>10600501</v>
      </c>
      <c r="C3498" s="212" t="s">
        <v>12614</v>
      </c>
      <c r="D3498" s="214">
        <v>43497</v>
      </c>
      <c r="E3498" s="160" t="s">
        <v>373</v>
      </c>
      <c r="F3498" s="160">
        <v>101101661</v>
      </c>
      <c r="G3498" s="160">
        <v>1.0900000000000001</v>
      </c>
      <c r="H3498" s="214">
        <v>43494</v>
      </c>
      <c r="I3498" s="160" t="s">
        <v>460</v>
      </c>
      <c r="J3498" s="160" t="s">
        <v>375</v>
      </c>
      <c r="K3498" s="160">
        <f t="shared" si="63"/>
        <v>1</v>
      </c>
      <c r="L3498" s="160" t="e">
        <v>#N/A</v>
      </c>
      <c r="M3498" s="160"/>
    </row>
    <row r="3499" spans="1:13" x14ac:dyDescent="0.25">
      <c r="A3499" s="212" t="s">
        <v>102</v>
      </c>
      <c r="B3499" s="213">
        <v>10600501</v>
      </c>
      <c r="C3499" s="212" t="s">
        <v>12614</v>
      </c>
      <c r="D3499" s="214">
        <v>43497</v>
      </c>
      <c r="E3499" s="160" t="s">
        <v>373</v>
      </c>
      <c r="F3499" s="160">
        <v>101101661</v>
      </c>
      <c r="G3499" s="215">
        <v>1133.0899999999999</v>
      </c>
      <c r="H3499" s="214">
        <v>43494</v>
      </c>
      <c r="I3499" s="160" t="s">
        <v>460</v>
      </c>
      <c r="J3499" s="160" t="s">
        <v>376</v>
      </c>
      <c r="K3499" s="160">
        <f t="shared" si="63"/>
        <v>1</v>
      </c>
      <c r="L3499" s="160" t="e">
        <v>#N/A</v>
      </c>
      <c r="M3499" s="160"/>
    </row>
    <row r="3500" spans="1:13" x14ac:dyDescent="0.25">
      <c r="A3500" s="212" t="s">
        <v>102</v>
      </c>
      <c r="B3500" s="213">
        <v>10600501</v>
      </c>
      <c r="C3500" s="212" t="s">
        <v>12614</v>
      </c>
      <c r="D3500" s="214">
        <v>43497</v>
      </c>
      <c r="E3500" s="160" t="s">
        <v>373</v>
      </c>
      <c r="F3500" s="160">
        <v>101101767</v>
      </c>
      <c r="G3500" s="160">
        <v>61.27</v>
      </c>
      <c r="H3500" s="214">
        <v>43496</v>
      </c>
      <c r="I3500" s="160" t="s">
        <v>484</v>
      </c>
      <c r="J3500" s="160" t="s">
        <v>377</v>
      </c>
      <c r="K3500" s="160">
        <f t="shared" si="63"/>
        <v>1</v>
      </c>
      <c r="L3500" s="160" t="e">
        <v>#N/A</v>
      </c>
      <c r="M3500" s="160"/>
    </row>
    <row r="3501" spans="1:13" x14ac:dyDescent="0.25">
      <c r="A3501" s="212" t="s">
        <v>102</v>
      </c>
      <c r="B3501" s="213">
        <v>10600501</v>
      </c>
      <c r="C3501" s="212" t="s">
        <v>12614</v>
      </c>
      <c r="D3501" s="214">
        <v>43497</v>
      </c>
      <c r="E3501" s="160" t="s">
        <v>373</v>
      </c>
      <c r="F3501" s="160">
        <v>101101767</v>
      </c>
      <c r="G3501" s="160">
        <v>24.82</v>
      </c>
      <c r="H3501" s="214">
        <v>43496</v>
      </c>
      <c r="I3501" s="160" t="s">
        <v>484</v>
      </c>
      <c r="J3501" s="160" t="s">
        <v>375</v>
      </c>
      <c r="K3501" s="160">
        <f t="shared" si="63"/>
        <v>1</v>
      </c>
      <c r="L3501" s="160" t="e">
        <v>#N/A</v>
      </c>
      <c r="M3501" s="160"/>
    </row>
    <row r="3502" spans="1:13" x14ac:dyDescent="0.25">
      <c r="A3502" s="212" t="s">
        <v>102</v>
      </c>
      <c r="B3502" s="213">
        <v>10600501</v>
      </c>
      <c r="C3502" s="212" t="s">
        <v>12614</v>
      </c>
      <c r="D3502" s="214">
        <v>43497</v>
      </c>
      <c r="E3502" s="160" t="s">
        <v>373</v>
      </c>
      <c r="F3502" s="160">
        <v>101101767</v>
      </c>
      <c r="G3502" s="215">
        <v>3431.51</v>
      </c>
      <c r="H3502" s="214">
        <v>43496</v>
      </c>
      <c r="I3502" s="160" t="s">
        <v>484</v>
      </c>
      <c r="J3502" s="160" t="s">
        <v>376</v>
      </c>
      <c r="K3502" s="160">
        <f t="shared" si="63"/>
        <v>1</v>
      </c>
      <c r="L3502" s="160" t="e">
        <v>#N/A</v>
      </c>
      <c r="M3502" s="160"/>
    </row>
    <row r="3503" spans="1:13" x14ac:dyDescent="0.25">
      <c r="A3503" s="212" t="s">
        <v>102</v>
      </c>
      <c r="B3503" s="213">
        <v>10600501</v>
      </c>
      <c r="C3503" s="212" t="s">
        <v>12614</v>
      </c>
      <c r="D3503" s="214">
        <v>43497</v>
      </c>
      <c r="E3503" s="160" t="s">
        <v>373</v>
      </c>
      <c r="F3503" s="160">
        <v>101108285</v>
      </c>
      <c r="G3503" s="160">
        <v>491.98</v>
      </c>
      <c r="H3503" s="214">
        <v>43518</v>
      </c>
      <c r="I3503" s="160" t="s">
        <v>492</v>
      </c>
      <c r="J3503" s="160" t="s">
        <v>376</v>
      </c>
      <c r="K3503" s="160">
        <f t="shared" si="63"/>
        <v>2</v>
      </c>
      <c r="L3503" s="160" t="e">
        <v>#N/A</v>
      </c>
      <c r="M3503" s="160"/>
    </row>
    <row r="3504" spans="1:13" x14ac:dyDescent="0.25">
      <c r="A3504" s="212" t="s">
        <v>102</v>
      </c>
      <c r="B3504" s="213">
        <v>10600501</v>
      </c>
      <c r="C3504" s="212" t="s">
        <v>12614</v>
      </c>
      <c r="D3504" s="214">
        <v>43497</v>
      </c>
      <c r="E3504" s="160" t="s">
        <v>373</v>
      </c>
      <c r="F3504" s="160">
        <v>101108285</v>
      </c>
      <c r="G3504" s="160">
        <v>30.12</v>
      </c>
      <c r="H3504" s="214">
        <v>43518</v>
      </c>
      <c r="I3504" s="160" t="s">
        <v>492</v>
      </c>
      <c r="J3504" s="160" t="s">
        <v>380</v>
      </c>
      <c r="K3504" s="160">
        <f t="shared" si="63"/>
        <v>2</v>
      </c>
      <c r="L3504" s="160" t="e">
        <v>#N/A</v>
      </c>
      <c r="M3504" s="160"/>
    </row>
    <row r="3505" spans="1:13" x14ac:dyDescent="0.25">
      <c r="A3505" s="212" t="s">
        <v>102</v>
      </c>
      <c r="B3505" s="213">
        <v>10600501</v>
      </c>
      <c r="C3505" s="212" t="s">
        <v>12614</v>
      </c>
      <c r="D3505" s="214">
        <v>43497</v>
      </c>
      <c r="E3505" s="160" t="s">
        <v>373</v>
      </c>
      <c r="F3505" s="160">
        <v>101108285</v>
      </c>
      <c r="G3505" s="160">
        <v>10.039999999999999</v>
      </c>
      <c r="H3505" s="214">
        <v>43518</v>
      </c>
      <c r="I3505" s="160" t="s">
        <v>492</v>
      </c>
      <c r="J3505" s="160" t="s">
        <v>447</v>
      </c>
      <c r="K3505" s="160">
        <f t="shared" si="63"/>
        <v>2</v>
      </c>
      <c r="L3505" s="160" t="e">
        <v>#N/A</v>
      </c>
      <c r="M3505" s="160"/>
    </row>
    <row r="3506" spans="1:13" x14ac:dyDescent="0.25">
      <c r="A3506" s="212" t="s">
        <v>102</v>
      </c>
      <c r="B3506" s="213">
        <v>10600501</v>
      </c>
      <c r="C3506" s="212" t="s">
        <v>12614</v>
      </c>
      <c r="D3506" s="214">
        <v>43497</v>
      </c>
      <c r="E3506" s="160" t="s">
        <v>373</v>
      </c>
      <c r="F3506" s="160">
        <v>101108285</v>
      </c>
      <c r="G3506" s="160">
        <v>80.33</v>
      </c>
      <c r="H3506" s="214">
        <v>43518</v>
      </c>
      <c r="I3506" s="160" t="s">
        <v>492</v>
      </c>
      <c r="J3506" s="160" t="s">
        <v>375</v>
      </c>
      <c r="K3506" s="160">
        <f t="shared" si="63"/>
        <v>2</v>
      </c>
      <c r="L3506" s="160" t="e">
        <v>#N/A</v>
      </c>
      <c r="M3506" s="160"/>
    </row>
    <row r="3507" spans="1:13" x14ac:dyDescent="0.25">
      <c r="A3507" s="212" t="s">
        <v>102</v>
      </c>
      <c r="B3507" s="213">
        <v>10600501</v>
      </c>
      <c r="C3507" s="212" t="s">
        <v>12614</v>
      </c>
      <c r="D3507" s="214">
        <v>43497</v>
      </c>
      <c r="E3507" s="160" t="s">
        <v>373</v>
      </c>
      <c r="F3507" s="160">
        <v>101108285</v>
      </c>
      <c r="G3507" s="160">
        <v>391.58</v>
      </c>
      <c r="H3507" s="214">
        <v>43518</v>
      </c>
      <c r="I3507" s="160" t="s">
        <v>492</v>
      </c>
      <c r="J3507" s="160" t="s">
        <v>377</v>
      </c>
      <c r="K3507" s="160">
        <f t="shared" si="63"/>
        <v>2</v>
      </c>
      <c r="L3507" s="160" t="e">
        <v>#N/A</v>
      </c>
      <c r="M3507" s="160"/>
    </row>
    <row r="3508" spans="1:13" x14ac:dyDescent="0.25">
      <c r="A3508" s="212" t="s">
        <v>102</v>
      </c>
      <c r="B3508" s="213">
        <v>10600501</v>
      </c>
      <c r="C3508" s="212" t="s">
        <v>12614</v>
      </c>
      <c r="D3508" s="214">
        <v>43497</v>
      </c>
      <c r="E3508" s="160" t="s">
        <v>373</v>
      </c>
      <c r="F3508" s="160">
        <v>101108406</v>
      </c>
      <c r="G3508" s="160">
        <v>2.0299999999999998</v>
      </c>
      <c r="H3508" s="214">
        <v>43483</v>
      </c>
      <c r="I3508" s="160" t="s">
        <v>445</v>
      </c>
      <c r="J3508" s="160" t="s">
        <v>375</v>
      </c>
      <c r="K3508" s="160">
        <f t="shared" si="63"/>
        <v>1</v>
      </c>
      <c r="L3508" s="160" t="e">
        <v>#N/A</v>
      </c>
      <c r="M3508" s="160"/>
    </row>
    <row r="3509" spans="1:13" x14ac:dyDescent="0.25">
      <c r="A3509" s="212" t="s">
        <v>102</v>
      </c>
      <c r="B3509" s="213">
        <v>10600501</v>
      </c>
      <c r="C3509" s="212" t="s">
        <v>12614</v>
      </c>
      <c r="D3509" s="214">
        <v>43497</v>
      </c>
      <c r="E3509" s="160" t="s">
        <v>373</v>
      </c>
      <c r="F3509" s="160">
        <v>101108406</v>
      </c>
      <c r="G3509" s="160">
        <v>88.99</v>
      </c>
      <c r="H3509" s="214">
        <v>43483</v>
      </c>
      <c r="I3509" s="160" t="s">
        <v>445</v>
      </c>
      <c r="J3509" s="160" t="s">
        <v>376</v>
      </c>
      <c r="K3509" s="160">
        <f t="shared" si="63"/>
        <v>1</v>
      </c>
      <c r="L3509" s="160" t="e">
        <v>#N/A</v>
      </c>
      <c r="M3509" s="160"/>
    </row>
    <row r="3510" spans="1:13" x14ac:dyDescent="0.25">
      <c r="A3510" s="212" t="s">
        <v>102</v>
      </c>
      <c r="B3510" s="213">
        <v>10600501</v>
      </c>
      <c r="C3510" s="212" t="s">
        <v>12614</v>
      </c>
      <c r="D3510" s="214">
        <v>43497</v>
      </c>
      <c r="E3510" s="160" t="s">
        <v>373</v>
      </c>
      <c r="F3510" s="160">
        <v>101108406</v>
      </c>
      <c r="G3510" s="160">
        <v>575.5</v>
      </c>
      <c r="H3510" s="214">
        <v>43483</v>
      </c>
      <c r="I3510" s="160" t="s">
        <v>445</v>
      </c>
      <c r="J3510" s="160" t="s">
        <v>377</v>
      </c>
      <c r="K3510" s="160">
        <f t="shared" si="63"/>
        <v>1</v>
      </c>
      <c r="L3510" s="160" t="e">
        <v>#N/A</v>
      </c>
      <c r="M3510" s="160"/>
    </row>
    <row r="3511" spans="1:13" x14ac:dyDescent="0.25">
      <c r="A3511" s="212" t="s">
        <v>102</v>
      </c>
      <c r="B3511" s="213">
        <v>10600501</v>
      </c>
      <c r="C3511" s="212" t="s">
        <v>12614</v>
      </c>
      <c r="D3511" s="214">
        <v>43497</v>
      </c>
      <c r="E3511" s="160" t="s">
        <v>373</v>
      </c>
      <c r="F3511" s="160">
        <v>101111403</v>
      </c>
      <c r="G3511" s="160">
        <v>8.32</v>
      </c>
      <c r="H3511" s="214">
        <v>43518</v>
      </c>
      <c r="I3511" s="160" t="s">
        <v>503</v>
      </c>
      <c r="J3511" s="160" t="s">
        <v>447</v>
      </c>
      <c r="K3511" s="160">
        <f t="shared" si="63"/>
        <v>2</v>
      </c>
      <c r="L3511" s="160" t="e">
        <v>#N/A</v>
      </c>
      <c r="M3511" s="160"/>
    </row>
    <row r="3512" spans="1:13" x14ac:dyDescent="0.25">
      <c r="A3512" s="212" t="s">
        <v>102</v>
      </c>
      <c r="B3512" s="213">
        <v>10600501</v>
      </c>
      <c r="C3512" s="212" t="s">
        <v>12614</v>
      </c>
      <c r="D3512" s="214">
        <v>43497</v>
      </c>
      <c r="E3512" s="160" t="s">
        <v>373</v>
      </c>
      <c r="F3512" s="160">
        <v>101110912</v>
      </c>
      <c r="G3512" s="160">
        <v>38.049999999999997</v>
      </c>
      <c r="H3512" s="214">
        <v>43501</v>
      </c>
      <c r="I3512" s="160" t="s">
        <v>495</v>
      </c>
      <c r="J3512" s="160" t="s">
        <v>375</v>
      </c>
      <c r="K3512" s="160">
        <f t="shared" si="63"/>
        <v>2</v>
      </c>
      <c r="L3512" s="160" t="e">
        <v>#N/A</v>
      </c>
      <c r="M3512" s="160"/>
    </row>
    <row r="3513" spans="1:13" x14ac:dyDescent="0.25">
      <c r="A3513" s="212" t="s">
        <v>102</v>
      </c>
      <c r="B3513" s="213">
        <v>10600501</v>
      </c>
      <c r="C3513" s="212" t="s">
        <v>12614</v>
      </c>
      <c r="D3513" s="214">
        <v>43497</v>
      </c>
      <c r="E3513" s="160" t="s">
        <v>373</v>
      </c>
      <c r="F3513" s="160">
        <v>101110912</v>
      </c>
      <c r="G3513" s="215">
        <v>3255.14</v>
      </c>
      <c r="H3513" s="214">
        <v>43501</v>
      </c>
      <c r="I3513" s="160" t="s">
        <v>495</v>
      </c>
      <c r="J3513" s="160" t="s">
        <v>377</v>
      </c>
      <c r="K3513" s="160">
        <f t="shared" si="63"/>
        <v>2</v>
      </c>
      <c r="L3513" s="160" t="e">
        <v>#N/A</v>
      </c>
      <c r="M3513" s="160"/>
    </row>
    <row r="3514" spans="1:13" x14ac:dyDescent="0.25">
      <c r="A3514" s="212" t="s">
        <v>102</v>
      </c>
      <c r="B3514" s="213">
        <v>10600501</v>
      </c>
      <c r="C3514" s="212" t="s">
        <v>12614</v>
      </c>
      <c r="D3514" s="214">
        <v>43497</v>
      </c>
      <c r="E3514" s="160" t="s">
        <v>373</v>
      </c>
      <c r="F3514" s="160">
        <v>101111258</v>
      </c>
      <c r="G3514" s="160">
        <v>10.41</v>
      </c>
      <c r="H3514" s="214">
        <v>43483</v>
      </c>
      <c r="I3514" s="160" t="s">
        <v>442</v>
      </c>
      <c r="J3514" s="160" t="s">
        <v>375</v>
      </c>
      <c r="K3514" s="160">
        <f t="shared" si="63"/>
        <v>1</v>
      </c>
      <c r="L3514" s="160" t="e">
        <v>#N/A</v>
      </c>
      <c r="M3514" s="160"/>
    </row>
    <row r="3515" spans="1:13" x14ac:dyDescent="0.25">
      <c r="A3515" s="212" t="s">
        <v>102</v>
      </c>
      <c r="B3515" s="213">
        <v>10600501</v>
      </c>
      <c r="C3515" s="212" t="s">
        <v>12614</v>
      </c>
      <c r="D3515" s="214">
        <v>43497</v>
      </c>
      <c r="E3515" s="160" t="s">
        <v>373</v>
      </c>
      <c r="F3515" s="160">
        <v>101111258</v>
      </c>
      <c r="G3515" s="160">
        <v>706.82</v>
      </c>
      <c r="H3515" s="214">
        <v>43483</v>
      </c>
      <c r="I3515" s="160" t="s">
        <v>442</v>
      </c>
      <c r="J3515" s="160" t="s">
        <v>377</v>
      </c>
      <c r="K3515" s="160">
        <f t="shared" si="63"/>
        <v>1</v>
      </c>
      <c r="L3515" s="160" t="e">
        <v>#N/A</v>
      </c>
      <c r="M3515" s="160"/>
    </row>
    <row r="3516" spans="1:13" x14ac:dyDescent="0.25">
      <c r="A3516" s="212" t="s">
        <v>102</v>
      </c>
      <c r="B3516" s="213">
        <v>10600501</v>
      </c>
      <c r="C3516" s="212" t="s">
        <v>12614</v>
      </c>
      <c r="D3516" s="214">
        <v>43497</v>
      </c>
      <c r="E3516" s="160" t="s">
        <v>373</v>
      </c>
      <c r="F3516" s="160">
        <v>101111277</v>
      </c>
      <c r="G3516" s="215">
        <v>8406.44</v>
      </c>
      <c r="H3516" s="214">
        <v>43521</v>
      </c>
      <c r="I3516" s="160" t="s">
        <v>537</v>
      </c>
      <c r="J3516" s="160" t="s">
        <v>377</v>
      </c>
      <c r="K3516" s="160">
        <f t="shared" si="63"/>
        <v>2</v>
      </c>
      <c r="L3516" s="160" t="e">
        <v>#N/A</v>
      </c>
      <c r="M3516" s="160"/>
    </row>
    <row r="3517" spans="1:13" x14ac:dyDescent="0.25">
      <c r="A3517" s="212" t="s">
        <v>102</v>
      </c>
      <c r="B3517" s="213">
        <v>10600501</v>
      </c>
      <c r="C3517" s="212" t="s">
        <v>12614</v>
      </c>
      <c r="D3517" s="214">
        <v>43497</v>
      </c>
      <c r="E3517" s="160" t="s">
        <v>373</v>
      </c>
      <c r="F3517" s="160">
        <v>101111277</v>
      </c>
      <c r="G3517" s="215">
        <v>50628</v>
      </c>
      <c r="H3517" s="214">
        <v>43521</v>
      </c>
      <c r="I3517" s="160" t="s">
        <v>537</v>
      </c>
      <c r="J3517" s="160" t="s">
        <v>376</v>
      </c>
      <c r="K3517" s="160">
        <f t="shared" si="63"/>
        <v>2</v>
      </c>
      <c r="L3517" s="160" t="e">
        <v>#N/A</v>
      </c>
      <c r="M3517" s="160"/>
    </row>
    <row r="3518" spans="1:13" x14ac:dyDescent="0.25">
      <c r="A3518" s="212" t="s">
        <v>102</v>
      </c>
      <c r="B3518" s="213">
        <v>10600501</v>
      </c>
      <c r="C3518" s="212" t="s">
        <v>12614</v>
      </c>
      <c r="D3518" s="214">
        <v>43497</v>
      </c>
      <c r="E3518" s="160" t="s">
        <v>373</v>
      </c>
      <c r="F3518" s="160">
        <v>101111288</v>
      </c>
      <c r="G3518" s="160">
        <v>395.03</v>
      </c>
      <c r="H3518" s="214">
        <v>43495</v>
      </c>
      <c r="I3518" s="160" t="s">
        <v>485</v>
      </c>
      <c r="J3518" s="160" t="s">
        <v>376</v>
      </c>
      <c r="K3518" s="160">
        <f t="shared" si="63"/>
        <v>1</v>
      </c>
      <c r="L3518" s="160" t="e">
        <v>#N/A</v>
      </c>
      <c r="M3518" s="160"/>
    </row>
    <row r="3519" spans="1:13" x14ac:dyDescent="0.25">
      <c r="A3519" s="212" t="s">
        <v>102</v>
      </c>
      <c r="B3519" s="213">
        <v>10600501</v>
      </c>
      <c r="C3519" s="212" t="s">
        <v>12614</v>
      </c>
      <c r="D3519" s="214">
        <v>43497</v>
      </c>
      <c r="E3519" s="160" t="s">
        <v>373</v>
      </c>
      <c r="F3519" s="160">
        <v>101111288</v>
      </c>
      <c r="G3519" s="160">
        <v>5.9</v>
      </c>
      <c r="H3519" s="214">
        <v>43495</v>
      </c>
      <c r="I3519" s="160" t="s">
        <v>485</v>
      </c>
      <c r="J3519" s="160" t="s">
        <v>375</v>
      </c>
      <c r="K3519" s="160">
        <f t="shared" si="63"/>
        <v>1</v>
      </c>
      <c r="L3519" s="160" t="e">
        <v>#N/A</v>
      </c>
      <c r="M3519" s="160"/>
    </row>
    <row r="3520" spans="1:13" x14ac:dyDescent="0.25">
      <c r="A3520" s="212" t="s">
        <v>102</v>
      </c>
      <c r="B3520" s="213">
        <v>10600501</v>
      </c>
      <c r="C3520" s="212" t="s">
        <v>12614</v>
      </c>
      <c r="D3520" s="214">
        <v>43497</v>
      </c>
      <c r="E3520" s="160" t="s">
        <v>373</v>
      </c>
      <c r="F3520" s="160">
        <v>101111288</v>
      </c>
      <c r="G3520" s="160">
        <v>152.57</v>
      </c>
      <c r="H3520" s="214">
        <v>43495</v>
      </c>
      <c r="I3520" s="160" t="s">
        <v>485</v>
      </c>
      <c r="J3520" s="160" t="s">
        <v>380</v>
      </c>
      <c r="K3520" s="160">
        <f t="shared" si="63"/>
        <v>1</v>
      </c>
      <c r="L3520" s="160" t="e">
        <v>#N/A</v>
      </c>
      <c r="M3520" s="160"/>
    </row>
    <row r="3521" spans="1:13" x14ac:dyDescent="0.25">
      <c r="A3521" s="212" t="s">
        <v>102</v>
      </c>
      <c r="B3521" s="213">
        <v>10600501</v>
      </c>
      <c r="C3521" s="212" t="s">
        <v>12614</v>
      </c>
      <c r="D3521" s="214">
        <v>43497</v>
      </c>
      <c r="E3521" s="160" t="s">
        <v>373</v>
      </c>
      <c r="F3521" s="160">
        <v>101111288</v>
      </c>
      <c r="G3521" s="160">
        <v>175.8</v>
      </c>
      <c r="H3521" s="214">
        <v>43495</v>
      </c>
      <c r="I3521" s="160" t="s">
        <v>485</v>
      </c>
      <c r="J3521" s="160" t="s">
        <v>377</v>
      </c>
      <c r="K3521" s="160">
        <f t="shared" si="63"/>
        <v>1</v>
      </c>
      <c r="L3521" s="160" t="e">
        <v>#N/A</v>
      </c>
      <c r="M3521" s="160"/>
    </row>
    <row r="3522" spans="1:13" x14ac:dyDescent="0.25">
      <c r="A3522" s="212" t="s">
        <v>102</v>
      </c>
      <c r="B3522" s="213">
        <v>10600501</v>
      </c>
      <c r="C3522" s="212" t="s">
        <v>12614</v>
      </c>
      <c r="D3522" s="214">
        <v>43497</v>
      </c>
      <c r="E3522" s="160" t="s">
        <v>373</v>
      </c>
      <c r="F3522" s="160">
        <v>101111301</v>
      </c>
      <c r="G3522" s="160">
        <v>315.3</v>
      </c>
      <c r="H3522" s="214">
        <v>43521</v>
      </c>
      <c r="I3522" s="160" t="s">
        <v>538</v>
      </c>
      <c r="J3522" s="160" t="s">
        <v>375</v>
      </c>
      <c r="K3522" s="160">
        <f t="shared" ref="K3522:K3553" si="64">MONTH(H3522)</f>
        <v>2</v>
      </c>
      <c r="L3522" s="160" t="e">
        <v>#N/A</v>
      </c>
      <c r="M3522" s="160"/>
    </row>
    <row r="3523" spans="1:13" x14ac:dyDescent="0.25">
      <c r="A3523" s="212" t="s">
        <v>102</v>
      </c>
      <c r="B3523" s="213">
        <v>10600501</v>
      </c>
      <c r="C3523" s="212" t="s">
        <v>12614</v>
      </c>
      <c r="D3523" s="214">
        <v>43497</v>
      </c>
      <c r="E3523" s="160" t="s">
        <v>373</v>
      </c>
      <c r="F3523" s="160">
        <v>101111301</v>
      </c>
      <c r="G3523" s="215">
        <v>20372.240000000002</v>
      </c>
      <c r="H3523" s="214">
        <v>43521</v>
      </c>
      <c r="I3523" s="160" t="s">
        <v>538</v>
      </c>
      <c r="J3523" s="160" t="s">
        <v>376</v>
      </c>
      <c r="K3523" s="160">
        <f t="shared" si="64"/>
        <v>2</v>
      </c>
      <c r="L3523" s="160" t="e">
        <v>#N/A</v>
      </c>
      <c r="M3523" s="160"/>
    </row>
    <row r="3524" spans="1:13" x14ac:dyDescent="0.25">
      <c r="A3524" s="212" t="s">
        <v>102</v>
      </c>
      <c r="B3524" s="213">
        <v>10600501</v>
      </c>
      <c r="C3524" s="212" t="s">
        <v>12614</v>
      </c>
      <c r="D3524" s="214">
        <v>43497</v>
      </c>
      <c r="E3524" s="160" t="s">
        <v>373</v>
      </c>
      <c r="F3524" s="160">
        <v>101111301</v>
      </c>
      <c r="G3524" s="215">
        <v>4564.49</v>
      </c>
      <c r="H3524" s="214">
        <v>43521</v>
      </c>
      <c r="I3524" s="160" t="s">
        <v>538</v>
      </c>
      <c r="J3524" s="160" t="s">
        <v>377</v>
      </c>
      <c r="K3524" s="160">
        <f t="shared" si="64"/>
        <v>2</v>
      </c>
      <c r="L3524" s="160" t="e">
        <v>#N/A</v>
      </c>
      <c r="M3524" s="160"/>
    </row>
    <row r="3525" spans="1:13" x14ac:dyDescent="0.25">
      <c r="A3525" s="212" t="s">
        <v>102</v>
      </c>
      <c r="B3525" s="213">
        <v>10600501</v>
      </c>
      <c r="C3525" s="212" t="s">
        <v>12614</v>
      </c>
      <c r="D3525" s="214">
        <v>43497</v>
      </c>
      <c r="E3525" s="160" t="s">
        <v>373</v>
      </c>
      <c r="F3525" s="160">
        <v>101111317</v>
      </c>
      <c r="G3525" s="215">
        <v>3182.89</v>
      </c>
      <c r="H3525" s="214">
        <v>43497</v>
      </c>
      <c r="I3525" s="160" t="s">
        <v>500</v>
      </c>
      <c r="J3525" s="160" t="s">
        <v>377</v>
      </c>
      <c r="K3525" s="160">
        <f t="shared" si="64"/>
        <v>2</v>
      </c>
      <c r="L3525" s="160" t="e">
        <v>#N/A</v>
      </c>
      <c r="M3525" s="160"/>
    </row>
    <row r="3526" spans="1:13" x14ac:dyDescent="0.25">
      <c r="A3526" s="212" t="s">
        <v>102</v>
      </c>
      <c r="B3526" s="213">
        <v>10600501</v>
      </c>
      <c r="C3526" s="212" t="s">
        <v>12614</v>
      </c>
      <c r="D3526" s="214">
        <v>43497</v>
      </c>
      <c r="E3526" s="160" t="s">
        <v>373</v>
      </c>
      <c r="F3526" s="160">
        <v>101111396</v>
      </c>
      <c r="G3526" s="160">
        <v>67.040000000000006</v>
      </c>
      <c r="H3526" s="214">
        <v>43494</v>
      </c>
      <c r="I3526" s="160" t="s">
        <v>471</v>
      </c>
      <c r="J3526" s="160" t="s">
        <v>377</v>
      </c>
      <c r="K3526" s="160">
        <f t="shared" si="64"/>
        <v>1</v>
      </c>
      <c r="L3526" s="160" t="e">
        <v>#N/A</v>
      </c>
      <c r="M3526" s="160"/>
    </row>
    <row r="3527" spans="1:13" x14ac:dyDescent="0.25">
      <c r="A3527" s="212" t="s">
        <v>102</v>
      </c>
      <c r="B3527" s="213">
        <v>10600501</v>
      </c>
      <c r="C3527" s="212" t="s">
        <v>12614</v>
      </c>
      <c r="D3527" s="214">
        <v>43497</v>
      </c>
      <c r="E3527" s="160" t="s">
        <v>373</v>
      </c>
      <c r="F3527" s="160">
        <v>101111396</v>
      </c>
      <c r="G3527" s="160">
        <v>198.34</v>
      </c>
      <c r="H3527" s="214">
        <v>43494</v>
      </c>
      <c r="I3527" s="160" t="s">
        <v>471</v>
      </c>
      <c r="J3527" s="160" t="s">
        <v>376</v>
      </c>
      <c r="K3527" s="160">
        <f t="shared" si="64"/>
        <v>1</v>
      </c>
      <c r="L3527" s="160" t="e">
        <v>#N/A</v>
      </c>
      <c r="M3527" s="160"/>
    </row>
    <row r="3528" spans="1:13" x14ac:dyDescent="0.25">
      <c r="A3528" s="212" t="s">
        <v>102</v>
      </c>
      <c r="B3528" s="213">
        <v>10600501</v>
      </c>
      <c r="C3528" s="212" t="s">
        <v>12614</v>
      </c>
      <c r="D3528" s="214">
        <v>43497</v>
      </c>
      <c r="E3528" s="160" t="s">
        <v>373</v>
      </c>
      <c r="F3528" s="160">
        <v>101111403</v>
      </c>
      <c r="G3528" s="160">
        <v>407.8</v>
      </c>
      <c r="H3528" s="214">
        <v>43518</v>
      </c>
      <c r="I3528" s="160" t="s">
        <v>503</v>
      </c>
      <c r="J3528" s="160" t="s">
        <v>376</v>
      </c>
      <c r="K3528" s="160">
        <f t="shared" si="64"/>
        <v>2</v>
      </c>
      <c r="L3528" s="160" t="e">
        <v>#N/A</v>
      </c>
      <c r="M3528" s="160"/>
    </row>
    <row r="3529" spans="1:13" x14ac:dyDescent="0.25">
      <c r="A3529" s="212" t="s">
        <v>102</v>
      </c>
      <c r="B3529" s="213">
        <v>10600501</v>
      </c>
      <c r="C3529" s="212" t="s">
        <v>12614</v>
      </c>
      <c r="D3529" s="214">
        <v>43497</v>
      </c>
      <c r="E3529" s="160" t="s">
        <v>373</v>
      </c>
      <c r="F3529" s="160">
        <v>101111403</v>
      </c>
      <c r="G3529" s="160">
        <v>24.97</v>
      </c>
      <c r="H3529" s="214">
        <v>43518</v>
      </c>
      <c r="I3529" s="160" t="s">
        <v>503</v>
      </c>
      <c r="J3529" s="160" t="s">
        <v>380</v>
      </c>
      <c r="K3529" s="160">
        <f t="shared" si="64"/>
        <v>2</v>
      </c>
      <c r="L3529" s="160" t="e">
        <v>#N/A</v>
      </c>
      <c r="M3529" s="160"/>
    </row>
    <row r="3530" spans="1:13" x14ac:dyDescent="0.25">
      <c r="A3530" s="212" t="s">
        <v>102</v>
      </c>
      <c r="B3530" s="213">
        <v>10600501</v>
      </c>
      <c r="C3530" s="212" t="s">
        <v>12614</v>
      </c>
      <c r="D3530" s="214">
        <v>43497</v>
      </c>
      <c r="E3530" s="160" t="s">
        <v>373</v>
      </c>
      <c r="F3530" s="160">
        <v>101111403</v>
      </c>
      <c r="G3530" s="160">
        <v>66.58</v>
      </c>
      <c r="H3530" s="214">
        <v>43518</v>
      </c>
      <c r="I3530" s="160" t="s">
        <v>503</v>
      </c>
      <c r="J3530" s="160" t="s">
        <v>375</v>
      </c>
      <c r="K3530" s="160">
        <f t="shared" si="64"/>
        <v>2</v>
      </c>
      <c r="L3530" s="160" t="e">
        <v>#N/A</v>
      </c>
      <c r="M3530" s="160"/>
    </row>
    <row r="3531" spans="1:13" x14ac:dyDescent="0.25">
      <c r="A3531" s="212" t="s">
        <v>102</v>
      </c>
      <c r="B3531" s="213">
        <v>10600501</v>
      </c>
      <c r="C3531" s="212" t="s">
        <v>12614</v>
      </c>
      <c r="D3531" s="214">
        <v>43497</v>
      </c>
      <c r="E3531" s="160" t="s">
        <v>373</v>
      </c>
      <c r="F3531" s="160">
        <v>101111403</v>
      </c>
      <c r="G3531" s="160">
        <v>324.57</v>
      </c>
      <c r="H3531" s="214">
        <v>43518</v>
      </c>
      <c r="I3531" s="160" t="s">
        <v>503</v>
      </c>
      <c r="J3531" s="160" t="s">
        <v>377</v>
      </c>
      <c r="K3531" s="160">
        <f t="shared" si="64"/>
        <v>2</v>
      </c>
      <c r="L3531" s="160" t="e">
        <v>#N/A</v>
      </c>
      <c r="M3531" s="160"/>
    </row>
    <row r="3532" spans="1:13" x14ac:dyDescent="0.25">
      <c r="A3532" s="212" t="s">
        <v>12616</v>
      </c>
      <c r="B3532" s="213">
        <v>10100503</v>
      </c>
      <c r="C3532" s="212" t="s">
        <v>12614</v>
      </c>
      <c r="D3532" s="214">
        <v>43497</v>
      </c>
      <c r="E3532" s="160" t="s">
        <v>12616</v>
      </c>
      <c r="F3532" s="160">
        <v>143004079</v>
      </c>
      <c r="G3532" s="215">
        <v>88615.05</v>
      </c>
      <c r="H3532" s="214">
        <v>43515</v>
      </c>
      <c r="I3532" s="160" t="s">
        <v>389</v>
      </c>
      <c r="J3532" s="160" t="s">
        <v>535</v>
      </c>
      <c r="K3532" s="160">
        <f t="shared" si="64"/>
        <v>2</v>
      </c>
      <c r="L3532" s="160" t="e">
        <v>#N/A</v>
      </c>
      <c r="M3532" s="160"/>
    </row>
    <row r="3533" spans="1:13" x14ac:dyDescent="0.25">
      <c r="A3533" s="212" t="s">
        <v>12616</v>
      </c>
      <c r="B3533" s="213">
        <v>10100503</v>
      </c>
      <c r="C3533" s="212" t="s">
        <v>12614</v>
      </c>
      <c r="D3533" s="214">
        <v>43497</v>
      </c>
      <c r="E3533" s="160" t="s">
        <v>12616</v>
      </c>
      <c r="F3533" s="160">
        <v>143004080</v>
      </c>
      <c r="G3533" s="215">
        <v>305164.15999999997</v>
      </c>
      <c r="H3533" s="214">
        <v>43515</v>
      </c>
      <c r="I3533" s="160" t="s">
        <v>389</v>
      </c>
      <c r="J3533" s="160" t="s">
        <v>543</v>
      </c>
      <c r="K3533" s="160">
        <f t="shared" si="64"/>
        <v>2</v>
      </c>
      <c r="L3533" s="160" t="e">
        <v>#N/A</v>
      </c>
      <c r="M3533" s="160"/>
    </row>
    <row r="3534" spans="1:13" x14ac:dyDescent="0.25">
      <c r="A3534" s="212" t="s">
        <v>102</v>
      </c>
      <c r="B3534" s="213">
        <v>10600501</v>
      </c>
      <c r="C3534" s="212" t="s">
        <v>12614</v>
      </c>
      <c r="D3534" s="214">
        <v>43497</v>
      </c>
      <c r="E3534" s="160" t="s">
        <v>373</v>
      </c>
      <c r="F3534" s="160">
        <v>101101661</v>
      </c>
      <c r="G3534" s="215">
        <v>11126.04</v>
      </c>
      <c r="H3534" s="214">
        <v>43494</v>
      </c>
      <c r="I3534" s="160" t="s">
        <v>460</v>
      </c>
      <c r="J3534" s="160" t="s">
        <v>377</v>
      </c>
      <c r="K3534" s="160">
        <f t="shared" si="64"/>
        <v>1</v>
      </c>
      <c r="L3534" s="160" t="e">
        <v>#N/A</v>
      </c>
      <c r="M3534" s="160"/>
    </row>
    <row r="3535" spans="1:13" x14ac:dyDescent="0.25">
      <c r="A3535" s="212" t="s">
        <v>102</v>
      </c>
      <c r="B3535" s="213">
        <v>10600501</v>
      </c>
      <c r="C3535" s="212" t="s">
        <v>12614</v>
      </c>
      <c r="D3535" s="214">
        <v>43497</v>
      </c>
      <c r="E3535" s="160" t="s">
        <v>373</v>
      </c>
      <c r="F3535" s="160">
        <v>101101661</v>
      </c>
      <c r="G3535" s="160">
        <v>40.03</v>
      </c>
      <c r="H3535" s="214">
        <v>43494</v>
      </c>
      <c r="I3535" s="160" t="s">
        <v>460</v>
      </c>
      <c r="J3535" s="160" t="s">
        <v>375</v>
      </c>
      <c r="K3535" s="160">
        <f t="shared" si="64"/>
        <v>1</v>
      </c>
      <c r="L3535" s="160" t="e">
        <v>#N/A</v>
      </c>
      <c r="M3535" s="160"/>
    </row>
    <row r="3536" spans="1:13" x14ac:dyDescent="0.25">
      <c r="A3536" s="212" t="s">
        <v>102</v>
      </c>
      <c r="B3536" s="213">
        <v>10600501</v>
      </c>
      <c r="C3536" s="212" t="s">
        <v>12614</v>
      </c>
      <c r="D3536" s="214">
        <v>43497</v>
      </c>
      <c r="E3536" s="160" t="s">
        <v>373</v>
      </c>
      <c r="F3536" s="160">
        <v>101101661</v>
      </c>
      <c r="G3536" s="215">
        <v>41506.79</v>
      </c>
      <c r="H3536" s="214">
        <v>43494</v>
      </c>
      <c r="I3536" s="160" t="s">
        <v>460</v>
      </c>
      <c r="J3536" s="160" t="s">
        <v>376</v>
      </c>
      <c r="K3536" s="160">
        <f t="shared" si="64"/>
        <v>1</v>
      </c>
      <c r="L3536" s="160" t="e">
        <v>#N/A</v>
      </c>
      <c r="M3536" s="160"/>
    </row>
    <row r="3537" spans="1:13" x14ac:dyDescent="0.25">
      <c r="A3537" s="212" t="s">
        <v>102</v>
      </c>
      <c r="B3537" s="213">
        <v>10600501</v>
      </c>
      <c r="C3537" s="212" t="s">
        <v>12614</v>
      </c>
      <c r="D3537" s="214">
        <v>43497</v>
      </c>
      <c r="E3537" s="160" t="s">
        <v>373</v>
      </c>
      <c r="F3537" s="160">
        <v>101101681</v>
      </c>
      <c r="G3537" s="215">
        <v>8323</v>
      </c>
      <c r="H3537" s="214">
        <v>43496</v>
      </c>
      <c r="I3537" s="160" t="s">
        <v>483</v>
      </c>
      <c r="J3537" s="160" t="s">
        <v>377</v>
      </c>
      <c r="K3537" s="160">
        <f t="shared" si="64"/>
        <v>1</v>
      </c>
      <c r="L3537" s="160" t="e">
        <v>#N/A</v>
      </c>
      <c r="M3537" s="160"/>
    </row>
    <row r="3538" spans="1:13" x14ac:dyDescent="0.25">
      <c r="A3538" s="212" t="s">
        <v>102</v>
      </c>
      <c r="B3538" s="213">
        <v>10600501</v>
      </c>
      <c r="C3538" s="212" t="s">
        <v>12614</v>
      </c>
      <c r="D3538" s="214">
        <v>43497</v>
      </c>
      <c r="E3538" s="160" t="s">
        <v>373</v>
      </c>
      <c r="F3538" s="160">
        <v>101101681</v>
      </c>
      <c r="G3538" s="215">
        <v>4679.3900000000003</v>
      </c>
      <c r="H3538" s="214">
        <v>43496</v>
      </c>
      <c r="I3538" s="160" t="s">
        <v>483</v>
      </c>
      <c r="J3538" s="160" t="s">
        <v>375</v>
      </c>
      <c r="K3538" s="160">
        <f t="shared" si="64"/>
        <v>1</v>
      </c>
      <c r="L3538" s="160" t="e">
        <v>#N/A</v>
      </c>
      <c r="M3538" s="160"/>
    </row>
    <row r="3539" spans="1:13" x14ac:dyDescent="0.25">
      <c r="A3539" s="212" t="s">
        <v>102</v>
      </c>
      <c r="B3539" s="213">
        <v>10600501</v>
      </c>
      <c r="C3539" s="212" t="s">
        <v>12614</v>
      </c>
      <c r="D3539" s="214">
        <v>43497</v>
      </c>
      <c r="E3539" s="160" t="s">
        <v>373</v>
      </c>
      <c r="F3539" s="160">
        <v>101101767</v>
      </c>
      <c r="G3539" s="160">
        <v>164.34</v>
      </c>
      <c r="H3539" s="214">
        <v>43496</v>
      </c>
      <c r="I3539" s="160" t="s">
        <v>484</v>
      </c>
      <c r="J3539" s="160" t="s">
        <v>377</v>
      </c>
      <c r="K3539" s="160">
        <f t="shared" si="64"/>
        <v>1</v>
      </c>
      <c r="L3539" s="160" t="e">
        <v>#N/A</v>
      </c>
      <c r="M3539" s="160"/>
    </row>
    <row r="3540" spans="1:13" x14ac:dyDescent="0.25">
      <c r="A3540" s="212" t="s">
        <v>102</v>
      </c>
      <c r="B3540" s="213">
        <v>10600501</v>
      </c>
      <c r="C3540" s="212" t="s">
        <v>12614</v>
      </c>
      <c r="D3540" s="214">
        <v>43497</v>
      </c>
      <c r="E3540" s="160" t="s">
        <v>373</v>
      </c>
      <c r="F3540" s="160">
        <v>101101767</v>
      </c>
      <c r="G3540" s="160">
        <v>66.569999999999993</v>
      </c>
      <c r="H3540" s="214">
        <v>43496</v>
      </c>
      <c r="I3540" s="160" t="s">
        <v>484</v>
      </c>
      <c r="J3540" s="160" t="s">
        <v>375</v>
      </c>
      <c r="K3540" s="160">
        <f t="shared" si="64"/>
        <v>1</v>
      </c>
      <c r="L3540" s="160" t="e">
        <v>#N/A</v>
      </c>
      <c r="M3540" s="160"/>
    </row>
    <row r="3541" spans="1:13" x14ac:dyDescent="0.25">
      <c r="A3541" s="212" t="s">
        <v>102</v>
      </c>
      <c r="B3541" s="213">
        <v>10600501</v>
      </c>
      <c r="C3541" s="212" t="s">
        <v>12614</v>
      </c>
      <c r="D3541" s="214">
        <v>43497</v>
      </c>
      <c r="E3541" s="160" t="s">
        <v>373</v>
      </c>
      <c r="F3541" s="160">
        <v>101101767</v>
      </c>
      <c r="G3541" s="215">
        <v>9204.1299999999992</v>
      </c>
      <c r="H3541" s="214">
        <v>43496</v>
      </c>
      <c r="I3541" s="160" t="s">
        <v>484</v>
      </c>
      <c r="J3541" s="160" t="s">
        <v>376</v>
      </c>
      <c r="K3541" s="160">
        <f t="shared" si="64"/>
        <v>1</v>
      </c>
      <c r="L3541" s="160" t="e">
        <v>#N/A</v>
      </c>
      <c r="M3541" s="160"/>
    </row>
    <row r="3542" spans="1:13" x14ac:dyDescent="0.25">
      <c r="A3542" s="212" t="s">
        <v>102</v>
      </c>
      <c r="B3542" s="213">
        <v>10600501</v>
      </c>
      <c r="C3542" s="212" t="s">
        <v>12614</v>
      </c>
      <c r="D3542" s="214">
        <v>43497</v>
      </c>
      <c r="E3542" s="160" t="s">
        <v>373</v>
      </c>
      <c r="F3542" s="160">
        <v>101098867</v>
      </c>
      <c r="G3542" s="215">
        <v>16396</v>
      </c>
      <c r="H3542" s="214">
        <v>43467</v>
      </c>
      <c r="I3542" s="160" t="s">
        <v>390</v>
      </c>
      <c r="J3542" s="160" t="s">
        <v>377</v>
      </c>
      <c r="K3542" s="160">
        <f t="shared" si="64"/>
        <v>1</v>
      </c>
      <c r="L3542" s="160" t="e">
        <v>#N/A</v>
      </c>
      <c r="M3542" s="160"/>
    </row>
    <row r="3543" spans="1:13" x14ac:dyDescent="0.25">
      <c r="A3543" s="212" t="s">
        <v>102</v>
      </c>
      <c r="B3543" s="213">
        <v>10600501</v>
      </c>
      <c r="C3543" s="212" t="s">
        <v>12614</v>
      </c>
      <c r="D3543" s="214">
        <v>43497</v>
      </c>
      <c r="E3543" s="160" t="s">
        <v>373</v>
      </c>
      <c r="F3543" s="160">
        <v>101098867</v>
      </c>
      <c r="G3543" s="160">
        <v>183.96</v>
      </c>
      <c r="H3543" s="214">
        <v>43467</v>
      </c>
      <c r="I3543" s="160" t="s">
        <v>390</v>
      </c>
      <c r="J3543" s="160" t="s">
        <v>375</v>
      </c>
      <c r="K3543" s="160">
        <f t="shared" si="64"/>
        <v>1</v>
      </c>
      <c r="L3543" s="160" t="e">
        <v>#N/A</v>
      </c>
      <c r="M3543" s="160"/>
    </row>
    <row r="3544" spans="1:13" x14ac:dyDescent="0.25">
      <c r="A3544" s="212" t="s">
        <v>102</v>
      </c>
      <c r="B3544" s="213">
        <v>10600501</v>
      </c>
      <c r="C3544" s="212" t="s">
        <v>12614</v>
      </c>
      <c r="D3544" s="214">
        <v>43497</v>
      </c>
      <c r="E3544" s="160" t="s">
        <v>373</v>
      </c>
      <c r="F3544" s="160">
        <v>101098867</v>
      </c>
      <c r="G3544" s="215">
        <v>39477.17</v>
      </c>
      <c r="H3544" s="214">
        <v>43467</v>
      </c>
      <c r="I3544" s="160" t="s">
        <v>390</v>
      </c>
      <c r="J3544" s="160" t="s">
        <v>376</v>
      </c>
      <c r="K3544" s="160">
        <f t="shared" si="64"/>
        <v>1</v>
      </c>
      <c r="L3544" s="160" t="e">
        <v>#N/A</v>
      </c>
      <c r="M3544" s="160"/>
    </row>
    <row r="3545" spans="1:13" x14ac:dyDescent="0.25">
      <c r="A3545" s="212" t="s">
        <v>102</v>
      </c>
      <c r="B3545" s="213">
        <v>10600501</v>
      </c>
      <c r="C3545" s="212" t="s">
        <v>12614</v>
      </c>
      <c r="D3545" s="214">
        <v>43497</v>
      </c>
      <c r="E3545" s="160" t="s">
        <v>373</v>
      </c>
      <c r="F3545" s="160">
        <v>101101624</v>
      </c>
      <c r="G3545" s="160">
        <v>126.94</v>
      </c>
      <c r="H3545" s="214">
        <v>43497</v>
      </c>
      <c r="I3545" s="160" t="s">
        <v>487</v>
      </c>
      <c r="J3545" s="160" t="s">
        <v>375</v>
      </c>
      <c r="K3545" s="160">
        <f t="shared" si="64"/>
        <v>2</v>
      </c>
      <c r="L3545" s="160" t="e">
        <v>#N/A</v>
      </c>
      <c r="M3545" s="160"/>
    </row>
    <row r="3546" spans="1:13" x14ac:dyDescent="0.25">
      <c r="A3546" s="212" t="s">
        <v>102</v>
      </c>
      <c r="B3546" s="213">
        <v>10600501</v>
      </c>
      <c r="C3546" s="212" t="s">
        <v>12614</v>
      </c>
      <c r="D3546" s="214">
        <v>43497</v>
      </c>
      <c r="E3546" s="160" t="s">
        <v>373</v>
      </c>
      <c r="F3546" s="160">
        <v>101101624</v>
      </c>
      <c r="G3546" s="215">
        <v>2848.5</v>
      </c>
      <c r="H3546" s="214">
        <v>43497</v>
      </c>
      <c r="I3546" s="160" t="s">
        <v>487</v>
      </c>
      <c r="J3546" s="160" t="s">
        <v>377</v>
      </c>
      <c r="K3546" s="160">
        <f t="shared" si="64"/>
        <v>2</v>
      </c>
      <c r="L3546" s="160" t="e">
        <v>#N/A</v>
      </c>
      <c r="M3546" s="160"/>
    </row>
    <row r="3547" spans="1:13" x14ac:dyDescent="0.25">
      <c r="A3547" s="212" t="s">
        <v>102</v>
      </c>
      <c r="B3547" s="213">
        <v>10600501</v>
      </c>
      <c r="C3547" s="212" t="s">
        <v>12614</v>
      </c>
      <c r="D3547" s="214">
        <v>43497</v>
      </c>
      <c r="E3547" s="160" t="s">
        <v>373</v>
      </c>
      <c r="F3547" s="160">
        <v>101101624</v>
      </c>
      <c r="G3547" s="215">
        <v>9800.77</v>
      </c>
      <c r="H3547" s="214">
        <v>43497</v>
      </c>
      <c r="I3547" s="160" t="s">
        <v>487</v>
      </c>
      <c r="J3547" s="160" t="s">
        <v>376</v>
      </c>
      <c r="K3547" s="160">
        <f t="shared" si="64"/>
        <v>2</v>
      </c>
      <c r="L3547" s="160" t="e">
        <v>#N/A</v>
      </c>
      <c r="M3547" s="160"/>
    </row>
    <row r="3548" spans="1:13" x14ac:dyDescent="0.25">
      <c r="A3548" s="212" t="s">
        <v>102</v>
      </c>
      <c r="B3548" s="213">
        <v>10600501</v>
      </c>
      <c r="C3548" s="212" t="s">
        <v>12614</v>
      </c>
      <c r="D3548" s="214">
        <v>43497</v>
      </c>
      <c r="E3548" s="160" t="s">
        <v>373</v>
      </c>
      <c r="F3548" s="160">
        <v>101102255</v>
      </c>
      <c r="G3548" s="215">
        <v>3388.82</v>
      </c>
      <c r="H3548" s="214">
        <v>43497</v>
      </c>
      <c r="I3548" s="160" t="s">
        <v>488</v>
      </c>
      <c r="J3548" s="160" t="s">
        <v>377</v>
      </c>
      <c r="K3548" s="160">
        <f t="shared" si="64"/>
        <v>2</v>
      </c>
      <c r="L3548" s="160" t="e">
        <v>#N/A</v>
      </c>
      <c r="M3548" s="160"/>
    </row>
    <row r="3549" spans="1:13" x14ac:dyDescent="0.25">
      <c r="A3549" s="212" t="s">
        <v>102</v>
      </c>
      <c r="B3549" s="213">
        <v>10600501</v>
      </c>
      <c r="C3549" s="212" t="s">
        <v>12614</v>
      </c>
      <c r="D3549" s="214">
        <v>43497</v>
      </c>
      <c r="E3549" s="160" t="s">
        <v>373</v>
      </c>
      <c r="F3549" s="160">
        <v>101102255</v>
      </c>
      <c r="G3549" s="160">
        <v>279.64</v>
      </c>
      <c r="H3549" s="214">
        <v>43497</v>
      </c>
      <c r="I3549" s="160" t="s">
        <v>488</v>
      </c>
      <c r="J3549" s="160" t="s">
        <v>375</v>
      </c>
      <c r="K3549" s="160">
        <f t="shared" si="64"/>
        <v>2</v>
      </c>
      <c r="L3549" s="160" t="e">
        <v>#N/A</v>
      </c>
      <c r="M3549" s="160"/>
    </row>
    <row r="3550" spans="1:13" x14ac:dyDescent="0.25">
      <c r="A3550" s="212" t="s">
        <v>102</v>
      </c>
      <c r="B3550" s="213">
        <v>10600501</v>
      </c>
      <c r="C3550" s="212" t="s">
        <v>12614</v>
      </c>
      <c r="D3550" s="214">
        <v>43497</v>
      </c>
      <c r="E3550" s="160" t="s">
        <v>373</v>
      </c>
      <c r="F3550" s="160">
        <v>101102255</v>
      </c>
      <c r="G3550" s="215">
        <v>9311.4500000000007</v>
      </c>
      <c r="H3550" s="214">
        <v>43497</v>
      </c>
      <c r="I3550" s="160" t="s">
        <v>488</v>
      </c>
      <c r="J3550" s="160" t="s">
        <v>376</v>
      </c>
      <c r="K3550" s="160">
        <f t="shared" si="64"/>
        <v>2</v>
      </c>
      <c r="L3550" s="160" t="e">
        <v>#N/A</v>
      </c>
      <c r="M3550" s="160"/>
    </row>
    <row r="3551" spans="1:13" x14ac:dyDescent="0.25">
      <c r="A3551" s="212" t="s">
        <v>102</v>
      </c>
      <c r="B3551" s="213">
        <v>10600501</v>
      </c>
      <c r="C3551" s="212" t="s">
        <v>12614</v>
      </c>
      <c r="D3551" s="214">
        <v>43497</v>
      </c>
      <c r="E3551" s="160" t="s">
        <v>373</v>
      </c>
      <c r="F3551" s="160">
        <v>101102409</v>
      </c>
      <c r="G3551" s="215">
        <v>29610.68</v>
      </c>
      <c r="H3551" s="214">
        <v>43469</v>
      </c>
      <c r="I3551" s="160" t="s">
        <v>393</v>
      </c>
      <c r="J3551" s="160" t="s">
        <v>376</v>
      </c>
      <c r="K3551" s="160">
        <f t="shared" si="64"/>
        <v>1</v>
      </c>
      <c r="L3551" s="160" t="e">
        <v>#N/A</v>
      </c>
      <c r="M3551" s="160"/>
    </row>
    <row r="3552" spans="1:13" x14ac:dyDescent="0.25">
      <c r="A3552" s="212" t="s">
        <v>102</v>
      </c>
      <c r="B3552" s="213">
        <v>10600501</v>
      </c>
      <c r="C3552" s="212" t="s">
        <v>12614</v>
      </c>
      <c r="D3552" s="214">
        <v>43497</v>
      </c>
      <c r="E3552" s="160" t="s">
        <v>373</v>
      </c>
      <c r="F3552" s="160">
        <v>101102409</v>
      </c>
      <c r="G3552" s="160">
        <v>121.38</v>
      </c>
      <c r="H3552" s="214">
        <v>43469</v>
      </c>
      <c r="I3552" s="160" t="s">
        <v>393</v>
      </c>
      <c r="J3552" s="160" t="s">
        <v>375</v>
      </c>
      <c r="K3552" s="160">
        <f t="shared" si="64"/>
        <v>1</v>
      </c>
      <c r="L3552" s="160" t="e">
        <v>#N/A</v>
      </c>
      <c r="M3552" s="160"/>
    </row>
    <row r="3553" spans="1:13" x14ac:dyDescent="0.25">
      <c r="A3553" s="212" t="s">
        <v>102</v>
      </c>
      <c r="B3553" s="213">
        <v>10600501</v>
      </c>
      <c r="C3553" s="212" t="s">
        <v>12614</v>
      </c>
      <c r="D3553" s="214">
        <v>43497</v>
      </c>
      <c r="E3553" s="160" t="s">
        <v>373</v>
      </c>
      <c r="F3553" s="160">
        <v>101102409</v>
      </c>
      <c r="G3553" s="160">
        <v>511.75</v>
      </c>
      <c r="H3553" s="214">
        <v>43469</v>
      </c>
      <c r="I3553" s="160" t="s">
        <v>393</v>
      </c>
      <c r="J3553" s="160" t="s">
        <v>377</v>
      </c>
      <c r="K3553" s="160">
        <f t="shared" si="64"/>
        <v>1</v>
      </c>
      <c r="L3553" s="160" t="e">
        <v>#N/A</v>
      </c>
      <c r="M3553" s="160"/>
    </row>
    <row r="3554" spans="1:13" x14ac:dyDescent="0.25">
      <c r="A3554" s="212" t="s">
        <v>102</v>
      </c>
      <c r="B3554" s="213">
        <v>10600501</v>
      </c>
      <c r="C3554" s="212" t="s">
        <v>12614</v>
      </c>
      <c r="D3554" s="214">
        <v>43497</v>
      </c>
      <c r="E3554" s="160" t="s">
        <v>373</v>
      </c>
      <c r="F3554" s="160">
        <v>101108174</v>
      </c>
      <c r="G3554" s="160">
        <v>327.04000000000002</v>
      </c>
      <c r="H3554" s="214">
        <v>43487</v>
      </c>
      <c r="I3554" s="160" t="s">
        <v>444</v>
      </c>
      <c r="J3554" s="160" t="s">
        <v>377</v>
      </c>
      <c r="K3554" s="160">
        <f t="shared" ref="K3554:K3585" si="65">MONTH(H3554)</f>
        <v>1</v>
      </c>
      <c r="L3554" s="160" t="e">
        <v>#N/A</v>
      </c>
      <c r="M3554" s="160"/>
    </row>
    <row r="3555" spans="1:13" x14ac:dyDescent="0.25">
      <c r="A3555" s="212" t="s">
        <v>102</v>
      </c>
      <c r="B3555" s="213">
        <v>10600501</v>
      </c>
      <c r="C3555" s="212" t="s">
        <v>12614</v>
      </c>
      <c r="D3555" s="214">
        <v>43497</v>
      </c>
      <c r="E3555" s="160" t="s">
        <v>373</v>
      </c>
      <c r="F3555" s="160">
        <v>101108174</v>
      </c>
      <c r="G3555" s="160">
        <v>213.79</v>
      </c>
      <c r="H3555" s="214">
        <v>43487</v>
      </c>
      <c r="I3555" s="160" t="s">
        <v>444</v>
      </c>
      <c r="J3555" s="160" t="s">
        <v>376</v>
      </c>
      <c r="K3555" s="160">
        <f t="shared" si="65"/>
        <v>1</v>
      </c>
      <c r="L3555" s="160" t="e">
        <v>#N/A</v>
      </c>
      <c r="M3555" s="160"/>
    </row>
    <row r="3556" spans="1:13" x14ac:dyDescent="0.25">
      <c r="A3556" s="212" t="s">
        <v>102</v>
      </c>
      <c r="B3556" s="213">
        <v>10600501</v>
      </c>
      <c r="C3556" s="212" t="s">
        <v>12614</v>
      </c>
      <c r="D3556" s="214">
        <v>43497</v>
      </c>
      <c r="E3556" s="160" t="s">
        <v>373</v>
      </c>
      <c r="F3556" s="160">
        <v>101108285</v>
      </c>
      <c r="G3556" s="215">
        <v>7208.46</v>
      </c>
      <c r="H3556" s="214">
        <v>43518</v>
      </c>
      <c r="I3556" s="160" t="s">
        <v>492</v>
      </c>
      <c r="J3556" s="160" t="s">
        <v>376</v>
      </c>
      <c r="K3556" s="160">
        <f t="shared" si="65"/>
        <v>2</v>
      </c>
      <c r="L3556" s="160" t="e">
        <v>#N/A</v>
      </c>
      <c r="M3556" s="160"/>
    </row>
    <row r="3557" spans="1:13" x14ac:dyDescent="0.25">
      <c r="A3557" s="212" t="s">
        <v>102</v>
      </c>
      <c r="B3557" s="213">
        <v>10600501</v>
      </c>
      <c r="C3557" s="212" t="s">
        <v>12614</v>
      </c>
      <c r="D3557" s="214">
        <v>43497</v>
      </c>
      <c r="E3557" s="160" t="s">
        <v>373</v>
      </c>
      <c r="F3557" s="160">
        <v>101108285</v>
      </c>
      <c r="G3557" s="160">
        <v>441.34</v>
      </c>
      <c r="H3557" s="214">
        <v>43518</v>
      </c>
      <c r="I3557" s="160" t="s">
        <v>492</v>
      </c>
      <c r="J3557" s="160" t="s">
        <v>380</v>
      </c>
      <c r="K3557" s="160">
        <f t="shared" si="65"/>
        <v>2</v>
      </c>
      <c r="L3557" s="160" t="e">
        <v>#N/A</v>
      </c>
      <c r="M3557" s="160"/>
    </row>
    <row r="3558" spans="1:13" x14ac:dyDescent="0.25">
      <c r="A3558" s="212" t="s">
        <v>102</v>
      </c>
      <c r="B3558" s="213">
        <v>10600501</v>
      </c>
      <c r="C3558" s="212" t="s">
        <v>12614</v>
      </c>
      <c r="D3558" s="214">
        <v>43497</v>
      </c>
      <c r="E3558" s="160" t="s">
        <v>373</v>
      </c>
      <c r="F3558" s="160">
        <v>101108285</v>
      </c>
      <c r="G3558" s="160">
        <v>147.11000000000001</v>
      </c>
      <c r="H3558" s="214">
        <v>43518</v>
      </c>
      <c r="I3558" s="160" t="s">
        <v>492</v>
      </c>
      <c r="J3558" s="160" t="s">
        <v>447</v>
      </c>
      <c r="K3558" s="160">
        <f t="shared" si="65"/>
        <v>2</v>
      </c>
      <c r="L3558" s="160" t="e">
        <v>#N/A</v>
      </c>
      <c r="M3558" s="160"/>
    </row>
    <row r="3559" spans="1:13" x14ac:dyDescent="0.25">
      <c r="A3559" s="212" t="s">
        <v>102</v>
      </c>
      <c r="B3559" s="213">
        <v>10600501</v>
      </c>
      <c r="C3559" s="212" t="s">
        <v>12614</v>
      </c>
      <c r="D3559" s="214">
        <v>43497</v>
      </c>
      <c r="E3559" s="160" t="s">
        <v>373</v>
      </c>
      <c r="F3559" s="160">
        <v>101108285</v>
      </c>
      <c r="G3559" s="215">
        <v>1176.8800000000001</v>
      </c>
      <c r="H3559" s="214">
        <v>43518</v>
      </c>
      <c r="I3559" s="160" t="s">
        <v>492</v>
      </c>
      <c r="J3559" s="160" t="s">
        <v>375</v>
      </c>
      <c r="K3559" s="160">
        <f t="shared" si="65"/>
        <v>2</v>
      </c>
      <c r="L3559" s="160" t="e">
        <v>#N/A</v>
      </c>
      <c r="M3559" s="160"/>
    </row>
    <row r="3560" spans="1:13" x14ac:dyDescent="0.25">
      <c r="A3560" s="212" t="s">
        <v>102</v>
      </c>
      <c r="B3560" s="213">
        <v>10600501</v>
      </c>
      <c r="C3560" s="212" t="s">
        <v>12614</v>
      </c>
      <c r="D3560" s="214">
        <v>43497</v>
      </c>
      <c r="E3560" s="160" t="s">
        <v>373</v>
      </c>
      <c r="F3560" s="160">
        <v>101108285</v>
      </c>
      <c r="G3560" s="215">
        <v>5737.33</v>
      </c>
      <c r="H3560" s="214">
        <v>43518</v>
      </c>
      <c r="I3560" s="160" t="s">
        <v>492</v>
      </c>
      <c r="J3560" s="160" t="s">
        <v>377</v>
      </c>
      <c r="K3560" s="160">
        <f t="shared" si="65"/>
        <v>2</v>
      </c>
      <c r="L3560" s="160" t="e">
        <v>#N/A</v>
      </c>
      <c r="M3560" s="160"/>
    </row>
    <row r="3561" spans="1:13" x14ac:dyDescent="0.25">
      <c r="A3561" s="212" t="s">
        <v>102</v>
      </c>
      <c r="B3561" s="213">
        <v>10600501</v>
      </c>
      <c r="C3561" s="212" t="s">
        <v>12614</v>
      </c>
      <c r="D3561" s="214">
        <v>43497</v>
      </c>
      <c r="E3561" s="160" t="s">
        <v>373</v>
      </c>
      <c r="F3561" s="160">
        <v>101108406</v>
      </c>
      <c r="G3561" s="160">
        <v>498.99</v>
      </c>
      <c r="H3561" s="214">
        <v>43483</v>
      </c>
      <c r="I3561" s="160" t="s">
        <v>445</v>
      </c>
      <c r="J3561" s="160" t="s">
        <v>375</v>
      </c>
      <c r="K3561" s="160">
        <f t="shared" si="65"/>
        <v>1</v>
      </c>
      <c r="L3561" s="160" t="e">
        <v>#N/A</v>
      </c>
      <c r="M3561" s="160"/>
    </row>
    <row r="3562" spans="1:13" x14ac:dyDescent="0.25">
      <c r="A3562" s="212" t="s">
        <v>102</v>
      </c>
      <c r="B3562" s="213">
        <v>10600501</v>
      </c>
      <c r="C3562" s="212" t="s">
        <v>12614</v>
      </c>
      <c r="D3562" s="214">
        <v>43497</v>
      </c>
      <c r="E3562" s="160" t="s">
        <v>373</v>
      </c>
      <c r="F3562" s="160">
        <v>101108406</v>
      </c>
      <c r="G3562" s="215">
        <v>21921.759999999998</v>
      </c>
      <c r="H3562" s="214">
        <v>43483</v>
      </c>
      <c r="I3562" s="160" t="s">
        <v>445</v>
      </c>
      <c r="J3562" s="160" t="s">
        <v>376</v>
      </c>
      <c r="K3562" s="160">
        <f t="shared" si="65"/>
        <v>1</v>
      </c>
      <c r="L3562" s="160" t="e">
        <v>#N/A</v>
      </c>
      <c r="M3562" s="160"/>
    </row>
    <row r="3563" spans="1:13" x14ac:dyDescent="0.25">
      <c r="A3563" s="212" t="s">
        <v>102</v>
      </c>
      <c r="B3563" s="213">
        <v>10600501</v>
      </c>
      <c r="C3563" s="212" t="s">
        <v>12614</v>
      </c>
      <c r="D3563" s="214">
        <v>43497</v>
      </c>
      <c r="E3563" s="160" t="s">
        <v>373</v>
      </c>
      <c r="F3563" s="160">
        <v>101108406</v>
      </c>
      <c r="G3563" s="215">
        <v>141765.72</v>
      </c>
      <c r="H3563" s="214">
        <v>43483</v>
      </c>
      <c r="I3563" s="160" t="s">
        <v>445</v>
      </c>
      <c r="J3563" s="160" t="s">
        <v>377</v>
      </c>
      <c r="K3563" s="160">
        <f t="shared" si="65"/>
        <v>1</v>
      </c>
      <c r="L3563" s="160" t="e">
        <v>#N/A</v>
      </c>
      <c r="M3563" s="160"/>
    </row>
    <row r="3564" spans="1:13" x14ac:dyDescent="0.25">
      <c r="A3564" s="212" t="s">
        <v>102</v>
      </c>
      <c r="B3564" s="213">
        <v>10600501</v>
      </c>
      <c r="C3564" s="212" t="s">
        <v>12614</v>
      </c>
      <c r="D3564" s="214">
        <v>43497</v>
      </c>
      <c r="E3564" s="160" t="s">
        <v>373</v>
      </c>
      <c r="F3564" s="160">
        <v>101108629</v>
      </c>
      <c r="G3564" s="160">
        <v>584.66</v>
      </c>
      <c r="H3564" s="214">
        <v>43488</v>
      </c>
      <c r="I3564" s="160" t="s">
        <v>466</v>
      </c>
      <c r="J3564" s="160" t="s">
        <v>375</v>
      </c>
      <c r="K3564" s="160">
        <f t="shared" si="65"/>
        <v>1</v>
      </c>
      <c r="L3564" s="160" t="e">
        <v>#N/A</v>
      </c>
      <c r="M3564" s="160"/>
    </row>
    <row r="3565" spans="1:13" x14ac:dyDescent="0.25">
      <c r="A3565" s="212" t="s">
        <v>102</v>
      </c>
      <c r="B3565" s="213">
        <v>10600501</v>
      </c>
      <c r="C3565" s="212" t="s">
        <v>12614</v>
      </c>
      <c r="D3565" s="214">
        <v>43497</v>
      </c>
      <c r="E3565" s="160" t="s">
        <v>373</v>
      </c>
      <c r="F3565" s="160">
        <v>101108629</v>
      </c>
      <c r="G3565" s="215">
        <v>28617.1</v>
      </c>
      <c r="H3565" s="214">
        <v>43488</v>
      </c>
      <c r="I3565" s="160" t="s">
        <v>466</v>
      </c>
      <c r="J3565" s="160" t="s">
        <v>377</v>
      </c>
      <c r="K3565" s="160">
        <f t="shared" si="65"/>
        <v>1</v>
      </c>
      <c r="L3565" s="160" t="e">
        <v>#N/A</v>
      </c>
      <c r="M3565" s="160"/>
    </row>
    <row r="3566" spans="1:13" x14ac:dyDescent="0.25">
      <c r="A3566" s="212" t="s">
        <v>102</v>
      </c>
      <c r="B3566" s="213">
        <v>10600501</v>
      </c>
      <c r="C3566" s="212" t="s">
        <v>12614</v>
      </c>
      <c r="D3566" s="214">
        <v>43497</v>
      </c>
      <c r="E3566" s="160" t="s">
        <v>373</v>
      </c>
      <c r="F3566" s="160">
        <v>101108629</v>
      </c>
      <c r="G3566" s="215">
        <v>46639.74</v>
      </c>
      <c r="H3566" s="214">
        <v>43488</v>
      </c>
      <c r="I3566" s="160" t="s">
        <v>466</v>
      </c>
      <c r="J3566" s="160" t="s">
        <v>376</v>
      </c>
      <c r="K3566" s="160">
        <f t="shared" si="65"/>
        <v>1</v>
      </c>
      <c r="L3566" s="160" t="e">
        <v>#N/A</v>
      </c>
      <c r="M3566" s="160"/>
    </row>
    <row r="3567" spans="1:13" x14ac:dyDescent="0.25">
      <c r="A3567" s="212" t="s">
        <v>102</v>
      </c>
      <c r="B3567" s="213">
        <v>10600501</v>
      </c>
      <c r="C3567" s="212" t="s">
        <v>12614</v>
      </c>
      <c r="D3567" s="214">
        <v>43497</v>
      </c>
      <c r="E3567" s="160" t="s">
        <v>373</v>
      </c>
      <c r="F3567" s="160">
        <v>101109764</v>
      </c>
      <c r="G3567" s="160">
        <v>165.16</v>
      </c>
      <c r="H3567" s="214">
        <v>43467</v>
      </c>
      <c r="I3567" s="160" t="s">
        <v>399</v>
      </c>
      <c r="J3567" s="160" t="s">
        <v>375</v>
      </c>
      <c r="K3567" s="160">
        <f t="shared" si="65"/>
        <v>1</v>
      </c>
      <c r="L3567" s="160" t="e">
        <v>#N/A</v>
      </c>
      <c r="M3567" s="160"/>
    </row>
    <row r="3568" spans="1:13" x14ac:dyDescent="0.25">
      <c r="A3568" s="212" t="s">
        <v>102</v>
      </c>
      <c r="B3568" s="213">
        <v>10600501</v>
      </c>
      <c r="C3568" s="212" t="s">
        <v>12614</v>
      </c>
      <c r="D3568" s="214">
        <v>43497</v>
      </c>
      <c r="E3568" s="160" t="s">
        <v>373</v>
      </c>
      <c r="F3568" s="160">
        <v>101109764</v>
      </c>
      <c r="G3568" s="215">
        <v>41350.620000000003</v>
      </c>
      <c r="H3568" s="214">
        <v>43467</v>
      </c>
      <c r="I3568" s="160" t="s">
        <v>399</v>
      </c>
      <c r="J3568" s="160" t="s">
        <v>376</v>
      </c>
      <c r="K3568" s="160">
        <f t="shared" si="65"/>
        <v>1</v>
      </c>
      <c r="L3568" s="160" t="e">
        <v>#N/A</v>
      </c>
      <c r="M3568" s="160"/>
    </row>
    <row r="3569" spans="1:13" x14ac:dyDescent="0.25">
      <c r="A3569" s="212" t="s">
        <v>102</v>
      </c>
      <c r="B3569" s="213">
        <v>10600501</v>
      </c>
      <c r="C3569" s="212" t="s">
        <v>12614</v>
      </c>
      <c r="D3569" s="214">
        <v>43497</v>
      </c>
      <c r="E3569" s="160" t="s">
        <v>373</v>
      </c>
      <c r="F3569" s="160">
        <v>101109764</v>
      </c>
      <c r="G3569" s="215">
        <v>10425.16</v>
      </c>
      <c r="H3569" s="214">
        <v>43467</v>
      </c>
      <c r="I3569" s="160" t="s">
        <v>399</v>
      </c>
      <c r="J3569" s="160" t="s">
        <v>377</v>
      </c>
      <c r="K3569" s="160">
        <f t="shared" si="65"/>
        <v>1</v>
      </c>
      <c r="L3569" s="160" t="e">
        <v>#N/A</v>
      </c>
      <c r="M3569" s="160"/>
    </row>
    <row r="3570" spans="1:13" x14ac:dyDescent="0.25">
      <c r="A3570" s="212" t="s">
        <v>102</v>
      </c>
      <c r="B3570" s="213">
        <v>10600501</v>
      </c>
      <c r="C3570" s="212" t="s">
        <v>12614</v>
      </c>
      <c r="D3570" s="214">
        <v>43497</v>
      </c>
      <c r="E3570" s="160" t="s">
        <v>373</v>
      </c>
      <c r="F3570" s="160">
        <v>101110912</v>
      </c>
      <c r="G3570" s="160">
        <v>227.93</v>
      </c>
      <c r="H3570" s="214">
        <v>43501</v>
      </c>
      <c r="I3570" s="160" t="s">
        <v>495</v>
      </c>
      <c r="J3570" s="160" t="s">
        <v>375</v>
      </c>
      <c r="K3570" s="160">
        <f t="shared" si="65"/>
        <v>2</v>
      </c>
      <c r="L3570" s="160" t="e">
        <v>#N/A</v>
      </c>
      <c r="M3570" s="160"/>
    </row>
    <row r="3571" spans="1:13" x14ac:dyDescent="0.25">
      <c r="A3571" s="212" t="s">
        <v>102</v>
      </c>
      <c r="B3571" s="213">
        <v>10600501</v>
      </c>
      <c r="C3571" s="212" t="s">
        <v>12614</v>
      </c>
      <c r="D3571" s="214">
        <v>43497</v>
      </c>
      <c r="E3571" s="160" t="s">
        <v>373</v>
      </c>
      <c r="F3571" s="160">
        <v>101110912</v>
      </c>
      <c r="G3571" s="215">
        <v>19500.240000000002</v>
      </c>
      <c r="H3571" s="214">
        <v>43501</v>
      </c>
      <c r="I3571" s="160" t="s">
        <v>495</v>
      </c>
      <c r="J3571" s="160" t="s">
        <v>377</v>
      </c>
      <c r="K3571" s="160">
        <f t="shared" si="65"/>
        <v>2</v>
      </c>
      <c r="L3571" s="160" t="e">
        <v>#N/A</v>
      </c>
      <c r="M3571" s="160"/>
    </row>
    <row r="3572" spans="1:13" x14ac:dyDescent="0.25">
      <c r="A3572" s="212" t="s">
        <v>102</v>
      </c>
      <c r="B3572" s="213">
        <v>10600501</v>
      </c>
      <c r="C3572" s="212" t="s">
        <v>12614</v>
      </c>
      <c r="D3572" s="214">
        <v>43497</v>
      </c>
      <c r="E3572" s="160" t="s">
        <v>373</v>
      </c>
      <c r="F3572" s="160">
        <v>101111247</v>
      </c>
      <c r="G3572" s="215">
        <v>11717.3</v>
      </c>
      <c r="H3572" s="214">
        <v>43494</v>
      </c>
      <c r="I3572" s="160" t="s">
        <v>470</v>
      </c>
      <c r="J3572" s="160" t="s">
        <v>376</v>
      </c>
      <c r="K3572" s="160">
        <f t="shared" si="65"/>
        <v>1</v>
      </c>
      <c r="L3572" s="160" t="e">
        <v>#N/A</v>
      </c>
      <c r="M3572" s="160"/>
    </row>
    <row r="3573" spans="1:13" x14ac:dyDescent="0.25">
      <c r="A3573" s="212" t="s">
        <v>102</v>
      </c>
      <c r="B3573" s="213">
        <v>10600501</v>
      </c>
      <c r="C3573" s="212" t="s">
        <v>12614</v>
      </c>
      <c r="D3573" s="214">
        <v>43497</v>
      </c>
      <c r="E3573" s="160" t="s">
        <v>373</v>
      </c>
      <c r="F3573" s="160">
        <v>101111247</v>
      </c>
      <c r="G3573" s="215">
        <v>3784</v>
      </c>
      <c r="H3573" s="214">
        <v>43494</v>
      </c>
      <c r="I3573" s="160" t="s">
        <v>470</v>
      </c>
      <c r="J3573" s="160" t="s">
        <v>377</v>
      </c>
      <c r="K3573" s="160">
        <f t="shared" si="65"/>
        <v>1</v>
      </c>
      <c r="L3573" s="160" t="e">
        <v>#N/A</v>
      </c>
      <c r="M3573" s="160"/>
    </row>
    <row r="3574" spans="1:13" x14ac:dyDescent="0.25">
      <c r="A3574" s="212" t="s">
        <v>102</v>
      </c>
      <c r="B3574" s="213">
        <v>10600501</v>
      </c>
      <c r="C3574" s="212" t="s">
        <v>12614</v>
      </c>
      <c r="D3574" s="214">
        <v>43497</v>
      </c>
      <c r="E3574" s="160" t="s">
        <v>373</v>
      </c>
      <c r="F3574" s="160">
        <v>101111247</v>
      </c>
      <c r="G3574" s="160">
        <v>135.05000000000001</v>
      </c>
      <c r="H3574" s="214">
        <v>43494</v>
      </c>
      <c r="I3574" s="160" t="s">
        <v>470</v>
      </c>
      <c r="J3574" s="160" t="s">
        <v>375</v>
      </c>
      <c r="K3574" s="160">
        <f t="shared" si="65"/>
        <v>1</v>
      </c>
      <c r="L3574" s="160" t="e">
        <v>#N/A</v>
      </c>
      <c r="M3574" s="160"/>
    </row>
    <row r="3575" spans="1:13" x14ac:dyDescent="0.25">
      <c r="A3575" s="212" t="s">
        <v>102</v>
      </c>
      <c r="B3575" s="213">
        <v>10600501</v>
      </c>
      <c r="C3575" s="212" t="s">
        <v>12614</v>
      </c>
      <c r="D3575" s="214">
        <v>43497</v>
      </c>
      <c r="E3575" s="160" t="s">
        <v>373</v>
      </c>
      <c r="F3575" s="160">
        <v>101111258</v>
      </c>
      <c r="G3575" s="160">
        <v>157.86000000000001</v>
      </c>
      <c r="H3575" s="214">
        <v>43483</v>
      </c>
      <c r="I3575" s="160" t="s">
        <v>442</v>
      </c>
      <c r="J3575" s="160" t="s">
        <v>375</v>
      </c>
      <c r="K3575" s="160">
        <f t="shared" si="65"/>
        <v>1</v>
      </c>
      <c r="L3575" s="160" t="e">
        <v>#N/A</v>
      </c>
      <c r="M3575" s="160"/>
    </row>
    <row r="3576" spans="1:13" x14ac:dyDescent="0.25">
      <c r="A3576" s="212" t="s">
        <v>102</v>
      </c>
      <c r="B3576" s="213">
        <v>10600501</v>
      </c>
      <c r="C3576" s="212" t="s">
        <v>12614</v>
      </c>
      <c r="D3576" s="214">
        <v>43497</v>
      </c>
      <c r="E3576" s="160" t="s">
        <v>373</v>
      </c>
      <c r="F3576" s="160">
        <v>101111258</v>
      </c>
      <c r="G3576" s="215">
        <v>10717.86</v>
      </c>
      <c r="H3576" s="214">
        <v>43483</v>
      </c>
      <c r="I3576" s="160" t="s">
        <v>442</v>
      </c>
      <c r="J3576" s="160" t="s">
        <v>377</v>
      </c>
      <c r="K3576" s="160">
        <f t="shared" si="65"/>
        <v>1</v>
      </c>
      <c r="L3576" s="160" t="e">
        <v>#N/A</v>
      </c>
      <c r="M3576" s="160"/>
    </row>
    <row r="3577" spans="1:13" x14ac:dyDescent="0.25">
      <c r="A3577" s="212" t="s">
        <v>102</v>
      </c>
      <c r="B3577" s="213">
        <v>10600501</v>
      </c>
      <c r="C3577" s="212" t="s">
        <v>12614</v>
      </c>
      <c r="D3577" s="214">
        <v>43497</v>
      </c>
      <c r="E3577" s="160" t="s">
        <v>373</v>
      </c>
      <c r="F3577" s="160">
        <v>101111368</v>
      </c>
      <c r="G3577" s="215">
        <v>2314.09</v>
      </c>
      <c r="H3577" s="214">
        <v>43483</v>
      </c>
      <c r="I3577" s="160" t="s">
        <v>443</v>
      </c>
      <c r="J3577" s="160" t="s">
        <v>376</v>
      </c>
      <c r="K3577" s="160">
        <f t="shared" si="65"/>
        <v>1</v>
      </c>
      <c r="L3577" s="160" t="e">
        <v>#N/A</v>
      </c>
      <c r="M3577" s="160"/>
    </row>
    <row r="3578" spans="1:13" x14ac:dyDescent="0.25">
      <c r="A3578" s="212" t="s">
        <v>102</v>
      </c>
      <c r="B3578" s="213">
        <v>10600501</v>
      </c>
      <c r="C3578" s="212" t="s">
        <v>12614</v>
      </c>
      <c r="D3578" s="214">
        <v>43497</v>
      </c>
      <c r="E3578" s="160" t="s">
        <v>373</v>
      </c>
      <c r="F3578" s="160">
        <v>101111368</v>
      </c>
      <c r="G3578" s="160">
        <v>342.06</v>
      </c>
      <c r="H3578" s="214">
        <v>43483</v>
      </c>
      <c r="I3578" s="160" t="s">
        <v>443</v>
      </c>
      <c r="J3578" s="160" t="s">
        <v>377</v>
      </c>
      <c r="K3578" s="160">
        <f t="shared" si="65"/>
        <v>1</v>
      </c>
      <c r="L3578" s="160" t="e">
        <v>#N/A</v>
      </c>
      <c r="M3578" s="160"/>
    </row>
    <row r="3579" spans="1:13" x14ac:dyDescent="0.25">
      <c r="A3579" s="212" t="s">
        <v>102</v>
      </c>
      <c r="B3579" s="213">
        <v>10600501</v>
      </c>
      <c r="C3579" s="212" t="s">
        <v>12614</v>
      </c>
      <c r="D3579" s="214">
        <v>43497</v>
      </c>
      <c r="E3579" s="160" t="s">
        <v>373</v>
      </c>
      <c r="F3579" s="160">
        <v>101111381</v>
      </c>
      <c r="G3579" s="215">
        <v>42401.39</v>
      </c>
      <c r="H3579" s="214">
        <v>43497</v>
      </c>
      <c r="I3579" s="160" t="s">
        <v>501</v>
      </c>
      <c r="J3579" s="160" t="s">
        <v>377</v>
      </c>
      <c r="K3579" s="160">
        <f t="shared" si="65"/>
        <v>2</v>
      </c>
      <c r="L3579" s="160" t="e">
        <v>#N/A</v>
      </c>
      <c r="M3579" s="160"/>
    </row>
    <row r="3580" spans="1:13" x14ac:dyDescent="0.25">
      <c r="A3580" s="212" t="s">
        <v>102</v>
      </c>
      <c r="B3580" s="213">
        <v>10600501</v>
      </c>
      <c r="C3580" s="212" t="s">
        <v>12614</v>
      </c>
      <c r="D3580" s="214">
        <v>43497</v>
      </c>
      <c r="E3580" s="160" t="s">
        <v>373</v>
      </c>
      <c r="F3580" s="160">
        <v>101111381</v>
      </c>
      <c r="G3580" s="160">
        <v>406.68</v>
      </c>
      <c r="H3580" s="214">
        <v>43497</v>
      </c>
      <c r="I3580" s="160" t="s">
        <v>501</v>
      </c>
      <c r="J3580" s="160" t="s">
        <v>375</v>
      </c>
      <c r="K3580" s="160">
        <f t="shared" si="65"/>
        <v>2</v>
      </c>
      <c r="L3580" s="160" t="e">
        <v>#N/A</v>
      </c>
      <c r="M3580" s="160"/>
    </row>
    <row r="3581" spans="1:13" x14ac:dyDescent="0.25">
      <c r="A3581" s="212" t="s">
        <v>102</v>
      </c>
      <c r="B3581" s="213">
        <v>10600501</v>
      </c>
      <c r="C3581" s="212" t="s">
        <v>12614</v>
      </c>
      <c r="D3581" s="214">
        <v>43497</v>
      </c>
      <c r="E3581" s="160" t="s">
        <v>373</v>
      </c>
      <c r="F3581" s="160">
        <v>101111381</v>
      </c>
      <c r="G3581" s="215">
        <v>82135.570000000007</v>
      </c>
      <c r="H3581" s="214">
        <v>43497</v>
      </c>
      <c r="I3581" s="160" t="s">
        <v>501</v>
      </c>
      <c r="J3581" s="160" t="s">
        <v>376</v>
      </c>
      <c r="K3581" s="160">
        <f t="shared" si="65"/>
        <v>2</v>
      </c>
      <c r="L3581" s="160" t="e">
        <v>#N/A</v>
      </c>
      <c r="M3581" s="160"/>
    </row>
    <row r="3582" spans="1:13" x14ac:dyDescent="0.25">
      <c r="A3582" s="212" t="s">
        <v>102</v>
      </c>
      <c r="B3582" s="213">
        <v>10600501</v>
      </c>
      <c r="C3582" s="212" t="s">
        <v>12614</v>
      </c>
      <c r="D3582" s="214">
        <v>43497</v>
      </c>
      <c r="E3582" s="160" t="s">
        <v>373</v>
      </c>
      <c r="F3582" s="160">
        <v>101111384</v>
      </c>
      <c r="G3582" s="215">
        <v>1572.54</v>
      </c>
      <c r="H3582" s="214">
        <v>43472</v>
      </c>
      <c r="I3582" s="160" t="s">
        <v>403</v>
      </c>
      <c r="J3582" s="160" t="s">
        <v>377</v>
      </c>
      <c r="K3582" s="160">
        <f t="shared" si="65"/>
        <v>1</v>
      </c>
      <c r="L3582" s="160" t="e">
        <v>#N/A</v>
      </c>
      <c r="M3582" s="160"/>
    </row>
    <row r="3583" spans="1:13" x14ac:dyDescent="0.25">
      <c r="A3583" s="212" t="s">
        <v>102</v>
      </c>
      <c r="B3583" s="213">
        <v>10600501</v>
      </c>
      <c r="C3583" s="212" t="s">
        <v>12614</v>
      </c>
      <c r="D3583" s="214">
        <v>43497</v>
      </c>
      <c r="E3583" s="160" t="s">
        <v>373</v>
      </c>
      <c r="F3583" s="160">
        <v>101111384</v>
      </c>
      <c r="G3583" s="215">
        <v>9180.4699999999993</v>
      </c>
      <c r="H3583" s="214">
        <v>43472</v>
      </c>
      <c r="I3583" s="160" t="s">
        <v>403</v>
      </c>
      <c r="J3583" s="160" t="s">
        <v>376</v>
      </c>
      <c r="K3583" s="160">
        <f t="shared" si="65"/>
        <v>1</v>
      </c>
      <c r="L3583" s="160" t="e">
        <v>#N/A</v>
      </c>
      <c r="M3583" s="160"/>
    </row>
    <row r="3584" spans="1:13" x14ac:dyDescent="0.25">
      <c r="A3584" s="212" t="s">
        <v>102</v>
      </c>
      <c r="B3584" s="213">
        <v>10600501</v>
      </c>
      <c r="C3584" s="212" t="s">
        <v>12614</v>
      </c>
      <c r="D3584" s="214">
        <v>43497</v>
      </c>
      <c r="E3584" s="160" t="s">
        <v>373</v>
      </c>
      <c r="F3584" s="160">
        <v>101111268</v>
      </c>
      <c r="G3584" s="160">
        <v>176.5</v>
      </c>
      <c r="H3584" s="214">
        <v>43467</v>
      </c>
      <c r="I3584" s="160" t="s">
        <v>401</v>
      </c>
      <c r="J3584" s="160" t="s">
        <v>377</v>
      </c>
      <c r="K3584" s="160">
        <f t="shared" si="65"/>
        <v>1</v>
      </c>
      <c r="L3584" s="160" t="e">
        <v>#N/A</v>
      </c>
      <c r="M3584" s="160"/>
    </row>
    <row r="3585" spans="1:13" x14ac:dyDescent="0.25">
      <c r="A3585" s="212" t="s">
        <v>102</v>
      </c>
      <c r="B3585" s="213">
        <v>10600501</v>
      </c>
      <c r="C3585" s="212" t="s">
        <v>12614</v>
      </c>
      <c r="D3585" s="214">
        <v>43497</v>
      </c>
      <c r="E3585" s="160" t="s">
        <v>373</v>
      </c>
      <c r="F3585" s="160">
        <v>101111268</v>
      </c>
      <c r="G3585" s="215">
        <v>5083.96</v>
      </c>
      <c r="H3585" s="214">
        <v>43467</v>
      </c>
      <c r="I3585" s="160" t="s">
        <v>401</v>
      </c>
      <c r="J3585" s="160" t="s">
        <v>376</v>
      </c>
      <c r="K3585" s="160">
        <f t="shared" si="65"/>
        <v>1</v>
      </c>
      <c r="L3585" s="160" t="e">
        <v>#N/A</v>
      </c>
      <c r="M3585" s="160"/>
    </row>
    <row r="3586" spans="1:13" x14ac:dyDescent="0.25">
      <c r="A3586" s="212" t="s">
        <v>102</v>
      </c>
      <c r="B3586" s="213">
        <v>10600501</v>
      </c>
      <c r="C3586" s="212" t="s">
        <v>12614</v>
      </c>
      <c r="D3586" s="214">
        <v>43497</v>
      </c>
      <c r="E3586" s="160" t="s">
        <v>373</v>
      </c>
      <c r="F3586" s="160">
        <v>101111276</v>
      </c>
      <c r="G3586" s="160">
        <v>524.84</v>
      </c>
      <c r="H3586" s="214">
        <v>43469</v>
      </c>
      <c r="I3586" s="160" t="s">
        <v>402</v>
      </c>
      <c r="J3586" s="160" t="s">
        <v>377</v>
      </c>
      <c r="K3586" s="160">
        <f t="shared" ref="K3586:K3615" si="66">MONTH(H3586)</f>
        <v>1</v>
      </c>
      <c r="L3586" s="160" t="e">
        <v>#N/A</v>
      </c>
      <c r="M3586" s="160"/>
    </row>
    <row r="3587" spans="1:13" x14ac:dyDescent="0.25">
      <c r="A3587" s="212" t="s">
        <v>102</v>
      </c>
      <c r="B3587" s="213">
        <v>10600501</v>
      </c>
      <c r="C3587" s="212" t="s">
        <v>12614</v>
      </c>
      <c r="D3587" s="214">
        <v>43497</v>
      </c>
      <c r="E3587" s="160" t="s">
        <v>373</v>
      </c>
      <c r="F3587" s="160">
        <v>101111276</v>
      </c>
      <c r="G3587" s="160">
        <v>13.96</v>
      </c>
      <c r="H3587" s="214">
        <v>43469</v>
      </c>
      <c r="I3587" s="160" t="s">
        <v>402</v>
      </c>
      <c r="J3587" s="160" t="s">
        <v>375</v>
      </c>
      <c r="K3587" s="160">
        <f t="shared" si="66"/>
        <v>1</v>
      </c>
      <c r="L3587" s="160" t="e">
        <v>#N/A</v>
      </c>
      <c r="M3587" s="160"/>
    </row>
    <row r="3588" spans="1:13" x14ac:dyDescent="0.25">
      <c r="A3588" s="212" t="s">
        <v>102</v>
      </c>
      <c r="B3588" s="213">
        <v>10600501</v>
      </c>
      <c r="C3588" s="212" t="s">
        <v>12614</v>
      </c>
      <c r="D3588" s="214">
        <v>43497</v>
      </c>
      <c r="E3588" s="160" t="s">
        <v>373</v>
      </c>
      <c r="F3588" s="160">
        <v>101111276</v>
      </c>
      <c r="G3588" s="215">
        <v>1142.18</v>
      </c>
      <c r="H3588" s="214">
        <v>43469</v>
      </c>
      <c r="I3588" s="160" t="s">
        <v>402</v>
      </c>
      <c r="J3588" s="160" t="s">
        <v>376</v>
      </c>
      <c r="K3588" s="160">
        <f t="shared" si="66"/>
        <v>1</v>
      </c>
      <c r="L3588" s="160" t="e">
        <v>#N/A</v>
      </c>
      <c r="M3588" s="160"/>
    </row>
    <row r="3589" spans="1:13" x14ac:dyDescent="0.25">
      <c r="A3589" s="212" t="s">
        <v>102</v>
      </c>
      <c r="B3589" s="213">
        <v>10600501</v>
      </c>
      <c r="C3589" s="212" t="s">
        <v>12614</v>
      </c>
      <c r="D3589" s="214">
        <v>43497</v>
      </c>
      <c r="E3589" s="160" t="s">
        <v>373</v>
      </c>
      <c r="F3589" s="160">
        <v>101111277</v>
      </c>
      <c r="G3589" s="215">
        <v>8247.82</v>
      </c>
      <c r="H3589" s="214">
        <v>43521</v>
      </c>
      <c r="I3589" s="160" t="s">
        <v>537</v>
      </c>
      <c r="J3589" s="160" t="s">
        <v>376</v>
      </c>
      <c r="K3589" s="160">
        <f t="shared" si="66"/>
        <v>2</v>
      </c>
      <c r="L3589" s="160" t="e">
        <v>#N/A</v>
      </c>
      <c r="M3589" s="160"/>
    </row>
    <row r="3590" spans="1:13" x14ac:dyDescent="0.25">
      <c r="A3590" s="212" t="s">
        <v>102</v>
      </c>
      <c r="B3590" s="213">
        <v>10600501</v>
      </c>
      <c r="C3590" s="212" t="s">
        <v>12614</v>
      </c>
      <c r="D3590" s="214">
        <v>43497</v>
      </c>
      <c r="E3590" s="160" t="s">
        <v>373</v>
      </c>
      <c r="F3590" s="160">
        <v>101111277</v>
      </c>
      <c r="G3590" s="215">
        <v>1369.5</v>
      </c>
      <c r="H3590" s="214">
        <v>43521</v>
      </c>
      <c r="I3590" s="160" t="s">
        <v>537</v>
      </c>
      <c r="J3590" s="160" t="s">
        <v>377</v>
      </c>
      <c r="K3590" s="160">
        <f t="shared" si="66"/>
        <v>2</v>
      </c>
      <c r="L3590" s="160" t="e">
        <v>#N/A</v>
      </c>
      <c r="M3590" s="160"/>
    </row>
    <row r="3591" spans="1:13" x14ac:dyDescent="0.25">
      <c r="A3591" s="212" t="s">
        <v>102</v>
      </c>
      <c r="B3591" s="213">
        <v>10600501</v>
      </c>
      <c r="C3591" s="212" t="s">
        <v>12614</v>
      </c>
      <c r="D3591" s="214">
        <v>43497</v>
      </c>
      <c r="E3591" s="160" t="s">
        <v>373</v>
      </c>
      <c r="F3591" s="160">
        <v>101111282</v>
      </c>
      <c r="G3591" s="215">
        <v>7120.05</v>
      </c>
      <c r="H3591" s="214">
        <v>43497</v>
      </c>
      <c r="I3591" s="160" t="s">
        <v>497</v>
      </c>
      <c r="J3591" s="160" t="s">
        <v>376</v>
      </c>
      <c r="K3591" s="160">
        <f t="shared" si="66"/>
        <v>2</v>
      </c>
      <c r="L3591" s="160" t="e">
        <v>#N/A</v>
      </c>
      <c r="M3591" s="160"/>
    </row>
    <row r="3592" spans="1:13" x14ac:dyDescent="0.25">
      <c r="A3592" s="212" t="s">
        <v>102</v>
      </c>
      <c r="B3592" s="213">
        <v>10600501</v>
      </c>
      <c r="C3592" s="212" t="s">
        <v>12614</v>
      </c>
      <c r="D3592" s="214">
        <v>43497</v>
      </c>
      <c r="E3592" s="160" t="s">
        <v>373</v>
      </c>
      <c r="F3592" s="160">
        <v>101111282</v>
      </c>
      <c r="G3592" s="215">
        <v>2414.2600000000002</v>
      </c>
      <c r="H3592" s="214">
        <v>43497</v>
      </c>
      <c r="I3592" s="160" t="s">
        <v>497</v>
      </c>
      <c r="J3592" s="160" t="s">
        <v>377</v>
      </c>
      <c r="K3592" s="160">
        <f t="shared" si="66"/>
        <v>2</v>
      </c>
      <c r="L3592" s="160" t="e">
        <v>#N/A</v>
      </c>
      <c r="M3592" s="160"/>
    </row>
    <row r="3593" spans="1:13" x14ac:dyDescent="0.25">
      <c r="A3593" s="212" t="s">
        <v>102</v>
      </c>
      <c r="B3593" s="213">
        <v>10600501</v>
      </c>
      <c r="C3593" s="212" t="s">
        <v>12614</v>
      </c>
      <c r="D3593" s="214">
        <v>43497</v>
      </c>
      <c r="E3593" s="160" t="s">
        <v>373</v>
      </c>
      <c r="F3593" s="160">
        <v>101111282</v>
      </c>
      <c r="G3593" s="160">
        <v>48.59</v>
      </c>
      <c r="H3593" s="214">
        <v>43497</v>
      </c>
      <c r="I3593" s="160" t="s">
        <v>497</v>
      </c>
      <c r="J3593" s="160" t="s">
        <v>375</v>
      </c>
      <c r="K3593" s="160">
        <f t="shared" si="66"/>
        <v>2</v>
      </c>
      <c r="L3593" s="160" t="e">
        <v>#N/A</v>
      </c>
      <c r="M3593" s="160"/>
    </row>
    <row r="3594" spans="1:13" x14ac:dyDescent="0.25">
      <c r="A3594" s="212" t="s">
        <v>102</v>
      </c>
      <c r="B3594" s="213">
        <v>10600501</v>
      </c>
      <c r="C3594" s="212" t="s">
        <v>12614</v>
      </c>
      <c r="D3594" s="214">
        <v>43497</v>
      </c>
      <c r="E3594" s="160" t="s">
        <v>373</v>
      </c>
      <c r="F3594" s="160">
        <v>101111288</v>
      </c>
      <c r="G3594" s="215">
        <v>10510.81</v>
      </c>
      <c r="H3594" s="214">
        <v>43495</v>
      </c>
      <c r="I3594" s="160" t="s">
        <v>485</v>
      </c>
      <c r="J3594" s="160" t="s">
        <v>376</v>
      </c>
      <c r="K3594" s="160">
        <f t="shared" si="66"/>
        <v>1</v>
      </c>
      <c r="L3594" s="160" t="e">
        <v>#N/A</v>
      </c>
      <c r="M3594" s="160"/>
    </row>
    <row r="3595" spans="1:13" x14ac:dyDescent="0.25">
      <c r="A3595" s="212" t="s">
        <v>102</v>
      </c>
      <c r="B3595" s="213">
        <v>10600501</v>
      </c>
      <c r="C3595" s="212" t="s">
        <v>12614</v>
      </c>
      <c r="D3595" s="214">
        <v>43497</v>
      </c>
      <c r="E3595" s="160" t="s">
        <v>373</v>
      </c>
      <c r="F3595" s="160">
        <v>101111288</v>
      </c>
      <c r="G3595" s="160">
        <v>157.06</v>
      </c>
      <c r="H3595" s="214">
        <v>43495</v>
      </c>
      <c r="I3595" s="160" t="s">
        <v>485</v>
      </c>
      <c r="J3595" s="160" t="s">
        <v>375</v>
      </c>
      <c r="K3595" s="160">
        <f t="shared" si="66"/>
        <v>1</v>
      </c>
      <c r="L3595" s="160" t="e">
        <v>#N/A</v>
      </c>
      <c r="M3595" s="160"/>
    </row>
    <row r="3596" spans="1:13" x14ac:dyDescent="0.25">
      <c r="A3596" s="212" t="s">
        <v>102</v>
      </c>
      <c r="B3596" s="213">
        <v>10600501</v>
      </c>
      <c r="C3596" s="212" t="s">
        <v>12614</v>
      </c>
      <c r="D3596" s="214">
        <v>43497</v>
      </c>
      <c r="E3596" s="160" t="s">
        <v>373</v>
      </c>
      <c r="F3596" s="160">
        <v>101111288</v>
      </c>
      <c r="G3596" s="215">
        <v>4059.54</v>
      </c>
      <c r="H3596" s="214">
        <v>43495</v>
      </c>
      <c r="I3596" s="160" t="s">
        <v>485</v>
      </c>
      <c r="J3596" s="160" t="s">
        <v>380</v>
      </c>
      <c r="K3596" s="160">
        <f t="shared" si="66"/>
        <v>1</v>
      </c>
      <c r="L3596" s="160" t="e">
        <v>#N/A</v>
      </c>
      <c r="M3596" s="160"/>
    </row>
    <row r="3597" spans="1:13" x14ac:dyDescent="0.25">
      <c r="A3597" s="212" t="s">
        <v>102</v>
      </c>
      <c r="B3597" s="213">
        <v>10600501</v>
      </c>
      <c r="C3597" s="212" t="s">
        <v>12614</v>
      </c>
      <c r="D3597" s="214">
        <v>43497</v>
      </c>
      <c r="E3597" s="160" t="s">
        <v>373</v>
      </c>
      <c r="F3597" s="160">
        <v>101111288</v>
      </c>
      <c r="G3597" s="215">
        <v>4677.6000000000004</v>
      </c>
      <c r="H3597" s="214">
        <v>43495</v>
      </c>
      <c r="I3597" s="160" t="s">
        <v>485</v>
      </c>
      <c r="J3597" s="160" t="s">
        <v>377</v>
      </c>
      <c r="K3597" s="160">
        <f t="shared" si="66"/>
        <v>1</v>
      </c>
      <c r="L3597" s="160" t="e">
        <v>#N/A</v>
      </c>
      <c r="M3597" s="160"/>
    </row>
    <row r="3598" spans="1:13" x14ac:dyDescent="0.25">
      <c r="A3598" s="212" t="s">
        <v>102</v>
      </c>
      <c r="B3598" s="213">
        <v>10600501</v>
      </c>
      <c r="C3598" s="212" t="s">
        <v>12614</v>
      </c>
      <c r="D3598" s="214">
        <v>43497</v>
      </c>
      <c r="E3598" s="160" t="s">
        <v>373</v>
      </c>
      <c r="F3598" s="160">
        <v>101111301</v>
      </c>
      <c r="G3598" s="160">
        <v>35.07</v>
      </c>
      <c r="H3598" s="214">
        <v>43521</v>
      </c>
      <c r="I3598" s="160" t="s">
        <v>538</v>
      </c>
      <c r="J3598" s="160" t="s">
        <v>375</v>
      </c>
      <c r="K3598" s="160">
        <f t="shared" si="66"/>
        <v>2</v>
      </c>
      <c r="L3598" s="160" t="e">
        <v>#N/A</v>
      </c>
      <c r="M3598" s="160"/>
    </row>
    <row r="3599" spans="1:13" x14ac:dyDescent="0.25">
      <c r="A3599" s="212" t="s">
        <v>102</v>
      </c>
      <c r="B3599" s="213">
        <v>10600501</v>
      </c>
      <c r="C3599" s="212" t="s">
        <v>12614</v>
      </c>
      <c r="D3599" s="214">
        <v>43497</v>
      </c>
      <c r="E3599" s="160" t="s">
        <v>373</v>
      </c>
      <c r="F3599" s="160">
        <v>101111301</v>
      </c>
      <c r="G3599" s="160">
        <v>507.81</v>
      </c>
      <c r="H3599" s="214">
        <v>43521</v>
      </c>
      <c r="I3599" s="160" t="s">
        <v>538</v>
      </c>
      <c r="J3599" s="160" t="s">
        <v>377</v>
      </c>
      <c r="K3599" s="160">
        <f t="shared" si="66"/>
        <v>2</v>
      </c>
      <c r="L3599" s="160" t="e">
        <v>#N/A</v>
      </c>
      <c r="M3599" s="160"/>
    </row>
    <row r="3600" spans="1:13" x14ac:dyDescent="0.25">
      <c r="A3600" s="212" t="s">
        <v>102</v>
      </c>
      <c r="B3600" s="213">
        <v>10600501</v>
      </c>
      <c r="C3600" s="212" t="s">
        <v>12614</v>
      </c>
      <c r="D3600" s="214">
        <v>43497</v>
      </c>
      <c r="E3600" s="160" t="s">
        <v>373</v>
      </c>
      <c r="F3600" s="160">
        <v>101111301</v>
      </c>
      <c r="G3600" s="215">
        <v>2266.4699999999998</v>
      </c>
      <c r="H3600" s="214">
        <v>43521</v>
      </c>
      <c r="I3600" s="160" t="s">
        <v>538</v>
      </c>
      <c r="J3600" s="160" t="s">
        <v>376</v>
      </c>
      <c r="K3600" s="160">
        <f t="shared" si="66"/>
        <v>2</v>
      </c>
      <c r="L3600" s="160" t="e">
        <v>#N/A</v>
      </c>
      <c r="M3600" s="160"/>
    </row>
    <row r="3601" spans="1:13" x14ac:dyDescent="0.25">
      <c r="A3601" s="212" t="s">
        <v>102</v>
      </c>
      <c r="B3601" s="213">
        <v>10600501</v>
      </c>
      <c r="C3601" s="212" t="s">
        <v>12614</v>
      </c>
      <c r="D3601" s="214">
        <v>43497</v>
      </c>
      <c r="E3601" s="160" t="s">
        <v>373</v>
      </c>
      <c r="F3601" s="160">
        <v>101111304</v>
      </c>
      <c r="G3601" s="215">
        <v>9202.9599999999991</v>
      </c>
      <c r="H3601" s="214">
        <v>43517</v>
      </c>
      <c r="I3601" s="160" t="s">
        <v>498</v>
      </c>
      <c r="J3601" s="160" t="s">
        <v>376</v>
      </c>
      <c r="K3601" s="160">
        <f t="shared" si="66"/>
        <v>2</v>
      </c>
      <c r="L3601" s="160" t="e">
        <v>#N/A</v>
      </c>
      <c r="M3601" s="160"/>
    </row>
    <row r="3602" spans="1:13" x14ac:dyDescent="0.25">
      <c r="A3602" s="212" t="s">
        <v>102</v>
      </c>
      <c r="B3602" s="213">
        <v>10600501</v>
      </c>
      <c r="C3602" s="212" t="s">
        <v>12614</v>
      </c>
      <c r="D3602" s="214">
        <v>43497</v>
      </c>
      <c r="E3602" s="160" t="s">
        <v>373</v>
      </c>
      <c r="F3602" s="160">
        <v>101111304</v>
      </c>
      <c r="G3602" s="160">
        <v>563.44000000000005</v>
      </c>
      <c r="H3602" s="214">
        <v>43517</v>
      </c>
      <c r="I3602" s="160" t="s">
        <v>498</v>
      </c>
      <c r="J3602" s="160" t="s">
        <v>380</v>
      </c>
      <c r="K3602" s="160">
        <f t="shared" si="66"/>
        <v>2</v>
      </c>
      <c r="L3602" s="160" t="e">
        <v>#N/A</v>
      </c>
      <c r="M3602" s="160"/>
    </row>
    <row r="3603" spans="1:13" x14ac:dyDescent="0.25">
      <c r="A3603" s="212" t="s">
        <v>102</v>
      </c>
      <c r="B3603" s="213">
        <v>10600501</v>
      </c>
      <c r="C3603" s="212" t="s">
        <v>12614</v>
      </c>
      <c r="D3603" s="214">
        <v>43497</v>
      </c>
      <c r="E3603" s="160" t="s">
        <v>373</v>
      </c>
      <c r="F3603" s="160">
        <v>101111304</v>
      </c>
      <c r="G3603" s="215">
        <v>1502.52</v>
      </c>
      <c r="H3603" s="214">
        <v>43517</v>
      </c>
      <c r="I3603" s="160" t="s">
        <v>498</v>
      </c>
      <c r="J3603" s="160" t="s">
        <v>375</v>
      </c>
      <c r="K3603" s="160">
        <f t="shared" si="66"/>
        <v>2</v>
      </c>
      <c r="L3603" s="160" t="e">
        <v>#N/A</v>
      </c>
      <c r="M3603" s="160"/>
    </row>
    <row r="3604" spans="1:13" x14ac:dyDescent="0.25">
      <c r="A3604" s="212" t="s">
        <v>102</v>
      </c>
      <c r="B3604" s="213">
        <v>10600501</v>
      </c>
      <c r="C3604" s="212" t="s">
        <v>12614</v>
      </c>
      <c r="D3604" s="214">
        <v>43497</v>
      </c>
      <c r="E3604" s="160" t="s">
        <v>373</v>
      </c>
      <c r="F3604" s="160">
        <v>101111304</v>
      </c>
      <c r="G3604" s="160">
        <v>187.8</v>
      </c>
      <c r="H3604" s="214">
        <v>43517</v>
      </c>
      <c r="I3604" s="160" t="s">
        <v>498</v>
      </c>
      <c r="J3604" s="160" t="s">
        <v>447</v>
      </c>
      <c r="K3604" s="160">
        <f t="shared" si="66"/>
        <v>2</v>
      </c>
      <c r="L3604" s="160" t="e">
        <v>#N/A</v>
      </c>
      <c r="M3604" s="160"/>
    </row>
    <row r="3605" spans="1:13" x14ac:dyDescent="0.25">
      <c r="A3605" s="212" t="s">
        <v>102</v>
      </c>
      <c r="B3605" s="213">
        <v>10600501</v>
      </c>
      <c r="C3605" s="212" t="s">
        <v>12614</v>
      </c>
      <c r="D3605" s="214">
        <v>43497</v>
      </c>
      <c r="E3605" s="160" t="s">
        <v>373</v>
      </c>
      <c r="F3605" s="160">
        <v>101111304</v>
      </c>
      <c r="G3605" s="215">
        <v>7324.8</v>
      </c>
      <c r="H3605" s="214">
        <v>43517</v>
      </c>
      <c r="I3605" s="160" t="s">
        <v>498</v>
      </c>
      <c r="J3605" s="160" t="s">
        <v>377</v>
      </c>
      <c r="K3605" s="160">
        <f t="shared" si="66"/>
        <v>2</v>
      </c>
      <c r="L3605" s="160" t="e">
        <v>#N/A</v>
      </c>
      <c r="M3605" s="160"/>
    </row>
    <row r="3606" spans="1:13" x14ac:dyDescent="0.25">
      <c r="A3606" s="212" t="s">
        <v>102</v>
      </c>
      <c r="B3606" s="213">
        <v>10600501</v>
      </c>
      <c r="C3606" s="212" t="s">
        <v>12614</v>
      </c>
      <c r="D3606" s="214">
        <v>43497</v>
      </c>
      <c r="E3606" s="160" t="s">
        <v>373</v>
      </c>
      <c r="F3606" s="160">
        <v>101111316</v>
      </c>
      <c r="G3606" s="215">
        <v>3779.14</v>
      </c>
      <c r="H3606" s="214">
        <v>43517</v>
      </c>
      <c r="I3606" s="160" t="s">
        <v>499</v>
      </c>
      <c r="J3606" s="160" t="s">
        <v>377</v>
      </c>
      <c r="K3606" s="160">
        <f t="shared" si="66"/>
        <v>2</v>
      </c>
      <c r="L3606" s="160" t="e">
        <v>#N/A</v>
      </c>
      <c r="M3606" s="160"/>
    </row>
    <row r="3607" spans="1:13" x14ac:dyDescent="0.25">
      <c r="A3607" s="212" t="s">
        <v>102</v>
      </c>
      <c r="B3607" s="213">
        <v>10600501</v>
      </c>
      <c r="C3607" s="212" t="s">
        <v>12614</v>
      </c>
      <c r="D3607" s="214">
        <v>43497</v>
      </c>
      <c r="E3607" s="160" t="s">
        <v>373</v>
      </c>
      <c r="F3607" s="160">
        <v>101111316</v>
      </c>
      <c r="G3607" s="215">
        <v>4748.13</v>
      </c>
      <c r="H3607" s="214">
        <v>43517</v>
      </c>
      <c r="I3607" s="160" t="s">
        <v>499</v>
      </c>
      <c r="J3607" s="160" t="s">
        <v>376</v>
      </c>
      <c r="K3607" s="160">
        <f t="shared" si="66"/>
        <v>2</v>
      </c>
      <c r="L3607" s="160" t="e">
        <v>#N/A</v>
      </c>
      <c r="M3607" s="160"/>
    </row>
    <row r="3608" spans="1:13" x14ac:dyDescent="0.25">
      <c r="A3608" s="212" t="s">
        <v>102</v>
      </c>
      <c r="B3608" s="213">
        <v>10600501</v>
      </c>
      <c r="C3608" s="212" t="s">
        <v>12614</v>
      </c>
      <c r="D3608" s="214">
        <v>43497</v>
      </c>
      <c r="E3608" s="160" t="s">
        <v>373</v>
      </c>
      <c r="F3608" s="160">
        <v>101111316</v>
      </c>
      <c r="G3608" s="160">
        <v>96.89</v>
      </c>
      <c r="H3608" s="214">
        <v>43517</v>
      </c>
      <c r="I3608" s="160" t="s">
        <v>499</v>
      </c>
      <c r="J3608" s="160" t="s">
        <v>447</v>
      </c>
      <c r="K3608" s="160">
        <f t="shared" si="66"/>
        <v>2</v>
      </c>
      <c r="L3608" s="160" t="e">
        <v>#N/A</v>
      </c>
      <c r="M3608" s="160"/>
    </row>
    <row r="3609" spans="1:13" x14ac:dyDescent="0.25">
      <c r="A3609" s="212" t="s">
        <v>102</v>
      </c>
      <c r="B3609" s="213">
        <v>10600501</v>
      </c>
      <c r="C3609" s="212" t="s">
        <v>12614</v>
      </c>
      <c r="D3609" s="214">
        <v>43497</v>
      </c>
      <c r="E3609" s="160" t="s">
        <v>373</v>
      </c>
      <c r="F3609" s="160">
        <v>101111316</v>
      </c>
      <c r="G3609" s="160">
        <v>775.24</v>
      </c>
      <c r="H3609" s="214">
        <v>43517</v>
      </c>
      <c r="I3609" s="160" t="s">
        <v>499</v>
      </c>
      <c r="J3609" s="160" t="s">
        <v>375</v>
      </c>
      <c r="K3609" s="160">
        <f t="shared" si="66"/>
        <v>2</v>
      </c>
      <c r="L3609" s="160" t="e">
        <v>#N/A</v>
      </c>
      <c r="M3609" s="160"/>
    </row>
    <row r="3610" spans="1:13" x14ac:dyDescent="0.25">
      <c r="A3610" s="212" t="s">
        <v>102</v>
      </c>
      <c r="B3610" s="213">
        <v>10600501</v>
      </c>
      <c r="C3610" s="212" t="s">
        <v>12614</v>
      </c>
      <c r="D3610" s="214">
        <v>43497</v>
      </c>
      <c r="E3610" s="160" t="s">
        <v>373</v>
      </c>
      <c r="F3610" s="160">
        <v>101111316</v>
      </c>
      <c r="G3610" s="160">
        <v>290.7</v>
      </c>
      <c r="H3610" s="214">
        <v>43517</v>
      </c>
      <c r="I3610" s="160" t="s">
        <v>499</v>
      </c>
      <c r="J3610" s="160" t="s">
        <v>380</v>
      </c>
      <c r="K3610" s="160">
        <f t="shared" si="66"/>
        <v>2</v>
      </c>
      <c r="L3610" s="160" t="e">
        <v>#N/A</v>
      </c>
      <c r="M3610" s="160"/>
    </row>
    <row r="3611" spans="1:13" x14ac:dyDescent="0.25">
      <c r="A3611" s="212" t="s">
        <v>102</v>
      </c>
      <c r="B3611" s="213">
        <v>10600501</v>
      </c>
      <c r="C3611" s="212" t="s">
        <v>12614</v>
      </c>
      <c r="D3611" s="214">
        <v>43497</v>
      </c>
      <c r="E3611" s="160" t="s">
        <v>373</v>
      </c>
      <c r="F3611" s="160">
        <v>101111317</v>
      </c>
      <c r="G3611" s="215">
        <v>12235.66</v>
      </c>
      <c r="H3611" s="214">
        <v>43497</v>
      </c>
      <c r="I3611" s="160" t="s">
        <v>500</v>
      </c>
      <c r="J3611" s="160" t="s">
        <v>377</v>
      </c>
      <c r="K3611" s="160">
        <f t="shared" si="66"/>
        <v>2</v>
      </c>
      <c r="L3611" s="160" t="e">
        <v>#N/A</v>
      </c>
      <c r="M3611" s="160"/>
    </row>
    <row r="3612" spans="1:13" x14ac:dyDescent="0.25">
      <c r="A3612" s="212" t="s">
        <v>102</v>
      </c>
      <c r="B3612" s="213">
        <v>10600501</v>
      </c>
      <c r="C3612" s="212" t="s">
        <v>12614</v>
      </c>
      <c r="D3612" s="214">
        <v>43497</v>
      </c>
      <c r="E3612" s="160" t="s">
        <v>373</v>
      </c>
      <c r="F3612" s="160">
        <v>101111054</v>
      </c>
      <c r="G3612" s="160">
        <v>445.33</v>
      </c>
      <c r="H3612" s="214">
        <v>43501</v>
      </c>
      <c r="I3612" s="160" t="s">
        <v>496</v>
      </c>
      <c r="J3612" s="160" t="s">
        <v>375</v>
      </c>
      <c r="K3612" s="160">
        <f t="shared" si="66"/>
        <v>2</v>
      </c>
      <c r="L3612" s="160" t="e">
        <v>#N/A</v>
      </c>
      <c r="M3612" s="160"/>
    </row>
    <row r="3613" spans="1:13" x14ac:dyDescent="0.25">
      <c r="A3613" s="212" t="s">
        <v>102</v>
      </c>
      <c r="B3613" s="213">
        <v>10600501</v>
      </c>
      <c r="C3613" s="212" t="s">
        <v>12614</v>
      </c>
      <c r="D3613" s="214">
        <v>43497</v>
      </c>
      <c r="E3613" s="160" t="s">
        <v>373</v>
      </c>
      <c r="F3613" s="160">
        <v>101111056</v>
      </c>
      <c r="G3613" s="215">
        <v>16690.07</v>
      </c>
      <c r="H3613" s="214">
        <v>43483</v>
      </c>
      <c r="I3613" s="160" t="s">
        <v>441</v>
      </c>
      <c r="J3613" s="160" t="s">
        <v>376</v>
      </c>
      <c r="K3613" s="160">
        <f t="shared" si="66"/>
        <v>1</v>
      </c>
      <c r="L3613" s="160" t="e">
        <v>#N/A</v>
      </c>
      <c r="M3613" s="160"/>
    </row>
    <row r="3614" spans="1:13" x14ac:dyDescent="0.25">
      <c r="A3614" s="212" t="s">
        <v>102</v>
      </c>
      <c r="B3614" s="213">
        <v>10600501</v>
      </c>
      <c r="C3614" s="212" t="s">
        <v>12614</v>
      </c>
      <c r="D3614" s="214">
        <v>43497</v>
      </c>
      <c r="E3614" s="160" t="s">
        <v>373</v>
      </c>
      <c r="F3614" s="160">
        <v>101111056</v>
      </c>
      <c r="G3614" s="215">
        <v>3274.79</v>
      </c>
      <c r="H3614" s="214">
        <v>43483</v>
      </c>
      <c r="I3614" s="160" t="s">
        <v>441</v>
      </c>
      <c r="J3614" s="160" t="s">
        <v>377</v>
      </c>
      <c r="K3614" s="160">
        <f t="shared" si="66"/>
        <v>1</v>
      </c>
      <c r="L3614" s="160" t="e">
        <v>#N/A</v>
      </c>
      <c r="M3614" s="160"/>
    </row>
    <row r="3615" spans="1:13" x14ac:dyDescent="0.25">
      <c r="A3615" s="212" t="s">
        <v>102</v>
      </c>
      <c r="B3615" s="213">
        <v>10600501</v>
      </c>
      <c r="C3615" s="212" t="s">
        <v>12614</v>
      </c>
      <c r="D3615" s="214">
        <v>43497</v>
      </c>
      <c r="E3615" s="160" t="s">
        <v>373</v>
      </c>
      <c r="F3615" s="160">
        <v>101111056</v>
      </c>
      <c r="G3615" s="160">
        <v>58.33</v>
      </c>
      <c r="H3615" s="214">
        <v>43483</v>
      </c>
      <c r="I3615" s="160" t="s">
        <v>441</v>
      </c>
      <c r="J3615" s="160" t="s">
        <v>375</v>
      </c>
      <c r="K3615" s="160">
        <f t="shared" si="66"/>
        <v>1</v>
      </c>
      <c r="L3615" s="160" t="e">
        <v>#N/A</v>
      </c>
      <c r="M3615" s="160"/>
    </row>
    <row r="3616" spans="1:13" x14ac:dyDescent="0.25">
      <c r="A3616" s="212" t="s">
        <v>102</v>
      </c>
      <c r="B3616" s="213">
        <v>10100501</v>
      </c>
      <c r="C3616" s="212" t="s">
        <v>12614</v>
      </c>
      <c r="D3616" s="214">
        <v>43497</v>
      </c>
      <c r="E3616" s="160" t="s">
        <v>383</v>
      </c>
      <c r="F3616" s="160">
        <v>101111124</v>
      </c>
      <c r="G3616" s="160">
        <v>268.94</v>
      </c>
      <c r="H3616" s="214">
        <v>43364</v>
      </c>
      <c r="I3616" s="160" t="s">
        <v>384</v>
      </c>
      <c r="J3616" s="160" t="s">
        <v>375</v>
      </c>
      <c r="K3616" s="160">
        <v>2018</v>
      </c>
      <c r="L3616" s="160" t="e">
        <v>#N/A</v>
      </c>
      <c r="M3616" s="160"/>
    </row>
    <row r="3617" spans="1:13" x14ac:dyDescent="0.25">
      <c r="A3617" s="212" t="s">
        <v>102</v>
      </c>
      <c r="B3617" s="213">
        <v>10100501</v>
      </c>
      <c r="C3617" s="212" t="s">
        <v>12614</v>
      </c>
      <c r="D3617" s="214">
        <v>43497</v>
      </c>
      <c r="E3617" s="160" t="s">
        <v>383</v>
      </c>
      <c r="F3617" s="160">
        <v>101111124</v>
      </c>
      <c r="G3617" s="215">
        <v>1683.1</v>
      </c>
      <c r="H3617" s="214">
        <v>43364</v>
      </c>
      <c r="I3617" s="160" t="s">
        <v>384</v>
      </c>
      <c r="J3617" s="160" t="s">
        <v>377</v>
      </c>
      <c r="K3617" s="160">
        <v>2018</v>
      </c>
      <c r="L3617" s="160" t="e">
        <v>#N/A</v>
      </c>
      <c r="M3617" s="160"/>
    </row>
    <row r="3618" spans="1:13" x14ac:dyDescent="0.25">
      <c r="A3618" s="212" t="s">
        <v>102</v>
      </c>
      <c r="B3618" s="213">
        <v>10100501</v>
      </c>
      <c r="C3618" s="212" t="s">
        <v>12614</v>
      </c>
      <c r="D3618" s="214">
        <v>43497</v>
      </c>
      <c r="E3618" s="160" t="s">
        <v>383</v>
      </c>
      <c r="F3618" s="160">
        <v>101111124</v>
      </c>
      <c r="G3618" s="160">
        <v>772.09</v>
      </c>
      <c r="H3618" s="214">
        <v>43364</v>
      </c>
      <c r="I3618" s="160" t="s">
        <v>384</v>
      </c>
      <c r="J3618" s="160" t="s">
        <v>377</v>
      </c>
      <c r="K3618" s="160">
        <v>2018</v>
      </c>
      <c r="L3618" s="160" t="e">
        <v>#N/A</v>
      </c>
      <c r="M3618" s="160"/>
    </row>
    <row r="3619" spans="1:13" x14ac:dyDescent="0.25">
      <c r="A3619" s="212" t="s">
        <v>102</v>
      </c>
      <c r="B3619" s="213">
        <v>10100501</v>
      </c>
      <c r="C3619" s="212" t="s">
        <v>12614</v>
      </c>
      <c r="D3619" s="214">
        <v>43497</v>
      </c>
      <c r="E3619" s="160" t="s">
        <v>383</v>
      </c>
      <c r="F3619" s="160">
        <v>101111124</v>
      </c>
      <c r="G3619" s="215">
        <v>7922.26</v>
      </c>
      <c r="H3619" s="214">
        <v>43364</v>
      </c>
      <c r="I3619" s="160" t="s">
        <v>384</v>
      </c>
      <c r="J3619" s="160" t="s">
        <v>376</v>
      </c>
      <c r="K3619" s="160">
        <v>2018</v>
      </c>
      <c r="L3619" s="160" t="e">
        <v>#N/A</v>
      </c>
      <c r="M3619" s="160"/>
    </row>
    <row r="3620" spans="1:13" x14ac:dyDescent="0.25">
      <c r="A3620" s="212" t="s">
        <v>102</v>
      </c>
      <c r="B3620" s="213">
        <v>10600501</v>
      </c>
      <c r="C3620" s="212" t="s">
        <v>12614</v>
      </c>
      <c r="D3620" s="214">
        <v>43497</v>
      </c>
      <c r="E3620" s="160" t="s">
        <v>373</v>
      </c>
      <c r="F3620" s="160">
        <v>101111126</v>
      </c>
      <c r="G3620" s="215">
        <v>5916.25</v>
      </c>
      <c r="H3620" s="214">
        <v>43488</v>
      </c>
      <c r="I3620" s="160" t="s">
        <v>467</v>
      </c>
      <c r="J3620" s="160" t="s">
        <v>377</v>
      </c>
      <c r="K3620" s="160">
        <f t="shared" ref="K3620:K3640" si="67">MONTH(H3620)</f>
        <v>1</v>
      </c>
      <c r="L3620" s="160" t="e">
        <v>#N/A</v>
      </c>
      <c r="M3620" s="160"/>
    </row>
    <row r="3621" spans="1:13" x14ac:dyDescent="0.25">
      <c r="A3621" s="212" t="s">
        <v>102</v>
      </c>
      <c r="B3621" s="213">
        <v>10600501</v>
      </c>
      <c r="C3621" s="212" t="s">
        <v>12614</v>
      </c>
      <c r="D3621" s="214">
        <v>43497</v>
      </c>
      <c r="E3621" s="160" t="s">
        <v>373</v>
      </c>
      <c r="F3621" s="160">
        <v>101111126</v>
      </c>
      <c r="G3621" s="215">
        <v>30480.240000000002</v>
      </c>
      <c r="H3621" s="214">
        <v>43488</v>
      </c>
      <c r="I3621" s="160" t="s">
        <v>467</v>
      </c>
      <c r="J3621" s="160" t="s">
        <v>376</v>
      </c>
      <c r="K3621" s="160">
        <f t="shared" si="67"/>
        <v>1</v>
      </c>
      <c r="L3621" s="160" t="e">
        <v>#N/A</v>
      </c>
      <c r="M3621" s="160"/>
    </row>
    <row r="3622" spans="1:13" x14ac:dyDescent="0.25">
      <c r="A3622" s="212" t="s">
        <v>102</v>
      </c>
      <c r="B3622" s="213">
        <v>10600501</v>
      </c>
      <c r="C3622" s="212" t="s">
        <v>12614</v>
      </c>
      <c r="D3622" s="214">
        <v>43497</v>
      </c>
      <c r="E3622" s="160" t="s">
        <v>373</v>
      </c>
      <c r="F3622" s="160">
        <v>101111171</v>
      </c>
      <c r="G3622" s="160">
        <v>51.09</v>
      </c>
      <c r="H3622" s="214">
        <v>43494</v>
      </c>
      <c r="I3622" s="160" t="s">
        <v>468</v>
      </c>
      <c r="J3622" s="160" t="s">
        <v>375</v>
      </c>
      <c r="K3622" s="160">
        <f t="shared" si="67"/>
        <v>1</v>
      </c>
      <c r="L3622" s="160" t="e">
        <v>#N/A</v>
      </c>
      <c r="M3622" s="160"/>
    </row>
    <row r="3623" spans="1:13" x14ac:dyDescent="0.25">
      <c r="A3623" s="212" t="s">
        <v>102</v>
      </c>
      <c r="B3623" s="213">
        <v>10600501</v>
      </c>
      <c r="C3623" s="212" t="s">
        <v>12614</v>
      </c>
      <c r="D3623" s="214">
        <v>43497</v>
      </c>
      <c r="E3623" s="160" t="s">
        <v>373</v>
      </c>
      <c r="F3623" s="160">
        <v>101111171</v>
      </c>
      <c r="G3623" s="215">
        <v>3423.13</v>
      </c>
      <c r="H3623" s="214">
        <v>43494</v>
      </c>
      <c r="I3623" s="160" t="s">
        <v>468</v>
      </c>
      <c r="J3623" s="160" t="s">
        <v>377</v>
      </c>
      <c r="K3623" s="160">
        <f t="shared" si="67"/>
        <v>1</v>
      </c>
      <c r="L3623" s="160" t="e">
        <v>#N/A</v>
      </c>
      <c r="M3623" s="160"/>
    </row>
    <row r="3624" spans="1:13" x14ac:dyDescent="0.25">
      <c r="A3624" s="212" t="s">
        <v>102</v>
      </c>
      <c r="B3624" s="213">
        <v>10600501</v>
      </c>
      <c r="C3624" s="212" t="s">
        <v>12614</v>
      </c>
      <c r="D3624" s="214">
        <v>43497</v>
      </c>
      <c r="E3624" s="160" t="s">
        <v>373</v>
      </c>
      <c r="F3624" s="160">
        <v>101111171</v>
      </c>
      <c r="G3624" s="215">
        <v>10669.05</v>
      </c>
      <c r="H3624" s="214">
        <v>43494</v>
      </c>
      <c r="I3624" s="160" t="s">
        <v>468</v>
      </c>
      <c r="J3624" s="160" t="s">
        <v>376</v>
      </c>
      <c r="K3624" s="160">
        <f t="shared" si="67"/>
        <v>1</v>
      </c>
      <c r="L3624" s="160" t="e">
        <v>#N/A</v>
      </c>
      <c r="M3624" s="160"/>
    </row>
    <row r="3625" spans="1:13" x14ac:dyDescent="0.25">
      <c r="A3625" s="212" t="s">
        <v>102</v>
      </c>
      <c r="B3625" s="213">
        <v>10600501</v>
      </c>
      <c r="C3625" s="212" t="s">
        <v>12614</v>
      </c>
      <c r="D3625" s="214">
        <v>43497</v>
      </c>
      <c r="E3625" s="160" t="s">
        <v>373</v>
      </c>
      <c r="F3625" s="160">
        <v>101111196</v>
      </c>
      <c r="G3625" s="160">
        <v>90.91</v>
      </c>
      <c r="H3625" s="214">
        <v>43472</v>
      </c>
      <c r="I3625" s="160" t="s">
        <v>405</v>
      </c>
      <c r="J3625" s="160" t="s">
        <v>375</v>
      </c>
      <c r="K3625" s="160">
        <f t="shared" si="67"/>
        <v>1</v>
      </c>
      <c r="L3625" s="160" t="e">
        <v>#N/A</v>
      </c>
      <c r="M3625" s="160"/>
    </row>
    <row r="3626" spans="1:13" x14ac:dyDescent="0.25">
      <c r="A3626" s="212" t="s">
        <v>102</v>
      </c>
      <c r="B3626" s="213">
        <v>10600501</v>
      </c>
      <c r="C3626" s="212" t="s">
        <v>12614</v>
      </c>
      <c r="D3626" s="214">
        <v>43497</v>
      </c>
      <c r="E3626" s="160" t="s">
        <v>373</v>
      </c>
      <c r="F3626" s="160">
        <v>101111196</v>
      </c>
      <c r="G3626" s="215">
        <v>10588.95</v>
      </c>
      <c r="H3626" s="214">
        <v>43472</v>
      </c>
      <c r="I3626" s="160" t="s">
        <v>405</v>
      </c>
      <c r="J3626" s="160" t="s">
        <v>376</v>
      </c>
      <c r="K3626" s="160">
        <f t="shared" si="67"/>
        <v>1</v>
      </c>
      <c r="L3626" s="160" t="e">
        <v>#N/A</v>
      </c>
      <c r="M3626" s="160"/>
    </row>
    <row r="3627" spans="1:13" x14ac:dyDescent="0.25">
      <c r="A3627" s="212" t="s">
        <v>102</v>
      </c>
      <c r="B3627" s="213">
        <v>10600501</v>
      </c>
      <c r="C3627" s="212" t="s">
        <v>12614</v>
      </c>
      <c r="D3627" s="214">
        <v>43497</v>
      </c>
      <c r="E3627" s="160" t="s">
        <v>373</v>
      </c>
      <c r="F3627" s="160">
        <v>101111196</v>
      </c>
      <c r="G3627" s="215">
        <v>2232.4699999999998</v>
      </c>
      <c r="H3627" s="214">
        <v>43472</v>
      </c>
      <c r="I3627" s="160" t="s">
        <v>405</v>
      </c>
      <c r="J3627" s="160" t="s">
        <v>377</v>
      </c>
      <c r="K3627" s="160">
        <f t="shared" si="67"/>
        <v>1</v>
      </c>
      <c r="L3627" s="160" t="e">
        <v>#N/A</v>
      </c>
      <c r="M3627" s="160"/>
    </row>
    <row r="3628" spans="1:13" x14ac:dyDescent="0.25">
      <c r="A3628" s="212" t="s">
        <v>102</v>
      </c>
      <c r="B3628" s="213">
        <v>10600501</v>
      </c>
      <c r="C3628" s="212" t="s">
        <v>12614</v>
      </c>
      <c r="D3628" s="214">
        <v>43497</v>
      </c>
      <c r="E3628" s="160" t="s">
        <v>373</v>
      </c>
      <c r="F3628" s="160">
        <v>101111208</v>
      </c>
      <c r="G3628" s="160">
        <v>745.5</v>
      </c>
      <c r="H3628" s="214">
        <v>43467</v>
      </c>
      <c r="I3628" s="160" t="s">
        <v>406</v>
      </c>
      <c r="J3628" s="160" t="s">
        <v>377</v>
      </c>
      <c r="K3628" s="160">
        <f t="shared" si="67"/>
        <v>1</v>
      </c>
      <c r="L3628" s="160" t="e">
        <v>#N/A</v>
      </c>
      <c r="M3628" s="160"/>
    </row>
    <row r="3629" spans="1:13" x14ac:dyDescent="0.25">
      <c r="A3629" s="212" t="s">
        <v>102</v>
      </c>
      <c r="B3629" s="213">
        <v>10600501</v>
      </c>
      <c r="C3629" s="212" t="s">
        <v>12614</v>
      </c>
      <c r="D3629" s="214">
        <v>43497</v>
      </c>
      <c r="E3629" s="160" t="s">
        <v>373</v>
      </c>
      <c r="F3629" s="160">
        <v>101111208</v>
      </c>
      <c r="G3629" s="160">
        <v>29.12</v>
      </c>
      <c r="H3629" s="214">
        <v>43467</v>
      </c>
      <c r="I3629" s="160" t="s">
        <v>406</v>
      </c>
      <c r="J3629" s="160" t="s">
        <v>375</v>
      </c>
      <c r="K3629" s="160">
        <f t="shared" si="67"/>
        <v>1</v>
      </c>
      <c r="L3629" s="160" t="e">
        <v>#N/A</v>
      </c>
      <c r="M3629" s="160"/>
    </row>
    <row r="3630" spans="1:13" x14ac:dyDescent="0.25">
      <c r="A3630" s="212" t="s">
        <v>102</v>
      </c>
      <c r="B3630" s="213">
        <v>10600501</v>
      </c>
      <c r="C3630" s="212" t="s">
        <v>12614</v>
      </c>
      <c r="D3630" s="214">
        <v>43497</v>
      </c>
      <c r="E3630" s="160" t="s">
        <v>373</v>
      </c>
      <c r="F3630" s="160">
        <v>101111208</v>
      </c>
      <c r="G3630" s="215">
        <v>2570.4899999999998</v>
      </c>
      <c r="H3630" s="214">
        <v>43467</v>
      </c>
      <c r="I3630" s="160" t="s">
        <v>406</v>
      </c>
      <c r="J3630" s="160" t="s">
        <v>376</v>
      </c>
      <c r="K3630" s="160">
        <f t="shared" si="67"/>
        <v>1</v>
      </c>
      <c r="L3630" s="160" t="e">
        <v>#N/A</v>
      </c>
      <c r="M3630" s="160"/>
    </row>
    <row r="3631" spans="1:13" x14ac:dyDescent="0.25">
      <c r="A3631" s="212" t="s">
        <v>102</v>
      </c>
      <c r="B3631" s="213">
        <v>10600501</v>
      </c>
      <c r="C3631" s="212" t="s">
        <v>12614</v>
      </c>
      <c r="D3631" s="214">
        <v>43497</v>
      </c>
      <c r="E3631" s="160" t="s">
        <v>373</v>
      </c>
      <c r="F3631" s="160">
        <v>101111396</v>
      </c>
      <c r="G3631" s="215">
        <v>1232.67</v>
      </c>
      <c r="H3631" s="214">
        <v>43494</v>
      </c>
      <c r="I3631" s="160" t="s">
        <v>471</v>
      </c>
      <c r="J3631" s="160" t="s">
        <v>377</v>
      </c>
      <c r="K3631" s="160">
        <f t="shared" si="67"/>
        <v>1</v>
      </c>
      <c r="L3631" s="160" t="e">
        <v>#N/A</v>
      </c>
      <c r="M3631" s="160"/>
    </row>
    <row r="3632" spans="1:13" x14ac:dyDescent="0.25">
      <c r="A3632" s="212" t="s">
        <v>102</v>
      </c>
      <c r="B3632" s="213">
        <v>10600501</v>
      </c>
      <c r="C3632" s="212" t="s">
        <v>12614</v>
      </c>
      <c r="D3632" s="214">
        <v>43497</v>
      </c>
      <c r="E3632" s="160" t="s">
        <v>373</v>
      </c>
      <c r="F3632" s="160">
        <v>101111396</v>
      </c>
      <c r="G3632" s="215">
        <v>3647.05</v>
      </c>
      <c r="H3632" s="214">
        <v>43494</v>
      </c>
      <c r="I3632" s="160" t="s">
        <v>471</v>
      </c>
      <c r="J3632" s="160" t="s">
        <v>376</v>
      </c>
      <c r="K3632" s="160">
        <f t="shared" si="67"/>
        <v>1</v>
      </c>
      <c r="L3632" s="160" t="e">
        <v>#N/A</v>
      </c>
      <c r="M3632" s="160"/>
    </row>
    <row r="3633" spans="1:13" x14ac:dyDescent="0.25">
      <c r="A3633" s="212" t="s">
        <v>102</v>
      </c>
      <c r="B3633" s="213">
        <v>10600501</v>
      </c>
      <c r="C3633" s="212" t="s">
        <v>12614</v>
      </c>
      <c r="D3633" s="214">
        <v>43497</v>
      </c>
      <c r="E3633" s="160" t="s">
        <v>373</v>
      </c>
      <c r="F3633" s="160">
        <v>101111399</v>
      </c>
      <c r="G3633" s="160">
        <v>377.35</v>
      </c>
      <c r="H3633" s="214">
        <v>43501</v>
      </c>
      <c r="I3633" s="160" t="s">
        <v>502</v>
      </c>
      <c r="J3633" s="160" t="s">
        <v>375</v>
      </c>
      <c r="K3633" s="160">
        <f t="shared" si="67"/>
        <v>2</v>
      </c>
      <c r="L3633" s="160" t="e">
        <v>#N/A</v>
      </c>
      <c r="M3633" s="160"/>
    </row>
    <row r="3634" spans="1:13" x14ac:dyDescent="0.25">
      <c r="A3634" s="212" t="s">
        <v>102</v>
      </c>
      <c r="B3634" s="213">
        <v>10600501</v>
      </c>
      <c r="C3634" s="212" t="s">
        <v>12614</v>
      </c>
      <c r="D3634" s="214">
        <v>43497</v>
      </c>
      <c r="E3634" s="160" t="s">
        <v>373</v>
      </c>
      <c r="F3634" s="160">
        <v>101111399</v>
      </c>
      <c r="G3634" s="215">
        <v>14137.2</v>
      </c>
      <c r="H3634" s="214">
        <v>43501</v>
      </c>
      <c r="I3634" s="160" t="s">
        <v>502</v>
      </c>
      <c r="J3634" s="160" t="s">
        <v>376</v>
      </c>
      <c r="K3634" s="160">
        <f t="shared" si="67"/>
        <v>2</v>
      </c>
      <c r="L3634" s="160" t="e">
        <v>#N/A</v>
      </c>
      <c r="M3634" s="160"/>
    </row>
    <row r="3635" spans="1:13" x14ac:dyDescent="0.25">
      <c r="A3635" s="212" t="s">
        <v>102</v>
      </c>
      <c r="B3635" s="213">
        <v>10600501</v>
      </c>
      <c r="C3635" s="212" t="s">
        <v>12614</v>
      </c>
      <c r="D3635" s="214">
        <v>43497</v>
      </c>
      <c r="E3635" s="160" t="s">
        <v>373</v>
      </c>
      <c r="F3635" s="160">
        <v>101111399</v>
      </c>
      <c r="G3635" s="215">
        <v>2965.17</v>
      </c>
      <c r="H3635" s="214">
        <v>43501</v>
      </c>
      <c r="I3635" s="160" t="s">
        <v>502</v>
      </c>
      <c r="J3635" s="160" t="s">
        <v>377</v>
      </c>
      <c r="K3635" s="160">
        <f t="shared" si="67"/>
        <v>2</v>
      </c>
      <c r="L3635" s="160" t="e">
        <v>#N/A</v>
      </c>
      <c r="M3635" s="160"/>
    </row>
    <row r="3636" spans="1:13" x14ac:dyDescent="0.25">
      <c r="A3636" s="212" t="s">
        <v>102</v>
      </c>
      <c r="B3636" s="213">
        <v>10600501</v>
      </c>
      <c r="C3636" s="212" t="s">
        <v>12614</v>
      </c>
      <c r="D3636" s="214">
        <v>43497</v>
      </c>
      <c r="E3636" s="160" t="s">
        <v>373</v>
      </c>
      <c r="F3636" s="160">
        <v>101111403</v>
      </c>
      <c r="G3636" s="215">
        <v>7447</v>
      </c>
      <c r="H3636" s="214">
        <v>43518</v>
      </c>
      <c r="I3636" s="160" t="s">
        <v>503</v>
      </c>
      <c r="J3636" s="160" t="s">
        <v>376</v>
      </c>
      <c r="K3636" s="160">
        <f t="shared" si="67"/>
        <v>2</v>
      </c>
      <c r="L3636" s="160" t="e">
        <v>#N/A</v>
      </c>
      <c r="M3636" s="160"/>
    </row>
    <row r="3637" spans="1:13" x14ac:dyDescent="0.25">
      <c r="A3637" s="212" t="s">
        <v>102</v>
      </c>
      <c r="B3637" s="213">
        <v>10600501</v>
      </c>
      <c r="C3637" s="212" t="s">
        <v>12614</v>
      </c>
      <c r="D3637" s="214">
        <v>43497</v>
      </c>
      <c r="E3637" s="160" t="s">
        <v>373</v>
      </c>
      <c r="F3637" s="160">
        <v>101111403</v>
      </c>
      <c r="G3637" s="160">
        <v>455.94</v>
      </c>
      <c r="H3637" s="214">
        <v>43518</v>
      </c>
      <c r="I3637" s="160" t="s">
        <v>503</v>
      </c>
      <c r="J3637" s="160" t="s">
        <v>380</v>
      </c>
      <c r="K3637" s="160">
        <f t="shared" si="67"/>
        <v>2</v>
      </c>
      <c r="L3637" s="160" t="e">
        <v>#N/A</v>
      </c>
      <c r="M3637" s="160"/>
    </row>
    <row r="3638" spans="1:13" x14ac:dyDescent="0.25">
      <c r="A3638" s="212" t="s">
        <v>102</v>
      </c>
      <c r="B3638" s="213">
        <v>10600501</v>
      </c>
      <c r="C3638" s="212" t="s">
        <v>12614</v>
      </c>
      <c r="D3638" s="214">
        <v>43497</v>
      </c>
      <c r="E3638" s="160" t="s">
        <v>373</v>
      </c>
      <c r="F3638" s="160">
        <v>101111403</v>
      </c>
      <c r="G3638" s="215">
        <v>1215.8399999999999</v>
      </c>
      <c r="H3638" s="214">
        <v>43518</v>
      </c>
      <c r="I3638" s="160" t="s">
        <v>503</v>
      </c>
      <c r="J3638" s="160" t="s">
        <v>375</v>
      </c>
      <c r="K3638" s="160">
        <f t="shared" si="67"/>
        <v>2</v>
      </c>
      <c r="L3638" s="160" t="e">
        <v>#N/A</v>
      </c>
      <c r="M3638" s="160"/>
    </row>
    <row r="3639" spans="1:13" x14ac:dyDescent="0.25">
      <c r="A3639" s="212" t="s">
        <v>102</v>
      </c>
      <c r="B3639" s="213">
        <v>10600501</v>
      </c>
      <c r="C3639" s="212" t="s">
        <v>12614</v>
      </c>
      <c r="D3639" s="214">
        <v>43497</v>
      </c>
      <c r="E3639" s="160" t="s">
        <v>373</v>
      </c>
      <c r="F3639" s="160">
        <v>101111403</v>
      </c>
      <c r="G3639" s="215">
        <v>5927.22</v>
      </c>
      <c r="H3639" s="214">
        <v>43518</v>
      </c>
      <c r="I3639" s="160" t="s">
        <v>503</v>
      </c>
      <c r="J3639" s="160" t="s">
        <v>377</v>
      </c>
      <c r="K3639" s="160">
        <f t="shared" si="67"/>
        <v>2</v>
      </c>
      <c r="L3639" s="160" t="e">
        <v>#N/A</v>
      </c>
      <c r="M3639" s="160"/>
    </row>
    <row r="3640" spans="1:13" x14ac:dyDescent="0.25">
      <c r="A3640" s="212" t="s">
        <v>102</v>
      </c>
      <c r="B3640" s="213">
        <v>10600501</v>
      </c>
      <c r="C3640" s="212" t="s">
        <v>12614</v>
      </c>
      <c r="D3640" s="214">
        <v>43497</v>
      </c>
      <c r="E3640" s="160" t="s">
        <v>373</v>
      </c>
      <c r="F3640" s="160">
        <v>101111403</v>
      </c>
      <c r="G3640" s="160">
        <v>151.97999999999999</v>
      </c>
      <c r="H3640" s="214">
        <v>43518</v>
      </c>
      <c r="I3640" s="160" t="s">
        <v>503</v>
      </c>
      <c r="J3640" s="160" t="s">
        <v>447</v>
      </c>
      <c r="K3640" s="160">
        <f t="shared" si="67"/>
        <v>2</v>
      </c>
      <c r="L3640" s="160" t="e">
        <v>#N/A</v>
      </c>
      <c r="M3640" s="160"/>
    </row>
    <row r="3641" spans="1:13" x14ac:dyDescent="0.25">
      <c r="A3641" s="212" t="s">
        <v>102</v>
      </c>
      <c r="B3641" s="213">
        <v>10100501</v>
      </c>
      <c r="C3641" s="212" t="s">
        <v>12614</v>
      </c>
      <c r="D3641" s="214">
        <v>43497</v>
      </c>
      <c r="E3641" s="160" t="s">
        <v>383</v>
      </c>
      <c r="F3641" s="160">
        <v>101111414</v>
      </c>
      <c r="G3641" s="160">
        <v>7.0000000000000007E-2</v>
      </c>
      <c r="H3641" s="214">
        <v>43364</v>
      </c>
      <c r="I3641" s="160" t="s">
        <v>384</v>
      </c>
      <c r="J3641" s="160" t="s">
        <v>375</v>
      </c>
      <c r="K3641" s="160">
        <v>2018</v>
      </c>
      <c r="L3641" s="160" t="e">
        <v>#N/A</v>
      </c>
      <c r="M3641" s="160"/>
    </row>
    <row r="3642" spans="1:13" x14ac:dyDescent="0.25">
      <c r="A3642" s="212" t="s">
        <v>102</v>
      </c>
      <c r="B3642" s="213">
        <v>10100501</v>
      </c>
      <c r="C3642" s="212" t="s">
        <v>12614</v>
      </c>
      <c r="D3642" s="214">
        <v>43497</v>
      </c>
      <c r="E3642" s="160" t="s">
        <v>383</v>
      </c>
      <c r="F3642" s="160">
        <v>101111414</v>
      </c>
      <c r="G3642" s="160">
        <v>0.75</v>
      </c>
      <c r="H3642" s="214">
        <v>43364</v>
      </c>
      <c r="I3642" s="160" t="s">
        <v>384</v>
      </c>
      <c r="J3642" s="160" t="s">
        <v>377</v>
      </c>
      <c r="K3642" s="160">
        <v>2018</v>
      </c>
      <c r="L3642" s="160" t="e">
        <v>#N/A</v>
      </c>
      <c r="M3642" s="160"/>
    </row>
    <row r="3643" spans="1:13" x14ac:dyDescent="0.25">
      <c r="A3643" s="212" t="s">
        <v>102</v>
      </c>
      <c r="B3643" s="213">
        <v>10100501</v>
      </c>
      <c r="C3643" s="212" t="s">
        <v>12614</v>
      </c>
      <c r="D3643" s="214">
        <v>43497</v>
      </c>
      <c r="E3643" s="160" t="s">
        <v>383</v>
      </c>
      <c r="F3643" s="160">
        <v>101111414</v>
      </c>
      <c r="G3643" s="160">
        <v>3.89</v>
      </c>
      <c r="H3643" s="214">
        <v>43364</v>
      </c>
      <c r="I3643" s="160" t="s">
        <v>384</v>
      </c>
      <c r="J3643" s="160" t="s">
        <v>376</v>
      </c>
      <c r="K3643" s="160">
        <v>2018</v>
      </c>
      <c r="L3643" s="160" t="e">
        <v>#N/A</v>
      </c>
      <c r="M3643" s="160"/>
    </row>
    <row r="3644" spans="1:13" x14ac:dyDescent="0.25">
      <c r="A3644" s="212" t="s">
        <v>12616</v>
      </c>
      <c r="B3644" s="213">
        <v>10100503</v>
      </c>
      <c r="C3644" s="212" t="s">
        <v>12614</v>
      </c>
      <c r="D3644" s="214">
        <v>43497</v>
      </c>
      <c r="E3644" s="160" t="s">
        <v>12616</v>
      </c>
      <c r="F3644" s="160">
        <v>143004080</v>
      </c>
      <c r="G3644" s="160">
        <v>803.96</v>
      </c>
      <c r="H3644" s="214">
        <v>43515</v>
      </c>
      <c r="I3644" s="160" t="s">
        <v>384</v>
      </c>
      <c r="J3644" s="160" t="s">
        <v>543</v>
      </c>
      <c r="K3644" s="160">
        <f t="shared" ref="K3644:K3675" si="68">MONTH(H3644)</f>
        <v>2</v>
      </c>
      <c r="L3644" s="160" t="e">
        <v>#N/A</v>
      </c>
      <c r="M3644" s="160"/>
    </row>
    <row r="3645" spans="1:13" x14ac:dyDescent="0.25">
      <c r="A3645" s="212" t="s">
        <v>102</v>
      </c>
      <c r="B3645" s="213">
        <v>10600501</v>
      </c>
      <c r="C3645" s="212" t="s">
        <v>12614</v>
      </c>
      <c r="D3645" s="214">
        <v>43525</v>
      </c>
      <c r="E3645" s="160" t="s">
        <v>373</v>
      </c>
      <c r="F3645" s="160">
        <v>101101624</v>
      </c>
      <c r="G3645" s="160">
        <v>407.48</v>
      </c>
      <c r="H3645" s="214">
        <v>43497</v>
      </c>
      <c r="I3645" s="160" t="s">
        <v>487</v>
      </c>
      <c r="J3645" s="160" t="s">
        <v>376</v>
      </c>
      <c r="K3645" s="160">
        <f t="shared" si="68"/>
        <v>2</v>
      </c>
      <c r="L3645" s="160" t="e">
        <v>#N/A</v>
      </c>
      <c r="M3645" s="160"/>
    </row>
    <row r="3646" spans="1:13" x14ac:dyDescent="0.25">
      <c r="A3646" s="212" t="s">
        <v>102</v>
      </c>
      <c r="B3646" s="213">
        <v>10600501</v>
      </c>
      <c r="C3646" s="212" t="s">
        <v>12614</v>
      </c>
      <c r="D3646" s="214">
        <v>43525</v>
      </c>
      <c r="E3646" s="160" t="s">
        <v>373</v>
      </c>
      <c r="F3646" s="160">
        <v>101101624</v>
      </c>
      <c r="G3646" s="160">
        <v>118.43</v>
      </c>
      <c r="H3646" s="214">
        <v>43497</v>
      </c>
      <c r="I3646" s="160" t="s">
        <v>487</v>
      </c>
      <c r="J3646" s="160" t="s">
        <v>377</v>
      </c>
      <c r="K3646" s="160">
        <f t="shared" si="68"/>
        <v>2</v>
      </c>
      <c r="L3646" s="160" t="e">
        <v>#N/A</v>
      </c>
      <c r="M3646" s="160"/>
    </row>
    <row r="3647" spans="1:13" x14ac:dyDescent="0.25">
      <c r="A3647" s="212" t="s">
        <v>102</v>
      </c>
      <c r="B3647" s="213">
        <v>10600501</v>
      </c>
      <c r="C3647" s="212" t="s">
        <v>12614</v>
      </c>
      <c r="D3647" s="214">
        <v>43525</v>
      </c>
      <c r="E3647" s="160" t="s">
        <v>373</v>
      </c>
      <c r="F3647" s="160">
        <v>101101624</v>
      </c>
      <c r="G3647" s="160">
        <v>5.28</v>
      </c>
      <c r="H3647" s="214">
        <v>43497</v>
      </c>
      <c r="I3647" s="160" t="s">
        <v>487</v>
      </c>
      <c r="J3647" s="160" t="s">
        <v>375</v>
      </c>
      <c r="K3647" s="160">
        <f t="shared" si="68"/>
        <v>2</v>
      </c>
      <c r="L3647" s="160" t="e">
        <v>#N/A</v>
      </c>
      <c r="M3647" s="160"/>
    </row>
    <row r="3648" spans="1:13" x14ac:dyDescent="0.25">
      <c r="A3648" s="212" t="s">
        <v>102</v>
      </c>
      <c r="B3648" s="213">
        <v>10600501</v>
      </c>
      <c r="C3648" s="212" t="s">
        <v>12614</v>
      </c>
      <c r="D3648" s="214">
        <v>43525</v>
      </c>
      <c r="E3648" s="160" t="s">
        <v>373</v>
      </c>
      <c r="F3648" s="160">
        <v>101101661</v>
      </c>
      <c r="G3648" s="160">
        <v>2.0299999999999998</v>
      </c>
      <c r="H3648" s="214">
        <v>43494</v>
      </c>
      <c r="I3648" s="160" t="s">
        <v>460</v>
      </c>
      <c r="J3648" s="160" t="s">
        <v>375</v>
      </c>
      <c r="K3648" s="160">
        <f t="shared" si="68"/>
        <v>1</v>
      </c>
      <c r="L3648" s="160" t="e">
        <v>#N/A</v>
      </c>
      <c r="M3648" s="160"/>
    </row>
    <row r="3649" spans="1:13" x14ac:dyDescent="0.25">
      <c r="A3649" s="212" t="s">
        <v>102</v>
      </c>
      <c r="B3649" s="213">
        <v>10600501</v>
      </c>
      <c r="C3649" s="212" t="s">
        <v>12614</v>
      </c>
      <c r="D3649" s="214">
        <v>43525</v>
      </c>
      <c r="E3649" s="160" t="s">
        <v>373</v>
      </c>
      <c r="F3649" s="160">
        <v>101101661</v>
      </c>
      <c r="G3649" s="215">
        <v>2108.79</v>
      </c>
      <c r="H3649" s="214">
        <v>43494</v>
      </c>
      <c r="I3649" s="160" t="s">
        <v>460</v>
      </c>
      <c r="J3649" s="160" t="s">
        <v>376</v>
      </c>
      <c r="K3649" s="160">
        <f t="shared" si="68"/>
        <v>1</v>
      </c>
      <c r="L3649" s="160" t="e">
        <v>#N/A</v>
      </c>
      <c r="M3649" s="160"/>
    </row>
    <row r="3650" spans="1:13" x14ac:dyDescent="0.25">
      <c r="A3650" s="212" t="s">
        <v>102</v>
      </c>
      <c r="B3650" s="213">
        <v>10600501</v>
      </c>
      <c r="C3650" s="212" t="s">
        <v>12614</v>
      </c>
      <c r="D3650" s="214">
        <v>43525</v>
      </c>
      <c r="E3650" s="160" t="s">
        <v>373</v>
      </c>
      <c r="F3650" s="160">
        <v>101101661</v>
      </c>
      <c r="G3650" s="160">
        <v>565.27</v>
      </c>
      <c r="H3650" s="214">
        <v>43494</v>
      </c>
      <c r="I3650" s="160" t="s">
        <v>460</v>
      </c>
      <c r="J3650" s="160" t="s">
        <v>377</v>
      </c>
      <c r="K3650" s="160">
        <f t="shared" si="68"/>
        <v>1</v>
      </c>
      <c r="L3650" s="160" t="e">
        <v>#N/A</v>
      </c>
      <c r="M3650" s="160"/>
    </row>
    <row r="3651" spans="1:13" x14ac:dyDescent="0.25">
      <c r="A3651" s="212" t="s">
        <v>102</v>
      </c>
      <c r="B3651" s="213">
        <v>10600501</v>
      </c>
      <c r="C3651" s="212" t="s">
        <v>12614</v>
      </c>
      <c r="D3651" s="214">
        <v>43525</v>
      </c>
      <c r="E3651" s="160" t="s">
        <v>373</v>
      </c>
      <c r="F3651" s="160">
        <v>101101681</v>
      </c>
      <c r="G3651" s="160">
        <v>268.58</v>
      </c>
      <c r="H3651" s="214">
        <v>43496</v>
      </c>
      <c r="I3651" s="160" t="s">
        <v>483</v>
      </c>
      <c r="J3651" s="160" t="s">
        <v>375</v>
      </c>
      <c r="K3651" s="160">
        <f t="shared" si="68"/>
        <v>1</v>
      </c>
      <c r="L3651" s="160" t="e">
        <v>#N/A</v>
      </c>
      <c r="M3651" s="160"/>
    </row>
    <row r="3652" spans="1:13" x14ac:dyDescent="0.25">
      <c r="A3652" s="212" t="s">
        <v>102</v>
      </c>
      <c r="B3652" s="213">
        <v>10600501</v>
      </c>
      <c r="C3652" s="212" t="s">
        <v>12614</v>
      </c>
      <c r="D3652" s="214">
        <v>43525</v>
      </c>
      <c r="E3652" s="160" t="s">
        <v>373</v>
      </c>
      <c r="F3652" s="160">
        <v>101101681</v>
      </c>
      <c r="G3652" s="160">
        <v>477.7</v>
      </c>
      <c r="H3652" s="214">
        <v>43496</v>
      </c>
      <c r="I3652" s="160" t="s">
        <v>483</v>
      </c>
      <c r="J3652" s="160" t="s">
        <v>377</v>
      </c>
      <c r="K3652" s="160">
        <f t="shared" si="68"/>
        <v>1</v>
      </c>
      <c r="L3652" s="160" t="e">
        <v>#N/A</v>
      </c>
      <c r="M3652" s="160"/>
    </row>
    <row r="3653" spans="1:13" x14ac:dyDescent="0.25">
      <c r="A3653" s="212" t="s">
        <v>102</v>
      </c>
      <c r="B3653" s="213">
        <v>10600501</v>
      </c>
      <c r="C3653" s="212" t="s">
        <v>12614</v>
      </c>
      <c r="D3653" s="214">
        <v>43525</v>
      </c>
      <c r="E3653" s="160" t="s">
        <v>373</v>
      </c>
      <c r="F3653" s="160">
        <v>101101701</v>
      </c>
      <c r="G3653" s="160">
        <v>179.8</v>
      </c>
      <c r="H3653" s="214">
        <v>43528</v>
      </c>
      <c r="I3653" s="160" t="s">
        <v>548</v>
      </c>
      <c r="J3653" s="160" t="s">
        <v>375</v>
      </c>
      <c r="K3653" s="160">
        <f t="shared" si="68"/>
        <v>3</v>
      </c>
      <c r="L3653" s="160" t="e">
        <v>#N/A</v>
      </c>
      <c r="M3653" s="160"/>
    </row>
    <row r="3654" spans="1:13" x14ac:dyDescent="0.25">
      <c r="A3654" s="212" t="s">
        <v>102</v>
      </c>
      <c r="B3654" s="213">
        <v>10600501</v>
      </c>
      <c r="C3654" s="212" t="s">
        <v>12614</v>
      </c>
      <c r="D3654" s="214">
        <v>43525</v>
      </c>
      <c r="E3654" s="160" t="s">
        <v>373</v>
      </c>
      <c r="F3654" s="160">
        <v>101101701</v>
      </c>
      <c r="G3654" s="215">
        <v>100101.61</v>
      </c>
      <c r="H3654" s="214">
        <v>43528</v>
      </c>
      <c r="I3654" s="160" t="s">
        <v>548</v>
      </c>
      <c r="J3654" s="160" t="s">
        <v>376</v>
      </c>
      <c r="K3654" s="160">
        <f t="shared" si="68"/>
        <v>3</v>
      </c>
      <c r="L3654" s="160" t="e">
        <v>#N/A</v>
      </c>
      <c r="M3654" s="160"/>
    </row>
    <row r="3655" spans="1:13" x14ac:dyDescent="0.25">
      <c r="A3655" s="212" t="s">
        <v>102</v>
      </c>
      <c r="B3655" s="213">
        <v>10600501</v>
      </c>
      <c r="C3655" s="212" t="s">
        <v>12614</v>
      </c>
      <c r="D3655" s="214">
        <v>43525</v>
      </c>
      <c r="E3655" s="160" t="s">
        <v>373</v>
      </c>
      <c r="F3655" s="160">
        <v>101101701</v>
      </c>
      <c r="G3655" s="215">
        <v>52411.27</v>
      </c>
      <c r="H3655" s="214">
        <v>43528</v>
      </c>
      <c r="I3655" s="160" t="s">
        <v>548</v>
      </c>
      <c r="J3655" s="160" t="s">
        <v>377</v>
      </c>
      <c r="K3655" s="160">
        <f t="shared" si="68"/>
        <v>3</v>
      </c>
      <c r="L3655" s="160" t="e">
        <v>#N/A</v>
      </c>
      <c r="M3655" s="160"/>
    </row>
    <row r="3656" spans="1:13" x14ac:dyDescent="0.25">
      <c r="A3656" s="212" t="s">
        <v>102</v>
      </c>
      <c r="B3656" s="213">
        <v>10600501</v>
      </c>
      <c r="C3656" s="212" t="s">
        <v>12614</v>
      </c>
      <c r="D3656" s="214">
        <v>43525</v>
      </c>
      <c r="E3656" s="160" t="s">
        <v>373</v>
      </c>
      <c r="F3656" s="160">
        <v>101108136</v>
      </c>
      <c r="G3656" s="160">
        <v>76.92</v>
      </c>
      <c r="H3656" s="214">
        <v>43528</v>
      </c>
      <c r="I3656" s="160" t="s">
        <v>552</v>
      </c>
      <c r="J3656" s="160" t="s">
        <v>375</v>
      </c>
      <c r="K3656" s="160">
        <f t="shared" si="68"/>
        <v>3</v>
      </c>
      <c r="L3656" s="160" t="e">
        <v>#N/A</v>
      </c>
      <c r="M3656" s="160"/>
    </row>
    <row r="3657" spans="1:13" x14ac:dyDescent="0.25">
      <c r="A3657" s="212" t="s">
        <v>102</v>
      </c>
      <c r="B3657" s="213">
        <v>10600501</v>
      </c>
      <c r="C3657" s="212" t="s">
        <v>12614</v>
      </c>
      <c r="D3657" s="214">
        <v>43525</v>
      </c>
      <c r="E3657" s="160" t="s">
        <v>373</v>
      </c>
      <c r="F3657" s="160">
        <v>101108136</v>
      </c>
      <c r="G3657" s="215">
        <v>51325.31</v>
      </c>
      <c r="H3657" s="214">
        <v>43528</v>
      </c>
      <c r="I3657" s="160" t="s">
        <v>552</v>
      </c>
      <c r="J3657" s="160" t="s">
        <v>377</v>
      </c>
      <c r="K3657" s="160">
        <f t="shared" si="68"/>
        <v>3</v>
      </c>
      <c r="L3657" s="160" t="e">
        <v>#N/A</v>
      </c>
      <c r="M3657" s="160"/>
    </row>
    <row r="3658" spans="1:13" x14ac:dyDescent="0.25">
      <c r="A3658" s="212" t="s">
        <v>102</v>
      </c>
      <c r="B3658" s="213">
        <v>10600501</v>
      </c>
      <c r="C3658" s="212" t="s">
        <v>12614</v>
      </c>
      <c r="D3658" s="214">
        <v>43525</v>
      </c>
      <c r="E3658" s="160" t="s">
        <v>373</v>
      </c>
      <c r="F3658" s="160">
        <v>101108136</v>
      </c>
      <c r="G3658" s="215">
        <v>62989.86</v>
      </c>
      <c r="H3658" s="214">
        <v>43528</v>
      </c>
      <c r="I3658" s="160" t="s">
        <v>552</v>
      </c>
      <c r="J3658" s="160" t="s">
        <v>376</v>
      </c>
      <c r="K3658" s="160">
        <f t="shared" si="68"/>
        <v>3</v>
      </c>
      <c r="L3658" s="160" t="e">
        <v>#N/A</v>
      </c>
      <c r="M3658" s="160"/>
    </row>
    <row r="3659" spans="1:13" x14ac:dyDescent="0.25">
      <c r="A3659" s="212" t="s">
        <v>102</v>
      </c>
      <c r="B3659" s="213">
        <v>10600501</v>
      </c>
      <c r="C3659" s="212" t="s">
        <v>12614</v>
      </c>
      <c r="D3659" s="214">
        <v>43525</v>
      </c>
      <c r="E3659" s="160" t="s">
        <v>373</v>
      </c>
      <c r="F3659" s="160">
        <v>101108242</v>
      </c>
      <c r="G3659" s="215">
        <v>46343.71</v>
      </c>
      <c r="H3659" s="214">
        <v>43532</v>
      </c>
      <c r="I3659" s="160" t="s">
        <v>553</v>
      </c>
      <c r="J3659" s="160" t="s">
        <v>377</v>
      </c>
      <c r="K3659" s="160">
        <f t="shared" si="68"/>
        <v>3</v>
      </c>
      <c r="L3659" s="160" t="e">
        <v>#N/A</v>
      </c>
      <c r="M3659" s="160"/>
    </row>
    <row r="3660" spans="1:13" x14ac:dyDescent="0.25">
      <c r="A3660" s="212" t="s">
        <v>102</v>
      </c>
      <c r="B3660" s="213">
        <v>10600501</v>
      </c>
      <c r="C3660" s="212" t="s">
        <v>12614</v>
      </c>
      <c r="D3660" s="214">
        <v>43525</v>
      </c>
      <c r="E3660" s="160" t="s">
        <v>373</v>
      </c>
      <c r="F3660" s="160">
        <v>101108242</v>
      </c>
      <c r="G3660" s="215">
        <v>156651.88</v>
      </c>
      <c r="H3660" s="214">
        <v>43532</v>
      </c>
      <c r="I3660" s="160" t="s">
        <v>553</v>
      </c>
      <c r="J3660" s="160" t="s">
        <v>376</v>
      </c>
      <c r="K3660" s="160">
        <f t="shared" si="68"/>
        <v>3</v>
      </c>
      <c r="L3660" s="160" t="e">
        <v>#N/A</v>
      </c>
      <c r="M3660" s="160"/>
    </row>
    <row r="3661" spans="1:13" x14ac:dyDescent="0.25">
      <c r="A3661" s="212" t="s">
        <v>102</v>
      </c>
      <c r="B3661" s="213">
        <v>10600501</v>
      </c>
      <c r="C3661" s="212" t="s">
        <v>12614</v>
      </c>
      <c r="D3661" s="214">
        <v>43525</v>
      </c>
      <c r="E3661" s="160" t="s">
        <v>373</v>
      </c>
      <c r="F3661" s="160">
        <v>101108242</v>
      </c>
      <c r="G3661" s="160">
        <v>590.98</v>
      </c>
      <c r="H3661" s="214">
        <v>43532</v>
      </c>
      <c r="I3661" s="160" t="s">
        <v>553</v>
      </c>
      <c r="J3661" s="160" t="s">
        <v>375</v>
      </c>
      <c r="K3661" s="160">
        <f t="shared" si="68"/>
        <v>3</v>
      </c>
      <c r="L3661" s="160" t="e">
        <v>#N/A</v>
      </c>
      <c r="M3661" s="160"/>
    </row>
    <row r="3662" spans="1:13" x14ac:dyDescent="0.25">
      <c r="A3662" s="212" t="s">
        <v>102</v>
      </c>
      <c r="B3662" s="213">
        <v>10600501</v>
      </c>
      <c r="C3662" s="212" t="s">
        <v>12614</v>
      </c>
      <c r="D3662" s="214">
        <v>43525</v>
      </c>
      <c r="E3662" s="160" t="s">
        <v>373</v>
      </c>
      <c r="F3662" s="160">
        <v>101108406</v>
      </c>
      <c r="G3662" s="215">
        <v>1018.26</v>
      </c>
      <c r="H3662" s="214">
        <v>43483</v>
      </c>
      <c r="I3662" s="160" t="s">
        <v>445</v>
      </c>
      <c r="J3662" s="160" t="s">
        <v>377</v>
      </c>
      <c r="K3662" s="160">
        <f t="shared" si="68"/>
        <v>1</v>
      </c>
      <c r="L3662" s="160" t="e">
        <v>#N/A</v>
      </c>
      <c r="M3662" s="160"/>
    </row>
    <row r="3663" spans="1:13" x14ac:dyDescent="0.25">
      <c r="A3663" s="212" t="s">
        <v>102</v>
      </c>
      <c r="B3663" s="213">
        <v>10600501</v>
      </c>
      <c r="C3663" s="212" t="s">
        <v>12614</v>
      </c>
      <c r="D3663" s="214">
        <v>43525</v>
      </c>
      <c r="E3663" s="160" t="s">
        <v>373</v>
      </c>
      <c r="F3663" s="160">
        <v>101108406</v>
      </c>
      <c r="G3663" s="160">
        <v>157.46</v>
      </c>
      <c r="H3663" s="214">
        <v>43483</v>
      </c>
      <c r="I3663" s="160" t="s">
        <v>445</v>
      </c>
      <c r="J3663" s="160" t="s">
        <v>376</v>
      </c>
      <c r="K3663" s="160">
        <f t="shared" si="68"/>
        <v>1</v>
      </c>
      <c r="L3663" s="160" t="e">
        <v>#N/A</v>
      </c>
      <c r="M3663" s="160"/>
    </row>
    <row r="3664" spans="1:13" x14ac:dyDescent="0.25">
      <c r="A3664" s="212" t="s">
        <v>102</v>
      </c>
      <c r="B3664" s="213">
        <v>10600501</v>
      </c>
      <c r="C3664" s="212" t="s">
        <v>12614</v>
      </c>
      <c r="D3664" s="214">
        <v>43525</v>
      </c>
      <c r="E3664" s="160" t="s">
        <v>373</v>
      </c>
      <c r="F3664" s="160">
        <v>101108406</v>
      </c>
      <c r="G3664" s="160">
        <v>3.58</v>
      </c>
      <c r="H3664" s="214">
        <v>43483</v>
      </c>
      <c r="I3664" s="160" t="s">
        <v>445</v>
      </c>
      <c r="J3664" s="160" t="s">
        <v>375</v>
      </c>
      <c r="K3664" s="160">
        <f t="shared" si="68"/>
        <v>1</v>
      </c>
      <c r="L3664" s="160" t="e">
        <v>#N/A</v>
      </c>
      <c r="M3664" s="160"/>
    </row>
    <row r="3665" spans="1:13" x14ac:dyDescent="0.25">
      <c r="A3665" s="212" t="s">
        <v>102</v>
      </c>
      <c r="B3665" s="213">
        <v>10600501</v>
      </c>
      <c r="C3665" s="212" t="s">
        <v>12614</v>
      </c>
      <c r="D3665" s="214">
        <v>43525</v>
      </c>
      <c r="E3665" s="160" t="s">
        <v>373</v>
      </c>
      <c r="F3665" s="160">
        <v>101110912</v>
      </c>
      <c r="G3665" s="215">
        <v>3710.86</v>
      </c>
      <c r="H3665" s="214">
        <v>43501</v>
      </c>
      <c r="I3665" s="160" t="s">
        <v>495</v>
      </c>
      <c r="J3665" s="160" t="s">
        <v>377</v>
      </c>
      <c r="K3665" s="160">
        <f t="shared" si="68"/>
        <v>2</v>
      </c>
      <c r="L3665" s="160" t="e">
        <v>#N/A</v>
      </c>
      <c r="M3665" s="160"/>
    </row>
    <row r="3666" spans="1:13" x14ac:dyDescent="0.25">
      <c r="A3666" s="212" t="s">
        <v>102</v>
      </c>
      <c r="B3666" s="213">
        <v>10600501</v>
      </c>
      <c r="C3666" s="212" t="s">
        <v>12614</v>
      </c>
      <c r="D3666" s="214">
        <v>43525</v>
      </c>
      <c r="E3666" s="160" t="s">
        <v>373</v>
      </c>
      <c r="F3666" s="160">
        <v>101110912</v>
      </c>
      <c r="G3666" s="160">
        <v>43.38</v>
      </c>
      <c r="H3666" s="214">
        <v>43501</v>
      </c>
      <c r="I3666" s="160" t="s">
        <v>495</v>
      </c>
      <c r="J3666" s="160" t="s">
        <v>375</v>
      </c>
      <c r="K3666" s="160">
        <f t="shared" si="68"/>
        <v>2</v>
      </c>
      <c r="L3666" s="160" t="e">
        <v>#N/A</v>
      </c>
      <c r="M3666" s="160"/>
    </row>
    <row r="3667" spans="1:13" x14ac:dyDescent="0.25">
      <c r="A3667" s="212" t="s">
        <v>102</v>
      </c>
      <c r="B3667" s="213">
        <v>10600501</v>
      </c>
      <c r="C3667" s="212" t="s">
        <v>12614</v>
      </c>
      <c r="D3667" s="214">
        <v>43525</v>
      </c>
      <c r="E3667" s="160" t="s">
        <v>373</v>
      </c>
      <c r="F3667" s="160">
        <v>101110915</v>
      </c>
      <c r="G3667" s="215">
        <v>28498.05</v>
      </c>
      <c r="H3667" s="214">
        <v>43529</v>
      </c>
      <c r="I3667" s="160" t="s">
        <v>557</v>
      </c>
      <c r="J3667" s="160" t="s">
        <v>377</v>
      </c>
      <c r="K3667" s="160">
        <f t="shared" si="68"/>
        <v>3</v>
      </c>
      <c r="L3667" s="160" t="e">
        <v>#N/A</v>
      </c>
      <c r="M3667" s="160"/>
    </row>
    <row r="3668" spans="1:13" x14ac:dyDescent="0.25">
      <c r="A3668" s="212" t="s">
        <v>102</v>
      </c>
      <c r="B3668" s="213">
        <v>10600501</v>
      </c>
      <c r="C3668" s="212" t="s">
        <v>12614</v>
      </c>
      <c r="D3668" s="214">
        <v>43525</v>
      </c>
      <c r="E3668" s="160" t="s">
        <v>373</v>
      </c>
      <c r="F3668" s="160">
        <v>101110915</v>
      </c>
      <c r="G3668" s="160">
        <v>193.98</v>
      </c>
      <c r="H3668" s="214">
        <v>43529</v>
      </c>
      <c r="I3668" s="160" t="s">
        <v>557</v>
      </c>
      <c r="J3668" s="160" t="s">
        <v>375</v>
      </c>
      <c r="K3668" s="160">
        <f t="shared" si="68"/>
        <v>3</v>
      </c>
      <c r="L3668" s="160" t="e">
        <v>#N/A</v>
      </c>
      <c r="M3668" s="160"/>
    </row>
    <row r="3669" spans="1:13" x14ac:dyDescent="0.25">
      <c r="A3669" s="212" t="s">
        <v>102</v>
      </c>
      <c r="B3669" s="213">
        <v>10600501</v>
      </c>
      <c r="C3669" s="212" t="s">
        <v>12614</v>
      </c>
      <c r="D3669" s="214">
        <v>43525</v>
      </c>
      <c r="E3669" s="160" t="s">
        <v>373</v>
      </c>
      <c r="F3669" s="160">
        <v>101110915</v>
      </c>
      <c r="G3669" s="215">
        <v>76395.009999999995</v>
      </c>
      <c r="H3669" s="214">
        <v>43529</v>
      </c>
      <c r="I3669" s="160" t="s">
        <v>557</v>
      </c>
      <c r="J3669" s="160" t="s">
        <v>376</v>
      </c>
      <c r="K3669" s="160">
        <f t="shared" si="68"/>
        <v>3</v>
      </c>
      <c r="L3669" s="160" t="e">
        <v>#N/A</v>
      </c>
      <c r="M3669" s="160"/>
    </row>
    <row r="3670" spans="1:13" x14ac:dyDescent="0.25">
      <c r="A3670" s="212" t="s">
        <v>102</v>
      </c>
      <c r="B3670" s="213">
        <v>10600501</v>
      </c>
      <c r="C3670" s="212" t="s">
        <v>12614</v>
      </c>
      <c r="D3670" s="214">
        <v>43525</v>
      </c>
      <c r="E3670" s="160" t="s">
        <v>373</v>
      </c>
      <c r="F3670" s="160">
        <v>101111196</v>
      </c>
      <c r="G3670" s="160">
        <v>22.8</v>
      </c>
      <c r="H3670" s="214">
        <v>43472</v>
      </c>
      <c r="I3670" s="160" t="s">
        <v>405</v>
      </c>
      <c r="J3670" s="160" t="s">
        <v>377</v>
      </c>
      <c r="K3670" s="160">
        <f t="shared" si="68"/>
        <v>1</v>
      </c>
      <c r="L3670" s="160" t="e">
        <v>#N/A</v>
      </c>
      <c r="M3670" s="160"/>
    </row>
    <row r="3671" spans="1:13" x14ac:dyDescent="0.25">
      <c r="A3671" s="212" t="s">
        <v>102</v>
      </c>
      <c r="B3671" s="213">
        <v>10600501</v>
      </c>
      <c r="C3671" s="212" t="s">
        <v>12614</v>
      </c>
      <c r="D3671" s="214">
        <v>43525</v>
      </c>
      <c r="E3671" s="160" t="s">
        <v>373</v>
      </c>
      <c r="F3671" s="160">
        <v>101111196</v>
      </c>
      <c r="G3671" s="160">
        <v>108.12</v>
      </c>
      <c r="H3671" s="214">
        <v>43472</v>
      </c>
      <c r="I3671" s="160" t="s">
        <v>405</v>
      </c>
      <c r="J3671" s="160" t="s">
        <v>376</v>
      </c>
      <c r="K3671" s="160">
        <f t="shared" si="68"/>
        <v>1</v>
      </c>
      <c r="L3671" s="160" t="e">
        <v>#N/A</v>
      </c>
      <c r="M3671" s="160"/>
    </row>
    <row r="3672" spans="1:13" x14ac:dyDescent="0.25">
      <c r="A3672" s="212" t="s">
        <v>102</v>
      </c>
      <c r="B3672" s="213">
        <v>10600501</v>
      </c>
      <c r="C3672" s="212" t="s">
        <v>12614</v>
      </c>
      <c r="D3672" s="214">
        <v>43525</v>
      </c>
      <c r="E3672" s="160" t="s">
        <v>373</v>
      </c>
      <c r="F3672" s="160">
        <v>101111196</v>
      </c>
      <c r="G3672" s="160">
        <v>0.93</v>
      </c>
      <c r="H3672" s="214">
        <v>43472</v>
      </c>
      <c r="I3672" s="160" t="s">
        <v>405</v>
      </c>
      <c r="J3672" s="160" t="s">
        <v>375</v>
      </c>
      <c r="K3672" s="160">
        <f t="shared" si="68"/>
        <v>1</v>
      </c>
      <c r="L3672" s="160" t="e">
        <v>#N/A</v>
      </c>
      <c r="M3672" s="160"/>
    </row>
    <row r="3673" spans="1:13" x14ac:dyDescent="0.25">
      <c r="A3673" s="212" t="s">
        <v>102</v>
      </c>
      <c r="B3673" s="213">
        <v>10600501</v>
      </c>
      <c r="C3673" s="212" t="s">
        <v>12614</v>
      </c>
      <c r="D3673" s="214">
        <v>43525</v>
      </c>
      <c r="E3673" s="160" t="s">
        <v>373</v>
      </c>
      <c r="F3673" s="160">
        <v>101111198</v>
      </c>
      <c r="G3673" s="215">
        <v>27470.38</v>
      </c>
      <c r="H3673" s="214">
        <v>43529</v>
      </c>
      <c r="I3673" s="160" t="s">
        <v>558</v>
      </c>
      <c r="J3673" s="160" t="s">
        <v>377</v>
      </c>
      <c r="K3673" s="160">
        <f t="shared" si="68"/>
        <v>3</v>
      </c>
      <c r="L3673" s="160" t="e">
        <v>#N/A</v>
      </c>
      <c r="M3673" s="160"/>
    </row>
    <row r="3674" spans="1:13" x14ac:dyDescent="0.25">
      <c r="A3674" s="212" t="s">
        <v>102</v>
      </c>
      <c r="B3674" s="213">
        <v>10600501</v>
      </c>
      <c r="C3674" s="212" t="s">
        <v>12614</v>
      </c>
      <c r="D3674" s="214">
        <v>43525</v>
      </c>
      <c r="E3674" s="160" t="s">
        <v>373</v>
      </c>
      <c r="F3674" s="160">
        <v>101111198</v>
      </c>
      <c r="G3674" s="160">
        <v>306.51</v>
      </c>
      <c r="H3674" s="214">
        <v>43529</v>
      </c>
      <c r="I3674" s="160" t="s">
        <v>558</v>
      </c>
      <c r="J3674" s="160" t="s">
        <v>375</v>
      </c>
      <c r="K3674" s="160">
        <f t="shared" si="68"/>
        <v>3</v>
      </c>
      <c r="L3674" s="160" t="e">
        <v>#N/A</v>
      </c>
      <c r="M3674" s="160"/>
    </row>
    <row r="3675" spans="1:13" x14ac:dyDescent="0.25">
      <c r="A3675" s="212" t="s">
        <v>102</v>
      </c>
      <c r="B3675" s="213">
        <v>10600501</v>
      </c>
      <c r="C3675" s="212" t="s">
        <v>12614</v>
      </c>
      <c r="D3675" s="214">
        <v>43525</v>
      </c>
      <c r="E3675" s="160" t="s">
        <v>373</v>
      </c>
      <c r="F3675" s="160">
        <v>101111198</v>
      </c>
      <c r="G3675" s="215">
        <v>101780.37</v>
      </c>
      <c r="H3675" s="214">
        <v>43529</v>
      </c>
      <c r="I3675" s="160" t="s">
        <v>558</v>
      </c>
      <c r="J3675" s="160" t="s">
        <v>376</v>
      </c>
      <c r="K3675" s="160">
        <f t="shared" si="68"/>
        <v>3</v>
      </c>
      <c r="L3675" s="160" t="e">
        <v>#N/A</v>
      </c>
      <c r="M3675" s="160"/>
    </row>
    <row r="3676" spans="1:13" x14ac:dyDescent="0.25">
      <c r="A3676" s="212" t="s">
        <v>102</v>
      </c>
      <c r="B3676" s="213">
        <v>10600501</v>
      </c>
      <c r="C3676" s="212" t="s">
        <v>12614</v>
      </c>
      <c r="D3676" s="214">
        <v>43525</v>
      </c>
      <c r="E3676" s="160" t="s">
        <v>373</v>
      </c>
      <c r="F3676" s="160">
        <v>101111243</v>
      </c>
      <c r="G3676" s="215">
        <v>4773.5</v>
      </c>
      <c r="H3676" s="214">
        <v>43529</v>
      </c>
      <c r="I3676" s="160" t="s">
        <v>559</v>
      </c>
      <c r="J3676" s="160" t="s">
        <v>377</v>
      </c>
      <c r="K3676" s="160">
        <f t="shared" ref="K3676:K3707" si="69">MONTH(H3676)</f>
        <v>3</v>
      </c>
      <c r="L3676" s="160" t="e">
        <v>#N/A</v>
      </c>
      <c r="M3676" s="160"/>
    </row>
    <row r="3677" spans="1:13" x14ac:dyDescent="0.25">
      <c r="A3677" s="212" t="s">
        <v>102</v>
      </c>
      <c r="B3677" s="213">
        <v>10600501</v>
      </c>
      <c r="C3677" s="212" t="s">
        <v>12614</v>
      </c>
      <c r="D3677" s="214">
        <v>43525</v>
      </c>
      <c r="E3677" s="160" t="s">
        <v>373</v>
      </c>
      <c r="F3677" s="160">
        <v>101111243</v>
      </c>
      <c r="G3677" s="215">
        <v>91774.75</v>
      </c>
      <c r="H3677" s="214">
        <v>43529</v>
      </c>
      <c r="I3677" s="160" t="s">
        <v>559</v>
      </c>
      <c r="J3677" s="160" t="s">
        <v>376</v>
      </c>
      <c r="K3677" s="160">
        <f t="shared" si="69"/>
        <v>3</v>
      </c>
      <c r="L3677" s="160" t="e">
        <v>#N/A</v>
      </c>
      <c r="M3677" s="160"/>
    </row>
    <row r="3678" spans="1:13" x14ac:dyDescent="0.25">
      <c r="A3678" s="212" t="s">
        <v>102</v>
      </c>
      <c r="B3678" s="213">
        <v>10600501</v>
      </c>
      <c r="C3678" s="212" t="s">
        <v>12614</v>
      </c>
      <c r="D3678" s="214">
        <v>43525</v>
      </c>
      <c r="E3678" s="160" t="s">
        <v>373</v>
      </c>
      <c r="F3678" s="160">
        <v>101111248</v>
      </c>
      <c r="G3678" s="215">
        <v>21585.88</v>
      </c>
      <c r="H3678" s="214">
        <v>43529</v>
      </c>
      <c r="I3678" s="160" t="s">
        <v>560</v>
      </c>
      <c r="J3678" s="160" t="s">
        <v>377</v>
      </c>
      <c r="K3678" s="160">
        <f t="shared" si="69"/>
        <v>3</v>
      </c>
      <c r="L3678" s="160" t="e">
        <v>#N/A</v>
      </c>
      <c r="M3678" s="160"/>
    </row>
    <row r="3679" spans="1:13" x14ac:dyDescent="0.25">
      <c r="A3679" s="212" t="s">
        <v>102</v>
      </c>
      <c r="B3679" s="213">
        <v>10600501</v>
      </c>
      <c r="C3679" s="212" t="s">
        <v>12614</v>
      </c>
      <c r="D3679" s="214">
        <v>43525</v>
      </c>
      <c r="E3679" s="160" t="s">
        <v>373</v>
      </c>
      <c r="F3679" s="160">
        <v>101111248</v>
      </c>
      <c r="G3679" s="215">
        <v>59247.05</v>
      </c>
      <c r="H3679" s="214">
        <v>43529</v>
      </c>
      <c r="I3679" s="160" t="s">
        <v>560</v>
      </c>
      <c r="J3679" s="160" t="s">
        <v>376</v>
      </c>
      <c r="K3679" s="160">
        <f t="shared" si="69"/>
        <v>3</v>
      </c>
      <c r="L3679" s="160" t="e">
        <v>#N/A</v>
      </c>
      <c r="M3679" s="160"/>
    </row>
    <row r="3680" spans="1:13" x14ac:dyDescent="0.25">
      <c r="A3680" s="212" t="s">
        <v>102</v>
      </c>
      <c r="B3680" s="213">
        <v>10600501</v>
      </c>
      <c r="C3680" s="212" t="s">
        <v>12614</v>
      </c>
      <c r="D3680" s="214">
        <v>43525</v>
      </c>
      <c r="E3680" s="160" t="s">
        <v>373</v>
      </c>
      <c r="F3680" s="160">
        <v>101111248</v>
      </c>
      <c r="G3680" s="160">
        <v>448.45</v>
      </c>
      <c r="H3680" s="214">
        <v>43529</v>
      </c>
      <c r="I3680" s="160" t="s">
        <v>560</v>
      </c>
      <c r="J3680" s="160" t="s">
        <v>375</v>
      </c>
      <c r="K3680" s="160">
        <f t="shared" si="69"/>
        <v>3</v>
      </c>
      <c r="L3680" s="160" t="e">
        <v>#N/A</v>
      </c>
      <c r="M3680" s="160"/>
    </row>
    <row r="3681" spans="1:13" x14ac:dyDescent="0.25">
      <c r="A3681" s="212" t="s">
        <v>102</v>
      </c>
      <c r="B3681" s="213">
        <v>10600501</v>
      </c>
      <c r="C3681" s="212" t="s">
        <v>12614</v>
      </c>
      <c r="D3681" s="214">
        <v>43525</v>
      </c>
      <c r="E3681" s="160" t="s">
        <v>373</v>
      </c>
      <c r="F3681" s="160">
        <v>101111250</v>
      </c>
      <c r="G3681" s="215">
        <v>60843.67</v>
      </c>
      <c r="H3681" s="214">
        <v>43529</v>
      </c>
      <c r="I3681" s="160" t="s">
        <v>561</v>
      </c>
      <c r="J3681" s="160" t="s">
        <v>376</v>
      </c>
      <c r="K3681" s="160">
        <f t="shared" si="69"/>
        <v>3</v>
      </c>
      <c r="L3681" s="160" t="e">
        <v>#N/A</v>
      </c>
      <c r="M3681" s="160"/>
    </row>
    <row r="3682" spans="1:13" x14ac:dyDescent="0.25">
      <c r="A3682" s="212" t="s">
        <v>102</v>
      </c>
      <c r="B3682" s="213">
        <v>10600501</v>
      </c>
      <c r="C3682" s="212" t="s">
        <v>12614</v>
      </c>
      <c r="D3682" s="214">
        <v>43525</v>
      </c>
      <c r="E3682" s="160" t="s">
        <v>373</v>
      </c>
      <c r="F3682" s="160">
        <v>101111250</v>
      </c>
      <c r="G3682" s="215">
        <v>20589.05</v>
      </c>
      <c r="H3682" s="214">
        <v>43529</v>
      </c>
      <c r="I3682" s="160" t="s">
        <v>561</v>
      </c>
      <c r="J3682" s="160" t="s">
        <v>377</v>
      </c>
      <c r="K3682" s="160">
        <f t="shared" si="69"/>
        <v>3</v>
      </c>
      <c r="L3682" s="160" t="e">
        <v>#N/A</v>
      </c>
      <c r="M3682" s="160"/>
    </row>
    <row r="3683" spans="1:13" x14ac:dyDescent="0.25">
      <c r="A3683" s="212" t="s">
        <v>102</v>
      </c>
      <c r="B3683" s="213">
        <v>10600501</v>
      </c>
      <c r="C3683" s="212" t="s">
        <v>12614</v>
      </c>
      <c r="D3683" s="214">
        <v>43525</v>
      </c>
      <c r="E3683" s="160" t="s">
        <v>373</v>
      </c>
      <c r="F3683" s="160">
        <v>101111268</v>
      </c>
      <c r="G3683" s="160">
        <v>440.34</v>
      </c>
      <c r="H3683" s="214">
        <v>43467</v>
      </c>
      <c r="I3683" s="160" t="s">
        <v>401</v>
      </c>
      <c r="J3683" s="160" t="s">
        <v>376</v>
      </c>
      <c r="K3683" s="160">
        <f t="shared" si="69"/>
        <v>1</v>
      </c>
      <c r="L3683" s="160" t="e">
        <v>#N/A</v>
      </c>
      <c r="M3683" s="160"/>
    </row>
    <row r="3684" spans="1:13" x14ac:dyDescent="0.25">
      <c r="A3684" s="212" t="s">
        <v>102</v>
      </c>
      <c r="B3684" s="213">
        <v>10600501</v>
      </c>
      <c r="C3684" s="212" t="s">
        <v>12614</v>
      </c>
      <c r="D3684" s="214">
        <v>43525</v>
      </c>
      <c r="E3684" s="160" t="s">
        <v>373</v>
      </c>
      <c r="F3684" s="160">
        <v>101111268</v>
      </c>
      <c r="G3684" s="160">
        <v>15.29</v>
      </c>
      <c r="H3684" s="214">
        <v>43467</v>
      </c>
      <c r="I3684" s="160" t="s">
        <v>401</v>
      </c>
      <c r="J3684" s="160" t="s">
        <v>377</v>
      </c>
      <c r="K3684" s="160">
        <f t="shared" si="69"/>
        <v>1</v>
      </c>
      <c r="L3684" s="160" t="e">
        <v>#N/A</v>
      </c>
      <c r="M3684" s="160"/>
    </row>
    <row r="3685" spans="1:13" x14ac:dyDescent="0.25">
      <c r="A3685" s="212" t="s">
        <v>102</v>
      </c>
      <c r="B3685" s="213">
        <v>10600501</v>
      </c>
      <c r="C3685" s="212" t="s">
        <v>12614</v>
      </c>
      <c r="D3685" s="214">
        <v>43525</v>
      </c>
      <c r="E3685" s="160" t="s">
        <v>373</v>
      </c>
      <c r="F3685" s="160">
        <v>101111273</v>
      </c>
      <c r="G3685" s="215">
        <v>55809.72</v>
      </c>
      <c r="H3685" s="214">
        <v>43528</v>
      </c>
      <c r="I3685" s="160" t="s">
        <v>562</v>
      </c>
      <c r="J3685" s="160" t="s">
        <v>376</v>
      </c>
      <c r="K3685" s="160">
        <f t="shared" si="69"/>
        <v>3</v>
      </c>
      <c r="L3685" s="160" t="e">
        <v>#N/A</v>
      </c>
      <c r="M3685" s="160"/>
    </row>
    <row r="3686" spans="1:13" x14ac:dyDescent="0.25">
      <c r="A3686" s="212" t="s">
        <v>102</v>
      </c>
      <c r="B3686" s="213">
        <v>10600501</v>
      </c>
      <c r="C3686" s="212" t="s">
        <v>12614</v>
      </c>
      <c r="D3686" s="214">
        <v>43525</v>
      </c>
      <c r="E3686" s="160" t="s">
        <v>373</v>
      </c>
      <c r="F3686" s="160">
        <v>101111273</v>
      </c>
      <c r="G3686" s="215">
        <v>2243.75</v>
      </c>
      <c r="H3686" s="214">
        <v>43528</v>
      </c>
      <c r="I3686" s="160" t="s">
        <v>562</v>
      </c>
      <c r="J3686" s="160" t="s">
        <v>377</v>
      </c>
      <c r="K3686" s="160">
        <f t="shared" si="69"/>
        <v>3</v>
      </c>
      <c r="L3686" s="160" t="e">
        <v>#N/A</v>
      </c>
      <c r="M3686" s="160"/>
    </row>
    <row r="3687" spans="1:13" x14ac:dyDescent="0.25">
      <c r="A3687" s="212" t="s">
        <v>102</v>
      </c>
      <c r="B3687" s="213">
        <v>10600501</v>
      </c>
      <c r="C3687" s="212" t="s">
        <v>12614</v>
      </c>
      <c r="D3687" s="214">
        <v>43525</v>
      </c>
      <c r="E3687" s="160" t="s">
        <v>373</v>
      </c>
      <c r="F3687" s="160">
        <v>101111276</v>
      </c>
      <c r="G3687" s="160">
        <v>852.97</v>
      </c>
      <c r="H3687" s="214">
        <v>43469</v>
      </c>
      <c r="I3687" s="160" t="s">
        <v>402</v>
      </c>
      <c r="J3687" s="160" t="s">
        <v>376</v>
      </c>
      <c r="K3687" s="160">
        <f t="shared" si="69"/>
        <v>1</v>
      </c>
      <c r="L3687" s="160" t="e">
        <v>#N/A</v>
      </c>
      <c r="M3687" s="160"/>
    </row>
    <row r="3688" spans="1:13" x14ac:dyDescent="0.25">
      <c r="A3688" s="212" t="s">
        <v>102</v>
      </c>
      <c r="B3688" s="213">
        <v>10600501</v>
      </c>
      <c r="C3688" s="212" t="s">
        <v>12614</v>
      </c>
      <c r="D3688" s="214">
        <v>43525</v>
      </c>
      <c r="E3688" s="160" t="s">
        <v>373</v>
      </c>
      <c r="F3688" s="160">
        <v>101111276</v>
      </c>
      <c r="G3688" s="160">
        <v>391.95</v>
      </c>
      <c r="H3688" s="214">
        <v>43469</v>
      </c>
      <c r="I3688" s="160" t="s">
        <v>402</v>
      </c>
      <c r="J3688" s="160" t="s">
        <v>377</v>
      </c>
      <c r="K3688" s="160">
        <f t="shared" si="69"/>
        <v>1</v>
      </c>
      <c r="L3688" s="160" t="e">
        <v>#N/A</v>
      </c>
      <c r="M3688" s="160"/>
    </row>
    <row r="3689" spans="1:13" x14ac:dyDescent="0.25">
      <c r="A3689" s="212" t="s">
        <v>102</v>
      </c>
      <c r="B3689" s="213">
        <v>10600501</v>
      </c>
      <c r="C3689" s="212" t="s">
        <v>12614</v>
      </c>
      <c r="D3689" s="214">
        <v>43525</v>
      </c>
      <c r="E3689" s="160" t="s">
        <v>373</v>
      </c>
      <c r="F3689" s="160">
        <v>101111276</v>
      </c>
      <c r="G3689" s="160">
        <v>10.42</v>
      </c>
      <c r="H3689" s="214">
        <v>43469</v>
      </c>
      <c r="I3689" s="160" t="s">
        <v>402</v>
      </c>
      <c r="J3689" s="160" t="s">
        <v>375</v>
      </c>
      <c r="K3689" s="160">
        <f t="shared" si="69"/>
        <v>1</v>
      </c>
      <c r="L3689" s="160" t="e">
        <v>#N/A</v>
      </c>
      <c r="M3689" s="160"/>
    </row>
    <row r="3690" spans="1:13" x14ac:dyDescent="0.25">
      <c r="A3690" s="212" t="s">
        <v>102</v>
      </c>
      <c r="B3690" s="213">
        <v>10600501</v>
      </c>
      <c r="C3690" s="212" t="s">
        <v>12614</v>
      </c>
      <c r="D3690" s="214">
        <v>43525</v>
      </c>
      <c r="E3690" s="160" t="s">
        <v>373</v>
      </c>
      <c r="F3690" s="160">
        <v>101111288</v>
      </c>
      <c r="G3690" s="160">
        <v>5.9</v>
      </c>
      <c r="H3690" s="214">
        <v>43495</v>
      </c>
      <c r="I3690" s="160" t="s">
        <v>485</v>
      </c>
      <c r="J3690" s="160" t="s">
        <v>375</v>
      </c>
      <c r="K3690" s="160">
        <f t="shared" si="69"/>
        <v>1</v>
      </c>
      <c r="L3690" s="160" t="e">
        <v>#N/A</v>
      </c>
      <c r="M3690" s="160"/>
    </row>
    <row r="3691" spans="1:13" x14ac:dyDescent="0.25">
      <c r="A3691" s="212" t="s">
        <v>102</v>
      </c>
      <c r="B3691" s="213">
        <v>10600501</v>
      </c>
      <c r="C3691" s="212" t="s">
        <v>12614</v>
      </c>
      <c r="D3691" s="214">
        <v>43525</v>
      </c>
      <c r="E3691" s="160" t="s">
        <v>373</v>
      </c>
      <c r="F3691" s="160">
        <v>101111288</v>
      </c>
      <c r="G3691" s="160">
        <v>175.8</v>
      </c>
      <c r="H3691" s="214">
        <v>43495</v>
      </c>
      <c r="I3691" s="160" t="s">
        <v>485</v>
      </c>
      <c r="J3691" s="160" t="s">
        <v>377</v>
      </c>
      <c r="K3691" s="160">
        <f t="shared" si="69"/>
        <v>1</v>
      </c>
      <c r="L3691" s="160" t="e">
        <v>#N/A</v>
      </c>
      <c r="M3691" s="160"/>
    </row>
    <row r="3692" spans="1:13" x14ac:dyDescent="0.25">
      <c r="A3692" s="212" t="s">
        <v>102</v>
      </c>
      <c r="B3692" s="213">
        <v>10600501</v>
      </c>
      <c r="C3692" s="212" t="s">
        <v>12614</v>
      </c>
      <c r="D3692" s="214">
        <v>43525</v>
      </c>
      <c r="E3692" s="160" t="s">
        <v>373</v>
      </c>
      <c r="F3692" s="160">
        <v>101111288</v>
      </c>
      <c r="G3692" s="160">
        <v>395.03</v>
      </c>
      <c r="H3692" s="214">
        <v>43495</v>
      </c>
      <c r="I3692" s="160" t="s">
        <v>485</v>
      </c>
      <c r="J3692" s="160" t="s">
        <v>376</v>
      </c>
      <c r="K3692" s="160">
        <f t="shared" si="69"/>
        <v>1</v>
      </c>
      <c r="L3692" s="160" t="e">
        <v>#N/A</v>
      </c>
      <c r="M3692" s="160"/>
    </row>
    <row r="3693" spans="1:13" x14ac:dyDescent="0.25">
      <c r="A3693" s="212" t="s">
        <v>102</v>
      </c>
      <c r="B3693" s="213">
        <v>10600501</v>
      </c>
      <c r="C3693" s="212" t="s">
        <v>12614</v>
      </c>
      <c r="D3693" s="214">
        <v>43525</v>
      </c>
      <c r="E3693" s="160" t="s">
        <v>373</v>
      </c>
      <c r="F3693" s="160">
        <v>101111288</v>
      </c>
      <c r="G3693" s="160">
        <v>152.57</v>
      </c>
      <c r="H3693" s="214">
        <v>43495</v>
      </c>
      <c r="I3693" s="160" t="s">
        <v>485</v>
      </c>
      <c r="J3693" s="160" t="s">
        <v>380</v>
      </c>
      <c r="K3693" s="160">
        <f t="shared" si="69"/>
        <v>1</v>
      </c>
      <c r="L3693" s="160" t="e">
        <v>#N/A</v>
      </c>
      <c r="M3693" s="160"/>
    </row>
    <row r="3694" spans="1:13" x14ac:dyDescent="0.25">
      <c r="A3694" s="212" t="s">
        <v>102</v>
      </c>
      <c r="B3694" s="213">
        <v>10600501</v>
      </c>
      <c r="C3694" s="212" t="s">
        <v>12614</v>
      </c>
      <c r="D3694" s="214">
        <v>43525</v>
      </c>
      <c r="E3694" s="160" t="s">
        <v>373</v>
      </c>
      <c r="F3694" s="160">
        <v>101111304</v>
      </c>
      <c r="G3694" s="160">
        <v>983.97</v>
      </c>
      <c r="H3694" s="214">
        <v>43517</v>
      </c>
      <c r="I3694" s="160" t="s">
        <v>498</v>
      </c>
      <c r="J3694" s="160" t="s">
        <v>375</v>
      </c>
      <c r="K3694" s="160">
        <f t="shared" si="69"/>
        <v>2</v>
      </c>
      <c r="L3694" s="160" t="e">
        <v>#N/A</v>
      </c>
      <c r="M3694" s="160"/>
    </row>
    <row r="3695" spans="1:13" x14ac:dyDescent="0.25">
      <c r="A3695" s="212" t="s">
        <v>102</v>
      </c>
      <c r="B3695" s="213">
        <v>10600501</v>
      </c>
      <c r="C3695" s="212" t="s">
        <v>12614</v>
      </c>
      <c r="D3695" s="214">
        <v>43525</v>
      </c>
      <c r="E3695" s="160" t="s">
        <v>373</v>
      </c>
      <c r="F3695" s="160">
        <v>101111304</v>
      </c>
      <c r="G3695" s="215">
        <v>6026.78</v>
      </c>
      <c r="H3695" s="214">
        <v>43517</v>
      </c>
      <c r="I3695" s="160" t="s">
        <v>498</v>
      </c>
      <c r="J3695" s="160" t="s">
        <v>376</v>
      </c>
      <c r="K3695" s="160">
        <f t="shared" si="69"/>
        <v>2</v>
      </c>
      <c r="L3695" s="160" t="e">
        <v>#N/A</v>
      </c>
      <c r="M3695" s="160"/>
    </row>
    <row r="3696" spans="1:13" x14ac:dyDescent="0.25">
      <c r="A3696" s="212" t="s">
        <v>102</v>
      </c>
      <c r="B3696" s="213">
        <v>10600501</v>
      </c>
      <c r="C3696" s="212" t="s">
        <v>12614</v>
      </c>
      <c r="D3696" s="214">
        <v>43525</v>
      </c>
      <c r="E3696" s="160" t="s">
        <v>373</v>
      </c>
      <c r="F3696" s="160">
        <v>101111304</v>
      </c>
      <c r="G3696" s="160">
        <v>368.99</v>
      </c>
      <c r="H3696" s="214">
        <v>43517</v>
      </c>
      <c r="I3696" s="160" t="s">
        <v>498</v>
      </c>
      <c r="J3696" s="160" t="s">
        <v>380</v>
      </c>
      <c r="K3696" s="160">
        <f t="shared" si="69"/>
        <v>2</v>
      </c>
      <c r="L3696" s="160" t="e">
        <v>#N/A</v>
      </c>
      <c r="M3696" s="160"/>
    </row>
    <row r="3697" spans="1:13" x14ac:dyDescent="0.25">
      <c r="A3697" s="212" t="s">
        <v>102</v>
      </c>
      <c r="B3697" s="213">
        <v>10600501</v>
      </c>
      <c r="C3697" s="212" t="s">
        <v>12614</v>
      </c>
      <c r="D3697" s="214">
        <v>43525</v>
      </c>
      <c r="E3697" s="160" t="s">
        <v>373</v>
      </c>
      <c r="F3697" s="160">
        <v>101111304</v>
      </c>
      <c r="G3697" s="160">
        <v>122.99</v>
      </c>
      <c r="H3697" s="214">
        <v>43517</v>
      </c>
      <c r="I3697" s="160" t="s">
        <v>498</v>
      </c>
      <c r="J3697" s="160" t="s">
        <v>447</v>
      </c>
      <c r="K3697" s="160">
        <f t="shared" si="69"/>
        <v>2</v>
      </c>
      <c r="L3697" s="160" t="e">
        <v>#N/A</v>
      </c>
      <c r="M3697" s="160"/>
    </row>
    <row r="3698" spans="1:13" x14ac:dyDescent="0.25">
      <c r="A3698" s="212" t="s">
        <v>102</v>
      </c>
      <c r="B3698" s="213">
        <v>10600501</v>
      </c>
      <c r="C3698" s="212" t="s">
        <v>12614</v>
      </c>
      <c r="D3698" s="214">
        <v>43525</v>
      </c>
      <c r="E3698" s="160" t="s">
        <v>373</v>
      </c>
      <c r="F3698" s="160">
        <v>101111304</v>
      </c>
      <c r="G3698" s="215">
        <v>4796.83</v>
      </c>
      <c r="H3698" s="214">
        <v>43517</v>
      </c>
      <c r="I3698" s="160" t="s">
        <v>498</v>
      </c>
      <c r="J3698" s="160" t="s">
        <v>377</v>
      </c>
      <c r="K3698" s="160">
        <f t="shared" si="69"/>
        <v>2</v>
      </c>
      <c r="L3698" s="160" t="e">
        <v>#N/A</v>
      </c>
      <c r="M3698" s="160"/>
    </row>
    <row r="3699" spans="1:13" x14ac:dyDescent="0.25">
      <c r="A3699" s="212" t="s">
        <v>102</v>
      </c>
      <c r="B3699" s="213">
        <v>10600501</v>
      </c>
      <c r="C3699" s="212" t="s">
        <v>12614</v>
      </c>
      <c r="D3699" s="214">
        <v>43525</v>
      </c>
      <c r="E3699" s="160" t="s">
        <v>373</v>
      </c>
      <c r="F3699" s="160">
        <v>101111384</v>
      </c>
      <c r="G3699" s="160">
        <v>170.86</v>
      </c>
      <c r="H3699" s="214">
        <v>43472</v>
      </c>
      <c r="I3699" s="160" t="s">
        <v>403</v>
      </c>
      <c r="J3699" s="160" t="s">
        <v>376</v>
      </c>
      <c r="K3699" s="160">
        <f t="shared" si="69"/>
        <v>1</v>
      </c>
      <c r="L3699" s="160" t="e">
        <v>#N/A</v>
      </c>
      <c r="M3699" s="160"/>
    </row>
    <row r="3700" spans="1:13" x14ac:dyDescent="0.25">
      <c r="A3700" s="212" t="s">
        <v>102</v>
      </c>
      <c r="B3700" s="213">
        <v>10600501</v>
      </c>
      <c r="C3700" s="212" t="s">
        <v>12614</v>
      </c>
      <c r="D3700" s="214">
        <v>43525</v>
      </c>
      <c r="E3700" s="160" t="s">
        <v>373</v>
      </c>
      <c r="F3700" s="160">
        <v>101111384</v>
      </c>
      <c r="G3700" s="160">
        <v>29.27</v>
      </c>
      <c r="H3700" s="214">
        <v>43472</v>
      </c>
      <c r="I3700" s="160" t="s">
        <v>403</v>
      </c>
      <c r="J3700" s="160" t="s">
        <v>377</v>
      </c>
      <c r="K3700" s="160">
        <f t="shared" si="69"/>
        <v>1</v>
      </c>
      <c r="L3700" s="160" t="e">
        <v>#N/A</v>
      </c>
      <c r="M3700" s="160"/>
    </row>
    <row r="3701" spans="1:13" x14ac:dyDescent="0.25">
      <c r="A3701" s="212" t="s">
        <v>102</v>
      </c>
      <c r="B3701" s="213">
        <v>10600501</v>
      </c>
      <c r="C3701" s="212" t="s">
        <v>12614</v>
      </c>
      <c r="D3701" s="214">
        <v>43525</v>
      </c>
      <c r="E3701" s="160" t="s">
        <v>373</v>
      </c>
      <c r="F3701" s="160">
        <v>101111396</v>
      </c>
      <c r="G3701" s="160">
        <v>568.77</v>
      </c>
      <c r="H3701" s="214">
        <v>43494</v>
      </c>
      <c r="I3701" s="160" t="s">
        <v>471</v>
      </c>
      <c r="J3701" s="160" t="s">
        <v>377</v>
      </c>
      <c r="K3701" s="160">
        <f t="shared" si="69"/>
        <v>1</v>
      </c>
      <c r="L3701" s="160" t="e">
        <v>#N/A</v>
      </c>
      <c r="M3701" s="160"/>
    </row>
    <row r="3702" spans="1:13" x14ac:dyDescent="0.25">
      <c r="A3702" s="212" t="s">
        <v>102</v>
      </c>
      <c r="B3702" s="213">
        <v>10600501</v>
      </c>
      <c r="C3702" s="212" t="s">
        <v>12614</v>
      </c>
      <c r="D3702" s="214">
        <v>43525</v>
      </c>
      <c r="E3702" s="160" t="s">
        <v>373</v>
      </c>
      <c r="F3702" s="160">
        <v>101111396</v>
      </c>
      <c r="G3702" s="215">
        <v>1682.79</v>
      </c>
      <c r="H3702" s="214">
        <v>43494</v>
      </c>
      <c r="I3702" s="160" t="s">
        <v>471</v>
      </c>
      <c r="J3702" s="160" t="s">
        <v>376</v>
      </c>
      <c r="K3702" s="160">
        <f t="shared" si="69"/>
        <v>1</v>
      </c>
      <c r="L3702" s="160" t="e">
        <v>#N/A</v>
      </c>
      <c r="M3702" s="160"/>
    </row>
    <row r="3703" spans="1:13" x14ac:dyDescent="0.25">
      <c r="A3703" s="212" t="s">
        <v>102</v>
      </c>
      <c r="B3703" s="213">
        <v>10600501</v>
      </c>
      <c r="C3703" s="212" t="s">
        <v>12614</v>
      </c>
      <c r="D3703" s="214">
        <v>43525</v>
      </c>
      <c r="E3703" s="160" t="s">
        <v>373</v>
      </c>
      <c r="F3703" s="160">
        <v>101111399</v>
      </c>
      <c r="G3703" s="160">
        <v>34.119999999999997</v>
      </c>
      <c r="H3703" s="214">
        <v>43501</v>
      </c>
      <c r="I3703" s="160" t="s">
        <v>502</v>
      </c>
      <c r="J3703" s="160" t="s">
        <v>375</v>
      </c>
      <c r="K3703" s="160">
        <f t="shared" si="69"/>
        <v>2</v>
      </c>
      <c r="L3703" s="160" t="e">
        <v>#N/A</v>
      </c>
      <c r="M3703" s="160"/>
    </row>
    <row r="3704" spans="1:13" x14ac:dyDescent="0.25">
      <c r="A3704" s="212" t="s">
        <v>102</v>
      </c>
      <c r="B3704" s="213">
        <v>10600501</v>
      </c>
      <c r="C3704" s="212" t="s">
        <v>12614</v>
      </c>
      <c r="D3704" s="214">
        <v>43525</v>
      </c>
      <c r="E3704" s="160" t="s">
        <v>373</v>
      </c>
      <c r="F3704" s="160">
        <v>101111399</v>
      </c>
      <c r="G3704" s="215">
        <v>1278.46</v>
      </c>
      <c r="H3704" s="214">
        <v>43501</v>
      </c>
      <c r="I3704" s="160" t="s">
        <v>502</v>
      </c>
      <c r="J3704" s="160" t="s">
        <v>376</v>
      </c>
      <c r="K3704" s="160">
        <f t="shared" si="69"/>
        <v>2</v>
      </c>
      <c r="L3704" s="160" t="e">
        <v>#N/A</v>
      </c>
      <c r="M3704" s="160"/>
    </row>
    <row r="3705" spans="1:13" x14ac:dyDescent="0.25">
      <c r="A3705" s="212" t="s">
        <v>102</v>
      </c>
      <c r="B3705" s="213">
        <v>10600501</v>
      </c>
      <c r="C3705" s="212" t="s">
        <v>12614</v>
      </c>
      <c r="D3705" s="214">
        <v>43525</v>
      </c>
      <c r="E3705" s="160" t="s">
        <v>373</v>
      </c>
      <c r="F3705" s="160">
        <v>101111399</v>
      </c>
      <c r="G3705" s="160">
        <v>268.14999999999998</v>
      </c>
      <c r="H3705" s="214">
        <v>43501</v>
      </c>
      <c r="I3705" s="160" t="s">
        <v>502</v>
      </c>
      <c r="J3705" s="160" t="s">
        <v>377</v>
      </c>
      <c r="K3705" s="160">
        <f t="shared" si="69"/>
        <v>2</v>
      </c>
      <c r="L3705" s="160" t="e">
        <v>#N/A</v>
      </c>
      <c r="M3705" s="160"/>
    </row>
    <row r="3706" spans="1:13" x14ac:dyDescent="0.25">
      <c r="A3706" s="212" t="s">
        <v>102</v>
      </c>
      <c r="B3706" s="213">
        <v>10600501</v>
      </c>
      <c r="C3706" s="212" t="s">
        <v>12614</v>
      </c>
      <c r="D3706" s="214">
        <v>43525</v>
      </c>
      <c r="E3706" s="160" t="s">
        <v>373</v>
      </c>
      <c r="F3706" s="160">
        <v>101111403</v>
      </c>
      <c r="G3706" s="160">
        <v>48.51</v>
      </c>
      <c r="H3706" s="214">
        <v>43518</v>
      </c>
      <c r="I3706" s="160" t="s">
        <v>503</v>
      </c>
      <c r="J3706" s="160" t="s">
        <v>447</v>
      </c>
      <c r="K3706" s="160">
        <f t="shared" si="69"/>
        <v>2</v>
      </c>
      <c r="L3706" s="160" t="e">
        <v>#N/A</v>
      </c>
      <c r="M3706" s="160"/>
    </row>
    <row r="3707" spans="1:13" x14ac:dyDescent="0.25">
      <c r="A3707" s="212" t="s">
        <v>102</v>
      </c>
      <c r="B3707" s="213">
        <v>10600501</v>
      </c>
      <c r="C3707" s="212" t="s">
        <v>12614</v>
      </c>
      <c r="D3707" s="214">
        <v>43525</v>
      </c>
      <c r="E3707" s="160" t="s">
        <v>373</v>
      </c>
      <c r="F3707" s="160">
        <v>101111403</v>
      </c>
      <c r="G3707" s="215">
        <v>2377</v>
      </c>
      <c r="H3707" s="214">
        <v>43518</v>
      </c>
      <c r="I3707" s="160" t="s">
        <v>503</v>
      </c>
      <c r="J3707" s="160" t="s">
        <v>376</v>
      </c>
      <c r="K3707" s="160">
        <f t="shared" si="69"/>
        <v>2</v>
      </c>
      <c r="L3707" s="160" t="e">
        <v>#N/A</v>
      </c>
      <c r="M3707" s="160"/>
    </row>
    <row r="3708" spans="1:13" x14ac:dyDescent="0.25">
      <c r="A3708" s="212" t="s">
        <v>102</v>
      </c>
      <c r="B3708" s="213">
        <v>10600501</v>
      </c>
      <c r="C3708" s="212" t="s">
        <v>12614</v>
      </c>
      <c r="D3708" s="214">
        <v>43525</v>
      </c>
      <c r="E3708" s="160" t="s">
        <v>373</v>
      </c>
      <c r="F3708" s="160">
        <v>101111403</v>
      </c>
      <c r="G3708" s="160">
        <v>145.53</v>
      </c>
      <c r="H3708" s="214">
        <v>43518</v>
      </c>
      <c r="I3708" s="160" t="s">
        <v>503</v>
      </c>
      <c r="J3708" s="160" t="s">
        <v>380</v>
      </c>
      <c r="K3708" s="160">
        <f t="shared" ref="K3708:K3718" si="70">MONTH(H3708)</f>
        <v>2</v>
      </c>
      <c r="L3708" s="160" t="e">
        <v>#N/A</v>
      </c>
      <c r="M3708" s="160"/>
    </row>
    <row r="3709" spans="1:13" x14ac:dyDescent="0.25">
      <c r="A3709" s="212" t="s">
        <v>102</v>
      </c>
      <c r="B3709" s="213">
        <v>10600501</v>
      </c>
      <c r="C3709" s="212" t="s">
        <v>12614</v>
      </c>
      <c r="D3709" s="214">
        <v>43525</v>
      </c>
      <c r="E3709" s="160" t="s">
        <v>373</v>
      </c>
      <c r="F3709" s="160">
        <v>101111403</v>
      </c>
      <c r="G3709" s="160">
        <v>388.08</v>
      </c>
      <c r="H3709" s="214">
        <v>43518</v>
      </c>
      <c r="I3709" s="160" t="s">
        <v>503</v>
      </c>
      <c r="J3709" s="160" t="s">
        <v>375</v>
      </c>
      <c r="K3709" s="160">
        <f t="shared" si="70"/>
        <v>2</v>
      </c>
      <c r="L3709" s="160" t="e">
        <v>#N/A</v>
      </c>
      <c r="M3709" s="160"/>
    </row>
    <row r="3710" spans="1:13" x14ac:dyDescent="0.25">
      <c r="A3710" s="212" t="s">
        <v>102</v>
      </c>
      <c r="B3710" s="213">
        <v>10600501</v>
      </c>
      <c r="C3710" s="212" t="s">
        <v>12614</v>
      </c>
      <c r="D3710" s="214">
        <v>43525</v>
      </c>
      <c r="E3710" s="160" t="s">
        <v>373</v>
      </c>
      <c r="F3710" s="160">
        <v>101111403</v>
      </c>
      <c r="G3710" s="215">
        <v>1891.89</v>
      </c>
      <c r="H3710" s="214">
        <v>43518</v>
      </c>
      <c r="I3710" s="160" t="s">
        <v>503</v>
      </c>
      <c r="J3710" s="160" t="s">
        <v>377</v>
      </c>
      <c r="K3710" s="160">
        <f t="shared" si="70"/>
        <v>2</v>
      </c>
      <c r="L3710" s="160" t="e">
        <v>#N/A</v>
      </c>
      <c r="M3710" s="160"/>
    </row>
    <row r="3711" spans="1:13" x14ac:dyDescent="0.25">
      <c r="A3711" s="212" t="s">
        <v>102</v>
      </c>
      <c r="B3711" s="213">
        <v>10600501</v>
      </c>
      <c r="C3711" s="212" t="s">
        <v>12614</v>
      </c>
      <c r="D3711" s="214">
        <v>43525</v>
      </c>
      <c r="E3711" s="160" t="s">
        <v>373</v>
      </c>
      <c r="F3711" s="160">
        <v>101111430</v>
      </c>
      <c r="G3711" s="215">
        <v>56043.64</v>
      </c>
      <c r="H3711" s="214">
        <v>43528</v>
      </c>
      <c r="I3711" s="160" t="s">
        <v>563</v>
      </c>
      <c r="J3711" s="160" t="s">
        <v>376</v>
      </c>
      <c r="K3711" s="160">
        <f t="shared" si="70"/>
        <v>3</v>
      </c>
      <c r="L3711" s="160" t="e">
        <v>#N/A</v>
      </c>
      <c r="M3711" s="160"/>
    </row>
    <row r="3712" spans="1:13" x14ac:dyDescent="0.25">
      <c r="A3712" s="212" t="s">
        <v>102</v>
      </c>
      <c r="B3712" s="213">
        <v>10600501</v>
      </c>
      <c r="C3712" s="212" t="s">
        <v>12614</v>
      </c>
      <c r="D3712" s="214">
        <v>43525</v>
      </c>
      <c r="E3712" s="160" t="s">
        <v>373</v>
      </c>
      <c r="F3712" s="160">
        <v>101111430</v>
      </c>
      <c r="G3712" s="215">
        <v>9820.01</v>
      </c>
      <c r="H3712" s="214">
        <v>43528</v>
      </c>
      <c r="I3712" s="160" t="s">
        <v>563</v>
      </c>
      <c r="J3712" s="160" t="s">
        <v>377</v>
      </c>
      <c r="K3712" s="160">
        <f t="shared" si="70"/>
        <v>3</v>
      </c>
      <c r="L3712" s="160" t="e">
        <v>#N/A</v>
      </c>
      <c r="M3712" s="160"/>
    </row>
    <row r="3713" spans="1:13" x14ac:dyDescent="0.25">
      <c r="A3713" s="212" t="s">
        <v>102</v>
      </c>
      <c r="B3713" s="213">
        <v>10600501</v>
      </c>
      <c r="C3713" s="212" t="s">
        <v>12614</v>
      </c>
      <c r="D3713" s="214">
        <v>43525</v>
      </c>
      <c r="E3713" s="160" t="s">
        <v>373</v>
      </c>
      <c r="F3713" s="160">
        <v>101111430</v>
      </c>
      <c r="G3713" s="160">
        <v>191.25</v>
      </c>
      <c r="H3713" s="214">
        <v>43528</v>
      </c>
      <c r="I3713" s="160" t="s">
        <v>563</v>
      </c>
      <c r="J3713" s="160" t="s">
        <v>375</v>
      </c>
      <c r="K3713" s="160">
        <f t="shared" si="70"/>
        <v>3</v>
      </c>
      <c r="L3713" s="160" t="e">
        <v>#N/A</v>
      </c>
      <c r="M3713" s="160"/>
    </row>
    <row r="3714" spans="1:13" x14ac:dyDescent="0.25">
      <c r="A3714" s="212" t="s">
        <v>102</v>
      </c>
      <c r="B3714" s="213">
        <v>10600501</v>
      </c>
      <c r="C3714" s="212" t="s">
        <v>12614</v>
      </c>
      <c r="D3714" s="214">
        <v>43525</v>
      </c>
      <c r="E3714" s="160" t="s">
        <v>373</v>
      </c>
      <c r="F3714" s="160">
        <v>101111444</v>
      </c>
      <c r="G3714" s="215">
        <v>4058.95</v>
      </c>
      <c r="H3714" s="214">
        <v>43528</v>
      </c>
      <c r="I3714" s="160" t="s">
        <v>564</v>
      </c>
      <c r="J3714" s="160" t="s">
        <v>377</v>
      </c>
      <c r="K3714" s="160">
        <f t="shared" si="70"/>
        <v>3</v>
      </c>
      <c r="L3714" s="160" t="e">
        <v>#N/A</v>
      </c>
      <c r="M3714" s="160"/>
    </row>
    <row r="3715" spans="1:13" x14ac:dyDescent="0.25">
      <c r="A3715" s="212" t="s">
        <v>102</v>
      </c>
      <c r="B3715" s="213">
        <v>10600501</v>
      </c>
      <c r="C3715" s="212" t="s">
        <v>12614</v>
      </c>
      <c r="D3715" s="214">
        <v>43525</v>
      </c>
      <c r="E3715" s="160" t="s">
        <v>373</v>
      </c>
      <c r="F3715" s="160">
        <v>101111444</v>
      </c>
      <c r="G3715" s="215">
        <v>13949.15</v>
      </c>
      <c r="H3715" s="214">
        <v>43528</v>
      </c>
      <c r="I3715" s="160" t="s">
        <v>564</v>
      </c>
      <c r="J3715" s="160" t="s">
        <v>376</v>
      </c>
      <c r="K3715" s="160">
        <f t="shared" si="70"/>
        <v>3</v>
      </c>
      <c r="L3715" s="160" t="e">
        <v>#N/A</v>
      </c>
      <c r="M3715" s="160"/>
    </row>
    <row r="3716" spans="1:13" x14ac:dyDescent="0.25">
      <c r="A3716" s="212" t="s">
        <v>102</v>
      </c>
      <c r="B3716" s="213">
        <v>10600501</v>
      </c>
      <c r="C3716" s="212" t="s">
        <v>12614</v>
      </c>
      <c r="D3716" s="214">
        <v>43525</v>
      </c>
      <c r="E3716" s="160" t="s">
        <v>373</v>
      </c>
      <c r="F3716" s="160">
        <v>101111054</v>
      </c>
      <c r="G3716" s="215">
        <v>2049.1999999999998</v>
      </c>
      <c r="H3716" s="214">
        <v>43501</v>
      </c>
      <c r="I3716" s="160" t="s">
        <v>496</v>
      </c>
      <c r="J3716" s="160" t="s">
        <v>375</v>
      </c>
      <c r="K3716" s="160">
        <f t="shared" si="70"/>
        <v>2</v>
      </c>
      <c r="L3716" s="160" t="e">
        <v>#N/A</v>
      </c>
      <c r="M3716" s="160"/>
    </row>
    <row r="3717" spans="1:13" x14ac:dyDescent="0.25">
      <c r="A3717" s="212" t="s">
        <v>102</v>
      </c>
      <c r="B3717" s="213">
        <v>10600501</v>
      </c>
      <c r="C3717" s="212" t="s">
        <v>12614</v>
      </c>
      <c r="D3717" s="214">
        <v>43525</v>
      </c>
      <c r="E3717" s="160" t="s">
        <v>373</v>
      </c>
      <c r="F3717" s="160">
        <v>101111105</v>
      </c>
      <c r="G3717" s="215">
        <v>10748.93</v>
      </c>
      <c r="H3717" s="214">
        <v>43529</v>
      </c>
      <c r="I3717" s="160" t="s">
        <v>565</v>
      </c>
      <c r="J3717" s="160" t="s">
        <v>377</v>
      </c>
      <c r="K3717" s="160">
        <f t="shared" si="70"/>
        <v>3</v>
      </c>
      <c r="L3717" s="160" t="e">
        <v>#N/A</v>
      </c>
      <c r="M3717" s="160"/>
    </row>
    <row r="3718" spans="1:13" x14ac:dyDescent="0.25">
      <c r="A3718" s="212" t="s">
        <v>102</v>
      </c>
      <c r="B3718" s="213">
        <v>10600501</v>
      </c>
      <c r="C3718" s="212" t="s">
        <v>12614</v>
      </c>
      <c r="D3718" s="214">
        <v>43525</v>
      </c>
      <c r="E3718" s="160" t="s">
        <v>373</v>
      </c>
      <c r="F3718" s="160">
        <v>101111105</v>
      </c>
      <c r="G3718" s="215">
        <v>40651.21</v>
      </c>
      <c r="H3718" s="214">
        <v>43529</v>
      </c>
      <c r="I3718" s="160" t="s">
        <v>565</v>
      </c>
      <c r="J3718" s="160" t="s">
        <v>376</v>
      </c>
      <c r="K3718" s="160">
        <f t="shared" si="70"/>
        <v>3</v>
      </c>
      <c r="L3718" s="160" t="e">
        <v>#N/A</v>
      </c>
      <c r="M3718" s="160"/>
    </row>
    <row r="3719" spans="1:13" x14ac:dyDescent="0.25">
      <c r="A3719" s="212" t="s">
        <v>102</v>
      </c>
      <c r="B3719" s="213">
        <v>10100501</v>
      </c>
      <c r="C3719" s="212" t="s">
        <v>12614</v>
      </c>
      <c r="D3719" s="214">
        <v>43525</v>
      </c>
      <c r="E3719" s="160" t="s">
        <v>383</v>
      </c>
      <c r="F3719" s="160">
        <v>101111124</v>
      </c>
      <c r="G3719" s="160">
        <v>264.95</v>
      </c>
      <c r="H3719" s="214">
        <v>43364</v>
      </c>
      <c r="I3719" s="160" t="s">
        <v>384</v>
      </c>
      <c r="J3719" s="160" t="s">
        <v>375</v>
      </c>
      <c r="K3719" s="160">
        <v>2018</v>
      </c>
      <c r="L3719" s="160" t="e">
        <v>#N/A</v>
      </c>
      <c r="M3719" s="160"/>
    </row>
    <row r="3720" spans="1:13" x14ac:dyDescent="0.25">
      <c r="A3720" s="212" t="s">
        <v>102</v>
      </c>
      <c r="B3720" s="213">
        <v>10100501</v>
      </c>
      <c r="C3720" s="212" t="s">
        <v>12614</v>
      </c>
      <c r="D3720" s="214">
        <v>43525</v>
      </c>
      <c r="E3720" s="160" t="s">
        <v>383</v>
      </c>
      <c r="F3720" s="160">
        <v>101111124</v>
      </c>
      <c r="G3720" s="215">
        <v>1657.97</v>
      </c>
      <c r="H3720" s="214">
        <v>43364</v>
      </c>
      <c r="I3720" s="160" t="s">
        <v>384</v>
      </c>
      <c r="J3720" s="160" t="s">
        <v>377</v>
      </c>
      <c r="K3720" s="160">
        <v>2018</v>
      </c>
      <c r="L3720" s="160" t="e">
        <v>#N/A</v>
      </c>
      <c r="M3720" s="160"/>
    </row>
    <row r="3721" spans="1:13" x14ac:dyDescent="0.25">
      <c r="A3721" s="212" t="s">
        <v>102</v>
      </c>
      <c r="B3721" s="213">
        <v>10100501</v>
      </c>
      <c r="C3721" s="212" t="s">
        <v>12614</v>
      </c>
      <c r="D3721" s="214">
        <v>43525</v>
      </c>
      <c r="E3721" s="160" t="s">
        <v>383</v>
      </c>
      <c r="F3721" s="160">
        <v>101111124</v>
      </c>
      <c r="G3721" s="160">
        <v>760.5</v>
      </c>
      <c r="H3721" s="214">
        <v>43364</v>
      </c>
      <c r="I3721" s="160" t="s">
        <v>384</v>
      </c>
      <c r="J3721" s="160" t="s">
        <v>377</v>
      </c>
      <c r="K3721" s="160">
        <v>2018</v>
      </c>
      <c r="L3721" s="160" t="e">
        <v>#N/A</v>
      </c>
      <c r="M3721" s="160"/>
    </row>
    <row r="3722" spans="1:13" x14ac:dyDescent="0.25">
      <c r="A3722" s="212" t="s">
        <v>102</v>
      </c>
      <c r="B3722" s="213">
        <v>10100501</v>
      </c>
      <c r="C3722" s="212" t="s">
        <v>12614</v>
      </c>
      <c r="D3722" s="214">
        <v>43525</v>
      </c>
      <c r="E3722" s="160" t="s">
        <v>383</v>
      </c>
      <c r="F3722" s="160">
        <v>101111124</v>
      </c>
      <c r="G3722" s="215">
        <v>7804.62</v>
      </c>
      <c r="H3722" s="214">
        <v>43364</v>
      </c>
      <c r="I3722" s="160" t="s">
        <v>384</v>
      </c>
      <c r="J3722" s="160" t="s">
        <v>376</v>
      </c>
      <c r="K3722" s="160">
        <v>2018</v>
      </c>
      <c r="L3722" s="160" t="e">
        <v>#N/A</v>
      </c>
      <c r="M3722" s="160"/>
    </row>
    <row r="3723" spans="1:13" x14ac:dyDescent="0.25">
      <c r="A3723" s="212" t="s">
        <v>102</v>
      </c>
      <c r="B3723" s="213">
        <v>10600501</v>
      </c>
      <c r="C3723" s="212" t="s">
        <v>12614</v>
      </c>
      <c r="D3723" s="214">
        <v>43525</v>
      </c>
      <c r="E3723" s="160" t="s">
        <v>373</v>
      </c>
      <c r="F3723" s="160">
        <v>101111135</v>
      </c>
      <c r="G3723" s="215">
        <v>24412.63</v>
      </c>
      <c r="H3723" s="214">
        <v>43528</v>
      </c>
      <c r="I3723" s="160" t="s">
        <v>566</v>
      </c>
      <c r="J3723" s="160" t="s">
        <v>376</v>
      </c>
      <c r="K3723" s="160">
        <f t="shared" ref="K3723:K3754" si="71">MONTH(H3723)</f>
        <v>3</v>
      </c>
      <c r="L3723" s="160" t="e">
        <v>#N/A</v>
      </c>
      <c r="M3723" s="160"/>
    </row>
    <row r="3724" spans="1:13" x14ac:dyDescent="0.25">
      <c r="A3724" s="212" t="s">
        <v>102</v>
      </c>
      <c r="B3724" s="213">
        <v>10600501</v>
      </c>
      <c r="C3724" s="212" t="s">
        <v>12614</v>
      </c>
      <c r="D3724" s="214">
        <v>43525</v>
      </c>
      <c r="E3724" s="160" t="s">
        <v>373</v>
      </c>
      <c r="F3724" s="160">
        <v>101111135</v>
      </c>
      <c r="G3724" s="215">
        <v>1769.01</v>
      </c>
      <c r="H3724" s="214">
        <v>43528</v>
      </c>
      <c r="I3724" s="160" t="s">
        <v>566</v>
      </c>
      <c r="J3724" s="160" t="s">
        <v>377</v>
      </c>
      <c r="K3724" s="160">
        <f t="shared" si="71"/>
        <v>3</v>
      </c>
      <c r="L3724" s="160" t="e">
        <v>#N/A</v>
      </c>
      <c r="M3724" s="160"/>
    </row>
    <row r="3725" spans="1:13" x14ac:dyDescent="0.25">
      <c r="A3725" s="212" t="s">
        <v>102</v>
      </c>
      <c r="B3725" s="213">
        <v>10600501</v>
      </c>
      <c r="C3725" s="212" t="s">
        <v>12614</v>
      </c>
      <c r="D3725" s="214">
        <v>43525</v>
      </c>
      <c r="E3725" s="160" t="s">
        <v>373</v>
      </c>
      <c r="F3725" s="160">
        <v>101111163</v>
      </c>
      <c r="G3725" s="215">
        <v>8647.2999999999993</v>
      </c>
      <c r="H3725" s="214">
        <v>43529</v>
      </c>
      <c r="I3725" s="160" t="s">
        <v>567</v>
      </c>
      <c r="J3725" s="160" t="s">
        <v>377</v>
      </c>
      <c r="K3725" s="160">
        <f t="shared" si="71"/>
        <v>3</v>
      </c>
      <c r="L3725" s="160" t="e">
        <v>#N/A</v>
      </c>
      <c r="M3725" s="160"/>
    </row>
    <row r="3726" spans="1:13" x14ac:dyDescent="0.25">
      <c r="A3726" s="212" t="s">
        <v>102</v>
      </c>
      <c r="B3726" s="213">
        <v>10600501</v>
      </c>
      <c r="C3726" s="212" t="s">
        <v>12614</v>
      </c>
      <c r="D3726" s="214">
        <v>43525</v>
      </c>
      <c r="E3726" s="160" t="s">
        <v>373</v>
      </c>
      <c r="F3726" s="160">
        <v>101111163</v>
      </c>
      <c r="G3726" s="215">
        <v>148526.14000000001</v>
      </c>
      <c r="H3726" s="214">
        <v>43529</v>
      </c>
      <c r="I3726" s="160" t="s">
        <v>567</v>
      </c>
      <c r="J3726" s="160" t="s">
        <v>376</v>
      </c>
      <c r="K3726" s="160">
        <f t="shared" si="71"/>
        <v>3</v>
      </c>
      <c r="L3726" s="160" t="e">
        <v>#N/A</v>
      </c>
      <c r="M3726" s="160"/>
    </row>
    <row r="3727" spans="1:13" x14ac:dyDescent="0.25">
      <c r="A3727" s="212" t="s">
        <v>102</v>
      </c>
      <c r="B3727" s="213">
        <v>10600501</v>
      </c>
      <c r="C3727" s="212" t="s">
        <v>12614</v>
      </c>
      <c r="D3727" s="214">
        <v>43525</v>
      </c>
      <c r="E3727" s="160" t="s">
        <v>373</v>
      </c>
      <c r="F3727" s="160">
        <v>101111163</v>
      </c>
      <c r="G3727" s="160">
        <v>488.1</v>
      </c>
      <c r="H3727" s="214">
        <v>43529</v>
      </c>
      <c r="I3727" s="160" t="s">
        <v>567</v>
      </c>
      <c r="J3727" s="160" t="s">
        <v>375</v>
      </c>
      <c r="K3727" s="160">
        <f t="shared" si="71"/>
        <v>3</v>
      </c>
      <c r="L3727" s="160" t="e">
        <v>#N/A</v>
      </c>
      <c r="M3727" s="160"/>
    </row>
    <row r="3728" spans="1:13" x14ac:dyDescent="0.25">
      <c r="A3728" s="212" t="s">
        <v>12616</v>
      </c>
      <c r="B3728" s="213">
        <v>10100503</v>
      </c>
      <c r="C3728" s="212" t="s">
        <v>12614</v>
      </c>
      <c r="D3728" s="214">
        <v>43525</v>
      </c>
      <c r="E3728" s="160" t="s">
        <v>12616</v>
      </c>
      <c r="F3728" s="160">
        <v>143004080</v>
      </c>
      <c r="G3728" s="215">
        <v>17566.259999999998</v>
      </c>
      <c r="H3728" s="214">
        <v>43515</v>
      </c>
      <c r="I3728" s="160" t="s">
        <v>384</v>
      </c>
      <c r="J3728" s="160" t="s">
        <v>543</v>
      </c>
      <c r="K3728" s="160">
        <f t="shared" si="71"/>
        <v>2</v>
      </c>
      <c r="L3728" s="160" t="e">
        <v>#N/A</v>
      </c>
      <c r="M3728" s="160"/>
    </row>
    <row r="3729" spans="1:13" x14ac:dyDescent="0.25">
      <c r="A3729" s="212" t="s">
        <v>12616</v>
      </c>
      <c r="B3729" s="213">
        <v>10100503</v>
      </c>
      <c r="C3729" s="212" t="s">
        <v>12614</v>
      </c>
      <c r="D3729" s="214">
        <v>43525</v>
      </c>
      <c r="E3729" s="160" t="s">
        <v>12616</v>
      </c>
      <c r="F3729" s="160">
        <v>143004080</v>
      </c>
      <c r="G3729" s="160">
        <v>-470</v>
      </c>
      <c r="H3729" s="214">
        <v>43515</v>
      </c>
      <c r="I3729" s="160" t="s">
        <v>384</v>
      </c>
      <c r="J3729" s="160" t="s">
        <v>543</v>
      </c>
      <c r="K3729" s="160">
        <f t="shared" si="71"/>
        <v>2</v>
      </c>
      <c r="L3729" s="160" t="e">
        <v>#N/A</v>
      </c>
      <c r="M3729" s="160"/>
    </row>
    <row r="3730" spans="1:13" x14ac:dyDescent="0.25">
      <c r="A3730" s="212" t="s">
        <v>102</v>
      </c>
      <c r="B3730" s="213">
        <v>10600501</v>
      </c>
      <c r="C3730" s="212" t="s">
        <v>12614</v>
      </c>
      <c r="D3730" s="214">
        <v>43525</v>
      </c>
      <c r="E3730" s="160" t="s">
        <v>373</v>
      </c>
      <c r="F3730" s="160">
        <v>101102409</v>
      </c>
      <c r="G3730" s="160">
        <v>-510.98</v>
      </c>
      <c r="H3730" s="214">
        <v>43469</v>
      </c>
      <c r="I3730" s="160" t="s">
        <v>393</v>
      </c>
      <c r="J3730" s="160" t="s">
        <v>377</v>
      </c>
      <c r="K3730" s="160">
        <f t="shared" si="71"/>
        <v>1</v>
      </c>
      <c r="L3730" s="160" t="e">
        <v>#N/A</v>
      </c>
      <c r="M3730" s="160"/>
    </row>
    <row r="3731" spans="1:13" x14ac:dyDescent="0.25">
      <c r="A3731" s="212" t="s">
        <v>102</v>
      </c>
      <c r="B3731" s="213">
        <v>10600501</v>
      </c>
      <c r="C3731" s="212" t="s">
        <v>12614</v>
      </c>
      <c r="D3731" s="214">
        <v>43525</v>
      </c>
      <c r="E3731" s="160" t="s">
        <v>373</v>
      </c>
      <c r="F3731" s="160">
        <v>101102409</v>
      </c>
      <c r="G3731" s="160">
        <v>-121.2</v>
      </c>
      <c r="H3731" s="214">
        <v>43469</v>
      </c>
      <c r="I3731" s="160" t="s">
        <v>393</v>
      </c>
      <c r="J3731" s="160" t="s">
        <v>375</v>
      </c>
      <c r="K3731" s="160">
        <f t="shared" si="71"/>
        <v>1</v>
      </c>
      <c r="L3731" s="160" t="e">
        <v>#N/A</v>
      </c>
      <c r="M3731" s="160"/>
    </row>
    <row r="3732" spans="1:13" x14ac:dyDescent="0.25">
      <c r="A3732" s="212" t="s">
        <v>102</v>
      </c>
      <c r="B3732" s="213">
        <v>10600501</v>
      </c>
      <c r="C3732" s="212" t="s">
        <v>12614</v>
      </c>
      <c r="D3732" s="214">
        <v>43525</v>
      </c>
      <c r="E3732" s="160" t="s">
        <v>373</v>
      </c>
      <c r="F3732" s="160">
        <v>101102409</v>
      </c>
      <c r="G3732" s="215">
        <v>-29566.73</v>
      </c>
      <c r="H3732" s="214">
        <v>43469</v>
      </c>
      <c r="I3732" s="160" t="s">
        <v>393</v>
      </c>
      <c r="J3732" s="160" t="s">
        <v>376</v>
      </c>
      <c r="K3732" s="160">
        <f t="shared" si="71"/>
        <v>1</v>
      </c>
      <c r="L3732" s="160" t="e">
        <v>#N/A</v>
      </c>
      <c r="M3732" s="160"/>
    </row>
    <row r="3733" spans="1:13" x14ac:dyDescent="0.25">
      <c r="A3733" s="212" t="s">
        <v>102</v>
      </c>
      <c r="B3733" s="213">
        <v>10600501</v>
      </c>
      <c r="C3733" s="212" t="s">
        <v>12614</v>
      </c>
      <c r="D3733" s="214">
        <v>43525</v>
      </c>
      <c r="E3733" s="160" t="s">
        <v>373</v>
      </c>
      <c r="F3733" s="160">
        <v>101108136</v>
      </c>
      <c r="G3733" s="160">
        <v>-978.45</v>
      </c>
      <c r="H3733" s="214">
        <v>43528</v>
      </c>
      <c r="I3733" s="160" t="s">
        <v>552</v>
      </c>
      <c r="J3733" s="160" t="s">
        <v>377</v>
      </c>
      <c r="K3733" s="160">
        <f t="shared" si="71"/>
        <v>3</v>
      </c>
      <c r="L3733" s="160" t="e">
        <v>#N/A</v>
      </c>
      <c r="M3733" s="160"/>
    </row>
    <row r="3734" spans="1:13" x14ac:dyDescent="0.25">
      <c r="A3734" s="212" t="s">
        <v>102</v>
      </c>
      <c r="B3734" s="213">
        <v>10600501</v>
      </c>
      <c r="C3734" s="212" t="s">
        <v>12614</v>
      </c>
      <c r="D3734" s="214">
        <v>43525</v>
      </c>
      <c r="E3734" s="160" t="s">
        <v>373</v>
      </c>
      <c r="F3734" s="160">
        <v>101108136</v>
      </c>
      <c r="G3734" s="215">
        <v>-1200.82</v>
      </c>
      <c r="H3734" s="214">
        <v>43528</v>
      </c>
      <c r="I3734" s="160" t="s">
        <v>552</v>
      </c>
      <c r="J3734" s="160" t="s">
        <v>376</v>
      </c>
      <c r="K3734" s="160">
        <f t="shared" si="71"/>
        <v>3</v>
      </c>
      <c r="L3734" s="160" t="e">
        <v>#N/A</v>
      </c>
      <c r="M3734" s="160"/>
    </row>
    <row r="3735" spans="1:13" x14ac:dyDescent="0.25">
      <c r="A3735" s="212" t="s">
        <v>102</v>
      </c>
      <c r="B3735" s="213">
        <v>10600501</v>
      </c>
      <c r="C3735" s="212" t="s">
        <v>12614</v>
      </c>
      <c r="D3735" s="214">
        <v>43525</v>
      </c>
      <c r="E3735" s="160" t="s">
        <v>373</v>
      </c>
      <c r="F3735" s="160">
        <v>101098867</v>
      </c>
      <c r="G3735" s="160">
        <v>-188.04</v>
      </c>
      <c r="H3735" s="214">
        <v>43467</v>
      </c>
      <c r="I3735" s="160" t="s">
        <v>390</v>
      </c>
      <c r="J3735" s="160" t="s">
        <v>375</v>
      </c>
      <c r="K3735" s="160">
        <f t="shared" si="71"/>
        <v>1</v>
      </c>
      <c r="L3735" s="160" t="e">
        <v>#N/A</v>
      </c>
      <c r="M3735" s="160"/>
    </row>
    <row r="3736" spans="1:13" x14ac:dyDescent="0.25">
      <c r="A3736" s="212" t="s">
        <v>102</v>
      </c>
      <c r="B3736" s="213">
        <v>10600501</v>
      </c>
      <c r="C3736" s="212" t="s">
        <v>12614</v>
      </c>
      <c r="D3736" s="214">
        <v>43525</v>
      </c>
      <c r="E3736" s="160" t="s">
        <v>373</v>
      </c>
      <c r="F3736" s="160">
        <v>101098867</v>
      </c>
      <c r="G3736" s="215">
        <v>-40351.22</v>
      </c>
      <c r="H3736" s="214">
        <v>43467</v>
      </c>
      <c r="I3736" s="160" t="s">
        <v>390</v>
      </c>
      <c r="J3736" s="160" t="s">
        <v>376</v>
      </c>
      <c r="K3736" s="160">
        <f t="shared" si="71"/>
        <v>1</v>
      </c>
      <c r="L3736" s="160" t="e">
        <v>#N/A</v>
      </c>
      <c r="M3736" s="160"/>
    </row>
    <row r="3737" spans="1:13" x14ac:dyDescent="0.25">
      <c r="A3737" s="212" t="s">
        <v>102</v>
      </c>
      <c r="B3737" s="213">
        <v>10600501</v>
      </c>
      <c r="C3737" s="212" t="s">
        <v>12614</v>
      </c>
      <c r="D3737" s="214">
        <v>43525</v>
      </c>
      <c r="E3737" s="160" t="s">
        <v>373</v>
      </c>
      <c r="F3737" s="160">
        <v>101098867</v>
      </c>
      <c r="G3737" s="215">
        <v>-16759.009999999998</v>
      </c>
      <c r="H3737" s="214">
        <v>43467</v>
      </c>
      <c r="I3737" s="160" t="s">
        <v>390</v>
      </c>
      <c r="J3737" s="160" t="s">
        <v>377</v>
      </c>
      <c r="K3737" s="160">
        <f t="shared" si="71"/>
        <v>1</v>
      </c>
      <c r="L3737" s="160" t="e">
        <v>#N/A</v>
      </c>
      <c r="M3737" s="160"/>
    </row>
    <row r="3738" spans="1:13" x14ac:dyDescent="0.25">
      <c r="A3738" s="212" t="s">
        <v>102</v>
      </c>
      <c r="B3738" s="213">
        <v>10600501</v>
      </c>
      <c r="C3738" s="212" t="s">
        <v>12614</v>
      </c>
      <c r="D3738" s="214">
        <v>43525</v>
      </c>
      <c r="E3738" s="160" t="s">
        <v>373</v>
      </c>
      <c r="F3738" s="160">
        <v>101101624</v>
      </c>
      <c r="G3738" s="215">
        <v>-9325.1</v>
      </c>
      <c r="H3738" s="214">
        <v>43497</v>
      </c>
      <c r="I3738" s="160" t="s">
        <v>487</v>
      </c>
      <c r="J3738" s="160" t="s">
        <v>376</v>
      </c>
      <c r="K3738" s="160">
        <f t="shared" si="71"/>
        <v>2</v>
      </c>
      <c r="L3738" s="160" t="e">
        <v>#N/A</v>
      </c>
      <c r="M3738" s="160"/>
    </row>
    <row r="3739" spans="1:13" x14ac:dyDescent="0.25">
      <c r="A3739" s="212" t="s">
        <v>102</v>
      </c>
      <c r="B3739" s="213">
        <v>10600501</v>
      </c>
      <c r="C3739" s="212" t="s">
        <v>12614</v>
      </c>
      <c r="D3739" s="214">
        <v>43525</v>
      </c>
      <c r="E3739" s="160" t="s">
        <v>373</v>
      </c>
      <c r="F3739" s="160">
        <v>101101624</v>
      </c>
      <c r="G3739" s="215">
        <v>-2710.25</v>
      </c>
      <c r="H3739" s="214">
        <v>43497</v>
      </c>
      <c r="I3739" s="160" t="s">
        <v>487</v>
      </c>
      <c r="J3739" s="160" t="s">
        <v>377</v>
      </c>
      <c r="K3739" s="160">
        <f t="shared" si="71"/>
        <v>2</v>
      </c>
      <c r="L3739" s="160" t="e">
        <v>#N/A</v>
      </c>
      <c r="M3739" s="160"/>
    </row>
    <row r="3740" spans="1:13" x14ac:dyDescent="0.25">
      <c r="A3740" s="212" t="s">
        <v>102</v>
      </c>
      <c r="B3740" s="213">
        <v>10600501</v>
      </c>
      <c r="C3740" s="212" t="s">
        <v>12614</v>
      </c>
      <c r="D3740" s="214">
        <v>43525</v>
      </c>
      <c r="E3740" s="160" t="s">
        <v>373</v>
      </c>
      <c r="F3740" s="160">
        <v>101101624</v>
      </c>
      <c r="G3740" s="160">
        <v>-120.79</v>
      </c>
      <c r="H3740" s="214">
        <v>43497</v>
      </c>
      <c r="I3740" s="160" t="s">
        <v>487</v>
      </c>
      <c r="J3740" s="160" t="s">
        <v>375</v>
      </c>
      <c r="K3740" s="160">
        <f t="shared" si="71"/>
        <v>2</v>
      </c>
      <c r="L3740" s="160" t="e">
        <v>#N/A</v>
      </c>
      <c r="M3740" s="160"/>
    </row>
    <row r="3741" spans="1:13" x14ac:dyDescent="0.25">
      <c r="A3741" s="212" t="s">
        <v>102</v>
      </c>
      <c r="B3741" s="213">
        <v>10600501</v>
      </c>
      <c r="C3741" s="212" t="s">
        <v>12614</v>
      </c>
      <c r="D3741" s="214">
        <v>43525</v>
      </c>
      <c r="E3741" s="160" t="s">
        <v>373</v>
      </c>
      <c r="F3741" s="160">
        <v>101101661</v>
      </c>
      <c r="G3741" s="160">
        <v>-14.45</v>
      </c>
      <c r="H3741" s="214">
        <v>43494</v>
      </c>
      <c r="I3741" s="160" t="s">
        <v>460</v>
      </c>
      <c r="J3741" s="160" t="s">
        <v>375</v>
      </c>
      <c r="K3741" s="160">
        <f t="shared" si="71"/>
        <v>1</v>
      </c>
      <c r="L3741" s="160" t="e">
        <v>#N/A</v>
      </c>
      <c r="M3741" s="160"/>
    </row>
    <row r="3742" spans="1:13" x14ac:dyDescent="0.25">
      <c r="A3742" s="212" t="s">
        <v>102</v>
      </c>
      <c r="B3742" s="213">
        <v>10600501</v>
      </c>
      <c r="C3742" s="212" t="s">
        <v>12614</v>
      </c>
      <c r="D3742" s="214">
        <v>43525</v>
      </c>
      <c r="E3742" s="160" t="s">
        <v>373</v>
      </c>
      <c r="F3742" s="160">
        <v>101101661</v>
      </c>
      <c r="G3742" s="215">
        <v>-14980.92</v>
      </c>
      <c r="H3742" s="214">
        <v>43494</v>
      </c>
      <c r="I3742" s="160" t="s">
        <v>460</v>
      </c>
      <c r="J3742" s="160" t="s">
        <v>376</v>
      </c>
      <c r="K3742" s="160">
        <f t="shared" si="71"/>
        <v>1</v>
      </c>
      <c r="L3742" s="160" t="e">
        <v>#N/A</v>
      </c>
      <c r="M3742" s="160"/>
    </row>
    <row r="3743" spans="1:13" x14ac:dyDescent="0.25">
      <c r="A3743" s="212" t="s">
        <v>102</v>
      </c>
      <c r="B3743" s="213">
        <v>10600501</v>
      </c>
      <c r="C3743" s="212" t="s">
        <v>12614</v>
      </c>
      <c r="D3743" s="214">
        <v>43525</v>
      </c>
      <c r="E3743" s="160" t="s">
        <v>373</v>
      </c>
      <c r="F3743" s="160">
        <v>101101661</v>
      </c>
      <c r="G3743" s="215">
        <v>-4015.69</v>
      </c>
      <c r="H3743" s="214">
        <v>43494</v>
      </c>
      <c r="I3743" s="160" t="s">
        <v>460</v>
      </c>
      <c r="J3743" s="160" t="s">
        <v>377</v>
      </c>
      <c r="K3743" s="160">
        <f t="shared" si="71"/>
        <v>1</v>
      </c>
      <c r="L3743" s="160" t="e">
        <v>#N/A</v>
      </c>
      <c r="M3743" s="160"/>
    </row>
    <row r="3744" spans="1:13" x14ac:dyDescent="0.25">
      <c r="A3744" s="212" t="s">
        <v>102</v>
      </c>
      <c r="B3744" s="213">
        <v>10600501</v>
      </c>
      <c r="C3744" s="212" t="s">
        <v>12614</v>
      </c>
      <c r="D3744" s="214">
        <v>43525</v>
      </c>
      <c r="E3744" s="160" t="s">
        <v>373</v>
      </c>
      <c r="F3744" s="160">
        <v>101101681</v>
      </c>
      <c r="G3744" s="215">
        <v>-4607.33</v>
      </c>
      <c r="H3744" s="214">
        <v>43496</v>
      </c>
      <c r="I3744" s="160" t="s">
        <v>483</v>
      </c>
      <c r="J3744" s="160" t="s">
        <v>375</v>
      </c>
      <c r="K3744" s="160">
        <f t="shared" si="71"/>
        <v>1</v>
      </c>
      <c r="L3744" s="160" t="e">
        <v>#N/A</v>
      </c>
      <c r="M3744" s="160"/>
    </row>
    <row r="3745" spans="1:13" x14ac:dyDescent="0.25">
      <c r="A3745" s="212" t="s">
        <v>102</v>
      </c>
      <c r="B3745" s="213">
        <v>10600501</v>
      </c>
      <c r="C3745" s="212" t="s">
        <v>12614</v>
      </c>
      <c r="D3745" s="214">
        <v>43525</v>
      </c>
      <c r="E3745" s="160" t="s">
        <v>373</v>
      </c>
      <c r="F3745" s="160">
        <v>101101681</v>
      </c>
      <c r="G3745" s="215">
        <v>-8194.81</v>
      </c>
      <c r="H3745" s="214">
        <v>43496</v>
      </c>
      <c r="I3745" s="160" t="s">
        <v>483</v>
      </c>
      <c r="J3745" s="160" t="s">
        <v>377</v>
      </c>
      <c r="K3745" s="160">
        <f t="shared" si="71"/>
        <v>1</v>
      </c>
      <c r="L3745" s="160" t="e">
        <v>#N/A</v>
      </c>
      <c r="M3745" s="160"/>
    </row>
    <row r="3746" spans="1:13" x14ac:dyDescent="0.25">
      <c r="A3746" s="212" t="s">
        <v>102</v>
      </c>
      <c r="B3746" s="213">
        <v>10600501</v>
      </c>
      <c r="C3746" s="212" t="s">
        <v>12614</v>
      </c>
      <c r="D3746" s="214">
        <v>43525</v>
      </c>
      <c r="E3746" s="160" t="s">
        <v>373</v>
      </c>
      <c r="F3746" s="160">
        <v>101101701</v>
      </c>
      <c r="G3746" s="160">
        <v>-3.13</v>
      </c>
      <c r="H3746" s="214">
        <v>43528</v>
      </c>
      <c r="I3746" s="160" t="s">
        <v>548</v>
      </c>
      <c r="J3746" s="160" t="s">
        <v>375</v>
      </c>
      <c r="K3746" s="160">
        <f t="shared" si="71"/>
        <v>3</v>
      </c>
      <c r="L3746" s="160" t="e">
        <v>#N/A</v>
      </c>
      <c r="M3746" s="160"/>
    </row>
    <row r="3747" spans="1:13" x14ac:dyDescent="0.25">
      <c r="A3747" s="212" t="s">
        <v>102</v>
      </c>
      <c r="B3747" s="213">
        <v>10600501</v>
      </c>
      <c r="C3747" s="212" t="s">
        <v>12614</v>
      </c>
      <c r="D3747" s="214">
        <v>43525</v>
      </c>
      <c r="E3747" s="160" t="s">
        <v>373</v>
      </c>
      <c r="F3747" s="160">
        <v>101101701</v>
      </c>
      <c r="G3747" s="215">
        <v>-1743.38</v>
      </c>
      <c r="H3747" s="214">
        <v>43528</v>
      </c>
      <c r="I3747" s="160" t="s">
        <v>548</v>
      </c>
      <c r="J3747" s="160" t="s">
        <v>376</v>
      </c>
      <c r="K3747" s="160">
        <f t="shared" si="71"/>
        <v>3</v>
      </c>
      <c r="L3747" s="160" t="e">
        <v>#N/A</v>
      </c>
      <c r="M3747" s="160"/>
    </row>
    <row r="3748" spans="1:13" x14ac:dyDescent="0.25">
      <c r="A3748" s="212" t="s">
        <v>102</v>
      </c>
      <c r="B3748" s="213">
        <v>10600501</v>
      </c>
      <c r="C3748" s="212" t="s">
        <v>12614</v>
      </c>
      <c r="D3748" s="214">
        <v>43525</v>
      </c>
      <c r="E3748" s="160" t="s">
        <v>373</v>
      </c>
      <c r="F3748" s="160">
        <v>101101701</v>
      </c>
      <c r="G3748" s="160">
        <v>-912.8</v>
      </c>
      <c r="H3748" s="214">
        <v>43528</v>
      </c>
      <c r="I3748" s="160" t="s">
        <v>548</v>
      </c>
      <c r="J3748" s="160" t="s">
        <v>377</v>
      </c>
      <c r="K3748" s="160">
        <f t="shared" si="71"/>
        <v>3</v>
      </c>
      <c r="L3748" s="160" t="e">
        <v>#N/A</v>
      </c>
      <c r="M3748" s="160"/>
    </row>
    <row r="3749" spans="1:13" x14ac:dyDescent="0.25">
      <c r="A3749" s="212" t="s">
        <v>102</v>
      </c>
      <c r="B3749" s="213">
        <v>10600501</v>
      </c>
      <c r="C3749" s="212" t="s">
        <v>12614</v>
      </c>
      <c r="D3749" s="214">
        <v>43525</v>
      </c>
      <c r="E3749" s="160" t="s">
        <v>373</v>
      </c>
      <c r="F3749" s="160">
        <v>101101767</v>
      </c>
      <c r="G3749" s="160">
        <v>-126.99</v>
      </c>
      <c r="H3749" s="214">
        <v>43496</v>
      </c>
      <c r="I3749" s="160" t="s">
        <v>484</v>
      </c>
      <c r="J3749" s="160" t="s">
        <v>377</v>
      </c>
      <c r="K3749" s="160">
        <f t="shared" si="71"/>
        <v>1</v>
      </c>
      <c r="L3749" s="160" t="e">
        <v>#N/A</v>
      </c>
      <c r="M3749" s="160"/>
    </row>
    <row r="3750" spans="1:13" x14ac:dyDescent="0.25">
      <c r="A3750" s="212" t="s">
        <v>102</v>
      </c>
      <c r="B3750" s="213">
        <v>10600501</v>
      </c>
      <c r="C3750" s="212" t="s">
        <v>12614</v>
      </c>
      <c r="D3750" s="214">
        <v>43525</v>
      </c>
      <c r="E3750" s="160" t="s">
        <v>373</v>
      </c>
      <c r="F3750" s="160">
        <v>101101767</v>
      </c>
      <c r="G3750" s="160">
        <v>-51.44</v>
      </c>
      <c r="H3750" s="214">
        <v>43496</v>
      </c>
      <c r="I3750" s="160" t="s">
        <v>484</v>
      </c>
      <c r="J3750" s="160" t="s">
        <v>375</v>
      </c>
      <c r="K3750" s="160">
        <f t="shared" si="71"/>
        <v>1</v>
      </c>
      <c r="L3750" s="160" t="e">
        <v>#N/A</v>
      </c>
      <c r="M3750" s="160"/>
    </row>
    <row r="3751" spans="1:13" x14ac:dyDescent="0.25">
      <c r="A3751" s="212" t="s">
        <v>102</v>
      </c>
      <c r="B3751" s="213">
        <v>10600501</v>
      </c>
      <c r="C3751" s="212" t="s">
        <v>12614</v>
      </c>
      <c r="D3751" s="214">
        <v>43525</v>
      </c>
      <c r="E3751" s="160" t="s">
        <v>373</v>
      </c>
      <c r="F3751" s="160">
        <v>101101767</v>
      </c>
      <c r="G3751" s="215">
        <v>-7112.23</v>
      </c>
      <c r="H3751" s="214">
        <v>43496</v>
      </c>
      <c r="I3751" s="160" t="s">
        <v>484</v>
      </c>
      <c r="J3751" s="160" t="s">
        <v>376</v>
      </c>
      <c r="K3751" s="160">
        <f t="shared" si="71"/>
        <v>1</v>
      </c>
      <c r="L3751" s="160" t="e">
        <v>#N/A</v>
      </c>
      <c r="M3751" s="160"/>
    </row>
    <row r="3752" spans="1:13" x14ac:dyDescent="0.25">
      <c r="A3752" s="212" t="s">
        <v>102</v>
      </c>
      <c r="B3752" s="213">
        <v>10600501</v>
      </c>
      <c r="C3752" s="212" t="s">
        <v>12614</v>
      </c>
      <c r="D3752" s="214">
        <v>43525</v>
      </c>
      <c r="E3752" s="160" t="s">
        <v>373</v>
      </c>
      <c r="F3752" s="160">
        <v>101102101</v>
      </c>
      <c r="G3752" s="215">
        <v>2459.67</v>
      </c>
      <c r="H3752" s="214">
        <v>43549</v>
      </c>
      <c r="I3752" s="160" t="s">
        <v>576</v>
      </c>
      <c r="J3752" s="160" t="s">
        <v>377</v>
      </c>
      <c r="K3752" s="160">
        <f t="shared" si="71"/>
        <v>3</v>
      </c>
      <c r="L3752" s="160" t="e">
        <v>#N/A</v>
      </c>
      <c r="M3752" s="160"/>
    </row>
    <row r="3753" spans="1:13" x14ac:dyDescent="0.25">
      <c r="A3753" s="212" t="s">
        <v>102</v>
      </c>
      <c r="B3753" s="213">
        <v>10600501</v>
      </c>
      <c r="C3753" s="212" t="s">
        <v>12614</v>
      </c>
      <c r="D3753" s="214">
        <v>43525</v>
      </c>
      <c r="E3753" s="160" t="s">
        <v>373</v>
      </c>
      <c r="F3753" s="160">
        <v>101102101</v>
      </c>
      <c r="G3753" s="160">
        <v>503.1</v>
      </c>
      <c r="H3753" s="214">
        <v>43549</v>
      </c>
      <c r="I3753" s="160" t="s">
        <v>576</v>
      </c>
      <c r="J3753" s="160" t="s">
        <v>375</v>
      </c>
      <c r="K3753" s="160">
        <f t="shared" si="71"/>
        <v>3</v>
      </c>
      <c r="L3753" s="160" t="e">
        <v>#N/A</v>
      </c>
      <c r="M3753" s="160"/>
    </row>
    <row r="3754" spans="1:13" x14ac:dyDescent="0.25">
      <c r="A3754" s="212" t="s">
        <v>102</v>
      </c>
      <c r="B3754" s="213">
        <v>10600501</v>
      </c>
      <c r="C3754" s="212" t="s">
        <v>12614</v>
      </c>
      <c r="D3754" s="214">
        <v>43525</v>
      </c>
      <c r="E3754" s="160" t="s">
        <v>373</v>
      </c>
      <c r="F3754" s="160">
        <v>101102101</v>
      </c>
      <c r="G3754" s="215">
        <v>36583.620000000003</v>
      </c>
      <c r="H3754" s="214">
        <v>43549</v>
      </c>
      <c r="I3754" s="160" t="s">
        <v>576</v>
      </c>
      <c r="J3754" s="160" t="s">
        <v>376</v>
      </c>
      <c r="K3754" s="160">
        <f t="shared" si="71"/>
        <v>3</v>
      </c>
      <c r="L3754" s="160" t="e">
        <v>#N/A</v>
      </c>
      <c r="M3754" s="160"/>
    </row>
    <row r="3755" spans="1:13" x14ac:dyDescent="0.25">
      <c r="A3755" s="212" t="s">
        <v>102</v>
      </c>
      <c r="B3755" s="213">
        <v>10600501</v>
      </c>
      <c r="C3755" s="212" t="s">
        <v>12614</v>
      </c>
      <c r="D3755" s="214">
        <v>43525</v>
      </c>
      <c r="E3755" s="160" t="s">
        <v>373</v>
      </c>
      <c r="F3755" s="160">
        <v>101102186</v>
      </c>
      <c r="G3755" s="215">
        <v>6081.32</v>
      </c>
      <c r="H3755" s="214">
        <v>43544</v>
      </c>
      <c r="I3755" s="160" t="s">
        <v>577</v>
      </c>
      <c r="J3755" s="160" t="s">
        <v>376</v>
      </c>
      <c r="K3755" s="160">
        <f t="shared" ref="K3755:K3786" si="72">MONTH(H3755)</f>
        <v>3</v>
      </c>
      <c r="L3755" s="160" t="e">
        <v>#N/A</v>
      </c>
      <c r="M3755" s="160"/>
    </row>
    <row r="3756" spans="1:13" x14ac:dyDescent="0.25">
      <c r="A3756" s="212" t="s">
        <v>102</v>
      </c>
      <c r="B3756" s="213">
        <v>10600501</v>
      </c>
      <c r="C3756" s="212" t="s">
        <v>12614</v>
      </c>
      <c r="D3756" s="214">
        <v>43525</v>
      </c>
      <c r="E3756" s="160" t="s">
        <v>373</v>
      </c>
      <c r="F3756" s="160">
        <v>101102186</v>
      </c>
      <c r="G3756" s="215">
        <v>2366.7800000000002</v>
      </c>
      <c r="H3756" s="214">
        <v>43544</v>
      </c>
      <c r="I3756" s="160" t="s">
        <v>577</v>
      </c>
      <c r="J3756" s="160" t="s">
        <v>377</v>
      </c>
      <c r="K3756" s="160">
        <f t="shared" si="72"/>
        <v>3</v>
      </c>
      <c r="L3756" s="160" t="e">
        <v>#N/A</v>
      </c>
      <c r="M3756" s="160"/>
    </row>
    <row r="3757" spans="1:13" x14ac:dyDescent="0.25">
      <c r="A3757" s="212" t="s">
        <v>102</v>
      </c>
      <c r="B3757" s="213">
        <v>10600501</v>
      </c>
      <c r="C3757" s="212" t="s">
        <v>12614</v>
      </c>
      <c r="D3757" s="214">
        <v>43525</v>
      </c>
      <c r="E3757" s="160" t="s">
        <v>373</v>
      </c>
      <c r="F3757" s="160">
        <v>101102186</v>
      </c>
      <c r="G3757" s="160">
        <v>131.18</v>
      </c>
      <c r="H3757" s="214">
        <v>43544</v>
      </c>
      <c r="I3757" s="160" t="s">
        <v>577</v>
      </c>
      <c r="J3757" s="160" t="s">
        <v>375</v>
      </c>
      <c r="K3757" s="160">
        <f t="shared" si="72"/>
        <v>3</v>
      </c>
      <c r="L3757" s="160" t="e">
        <v>#N/A</v>
      </c>
      <c r="M3757" s="160"/>
    </row>
    <row r="3758" spans="1:13" x14ac:dyDescent="0.25">
      <c r="A3758" s="212" t="s">
        <v>102</v>
      </c>
      <c r="B3758" s="213">
        <v>10600501</v>
      </c>
      <c r="C3758" s="212" t="s">
        <v>12614</v>
      </c>
      <c r="D3758" s="214">
        <v>43525</v>
      </c>
      <c r="E3758" s="160" t="s">
        <v>373</v>
      </c>
      <c r="F3758" s="160">
        <v>101102255</v>
      </c>
      <c r="G3758" s="160">
        <v>-265.60000000000002</v>
      </c>
      <c r="H3758" s="214">
        <v>43497</v>
      </c>
      <c r="I3758" s="160" t="s">
        <v>488</v>
      </c>
      <c r="J3758" s="160" t="s">
        <v>375</v>
      </c>
      <c r="K3758" s="160">
        <f t="shared" si="72"/>
        <v>2</v>
      </c>
      <c r="L3758" s="160" t="e">
        <v>#N/A</v>
      </c>
      <c r="M3758" s="160"/>
    </row>
    <row r="3759" spans="1:13" x14ac:dyDescent="0.25">
      <c r="A3759" s="212" t="s">
        <v>102</v>
      </c>
      <c r="B3759" s="213">
        <v>10600501</v>
      </c>
      <c r="C3759" s="212" t="s">
        <v>12614</v>
      </c>
      <c r="D3759" s="214">
        <v>43525</v>
      </c>
      <c r="E3759" s="160" t="s">
        <v>373</v>
      </c>
      <c r="F3759" s="160">
        <v>101102255</v>
      </c>
      <c r="G3759" s="215">
        <v>-8844.08</v>
      </c>
      <c r="H3759" s="214">
        <v>43497</v>
      </c>
      <c r="I3759" s="160" t="s">
        <v>488</v>
      </c>
      <c r="J3759" s="160" t="s">
        <v>376</v>
      </c>
      <c r="K3759" s="160">
        <f t="shared" si="72"/>
        <v>2</v>
      </c>
      <c r="L3759" s="160" t="e">
        <v>#N/A</v>
      </c>
      <c r="M3759" s="160"/>
    </row>
    <row r="3760" spans="1:13" x14ac:dyDescent="0.25">
      <c r="A3760" s="212" t="s">
        <v>102</v>
      </c>
      <c r="B3760" s="213">
        <v>10600501</v>
      </c>
      <c r="C3760" s="212" t="s">
        <v>12614</v>
      </c>
      <c r="D3760" s="214">
        <v>43525</v>
      </c>
      <c r="E3760" s="160" t="s">
        <v>373</v>
      </c>
      <c r="F3760" s="160">
        <v>101102255</v>
      </c>
      <c r="G3760" s="215">
        <v>-3218.72</v>
      </c>
      <c r="H3760" s="214">
        <v>43497</v>
      </c>
      <c r="I3760" s="160" t="s">
        <v>488</v>
      </c>
      <c r="J3760" s="160" t="s">
        <v>377</v>
      </c>
      <c r="K3760" s="160">
        <f t="shared" si="72"/>
        <v>2</v>
      </c>
      <c r="L3760" s="160" t="e">
        <v>#N/A</v>
      </c>
      <c r="M3760" s="160"/>
    </row>
    <row r="3761" spans="1:13" x14ac:dyDescent="0.25">
      <c r="A3761" s="212" t="s">
        <v>102</v>
      </c>
      <c r="B3761" s="213">
        <v>10600501</v>
      </c>
      <c r="C3761" s="212" t="s">
        <v>12614</v>
      </c>
      <c r="D3761" s="214">
        <v>43525</v>
      </c>
      <c r="E3761" s="160" t="s">
        <v>373</v>
      </c>
      <c r="F3761" s="160">
        <v>101102267</v>
      </c>
      <c r="G3761" s="215">
        <v>13360.82</v>
      </c>
      <c r="H3761" s="214">
        <v>43550</v>
      </c>
      <c r="I3761" s="160" t="s">
        <v>578</v>
      </c>
      <c r="J3761" s="160" t="s">
        <v>380</v>
      </c>
      <c r="K3761" s="160">
        <f t="shared" si="72"/>
        <v>3</v>
      </c>
      <c r="L3761" s="160" t="e">
        <v>#N/A</v>
      </c>
      <c r="M3761" s="160"/>
    </row>
    <row r="3762" spans="1:13" x14ac:dyDescent="0.25">
      <c r="A3762" s="212" t="s">
        <v>102</v>
      </c>
      <c r="B3762" s="213">
        <v>10600501</v>
      </c>
      <c r="C3762" s="212" t="s">
        <v>12614</v>
      </c>
      <c r="D3762" s="214">
        <v>43525</v>
      </c>
      <c r="E3762" s="160" t="s">
        <v>373</v>
      </c>
      <c r="F3762" s="160">
        <v>101102267</v>
      </c>
      <c r="G3762" s="215">
        <v>218226.81</v>
      </c>
      <c r="H3762" s="214">
        <v>43550</v>
      </c>
      <c r="I3762" s="160" t="s">
        <v>578</v>
      </c>
      <c r="J3762" s="160" t="s">
        <v>376</v>
      </c>
      <c r="K3762" s="160">
        <f t="shared" si="72"/>
        <v>3</v>
      </c>
      <c r="L3762" s="160" t="e">
        <v>#N/A</v>
      </c>
      <c r="M3762" s="160"/>
    </row>
    <row r="3763" spans="1:13" x14ac:dyDescent="0.25">
      <c r="A3763" s="212" t="s">
        <v>102</v>
      </c>
      <c r="B3763" s="213">
        <v>10600501</v>
      </c>
      <c r="C3763" s="212" t="s">
        <v>12614</v>
      </c>
      <c r="D3763" s="214">
        <v>43525</v>
      </c>
      <c r="E3763" s="160" t="s">
        <v>373</v>
      </c>
      <c r="F3763" s="160">
        <v>101102267</v>
      </c>
      <c r="G3763" s="215">
        <v>173690.73</v>
      </c>
      <c r="H3763" s="214">
        <v>43550</v>
      </c>
      <c r="I3763" s="160" t="s">
        <v>578</v>
      </c>
      <c r="J3763" s="160" t="s">
        <v>377</v>
      </c>
      <c r="K3763" s="160">
        <f t="shared" si="72"/>
        <v>3</v>
      </c>
      <c r="L3763" s="160" t="e">
        <v>#N/A</v>
      </c>
      <c r="M3763" s="160"/>
    </row>
    <row r="3764" spans="1:13" x14ac:dyDescent="0.25">
      <c r="A3764" s="212" t="s">
        <v>102</v>
      </c>
      <c r="B3764" s="213">
        <v>10600501</v>
      </c>
      <c r="C3764" s="212" t="s">
        <v>12614</v>
      </c>
      <c r="D3764" s="214">
        <v>43525</v>
      </c>
      <c r="E3764" s="160" t="s">
        <v>373</v>
      </c>
      <c r="F3764" s="160">
        <v>101102267</v>
      </c>
      <c r="G3764" s="215">
        <v>4453.6000000000004</v>
      </c>
      <c r="H3764" s="214">
        <v>43550</v>
      </c>
      <c r="I3764" s="160" t="s">
        <v>578</v>
      </c>
      <c r="J3764" s="160" t="s">
        <v>447</v>
      </c>
      <c r="K3764" s="160">
        <f t="shared" si="72"/>
        <v>3</v>
      </c>
      <c r="L3764" s="160" t="e">
        <v>#N/A</v>
      </c>
      <c r="M3764" s="160"/>
    </row>
    <row r="3765" spans="1:13" x14ac:dyDescent="0.25">
      <c r="A3765" s="212" t="s">
        <v>102</v>
      </c>
      <c r="B3765" s="213">
        <v>10600501</v>
      </c>
      <c r="C3765" s="212" t="s">
        <v>12614</v>
      </c>
      <c r="D3765" s="214">
        <v>43525</v>
      </c>
      <c r="E3765" s="160" t="s">
        <v>373</v>
      </c>
      <c r="F3765" s="160">
        <v>101102267</v>
      </c>
      <c r="G3765" s="215">
        <v>35628.870000000003</v>
      </c>
      <c r="H3765" s="214">
        <v>43550</v>
      </c>
      <c r="I3765" s="160" t="s">
        <v>578</v>
      </c>
      <c r="J3765" s="160" t="s">
        <v>375</v>
      </c>
      <c r="K3765" s="160">
        <f t="shared" si="72"/>
        <v>3</v>
      </c>
      <c r="L3765" s="160" t="e">
        <v>#N/A</v>
      </c>
      <c r="M3765" s="160"/>
    </row>
    <row r="3766" spans="1:13" x14ac:dyDescent="0.25">
      <c r="A3766" s="212" t="s">
        <v>102</v>
      </c>
      <c r="B3766" s="213">
        <v>10600501</v>
      </c>
      <c r="C3766" s="212" t="s">
        <v>12614</v>
      </c>
      <c r="D3766" s="214">
        <v>43525</v>
      </c>
      <c r="E3766" s="160" t="s">
        <v>373</v>
      </c>
      <c r="F3766" s="160">
        <v>101108136</v>
      </c>
      <c r="G3766" s="160">
        <v>-1.47</v>
      </c>
      <c r="H3766" s="214">
        <v>43528</v>
      </c>
      <c r="I3766" s="160" t="s">
        <v>552</v>
      </c>
      <c r="J3766" s="160" t="s">
        <v>375</v>
      </c>
      <c r="K3766" s="160">
        <f t="shared" si="72"/>
        <v>3</v>
      </c>
      <c r="L3766" s="160" t="e">
        <v>#N/A</v>
      </c>
      <c r="M3766" s="160"/>
    </row>
    <row r="3767" spans="1:13" x14ac:dyDescent="0.25">
      <c r="A3767" s="212" t="s">
        <v>102</v>
      </c>
      <c r="B3767" s="213">
        <v>10600501</v>
      </c>
      <c r="C3767" s="212" t="s">
        <v>12614</v>
      </c>
      <c r="D3767" s="214">
        <v>43525</v>
      </c>
      <c r="E3767" s="160" t="s">
        <v>373</v>
      </c>
      <c r="F3767" s="160">
        <v>101108174</v>
      </c>
      <c r="G3767" s="160">
        <v>-244.41</v>
      </c>
      <c r="H3767" s="214">
        <v>43487</v>
      </c>
      <c r="I3767" s="160" t="s">
        <v>444</v>
      </c>
      <c r="J3767" s="160" t="s">
        <v>377</v>
      </c>
      <c r="K3767" s="160">
        <f t="shared" si="72"/>
        <v>1</v>
      </c>
      <c r="L3767" s="160" t="e">
        <v>#N/A</v>
      </c>
      <c r="M3767" s="160"/>
    </row>
    <row r="3768" spans="1:13" x14ac:dyDescent="0.25">
      <c r="A3768" s="212" t="s">
        <v>102</v>
      </c>
      <c r="B3768" s="213">
        <v>10600501</v>
      </c>
      <c r="C3768" s="212" t="s">
        <v>12614</v>
      </c>
      <c r="D3768" s="214">
        <v>43525</v>
      </c>
      <c r="E3768" s="160" t="s">
        <v>373</v>
      </c>
      <c r="F3768" s="160">
        <v>101108174</v>
      </c>
      <c r="G3768" s="160">
        <v>-159.77000000000001</v>
      </c>
      <c r="H3768" s="214">
        <v>43487</v>
      </c>
      <c r="I3768" s="160" t="s">
        <v>444</v>
      </c>
      <c r="J3768" s="160" t="s">
        <v>376</v>
      </c>
      <c r="K3768" s="160">
        <f t="shared" si="72"/>
        <v>1</v>
      </c>
      <c r="L3768" s="160" t="e">
        <v>#N/A</v>
      </c>
      <c r="M3768" s="160"/>
    </row>
    <row r="3769" spans="1:13" x14ac:dyDescent="0.25">
      <c r="A3769" s="212" t="s">
        <v>102</v>
      </c>
      <c r="B3769" s="213">
        <v>10600501</v>
      </c>
      <c r="C3769" s="212" t="s">
        <v>12614</v>
      </c>
      <c r="D3769" s="214">
        <v>43525</v>
      </c>
      <c r="E3769" s="160" t="s">
        <v>373</v>
      </c>
      <c r="F3769" s="160">
        <v>101108242</v>
      </c>
      <c r="G3769" s="215">
        <v>-93366</v>
      </c>
      <c r="H3769" s="214">
        <v>43532</v>
      </c>
      <c r="I3769" s="160" t="s">
        <v>553</v>
      </c>
      <c r="J3769" s="160" t="s">
        <v>376</v>
      </c>
      <c r="K3769" s="160">
        <f t="shared" si="72"/>
        <v>3</v>
      </c>
      <c r="L3769" s="160" t="e">
        <v>#N/A</v>
      </c>
      <c r="M3769" s="160"/>
    </row>
    <row r="3770" spans="1:13" x14ac:dyDescent="0.25">
      <c r="A3770" s="212" t="s">
        <v>102</v>
      </c>
      <c r="B3770" s="213">
        <v>10600501</v>
      </c>
      <c r="C3770" s="212" t="s">
        <v>12614</v>
      </c>
      <c r="D3770" s="214">
        <v>43525</v>
      </c>
      <c r="E3770" s="160" t="s">
        <v>373</v>
      </c>
      <c r="F3770" s="160">
        <v>101108242</v>
      </c>
      <c r="G3770" s="160">
        <v>-352.23</v>
      </c>
      <c r="H3770" s="214">
        <v>43532</v>
      </c>
      <c r="I3770" s="160" t="s">
        <v>553</v>
      </c>
      <c r="J3770" s="160" t="s">
        <v>375</v>
      </c>
      <c r="K3770" s="160">
        <f t="shared" si="72"/>
        <v>3</v>
      </c>
      <c r="L3770" s="160" t="e">
        <v>#N/A</v>
      </c>
      <c r="M3770" s="160"/>
    </row>
    <row r="3771" spans="1:13" x14ac:dyDescent="0.25">
      <c r="A3771" s="212" t="s">
        <v>102</v>
      </c>
      <c r="B3771" s="213">
        <v>10600501</v>
      </c>
      <c r="C3771" s="212" t="s">
        <v>12614</v>
      </c>
      <c r="D3771" s="214">
        <v>43525</v>
      </c>
      <c r="E3771" s="160" t="s">
        <v>373</v>
      </c>
      <c r="F3771" s="160">
        <v>101108242</v>
      </c>
      <c r="G3771" s="215">
        <v>-27621.279999999999</v>
      </c>
      <c r="H3771" s="214">
        <v>43532</v>
      </c>
      <c r="I3771" s="160" t="s">
        <v>553</v>
      </c>
      <c r="J3771" s="160" t="s">
        <v>377</v>
      </c>
      <c r="K3771" s="160">
        <f t="shared" si="72"/>
        <v>3</v>
      </c>
      <c r="L3771" s="160" t="e">
        <v>#N/A</v>
      </c>
      <c r="M3771" s="160"/>
    </row>
    <row r="3772" spans="1:13" x14ac:dyDescent="0.25">
      <c r="A3772" s="212" t="s">
        <v>102</v>
      </c>
      <c r="B3772" s="213">
        <v>10600501</v>
      </c>
      <c r="C3772" s="212" t="s">
        <v>12614</v>
      </c>
      <c r="D3772" s="214">
        <v>43525</v>
      </c>
      <c r="E3772" s="160" t="s">
        <v>373</v>
      </c>
      <c r="F3772" s="160">
        <v>101108285</v>
      </c>
      <c r="G3772" s="160">
        <v>-527.89</v>
      </c>
      <c r="H3772" s="214">
        <v>43518</v>
      </c>
      <c r="I3772" s="160" t="s">
        <v>492</v>
      </c>
      <c r="J3772" s="160" t="s">
        <v>375</v>
      </c>
      <c r="K3772" s="160">
        <f t="shared" si="72"/>
        <v>2</v>
      </c>
      <c r="L3772" s="160" t="e">
        <v>#N/A</v>
      </c>
      <c r="M3772" s="160"/>
    </row>
    <row r="3773" spans="1:13" x14ac:dyDescent="0.25">
      <c r="A3773" s="212" t="s">
        <v>102</v>
      </c>
      <c r="B3773" s="213">
        <v>10600501</v>
      </c>
      <c r="C3773" s="212" t="s">
        <v>12614</v>
      </c>
      <c r="D3773" s="214">
        <v>43525</v>
      </c>
      <c r="E3773" s="160" t="s">
        <v>373</v>
      </c>
      <c r="F3773" s="160">
        <v>101108285</v>
      </c>
      <c r="G3773" s="215">
        <v>-3233.35</v>
      </c>
      <c r="H3773" s="214">
        <v>43518</v>
      </c>
      <c r="I3773" s="160" t="s">
        <v>492</v>
      </c>
      <c r="J3773" s="160" t="s">
        <v>376</v>
      </c>
      <c r="K3773" s="160">
        <f t="shared" si="72"/>
        <v>2</v>
      </c>
      <c r="L3773" s="160" t="e">
        <v>#N/A</v>
      </c>
      <c r="M3773" s="160"/>
    </row>
    <row r="3774" spans="1:13" x14ac:dyDescent="0.25">
      <c r="A3774" s="212" t="s">
        <v>102</v>
      </c>
      <c r="B3774" s="213">
        <v>10600501</v>
      </c>
      <c r="C3774" s="212" t="s">
        <v>12614</v>
      </c>
      <c r="D3774" s="214">
        <v>43525</v>
      </c>
      <c r="E3774" s="160" t="s">
        <v>373</v>
      </c>
      <c r="F3774" s="160">
        <v>101108285</v>
      </c>
      <c r="G3774" s="215">
        <v>-2573.48</v>
      </c>
      <c r="H3774" s="214">
        <v>43518</v>
      </c>
      <c r="I3774" s="160" t="s">
        <v>492</v>
      </c>
      <c r="J3774" s="160" t="s">
        <v>377</v>
      </c>
      <c r="K3774" s="160">
        <f t="shared" si="72"/>
        <v>2</v>
      </c>
      <c r="L3774" s="160" t="e">
        <v>#N/A</v>
      </c>
      <c r="M3774" s="160"/>
    </row>
    <row r="3775" spans="1:13" x14ac:dyDescent="0.25">
      <c r="A3775" s="212" t="s">
        <v>102</v>
      </c>
      <c r="B3775" s="213">
        <v>10600501</v>
      </c>
      <c r="C3775" s="212" t="s">
        <v>12614</v>
      </c>
      <c r="D3775" s="214">
        <v>43525</v>
      </c>
      <c r="E3775" s="160" t="s">
        <v>373</v>
      </c>
      <c r="F3775" s="160">
        <v>101108285</v>
      </c>
      <c r="G3775" s="160">
        <v>-65.98</v>
      </c>
      <c r="H3775" s="214">
        <v>43518</v>
      </c>
      <c r="I3775" s="160" t="s">
        <v>492</v>
      </c>
      <c r="J3775" s="160" t="s">
        <v>447</v>
      </c>
      <c r="K3775" s="160">
        <f t="shared" si="72"/>
        <v>2</v>
      </c>
      <c r="L3775" s="160" t="e">
        <v>#N/A</v>
      </c>
      <c r="M3775" s="160"/>
    </row>
    <row r="3776" spans="1:13" x14ac:dyDescent="0.25">
      <c r="A3776" s="212" t="s">
        <v>102</v>
      </c>
      <c r="B3776" s="213">
        <v>10600501</v>
      </c>
      <c r="C3776" s="212" t="s">
        <v>12614</v>
      </c>
      <c r="D3776" s="214">
        <v>43525</v>
      </c>
      <c r="E3776" s="160" t="s">
        <v>373</v>
      </c>
      <c r="F3776" s="160">
        <v>101108285</v>
      </c>
      <c r="G3776" s="160">
        <v>-197.96</v>
      </c>
      <c r="H3776" s="214">
        <v>43518</v>
      </c>
      <c r="I3776" s="160" t="s">
        <v>492</v>
      </c>
      <c r="J3776" s="160" t="s">
        <v>380</v>
      </c>
      <c r="K3776" s="160">
        <f t="shared" si="72"/>
        <v>2</v>
      </c>
      <c r="L3776" s="160" t="e">
        <v>#N/A</v>
      </c>
      <c r="M3776" s="160"/>
    </row>
    <row r="3777" spans="1:13" x14ac:dyDescent="0.25">
      <c r="A3777" s="212" t="s">
        <v>102</v>
      </c>
      <c r="B3777" s="213">
        <v>10600501</v>
      </c>
      <c r="C3777" s="212" t="s">
        <v>12614</v>
      </c>
      <c r="D3777" s="214">
        <v>43525</v>
      </c>
      <c r="E3777" s="160" t="s">
        <v>373</v>
      </c>
      <c r="F3777" s="160">
        <v>101108406</v>
      </c>
      <c r="G3777" s="215">
        <v>-139715.14000000001</v>
      </c>
      <c r="H3777" s="214">
        <v>43483</v>
      </c>
      <c r="I3777" s="160" t="s">
        <v>445</v>
      </c>
      <c r="J3777" s="160" t="s">
        <v>377</v>
      </c>
      <c r="K3777" s="160">
        <f t="shared" si="72"/>
        <v>1</v>
      </c>
      <c r="L3777" s="160" t="e">
        <v>#N/A</v>
      </c>
      <c r="M3777" s="160"/>
    </row>
    <row r="3778" spans="1:13" x14ac:dyDescent="0.25">
      <c r="A3778" s="212" t="s">
        <v>102</v>
      </c>
      <c r="B3778" s="213">
        <v>10600501</v>
      </c>
      <c r="C3778" s="212" t="s">
        <v>12614</v>
      </c>
      <c r="D3778" s="214">
        <v>43525</v>
      </c>
      <c r="E3778" s="160" t="s">
        <v>373</v>
      </c>
      <c r="F3778" s="160">
        <v>101108406</v>
      </c>
      <c r="G3778" s="215">
        <v>-21604.68</v>
      </c>
      <c r="H3778" s="214">
        <v>43483</v>
      </c>
      <c r="I3778" s="160" t="s">
        <v>445</v>
      </c>
      <c r="J3778" s="160" t="s">
        <v>376</v>
      </c>
      <c r="K3778" s="160">
        <f t="shared" si="72"/>
        <v>1</v>
      </c>
      <c r="L3778" s="160" t="e">
        <v>#N/A</v>
      </c>
      <c r="M3778" s="160"/>
    </row>
    <row r="3779" spans="1:13" x14ac:dyDescent="0.25">
      <c r="A3779" s="212" t="s">
        <v>102</v>
      </c>
      <c r="B3779" s="213">
        <v>10600501</v>
      </c>
      <c r="C3779" s="212" t="s">
        <v>12614</v>
      </c>
      <c r="D3779" s="214">
        <v>43525</v>
      </c>
      <c r="E3779" s="160" t="s">
        <v>373</v>
      </c>
      <c r="F3779" s="160">
        <v>101108406</v>
      </c>
      <c r="G3779" s="160">
        <v>-491.77</v>
      </c>
      <c r="H3779" s="214">
        <v>43483</v>
      </c>
      <c r="I3779" s="160" t="s">
        <v>445</v>
      </c>
      <c r="J3779" s="160" t="s">
        <v>375</v>
      </c>
      <c r="K3779" s="160">
        <f t="shared" si="72"/>
        <v>1</v>
      </c>
      <c r="L3779" s="160" t="e">
        <v>#N/A</v>
      </c>
      <c r="M3779" s="160"/>
    </row>
    <row r="3780" spans="1:13" x14ac:dyDescent="0.25">
      <c r="A3780" s="212" t="s">
        <v>102</v>
      </c>
      <c r="B3780" s="213">
        <v>10600501</v>
      </c>
      <c r="C3780" s="212" t="s">
        <v>12614</v>
      </c>
      <c r="D3780" s="214">
        <v>43525</v>
      </c>
      <c r="E3780" s="160" t="s">
        <v>373</v>
      </c>
      <c r="F3780" s="160">
        <v>101108629</v>
      </c>
      <c r="G3780" s="160">
        <v>-582.34</v>
      </c>
      <c r="H3780" s="214">
        <v>43488</v>
      </c>
      <c r="I3780" s="160" t="s">
        <v>466</v>
      </c>
      <c r="J3780" s="160" t="s">
        <v>375</v>
      </c>
      <c r="K3780" s="160">
        <f t="shared" si="72"/>
        <v>1</v>
      </c>
      <c r="L3780" s="160" t="e">
        <v>#N/A</v>
      </c>
      <c r="M3780" s="160"/>
    </row>
    <row r="3781" spans="1:13" x14ac:dyDescent="0.25">
      <c r="A3781" s="212" t="s">
        <v>102</v>
      </c>
      <c r="B3781" s="213">
        <v>10600501</v>
      </c>
      <c r="C3781" s="212" t="s">
        <v>12614</v>
      </c>
      <c r="D3781" s="214">
        <v>43525</v>
      </c>
      <c r="E3781" s="160" t="s">
        <v>373</v>
      </c>
      <c r="F3781" s="160">
        <v>101108629</v>
      </c>
      <c r="G3781" s="215">
        <v>-28503.56</v>
      </c>
      <c r="H3781" s="214">
        <v>43488</v>
      </c>
      <c r="I3781" s="160" t="s">
        <v>466</v>
      </c>
      <c r="J3781" s="160" t="s">
        <v>377</v>
      </c>
      <c r="K3781" s="160">
        <f t="shared" si="72"/>
        <v>1</v>
      </c>
      <c r="L3781" s="160" t="e">
        <v>#N/A</v>
      </c>
      <c r="M3781" s="160"/>
    </row>
    <row r="3782" spans="1:13" x14ac:dyDescent="0.25">
      <c r="A3782" s="212" t="s">
        <v>102</v>
      </c>
      <c r="B3782" s="213">
        <v>10600501</v>
      </c>
      <c r="C3782" s="212" t="s">
        <v>12614</v>
      </c>
      <c r="D3782" s="214">
        <v>43525</v>
      </c>
      <c r="E3782" s="160" t="s">
        <v>373</v>
      </c>
      <c r="F3782" s="160">
        <v>101108629</v>
      </c>
      <c r="G3782" s="215">
        <v>-46454.69</v>
      </c>
      <c r="H3782" s="214">
        <v>43488</v>
      </c>
      <c r="I3782" s="160" t="s">
        <v>466</v>
      </c>
      <c r="J3782" s="160" t="s">
        <v>376</v>
      </c>
      <c r="K3782" s="160">
        <f t="shared" si="72"/>
        <v>1</v>
      </c>
      <c r="L3782" s="160" t="e">
        <v>#N/A</v>
      </c>
      <c r="M3782" s="160"/>
    </row>
    <row r="3783" spans="1:13" x14ac:dyDescent="0.25">
      <c r="A3783" s="212" t="s">
        <v>102</v>
      </c>
      <c r="B3783" s="213">
        <v>10600501</v>
      </c>
      <c r="C3783" s="212" t="s">
        <v>12614</v>
      </c>
      <c r="D3783" s="214">
        <v>43525</v>
      </c>
      <c r="E3783" s="160" t="s">
        <v>373</v>
      </c>
      <c r="F3783" s="160">
        <v>101111105</v>
      </c>
      <c r="G3783" s="215">
        <v>-1849.28</v>
      </c>
      <c r="H3783" s="214">
        <v>43529</v>
      </c>
      <c r="I3783" s="160" t="s">
        <v>565</v>
      </c>
      <c r="J3783" s="160" t="s">
        <v>377</v>
      </c>
      <c r="K3783" s="160">
        <f t="shared" si="72"/>
        <v>3</v>
      </c>
      <c r="L3783" s="160" t="e">
        <v>#N/A</v>
      </c>
      <c r="M3783" s="160"/>
    </row>
    <row r="3784" spans="1:13" x14ac:dyDescent="0.25">
      <c r="A3784" s="212" t="s">
        <v>102</v>
      </c>
      <c r="B3784" s="213">
        <v>10600501</v>
      </c>
      <c r="C3784" s="212" t="s">
        <v>12614</v>
      </c>
      <c r="D3784" s="214">
        <v>43525</v>
      </c>
      <c r="E3784" s="160" t="s">
        <v>373</v>
      </c>
      <c r="F3784" s="160">
        <v>101111105</v>
      </c>
      <c r="G3784" s="215">
        <v>-6993.75</v>
      </c>
      <c r="H3784" s="214">
        <v>43529</v>
      </c>
      <c r="I3784" s="160" t="s">
        <v>565</v>
      </c>
      <c r="J3784" s="160" t="s">
        <v>376</v>
      </c>
      <c r="K3784" s="160">
        <f t="shared" si="72"/>
        <v>3</v>
      </c>
      <c r="L3784" s="160" t="e">
        <v>#N/A</v>
      </c>
      <c r="M3784" s="160"/>
    </row>
    <row r="3785" spans="1:13" x14ac:dyDescent="0.25">
      <c r="A3785" s="212" t="s">
        <v>102</v>
      </c>
      <c r="B3785" s="213">
        <v>10600501</v>
      </c>
      <c r="C3785" s="212" t="s">
        <v>12614</v>
      </c>
      <c r="D3785" s="214">
        <v>43525</v>
      </c>
      <c r="E3785" s="160" t="s">
        <v>373</v>
      </c>
      <c r="F3785" s="160">
        <v>101111126</v>
      </c>
      <c r="G3785" s="215">
        <v>-5862.82</v>
      </c>
      <c r="H3785" s="214">
        <v>43488</v>
      </c>
      <c r="I3785" s="160" t="s">
        <v>467</v>
      </c>
      <c r="J3785" s="160" t="s">
        <v>377</v>
      </c>
      <c r="K3785" s="160">
        <f t="shared" si="72"/>
        <v>1</v>
      </c>
      <c r="L3785" s="160" t="e">
        <v>#N/A</v>
      </c>
      <c r="M3785" s="160"/>
    </row>
    <row r="3786" spans="1:13" x14ac:dyDescent="0.25">
      <c r="A3786" s="212" t="s">
        <v>102</v>
      </c>
      <c r="B3786" s="213">
        <v>10600501</v>
      </c>
      <c r="C3786" s="212" t="s">
        <v>12614</v>
      </c>
      <c r="D3786" s="214">
        <v>43525</v>
      </c>
      <c r="E3786" s="160" t="s">
        <v>373</v>
      </c>
      <c r="F3786" s="160">
        <v>101111126</v>
      </c>
      <c r="G3786" s="215">
        <v>-30204.95</v>
      </c>
      <c r="H3786" s="214">
        <v>43488</v>
      </c>
      <c r="I3786" s="160" t="s">
        <v>467</v>
      </c>
      <c r="J3786" s="160" t="s">
        <v>376</v>
      </c>
      <c r="K3786" s="160">
        <f t="shared" si="72"/>
        <v>1</v>
      </c>
      <c r="L3786" s="160" t="e">
        <v>#N/A</v>
      </c>
      <c r="M3786" s="160"/>
    </row>
    <row r="3787" spans="1:13" x14ac:dyDescent="0.25">
      <c r="A3787" s="212" t="s">
        <v>102</v>
      </c>
      <c r="B3787" s="213">
        <v>10600501</v>
      </c>
      <c r="C3787" s="212" t="s">
        <v>12614</v>
      </c>
      <c r="D3787" s="214">
        <v>43525</v>
      </c>
      <c r="E3787" s="160" t="s">
        <v>373</v>
      </c>
      <c r="F3787" s="160">
        <v>101111135</v>
      </c>
      <c r="G3787" s="160">
        <v>962.17</v>
      </c>
      <c r="H3787" s="214">
        <v>43528</v>
      </c>
      <c r="I3787" s="160" t="s">
        <v>566</v>
      </c>
      <c r="J3787" s="160" t="s">
        <v>376</v>
      </c>
      <c r="K3787" s="160">
        <f t="shared" ref="K3787:K3818" si="73">MONTH(H3787)</f>
        <v>3</v>
      </c>
      <c r="L3787" s="160" t="e">
        <v>#N/A</v>
      </c>
      <c r="M3787" s="160"/>
    </row>
    <row r="3788" spans="1:13" x14ac:dyDescent="0.25">
      <c r="A3788" s="212" t="s">
        <v>102</v>
      </c>
      <c r="B3788" s="213">
        <v>10600501</v>
      </c>
      <c r="C3788" s="212" t="s">
        <v>12614</v>
      </c>
      <c r="D3788" s="214">
        <v>43525</v>
      </c>
      <c r="E3788" s="160" t="s">
        <v>373</v>
      </c>
      <c r="F3788" s="160">
        <v>101111135</v>
      </c>
      <c r="G3788" s="160">
        <v>69.72</v>
      </c>
      <c r="H3788" s="214">
        <v>43528</v>
      </c>
      <c r="I3788" s="160" t="s">
        <v>566</v>
      </c>
      <c r="J3788" s="160" t="s">
        <v>377</v>
      </c>
      <c r="K3788" s="160">
        <f t="shared" si="73"/>
        <v>3</v>
      </c>
      <c r="L3788" s="160" t="e">
        <v>#N/A</v>
      </c>
      <c r="M3788" s="160"/>
    </row>
    <row r="3789" spans="1:13" x14ac:dyDescent="0.25">
      <c r="A3789" s="212" t="s">
        <v>102</v>
      </c>
      <c r="B3789" s="213">
        <v>10600501</v>
      </c>
      <c r="C3789" s="212" t="s">
        <v>12614</v>
      </c>
      <c r="D3789" s="214">
        <v>43525</v>
      </c>
      <c r="E3789" s="160" t="s">
        <v>373</v>
      </c>
      <c r="F3789" s="160">
        <v>101111163</v>
      </c>
      <c r="G3789" s="215">
        <v>-5528.52</v>
      </c>
      <c r="H3789" s="214">
        <v>43529</v>
      </c>
      <c r="I3789" s="160" t="s">
        <v>567</v>
      </c>
      <c r="J3789" s="160" t="s">
        <v>377</v>
      </c>
      <c r="K3789" s="160">
        <f t="shared" si="73"/>
        <v>3</v>
      </c>
      <c r="L3789" s="160" t="e">
        <v>#N/A</v>
      </c>
      <c r="M3789" s="160"/>
    </row>
    <row r="3790" spans="1:13" x14ac:dyDescent="0.25">
      <c r="A3790" s="212" t="s">
        <v>102</v>
      </c>
      <c r="B3790" s="213">
        <v>10600501</v>
      </c>
      <c r="C3790" s="212" t="s">
        <v>12614</v>
      </c>
      <c r="D3790" s="214">
        <v>43525</v>
      </c>
      <c r="E3790" s="160" t="s">
        <v>373</v>
      </c>
      <c r="F3790" s="160">
        <v>101111163</v>
      </c>
      <c r="G3790" s="215">
        <v>-94957.78</v>
      </c>
      <c r="H3790" s="214">
        <v>43529</v>
      </c>
      <c r="I3790" s="160" t="s">
        <v>567</v>
      </c>
      <c r="J3790" s="160" t="s">
        <v>376</v>
      </c>
      <c r="K3790" s="160">
        <f t="shared" si="73"/>
        <v>3</v>
      </c>
      <c r="L3790" s="160" t="e">
        <v>#N/A</v>
      </c>
      <c r="M3790" s="160"/>
    </row>
    <row r="3791" spans="1:13" x14ac:dyDescent="0.25">
      <c r="A3791" s="212" t="s">
        <v>102</v>
      </c>
      <c r="B3791" s="213">
        <v>10600501</v>
      </c>
      <c r="C3791" s="212" t="s">
        <v>12614</v>
      </c>
      <c r="D3791" s="214">
        <v>43525</v>
      </c>
      <c r="E3791" s="160" t="s">
        <v>373</v>
      </c>
      <c r="F3791" s="160">
        <v>101111163</v>
      </c>
      <c r="G3791" s="160">
        <v>-312.06</v>
      </c>
      <c r="H3791" s="214">
        <v>43529</v>
      </c>
      <c r="I3791" s="160" t="s">
        <v>567</v>
      </c>
      <c r="J3791" s="160" t="s">
        <v>375</v>
      </c>
      <c r="K3791" s="160">
        <f t="shared" si="73"/>
        <v>3</v>
      </c>
      <c r="L3791" s="160" t="e">
        <v>#N/A</v>
      </c>
      <c r="M3791" s="160"/>
    </row>
    <row r="3792" spans="1:13" x14ac:dyDescent="0.25">
      <c r="A3792" s="212" t="s">
        <v>102</v>
      </c>
      <c r="B3792" s="213">
        <v>10600501</v>
      </c>
      <c r="C3792" s="212" t="s">
        <v>12614</v>
      </c>
      <c r="D3792" s="214">
        <v>43525</v>
      </c>
      <c r="E3792" s="160" t="s">
        <v>373</v>
      </c>
      <c r="F3792" s="160">
        <v>101111165</v>
      </c>
      <c r="G3792" s="215">
        <v>13497.1</v>
      </c>
      <c r="H3792" s="214">
        <v>43550</v>
      </c>
      <c r="I3792" s="160" t="s">
        <v>580</v>
      </c>
      <c r="J3792" s="160" t="s">
        <v>376</v>
      </c>
      <c r="K3792" s="160">
        <f t="shared" si="73"/>
        <v>3</v>
      </c>
      <c r="L3792" s="160" t="e">
        <v>#N/A</v>
      </c>
      <c r="M3792" s="160"/>
    </row>
    <row r="3793" spans="1:13" x14ac:dyDescent="0.25">
      <c r="A3793" s="212" t="s">
        <v>102</v>
      </c>
      <c r="B3793" s="213">
        <v>10600501</v>
      </c>
      <c r="C3793" s="212" t="s">
        <v>12614</v>
      </c>
      <c r="D3793" s="214">
        <v>43525</v>
      </c>
      <c r="E3793" s="160" t="s">
        <v>373</v>
      </c>
      <c r="F3793" s="160">
        <v>101111165</v>
      </c>
      <c r="G3793" s="215">
        <v>2203.6</v>
      </c>
      <c r="H3793" s="214">
        <v>43550</v>
      </c>
      <c r="I3793" s="160" t="s">
        <v>580</v>
      </c>
      <c r="J3793" s="160" t="s">
        <v>375</v>
      </c>
      <c r="K3793" s="160">
        <f t="shared" si="73"/>
        <v>3</v>
      </c>
      <c r="L3793" s="160" t="e">
        <v>#N/A</v>
      </c>
      <c r="M3793" s="160"/>
    </row>
    <row r="3794" spans="1:13" x14ac:dyDescent="0.25">
      <c r="A3794" s="212" t="s">
        <v>102</v>
      </c>
      <c r="B3794" s="213">
        <v>10600501</v>
      </c>
      <c r="C3794" s="212" t="s">
        <v>12614</v>
      </c>
      <c r="D3794" s="214">
        <v>43525</v>
      </c>
      <c r="E3794" s="160" t="s">
        <v>373</v>
      </c>
      <c r="F3794" s="160">
        <v>101111165</v>
      </c>
      <c r="G3794" s="160">
        <v>275.45</v>
      </c>
      <c r="H3794" s="214">
        <v>43550</v>
      </c>
      <c r="I3794" s="160" t="s">
        <v>580</v>
      </c>
      <c r="J3794" s="160" t="s">
        <v>447</v>
      </c>
      <c r="K3794" s="160">
        <f t="shared" si="73"/>
        <v>3</v>
      </c>
      <c r="L3794" s="160" t="e">
        <v>#N/A</v>
      </c>
      <c r="M3794" s="160"/>
    </row>
    <row r="3795" spans="1:13" x14ac:dyDescent="0.25">
      <c r="A3795" s="212" t="s">
        <v>102</v>
      </c>
      <c r="B3795" s="213">
        <v>10600501</v>
      </c>
      <c r="C3795" s="212" t="s">
        <v>12614</v>
      </c>
      <c r="D3795" s="214">
        <v>43525</v>
      </c>
      <c r="E3795" s="160" t="s">
        <v>373</v>
      </c>
      <c r="F3795" s="160">
        <v>101111165</v>
      </c>
      <c r="G3795" s="160">
        <v>826.35</v>
      </c>
      <c r="H3795" s="214">
        <v>43550</v>
      </c>
      <c r="I3795" s="160" t="s">
        <v>580</v>
      </c>
      <c r="J3795" s="160" t="s">
        <v>380</v>
      </c>
      <c r="K3795" s="160">
        <f t="shared" si="73"/>
        <v>3</v>
      </c>
      <c r="L3795" s="160" t="e">
        <v>#N/A</v>
      </c>
      <c r="M3795" s="160"/>
    </row>
    <row r="3796" spans="1:13" x14ac:dyDescent="0.25">
      <c r="A3796" s="212" t="s">
        <v>102</v>
      </c>
      <c r="B3796" s="213">
        <v>10600501</v>
      </c>
      <c r="C3796" s="212" t="s">
        <v>12614</v>
      </c>
      <c r="D3796" s="214">
        <v>43525</v>
      </c>
      <c r="E3796" s="160" t="s">
        <v>373</v>
      </c>
      <c r="F3796" s="160">
        <v>101111165</v>
      </c>
      <c r="G3796" s="215">
        <v>10742.6</v>
      </c>
      <c r="H3796" s="214">
        <v>43550</v>
      </c>
      <c r="I3796" s="160" t="s">
        <v>580</v>
      </c>
      <c r="J3796" s="160" t="s">
        <v>377</v>
      </c>
      <c r="K3796" s="160">
        <f t="shared" si="73"/>
        <v>3</v>
      </c>
      <c r="L3796" s="160" t="e">
        <v>#N/A</v>
      </c>
      <c r="M3796" s="160"/>
    </row>
    <row r="3797" spans="1:13" x14ac:dyDescent="0.25">
      <c r="A3797" s="212" t="s">
        <v>102</v>
      </c>
      <c r="B3797" s="213">
        <v>10600501</v>
      </c>
      <c r="C3797" s="212" t="s">
        <v>12614</v>
      </c>
      <c r="D3797" s="214">
        <v>43525</v>
      </c>
      <c r="E3797" s="160" t="s">
        <v>373</v>
      </c>
      <c r="F3797" s="160">
        <v>101111171</v>
      </c>
      <c r="G3797" s="215">
        <v>-3134.48</v>
      </c>
      <c r="H3797" s="214">
        <v>43494</v>
      </c>
      <c r="I3797" s="160" t="s">
        <v>468</v>
      </c>
      <c r="J3797" s="160" t="s">
        <v>377</v>
      </c>
      <c r="K3797" s="160">
        <f t="shared" si="73"/>
        <v>1</v>
      </c>
      <c r="L3797" s="160" t="e">
        <v>#N/A</v>
      </c>
      <c r="M3797" s="160"/>
    </row>
    <row r="3798" spans="1:13" x14ac:dyDescent="0.25">
      <c r="A3798" s="212" t="s">
        <v>102</v>
      </c>
      <c r="B3798" s="213">
        <v>10600501</v>
      </c>
      <c r="C3798" s="212" t="s">
        <v>12614</v>
      </c>
      <c r="D3798" s="214">
        <v>43525</v>
      </c>
      <c r="E3798" s="160" t="s">
        <v>373</v>
      </c>
      <c r="F3798" s="160">
        <v>101111171</v>
      </c>
      <c r="G3798" s="215">
        <v>-9769.43</v>
      </c>
      <c r="H3798" s="214">
        <v>43494</v>
      </c>
      <c r="I3798" s="160" t="s">
        <v>468</v>
      </c>
      <c r="J3798" s="160" t="s">
        <v>376</v>
      </c>
      <c r="K3798" s="160">
        <f t="shared" si="73"/>
        <v>1</v>
      </c>
      <c r="L3798" s="160" t="e">
        <v>#N/A</v>
      </c>
      <c r="M3798" s="160"/>
    </row>
    <row r="3799" spans="1:13" x14ac:dyDescent="0.25">
      <c r="A3799" s="212" t="s">
        <v>102</v>
      </c>
      <c r="B3799" s="213">
        <v>10600501</v>
      </c>
      <c r="C3799" s="212" t="s">
        <v>12614</v>
      </c>
      <c r="D3799" s="214">
        <v>43525</v>
      </c>
      <c r="E3799" s="160" t="s">
        <v>373</v>
      </c>
      <c r="F3799" s="160">
        <v>101111171</v>
      </c>
      <c r="G3799" s="160">
        <v>-46.79</v>
      </c>
      <c r="H3799" s="214">
        <v>43494</v>
      </c>
      <c r="I3799" s="160" t="s">
        <v>468</v>
      </c>
      <c r="J3799" s="160" t="s">
        <v>375</v>
      </c>
      <c r="K3799" s="160">
        <f t="shared" si="73"/>
        <v>1</v>
      </c>
      <c r="L3799" s="160" t="e">
        <v>#N/A</v>
      </c>
      <c r="M3799" s="160"/>
    </row>
    <row r="3800" spans="1:13" x14ac:dyDescent="0.25">
      <c r="A3800" s="212" t="s">
        <v>102</v>
      </c>
      <c r="B3800" s="213">
        <v>10600501</v>
      </c>
      <c r="C3800" s="212" t="s">
        <v>12614</v>
      </c>
      <c r="D3800" s="214">
        <v>43525</v>
      </c>
      <c r="E3800" s="160" t="s">
        <v>373</v>
      </c>
      <c r="F3800" s="160">
        <v>101111196</v>
      </c>
      <c r="G3800" s="215">
        <v>-2145.0100000000002</v>
      </c>
      <c r="H3800" s="214">
        <v>43472</v>
      </c>
      <c r="I3800" s="160" t="s">
        <v>405</v>
      </c>
      <c r="J3800" s="160" t="s">
        <v>377</v>
      </c>
      <c r="K3800" s="160">
        <f t="shared" si="73"/>
        <v>1</v>
      </c>
      <c r="L3800" s="160" t="e">
        <v>#N/A</v>
      </c>
      <c r="M3800" s="160"/>
    </row>
    <row r="3801" spans="1:13" x14ac:dyDescent="0.25">
      <c r="A3801" s="212" t="s">
        <v>102</v>
      </c>
      <c r="B3801" s="213">
        <v>10600501</v>
      </c>
      <c r="C3801" s="212" t="s">
        <v>12614</v>
      </c>
      <c r="D3801" s="214">
        <v>43525</v>
      </c>
      <c r="E3801" s="160" t="s">
        <v>373</v>
      </c>
      <c r="F3801" s="160">
        <v>101111196</v>
      </c>
      <c r="G3801" s="215">
        <v>-10174.09</v>
      </c>
      <c r="H3801" s="214">
        <v>43472</v>
      </c>
      <c r="I3801" s="160" t="s">
        <v>405</v>
      </c>
      <c r="J3801" s="160" t="s">
        <v>376</v>
      </c>
      <c r="K3801" s="160">
        <f t="shared" si="73"/>
        <v>1</v>
      </c>
      <c r="L3801" s="160" t="e">
        <v>#N/A</v>
      </c>
      <c r="M3801" s="160"/>
    </row>
    <row r="3802" spans="1:13" x14ac:dyDescent="0.25">
      <c r="A3802" s="212" t="s">
        <v>102</v>
      </c>
      <c r="B3802" s="213">
        <v>10600501</v>
      </c>
      <c r="C3802" s="212" t="s">
        <v>12614</v>
      </c>
      <c r="D3802" s="214">
        <v>43525</v>
      </c>
      <c r="E3802" s="160" t="s">
        <v>373</v>
      </c>
      <c r="F3802" s="160">
        <v>101111196</v>
      </c>
      <c r="G3802" s="160">
        <v>-87.35</v>
      </c>
      <c r="H3802" s="214">
        <v>43472</v>
      </c>
      <c r="I3802" s="160" t="s">
        <v>405</v>
      </c>
      <c r="J3802" s="160" t="s">
        <v>375</v>
      </c>
      <c r="K3802" s="160">
        <f t="shared" si="73"/>
        <v>1</v>
      </c>
      <c r="L3802" s="160" t="e">
        <v>#N/A</v>
      </c>
      <c r="M3802" s="160"/>
    </row>
    <row r="3803" spans="1:13" x14ac:dyDescent="0.25">
      <c r="A3803" s="212" t="s">
        <v>102</v>
      </c>
      <c r="B3803" s="213">
        <v>10600501</v>
      </c>
      <c r="C3803" s="212" t="s">
        <v>12614</v>
      </c>
      <c r="D3803" s="214">
        <v>43525</v>
      </c>
      <c r="E3803" s="160" t="s">
        <v>373</v>
      </c>
      <c r="F3803" s="160">
        <v>101111198</v>
      </c>
      <c r="G3803" s="160">
        <v>4.4400000000000004</v>
      </c>
      <c r="H3803" s="214">
        <v>43529</v>
      </c>
      <c r="I3803" s="160" t="s">
        <v>558</v>
      </c>
      <c r="J3803" s="160" t="s">
        <v>377</v>
      </c>
      <c r="K3803" s="160">
        <f t="shared" si="73"/>
        <v>3</v>
      </c>
      <c r="L3803" s="160" t="e">
        <v>#N/A</v>
      </c>
      <c r="M3803" s="160"/>
    </row>
    <row r="3804" spans="1:13" x14ac:dyDescent="0.25">
      <c r="A3804" s="212" t="s">
        <v>102</v>
      </c>
      <c r="B3804" s="213">
        <v>10600501</v>
      </c>
      <c r="C3804" s="212" t="s">
        <v>12614</v>
      </c>
      <c r="D3804" s="214">
        <v>43525</v>
      </c>
      <c r="E3804" s="160" t="s">
        <v>373</v>
      </c>
      <c r="F3804" s="160">
        <v>101111198</v>
      </c>
      <c r="G3804" s="160">
        <v>16.440000000000001</v>
      </c>
      <c r="H3804" s="214">
        <v>43529</v>
      </c>
      <c r="I3804" s="160" t="s">
        <v>558</v>
      </c>
      <c r="J3804" s="160" t="s">
        <v>376</v>
      </c>
      <c r="K3804" s="160">
        <f t="shared" si="73"/>
        <v>3</v>
      </c>
      <c r="L3804" s="160" t="e">
        <v>#N/A</v>
      </c>
      <c r="M3804" s="160"/>
    </row>
    <row r="3805" spans="1:13" x14ac:dyDescent="0.25">
      <c r="A3805" s="212" t="s">
        <v>102</v>
      </c>
      <c r="B3805" s="213">
        <v>10600501</v>
      </c>
      <c r="C3805" s="212" t="s">
        <v>12614</v>
      </c>
      <c r="D3805" s="214">
        <v>43525</v>
      </c>
      <c r="E3805" s="160" t="s">
        <v>373</v>
      </c>
      <c r="F3805" s="160">
        <v>101111198</v>
      </c>
      <c r="G3805" s="160">
        <v>0.05</v>
      </c>
      <c r="H3805" s="214">
        <v>43529</v>
      </c>
      <c r="I3805" s="160" t="s">
        <v>558</v>
      </c>
      <c r="J3805" s="160" t="s">
        <v>375</v>
      </c>
      <c r="K3805" s="160">
        <f t="shared" si="73"/>
        <v>3</v>
      </c>
      <c r="L3805" s="160" t="e">
        <v>#N/A</v>
      </c>
      <c r="M3805" s="160"/>
    </row>
    <row r="3806" spans="1:13" x14ac:dyDescent="0.25">
      <c r="A3806" s="212" t="s">
        <v>102</v>
      </c>
      <c r="B3806" s="213">
        <v>10600501</v>
      </c>
      <c r="C3806" s="212" t="s">
        <v>12614</v>
      </c>
      <c r="D3806" s="214">
        <v>43525</v>
      </c>
      <c r="E3806" s="160" t="s">
        <v>373</v>
      </c>
      <c r="F3806" s="160">
        <v>101111208</v>
      </c>
      <c r="G3806" s="160">
        <v>-28.93</v>
      </c>
      <c r="H3806" s="214">
        <v>43467</v>
      </c>
      <c r="I3806" s="160" t="s">
        <v>406</v>
      </c>
      <c r="J3806" s="160" t="s">
        <v>375</v>
      </c>
      <c r="K3806" s="160">
        <f t="shared" si="73"/>
        <v>1</v>
      </c>
      <c r="L3806" s="160" t="e">
        <v>#N/A</v>
      </c>
      <c r="M3806" s="160"/>
    </row>
    <row r="3807" spans="1:13" x14ac:dyDescent="0.25">
      <c r="A3807" s="212" t="s">
        <v>102</v>
      </c>
      <c r="B3807" s="213">
        <v>10600501</v>
      </c>
      <c r="C3807" s="212" t="s">
        <v>12614</v>
      </c>
      <c r="D3807" s="214">
        <v>43525</v>
      </c>
      <c r="E3807" s="160" t="s">
        <v>373</v>
      </c>
      <c r="F3807" s="160">
        <v>101111208</v>
      </c>
      <c r="G3807" s="160">
        <v>-740.44</v>
      </c>
      <c r="H3807" s="214">
        <v>43467</v>
      </c>
      <c r="I3807" s="160" t="s">
        <v>406</v>
      </c>
      <c r="J3807" s="160" t="s">
        <v>377</v>
      </c>
      <c r="K3807" s="160">
        <f t="shared" si="73"/>
        <v>1</v>
      </c>
      <c r="L3807" s="160" t="e">
        <v>#N/A</v>
      </c>
      <c r="M3807" s="160"/>
    </row>
    <row r="3808" spans="1:13" x14ac:dyDescent="0.25">
      <c r="A3808" s="212" t="s">
        <v>102</v>
      </c>
      <c r="B3808" s="213">
        <v>10600501</v>
      </c>
      <c r="C3808" s="212" t="s">
        <v>12614</v>
      </c>
      <c r="D3808" s="214">
        <v>43525</v>
      </c>
      <c r="E3808" s="160" t="s">
        <v>373</v>
      </c>
      <c r="F3808" s="160">
        <v>101111208</v>
      </c>
      <c r="G3808" s="215">
        <v>-2553.0300000000002</v>
      </c>
      <c r="H3808" s="214">
        <v>43467</v>
      </c>
      <c r="I3808" s="160" t="s">
        <v>406</v>
      </c>
      <c r="J3808" s="160" t="s">
        <v>376</v>
      </c>
      <c r="K3808" s="160">
        <f t="shared" si="73"/>
        <v>1</v>
      </c>
      <c r="L3808" s="160" t="e">
        <v>#N/A</v>
      </c>
      <c r="M3808" s="160"/>
    </row>
    <row r="3809" spans="1:13" x14ac:dyDescent="0.25">
      <c r="A3809" s="212" t="s">
        <v>102</v>
      </c>
      <c r="B3809" s="213">
        <v>10600501</v>
      </c>
      <c r="C3809" s="212" t="s">
        <v>12614</v>
      </c>
      <c r="D3809" s="214">
        <v>43525</v>
      </c>
      <c r="E3809" s="160" t="s">
        <v>373</v>
      </c>
      <c r="F3809" s="160">
        <v>101111210</v>
      </c>
      <c r="G3809" s="215">
        <v>24766.1</v>
      </c>
      <c r="H3809" s="214">
        <v>43537</v>
      </c>
      <c r="I3809" s="160" t="s">
        <v>581</v>
      </c>
      <c r="J3809" s="160" t="s">
        <v>377</v>
      </c>
      <c r="K3809" s="160">
        <f t="shared" si="73"/>
        <v>3</v>
      </c>
      <c r="L3809" s="160" t="e">
        <v>#N/A</v>
      </c>
      <c r="M3809" s="160"/>
    </row>
    <row r="3810" spans="1:13" x14ac:dyDescent="0.25">
      <c r="A3810" s="212" t="s">
        <v>102</v>
      </c>
      <c r="B3810" s="213">
        <v>10600501</v>
      </c>
      <c r="C3810" s="212" t="s">
        <v>12614</v>
      </c>
      <c r="D3810" s="214">
        <v>43525</v>
      </c>
      <c r="E3810" s="160" t="s">
        <v>373</v>
      </c>
      <c r="F3810" s="160">
        <v>101111210</v>
      </c>
      <c r="G3810" s="215">
        <v>113360.47</v>
      </c>
      <c r="H3810" s="214">
        <v>43537</v>
      </c>
      <c r="I3810" s="160" t="s">
        <v>581</v>
      </c>
      <c r="J3810" s="160" t="s">
        <v>376</v>
      </c>
      <c r="K3810" s="160">
        <f t="shared" si="73"/>
        <v>3</v>
      </c>
      <c r="L3810" s="160" t="e">
        <v>#N/A</v>
      </c>
      <c r="M3810" s="160"/>
    </row>
    <row r="3811" spans="1:13" x14ac:dyDescent="0.25">
      <c r="A3811" s="212" t="s">
        <v>102</v>
      </c>
      <c r="B3811" s="213">
        <v>10600501</v>
      </c>
      <c r="C3811" s="212" t="s">
        <v>12614</v>
      </c>
      <c r="D3811" s="214">
        <v>43525</v>
      </c>
      <c r="E3811" s="160" t="s">
        <v>373</v>
      </c>
      <c r="F3811" s="160">
        <v>101111210</v>
      </c>
      <c r="G3811" s="160">
        <v>650.41</v>
      </c>
      <c r="H3811" s="214">
        <v>43537</v>
      </c>
      <c r="I3811" s="160" t="s">
        <v>581</v>
      </c>
      <c r="J3811" s="160" t="s">
        <v>375</v>
      </c>
      <c r="K3811" s="160">
        <f t="shared" si="73"/>
        <v>3</v>
      </c>
      <c r="L3811" s="160" t="e">
        <v>#N/A</v>
      </c>
      <c r="M3811" s="160"/>
    </row>
    <row r="3812" spans="1:13" x14ac:dyDescent="0.25">
      <c r="A3812" s="212" t="s">
        <v>102</v>
      </c>
      <c r="B3812" s="213">
        <v>10600501</v>
      </c>
      <c r="C3812" s="212" t="s">
        <v>12614</v>
      </c>
      <c r="D3812" s="214">
        <v>43525</v>
      </c>
      <c r="E3812" s="160" t="s">
        <v>373</v>
      </c>
      <c r="F3812" s="160">
        <v>101111226</v>
      </c>
      <c r="G3812" s="160">
        <v>105.4</v>
      </c>
      <c r="H3812" s="214">
        <v>43538</v>
      </c>
      <c r="I3812" s="160" t="s">
        <v>583</v>
      </c>
      <c r="J3812" s="160" t="s">
        <v>375</v>
      </c>
      <c r="K3812" s="160">
        <f t="shared" si="73"/>
        <v>3</v>
      </c>
      <c r="L3812" s="160" t="e">
        <v>#N/A</v>
      </c>
      <c r="M3812" s="160"/>
    </row>
    <row r="3813" spans="1:13" x14ac:dyDescent="0.25">
      <c r="A3813" s="212" t="s">
        <v>102</v>
      </c>
      <c r="B3813" s="213">
        <v>10600501</v>
      </c>
      <c r="C3813" s="212" t="s">
        <v>12614</v>
      </c>
      <c r="D3813" s="214">
        <v>43525</v>
      </c>
      <c r="E3813" s="160" t="s">
        <v>373</v>
      </c>
      <c r="F3813" s="160">
        <v>101111226</v>
      </c>
      <c r="G3813" s="215">
        <v>1855.14</v>
      </c>
      <c r="H3813" s="214">
        <v>43538</v>
      </c>
      <c r="I3813" s="160" t="s">
        <v>583</v>
      </c>
      <c r="J3813" s="160" t="s">
        <v>377</v>
      </c>
      <c r="K3813" s="160">
        <f t="shared" si="73"/>
        <v>3</v>
      </c>
      <c r="L3813" s="160" t="e">
        <v>#N/A</v>
      </c>
      <c r="M3813" s="160"/>
    </row>
    <row r="3814" spans="1:13" x14ac:dyDescent="0.25">
      <c r="A3814" s="212" t="s">
        <v>102</v>
      </c>
      <c r="B3814" s="213">
        <v>10600501</v>
      </c>
      <c r="C3814" s="212" t="s">
        <v>12614</v>
      </c>
      <c r="D3814" s="214">
        <v>43525</v>
      </c>
      <c r="E3814" s="160" t="s">
        <v>373</v>
      </c>
      <c r="F3814" s="160">
        <v>101111226</v>
      </c>
      <c r="G3814" s="215">
        <v>4957.8900000000003</v>
      </c>
      <c r="H3814" s="214">
        <v>43538</v>
      </c>
      <c r="I3814" s="160" t="s">
        <v>583</v>
      </c>
      <c r="J3814" s="160" t="s">
        <v>376</v>
      </c>
      <c r="K3814" s="160">
        <f t="shared" si="73"/>
        <v>3</v>
      </c>
      <c r="L3814" s="160" t="e">
        <v>#N/A</v>
      </c>
      <c r="M3814" s="160"/>
    </row>
    <row r="3815" spans="1:13" x14ac:dyDescent="0.25">
      <c r="A3815" s="212" t="s">
        <v>102</v>
      </c>
      <c r="B3815" s="213">
        <v>10600501</v>
      </c>
      <c r="C3815" s="212" t="s">
        <v>12614</v>
      </c>
      <c r="D3815" s="214">
        <v>43525</v>
      </c>
      <c r="E3815" s="160" t="s">
        <v>373</v>
      </c>
      <c r="F3815" s="160">
        <v>101111243</v>
      </c>
      <c r="G3815" s="160">
        <v>-372.97</v>
      </c>
      <c r="H3815" s="214">
        <v>43529</v>
      </c>
      <c r="I3815" s="160" t="s">
        <v>559</v>
      </c>
      <c r="J3815" s="160" t="s">
        <v>377</v>
      </c>
      <c r="K3815" s="160">
        <f t="shared" si="73"/>
        <v>3</v>
      </c>
      <c r="L3815" s="160" t="e">
        <v>#N/A</v>
      </c>
      <c r="M3815" s="160"/>
    </row>
    <row r="3816" spans="1:13" x14ac:dyDescent="0.25">
      <c r="A3816" s="212" t="s">
        <v>102</v>
      </c>
      <c r="B3816" s="213">
        <v>10600501</v>
      </c>
      <c r="C3816" s="212" t="s">
        <v>12614</v>
      </c>
      <c r="D3816" s="214">
        <v>43525</v>
      </c>
      <c r="E3816" s="160" t="s">
        <v>373</v>
      </c>
      <c r="F3816" s="160">
        <v>101111243</v>
      </c>
      <c r="G3816" s="215">
        <v>-7170.79</v>
      </c>
      <c r="H3816" s="214">
        <v>43529</v>
      </c>
      <c r="I3816" s="160" t="s">
        <v>559</v>
      </c>
      <c r="J3816" s="160" t="s">
        <v>376</v>
      </c>
      <c r="K3816" s="160">
        <f t="shared" si="73"/>
        <v>3</v>
      </c>
      <c r="L3816" s="160" t="e">
        <v>#N/A</v>
      </c>
      <c r="M3816" s="160"/>
    </row>
    <row r="3817" spans="1:13" x14ac:dyDescent="0.25">
      <c r="A3817" s="212" t="s">
        <v>102</v>
      </c>
      <c r="B3817" s="213">
        <v>10600501</v>
      </c>
      <c r="C3817" s="212" t="s">
        <v>12614</v>
      </c>
      <c r="D3817" s="214">
        <v>43525</v>
      </c>
      <c r="E3817" s="160" t="s">
        <v>373</v>
      </c>
      <c r="F3817" s="160">
        <v>101111247</v>
      </c>
      <c r="G3817" s="160">
        <v>-77.37</v>
      </c>
      <c r="H3817" s="214">
        <v>43494</v>
      </c>
      <c r="I3817" s="160" t="s">
        <v>470</v>
      </c>
      <c r="J3817" s="160" t="s">
        <v>375</v>
      </c>
      <c r="K3817" s="160">
        <f t="shared" si="73"/>
        <v>1</v>
      </c>
      <c r="L3817" s="160" t="e">
        <v>#N/A</v>
      </c>
      <c r="M3817" s="160"/>
    </row>
    <row r="3818" spans="1:13" x14ac:dyDescent="0.25">
      <c r="A3818" s="212" t="s">
        <v>102</v>
      </c>
      <c r="B3818" s="213">
        <v>10600501</v>
      </c>
      <c r="C3818" s="212" t="s">
        <v>12614</v>
      </c>
      <c r="D3818" s="214">
        <v>43525</v>
      </c>
      <c r="E3818" s="160" t="s">
        <v>373</v>
      </c>
      <c r="F3818" s="160">
        <v>101111247</v>
      </c>
      <c r="G3818" s="215">
        <v>-6712.4</v>
      </c>
      <c r="H3818" s="214">
        <v>43494</v>
      </c>
      <c r="I3818" s="160" t="s">
        <v>470</v>
      </c>
      <c r="J3818" s="160" t="s">
        <v>376</v>
      </c>
      <c r="K3818" s="160">
        <f t="shared" si="73"/>
        <v>1</v>
      </c>
      <c r="L3818" s="160" t="e">
        <v>#N/A</v>
      </c>
      <c r="M3818" s="160"/>
    </row>
    <row r="3819" spans="1:13" x14ac:dyDescent="0.25">
      <c r="A3819" s="212" t="s">
        <v>102</v>
      </c>
      <c r="B3819" s="213">
        <v>10600501</v>
      </c>
      <c r="C3819" s="212" t="s">
        <v>12614</v>
      </c>
      <c r="D3819" s="214">
        <v>43525</v>
      </c>
      <c r="E3819" s="160" t="s">
        <v>373</v>
      </c>
      <c r="F3819" s="160">
        <v>101111247</v>
      </c>
      <c r="G3819" s="215">
        <v>-2167.71</v>
      </c>
      <c r="H3819" s="214">
        <v>43494</v>
      </c>
      <c r="I3819" s="160" t="s">
        <v>470</v>
      </c>
      <c r="J3819" s="160" t="s">
        <v>377</v>
      </c>
      <c r="K3819" s="160">
        <f t="shared" ref="K3819:K3850" si="74">MONTH(H3819)</f>
        <v>1</v>
      </c>
      <c r="L3819" s="160" t="e">
        <v>#N/A</v>
      </c>
      <c r="M3819" s="160"/>
    </row>
    <row r="3820" spans="1:13" x14ac:dyDescent="0.25">
      <c r="A3820" s="212" t="s">
        <v>102</v>
      </c>
      <c r="B3820" s="213">
        <v>10600501</v>
      </c>
      <c r="C3820" s="212" t="s">
        <v>12614</v>
      </c>
      <c r="D3820" s="214">
        <v>43525</v>
      </c>
      <c r="E3820" s="160" t="s">
        <v>373</v>
      </c>
      <c r="F3820" s="160">
        <v>101111248</v>
      </c>
      <c r="G3820" s="160">
        <v>-711.54</v>
      </c>
      <c r="H3820" s="214">
        <v>43529</v>
      </c>
      <c r="I3820" s="160" t="s">
        <v>560</v>
      </c>
      <c r="J3820" s="160" t="s">
        <v>376</v>
      </c>
      <c r="K3820" s="160">
        <f t="shared" si="74"/>
        <v>3</v>
      </c>
      <c r="L3820" s="160" t="e">
        <v>#N/A</v>
      </c>
      <c r="M3820" s="160"/>
    </row>
    <row r="3821" spans="1:13" x14ac:dyDescent="0.25">
      <c r="A3821" s="212" t="s">
        <v>102</v>
      </c>
      <c r="B3821" s="213">
        <v>10600501</v>
      </c>
      <c r="C3821" s="212" t="s">
        <v>12614</v>
      </c>
      <c r="D3821" s="214">
        <v>43525</v>
      </c>
      <c r="E3821" s="160" t="s">
        <v>373</v>
      </c>
      <c r="F3821" s="160">
        <v>101111248</v>
      </c>
      <c r="G3821" s="160">
        <v>-5.39</v>
      </c>
      <c r="H3821" s="214">
        <v>43529</v>
      </c>
      <c r="I3821" s="160" t="s">
        <v>560</v>
      </c>
      <c r="J3821" s="160" t="s">
        <v>375</v>
      </c>
      <c r="K3821" s="160">
        <f t="shared" si="74"/>
        <v>3</v>
      </c>
      <c r="L3821" s="160" t="e">
        <v>#N/A</v>
      </c>
      <c r="M3821" s="160"/>
    </row>
    <row r="3822" spans="1:13" x14ac:dyDescent="0.25">
      <c r="A3822" s="212" t="s">
        <v>102</v>
      </c>
      <c r="B3822" s="213">
        <v>10600501</v>
      </c>
      <c r="C3822" s="212" t="s">
        <v>12614</v>
      </c>
      <c r="D3822" s="214">
        <v>43525</v>
      </c>
      <c r="E3822" s="160" t="s">
        <v>373</v>
      </c>
      <c r="F3822" s="160">
        <v>101111248</v>
      </c>
      <c r="G3822" s="160">
        <v>-259.24</v>
      </c>
      <c r="H3822" s="214">
        <v>43529</v>
      </c>
      <c r="I3822" s="160" t="s">
        <v>560</v>
      </c>
      <c r="J3822" s="160" t="s">
        <v>377</v>
      </c>
      <c r="K3822" s="160">
        <f t="shared" si="74"/>
        <v>3</v>
      </c>
      <c r="L3822" s="160" t="e">
        <v>#N/A</v>
      </c>
      <c r="M3822" s="160"/>
    </row>
    <row r="3823" spans="1:13" x14ac:dyDescent="0.25">
      <c r="A3823" s="212" t="s">
        <v>102</v>
      </c>
      <c r="B3823" s="213">
        <v>10600501</v>
      </c>
      <c r="C3823" s="212" t="s">
        <v>12614</v>
      </c>
      <c r="D3823" s="214">
        <v>43525</v>
      </c>
      <c r="E3823" s="160" t="s">
        <v>373</v>
      </c>
      <c r="F3823" s="160">
        <v>101111250</v>
      </c>
      <c r="G3823" s="160">
        <v>409.18</v>
      </c>
      <c r="H3823" s="214">
        <v>43529</v>
      </c>
      <c r="I3823" s="160" t="s">
        <v>561</v>
      </c>
      <c r="J3823" s="160" t="s">
        <v>377</v>
      </c>
      <c r="K3823" s="160">
        <f t="shared" si="74"/>
        <v>3</v>
      </c>
      <c r="L3823" s="160" t="e">
        <v>#N/A</v>
      </c>
      <c r="M3823" s="160"/>
    </row>
    <row r="3824" spans="1:13" x14ac:dyDescent="0.25">
      <c r="A3824" s="212" t="s">
        <v>102</v>
      </c>
      <c r="B3824" s="213">
        <v>10600501</v>
      </c>
      <c r="C3824" s="212" t="s">
        <v>12614</v>
      </c>
      <c r="D3824" s="214">
        <v>43525</v>
      </c>
      <c r="E3824" s="160" t="s">
        <v>373</v>
      </c>
      <c r="F3824" s="160">
        <v>101111250</v>
      </c>
      <c r="G3824" s="215">
        <v>1209.18</v>
      </c>
      <c r="H3824" s="214">
        <v>43529</v>
      </c>
      <c r="I3824" s="160" t="s">
        <v>561</v>
      </c>
      <c r="J3824" s="160" t="s">
        <v>376</v>
      </c>
      <c r="K3824" s="160">
        <f t="shared" si="74"/>
        <v>3</v>
      </c>
      <c r="L3824" s="160" t="e">
        <v>#N/A</v>
      </c>
      <c r="M3824" s="160"/>
    </row>
    <row r="3825" spans="1:13" x14ac:dyDescent="0.25">
      <c r="A3825" s="212" t="s">
        <v>102</v>
      </c>
      <c r="B3825" s="213">
        <v>10600501</v>
      </c>
      <c r="C3825" s="212" t="s">
        <v>12614</v>
      </c>
      <c r="D3825" s="214">
        <v>43525</v>
      </c>
      <c r="E3825" s="160" t="s">
        <v>373</v>
      </c>
      <c r="F3825" s="160">
        <v>101111258</v>
      </c>
      <c r="G3825" s="160">
        <v>-155.34</v>
      </c>
      <c r="H3825" s="214">
        <v>43483</v>
      </c>
      <c r="I3825" s="160" t="s">
        <v>442</v>
      </c>
      <c r="J3825" s="160" t="s">
        <v>375</v>
      </c>
      <c r="K3825" s="160">
        <f t="shared" si="74"/>
        <v>1</v>
      </c>
      <c r="L3825" s="160" t="e">
        <v>#N/A</v>
      </c>
      <c r="M3825" s="160"/>
    </row>
    <row r="3826" spans="1:13" x14ac:dyDescent="0.25">
      <c r="A3826" s="212" t="s">
        <v>102</v>
      </c>
      <c r="B3826" s="213">
        <v>10600501</v>
      </c>
      <c r="C3826" s="212" t="s">
        <v>12614</v>
      </c>
      <c r="D3826" s="214">
        <v>43525</v>
      </c>
      <c r="E3826" s="160" t="s">
        <v>373</v>
      </c>
      <c r="F3826" s="160">
        <v>101111258</v>
      </c>
      <c r="G3826" s="215">
        <v>-10546.01</v>
      </c>
      <c r="H3826" s="214">
        <v>43483</v>
      </c>
      <c r="I3826" s="160" t="s">
        <v>442</v>
      </c>
      <c r="J3826" s="160" t="s">
        <v>377</v>
      </c>
      <c r="K3826" s="160">
        <f t="shared" si="74"/>
        <v>1</v>
      </c>
      <c r="L3826" s="160" t="e">
        <v>#N/A</v>
      </c>
      <c r="M3826" s="160"/>
    </row>
    <row r="3827" spans="1:13" x14ac:dyDescent="0.25">
      <c r="A3827" s="212" t="s">
        <v>102</v>
      </c>
      <c r="B3827" s="213">
        <v>10600501</v>
      </c>
      <c r="C3827" s="212" t="s">
        <v>12614</v>
      </c>
      <c r="D3827" s="214">
        <v>43525</v>
      </c>
      <c r="E3827" s="160" t="s">
        <v>373</v>
      </c>
      <c r="F3827" s="160">
        <v>101111268</v>
      </c>
      <c r="G3827" s="215">
        <v>-5083.4399999999996</v>
      </c>
      <c r="H3827" s="214">
        <v>43467</v>
      </c>
      <c r="I3827" s="160" t="s">
        <v>401</v>
      </c>
      <c r="J3827" s="160" t="s">
        <v>376</v>
      </c>
      <c r="K3827" s="160">
        <f t="shared" si="74"/>
        <v>1</v>
      </c>
      <c r="L3827" s="160" t="e">
        <v>#N/A</v>
      </c>
      <c r="M3827" s="160"/>
    </row>
    <row r="3828" spans="1:13" x14ac:dyDescent="0.25">
      <c r="A3828" s="212" t="s">
        <v>102</v>
      </c>
      <c r="B3828" s="213">
        <v>10600501</v>
      </c>
      <c r="C3828" s="212" t="s">
        <v>12614</v>
      </c>
      <c r="D3828" s="214">
        <v>43525</v>
      </c>
      <c r="E3828" s="160" t="s">
        <v>373</v>
      </c>
      <c r="F3828" s="160">
        <v>101111268</v>
      </c>
      <c r="G3828" s="160">
        <v>-176.48</v>
      </c>
      <c r="H3828" s="214">
        <v>43467</v>
      </c>
      <c r="I3828" s="160" t="s">
        <v>401</v>
      </c>
      <c r="J3828" s="160" t="s">
        <v>377</v>
      </c>
      <c r="K3828" s="160">
        <f t="shared" si="74"/>
        <v>1</v>
      </c>
      <c r="L3828" s="160" t="e">
        <v>#N/A</v>
      </c>
      <c r="M3828" s="160"/>
    </row>
    <row r="3829" spans="1:13" x14ac:dyDescent="0.25">
      <c r="A3829" s="212" t="s">
        <v>102</v>
      </c>
      <c r="B3829" s="213">
        <v>10600501</v>
      </c>
      <c r="C3829" s="212" t="s">
        <v>12614</v>
      </c>
      <c r="D3829" s="214">
        <v>43525</v>
      </c>
      <c r="E3829" s="160" t="s">
        <v>373</v>
      </c>
      <c r="F3829" s="160">
        <v>101111273</v>
      </c>
      <c r="G3829" s="215">
        <v>-30910.560000000001</v>
      </c>
      <c r="H3829" s="214">
        <v>43528</v>
      </c>
      <c r="I3829" s="160" t="s">
        <v>562</v>
      </c>
      <c r="J3829" s="160" t="s">
        <v>376</v>
      </c>
      <c r="K3829" s="160">
        <f t="shared" si="74"/>
        <v>3</v>
      </c>
      <c r="L3829" s="160" t="e">
        <v>#N/A</v>
      </c>
      <c r="M3829" s="160"/>
    </row>
    <row r="3830" spans="1:13" x14ac:dyDescent="0.25">
      <c r="A3830" s="212" t="s">
        <v>102</v>
      </c>
      <c r="B3830" s="213">
        <v>10600501</v>
      </c>
      <c r="C3830" s="212" t="s">
        <v>12614</v>
      </c>
      <c r="D3830" s="214">
        <v>43525</v>
      </c>
      <c r="E3830" s="160" t="s">
        <v>373</v>
      </c>
      <c r="F3830" s="160">
        <v>101111273</v>
      </c>
      <c r="G3830" s="215">
        <v>-1242.72</v>
      </c>
      <c r="H3830" s="214">
        <v>43528</v>
      </c>
      <c r="I3830" s="160" t="s">
        <v>562</v>
      </c>
      <c r="J3830" s="160" t="s">
        <v>377</v>
      </c>
      <c r="K3830" s="160">
        <f t="shared" si="74"/>
        <v>3</v>
      </c>
      <c r="L3830" s="160" t="e">
        <v>#N/A</v>
      </c>
      <c r="M3830" s="160"/>
    </row>
    <row r="3831" spans="1:13" x14ac:dyDescent="0.25">
      <c r="A3831" s="212" t="s">
        <v>102</v>
      </c>
      <c r="B3831" s="213">
        <v>10600501</v>
      </c>
      <c r="C3831" s="212" t="s">
        <v>12614</v>
      </c>
      <c r="D3831" s="214">
        <v>43525</v>
      </c>
      <c r="E3831" s="160" t="s">
        <v>373</v>
      </c>
      <c r="F3831" s="160">
        <v>101111276</v>
      </c>
      <c r="G3831" s="160">
        <v>-852.97</v>
      </c>
      <c r="H3831" s="214">
        <v>43469</v>
      </c>
      <c r="I3831" s="160" t="s">
        <v>402</v>
      </c>
      <c r="J3831" s="160" t="s">
        <v>376</v>
      </c>
      <c r="K3831" s="160">
        <f t="shared" si="74"/>
        <v>1</v>
      </c>
      <c r="L3831" s="160" t="e">
        <v>#N/A</v>
      </c>
      <c r="M3831" s="160"/>
    </row>
    <row r="3832" spans="1:13" x14ac:dyDescent="0.25">
      <c r="A3832" s="212" t="s">
        <v>102</v>
      </c>
      <c r="B3832" s="213">
        <v>10600501</v>
      </c>
      <c r="C3832" s="212" t="s">
        <v>12614</v>
      </c>
      <c r="D3832" s="214">
        <v>43525</v>
      </c>
      <c r="E3832" s="160" t="s">
        <v>373</v>
      </c>
      <c r="F3832" s="160">
        <v>101111276</v>
      </c>
      <c r="G3832" s="160">
        <v>-391.95</v>
      </c>
      <c r="H3832" s="214">
        <v>43469</v>
      </c>
      <c r="I3832" s="160" t="s">
        <v>402</v>
      </c>
      <c r="J3832" s="160" t="s">
        <v>377</v>
      </c>
      <c r="K3832" s="160">
        <f t="shared" si="74"/>
        <v>1</v>
      </c>
      <c r="L3832" s="160" t="e">
        <v>#N/A</v>
      </c>
      <c r="M3832" s="160"/>
    </row>
    <row r="3833" spans="1:13" x14ac:dyDescent="0.25">
      <c r="A3833" s="212" t="s">
        <v>102</v>
      </c>
      <c r="B3833" s="213">
        <v>10600501</v>
      </c>
      <c r="C3833" s="212" t="s">
        <v>12614</v>
      </c>
      <c r="D3833" s="214">
        <v>43525</v>
      </c>
      <c r="E3833" s="160" t="s">
        <v>373</v>
      </c>
      <c r="F3833" s="160">
        <v>101111276</v>
      </c>
      <c r="G3833" s="160">
        <v>-10.42</v>
      </c>
      <c r="H3833" s="214">
        <v>43469</v>
      </c>
      <c r="I3833" s="160" t="s">
        <v>402</v>
      </c>
      <c r="J3833" s="160" t="s">
        <v>375</v>
      </c>
      <c r="K3833" s="160">
        <f t="shared" si="74"/>
        <v>1</v>
      </c>
      <c r="L3833" s="160" t="e">
        <v>#N/A</v>
      </c>
      <c r="M3833" s="160"/>
    </row>
    <row r="3834" spans="1:13" x14ac:dyDescent="0.25">
      <c r="A3834" s="212" t="s">
        <v>102</v>
      </c>
      <c r="B3834" s="213">
        <v>10600501</v>
      </c>
      <c r="C3834" s="212" t="s">
        <v>12614</v>
      </c>
      <c r="D3834" s="214">
        <v>43525</v>
      </c>
      <c r="E3834" s="160" t="s">
        <v>373</v>
      </c>
      <c r="F3834" s="160">
        <v>101111277</v>
      </c>
      <c r="G3834" s="215">
        <v>-6276.22</v>
      </c>
      <c r="H3834" s="214">
        <v>43521</v>
      </c>
      <c r="I3834" s="160" t="s">
        <v>537</v>
      </c>
      <c r="J3834" s="160" t="s">
        <v>376</v>
      </c>
      <c r="K3834" s="160">
        <f t="shared" si="74"/>
        <v>2</v>
      </c>
      <c r="L3834" s="160" t="e">
        <v>#N/A</v>
      </c>
      <c r="M3834" s="160"/>
    </row>
    <row r="3835" spans="1:13" x14ac:dyDescent="0.25">
      <c r="A3835" s="212" t="s">
        <v>102</v>
      </c>
      <c r="B3835" s="213">
        <v>10600501</v>
      </c>
      <c r="C3835" s="212" t="s">
        <v>12614</v>
      </c>
      <c r="D3835" s="214">
        <v>43525</v>
      </c>
      <c r="E3835" s="160" t="s">
        <v>373</v>
      </c>
      <c r="F3835" s="160">
        <v>101111277</v>
      </c>
      <c r="G3835" s="215">
        <v>-1042.1300000000001</v>
      </c>
      <c r="H3835" s="214">
        <v>43521</v>
      </c>
      <c r="I3835" s="160" t="s">
        <v>537</v>
      </c>
      <c r="J3835" s="160" t="s">
        <v>377</v>
      </c>
      <c r="K3835" s="160">
        <f t="shared" si="74"/>
        <v>2</v>
      </c>
      <c r="L3835" s="160" t="e">
        <v>#N/A</v>
      </c>
      <c r="M3835" s="160"/>
    </row>
    <row r="3836" spans="1:13" x14ac:dyDescent="0.25">
      <c r="A3836" s="212" t="s">
        <v>102</v>
      </c>
      <c r="B3836" s="213">
        <v>10600501</v>
      </c>
      <c r="C3836" s="212" t="s">
        <v>12614</v>
      </c>
      <c r="D3836" s="214">
        <v>43525</v>
      </c>
      <c r="E3836" s="160" t="s">
        <v>373</v>
      </c>
      <c r="F3836" s="160">
        <v>101111282</v>
      </c>
      <c r="G3836" s="215">
        <v>-1856.66</v>
      </c>
      <c r="H3836" s="214">
        <v>43497</v>
      </c>
      <c r="I3836" s="160" t="s">
        <v>497</v>
      </c>
      <c r="J3836" s="160" t="s">
        <v>377</v>
      </c>
      <c r="K3836" s="160">
        <f t="shared" si="74"/>
        <v>2</v>
      </c>
      <c r="L3836" s="160" t="e">
        <v>#N/A</v>
      </c>
      <c r="M3836" s="160"/>
    </row>
    <row r="3837" spans="1:13" x14ac:dyDescent="0.25">
      <c r="A3837" s="212" t="s">
        <v>102</v>
      </c>
      <c r="B3837" s="213">
        <v>10600501</v>
      </c>
      <c r="C3837" s="212" t="s">
        <v>12614</v>
      </c>
      <c r="D3837" s="214">
        <v>43525</v>
      </c>
      <c r="E3837" s="160" t="s">
        <v>373</v>
      </c>
      <c r="F3837" s="160">
        <v>101111282</v>
      </c>
      <c r="G3837" s="160">
        <v>-37.369999999999997</v>
      </c>
      <c r="H3837" s="214">
        <v>43497</v>
      </c>
      <c r="I3837" s="160" t="s">
        <v>497</v>
      </c>
      <c r="J3837" s="160" t="s">
        <v>375</v>
      </c>
      <c r="K3837" s="160">
        <f t="shared" si="74"/>
        <v>2</v>
      </c>
      <c r="L3837" s="160" t="e">
        <v>#N/A</v>
      </c>
      <c r="M3837" s="160"/>
    </row>
    <row r="3838" spans="1:13" x14ac:dyDescent="0.25">
      <c r="A3838" s="212" t="s">
        <v>102</v>
      </c>
      <c r="B3838" s="213">
        <v>10600501</v>
      </c>
      <c r="C3838" s="212" t="s">
        <v>12614</v>
      </c>
      <c r="D3838" s="214">
        <v>43525</v>
      </c>
      <c r="E3838" s="160" t="s">
        <v>373</v>
      </c>
      <c r="F3838" s="160">
        <v>101111282</v>
      </c>
      <c r="G3838" s="215">
        <v>-5475.63</v>
      </c>
      <c r="H3838" s="214">
        <v>43497</v>
      </c>
      <c r="I3838" s="160" t="s">
        <v>497</v>
      </c>
      <c r="J3838" s="160" t="s">
        <v>376</v>
      </c>
      <c r="K3838" s="160">
        <f t="shared" si="74"/>
        <v>2</v>
      </c>
      <c r="L3838" s="160" t="e">
        <v>#N/A</v>
      </c>
      <c r="M3838" s="160"/>
    </row>
    <row r="3839" spans="1:13" x14ac:dyDescent="0.25">
      <c r="A3839" s="212" t="s">
        <v>102</v>
      </c>
      <c r="B3839" s="213">
        <v>10600501</v>
      </c>
      <c r="C3839" s="212" t="s">
        <v>12614</v>
      </c>
      <c r="D3839" s="214">
        <v>43525</v>
      </c>
      <c r="E3839" s="160" t="s">
        <v>373</v>
      </c>
      <c r="F3839" s="160">
        <v>101111288</v>
      </c>
      <c r="G3839" s="160">
        <v>-133.01</v>
      </c>
      <c r="H3839" s="214">
        <v>43495</v>
      </c>
      <c r="I3839" s="160" t="s">
        <v>485</v>
      </c>
      <c r="J3839" s="160" t="s">
        <v>375</v>
      </c>
      <c r="K3839" s="160">
        <f t="shared" si="74"/>
        <v>1</v>
      </c>
      <c r="L3839" s="160" t="e">
        <v>#N/A</v>
      </c>
      <c r="M3839" s="160"/>
    </row>
    <row r="3840" spans="1:13" x14ac:dyDescent="0.25">
      <c r="A3840" s="212" t="s">
        <v>102</v>
      </c>
      <c r="B3840" s="213">
        <v>10600501</v>
      </c>
      <c r="C3840" s="212" t="s">
        <v>12614</v>
      </c>
      <c r="D3840" s="214">
        <v>43525</v>
      </c>
      <c r="E3840" s="160" t="s">
        <v>373</v>
      </c>
      <c r="F3840" s="160">
        <v>101111288</v>
      </c>
      <c r="G3840" s="215">
        <v>-3961.3</v>
      </c>
      <c r="H3840" s="214">
        <v>43495</v>
      </c>
      <c r="I3840" s="160" t="s">
        <v>485</v>
      </c>
      <c r="J3840" s="160" t="s">
        <v>377</v>
      </c>
      <c r="K3840" s="160">
        <f t="shared" si="74"/>
        <v>1</v>
      </c>
      <c r="L3840" s="160" t="e">
        <v>#N/A</v>
      </c>
      <c r="M3840" s="160"/>
    </row>
    <row r="3841" spans="1:13" x14ac:dyDescent="0.25">
      <c r="A3841" s="212" t="s">
        <v>102</v>
      </c>
      <c r="B3841" s="213">
        <v>10600501</v>
      </c>
      <c r="C3841" s="212" t="s">
        <v>12614</v>
      </c>
      <c r="D3841" s="214">
        <v>43525</v>
      </c>
      <c r="E3841" s="160" t="s">
        <v>373</v>
      </c>
      <c r="F3841" s="160">
        <v>101111288</v>
      </c>
      <c r="G3841" s="215">
        <v>-8901.24</v>
      </c>
      <c r="H3841" s="214">
        <v>43495</v>
      </c>
      <c r="I3841" s="160" t="s">
        <v>485</v>
      </c>
      <c r="J3841" s="160" t="s">
        <v>376</v>
      </c>
      <c r="K3841" s="160">
        <f t="shared" si="74"/>
        <v>1</v>
      </c>
      <c r="L3841" s="160" t="e">
        <v>#N/A</v>
      </c>
      <c r="M3841" s="160"/>
    </row>
    <row r="3842" spans="1:13" x14ac:dyDescent="0.25">
      <c r="A3842" s="212" t="s">
        <v>102</v>
      </c>
      <c r="B3842" s="213">
        <v>10600501</v>
      </c>
      <c r="C3842" s="212" t="s">
        <v>12614</v>
      </c>
      <c r="D3842" s="214">
        <v>43525</v>
      </c>
      <c r="E3842" s="160" t="s">
        <v>373</v>
      </c>
      <c r="F3842" s="160">
        <v>101111288</v>
      </c>
      <c r="G3842" s="215">
        <v>-3437.89</v>
      </c>
      <c r="H3842" s="214">
        <v>43495</v>
      </c>
      <c r="I3842" s="160" t="s">
        <v>485</v>
      </c>
      <c r="J3842" s="160" t="s">
        <v>380</v>
      </c>
      <c r="K3842" s="160">
        <f t="shared" si="74"/>
        <v>1</v>
      </c>
      <c r="L3842" s="160" t="e">
        <v>#N/A</v>
      </c>
      <c r="M3842" s="160"/>
    </row>
    <row r="3843" spans="1:13" x14ac:dyDescent="0.25">
      <c r="A3843" s="212" t="s">
        <v>102</v>
      </c>
      <c r="B3843" s="213">
        <v>10600501</v>
      </c>
      <c r="C3843" s="212" t="s">
        <v>12614</v>
      </c>
      <c r="D3843" s="214">
        <v>43525</v>
      </c>
      <c r="E3843" s="160" t="s">
        <v>373</v>
      </c>
      <c r="F3843" s="160">
        <v>101111290</v>
      </c>
      <c r="G3843" s="215">
        <v>5881.95</v>
      </c>
      <c r="H3843" s="214">
        <v>43538</v>
      </c>
      <c r="I3843" s="160" t="s">
        <v>584</v>
      </c>
      <c r="J3843" s="160" t="s">
        <v>377</v>
      </c>
      <c r="K3843" s="160">
        <f t="shared" si="74"/>
        <v>3</v>
      </c>
      <c r="L3843" s="160" t="e">
        <v>#N/A</v>
      </c>
      <c r="M3843" s="160"/>
    </row>
    <row r="3844" spans="1:13" x14ac:dyDescent="0.25">
      <c r="A3844" s="212" t="s">
        <v>102</v>
      </c>
      <c r="B3844" s="213">
        <v>10600501</v>
      </c>
      <c r="C3844" s="212" t="s">
        <v>12614</v>
      </c>
      <c r="D3844" s="214">
        <v>43525</v>
      </c>
      <c r="E3844" s="160" t="s">
        <v>373</v>
      </c>
      <c r="F3844" s="160">
        <v>101111290</v>
      </c>
      <c r="G3844" s="215">
        <v>32364.28</v>
      </c>
      <c r="H3844" s="214">
        <v>43538</v>
      </c>
      <c r="I3844" s="160" t="s">
        <v>584</v>
      </c>
      <c r="J3844" s="160" t="s">
        <v>376</v>
      </c>
      <c r="K3844" s="160">
        <f t="shared" si="74"/>
        <v>3</v>
      </c>
      <c r="L3844" s="160" t="e">
        <v>#N/A</v>
      </c>
      <c r="M3844" s="160"/>
    </row>
    <row r="3845" spans="1:13" x14ac:dyDescent="0.25">
      <c r="A3845" s="212" t="s">
        <v>102</v>
      </c>
      <c r="B3845" s="213">
        <v>10600501</v>
      </c>
      <c r="C3845" s="212" t="s">
        <v>12614</v>
      </c>
      <c r="D3845" s="214">
        <v>43525</v>
      </c>
      <c r="E3845" s="160" t="s">
        <v>373</v>
      </c>
      <c r="F3845" s="160">
        <v>101111290</v>
      </c>
      <c r="G3845" s="160">
        <v>133.86000000000001</v>
      </c>
      <c r="H3845" s="214">
        <v>43538</v>
      </c>
      <c r="I3845" s="160" t="s">
        <v>584</v>
      </c>
      <c r="J3845" s="160" t="s">
        <v>375</v>
      </c>
      <c r="K3845" s="160">
        <f t="shared" si="74"/>
        <v>3</v>
      </c>
      <c r="L3845" s="160" t="e">
        <v>#N/A</v>
      </c>
      <c r="M3845" s="160"/>
    </row>
    <row r="3846" spans="1:13" x14ac:dyDescent="0.25">
      <c r="A3846" s="212" t="s">
        <v>102</v>
      </c>
      <c r="B3846" s="213">
        <v>10600501</v>
      </c>
      <c r="C3846" s="212" t="s">
        <v>12614</v>
      </c>
      <c r="D3846" s="214">
        <v>43525</v>
      </c>
      <c r="E3846" s="160" t="s">
        <v>373</v>
      </c>
      <c r="F3846" s="160">
        <v>101111301</v>
      </c>
      <c r="G3846" s="160">
        <v>32.83</v>
      </c>
      <c r="H3846" s="214">
        <v>43521</v>
      </c>
      <c r="I3846" s="160" t="s">
        <v>538</v>
      </c>
      <c r="J3846" s="160" t="s">
        <v>376</v>
      </c>
      <c r="K3846" s="160">
        <f t="shared" si="74"/>
        <v>2</v>
      </c>
      <c r="L3846" s="160" t="e">
        <v>#N/A</v>
      </c>
      <c r="M3846" s="160"/>
    </row>
    <row r="3847" spans="1:13" x14ac:dyDescent="0.25">
      <c r="A3847" s="212" t="s">
        <v>102</v>
      </c>
      <c r="B3847" s="213">
        <v>10600501</v>
      </c>
      <c r="C3847" s="212" t="s">
        <v>12614</v>
      </c>
      <c r="D3847" s="214">
        <v>43525</v>
      </c>
      <c r="E3847" s="160" t="s">
        <v>373</v>
      </c>
      <c r="F3847" s="160">
        <v>101111301</v>
      </c>
      <c r="G3847" s="160">
        <v>0.5</v>
      </c>
      <c r="H3847" s="214">
        <v>43521</v>
      </c>
      <c r="I3847" s="160" t="s">
        <v>538</v>
      </c>
      <c r="J3847" s="160" t="s">
        <v>375</v>
      </c>
      <c r="K3847" s="160">
        <f t="shared" si="74"/>
        <v>2</v>
      </c>
      <c r="L3847" s="160" t="e">
        <v>#N/A</v>
      </c>
      <c r="M3847" s="160"/>
    </row>
    <row r="3848" spans="1:13" x14ac:dyDescent="0.25">
      <c r="A3848" s="212" t="s">
        <v>102</v>
      </c>
      <c r="B3848" s="213">
        <v>10600501</v>
      </c>
      <c r="C3848" s="212" t="s">
        <v>12614</v>
      </c>
      <c r="D3848" s="214">
        <v>43525</v>
      </c>
      <c r="E3848" s="160" t="s">
        <v>373</v>
      </c>
      <c r="F3848" s="160">
        <v>101111301</v>
      </c>
      <c r="G3848" s="160">
        <v>7.36</v>
      </c>
      <c r="H3848" s="214">
        <v>43521</v>
      </c>
      <c r="I3848" s="160" t="s">
        <v>538</v>
      </c>
      <c r="J3848" s="160" t="s">
        <v>377</v>
      </c>
      <c r="K3848" s="160">
        <f t="shared" si="74"/>
        <v>2</v>
      </c>
      <c r="L3848" s="160" t="e">
        <v>#N/A</v>
      </c>
      <c r="M3848" s="160"/>
    </row>
    <row r="3849" spans="1:13" x14ac:dyDescent="0.25">
      <c r="A3849" s="212" t="s">
        <v>102</v>
      </c>
      <c r="B3849" s="213">
        <v>10600501</v>
      </c>
      <c r="C3849" s="212" t="s">
        <v>12614</v>
      </c>
      <c r="D3849" s="214">
        <v>43525</v>
      </c>
      <c r="E3849" s="160" t="s">
        <v>373</v>
      </c>
      <c r="F3849" s="160">
        <v>101111303</v>
      </c>
      <c r="G3849" s="215">
        <v>1798.28</v>
      </c>
      <c r="H3849" s="214">
        <v>43538</v>
      </c>
      <c r="I3849" s="160" t="s">
        <v>585</v>
      </c>
      <c r="J3849" s="160" t="s">
        <v>377</v>
      </c>
      <c r="K3849" s="160">
        <f t="shared" si="74"/>
        <v>3</v>
      </c>
      <c r="L3849" s="160" t="e">
        <v>#N/A</v>
      </c>
      <c r="M3849" s="160"/>
    </row>
    <row r="3850" spans="1:13" x14ac:dyDescent="0.25">
      <c r="A3850" s="212" t="s">
        <v>102</v>
      </c>
      <c r="B3850" s="213">
        <v>10600501</v>
      </c>
      <c r="C3850" s="212" t="s">
        <v>12614</v>
      </c>
      <c r="D3850" s="214">
        <v>43525</v>
      </c>
      <c r="E3850" s="160" t="s">
        <v>373</v>
      </c>
      <c r="F3850" s="160">
        <v>101111303</v>
      </c>
      <c r="G3850" s="215">
        <v>21316.12</v>
      </c>
      <c r="H3850" s="214">
        <v>43538</v>
      </c>
      <c r="I3850" s="160" t="s">
        <v>585</v>
      </c>
      <c r="J3850" s="160" t="s">
        <v>376</v>
      </c>
      <c r="K3850" s="160">
        <f t="shared" si="74"/>
        <v>3</v>
      </c>
      <c r="L3850" s="160" t="e">
        <v>#N/A</v>
      </c>
      <c r="M3850" s="160"/>
    </row>
    <row r="3851" spans="1:13" x14ac:dyDescent="0.25">
      <c r="A3851" s="212" t="s">
        <v>102</v>
      </c>
      <c r="B3851" s="213">
        <v>10600501</v>
      </c>
      <c r="C3851" s="212" t="s">
        <v>12614</v>
      </c>
      <c r="D3851" s="214">
        <v>43525</v>
      </c>
      <c r="E3851" s="160" t="s">
        <v>373</v>
      </c>
      <c r="F3851" s="160">
        <v>101111303</v>
      </c>
      <c r="G3851" s="160">
        <v>459.33</v>
      </c>
      <c r="H3851" s="214">
        <v>43538</v>
      </c>
      <c r="I3851" s="160" t="s">
        <v>585</v>
      </c>
      <c r="J3851" s="160" t="s">
        <v>375</v>
      </c>
      <c r="K3851" s="160">
        <f t="shared" ref="K3851:K3882" si="75">MONTH(H3851)</f>
        <v>3</v>
      </c>
      <c r="L3851" s="160" t="e">
        <v>#N/A</v>
      </c>
      <c r="M3851" s="160"/>
    </row>
    <row r="3852" spans="1:13" x14ac:dyDescent="0.25">
      <c r="A3852" s="212" t="s">
        <v>102</v>
      </c>
      <c r="B3852" s="213">
        <v>10600501</v>
      </c>
      <c r="C3852" s="212" t="s">
        <v>12614</v>
      </c>
      <c r="D3852" s="214">
        <v>43525</v>
      </c>
      <c r="E3852" s="160" t="s">
        <v>373</v>
      </c>
      <c r="F3852" s="160">
        <v>101111304</v>
      </c>
      <c r="G3852" s="215">
        <v>-1140.5899999999999</v>
      </c>
      <c r="H3852" s="214">
        <v>43517</v>
      </c>
      <c r="I3852" s="160" t="s">
        <v>498</v>
      </c>
      <c r="J3852" s="160" t="s">
        <v>375</v>
      </c>
      <c r="K3852" s="160">
        <f t="shared" si="75"/>
        <v>2</v>
      </c>
      <c r="L3852" s="160" t="e">
        <v>#N/A</v>
      </c>
      <c r="M3852" s="160"/>
    </row>
    <row r="3853" spans="1:13" x14ac:dyDescent="0.25">
      <c r="A3853" s="212" t="s">
        <v>102</v>
      </c>
      <c r="B3853" s="213">
        <v>10600501</v>
      </c>
      <c r="C3853" s="212" t="s">
        <v>12614</v>
      </c>
      <c r="D3853" s="214">
        <v>43525</v>
      </c>
      <c r="E3853" s="160" t="s">
        <v>373</v>
      </c>
      <c r="F3853" s="160">
        <v>101111304</v>
      </c>
      <c r="G3853" s="215">
        <v>-6986.09</v>
      </c>
      <c r="H3853" s="214">
        <v>43517</v>
      </c>
      <c r="I3853" s="160" t="s">
        <v>498</v>
      </c>
      <c r="J3853" s="160" t="s">
        <v>376</v>
      </c>
      <c r="K3853" s="160">
        <f t="shared" si="75"/>
        <v>2</v>
      </c>
      <c r="L3853" s="160" t="e">
        <v>#N/A</v>
      </c>
      <c r="M3853" s="160"/>
    </row>
    <row r="3854" spans="1:13" x14ac:dyDescent="0.25">
      <c r="A3854" s="212" t="s">
        <v>102</v>
      </c>
      <c r="B3854" s="213">
        <v>10600501</v>
      </c>
      <c r="C3854" s="212" t="s">
        <v>12614</v>
      </c>
      <c r="D3854" s="214">
        <v>43525</v>
      </c>
      <c r="E3854" s="160" t="s">
        <v>373</v>
      </c>
      <c r="F3854" s="160">
        <v>101109764</v>
      </c>
      <c r="G3854" s="215">
        <v>-10029.049999999999</v>
      </c>
      <c r="H3854" s="214">
        <v>43467</v>
      </c>
      <c r="I3854" s="160" t="s">
        <v>399</v>
      </c>
      <c r="J3854" s="160" t="s">
        <v>377</v>
      </c>
      <c r="K3854" s="160">
        <f t="shared" si="75"/>
        <v>1</v>
      </c>
      <c r="L3854" s="160" t="e">
        <v>#N/A</v>
      </c>
      <c r="M3854" s="160"/>
    </row>
    <row r="3855" spans="1:13" x14ac:dyDescent="0.25">
      <c r="A3855" s="212" t="s">
        <v>102</v>
      </c>
      <c r="B3855" s="213">
        <v>10600501</v>
      </c>
      <c r="C3855" s="212" t="s">
        <v>12614</v>
      </c>
      <c r="D3855" s="214">
        <v>43525</v>
      </c>
      <c r="E3855" s="160" t="s">
        <v>373</v>
      </c>
      <c r="F3855" s="160">
        <v>101109764</v>
      </c>
      <c r="G3855" s="160">
        <v>-158.88</v>
      </c>
      <c r="H3855" s="214">
        <v>43467</v>
      </c>
      <c r="I3855" s="160" t="s">
        <v>399</v>
      </c>
      <c r="J3855" s="160" t="s">
        <v>375</v>
      </c>
      <c r="K3855" s="160">
        <f t="shared" si="75"/>
        <v>1</v>
      </c>
      <c r="L3855" s="160" t="e">
        <v>#N/A</v>
      </c>
      <c r="M3855" s="160"/>
    </row>
    <row r="3856" spans="1:13" x14ac:dyDescent="0.25">
      <c r="A3856" s="212" t="s">
        <v>102</v>
      </c>
      <c r="B3856" s="213">
        <v>10600501</v>
      </c>
      <c r="C3856" s="212" t="s">
        <v>12614</v>
      </c>
      <c r="D3856" s="214">
        <v>43525</v>
      </c>
      <c r="E3856" s="160" t="s">
        <v>373</v>
      </c>
      <c r="F3856" s="160">
        <v>101109764</v>
      </c>
      <c r="G3856" s="215">
        <v>-39779.480000000003</v>
      </c>
      <c r="H3856" s="214">
        <v>43467</v>
      </c>
      <c r="I3856" s="160" t="s">
        <v>399</v>
      </c>
      <c r="J3856" s="160" t="s">
        <v>376</v>
      </c>
      <c r="K3856" s="160">
        <f t="shared" si="75"/>
        <v>1</v>
      </c>
      <c r="L3856" s="160" t="e">
        <v>#N/A</v>
      </c>
      <c r="M3856" s="160"/>
    </row>
    <row r="3857" spans="1:13" x14ac:dyDescent="0.25">
      <c r="A3857" s="212" t="s">
        <v>102</v>
      </c>
      <c r="B3857" s="213">
        <v>10600501</v>
      </c>
      <c r="C3857" s="212" t="s">
        <v>12614</v>
      </c>
      <c r="D3857" s="214">
        <v>43525</v>
      </c>
      <c r="E3857" s="160" t="s">
        <v>373</v>
      </c>
      <c r="F3857" s="160">
        <v>101110891</v>
      </c>
      <c r="G3857" s="215">
        <v>1146.18</v>
      </c>
      <c r="H3857" s="214">
        <v>43539</v>
      </c>
      <c r="I3857" s="160" t="s">
        <v>586</v>
      </c>
      <c r="J3857" s="160" t="s">
        <v>375</v>
      </c>
      <c r="K3857" s="160">
        <f t="shared" si="75"/>
        <v>3</v>
      </c>
      <c r="L3857" s="160" t="e">
        <v>#N/A</v>
      </c>
      <c r="M3857" s="160"/>
    </row>
    <row r="3858" spans="1:13" x14ac:dyDescent="0.25">
      <c r="A3858" s="212" t="s">
        <v>102</v>
      </c>
      <c r="B3858" s="213">
        <v>10600501</v>
      </c>
      <c r="C3858" s="212" t="s">
        <v>12614</v>
      </c>
      <c r="D3858" s="214">
        <v>43525</v>
      </c>
      <c r="E3858" s="160" t="s">
        <v>373</v>
      </c>
      <c r="F3858" s="160">
        <v>101110891</v>
      </c>
      <c r="G3858" s="215">
        <v>363007.09</v>
      </c>
      <c r="H3858" s="214">
        <v>43539</v>
      </c>
      <c r="I3858" s="160" t="s">
        <v>586</v>
      </c>
      <c r="J3858" s="160" t="s">
        <v>376</v>
      </c>
      <c r="K3858" s="160">
        <f t="shared" si="75"/>
        <v>3</v>
      </c>
      <c r="L3858" s="160" t="e">
        <v>#N/A</v>
      </c>
      <c r="M3858" s="160"/>
    </row>
    <row r="3859" spans="1:13" x14ac:dyDescent="0.25">
      <c r="A3859" s="212" t="s">
        <v>102</v>
      </c>
      <c r="B3859" s="213">
        <v>10600501</v>
      </c>
      <c r="C3859" s="212" t="s">
        <v>12614</v>
      </c>
      <c r="D3859" s="214">
        <v>43525</v>
      </c>
      <c r="E3859" s="160" t="s">
        <v>373</v>
      </c>
      <c r="F3859" s="160">
        <v>101110891</v>
      </c>
      <c r="G3859" s="215">
        <v>82492.83</v>
      </c>
      <c r="H3859" s="214">
        <v>43539</v>
      </c>
      <c r="I3859" s="160" t="s">
        <v>586</v>
      </c>
      <c r="J3859" s="160" t="s">
        <v>377</v>
      </c>
      <c r="K3859" s="160">
        <f t="shared" si="75"/>
        <v>3</v>
      </c>
      <c r="L3859" s="160" t="e">
        <v>#N/A</v>
      </c>
      <c r="M3859" s="160"/>
    </row>
    <row r="3860" spans="1:13" x14ac:dyDescent="0.25">
      <c r="A3860" s="212" t="s">
        <v>102</v>
      </c>
      <c r="B3860" s="213">
        <v>10600501</v>
      </c>
      <c r="C3860" s="212" t="s">
        <v>12614</v>
      </c>
      <c r="D3860" s="214">
        <v>43525</v>
      </c>
      <c r="E3860" s="160" t="s">
        <v>373</v>
      </c>
      <c r="F3860" s="160">
        <v>101110912</v>
      </c>
      <c r="G3860" s="215">
        <v>-15407.07</v>
      </c>
      <c r="H3860" s="214">
        <v>43501</v>
      </c>
      <c r="I3860" s="160" t="s">
        <v>495</v>
      </c>
      <c r="J3860" s="160" t="s">
        <v>377</v>
      </c>
      <c r="K3860" s="160">
        <f t="shared" si="75"/>
        <v>2</v>
      </c>
      <c r="L3860" s="160" t="e">
        <v>#N/A</v>
      </c>
      <c r="M3860" s="160"/>
    </row>
    <row r="3861" spans="1:13" x14ac:dyDescent="0.25">
      <c r="A3861" s="212" t="s">
        <v>102</v>
      </c>
      <c r="B3861" s="213">
        <v>10600501</v>
      </c>
      <c r="C3861" s="212" t="s">
        <v>12614</v>
      </c>
      <c r="D3861" s="214">
        <v>43525</v>
      </c>
      <c r="E3861" s="160" t="s">
        <v>373</v>
      </c>
      <c r="F3861" s="160">
        <v>101110912</v>
      </c>
      <c r="G3861" s="160">
        <v>-180.09</v>
      </c>
      <c r="H3861" s="214">
        <v>43501</v>
      </c>
      <c r="I3861" s="160" t="s">
        <v>495</v>
      </c>
      <c r="J3861" s="160" t="s">
        <v>375</v>
      </c>
      <c r="K3861" s="160">
        <f t="shared" si="75"/>
        <v>2</v>
      </c>
      <c r="L3861" s="160" t="e">
        <v>#N/A</v>
      </c>
      <c r="M3861" s="160"/>
    </row>
    <row r="3862" spans="1:13" x14ac:dyDescent="0.25">
      <c r="A3862" s="212" t="s">
        <v>102</v>
      </c>
      <c r="B3862" s="213">
        <v>10600501</v>
      </c>
      <c r="C3862" s="212" t="s">
        <v>12614</v>
      </c>
      <c r="D3862" s="214">
        <v>43525</v>
      </c>
      <c r="E3862" s="160" t="s">
        <v>373</v>
      </c>
      <c r="F3862" s="160">
        <v>101110915</v>
      </c>
      <c r="G3862" s="160">
        <v>-65.92</v>
      </c>
      <c r="H3862" s="214">
        <v>43529</v>
      </c>
      <c r="I3862" s="160" t="s">
        <v>557</v>
      </c>
      <c r="J3862" s="160" t="s">
        <v>375</v>
      </c>
      <c r="K3862" s="160">
        <f t="shared" si="75"/>
        <v>3</v>
      </c>
      <c r="L3862" s="160" t="e">
        <v>#N/A</v>
      </c>
      <c r="M3862" s="160"/>
    </row>
    <row r="3863" spans="1:13" x14ac:dyDescent="0.25">
      <c r="A3863" s="212" t="s">
        <v>102</v>
      </c>
      <c r="B3863" s="213">
        <v>10600501</v>
      </c>
      <c r="C3863" s="212" t="s">
        <v>12614</v>
      </c>
      <c r="D3863" s="214">
        <v>43525</v>
      </c>
      <c r="E3863" s="160" t="s">
        <v>373</v>
      </c>
      <c r="F3863" s="160">
        <v>101110915</v>
      </c>
      <c r="G3863" s="215">
        <v>-25965.16</v>
      </c>
      <c r="H3863" s="214">
        <v>43529</v>
      </c>
      <c r="I3863" s="160" t="s">
        <v>557</v>
      </c>
      <c r="J3863" s="160" t="s">
        <v>376</v>
      </c>
      <c r="K3863" s="160">
        <f t="shared" si="75"/>
        <v>3</v>
      </c>
      <c r="L3863" s="160" t="e">
        <v>#N/A</v>
      </c>
      <c r="M3863" s="160"/>
    </row>
    <row r="3864" spans="1:13" x14ac:dyDescent="0.25">
      <c r="A3864" s="212" t="s">
        <v>102</v>
      </c>
      <c r="B3864" s="213">
        <v>10600501</v>
      </c>
      <c r="C3864" s="212" t="s">
        <v>12614</v>
      </c>
      <c r="D3864" s="214">
        <v>43525</v>
      </c>
      <c r="E3864" s="160" t="s">
        <v>373</v>
      </c>
      <c r="F3864" s="160">
        <v>101110915</v>
      </c>
      <c r="G3864" s="215">
        <v>-9685.92</v>
      </c>
      <c r="H3864" s="214">
        <v>43529</v>
      </c>
      <c r="I3864" s="160" t="s">
        <v>557</v>
      </c>
      <c r="J3864" s="160" t="s">
        <v>377</v>
      </c>
      <c r="K3864" s="160">
        <f t="shared" si="75"/>
        <v>3</v>
      </c>
      <c r="L3864" s="160" t="e">
        <v>#N/A</v>
      </c>
      <c r="M3864" s="160"/>
    </row>
    <row r="3865" spans="1:13" x14ac:dyDescent="0.25">
      <c r="A3865" s="212" t="s">
        <v>102</v>
      </c>
      <c r="B3865" s="213">
        <v>10600501</v>
      </c>
      <c r="C3865" s="212" t="s">
        <v>12614</v>
      </c>
      <c r="D3865" s="214">
        <v>43525</v>
      </c>
      <c r="E3865" s="160" t="s">
        <v>373</v>
      </c>
      <c r="F3865" s="160">
        <v>101111006</v>
      </c>
      <c r="G3865" s="215">
        <v>34202.32</v>
      </c>
      <c r="H3865" s="214">
        <v>43537</v>
      </c>
      <c r="I3865" s="160" t="s">
        <v>587</v>
      </c>
      <c r="J3865" s="160" t="s">
        <v>376</v>
      </c>
      <c r="K3865" s="160">
        <f t="shared" si="75"/>
        <v>3</v>
      </c>
      <c r="L3865" s="160" t="e">
        <v>#N/A</v>
      </c>
      <c r="M3865" s="160"/>
    </row>
    <row r="3866" spans="1:13" x14ac:dyDescent="0.25">
      <c r="A3866" s="212" t="s">
        <v>102</v>
      </c>
      <c r="B3866" s="213">
        <v>10600501</v>
      </c>
      <c r="C3866" s="212" t="s">
        <v>12614</v>
      </c>
      <c r="D3866" s="214">
        <v>43525</v>
      </c>
      <c r="E3866" s="160" t="s">
        <v>373</v>
      </c>
      <c r="F3866" s="160">
        <v>101111006</v>
      </c>
      <c r="G3866" s="215">
        <v>12340.31</v>
      </c>
      <c r="H3866" s="214">
        <v>43537</v>
      </c>
      <c r="I3866" s="160" t="s">
        <v>587</v>
      </c>
      <c r="J3866" s="160" t="s">
        <v>377</v>
      </c>
      <c r="K3866" s="160">
        <f t="shared" si="75"/>
        <v>3</v>
      </c>
      <c r="L3866" s="160" t="e">
        <v>#N/A</v>
      </c>
      <c r="M3866" s="160"/>
    </row>
    <row r="3867" spans="1:13" x14ac:dyDescent="0.25">
      <c r="A3867" s="212" t="s">
        <v>102</v>
      </c>
      <c r="B3867" s="213">
        <v>10600501</v>
      </c>
      <c r="C3867" s="212" t="s">
        <v>12614</v>
      </c>
      <c r="D3867" s="214">
        <v>43525</v>
      </c>
      <c r="E3867" s="160" t="s">
        <v>373</v>
      </c>
      <c r="F3867" s="160">
        <v>101111054</v>
      </c>
      <c r="G3867" s="215">
        <v>-4383.45</v>
      </c>
      <c r="H3867" s="214">
        <v>43501</v>
      </c>
      <c r="I3867" s="160" t="s">
        <v>496</v>
      </c>
      <c r="J3867" s="160" t="s">
        <v>375</v>
      </c>
      <c r="K3867" s="160">
        <f t="shared" si="75"/>
        <v>2</v>
      </c>
      <c r="L3867" s="160" t="e">
        <v>#N/A</v>
      </c>
      <c r="M3867" s="160"/>
    </row>
    <row r="3868" spans="1:13" x14ac:dyDescent="0.25">
      <c r="A3868" s="212" t="s">
        <v>102</v>
      </c>
      <c r="B3868" s="213">
        <v>10600501</v>
      </c>
      <c r="C3868" s="212" t="s">
        <v>12614</v>
      </c>
      <c r="D3868" s="214">
        <v>43525</v>
      </c>
      <c r="E3868" s="160" t="s">
        <v>373</v>
      </c>
      <c r="F3868" s="160">
        <v>101111056</v>
      </c>
      <c r="G3868" s="215">
        <v>-16058.3</v>
      </c>
      <c r="H3868" s="214">
        <v>43483</v>
      </c>
      <c r="I3868" s="160" t="s">
        <v>441</v>
      </c>
      <c r="J3868" s="160" t="s">
        <v>376</v>
      </c>
      <c r="K3868" s="160">
        <f t="shared" si="75"/>
        <v>1</v>
      </c>
      <c r="L3868" s="160" t="e">
        <v>#N/A</v>
      </c>
      <c r="M3868" s="160"/>
    </row>
    <row r="3869" spans="1:13" x14ac:dyDescent="0.25">
      <c r="A3869" s="212" t="s">
        <v>102</v>
      </c>
      <c r="B3869" s="213">
        <v>10600501</v>
      </c>
      <c r="C3869" s="212" t="s">
        <v>12614</v>
      </c>
      <c r="D3869" s="214">
        <v>43525</v>
      </c>
      <c r="E3869" s="160" t="s">
        <v>373</v>
      </c>
      <c r="F3869" s="160">
        <v>101111056</v>
      </c>
      <c r="G3869" s="215">
        <v>-3150.84</v>
      </c>
      <c r="H3869" s="214">
        <v>43483</v>
      </c>
      <c r="I3869" s="160" t="s">
        <v>441</v>
      </c>
      <c r="J3869" s="160" t="s">
        <v>377</v>
      </c>
      <c r="K3869" s="160">
        <f t="shared" si="75"/>
        <v>1</v>
      </c>
      <c r="L3869" s="160" t="e">
        <v>#N/A</v>
      </c>
      <c r="M3869" s="160"/>
    </row>
    <row r="3870" spans="1:13" x14ac:dyDescent="0.25">
      <c r="A3870" s="212" t="s">
        <v>102</v>
      </c>
      <c r="B3870" s="213">
        <v>10600501</v>
      </c>
      <c r="C3870" s="212" t="s">
        <v>12614</v>
      </c>
      <c r="D3870" s="214">
        <v>43525</v>
      </c>
      <c r="E3870" s="160" t="s">
        <v>373</v>
      </c>
      <c r="F3870" s="160">
        <v>101111056</v>
      </c>
      <c r="G3870" s="160">
        <v>-56.12</v>
      </c>
      <c r="H3870" s="214">
        <v>43483</v>
      </c>
      <c r="I3870" s="160" t="s">
        <v>441</v>
      </c>
      <c r="J3870" s="160" t="s">
        <v>375</v>
      </c>
      <c r="K3870" s="160">
        <f t="shared" si="75"/>
        <v>1</v>
      </c>
      <c r="L3870" s="160" t="e">
        <v>#N/A</v>
      </c>
      <c r="M3870" s="160"/>
    </row>
    <row r="3871" spans="1:13" x14ac:dyDescent="0.25">
      <c r="A3871" s="212" t="s">
        <v>102</v>
      </c>
      <c r="B3871" s="213">
        <v>10600501</v>
      </c>
      <c r="C3871" s="212" t="s">
        <v>12614</v>
      </c>
      <c r="D3871" s="214">
        <v>43525</v>
      </c>
      <c r="E3871" s="160" t="s">
        <v>373</v>
      </c>
      <c r="F3871" s="160">
        <v>101111304</v>
      </c>
      <c r="G3871" s="160">
        <v>-427.72</v>
      </c>
      <c r="H3871" s="214">
        <v>43517</v>
      </c>
      <c r="I3871" s="160" t="s">
        <v>498</v>
      </c>
      <c r="J3871" s="160" t="s">
        <v>380</v>
      </c>
      <c r="K3871" s="160">
        <f t="shared" si="75"/>
        <v>2</v>
      </c>
      <c r="L3871" s="160" t="e">
        <v>#N/A</v>
      </c>
      <c r="M3871" s="160"/>
    </row>
    <row r="3872" spans="1:13" x14ac:dyDescent="0.25">
      <c r="A3872" s="212" t="s">
        <v>102</v>
      </c>
      <c r="B3872" s="213">
        <v>10600501</v>
      </c>
      <c r="C3872" s="212" t="s">
        <v>12614</v>
      </c>
      <c r="D3872" s="214">
        <v>43525</v>
      </c>
      <c r="E3872" s="160" t="s">
        <v>373</v>
      </c>
      <c r="F3872" s="160">
        <v>101111304</v>
      </c>
      <c r="G3872" s="160">
        <v>-142.57</v>
      </c>
      <c r="H3872" s="214">
        <v>43517</v>
      </c>
      <c r="I3872" s="160" t="s">
        <v>498</v>
      </c>
      <c r="J3872" s="160" t="s">
        <v>447</v>
      </c>
      <c r="K3872" s="160">
        <f t="shared" si="75"/>
        <v>2</v>
      </c>
      <c r="L3872" s="160" t="e">
        <v>#N/A</v>
      </c>
      <c r="M3872" s="160"/>
    </row>
    <row r="3873" spans="1:13" x14ac:dyDescent="0.25">
      <c r="A3873" s="212" t="s">
        <v>102</v>
      </c>
      <c r="B3873" s="213">
        <v>10600501</v>
      </c>
      <c r="C3873" s="212" t="s">
        <v>12614</v>
      </c>
      <c r="D3873" s="214">
        <v>43525</v>
      </c>
      <c r="E3873" s="160" t="s">
        <v>373</v>
      </c>
      <c r="F3873" s="160">
        <v>101111304</v>
      </c>
      <c r="G3873" s="215">
        <v>-5560.36</v>
      </c>
      <c r="H3873" s="214">
        <v>43517</v>
      </c>
      <c r="I3873" s="160" t="s">
        <v>498</v>
      </c>
      <c r="J3873" s="160" t="s">
        <v>377</v>
      </c>
      <c r="K3873" s="160">
        <f t="shared" si="75"/>
        <v>2</v>
      </c>
      <c r="L3873" s="160" t="e">
        <v>#N/A</v>
      </c>
      <c r="M3873" s="160"/>
    </row>
    <row r="3874" spans="1:13" x14ac:dyDescent="0.25">
      <c r="A3874" s="212" t="s">
        <v>102</v>
      </c>
      <c r="B3874" s="213">
        <v>10600501</v>
      </c>
      <c r="C3874" s="212" t="s">
        <v>12614</v>
      </c>
      <c r="D3874" s="214">
        <v>43525</v>
      </c>
      <c r="E3874" s="160" t="s">
        <v>373</v>
      </c>
      <c r="F3874" s="160">
        <v>101111306</v>
      </c>
      <c r="G3874" s="215">
        <v>4021.18</v>
      </c>
      <c r="H3874" s="214">
        <v>43538</v>
      </c>
      <c r="I3874" s="160" t="s">
        <v>588</v>
      </c>
      <c r="J3874" s="160" t="s">
        <v>377</v>
      </c>
      <c r="K3874" s="160">
        <f t="shared" si="75"/>
        <v>3</v>
      </c>
      <c r="L3874" s="160" t="e">
        <v>#N/A</v>
      </c>
      <c r="M3874" s="160"/>
    </row>
    <row r="3875" spans="1:13" x14ac:dyDescent="0.25">
      <c r="A3875" s="212" t="s">
        <v>102</v>
      </c>
      <c r="B3875" s="213">
        <v>10600501</v>
      </c>
      <c r="C3875" s="212" t="s">
        <v>12614</v>
      </c>
      <c r="D3875" s="214">
        <v>43525</v>
      </c>
      <c r="E3875" s="160" t="s">
        <v>373</v>
      </c>
      <c r="F3875" s="160">
        <v>101111306</v>
      </c>
      <c r="G3875" s="215">
        <v>17046.13</v>
      </c>
      <c r="H3875" s="214">
        <v>43538</v>
      </c>
      <c r="I3875" s="160" t="s">
        <v>588</v>
      </c>
      <c r="J3875" s="160" t="s">
        <v>376</v>
      </c>
      <c r="K3875" s="160">
        <f t="shared" si="75"/>
        <v>3</v>
      </c>
      <c r="L3875" s="160" t="e">
        <v>#N/A</v>
      </c>
      <c r="M3875" s="160"/>
    </row>
    <row r="3876" spans="1:13" x14ac:dyDescent="0.25">
      <c r="A3876" s="212" t="s">
        <v>102</v>
      </c>
      <c r="B3876" s="213">
        <v>10600501</v>
      </c>
      <c r="C3876" s="212" t="s">
        <v>12614</v>
      </c>
      <c r="D3876" s="214">
        <v>43525</v>
      </c>
      <c r="E3876" s="160" t="s">
        <v>373</v>
      </c>
      <c r="F3876" s="160">
        <v>101111313</v>
      </c>
      <c r="G3876" s="160">
        <v>723.3</v>
      </c>
      <c r="H3876" s="214">
        <v>43550</v>
      </c>
      <c r="I3876" s="160" t="s">
        <v>589</v>
      </c>
      <c r="J3876" s="160" t="s">
        <v>380</v>
      </c>
      <c r="K3876" s="160">
        <f t="shared" si="75"/>
        <v>3</v>
      </c>
      <c r="L3876" s="160" t="e">
        <v>#N/A</v>
      </c>
      <c r="M3876" s="160"/>
    </row>
    <row r="3877" spans="1:13" x14ac:dyDescent="0.25">
      <c r="A3877" s="212" t="s">
        <v>102</v>
      </c>
      <c r="B3877" s="213">
        <v>10600501</v>
      </c>
      <c r="C3877" s="212" t="s">
        <v>12614</v>
      </c>
      <c r="D3877" s="214">
        <v>43525</v>
      </c>
      <c r="E3877" s="160" t="s">
        <v>373</v>
      </c>
      <c r="F3877" s="160">
        <v>101111313</v>
      </c>
      <c r="G3877" s="215">
        <v>1928.79</v>
      </c>
      <c r="H3877" s="214">
        <v>43550</v>
      </c>
      <c r="I3877" s="160" t="s">
        <v>589</v>
      </c>
      <c r="J3877" s="160" t="s">
        <v>375</v>
      </c>
      <c r="K3877" s="160">
        <f t="shared" si="75"/>
        <v>3</v>
      </c>
      <c r="L3877" s="160" t="e">
        <v>#N/A</v>
      </c>
      <c r="M3877" s="160"/>
    </row>
    <row r="3878" spans="1:13" x14ac:dyDescent="0.25">
      <c r="A3878" s="212" t="s">
        <v>102</v>
      </c>
      <c r="B3878" s="213">
        <v>10600501</v>
      </c>
      <c r="C3878" s="212" t="s">
        <v>12614</v>
      </c>
      <c r="D3878" s="214">
        <v>43525</v>
      </c>
      <c r="E3878" s="160" t="s">
        <v>373</v>
      </c>
      <c r="F3878" s="160">
        <v>101111313</v>
      </c>
      <c r="G3878" s="215">
        <v>11813.87</v>
      </c>
      <c r="H3878" s="214">
        <v>43550</v>
      </c>
      <c r="I3878" s="160" t="s">
        <v>589</v>
      </c>
      <c r="J3878" s="160" t="s">
        <v>376</v>
      </c>
      <c r="K3878" s="160">
        <f t="shared" si="75"/>
        <v>3</v>
      </c>
      <c r="L3878" s="160" t="e">
        <v>#N/A</v>
      </c>
      <c r="M3878" s="160"/>
    </row>
    <row r="3879" spans="1:13" x14ac:dyDescent="0.25">
      <c r="A3879" s="212" t="s">
        <v>102</v>
      </c>
      <c r="B3879" s="213">
        <v>10600501</v>
      </c>
      <c r="C3879" s="212" t="s">
        <v>12614</v>
      </c>
      <c r="D3879" s="214">
        <v>43525</v>
      </c>
      <c r="E3879" s="160" t="s">
        <v>373</v>
      </c>
      <c r="F3879" s="160">
        <v>101111313</v>
      </c>
      <c r="G3879" s="215">
        <v>9402.8799999999992</v>
      </c>
      <c r="H3879" s="214">
        <v>43550</v>
      </c>
      <c r="I3879" s="160" t="s">
        <v>589</v>
      </c>
      <c r="J3879" s="160" t="s">
        <v>377</v>
      </c>
      <c r="K3879" s="160">
        <f t="shared" si="75"/>
        <v>3</v>
      </c>
      <c r="L3879" s="160" t="e">
        <v>#N/A</v>
      </c>
      <c r="M3879" s="160"/>
    </row>
    <row r="3880" spans="1:13" x14ac:dyDescent="0.25">
      <c r="A3880" s="212" t="s">
        <v>102</v>
      </c>
      <c r="B3880" s="213">
        <v>10600501</v>
      </c>
      <c r="C3880" s="212" t="s">
        <v>12614</v>
      </c>
      <c r="D3880" s="214">
        <v>43525</v>
      </c>
      <c r="E3880" s="160" t="s">
        <v>373</v>
      </c>
      <c r="F3880" s="160">
        <v>101111313</v>
      </c>
      <c r="G3880" s="160">
        <v>241.1</v>
      </c>
      <c r="H3880" s="214">
        <v>43550</v>
      </c>
      <c r="I3880" s="160" t="s">
        <v>589</v>
      </c>
      <c r="J3880" s="160" t="s">
        <v>447</v>
      </c>
      <c r="K3880" s="160">
        <f t="shared" si="75"/>
        <v>3</v>
      </c>
      <c r="L3880" s="160" t="e">
        <v>#N/A</v>
      </c>
      <c r="M3880" s="160"/>
    </row>
    <row r="3881" spans="1:13" x14ac:dyDescent="0.25">
      <c r="A3881" s="212" t="s">
        <v>102</v>
      </c>
      <c r="B3881" s="213">
        <v>10600501</v>
      </c>
      <c r="C3881" s="212" t="s">
        <v>12614</v>
      </c>
      <c r="D3881" s="214">
        <v>43525</v>
      </c>
      <c r="E3881" s="160" t="s">
        <v>373</v>
      </c>
      <c r="F3881" s="160">
        <v>101111316</v>
      </c>
      <c r="G3881" s="160">
        <v>-80.08</v>
      </c>
      <c r="H3881" s="214">
        <v>43517</v>
      </c>
      <c r="I3881" s="160" t="s">
        <v>499</v>
      </c>
      <c r="J3881" s="160" t="s">
        <v>447</v>
      </c>
      <c r="K3881" s="160">
        <f t="shared" si="75"/>
        <v>2</v>
      </c>
      <c r="L3881" s="160" t="e">
        <v>#N/A</v>
      </c>
      <c r="M3881" s="160"/>
    </row>
    <row r="3882" spans="1:13" x14ac:dyDescent="0.25">
      <c r="A3882" s="212" t="s">
        <v>102</v>
      </c>
      <c r="B3882" s="213">
        <v>10600501</v>
      </c>
      <c r="C3882" s="212" t="s">
        <v>12614</v>
      </c>
      <c r="D3882" s="214">
        <v>43525</v>
      </c>
      <c r="E3882" s="160" t="s">
        <v>373</v>
      </c>
      <c r="F3882" s="160">
        <v>101111316</v>
      </c>
      <c r="G3882" s="160">
        <v>-640.73</v>
      </c>
      <c r="H3882" s="214">
        <v>43517</v>
      </c>
      <c r="I3882" s="160" t="s">
        <v>499</v>
      </c>
      <c r="J3882" s="160" t="s">
        <v>375</v>
      </c>
      <c r="K3882" s="160">
        <f t="shared" si="75"/>
        <v>2</v>
      </c>
      <c r="L3882" s="160" t="e">
        <v>#N/A</v>
      </c>
      <c r="M3882" s="160"/>
    </row>
    <row r="3883" spans="1:13" x14ac:dyDescent="0.25">
      <c r="A3883" s="212" t="s">
        <v>102</v>
      </c>
      <c r="B3883" s="213">
        <v>10600501</v>
      </c>
      <c r="C3883" s="212" t="s">
        <v>12614</v>
      </c>
      <c r="D3883" s="214">
        <v>43525</v>
      </c>
      <c r="E3883" s="160" t="s">
        <v>373</v>
      </c>
      <c r="F3883" s="160">
        <v>101111316</v>
      </c>
      <c r="G3883" s="215">
        <v>-3924.35</v>
      </c>
      <c r="H3883" s="214">
        <v>43517</v>
      </c>
      <c r="I3883" s="160" t="s">
        <v>499</v>
      </c>
      <c r="J3883" s="160" t="s">
        <v>376</v>
      </c>
      <c r="K3883" s="160">
        <f t="shared" ref="K3883:K3913" si="76">MONTH(H3883)</f>
        <v>2</v>
      </c>
      <c r="L3883" s="160" t="e">
        <v>#N/A</v>
      </c>
      <c r="M3883" s="160"/>
    </row>
    <row r="3884" spans="1:13" x14ac:dyDescent="0.25">
      <c r="A3884" s="212" t="s">
        <v>102</v>
      </c>
      <c r="B3884" s="213">
        <v>10600501</v>
      </c>
      <c r="C3884" s="212" t="s">
        <v>12614</v>
      </c>
      <c r="D3884" s="214">
        <v>43525</v>
      </c>
      <c r="E3884" s="160" t="s">
        <v>373</v>
      </c>
      <c r="F3884" s="160">
        <v>101111316</v>
      </c>
      <c r="G3884" s="160">
        <v>-240.26</v>
      </c>
      <c r="H3884" s="214">
        <v>43517</v>
      </c>
      <c r="I3884" s="160" t="s">
        <v>499</v>
      </c>
      <c r="J3884" s="160" t="s">
        <v>380</v>
      </c>
      <c r="K3884" s="160">
        <f t="shared" si="76"/>
        <v>2</v>
      </c>
      <c r="L3884" s="160" t="e">
        <v>#N/A</v>
      </c>
      <c r="M3884" s="160"/>
    </row>
    <row r="3885" spans="1:13" x14ac:dyDescent="0.25">
      <c r="A3885" s="212" t="s">
        <v>102</v>
      </c>
      <c r="B3885" s="213">
        <v>10600501</v>
      </c>
      <c r="C3885" s="212" t="s">
        <v>12614</v>
      </c>
      <c r="D3885" s="214">
        <v>43525</v>
      </c>
      <c r="E3885" s="160" t="s">
        <v>373</v>
      </c>
      <c r="F3885" s="160">
        <v>101111316</v>
      </c>
      <c r="G3885" s="215">
        <v>-3123.46</v>
      </c>
      <c r="H3885" s="214">
        <v>43517</v>
      </c>
      <c r="I3885" s="160" t="s">
        <v>499</v>
      </c>
      <c r="J3885" s="160" t="s">
        <v>377</v>
      </c>
      <c r="K3885" s="160">
        <f t="shared" si="76"/>
        <v>2</v>
      </c>
      <c r="L3885" s="160" t="e">
        <v>#N/A</v>
      </c>
      <c r="M3885" s="160"/>
    </row>
    <row r="3886" spans="1:13" x14ac:dyDescent="0.25">
      <c r="A3886" s="212" t="s">
        <v>102</v>
      </c>
      <c r="B3886" s="213">
        <v>10600501</v>
      </c>
      <c r="C3886" s="212" t="s">
        <v>12614</v>
      </c>
      <c r="D3886" s="214">
        <v>43525</v>
      </c>
      <c r="E3886" s="160" t="s">
        <v>373</v>
      </c>
      <c r="F3886" s="160">
        <v>101111317</v>
      </c>
      <c r="G3886" s="215">
        <v>-8726.2999999999993</v>
      </c>
      <c r="H3886" s="214">
        <v>43497</v>
      </c>
      <c r="I3886" s="160" t="s">
        <v>500</v>
      </c>
      <c r="J3886" s="160" t="s">
        <v>377</v>
      </c>
      <c r="K3886" s="160">
        <f t="shared" si="76"/>
        <v>2</v>
      </c>
      <c r="L3886" s="160" t="e">
        <v>#N/A</v>
      </c>
      <c r="M3886" s="160"/>
    </row>
    <row r="3887" spans="1:13" x14ac:dyDescent="0.25">
      <c r="A3887" s="212" t="s">
        <v>102</v>
      </c>
      <c r="B3887" s="213">
        <v>10600501</v>
      </c>
      <c r="C3887" s="212" t="s">
        <v>12614</v>
      </c>
      <c r="D3887" s="214">
        <v>43525</v>
      </c>
      <c r="E3887" s="160" t="s">
        <v>373</v>
      </c>
      <c r="F3887" s="160">
        <v>101111345</v>
      </c>
      <c r="G3887" s="215">
        <v>27995.91</v>
      </c>
      <c r="H3887" s="214">
        <v>43538</v>
      </c>
      <c r="I3887" s="160" t="s">
        <v>590</v>
      </c>
      <c r="J3887" s="160" t="s">
        <v>377</v>
      </c>
      <c r="K3887" s="160">
        <f t="shared" si="76"/>
        <v>3</v>
      </c>
      <c r="L3887" s="160" t="e">
        <v>#N/A</v>
      </c>
      <c r="M3887" s="160"/>
    </row>
    <row r="3888" spans="1:13" x14ac:dyDescent="0.25">
      <c r="A3888" s="212" t="s">
        <v>102</v>
      </c>
      <c r="B3888" s="213">
        <v>10600501</v>
      </c>
      <c r="C3888" s="212" t="s">
        <v>12614</v>
      </c>
      <c r="D3888" s="214">
        <v>43525</v>
      </c>
      <c r="E3888" s="160" t="s">
        <v>373</v>
      </c>
      <c r="F3888" s="160">
        <v>101111345</v>
      </c>
      <c r="G3888" s="215">
        <v>48956.25</v>
      </c>
      <c r="H3888" s="214">
        <v>43538</v>
      </c>
      <c r="I3888" s="160" t="s">
        <v>590</v>
      </c>
      <c r="J3888" s="160" t="s">
        <v>376</v>
      </c>
      <c r="K3888" s="160">
        <f t="shared" si="76"/>
        <v>3</v>
      </c>
      <c r="L3888" s="160" t="e">
        <v>#N/A</v>
      </c>
      <c r="M3888" s="160"/>
    </row>
    <row r="3889" spans="1:13" x14ac:dyDescent="0.25">
      <c r="A3889" s="212" t="s">
        <v>102</v>
      </c>
      <c r="B3889" s="213">
        <v>10600501</v>
      </c>
      <c r="C3889" s="212" t="s">
        <v>12614</v>
      </c>
      <c r="D3889" s="214">
        <v>43525</v>
      </c>
      <c r="E3889" s="160" t="s">
        <v>373</v>
      </c>
      <c r="F3889" s="160">
        <v>101111368</v>
      </c>
      <c r="G3889" s="215">
        <v>-2061.96</v>
      </c>
      <c r="H3889" s="214">
        <v>43483</v>
      </c>
      <c r="I3889" s="160" t="s">
        <v>443</v>
      </c>
      <c r="J3889" s="160" t="s">
        <v>376</v>
      </c>
      <c r="K3889" s="160">
        <f t="shared" si="76"/>
        <v>1</v>
      </c>
      <c r="L3889" s="160" t="e">
        <v>#N/A</v>
      </c>
      <c r="M3889" s="160"/>
    </row>
    <row r="3890" spans="1:13" x14ac:dyDescent="0.25">
      <c r="A3890" s="212" t="s">
        <v>102</v>
      </c>
      <c r="B3890" s="213">
        <v>10600501</v>
      </c>
      <c r="C3890" s="212" t="s">
        <v>12614</v>
      </c>
      <c r="D3890" s="214">
        <v>43525</v>
      </c>
      <c r="E3890" s="160" t="s">
        <v>373</v>
      </c>
      <c r="F3890" s="160">
        <v>101111368</v>
      </c>
      <c r="G3890" s="160">
        <v>-304.79000000000002</v>
      </c>
      <c r="H3890" s="214">
        <v>43483</v>
      </c>
      <c r="I3890" s="160" t="s">
        <v>443</v>
      </c>
      <c r="J3890" s="160" t="s">
        <v>377</v>
      </c>
      <c r="K3890" s="160">
        <f t="shared" si="76"/>
        <v>1</v>
      </c>
      <c r="L3890" s="160" t="e">
        <v>#N/A</v>
      </c>
      <c r="M3890" s="160"/>
    </row>
    <row r="3891" spans="1:13" x14ac:dyDescent="0.25">
      <c r="A3891" s="212" t="s">
        <v>102</v>
      </c>
      <c r="B3891" s="213">
        <v>10600501</v>
      </c>
      <c r="C3891" s="212" t="s">
        <v>12614</v>
      </c>
      <c r="D3891" s="214">
        <v>43525</v>
      </c>
      <c r="E3891" s="160" t="s">
        <v>373</v>
      </c>
      <c r="F3891" s="160">
        <v>101111381</v>
      </c>
      <c r="G3891" s="215">
        <v>-40359.120000000003</v>
      </c>
      <c r="H3891" s="214">
        <v>43497</v>
      </c>
      <c r="I3891" s="160" t="s">
        <v>501</v>
      </c>
      <c r="J3891" s="160" t="s">
        <v>377</v>
      </c>
      <c r="K3891" s="160">
        <f t="shared" si="76"/>
        <v>2</v>
      </c>
      <c r="L3891" s="160" t="e">
        <v>#N/A</v>
      </c>
      <c r="M3891" s="160"/>
    </row>
    <row r="3892" spans="1:13" x14ac:dyDescent="0.25">
      <c r="A3892" s="212" t="s">
        <v>102</v>
      </c>
      <c r="B3892" s="213">
        <v>10600501</v>
      </c>
      <c r="C3892" s="212" t="s">
        <v>12614</v>
      </c>
      <c r="D3892" s="214">
        <v>43525</v>
      </c>
      <c r="E3892" s="160" t="s">
        <v>373</v>
      </c>
      <c r="F3892" s="160">
        <v>101111381</v>
      </c>
      <c r="G3892" s="215">
        <v>-78179.48</v>
      </c>
      <c r="H3892" s="214">
        <v>43497</v>
      </c>
      <c r="I3892" s="160" t="s">
        <v>501</v>
      </c>
      <c r="J3892" s="160" t="s">
        <v>376</v>
      </c>
      <c r="K3892" s="160">
        <f t="shared" si="76"/>
        <v>2</v>
      </c>
      <c r="L3892" s="160" t="e">
        <v>#N/A</v>
      </c>
      <c r="M3892" s="160"/>
    </row>
    <row r="3893" spans="1:13" x14ac:dyDescent="0.25">
      <c r="A3893" s="212" t="s">
        <v>102</v>
      </c>
      <c r="B3893" s="213">
        <v>10600501</v>
      </c>
      <c r="C3893" s="212" t="s">
        <v>12614</v>
      </c>
      <c r="D3893" s="214">
        <v>43525</v>
      </c>
      <c r="E3893" s="160" t="s">
        <v>373</v>
      </c>
      <c r="F3893" s="160">
        <v>101111381</v>
      </c>
      <c r="G3893" s="160">
        <v>-387.1</v>
      </c>
      <c r="H3893" s="214">
        <v>43497</v>
      </c>
      <c r="I3893" s="160" t="s">
        <v>501</v>
      </c>
      <c r="J3893" s="160" t="s">
        <v>375</v>
      </c>
      <c r="K3893" s="160">
        <f t="shared" si="76"/>
        <v>2</v>
      </c>
      <c r="L3893" s="160" t="e">
        <v>#N/A</v>
      </c>
      <c r="M3893" s="160"/>
    </row>
    <row r="3894" spans="1:13" x14ac:dyDescent="0.25">
      <c r="A3894" s="212" t="s">
        <v>102</v>
      </c>
      <c r="B3894" s="213">
        <v>10600501</v>
      </c>
      <c r="C3894" s="212" t="s">
        <v>12614</v>
      </c>
      <c r="D3894" s="214">
        <v>43525</v>
      </c>
      <c r="E3894" s="160" t="s">
        <v>373</v>
      </c>
      <c r="F3894" s="160">
        <v>101111384</v>
      </c>
      <c r="G3894" s="215">
        <v>-8889.66</v>
      </c>
      <c r="H3894" s="214">
        <v>43472</v>
      </c>
      <c r="I3894" s="160" t="s">
        <v>403</v>
      </c>
      <c r="J3894" s="160" t="s">
        <v>376</v>
      </c>
      <c r="K3894" s="160">
        <f t="shared" si="76"/>
        <v>1</v>
      </c>
      <c r="L3894" s="160" t="e">
        <v>#N/A</v>
      </c>
      <c r="M3894" s="160"/>
    </row>
    <row r="3895" spans="1:13" x14ac:dyDescent="0.25">
      <c r="A3895" s="212" t="s">
        <v>102</v>
      </c>
      <c r="B3895" s="213">
        <v>10600501</v>
      </c>
      <c r="C3895" s="212" t="s">
        <v>12614</v>
      </c>
      <c r="D3895" s="214">
        <v>43525</v>
      </c>
      <c r="E3895" s="160" t="s">
        <v>373</v>
      </c>
      <c r="F3895" s="160">
        <v>101111384</v>
      </c>
      <c r="G3895" s="215">
        <v>-1522.73</v>
      </c>
      <c r="H3895" s="214">
        <v>43472</v>
      </c>
      <c r="I3895" s="160" t="s">
        <v>403</v>
      </c>
      <c r="J3895" s="160" t="s">
        <v>377</v>
      </c>
      <c r="K3895" s="160">
        <f t="shared" si="76"/>
        <v>1</v>
      </c>
      <c r="L3895" s="160" t="e">
        <v>#N/A</v>
      </c>
      <c r="M3895" s="160"/>
    </row>
    <row r="3896" spans="1:13" x14ac:dyDescent="0.25">
      <c r="A3896" s="212" t="s">
        <v>102</v>
      </c>
      <c r="B3896" s="213">
        <v>10600501</v>
      </c>
      <c r="C3896" s="212" t="s">
        <v>12614</v>
      </c>
      <c r="D3896" s="214">
        <v>43525</v>
      </c>
      <c r="E3896" s="160" t="s">
        <v>373</v>
      </c>
      <c r="F3896" s="160">
        <v>101111389</v>
      </c>
      <c r="G3896" s="215">
        <v>11721.29</v>
      </c>
      <c r="H3896" s="214">
        <v>43538</v>
      </c>
      <c r="I3896" s="160" t="s">
        <v>591</v>
      </c>
      <c r="J3896" s="160" t="s">
        <v>377</v>
      </c>
      <c r="K3896" s="160">
        <f t="shared" si="76"/>
        <v>3</v>
      </c>
      <c r="L3896" s="160" t="e">
        <v>#N/A</v>
      </c>
      <c r="M3896" s="160"/>
    </row>
    <row r="3897" spans="1:13" x14ac:dyDescent="0.25">
      <c r="A3897" s="212" t="s">
        <v>102</v>
      </c>
      <c r="B3897" s="213">
        <v>10600501</v>
      </c>
      <c r="C3897" s="212" t="s">
        <v>12614</v>
      </c>
      <c r="D3897" s="214">
        <v>43525</v>
      </c>
      <c r="E3897" s="160" t="s">
        <v>373</v>
      </c>
      <c r="F3897" s="160">
        <v>101111389</v>
      </c>
      <c r="G3897" s="160">
        <v>125.32</v>
      </c>
      <c r="H3897" s="214">
        <v>43538</v>
      </c>
      <c r="I3897" s="160" t="s">
        <v>591</v>
      </c>
      <c r="J3897" s="160" t="s">
        <v>375</v>
      </c>
      <c r="K3897" s="160">
        <f t="shared" si="76"/>
        <v>3</v>
      </c>
      <c r="L3897" s="160" t="e">
        <v>#N/A</v>
      </c>
      <c r="M3897" s="160"/>
    </row>
    <row r="3898" spans="1:13" x14ac:dyDescent="0.25">
      <c r="A3898" s="212" t="s">
        <v>102</v>
      </c>
      <c r="B3898" s="213">
        <v>10600501</v>
      </c>
      <c r="C3898" s="212" t="s">
        <v>12614</v>
      </c>
      <c r="D3898" s="214">
        <v>43525</v>
      </c>
      <c r="E3898" s="160" t="s">
        <v>373</v>
      </c>
      <c r="F3898" s="160">
        <v>101111389</v>
      </c>
      <c r="G3898" s="215">
        <v>14243.83</v>
      </c>
      <c r="H3898" s="214">
        <v>43538</v>
      </c>
      <c r="I3898" s="160" t="s">
        <v>591</v>
      </c>
      <c r="J3898" s="160" t="s">
        <v>376</v>
      </c>
      <c r="K3898" s="160">
        <f t="shared" si="76"/>
        <v>3</v>
      </c>
      <c r="L3898" s="160" t="e">
        <v>#N/A</v>
      </c>
      <c r="M3898" s="160"/>
    </row>
    <row r="3899" spans="1:13" x14ac:dyDescent="0.25">
      <c r="A3899" s="212" t="s">
        <v>102</v>
      </c>
      <c r="B3899" s="213">
        <v>10600501</v>
      </c>
      <c r="C3899" s="212" t="s">
        <v>12614</v>
      </c>
      <c r="D3899" s="214">
        <v>43525</v>
      </c>
      <c r="E3899" s="160" t="s">
        <v>373</v>
      </c>
      <c r="F3899" s="160">
        <v>101111396</v>
      </c>
      <c r="G3899" s="215">
        <v>-1213.46</v>
      </c>
      <c r="H3899" s="214">
        <v>43494</v>
      </c>
      <c r="I3899" s="160" t="s">
        <v>471</v>
      </c>
      <c r="J3899" s="160" t="s">
        <v>377</v>
      </c>
      <c r="K3899" s="160">
        <f t="shared" si="76"/>
        <v>1</v>
      </c>
      <c r="L3899" s="160" t="e">
        <v>#N/A</v>
      </c>
      <c r="M3899" s="160"/>
    </row>
    <row r="3900" spans="1:13" x14ac:dyDescent="0.25">
      <c r="A3900" s="212" t="s">
        <v>102</v>
      </c>
      <c r="B3900" s="213">
        <v>10600501</v>
      </c>
      <c r="C3900" s="212" t="s">
        <v>12614</v>
      </c>
      <c r="D3900" s="214">
        <v>43525</v>
      </c>
      <c r="E3900" s="160" t="s">
        <v>373</v>
      </c>
      <c r="F3900" s="160">
        <v>101111396</v>
      </c>
      <c r="G3900" s="215">
        <v>-3590.18</v>
      </c>
      <c r="H3900" s="214">
        <v>43494</v>
      </c>
      <c r="I3900" s="160" t="s">
        <v>471</v>
      </c>
      <c r="J3900" s="160" t="s">
        <v>376</v>
      </c>
      <c r="K3900" s="160">
        <f t="shared" si="76"/>
        <v>1</v>
      </c>
      <c r="L3900" s="160" t="e">
        <v>#N/A</v>
      </c>
      <c r="M3900" s="160"/>
    </row>
    <row r="3901" spans="1:13" x14ac:dyDescent="0.25">
      <c r="A3901" s="212" t="s">
        <v>102</v>
      </c>
      <c r="B3901" s="213">
        <v>10600501</v>
      </c>
      <c r="C3901" s="212" t="s">
        <v>12614</v>
      </c>
      <c r="D3901" s="214">
        <v>43525</v>
      </c>
      <c r="E3901" s="160" t="s">
        <v>373</v>
      </c>
      <c r="F3901" s="160">
        <v>101111399</v>
      </c>
      <c r="G3901" s="160">
        <v>-297.89</v>
      </c>
      <c r="H3901" s="214">
        <v>43501</v>
      </c>
      <c r="I3901" s="160" t="s">
        <v>502</v>
      </c>
      <c r="J3901" s="160" t="s">
        <v>375</v>
      </c>
      <c r="K3901" s="160">
        <f t="shared" si="76"/>
        <v>2</v>
      </c>
      <c r="L3901" s="160" t="e">
        <v>#N/A</v>
      </c>
      <c r="M3901" s="160"/>
    </row>
    <row r="3902" spans="1:13" x14ac:dyDescent="0.25">
      <c r="A3902" s="212" t="s">
        <v>102</v>
      </c>
      <c r="B3902" s="213">
        <v>10600501</v>
      </c>
      <c r="C3902" s="212" t="s">
        <v>12614</v>
      </c>
      <c r="D3902" s="214">
        <v>43525</v>
      </c>
      <c r="E3902" s="160" t="s">
        <v>373</v>
      </c>
      <c r="F3902" s="160">
        <v>101111399</v>
      </c>
      <c r="G3902" s="215">
        <v>-11160.23</v>
      </c>
      <c r="H3902" s="214">
        <v>43501</v>
      </c>
      <c r="I3902" s="160" t="s">
        <v>502</v>
      </c>
      <c r="J3902" s="160" t="s">
        <v>376</v>
      </c>
      <c r="K3902" s="160">
        <f t="shared" si="76"/>
        <v>2</v>
      </c>
      <c r="L3902" s="160" t="e">
        <v>#N/A</v>
      </c>
      <c r="M3902" s="160"/>
    </row>
    <row r="3903" spans="1:13" x14ac:dyDescent="0.25">
      <c r="A3903" s="212" t="s">
        <v>102</v>
      </c>
      <c r="B3903" s="213">
        <v>10600501</v>
      </c>
      <c r="C3903" s="212" t="s">
        <v>12614</v>
      </c>
      <c r="D3903" s="214">
        <v>43525</v>
      </c>
      <c r="E3903" s="160" t="s">
        <v>373</v>
      </c>
      <c r="F3903" s="160">
        <v>101111399</v>
      </c>
      <c r="G3903" s="215">
        <v>-2340.7800000000002</v>
      </c>
      <c r="H3903" s="214">
        <v>43501</v>
      </c>
      <c r="I3903" s="160" t="s">
        <v>502</v>
      </c>
      <c r="J3903" s="160" t="s">
        <v>377</v>
      </c>
      <c r="K3903" s="160">
        <f t="shared" si="76"/>
        <v>2</v>
      </c>
      <c r="L3903" s="160" t="e">
        <v>#N/A</v>
      </c>
      <c r="M3903" s="160"/>
    </row>
    <row r="3904" spans="1:13" x14ac:dyDescent="0.25">
      <c r="A3904" s="212" t="s">
        <v>102</v>
      </c>
      <c r="B3904" s="213">
        <v>10600501</v>
      </c>
      <c r="C3904" s="212" t="s">
        <v>12614</v>
      </c>
      <c r="D3904" s="214">
        <v>43525</v>
      </c>
      <c r="E3904" s="160" t="s">
        <v>373</v>
      </c>
      <c r="F3904" s="160">
        <v>101111403</v>
      </c>
      <c r="G3904" s="160">
        <v>-119.35</v>
      </c>
      <c r="H3904" s="214">
        <v>43518</v>
      </c>
      <c r="I3904" s="160" t="s">
        <v>503</v>
      </c>
      <c r="J3904" s="160" t="s">
        <v>447</v>
      </c>
      <c r="K3904" s="160">
        <f t="shared" si="76"/>
        <v>2</v>
      </c>
      <c r="L3904" s="160" t="e">
        <v>#N/A</v>
      </c>
      <c r="M3904" s="160"/>
    </row>
    <row r="3905" spans="1:13" x14ac:dyDescent="0.25">
      <c r="A3905" s="212" t="s">
        <v>102</v>
      </c>
      <c r="B3905" s="213">
        <v>10600501</v>
      </c>
      <c r="C3905" s="212" t="s">
        <v>12614</v>
      </c>
      <c r="D3905" s="214">
        <v>43525</v>
      </c>
      <c r="E3905" s="160" t="s">
        <v>373</v>
      </c>
      <c r="F3905" s="160">
        <v>101111403</v>
      </c>
      <c r="G3905" s="215">
        <v>-5848.13</v>
      </c>
      <c r="H3905" s="214">
        <v>43518</v>
      </c>
      <c r="I3905" s="160" t="s">
        <v>503</v>
      </c>
      <c r="J3905" s="160" t="s">
        <v>376</v>
      </c>
      <c r="K3905" s="160">
        <f t="shared" si="76"/>
        <v>2</v>
      </c>
      <c r="L3905" s="160" t="e">
        <v>#N/A</v>
      </c>
      <c r="M3905" s="160"/>
    </row>
    <row r="3906" spans="1:13" x14ac:dyDescent="0.25">
      <c r="A3906" s="212" t="s">
        <v>102</v>
      </c>
      <c r="B3906" s="213">
        <v>10600501</v>
      </c>
      <c r="C3906" s="212" t="s">
        <v>12614</v>
      </c>
      <c r="D3906" s="214">
        <v>43525</v>
      </c>
      <c r="E3906" s="160" t="s">
        <v>373</v>
      </c>
      <c r="F3906" s="160">
        <v>101111403</v>
      </c>
      <c r="G3906" s="160">
        <v>-358.05</v>
      </c>
      <c r="H3906" s="214">
        <v>43518</v>
      </c>
      <c r="I3906" s="160" t="s">
        <v>503</v>
      </c>
      <c r="J3906" s="160" t="s">
        <v>380</v>
      </c>
      <c r="K3906" s="160">
        <f t="shared" si="76"/>
        <v>2</v>
      </c>
      <c r="L3906" s="160" t="e">
        <v>#N/A</v>
      </c>
      <c r="M3906" s="160"/>
    </row>
    <row r="3907" spans="1:13" x14ac:dyDescent="0.25">
      <c r="A3907" s="212" t="s">
        <v>102</v>
      </c>
      <c r="B3907" s="213">
        <v>10600501</v>
      </c>
      <c r="C3907" s="212" t="s">
        <v>12614</v>
      </c>
      <c r="D3907" s="214">
        <v>43525</v>
      </c>
      <c r="E3907" s="160" t="s">
        <v>373</v>
      </c>
      <c r="F3907" s="160">
        <v>101111403</v>
      </c>
      <c r="G3907" s="160">
        <v>-954.8</v>
      </c>
      <c r="H3907" s="214">
        <v>43518</v>
      </c>
      <c r="I3907" s="160" t="s">
        <v>503</v>
      </c>
      <c r="J3907" s="160" t="s">
        <v>375</v>
      </c>
      <c r="K3907" s="160">
        <f t="shared" si="76"/>
        <v>2</v>
      </c>
      <c r="L3907" s="160" t="e">
        <v>#N/A</v>
      </c>
      <c r="M3907" s="160"/>
    </row>
    <row r="3908" spans="1:13" x14ac:dyDescent="0.25">
      <c r="A3908" s="212" t="s">
        <v>102</v>
      </c>
      <c r="B3908" s="213">
        <v>10600501</v>
      </c>
      <c r="C3908" s="212" t="s">
        <v>12614</v>
      </c>
      <c r="D3908" s="214">
        <v>43525</v>
      </c>
      <c r="E3908" s="160" t="s">
        <v>373</v>
      </c>
      <c r="F3908" s="160">
        <v>101111403</v>
      </c>
      <c r="G3908" s="215">
        <v>-4654.6400000000003</v>
      </c>
      <c r="H3908" s="214">
        <v>43518</v>
      </c>
      <c r="I3908" s="160" t="s">
        <v>503</v>
      </c>
      <c r="J3908" s="160" t="s">
        <v>377</v>
      </c>
      <c r="K3908" s="160">
        <f t="shared" si="76"/>
        <v>2</v>
      </c>
      <c r="L3908" s="160" t="e">
        <v>#N/A</v>
      </c>
      <c r="M3908" s="160"/>
    </row>
    <row r="3909" spans="1:13" x14ac:dyDescent="0.25">
      <c r="A3909" s="212" t="s">
        <v>102</v>
      </c>
      <c r="B3909" s="213">
        <v>10600501</v>
      </c>
      <c r="C3909" s="212" t="s">
        <v>12614</v>
      </c>
      <c r="D3909" s="214">
        <v>43525</v>
      </c>
      <c r="E3909" s="160" t="s">
        <v>373</v>
      </c>
      <c r="F3909" s="160">
        <v>101111430</v>
      </c>
      <c r="G3909" s="215">
        <v>-3318.37</v>
      </c>
      <c r="H3909" s="214">
        <v>43528</v>
      </c>
      <c r="I3909" s="160" t="s">
        <v>563</v>
      </c>
      <c r="J3909" s="160" t="s">
        <v>376</v>
      </c>
      <c r="K3909" s="160">
        <f t="shared" si="76"/>
        <v>3</v>
      </c>
      <c r="L3909" s="160" t="e">
        <v>#N/A</v>
      </c>
      <c r="M3909" s="160"/>
    </row>
    <row r="3910" spans="1:13" x14ac:dyDescent="0.25">
      <c r="A3910" s="212" t="s">
        <v>102</v>
      </c>
      <c r="B3910" s="213">
        <v>10600501</v>
      </c>
      <c r="C3910" s="212" t="s">
        <v>12614</v>
      </c>
      <c r="D3910" s="214">
        <v>43525</v>
      </c>
      <c r="E3910" s="160" t="s">
        <v>373</v>
      </c>
      <c r="F3910" s="160">
        <v>101111430</v>
      </c>
      <c r="G3910" s="160">
        <v>-581.45000000000005</v>
      </c>
      <c r="H3910" s="214">
        <v>43528</v>
      </c>
      <c r="I3910" s="160" t="s">
        <v>563</v>
      </c>
      <c r="J3910" s="160" t="s">
        <v>377</v>
      </c>
      <c r="K3910" s="160">
        <f t="shared" si="76"/>
        <v>3</v>
      </c>
      <c r="L3910" s="160" t="e">
        <v>#N/A</v>
      </c>
      <c r="M3910" s="160"/>
    </row>
    <row r="3911" spans="1:13" x14ac:dyDescent="0.25">
      <c r="A3911" s="212" t="s">
        <v>102</v>
      </c>
      <c r="B3911" s="213">
        <v>10600501</v>
      </c>
      <c r="C3911" s="212" t="s">
        <v>12614</v>
      </c>
      <c r="D3911" s="214">
        <v>43525</v>
      </c>
      <c r="E3911" s="160" t="s">
        <v>373</v>
      </c>
      <c r="F3911" s="160">
        <v>101111430</v>
      </c>
      <c r="G3911" s="160">
        <v>-11.32</v>
      </c>
      <c r="H3911" s="214">
        <v>43528</v>
      </c>
      <c r="I3911" s="160" t="s">
        <v>563</v>
      </c>
      <c r="J3911" s="160" t="s">
        <v>375</v>
      </c>
      <c r="K3911" s="160">
        <f t="shared" si="76"/>
        <v>3</v>
      </c>
      <c r="L3911" s="160" t="e">
        <v>#N/A</v>
      </c>
      <c r="M3911" s="160"/>
    </row>
    <row r="3912" spans="1:13" x14ac:dyDescent="0.25">
      <c r="A3912" s="212" t="s">
        <v>102</v>
      </c>
      <c r="B3912" s="213">
        <v>10600501</v>
      </c>
      <c r="C3912" s="212" t="s">
        <v>12614</v>
      </c>
      <c r="D3912" s="214">
        <v>43525</v>
      </c>
      <c r="E3912" s="160" t="s">
        <v>373</v>
      </c>
      <c r="F3912" s="160">
        <v>101111444</v>
      </c>
      <c r="G3912" s="215">
        <v>-9207.26</v>
      </c>
      <c r="H3912" s="214">
        <v>43528</v>
      </c>
      <c r="I3912" s="160" t="s">
        <v>564</v>
      </c>
      <c r="J3912" s="160" t="s">
        <v>376</v>
      </c>
      <c r="K3912" s="160">
        <f t="shared" si="76"/>
        <v>3</v>
      </c>
      <c r="L3912" s="160" t="e">
        <v>#N/A</v>
      </c>
      <c r="M3912" s="160"/>
    </row>
    <row r="3913" spans="1:13" x14ac:dyDescent="0.25">
      <c r="A3913" s="212" t="s">
        <v>102</v>
      </c>
      <c r="B3913" s="213">
        <v>10600501</v>
      </c>
      <c r="C3913" s="212" t="s">
        <v>12614</v>
      </c>
      <c r="D3913" s="214">
        <v>43525</v>
      </c>
      <c r="E3913" s="160" t="s">
        <v>373</v>
      </c>
      <c r="F3913" s="160">
        <v>101111444</v>
      </c>
      <c r="G3913" s="215">
        <v>-2679.14</v>
      </c>
      <c r="H3913" s="214">
        <v>43528</v>
      </c>
      <c r="I3913" s="160" t="s">
        <v>564</v>
      </c>
      <c r="J3913" s="160" t="s">
        <v>377</v>
      </c>
      <c r="K3913" s="160">
        <f t="shared" si="76"/>
        <v>3</v>
      </c>
      <c r="L3913" s="160" t="e">
        <v>#N/A</v>
      </c>
      <c r="M3913" s="160"/>
    </row>
    <row r="3914" spans="1:13" x14ac:dyDescent="0.25">
      <c r="A3914" s="212" t="s">
        <v>102</v>
      </c>
      <c r="B3914" s="213">
        <v>10100501</v>
      </c>
      <c r="C3914" s="212" t="s">
        <v>12614</v>
      </c>
      <c r="D3914" s="214">
        <v>43525</v>
      </c>
      <c r="E3914" s="160" t="s">
        <v>383</v>
      </c>
      <c r="F3914" s="160">
        <v>101111124</v>
      </c>
      <c r="G3914" s="160">
        <v>-268.92</v>
      </c>
      <c r="H3914" s="214">
        <v>43364</v>
      </c>
      <c r="I3914" s="160" t="s">
        <v>384</v>
      </c>
      <c r="J3914" s="160" t="s">
        <v>375</v>
      </c>
      <c r="K3914" s="160">
        <v>2018</v>
      </c>
      <c r="L3914" s="160" t="e">
        <v>#N/A</v>
      </c>
      <c r="M3914" s="160"/>
    </row>
    <row r="3915" spans="1:13" x14ac:dyDescent="0.25">
      <c r="A3915" s="212" t="s">
        <v>102</v>
      </c>
      <c r="B3915" s="213">
        <v>10100501</v>
      </c>
      <c r="C3915" s="212" t="s">
        <v>12614</v>
      </c>
      <c r="D3915" s="214">
        <v>43525</v>
      </c>
      <c r="E3915" s="160" t="s">
        <v>383</v>
      </c>
      <c r="F3915" s="160">
        <v>101111124</v>
      </c>
      <c r="G3915" s="215">
        <v>-1682.83</v>
      </c>
      <c r="H3915" s="214">
        <v>43364</v>
      </c>
      <c r="I3915" s="160" t="s">
        <v>384</v>
      </c>
      <c r="J3915" s="160" t="s">
        <v>377</v>
      </c>
      <c r="K3915" s="160">
        <v>2018</v>
      </c>
      <c r="L3915" s="160" t="e">
        <v>#N/A</v>
      </c>
      <c r="M3915" s="160"/>
    </row>
    <row r="3916" spans="1:13" x14ac:dyDescent="0.25">
      <c r="A3916" s="212" t="s">
        <v>102</v>
      </c>
      <c r="B3916" s="213">
        <v>10100501</v>
      </c>
      <c r="C3916" s="212" t="s">
        <v>12614</v>
      </c>
      <c r="D3916" s="214">
        <v>43525</v>
      </c>
      <c r="E3916" s="160" t="s">
        <v>383</v>
      </c>
      <c r="F3916" s="160">
        <v>101111124</v>
      </c>
      <c r="G3916" s="160">
        <v>-771.9</v>
      </c>
      <c r="H3916" s="214">
        <v>43364</v>
      </c>
      <c r="I3916" s="160" t="s">
        <v>384</v>
      </c>
      <c r="J3916" s="160" t="s">
        <v>377</v>
      </c>
      <c r="K3916" s="160">
        <v>2018</v>
      </c>
      <c r="L3916" s="160" t="e">
        <v>#N/A</v>
      </c>
      <c r="M3916" s="160"/>
    </row>
    <row r="3917" spans="1:13" x14ac:dyDescent="0.25">
      <c r="A3917" s="212" t="s">
        <v>102</v>
      </c>
      <c r="B3917" s="213">
        <v>10100501</v>
      </c>
      <c r="C3917" s="212" t="s">
        <v>12614</v>
      </c>
      <c r="D3917" s="214">
        <v>43525</v>
      </c>
      <c r="E3917" s="160" t="s">
        <v>383</v>
      </c>
      <c r="F3917" s="160">
        <v>101111124</v>
      </c>
      <c r="G3917" s="215">
        <v>-7921.65</v>
      </c>
      <c r="H3917" s="214">
        <v>43364</v>
      </c>
      <c r="I3917" s="160" t="s">
        <v>384</v>
      </c>
      <c r="J3917" s="160" t="s">
        <v>376</v>
      </c>
      <c r="K3917" s="160">
        <v>2018</v>
      </c>
      <c r="L3917" s="160" t="e">
        <v>#N/A</v>
      </c>
      <c r="M3917" s="160"/>
    </row>
    <row r="3918" spans="1:13" x14ac:dyDescent="0.25">
      <c r="A3918" s="212" t="s">
        <v>102</v>
      </c>
      <c r="B3918" s="213">
        <v>10600501</v>
      </c>
      <c r="C3918" s="212" t="s">
        <v>12614</v>
      </c>
      <c r="D3918" s="214">
        <v>43525</v>
      </c>
      <c r="E3918" s="160" t="s">
        <v>373</v>
      </c>
      <c r="F3918" s="160">
        <v>101101585</v>
      </c>
      <c r="G3918" s="215">
        <v>28940.66</v>
      </c>
      <c r="H3918" s="214">
        <v>43553</v>
      </c>
      <c r="I3918" s="160" t="s">
        <v>611</v>
      </c>
      <c r="J3918" s="160" t="s">
        <v>377</v>
      </c>
      <c r="K3918" s="160">
        <f t="shared" ref="K3918:K3949" si="77">MONTH(H3918)</f>
        <v>3</v>
      </c>
      <c r="L3918" s="160" t="e">
        <v>#N/A</v>
      </c>
      <c r="M3918" s="160"/>
    </row>
    <row r="3919" spans="1:13" x14ac:dyDescent="0.25">
      <c r="A3919" s="212" t="s">
        <v>102</v>
      </c>
      <c r="B3919" s="213">
        <v>10600501</v>
      </c>
      <c r="C3919" s="212" t="s">
        <v>12614</v>
      </c>
      <c r="D3919" s="214">
        <v>43525</v>
      </c>
      <c r="E3919" s="160" t="s">
        <v>373</v>
      </c>
      <c r="F3919" s="160">
        <v>101101624</v>
      </c>
      <c r="G3919" s="215">
        <v>2064.3000000000002</v>
      </c>
      <c r="H3919" s="214">
        <v>43497</v>
      </c>
      <c r="I3919" s="160" t="s">
        <v>487</v>
      </c>
      <c r="J3919" s="160" t="s">
        <v>377</v>
      </c>
      <c r="K3919" s="160">
        <f t="shared" si="77"/>
        <v>2</v>
      </c>
      <c r="L3919" s="160" t="e">
        <v>#N/A</v>
      </c>
      <c r="M3919" s="160"/>
    </row>
    <row r="3920" spans="1:13" x14ac:dyDescent="0.25">
      <c r="A3920" s="212" t="s">
        <v>102</v>
      </c>
      <c r="B3920" s="213">
        <v>10600501</v>
      </c>
      <c r="C3920" s="212" t="s">
        <v>12614</v>
      </c>
      <c r="D3920" s="214">
        <v>43525</v>
      </c>
      <c r="E3920" s="160" t="s">
        <v>373</v>
      </c>
      <c r="F3920" s="160">
        <v>101101624</v>
      </c>
      <c r="G3920" s="215">
        <v>7102.55</v>
      </c>
      <c r="H3920" s="214">
        <v>43497</v>
      </c>
      <c r="I3920" s="160" t="s">
        <v>487</v>
      </c>
      <c r="J3920" s="160" t="s">
        <v>376</v>
      </c>
      <c r="K3920" s="160">
        <f t="shared" si="77"/>
        <v>2</v>
      </c>
      <c r="L3920" s="160" t="e">
        <v>#N/A</v>
      </c>
      <c r="M3920" s="160"/>
    </row>
    <row r="3921" spans="1:13" x14ac:dyDescent="0.25">
      <c r="A3921" s="212" t="s">
        <v>102</v>
      </c>
      <c r="B3921" s="213">
        <v>10600501</v>
      </c>
      <c r="C3921" s="212" t="s">
        <v>12614</v>
      </c>
      <c r="D3921" s="214">
        <v>43525</v>
      </c>
      <c r="E3921" s="160" t="s">
        <v>373</v>
      </c>
      <c r="F3921" s="160">
        <v>101101624</v>
      </c>
      <c r="G3921" s="160">
        <v>92</v>
      </c>
      <c r="H3921" s="214">
        <v>43497</v>
      </c>
      <c r="I3921" s="160" t="s">
        <v>487</v>
      </c>
      <c r="J3921" s="160" t="s">
        <v>375</v>
      </c>
      <c r="K3921" s="160">
        <f t="shared" si="77"/>
        <v>2</v>
      </c>
      <c r="L3921" s="160" t="e">
        <v>#N/A</v>
      </c>
      <c r="M3921" s="160"/>
    </row>
    <row r="3922" spans="1:13" x14ac:dyDescent="0.25">
      <c r="A3922" s="212" t="s">
        <v>102</v>
      </c>
      <c r="B3922" s="213">
        <v>10600501</v>
      </c>
      <c r="C3922" s="212" t="s">
        <v>12614</v>
      </c>
      <c r="D3922" s="214">
        <v>43525</v>
      </c>
      <c r="E3922" s="160" t="s">
        <v>373</v>
      </c>
      <c r="F3922" s="160">
        <v>101101661</v>
      </c>
      <c r="G3922" s="160">
        <v>23.94</v>
      </c>
      <c r="H3922" s="214">
        <v>43494</v>
      </c>
      <c r="I3922" s="160" t="s">
        <v>460</v>
      </c>
      <c r="J3922" s="160" t="s">
        <v>375</v>
      </c>
      <c r="K3922" s="160">
        <f t="shared" si="77"/>
        <v>1</v>
      </c>
      <c r="L3922" s="160" t="e">
        <v>#N/A</v>
      </c>
      <c r="M3922" s="160"/>
    </row>
    <row r="3923" spans="1:13" x14ac:dyDescent="0.25">
      <c r="A3923" s="212" t="s">
        <v>102</v>
      </c>
      <c r="B3923" s="213">
        <v>10600501</v>
      </c>
      <c r="C3923" s="212" t="s">
        <v>12614</v>
      </c>
      <c r="D3923" s="214">
        <v>43525</v>
      </c>
      <c r="E3923" s="160" t="s">
        <v>373</v>
      </c>
      <c r="F3923" s="160">
        <v>101101661</v>
      </c>
      <c r="G3923" s="215">
        <v>24824.41</v>
      </c>
      <c r="H3923" s="214">
        <v>43494</v>
      </c>
      <c r="I3923" s="160" t="s">
        <v>460</v>
      </c>
      <c r="J3923" s="160" t="s">
        <v>376</v>
      </c>
      <c r="K3923" s="160">
        <f t="shared" si="77"/>
        <v>1</v>
      </c>
      <c r="L3923" s="160" t="e">
        <v>#N/A</v>
      </c>
      <c r="M3923" s="160"/>
    </row>
    <row r="3924" spans="1:13" x14ac:dyDescent="0.25">
      <c r="A3924" s="212" t="s">
        <v>102</v>
      </c>
      <c r="B3924" s="213">
        <v>10600501</v>
      </c>
      <c r="C3924" s="212" t="s">
        <v>12614</v>
      </c>
      <c r="D3924" s="214">
        <v>43525</v>
      </c>
      <c r="E3924" s="160" t="s">
        <v>373</v>
      </c>
      <c r="F3924" s="160">
        <v>101101661</v>
      </c>
      <c r="G3924" s="215">
        <v>6654.28</v>
      </c>
      <c r="H3924" s="214">
        <v>43494</v>
      </c>
      <c r="I3924" s="160" t="s">
        <v>460</v>
      </c>
      <c r="J3924" s="160" t="s">
        <v>377</v>
      </c>
      <c r="K3924" s="160">
        <f t="shared" si="77"/>
        <v>1</v>
      </c>
      <c r="L3924" s="160" t="e">
        <v>#N/A</v>
      </c>
      <c r="M3924" s="160"/>
    </row>
    <row r="3925" spans="1:13" x14ac:dyDescent="0.25">
      <c r="A3925" s="212" t="s">
        <v>102</v>
      </c>
      <c r="B3925" s="213">
        <v>10600501</v>
      </c>
      <c r="C3925" s="212" t="s">
        <v>12614</v>
      </c>
      <c r="D3925" s="214">
        <v>43525</v>
      </c>
      <c r="E3925" s="160" t="s">
        <v>373</v>
      </c>
      <c r="F3925" s="160">
        <v>101101681</v>
      </c>
      <c r="G3925" s="215">
        <v>3513.98</v>
      </c>
      <c r="H3925" s="214">
        <v>43496</v>
      </c>
      <c r="I3925" s="160" t="s">
        <v>483</v>
      </c>
      <c r="J3925" s="160" t="s">
        <v>375</v>
      </c>
      <c r="K3925" s="160">
        <f t="shared" si="77"/>
        <v>1</v>
      </c>
      <c r="L3925" s="160" t="e">
        <v>#N/A</v>
      </c>
      <c r="M3925" s="160"/>
    </row>
    <row r="3926" spans="1:13" x14ac:dyDescent="0.25">
      <c r="A3926" s="212" t="s">
        <v>102</v>
      </c>
      <c r="B3926" s="213">
        <v>10600501</v>
      </c>
      <c r="C3926" s="212" t="s">
        <v>12614</v>
      </c>
      <c r="D3926" s="214">
        <v>43525</v>
      </c>
      <c r="E3926" s="160" t="s">
        <v>373</v>
      </c>
      <c r="F3926" s="160">
        <v>101101681</v>
      </c>
      <c r="G3926" s="215">
        <v>6250.12</v>
      </c>
      <c r="H3926" s="214">
        <v>43496</v>
      </c>
      <c r="I3926" s="160" t="s">
        <v>483</v>
      </c>
      <c r="J3926" s="160" t="s">
        <v>377</v>
      </c>
      <c r="K3926" s="160">
        <f t="shared" si="77"/>
        <v>1</v>
      </c>
      <c r="L3926" s="160" t="e">
        <v>#N/A</v>
      </c>
      <c r="M3926" s="160"/>
    </row>
    <row r="3927" spans="1:13" x14ac:dyDescent="0.25">
      <c r="A3927" s="212" t="s">
        <v>102</v>
      </c>
      <c r="B3927" s="213">
        <v>10600501</v>
      </c>
      <c r="C3927" s="212" t="s">
        <v>12614</v>
      </c>
      <c r="D3927" s="214">
        <v>43525</v>
      </c>
      <c r="E3927" s="160" t="s">
        <v>373</v>
      </c>
      <c r="F3927" s="160">
        <v>101101701</v>
      </c>
      <c r="G3927" s="160">
        <v>31.9</v>
      </c>
      <c r="H3927" s="214">
        <v>43528</v>
      </c>
      <c r="I3927" s="160" t="s">
        <v>548</v>
      </c>
      <c r="J3927" s="160" t="s">
        <v>375</v>
      </c>
      <c r="K3927" s="160">
        <f t="shared" si="77"/>
        <v>3</v>
      </c>
      <c r="L3927" s="160" t="e">
        <v>#N/A</v>
      </c>
      <c r="M3927" s="160"/>
    </row>
    <row r="3928" spans="1:13" x14ac:dyDescent="0.25">
      <c r="A3928" s="212" t="s">
        <v>102</v>
      </c>
      <c r="B3928" s="213">
        <v>10600501</v>
      </c>
      <c r="C3928" s="212" t="s">
        <v>12614</v>
      </c>
      <c r="D3928" s="214">
        <v>43525</v>
      </c>
      <c r="E3928" s="160" t="s">
        <v>373</v>
      </c>
      <c r="F3928" s="160">
        <v>101101701</v>
      </c>
      <c r="G3928" s="215">
        <v>17762.75</v>
      </c>
      <c r="H3928" s="214">
        <v>43528</v>
      </c>
      <c r="I3928" s="160" t="s">
        <v>548</v>
      </c>
      <c r="J3928" s="160" t="s">
        <v>376</v>
      </c>
      <c r="K3928" s="160">
        <f t="shared" si="77"/>
        <v>3</v>
      </c>
      <c r="L3928" s="160" t="e">
        <v>#N/A</v>
      </c>
      <c r="M3928" s="160"/>
    </row>
    <row r="3929" spans="1:13" x14ac:dyDescent="0.25">
      <c r="A3929" s="212" t="s">
        <v>102</v>
      </c>
      <c r="B3929" s="213">
        <v>10600501</v>
      </c>
      <c r="C3929" s="212" t="s">
        <v>12614</v>
      </c>
      <c r="D3929" s="214">
        <v>43525</v>
      </c>
      <c r="E3929" s="160" t="s">
        <v>373</v>
      </c>
      <c r="F3929" s="160">
        <v>101101701</v>
      </c>
      <c r="G3929" s="215">
        <v>9300.2199999999993</v>
      </c>
      <c r="H3929" s="214">
        <v>43528</v>
      </c>
      <c r="I3929" s="160" t="s">
        <v>548</v>
      </c>
      <c r="J3929" s="160" t="s">
        <v>377</v>
      </c>
      <c r="K3929" s="160">
        <f t="shared" si="77"/>
        <v>3</v>
      </c>
      <c r="L3929" s="160" t="e">
        <v>#N/A</v>
      </c>
      <c r="M3929" s="160"/>
    </row>
    <row r="3930" spans="1:13" x14ac:dyDescent="0.25">
      <c r="A3930" s="212" t="s">
        <v>102</v>
      </c>
      <c r="B3930" s="213">
        <v>10600501</v>
      </c>
      <c r="C3930" s="212" t="s">
        <v>12614</v>
      </c>
      <c r="D3930" s="214">
        <v>43525</v>
      </c>
      <c r="E3930" s="160" t="s">
        <v>373</v>
      </c>
      <c r="F3930" s="160">
        <v>101101767</v>
      </c>
      <c r="G3930" s="160">
        <v>168.94</v>
      </c>
      <c r="H3930" s="214">
        <v>43496</v>
      </c>
      <c r="I3930" s="160" t="s">
        <v>484</v>
      </c>
      <c r="J3930" s="160" t="s">
        <v>377</v>
      </c>
      <c r="K3930" s="160">
        <f t="shared" si="77"/>
        <v>1</v>
      </c>
      <c r="L3930" s="160" t="e">
        <v>#N/A</v>
      </c>
      <c r="M3930" s="160"/>
    </row>
    <row r="3931" spans="1:13" x14ac:dyDescent="0.25">
      <c r="A3931" s="212" t="s">
        <v>102</v>
      </c>
      <c r="B3931" s="213">
        <v>10600501</v>
      </c>
      <c r="C3931" s="212" t="s">
        <v>12614</v>
      </c>
      <c r="D3931" s="214">
        <v>43525</v>
      </c>
      <c r="E3931" s="160" t="s">
        <v>373</v>
      </c>
      <c r="F3931" s="160">
        <v>101098867</v>
      </c>
      <c r="G3931" s="160">
        <v>307.02</v>
      </c>
      <c r="H3931" s="214">
        <v>43467</v>
      </c>
      <c r="I3931" s="160" t="s">
        <v>390</v>
      </c>
      <c r="J3931" s="160" t="s">
        <v>375</v>
      </c>
      <c r="K3931" s="160">
        <f t="shared" si="77"/>
        <v>1</v>
      </c>
      <c r="L3931" s="160" t="e">
        <v>#N/A</v>
      </c>
      <c r="M3931" s="160"/>
    </row>
    <row r="3932" spans="1:13" x14ac:dyDescent="0.25">
      <c r="A3932" s="212" t="s">
        <v>102</v>
      </c>
      <c r="B3932" s="213">
        <v>10600501</v>
      </c>
      <c r="C3932" s="212" t="s">
        <v>12614</v>
      </c>
      <c r="D3932" s="214">
        <v>43525</v>
      </c>
      <c r="E3932" s="160" t="s">
        <v>373</v>
      </c>
      <c r="F3932" s="160">
        <v>101098867</v>
      </c>
      <c r="G3932" s="215">
        <v>65883.850000000006</v>
      </c>
      <c r="H3932" s="214">
        <v>43467</v>
      </c>
      <c r="I3932" s="160" t="s">
        <v>390</v>
      </c>
      <c r="J3932" s="160" t="s">
        <v>376</v>
      </c>
      <c r="K3932" s="160">
        <f t="shared" si="77"/>
        <v>1</v>
      </c>
      <c r="L3932" s="160" t="e">
        <v>#N/A</v>
      </c>
      <c r="M3932" s="160"/>
    </row>
    <row r="3933" spans="1:13" x14ac:dyDescent="0.25">
      <c r="A3933" s="212" t="s">
        <v>102</v>
      </c>
      <c r="B3933" s="213">
        <v>10600501</v>
      </c>
      <c r="C3933" s="212" t="s">
        <v>12614</v>
      </c>
      <c r="D3933" s="214">
        <v>43525</v>
      </c>
      <c r="E3933" s="160" t="s">
        <v>373</v>
      </c>
      <c r="F3933" s="160">
        <v>101098867</v>
      </c>
      <c r="G3933" s="215">
        <v>27363.45</v>
      </c>
      <c r="H3933" s="214">
        <v>43467</v>
      </c>
      <c r="I3933" s="160" t="s">
        <v>390</v>
      </c>
      <c r="J3933" s="160" t="s">
        <v>377</v>
      </c>
      <c r="K3933" s="160">
        <f t="shared" si="77"/>
        <v>1</v>
      </c>
      <c r="L3933" s="160" t="e">
        <v>#N/A</v>
      </c>
      <c r="M3933" s="160"/>
    </row>
    <row r="3934" spans="1:13" x14ac:dyDescent="0.25">
      <c r="A3934" s="212" t="s">
        <v>102</v>
      </c>
      <c r="B3934" s="213">
        <v>10600501</v>
      </c>
      <c r="C3934" s="212" t="s">
        <v>12614</v>
      </c>
      <c r="D3934" s="214">
        <v>43525</v>
      </c>
      <c r="E3934" s="160" t="s">
        <v>373</v>
      </c>
      <c r="F3934" s="160">
        <v>101101767</v>
      </c>
      <c r="G3934" s="160">
        <v>68.42</v>
      </c>
      <c r="H3934" s="214">
        <v>43496</v>
      </c>
      <c r="I3934" s="160" t="s">
        <v>484</v>
      </c>
      <c r="J3934" s="160" t="s">
        <v>375</v>
      </c>
      <c r="K3934" s="160">
        <f t="shared" si="77"/>
        <v>1</v>
      </c>
      <c r="L3934" s="160" t="e">
        <v>#N/A</v>
      </c>
      <c r="M3934" s="160"/>
    </row>
    <row r="3935" spans="1:13" x14ac:dyDescent="0.25">
      <c r="A3935" s="212" t="s">
        <v>102</v>
      </c>
      <c r="B3935" s="213">
        <v>10600501</v>
      </c>
      <c r="C3935" s="212" t="s">
        <v>12614</v>
      </c>
      <c r="D3935" s="214">
        <v>43525</v>
      </c>
      <c r="E3935" s="160" t="s">
        <v>373</v>
      </c>
      <c r="F3935" s="160">
        <v>101101767</v>
      </c>
      <c r="G3935" s="215">
        <v>9461.5400000000009</v>
      </c>
      <c r="H3935" s="214">
        <v>43496</v>
      </c>
      <c r="I3935" s="160" t="s">
        <v>484</v>
      </c>
      <c r="J3935" s="160" t="s">
        <v>376</v>
      </c>
      <c r="K3935" s="160">
        <f t="shared" si="77"/>
        <v>1</v>
      </c>
      <c r="L3935" s="160" t="e">
        <v>#N/A</v>
      </c>
      <c r="M3935" s="160"/>
    </row>
    <row r="3936" spans="1:13" x14ac:dyDescent="0.25">
      <c r="A3936" s="212" t="s">
        <v>102</v>
      </c>
      <c r="B3936" s="213">
        <v>10600501</v>
      </c>
      <c r="C3936" s="212" t="s">
        <v>12614</v>
      </c>
      <c r="D3936" s="214">
        <v>43525</v>
      </c>
      <c r="E3936" s="160" t="s">
        <v>373</v>
      </c>
      <c r="F3936" s="160">
        <v>101102101</v>
      </c>
      <c r="G3936" s="160">
        <v>208.61</v>
      </c>
      <c r="H3936" s="214">
        <v>43549</v>
      </c>
      <c r="I3936" s="160" t="s">
        <v>576</v>
      </c>
      <c r="J3936" s="160" t="s">
        <v>375</v>
      </c>
      <c r="K3936" s="160">
        <f t="shared" si="77"/>
        <v>3</v>
      </c>
      <c r="L3936" s="160" t="e">
        <v>#N/A</v>
      </c>
      <c r="M3936" s="160"/>
    </row>
    <row r="3937" spans="1:13" x14ac:dyDescent="0.25">
      <c r="A3937" s="212" t="s">
        <v>102</v>
      </c>
      <c r="B3937" s="213">
        <v>10600501</v>
      </c>
      <c r="C3937" s="212" t="s">
        <v>12614</v>
      </c>
      <c r="D3937" s="214">
        <v>43525</v>
      </c>
      <c r="E3937" s="160" t="s">
        <v>373</v>
      </c>
      <c r="F3937" s="160">
        <v>101102101</v>
      </c>
      <c r="G3937" s="215">
        <v>1019.87</v>
      </c>
      <c r="H3937" s="214">
        <v>43549</v>
      </c>
      <c r="I3937" s="160" t="s">
        <v>576</v>
      </c>
      <c r="J3937" s="160" t="s">
        <v>377</v>
      </c>
      <c r="K3937" s="160">
        <f t="shared" si="77"/>
        <v>3</v>
      </c>
      <c r="L3937" s="160" t="e">
        <v>#N/A</v>
      </c>
      <c r="M3937" s="160"/>
    </row>
    <row r="3938" spans="1:13" x14ac:dyDescent="0.25">
      <c r="A3938" s="212" t="s">
        <v>102</v>
      </c>
      <c r="B3938" s="213">
        <v>10600501</v>
      </c>
      <c r="C3938" s="212" t="s">
        <v>12614</v>
      </c>
      <c r="D3938" s="214">
        <v>43525</v>
      </c>
      <c r="E3938" s="160" t="s">
        <v>373</v>
      </c>
      <c r="F3938" s="160">
        <v>101102101</v>
      </c>
      <c r="G3938" s="215">
        <v>15168.91</v>
      </c>
      <c r="H3938" s="214">
        <v>43549</v>
      </c>
      <c r="I3938" s="160" t="s">
        <v>576</v>
      </c>
      <c r="J3938" s="160" t="s">
        <v>376</v>
      </c>
      <c r="K3938" s="160">
        <f t="shared" si="77"/>
        <v>3</v>
      </c>
      <c r="L3938" s="160" t="e">
        <v>#N/A</v>
      </c>
      <c r="M3938" s="160"/>
    </row>
    <row r="3939" spans="1:13" x14ac:dyDescent="0.25">
      <c r="A3939" s="212" t="s">
        <v>102</v>
      </c>
      <c r="B3939" s="213">
        <v>10600501</v>
      </c>
      <c r="C3939" s="212" t="s">
        <v>12614</v>
      </c>
      <c r="D3939" s="214">
        <v>43525</v>
      </c>
      <c r="E3939" s="160" t="s">
        <v>373</v>
      </c>
      <c r="F3939" s="160">
        <v>101102186</v>
      </c>
      <c r="G3939" s="215">
        <v>6293.72</v>
      </c>
      <c r="H3939" s="214">
        <v>43544</v>
      </c>
      <c r="I3939" s="160" t="s">
        <v>577</v>
      </c>
      <c r="J3939" s="160" t="s">
        <v>377</v>
      </c>
      <c r="K3939" s="160">
        <f t="shared" si="77"/>
        <v>3</v>
      </c>
      <c r="L3939" s="160" t="e">
        <v>#N/A</v>
      </c>
      <c r="M3939" s="160"/>
    </row>
    <row r="3940" spans="1:13" x14ac:dyDescent="0.25">
      <c r="A3940" s="212" t="s">
        <v>102</v>
      </c>
      <c r="B3940" s="213">
        <v>10600501</v>
      </c>
      <c r="C3940" s="212" t="s">
        <v>12614</v>
      </c>
      <c r="D3940" s="214">
        <v>43525</v>
      </c>
      <c r="E3940" s="160" t="s">
        <v>373</v>
      </c>
      <c r="F3940" s="160">
        <v>101102186</v>
      </c>
      <c r="G3940" s="160">
        <v>348.84</v>
      </c>
      <c r="H3940" s="214">
        <v>43544</v>
      </c>
      <c r="I3940" s="160" t="s">
        <v>577</v>
      </c>
      <c r="J3940" s="160" t="s">
        <v>375</v>
      </c>
      <c r="K3940" s="160">
        <f t="shared" si="77"/>
        <v>3</v>
      </c>
      <c r="L3940" s="160" t="e">
        <v>#N/A</v>
      </c>
      <c r="M3940" s="160"/>
    </row>
    <row r="3941" spans="1:13" x14ac:dyDescent="0.25">
      <c r="A3941" s="212" t="s">
        <v>102</v>
      </c>
      <c r="B3941" s="213">
        <v>10600501</v>
      </c>
      <c r="C3941" s="212" t="s">
        <v>12614</v>
      </c>
      <c r="D3941" s="214">
        <v>43525</v>
      </c>
      <c r="E3941" s="160" t="s">
        <v>373</v>
      </c>
      <c r="F3941" s="160">
        <v>101102186</v>
      </c>
      <c r="G3941" s="215">
        <v>16171.35</v>
      </c>
      <c r="H3941" s="214">
        <v>43544</v>
      </c>
      <c r="I3941" s="160" t="s">
        <v>577</v>
      </c>
      <c r="J3941" s="160" t="s">
        <v>376</v>
      </c>
      <c r="K3941" s="160">
        <f t="shared" si="77"/>
        <v>3</v>
      </c>
      <c r="L3941" s="160" t="e">
        <v>#N/A</v>
      </c>
      <c r="M3941" s="160"/>
    </row>
    <row r="3942" spans="1:13" x14ac:dyDescent="0.25">
      <c r="A3942" s="212" t="s">
        <v>102</v>
      </c>
      <c r="B3942" s="213">
        <v>10600501</v>
      </c>
      <c r="C3942" s="212" t="s">
        <v>12614</v>
      </c>
      <c r="D3942" s="214">
        <v>43525</v>
      </c>
      <c r="E3942" s="160" t="s">
        <v>373</v>
      </c>
      <c r="F3942" s="160">
        <v>101102255</v>
      </c>
      <c r="G3942" s="160">
        <v>234.34</v>
      </c>
      <c r="H3942" s="214">
        <v>43497</v>
      </c>
      <c r="I3942" s="160" t="s">
        <v>488</v>
      </c>
      <c r="J3942" s="160" t="s">
        <v>375</v>
      </c>
      <c r="K3942" s="160">
        <f t="shared" si="77"/>
        <v>2</v>
      </c>
      <c r="L3942" s="160" t="e">
        <v>#N/A</v>
      </c>
      <c r="M3942" s="160"/>
    </row>
    <row r="3943" spans="1:13" x14ac:dyDescent="0.25">
      <c r="A3943" s="212" t="s">
        <v>102</v>
      </c>
      <c r="B3943" s="213">
        <v>10600501</v>
      </c>
      <c r="C3943" s="212" t="s">
        <v>12614</v>
      </c>
      <c r="D3943" s="214">
        <v>43525</v>
      </c>
      <c r="E3943" s="160" t="s">
        <v>373</v>
      </c>
      <c r="F3943" s="160">
        <v>101102255</v>
      </c>
      <c r="G3943" s="215">
        <v>7802.76</v>
      </c>
      <c r="H3943" s="214">
        <v>43497</v>
      </c>
      <c r="I3943" s="160" t="s">
        <v>488</v>
      </c>
      <c r="J3943" s="160" t="s">
        <v>376</v>
      </c>
      <c r="K3943" s="160">
        <f t="shared" si="77"/>
        <v>2</v>
      </c>
      <c r="L3943" s="160" t="e">
        <v>#N/A</v>
      </c>
      <c r="M3943" s="160"/>
    </row>
    <row r="3944" spans="1:13" x14ac:dyDescent="0.25">
      <c r="A3944" s="212" t="s">
        <v>102</v>
      </c>
      <c r="B3944" s="213">
        <v>10600501</v>
      </c>
      <c r="C3944" s="212" t="s">
        <v>12614</v>
      </c>
      <c r="D3944" s="214">
        <v>43525</v>
      </c>
      <c r="E3944" s="160" t="s">
        <v>373</v>
      </c>
      <c r="F3944" s="160">
        <v>101102255</v>
      </c>
      <c r="G3944" s="215">
        <v>2839.75</v>
      </c>
      <c r="H3944" s="214">
        <v>43497</v>
      </c>
      <c r="I3944" s="160" t="s">
        <v>488</v>
      </c>
      <c r="J3944" s="160" t="s">
        <v>377</v>
      </c>
      <c r="K3944" s="160">
        <f t="shared" si="77"/>
        <v>2</v>
      </c>
      <c r="L3944" s="160" t="e">
        <v>#N/A</v>
      </c>
      <c r="M3944" s="160"/>
    </row>
    <row r="3945" spans="1:13" x14ac:dyDescent="0.25">
      <c r="A3945" s="212" t="s">
        <v>102</v>
      </c>
      <c r="B3945" s="213">
        <v>10600501</v>
      </c>
      <c r="C3945" s="212" t="s">
        <v>12614</v>
      </c>
      <c r="D3945" s="214">
        <v>43525</v>
      </c>
      <c r="E3945" s="160" t="s">
        <v>373</v>
      </c>
      <c r="F3945" s="160">
        <v>101102267</v>
      </c>
      <c r="G3945" s="215">
        <v>4885.3100000000004</v>
      </c>
      <c r="H3945" s="214">
        <v>43550</v>
      </c>
      <c r="I3945" s="160" t="s">
        <v>578</v>
      </c>
      <c r="J3945" s="160" t="s">
        <v>380</v>
      </c>
      <c r="K3945" s="160">
        <f t="shared" si="77"/>
        <v>3</v>
      </c>
      <c r="L3945" s="160" t="e">
        <v>#N/A</v>
      </c>
      <c r="M3945" s="160"/>
    </row>
    <row r="3946" spans="1:13" x14ac:dyDescent="0.25">
      <c r="A3946" s="212" t="s">
        <v>102</v>
      </c>
      <c r="B3946" s="213">
        <v>10600501</v>
      </c>
      <c r="C3946" s="212" t="s">
        <v>12614</v>
      </c>
      <c r="D3946" s="214">
        <v>43525</v>
      </c>
      <c r="E3946" s="160" t="s">
        <v>373</v>
      </c>
      <c r="F3946" s="160">
        <v>101102267</v>
      </c>
      <c r="G3946" s="215">
        <v>63509.14</v>
      </c>
      <c r="H3946" s="214">
        <v>43550</v>
      </c>
      <c r="I3946" s="160" t="s">
        <v>578</v>
      </c>
      <c r="J3946" s="160" t="s">
        <v>377</v>
      </c>
      <c r="K3946" s="160">
        <f t="shared" si="77"/>
        <v>3</v>
      </c>
      <c r="L3946" s="160" t="e">
        <v>#N/A</v>
      </c>
      <c r="M3946" s="160"/>
    </row>
    <row r="3947" spans="1:13" x14ac:dyDescent="0.25">
      <c r="A3947" s="212" t="s">
        <v>102</v>
      </c>
      <c r="B3947" s="213">
        <v>10600501</v>
      </c>
      <c r="C3947" s="212" t="s">
        <v>12614</v>
      </c>
      <c r="D3947" s="214">
        <v>43525</v>
      </c>
      <c r="E3947" s="160" t="s">
        <v>373</v>
      </c>
      <c r="F3947" s="160">
        <v>101102267</v>
      </c>
      <c r="G3947" s="215">
        <v>79793.539999999994</v>
      </c>
      <c r="H3947" s="214">
        <v>43550</v>
      </c>
      <c r="I3947" s="160" t="s">
        <v>578</v>
      </c>
      <c r="J3947" s="160" t="s">
        <v>376</v>
      </c>
      <c r="K3947" s="160">
        <f t="shared" si="77"/>
        <v>3</v>
      </c>
      <c r="L3947" s="160" t="e">
        <v>#N/A</v>
      </c>
      <c r="M3947" s="160"/>
    </row>
    <row r="3948" spans="1:13" x14ac:dyDescent="0.25">
      <c r="A3948" s="212" t="s">
        <v>102</v>
      </c>
      <c r="B3948" s="213">
        <v>10600501</v>
      </c>
      <c r="C3948" s="212" t="s">
        <v>12614</v>
      </c>
      <c r="D3948" s="214">
        <v>43525</v>
      </c>
      <c r="E3948" s="160" t="s">
        <v>373</v>
      </c>
      <c r="F3948" s="160">
        <v>101102267</v>
      </c>
      <c r="G3948" s="215">
        <v>13027.52</v>
      </c>
      <c r="H3948" s="214">
        <v>43550</v>
      </c>
      <c r="I3948" s="160" t="s">
        <v>578</v>
      </c>
      <c r="J3948" s="160" t="s">
        <v>375</v>
      </c>
      <c r="K3948" s="160">
        <f t="shared" si="77"/>
        <v>3</v>
      </c>
      <c r="L3948" s="160" t="e">
        <v>#N/A</v>
      </c>
      <c r="M3948" s="160"/>
    </row>
    <row r="3949" spans="1:13" x14ac:dyDescent="0.25">
      <c r="A3949" s="212" t="s">
        <v>102</v>
      </c>
      <c r="B3949" s="213">
        <v>10600501</v>
      </c>
      <c r="C3949" s="212" t="s">
        <v>12614</v>
      </c>
      <c r="D3949" s="214">
        <v>43525</v>
      </c>
      <c r="E3949" s="160" t="s">
        <v>373</v>
      </c>
      <c r="F3949" s="160">
        <v>101102267</v>
      </c>
      <c r="G3949" s="215">
        <v>1628.44</v>
      </c>
      <c r="H3949" s="214">
        <v>43550</v>
      </c>
      <c r="I3949" s="160" t="s">
        <v>578</v>
      </c>
      <c r="J3949" s="160" t="s">
        <v>447</v>
      </c>
      <c r="K3949" s="160">
        <f t="shared" si="77"/>
        <v>3</v>
      </c>
      <c r="L3949" s="160" t="e">
        <v>#N/A</v>
      </c>
      <c r="M3949" s="160"/>
    </row>
    <row r="3950" spans="1:13" x14ac:dyDescent="0.25">
      <c r="A3950" s="212" t="s">
        <v>102</v>
      </c>
      <c r="B3950" s="213">
        <v>10600501</v>
      </c>
      <c r="C3950" s="212" t="s">
        <v>12614</v>
      </c>
      <c r="D3950" s="214">
        <v>43525</v>
      </c>
      <c r="E3950" s="160" t="s">
        <v>373</v>
      </c>
      <c r="F3950" s="160">
        <v>101102409</v>
      </c>
      <c r="G3950" s="160">
        <v>425.29</v>
      </c>
      <c r="H3950" s="214">
        <v>43469</v>
      </c>
      <c r="I3950" s="160" t="s">
        <v>393</v>
      </c>
      <c r="J3950" s="160" t="s">
        <v>377</v>
      </c>
      <c r="K3950" s="160">
        <f t="shared" ref="K3950:K3981" si="78">MONTH(H3950)</f>
        <v>1</v>
      </c>
      <c r="L3950" s="160" t="e">
        <v>#N/A</v>
      </c>
      <c r="M3950" s="160"/>
    </row>
    <row r="3951" spans="1:13" x14ac:dyDescent="0.25">
      <c r="A3951" s="212" t="s">
        <v>102</v>
      </c>
      <c r="B3951" s="213">
        <v>10600501</v>
      </c>
      <c r="C3951" s="212" t="s">
        <v>12614</v>
      </c>
      <c r="D3951" s="214">
        <v>43525</v>
      </c>
      <c r="E3951" s="160" t="s">
        <v>373</v>
      </c>
      <c r="F3951" s="160">
        <v>101102409</v>
      </c>
      <c r="G3951" s="160">
        <v>100.88</v>
      </c>
      <c r="H3951" s="214">
        <v>43469</v>
      </c>
      <c r="I3951" s="160" t="s">
        <v>393</v>
      </c>
      <c r="J3951" s="160" t="s">
        <v>375</v>
      </c>
      <c r="K3951" s="160">
        <f t="shared" si="78"/>
        <v>1</v>
      </c>
      <c r="L3951" s="160" t="e">
        <v>#N/A</v>
      </c>
      <c r="M3951" s="160"/>
    </row>
    <row r="3952" spans="1:13" x14ac:dyDescent="0.25">
      <c r="A3952" s="212" t="s">
        <v>102</v>
      </c>
      <c r="B3952" s="213">
        <v>10600501</v>
      </c>
      <c r="C3952" s="212" t="s">
        <v>12614</v>
      </c>
      <c r="D3952" s="214">
        <v>43525</v>
      </c>
      <c r="E3952" s="160" t="s">
        <v>373</v>
      </c>
      <c r="F3952" s="160">
        <v>101102409</v>
      </c>
      <c r="G3952" s="215">
        <v>24608.06</v>
      </c>
      <c r="H3952" s="214">
        <v>43469</v>
      </c>
      <c r="I3952" s="160" t="s">
        <v>393</v>
      </c>
      <c r="J3952" s="160" t="s">
        <v>376</v>
      </c>
      <c r="K3952" s="160">
        <f t="shared" si="78"/>
        <v>1</v>
      </c>
      <c r="L3952" s="160" t="e">
        <v>#N/A</v>
      </c>
      <c r="M3952" s="160"/>
    </row>
    <row r="3953" spans="1:13" x14ac:dyDescent="0.25">
      <c r="A3953" s="212" t="s">
        <v>102</v>
      </c>
      <c r="B3953" s="213">
        <v>10600501</v>
      </c>
      <c r="C3953" s="212" t="s">
        <v>12614</v>
      </c>
      <c r="D3953" s="214">
        <v>43525</v>
      </c>
      <c r="E3953" s="160" t="s">
        <v>373</v>
      </c>
      <c r="F3953" s="160">
        <v>101108242</v>
      </c>
      <c r="G3953" s="215">
        <v>92815.75</v>
      </c>
      <c r="H3953" s="214">
        <v>43532</v>
      </c>
      <c r="I3953" s="160" t="s">
        <v>553</v>
      </c>
      <c r="J3953" s="160" t="s">
        <v>376</v>
      </c>
      <c r="K3953" s="160">
        <f t="shared" si="78"/>
        <v>3</v>
      </c>
      <c r="L3953" s="160" t="e">
        <v>#N/A</v>
      </c>
      <c r="M3953" s="160"/>
    </row>
    <row r="3954" spans="1:13" x14ac:dyDescent="0.25">
      <c r="A3954" s="212" t="s">
        <v>102</v>
      </c>
      <c r="B3954" s="213">
        <v>10600501</v>
      </c>
      <c r="C3954" s="212" t="s">
        <v>12614</v>
      </c>
      <c r="D3954" s="214">
        <v>43525</v>
      </c>
      <c r="E3954" s="160" t="s">
        <v>373</v>
      </c>
      <c r="F3954" s="160">
        <v>101108242</v>
      </c>
      <c r="G3954" s="160">
        <v>350.15</v>
      </c>
      <c r="H3954" s="214">
        <v>43532</v>
      </c>
      <c r="I3954" s="160" t="s">
        <v>553</v>
      </c>
      <c r="J3954" s="160" t="s">
        <v>375</v>
      </c>
      <c r="K3954" s="160">
        <f t="shared" si="78"/>
        <v>3</v>
      </c>
      <c r="L3954" s="160" t="e">
        <v>#N/A</v>
      </c>
      <c r="M3954" s="160"/>
    </row>
    <row r="3955" spans="1:13" x14ac:dyDescent="0.25">
      <c r="A3955" s="212" t="s">
        <v>102</v>
      </c>
      <c r="B3955" s="213">
        <v>10600501</v>
      </c>
      <c r="C3955" s="212" t="s">
        <v>12614</v>
      </c>
      <c r="D3955" s="214">
        <v>43525</v>
      </c>
      <c r="E3955" s="160" t="s">
        <v>373</v>
      </c>
      <c r="F3955" s="160">
        <v>101108242</v>
      </c>
      <c r="G3955" s="215">
        <v>27458.52</v>
      </c>
      <c r="H3955" s="214">
        <v>43532</v>
      </c>
      <c r="I3955" s="160" t="s">
        <v>553</v>
      </c>
      <c r="J3955" s="160" t="s">
        <v>377</v>
      </c>
      <c r="K3955" s="160">
        <f t="shared" si="78"/>
        <v>3</v>
      </c>
      <c r="L3955" s="160" t="e">
        <v>#N/A</v>
      </c>
      <c r="M3955" s="160"/>
    </row>
    <row r="3956" spans="1:13" x14ac:dyDescent="0.25">
      <c r="A3956" s="212" t="s">
        <v>102</v>
      </c>
      <c r="B3956" s="213">
        <v>10600501</v>
      </c>
      <c r="C3956" s="212" t="s">
        <v>12614</v>
      </c>
      <c r="D3956" s="214">
        <v>43525</v>
      </c>
      <c r="E3956" s="160" t="s">
        <v>373</v>
      </c>
      <c r="F3956" s="160">
        <v>101108285</v>
      </c>
      <c r="G3956" s="160">
        <v>694.68</v>
      </c>
      <c r="H3956" s="214">
        <v>43518</v>
      </c>
      <c r="I3956" s="160" t="s">
        <v>492</v>
      </c>
      <c r="J3956" s="160" t="s">
        <v>375</v>
      </c>
      <c r="K3956" s="160">
        <f t="shared" si="78"/>
        <v>2</v>
      </c>
      <c r="L3956" s="160" t="e">
        <v>#N/A</v>
      </c>
      <c r="M3956" s="160"/>
    </row>
    <row r="3957" spans="1:13" x14ac:dyDescent="0.25">
      <c r="A3957" s="212" t="s">
        <v>102</v>
      </c>
      <c r="B3957" s="213">
        <v>10600501</v>
      </c>
      <c r="C3957" s="212" t="s">
        <v>12614</v>
      </c>
      <c r="D3957" s="214">
        <v>43525</v>
      </c>
      <c r="E3957" s="160" t="s">
        <v>373</v>
      </c>
      <c r="F3957" s="160">
        <v>101108285</v>
      </c>
      <c r="G3957" s="215">
        <v>4254.84</v>
      </c>
      <c r="H3957" s="214">
        <v>43518</v>
      </c>
      <c r="I3957" s="160" t="s">
        <v>492</v>
      </c>
      <c r="J3957" s="160" t="s">
        <v>376</v>
      </c>
      <c r="K3957" s="160">
        <f t="shared" si="78"/>
        <v>2</v>
      </c>
      <c r="L3957" s="160" t="e">
        <v>#N/A</v>
      </c>
      <c r="M3957" s="160"/>
    </row>
    <row r="3958" spans="1:13" x14ac:dyDescent="0.25">
      <c r="A3958" s="212" t="s">
        <v>102</v>
      </c>
      <c r="B3958" s="213">
        <v>10600501</v>
      </c>
      <c r="C3958" s="212" t="s">
        <v>12614</v>
      </c>
      <c r="D3958" s="214">
        <v>43525</v>
      </c>
      <c r="E3958" s="160" t="s">
        <v>373</v>
      </c>
      <c r="F3958" s="160">
        <v>101108285</v>
      </c>
      <c r="G3958" s="215">
        <v>3386.5</v>
      </c>
      <c r="H3958" s="214">
        <v>43518</v>
      </c>
      <c r="I3958" s="160" t="s">
        <v>492</v>
      </c>
      <c r="J3958" s="160" t="s">
        <v>377</v>
      </c>
      <c r="K3958" s="160">
        <f t="shared" si="78"/>
        <v>2</v>
      </c>
      <c r="L3958" s="160" t="e">
        <v>#N/A</v>
      </c>
      <c r="M3958" s="160"/>
    </row>
    <row r="3959" spans="1:13" x14ac:dyDescent="0.25">
      <c r="A3959" s="212" t="s">
        <v>102</v>
      </c>
      <c r="B3959" s="213">
        <v>10600501</v>
      </c>
      <c r="C3959" s="212" t="s">
        <v>12614</v>
      </c>
      <c r="D3959" s="214">
        <v>43525</v>
      </c>
      <c r="E3959" s="160" t="s">
        <v>373</v>
      </c>
      <c r="F3959" s="160">
        <v>101108285</v>
      </c>
      <c r="G3959" s="160">
        <v>86.83</v>
      </c>
      <c r="H3959" s="214">
        <v>43518</v>
      </c>
      <c r="I3959" s="160" t="s">
        <v>492</v>
      </c>
      <c r="J3959" s="160" t="s">
        <v>447</v>
      </c>
      <c r="K3959" s="160">
        <f t="shared" si="78"/>
        <v>2</v>
      </c>
      <c r="L3959" s="160" t="e">
        <v>#N/A</v>
      </c>
      <c r="M3959" s="160"/>
    </row>
    <row r="3960" spans="1:13" x14ac:dyDescent="0.25">
      <c r="A3960" s="212" t="s">
        <v>102</v>
      </c>
      <c r="B3960" s="213">
        <v>10600501</v>
      </c>
      <c r="C3960" s="212" t="s">
        <v>12614</v>
      </c>
      <c r="D3960" s="214">
        <v>43525</v>
      </c>
      <c r="E3960" s="160" t="s">
        <v>373</v>
      </c>
      <c r="F3960" s="160">
        <v>101108285</v>
      </c>
      <c r="G3960" s="160">
        <v>260.5</v>
      </c>
      <c r="H3960" s="214">
        <v>43518</v>
      </c>
      <c r="I3960" s="160" t="s">
        <v>492</v>
      </c>
      <c r="J3960" s="160" t="s">
        <v>380</v>
      </c>
      <c r="K3960" s="160">
        <f t="shared" si="78"/>
        <v>2</v>
      </c>
      <c r="L3960" s="160" t="e">
        <v>#N/A</v>
      </c>
      <c r="M3960" s="160"/>
    </row>
    <row r="3961" spans="1:13" x14ac:dyDescent="0.25">
      <c r="A3961" s="212" t="s">
        <v>102</v>
      </c>
      <c r="B3961" s="213">
        <v>10600501</v>
      </c>
      <c r="C3961" s="212" t="s">
        <v>12614</v>
      </c>
      <c r="D3961" s="214">
        <v>43525</v>
      </c>
      <c r="E3961" s="160" t="s">
        <v>373</v>
      </c>
      <c r="F3961" s="160">
        <v>101108395</v>
      </c>
      <c r="G3961" s="215">
        <v>119207.67</v>
      </c>
      <c r="H3961" s="214">
        <v>43555</v>
      </c>
      <c r="I3961" s="160" t="s">
        <v>612</v>
      </c>
      <c r="J3961" s="160" t="s">
        <v>376</v>
      </c>
      <c r="K3961" s="160">
        <f t="shared" si="78"/>
        <v>3</v>
      </c>
      <c r="L3961" s="160" t="e">
        <v>#N/A</v>
      </c>
      <c r="M3961" s="160"/>
    </row>
    <row r="3962" spans="1:13" x14ac:dyDescent="0.25">
      <c r="A3962" s="212" t="s">
        <v>102</v>
      </c>
      <c r="B3962" s="213">
        <v>10600501</v>
      </c>
      <c r="C3962" s="212" t="s">
        <v>12614</v>
      </c>
      <c r="D3962" s="214">
        <v>43525</v>
      </c>
      <c r="E3962" s="160" t="s">
        <v>373</v>
      </c>
      <c r="F3962" s="160">
        <v>101108395</v>
      </c>
      <c r="G3962" s="215">
        <v>1129.1400000000001</v>
      </c>
      <c r="H3962" s="214">
        <v>43555</v>
      </c>
      <c r="I3962" s="160" t="s">
        <v>612</v>
      </c>
      <c r="J3962" s="160" t="s">
        <v>375</v>
      </c>
      <c r="K3962" s="160">
        <f t="shared" si="78"/>
        <v>3</v>
      </c>
      <c r="L3962" s="160" t="e">
        <v>#N/A</v>
      </c>
      <c r="M3962" s="160"/>
    </row>
    <row r="3963" spans="1:13" x14ac:dyDescent="0.25">
      <c r="A3963" s="212" t="s">
        <v>102</v>
      </c>
      <c r="B3963" s="213">
        <v>10600501</v>
      </c>
      <c r="C3963" s="212" t="s">
        <v>12614</v>
      </c>
      <c r="D3963" s="214">
        <v>43525</v>
      </c>
      <c r="E3963" s="160" t="s">
        <v>373</v>
      </c>
      <c r="F3963" s="160">
        <v>101108395</v>
      </c>
      <c r="G3963" s="215">
        <v>42035.83</v>
      </c>
      <c r="H3963" s="214">
        <v>43555</v>
      </c>
      <c r="I3963" s="160" t="s">
        <v>612</v>
      </c>
      <c r="J3963" s="160" t="s">
        <v>377</v>
      </c>
      <c r="K3963" s="160">
        <f t="shared" si="78"/>
        <v>3</v>
      </c>
      <c r="L3963" s="160" t="e">
        <v>#N/A</v>
      </c>
      <c r="M3963" s="160"/>
    </row>
    <row r="3964" spans="1:13" x14ac:dyDescent="0.25">
      <c r="A3964" s="212" t="s">
        <v>102</v>
      </c>
      <c r="B3964" s="213">
        <v>10600501</v>
      </c>
      <c r="C3964" s="212" t="s">
        <v>12614</v>
      </c>
      <c r="D3964" s="214">
        <v>43525</v>
      </c>
      <c r="E3964" s="160" t="s">
        <v>373</v>
      </c>
      <c r="F3964" s="160">
        <v>101108406</v>
      </c>
      <c r="G3964" s="215">
        <v>90407.19</v>
      </c>
      <c r="H3964" s="214">
        <v>43483</v>
      </c>
      <c r="I3964" s="160" t="s">
        <v>445</v>
      </c>
      <c r="J3964" s="160" t="s">
        <v>377</v>
      </c>
      <c r="K3964" s="160">
        <f t="shared" si="78"/>
        <v>1</v>
      </c>
      <c r="L3964" s="160" t="e">
        <v>#N/A</v>
      </c>
      <c r="M3964" s="160"/>
    </row>
    <row r="3965" spans="1:13" x14ac:dyDescent="0.25">
      <c r="A3965" s="212" t="s">
        <v>102</v>
      </c>
      <c r="B3965" s="213">
        <v>10600501</v>
      </c>
      <c r="C3965" s="212" t="s">
        <v>12614</v>
      </c>
      <c r="D3965" s="214">
        <v>43525</v>
      </c>
      <c r="E3965" s="160" t="s">
        <v>373</v>
      </c>
      <c r="F3965" s="160">
        <v>101108406</v>
      </c>
      <c r="G3965" s="215">
        <v>13979.99</v>
      </c>
      <c r="H3965" s="214">
        <v>43483</v>
      </c>
      <c r="I3965" s="160" t="s">
        <v>445</v>
      </c>
      <c r="J3965" s="160" t="s">
        <v>376</v>
      </c>
      <c r="K3965" s="160">
        <f t="shared" si="78"/>
        <v>1</v>
      </c>
      <c r="L3965" s="160" t="e">
        <v>#N/A</v>
      </c>
      <c r="M3965" s="160"/>
    </row>
    <row r="3966" spans="1:13" x14ac:dyDescent="0.25">
      <c r="A3966" s="212" t="s">
        <v>102</v>
      </c>
      <c r="B3966" s="213">
        <v>10600501</v>
      </c>
      <c r="C3966" s="212" t="s">
        <v>12614</v>
      </c>
      <c r="D3966" s="214">
        <v>43525</v>
      </c>
      <c r="E3966" s="160" t="s">
        <v>373</v>
      </c>
      <c r="F3966" s="160">
        <v>101108406</v>
      </c>
      <c r="G3966" s="160">
        <v>318.20999999999998</v>
      </c>
      <c r="H3966" s="214">
        <v>43483</v>
      </c>
      <c r="I3966" s="160" t="s">
        <v>445</v>
      </c>
      <c r="J3966" s="160" t="s">
        <v>375</v>
      </c>
      <c r="K3966" s="160">
        <f t="shared" si="78"/>
        <v>1</v>
      </c>
      <c r="L3966" s="160" t="e">
        <v>#N/A</v>
      </c>
      <c r="M3966" s="160"/>
    </row>
    <row r="3967" spans="1:13" x14ac:dyDescent="0.25">
      <c r="A3967" s="212" t="s">
        <v>102</v>
      </c>
      <c r="B3967" s="213">
        <v>10600501</v>
      </c>
      <c r="C3967" s="212" t="s">
        <v>12614</v>
      </c>
      <c r="D3967" s="214">
        <v>43525</v>
      </c>
      <c r="E3967" s="160" t="s">
        <v>373</v>
      </c>
      <c r="F3967" s="160">
        <v>101108136</v>
      </c>
      <c r="G3967" s="215">
        <v>10358.219999999999</v>
      </c>
      <c r="H3967" s="214">
        <v>43528</v>
      </c>
      <c r="I3967" s="160" t="s">
        <v>552</v>
      </c>
      <c r="J3967" s="160" t="s">
        <v>377</v>
      </c>
      <c r="K3967" s="160">
        <f t="shared" si="78"/>
        <v>3</v>
      </c>
      <c r="L3967" s="160" t="e">
        <v>#N/A</v>
      </c>
      <c r="M3967" s="160"/>
    </row>
    <row r="3968" spans="1:13" x14ac:dyDescent="0.25">
      <c r="A3968" s="212" t="s">
        <v>102</v>
      </c>
      <c r="B3968" s="213">
        <v>10600501</v>
      </c>
      <c r="C3968" s="212" t="s">
        <v>12614</v>
      </c>
      <c r="D3968" s="214">
        <v>43525</v>
      </c>
      <c r="E3968" s="160" t="s">
        <v>373</v>
      </c>
      <c r="F3968" s="160">
        <v>101108136</v>
      </c>
      <c r="G3968" s="215">
        <v>12712.3</v>
      </c>
      <c r="H3968" s="214">
        <v>43528</v>
      </c>
      <c r="I3968" s="160" t="s">
        <v>552</v>
      </c>
      <c r="J3968" s="160" t="s">
        <v>376</v>
      </c>
      <c r="K3968" s="160">
        <f t="shared" si="78"/>
        <v>3</v>
      </c>
      <c r="L3968" s="160" t="e">
        <v>#N/A</v>
      </c>
      <c r="M3968" s="160"/>
    </row>
    <row r="3969" spans="1:13" x14ac:dyDescent="0.25">
      <c r="A3969" s="212" t="s">
        <v>102</v>
      </c>
      <c r="B3969" s="213">
        <v>10600501</v>
      </c>
      <c r="C3969" s="212" t="s">
        <v>12614</v>
      </c>
      <c r="D3969" s="214">
        <v>43525</v>
      </c>
      <c r="E3969" s="160" t="s">
        <v>373</v>
      </c>
      <c r="F3969" s="160">
        <v>101108136</v>
      </c>
      <c r="G3969" s="160">
        <v>15.52</v>
      </c>
      <c r="H3969" s="214">
        <v>43528</v>
      </c>
      <c r="I3969" s="160" t="s">
        <v>552</v>
      </c>
      <c r="J3969" s="160" t="s">
        <v>375</v>
      </c>
      <c r="K3969" s="160">
        <f t="shared" si="78"/>
        <v>3</v>
      </c>
      <c r="L3969" s="160" t="e">
        <v>#N/A</v>
      </c>
      <c r="M3969" s="160"/>
    </row>
    <row r="3970" spans="1:13" x14ac:dyDescent="0.25">
      <c r="A3970" s="212" t="s">
        <v>102</v>
      </c>
      <c r="B3970" s="213">
        <v>10600501</v>
      </c>
      <c r="C3970" s="212" t="s">
        <v>12614</v>
      </c>
      <c r="D3970" s="214">
        <v>43525</v>
      </c>
      <c r="E3970" s="160" t="s">
        <v>373</v>
      </c>
      <c r="F3970" s="160">
        <v>101108174</v>
      </c>
      <c r="G3970" s="160">
        <v>244.38</v>
      </c>
      <c r="H3970" s="214">
        <v>43487</v>
      </c>
      <c r="I3970" s="160" t="s">
        <v>444</v>
      </c>
      <c r="J3970" s="160" t="s">
        <v>377</v>
      </c>
      <c r="K3970" s="160">
        <f t="shared" si="78"/>
        <v>1</v>
      </c>
      <c r="L3970" s="160" t="e">
        <v>#N/A</v>
      </c>
      <c r="M3970" s="160"/>
    </row>
    <row r="3971" spans="1:13" x14ac:dyDescent="0.25">
      <c r="A3971" s="212" t="s">
        <v>102</v>
      </c>
      <c r="B3971" s="213">
        <v>10600501</v>
      </c>
      <c r="C3971" s="212" t="s">
        <v>12614</v>
      </c>
      <c r="D3971" s="214">
        <v>43525</v>
      </c>
      <c r="E3971" s="160" t="s">
        <v>373</v>
      </c>
      <c r="F3971" s="160">
        <v>101108174</v>
      </c>
      <c r="G3971" s="160">
        <v>159.75</v>
      </c>
      <c r="H3971" s="214">
        <v>43487</v>
      </c>
      <c r="I3971" s="160" t="s">
        <v>444</v>
      </c>
      <c r="J3971" s="160" t="s">
        <v>376</v>
      </c>
      <c r="K3971" s="160">
        <f t="shared" si="78"/>
        <v>1</v>
      </c>
      <c r="L3971" s="160" t="e">
        <v>#N/A</v>
      </c>
      <c r="M3971" s="160"/>
    </row>
    <row r="3972" spans="1:13" x14ac:dyDescent="0.25">
      <c r="A3972" s="212" t="s">
        <v>102</v>
      </c>
      <c r="B3972" s="213">
        <v>10600501</v>
      </c>
      <c r="C3972" s="212" t="s">
        <v>12614</v>
      </c>
      <c r="D3972" s="214">
        <v>43525</v>
      </c>
      <c r="E3972" s="160" t="s">
        <v>373</v>
      </c>
      <c r="F3972" s="160">
        <v>101108412</v>
      </c>
      <c r="G3972" s="215">
        <v>136990.48000000001</v>
      </c>
      <c r="H3972" s="214">
        <v>43553</v>
      </c>
      <c r="I3972" s="160" t="s">
        <v>614</v>
      </c>
      <c r="J3972" s="160" t="s">
        <v>376</v>
      </c>
      <c r="K3972" s="160">
        <f t="shared" si="78"/>
        <v>3</v>
      </c>
      <c r="L3972" s="160" t="e">
        <v>#N/A</v>
      </c>
      <c r="M3972" s="160"/>
    </row>
    <row r="3973" spans="1:13" x14ac:dyDescent="0.25">
      <c r="A3973" s="212" t="s">
        <v>102</v>
      </c>
      <c r="B3973" s="213">
        <v>10600501</v>
      </c>
      <c r="C3973" s="212" t="s">
        <v>12614</v>
      </c>
      <c r="D3973" s="214">
        <v>43525</v>
      </c>
      <c r="E3973" s="160" t="s">
        <v>373</v>
      </c>
      <c r="F3973" s="160">
        <v>101108412</v>
      </c>
      <c r="G3973" s="215">
        <v>79035.210000000006</v>
      </c>
      <c r="H3973" s="214">
        <v>43553</v>
      </c>
      <c r="I3973" s="160" t="s">
        <v>614</v>
      </c>
      <c r="J3973" s="160" t="s">
        <v>377</v>
      </c>
      <c r="K3973" s="160">
        <f t="shared" si="78"/>
        <v>3</v>
      </c>
      <c r="L3973" s="160" t="e">
        <v>#N/A</v>
      </c>
      <c r="M3973" s="160"/>
    </row>
    <row r="3974" spans="1:13" x14ac:dyDescent="0.25">
      <c r="A3974" s="212" t="s">
        <v>102</v>
      </c>
      <c r="B3974" s="213">
        <v>10600501</v>
      </c>
      <c r="C3974" s="212" t="s">
        <v>12614</v>
      </c>
      <c r="D3974" s="214">
        <v>43525</v>
      </c>
      <c r="E3974" s="160" t="s">
        <v>373</v>
      </c>
      <c r="F3974" s="160">
        <v>101108629</v>
      </c>
      <c r="G3974" s="160">
        <v>663.56</v>
      </c>
      <c r="H3974" s="214">
        <v>43488</v>
      </c>
      <c r="I3974" s="160" t="s">
        <v>466</v>
      </c>
      <c r="J3974" s="160" t="s">
        <v>375</v>
      </c>
      <c r="K3974" s="160">
        <f t="shared" si="78"/>
        <v>1</v>
      </c>
      <c r="L3974" s="160" t="e">
        <v>#N/A</v>
      </c>
      <c r="M3974" s="160"/>
    </row>
    <row r="3975" spans="1:13" x14ac:dyDescent="0.25">
      <c r="A3975" s="212" t="s">
        <v>102</v>
      </c>
      <c r="B3975" s="213">
        <v>10600501</v>
      </c>
      <c r="C3975" s="212" t="s">
        <v>12614</v>
      </c>
      <c r="D3975" s="214">
        <v>43525</v>
      </c>
      <c r="E3975" s="160" t="s">
        <v>373</v>
      </c>
      <c r="F3975" s="160">
        <v>101108629</v>
      </c>
      <c r="G3975" s="215">
        <v>32478.78</v>
      </c>
      <c r="H3975" s="214">
        <v>43488</v>
      </c>
      <c r="I3975" s="160" t="s">
        <v>466</v>
      </c>
      <c r="J3975" s="160" t="s">
        <v>377</v>
      </c>
      <c r="K3975" s="160">
        <f t="shared" si="78"/>
        <v>1</v>
      </c>
      <c r="L3975" s="160" t="e">
        <v>#N/A</v>
      </c>
      <c r="M3975" s="160"/>
    </row>
    <row r="3976" spans="1:13" x14ac:dyDescent="0.25">
      <c r="A3976" s="212" t="s">
        <v>102</v>
      </c>
      <c r="B3976" s="213">
        <v>10600501</v>
      </c>
      <c r="C3976" s="212" t="s">
        <v>12614</v>
      </c>
      <c r="D3976" s="214">
        <v>43525</v>
      </c>
      <c r="E3976" s="160" t="s">
        <v>373</v>
      </c>
      <c r="F3976" s="160">
        <v>101108629</v>
      </c>
      <c r="G3976" s="215">
        <v>52933.47</v>
      </c>
      <c r="H3976" s="214">
        <v>43488</v>
      </c>
      <c r="I3976" s="160" t="s">
        <v>466</v>
      </c>
      <c r="J3976" s="160" t="s">
        <v>376</v>
      </c>
      <c r="K3976" s="160">
        <f t="shared" si="78"/>
        <v>1</v>
      </c>
      <c r="L3976" s="160" t="e">
        <v>#N/A</v>
      </c>
      <c r="M3976" s="160"/>
    </row>
    <row r="3977" spans="1:13" x14ac:dyDescent="0.25">
      <c r="A3977" s="212" t="s">
        <v>102</v>
      </c>
      <c r="B3977" s="213">
        <v>10600501</v>
      </c>
      <c r="C3977" s="212" t="s">
        <v>12614</v>
      </c>
      <c r="D3977" s="214">
        <v>43525</v>
      </c>
      <c r="E3977" s="160" t="s">
        <v>373</v>
      </c>
      <c r="F3977" s="160">
        <v>101109764</v>
      </c>
      <c r="G3977" s="215">
        <v>10677.2</v>
      </c>
      <c r="H3977" s="214">
        <v>43467</v>
      </c>
      <c r="I3977" s="160" t="s">
        <v>399</v>
      </c>
      <c r="J3977" s="160" t="s">
        <v>377</v>
      </c>
      <c r="K3977" s="160">
        <f t="shared" si="78"/>
        <v>1</v>
      </c>
      <c r="L3977" s="160" t="e">
        <v>#N/A</v>
      </c>
      <c r="M3977" s="160"/>
    </row>
    <row r="3978" spans="1:13" x14ac:dyDescent="0.25">
      <c r="A3978" s="212" t="s">
        <v>102</v>
      </c>
      <c r="B3978" s="213">
        <v>10600501</v>
      </c>
      <c r="C3978" s="212" t="s">
        <v>12614</v>
      </c>
      <c r="D3978" s="214">
        <v>43525</v>
      </c>
      <c r="E3978" s="160" t="s">
        <v>373</v>
      </c>
      <c r="F3978" s="160">
        <v>101109764</v>
      </c>
      <c r="G3978" s="160">
        <v>169.15</v>
      </c>
      <c r="H3978" s="214">
        <v>43467</v>
      </c>
      <c r="I3978" s="160" t="s">
        <v>399</v>
      </c>
      <c r="J3978" s="160" t="s">
        <v>375</v>
      </c>
      <c r="K3978" s="160">
        <f t="shared" si="78"/>
        <v>1</v>
      </c>
      <c r="L3978" s="160" t="e">
        <v>#N/A</v>
      </c>
      <c r="M3978" s="160"/>
    </row>
    <row r="3979" spans="1:13" x14ac:dyDescent="0.25">
      <c r="A3979" s="212" t="s">
        <v>102</v>
      </c>
      <c r="B3979" s="213">
        <v>10600501</v>
      </c>
      <c r="C3979" s="212" t="s">
        <v>12614</v>
      </c>
      <c r="D3979" s="214">
        <v>43525</v>
      </c>
      <c r="E3979" s="160" t="s">
        <v>373</v>
      </c>
      <c r="F3979" s="160">
        <v>101109764</v>
      </c>
      <c r="G3979" s="215">
        <v>42350.35</v>
      </c>
      <c r="H3979" s="214">
        <v>43467</v>
      </c>
      <c r="I3979" s="160" t="s">
        <v>399</v>
      </c>
      <c r="J3979" s="160" t="s">
        <v>376</v>
      </c>
      <c r="K3979" s="160">
        <f t="shared" si="78"/>
        <v>1</v>
      </c>
      <c r="L3979" s="160" t="e">
        <v>#N/A</v>
      </c>
      <c r="M3979" s="160"/>
    </row>
    <row r="3980" spans="1:13" x14ac:dyDescent="0.25">
      <c r="A3980" s="212" t="s">
        <v>102</v>
      </c>
      <c r="B3980" s="213">
        <v>10600501</v>
      </c>
      <c r="C3980" s="212" t="s">
        <v>12614</v>
      </c>
      <c r="D3980" s="214">
        <v>43525</v>
      </c>
      <c r="E3980" s="160" t="s">
        <v>373</v>
      </c>
      <c r="F3980" s="160">
        <v>101111306</v>
      </c>
      <c r="G3980" s="215">
        <v>11075.46</v>
      </c>
      <c r="H3980" s="214">
        <v>43538</v>
      </c>
      <c r="I3980" s="160" t="s">
        <v>588</v>
      </c>
      <c r="J3980" s="160" t="s">
        <v>376</v>
      </c>
      <c r="K3980" s="160">
        <f t="shared" si="78"/>
        <v>3</v>
      </c>
      <c r="L3980" s="160" t="e">
        <v>#N/A</v>
      </c>
      <c r="M3980" s="160"/>
    </row>
    <row r="3981" spans="1:13" x14ac:dyDescent="0.25">
      <c r="A3981" s="212" t="s">
        <v>102</v>
      </c>
      <c r="B3981" s="213">
        <v>10600501</v>
      </c>
      <c r="C3981" s="212" t="s">
        <v>12614</v>
      </c>
      <c r="D3981" s="214">
        <v>43525</v>
      </c>
      <c r="E3981" s="160" t="s">
        <v>373</v>
      </c>
      <c r="F3981" s="160">
        <v>101111313</v>
      </c>
      <c r="G3981" s="160">
        <v>37.229999999999997</v>
      </c>
      <c r="H3981" s="214">
        <v>43550</v>
      </c>
      <c r="I3981" s="160" t="s">
        <v>589</v>
      </c>
      <c r="J3981" s="160" t="s">
        <v>376</v>
      </c>
      <c r="K3981" s="160">
        <f t="shared" si="78"/>
        <v>3</v>
      </c>
      <c r="L3981" s="160" t="e">
        <v>#N/A</v>
      </c>
      <c r="M3981" s="160"/>
    </row>
    <row r="3982" spans="1:13" x14ac:dyDescent="0.25">
      <c r="A3982" s="212" t="s">
        <v>102</v>
      </c>
      <c r="B3982" s="213">
        <v>10600501</v>
      </c>
      <c r="C3982" s="212" t="s">
        <v>12614</v>
      </c>
      <c r="D3982" s="214">
        <v>43525</v>
      </c>
      <c r="E3982" s="160" t="s">
        <v>373</v>
      </c>
      <c r="F3982" s="160">
        <v>101111313</v>
      </c>
      <c r="G3982" s="160">
        <v>29.62</v>
      </c>
      <c r="H3982" s="214">
        <v>43550</v>
      </c>
      <c r="I3982" s="160" t="s">
        <v>589</v>
      </c>
      <c r="J3982" s="160" t="s">
        <v>377</v>
      </c>
      <c r="K3982" s="160">
        <f t="shared" ref="K3982:K4008" si="79">MONTH(H3982)</f>
        <v>3</v>
      </c>
      <c r="L3982" s="160" t="e">
        <v>#N/A</v>
      </c>
      <c r="M3982" s="160"/>
    </row>
    <row r="3983" spans="1:13" x14ac:dyDescent="0.25">
      <c r="A3983" s="212" t="s">
        <v>102</v>
      </c>
      <c r="B3983" s="213">
        <v>10600501</v>
      </c>
      <c r="C3983" s="212" t="s">
        <v>12614</v>
      </c>
      <c r="D3983" s="214">
        <v>43525</v>
      </c>
      <c r="E3983" s="160" t="s">
        <v>373</v>
      </c>
      <c r="F3983" s="160">
        <v>101111313</v>
      </c>
      <c r="G3983" s="160">
        <v>2.27</v>
      </c>
      <c r="H3983" s="214">
        <v>43550</v>
      </c>
      <c r="I3983" s="160" t="s">
        <v>589</v>
      </c>
      <c r="J3983" s="160" t="s">
        <v>380</v>
      </c>
      <c r="K3983" s="160">
        <f t="shared" si="79"/>
        <v>3</v>
      </c>
      <c r="L3983" s="160" t="e">
        <v>#N/A</v>
      </c>
      <c r="M3983" s="160"/>
    </row>
    <row r="3984" spans="1:13" x14ac:dyDescent="0.25">
      <c r="A3984" s="212" t="s">
        <v>102</v>
      </c>
      <c r="B3984" s="213">
        <v>10600501</v>
      </c>
      <c r="C3984" s="212" t="s">
        <v>12614</v>
      </c>
      <c r="D3984" s="214">
        <v>43525</v>
      </c>
      <c r="E3984" s="160" t="s">
        <v>373</v>
      </c>
      <c r="F3984" s="160">
        <v>101111313</v>
      </c>
      <c r="G3984" s="160">
        <v>6.07</v>
      </c>
      <c r="H3984" s="214">
        <v>43550</v>
      </c>
      <c r="I3984" s="160" t="s">
        <v>589</v>
      </c>
      <c r="J3984" s="160" t="s">
        <v>375</v>
      </c>
      <c r="K3984" s="160">
        <f t="shared" si="79"/>
        <v>3</v>
      </c>
      <c r="L3984" s="160" t="e">
        <v>#N/A</v>
      </c>
      <c r="M3984" s="160"/>
    </row>
    <row r="3985" spans="1:13" x14ac:dyDescent="0.25">
      <c r="A3985" s="212" t="s">
        <v>102</v>
      </c>
      <c r="B3985" s="213">
        <v>10600501</v>
      </c>
      <c r="C3985" s="212" t="s">
        <v>12614</v>
      </c>
      <c r="D3985" s="214">
        <v>43525</v>
      </c>
      <c r="E3985" s="160" t="s">
        <v>373</v>
      </c>
      <c r="F3985" s="160">
        <v>101111313</v>
      </c>
      <c r="G3985" s="160">
        <v>0.76</v>
      </c>
      <c r="H3985" s="214">
        <v>43550</v>
      </c>
      <c r="I3985" s="160" t="s">
        <v>589</v>
      </c>
      <c r="J3985" s="160" t="s">
        <v>447</v>
      </c>
      <c r="K3985" s="160">
        <f t="shared" si="79"/>
        <v>3</v>
      </c>
      <c r="L3985" s="160" t="e">
        <v>#N/A</v>
      </c>
      <c r="M3985" s="160"/>
    </row>
    <row r="3986" spans="1:13" x14ac:dyDescent="0.25">
      <c r="A3986" s="212" t="s">
        <v>102</v>
      </c>
      <c r="B3986" s="213">
        <v>10600501</v>
      </c>
      <c r="C3986" s="212" t="s">
        <v>12614</v>
      </c>
      <c r="D3986" s="214">
        <v>43525</v>
      </c>
      <c r="E3986" s="160" t="s">
        <v>373</v>
      </c>
      <c r="F3986" s="160">
        <v>101111315</v>
      </c>
      <c r="G3986" s="215">
        <v>142904.26999999999</v>
      </c>
      <c r="H3986" s="214">
        <v>43555</v>
      </c>
      <c r="I3986" s="160" t="s">
        <v>616</v>
      </c>
      <c r="J3986" s="160" t="s">
        <v>377</v>
      </c>
      <c r="K3986" s="160">
        <f t="shared" si="79"/>
        <v>3</v>
      </c>
      <c r="L3986" s="160" t="e">
        <v>#N/A</v>
      </c>
      <c r="M3986" s="160"/>
    </row>
    <row r="3987" spans="1:13" x14ac:dyDescent="0.25">
      <c r="A3987" s="212" t="s">
        <v>102</v>
      </c>
      <c r="B3987" s="213">
        <v>10600501</v>
      </c>
      <c r="C3987" s="212" t="s">
        <v>12614</v>
      </c>
      <c r="D3987" s="214">
        <v>43525</v>
      </c>
      <c r="E3987" s="160" t="s">
        <v>373</v>
      </c>
      <c r="F3987" s="160">
        <v>101111316</v>
      </c>
      <c r="G3987" s="160">
        <v>88.82</v>
      </c>
      <c r="H3987" s="214">
        <v>43517</v>
      </c>
      <c r="I3987" s="160" t="s">
        <v>499</v>
      </c>
      <c r="J3987" s="160" t="s">
        <v>447</v>
      </c>
      <c r="K3987" s="160">
        <f t="shared" si="79"/>
        <v>2</v>
      </c>
      <c r="L3987" s="160" t="e">
        <v>#N/A</v>
      </c>
      <c r="M3987" s="160"/>
    </row>
    <row r="3988" spans="1:13" x14ac:dyDescent="0.25">
      <c r="A3988" s="212" t="s">
        <v>102</v>
      </c>
      <c r="B3988" s="213">
        <v>10600501</v>
      </c>
      <c r="C3988" s="212" t="s">
        <v>12614</v>
      </c>
      <c r="D3988" s="214">
        <v>43525</v>
      </c>
      <c r="E3988" s="160" t="s">
        <v>373</v>
      </c>
      <c r="F3988" s="160">
        <v>101111316</v>
      </c>
      <c r="G3988" s="160">
        <v>710.62</v>
      </c>
      <c r="H3988" s="214">
        <v>43517</v>
      </c>
      <c r="I3988" s="160" t="s">
        <v>499</v>
      </c>
      <c r="J3988" s="160" t="s">
        <v>375</v>
      </c>
      <c r="K3988" s="160">
        <f t="shared" si="79"/>
        <v>2</v>
      </c>
      <c r="L3988" s="160" t="e">
        <v>#N/A</v>
      </c>
      <c r="M3988" s="160"/>
    </row>
    <row r="3989" spans="1:13" x14ac:dyDescent="0.25">
      <c r="A3989" s="212" t="s">
        <v>102</v>
      </c>
      <c r="B3989" s="213">
        <v>10600501</v>
      </c>
      <c r="C3989" s="212" t="s">
        <v>12614</v>
      </c>
      <c r="D3989" s="214">
        <v>43525</v>
      </c>
      <c r="E3989" s="160" t="s">
        <v>373</v>
      </c>
      <c r="F3989" s="160">
        <v>101111316</v>
      </c>
      <c r="G3989" s="215">
        <v>4352.33</v>
      </c>
      <c r="H3989" s="214">
        <v>43517</v>
      </c>
      <c r="I3989" s="160" t="s">
        <v>499</v>
      </c>
      <c r="J3989" s="160" t="s">
        <v>376</v>
      </c>
      <c r="K3989" s="160">
        <f t="shared" si="79"/>
        <v>2</v>
      </c>
      <c r="L3989" s="160" t="e">
        <v>#N/A</v>
      </c>
      <c r="M3989" s="160"/>
    </row>
    <row r="3990" spans="1:13" x14ac:dyDescent="0.25">
      <c r="A3990" s="212" t="s">
        <v>102</v>
      </c>
      <c r="B3990" s="213">
        <v>10600501</v>
      </c>
      <c r="C3990" s="212" t="s">
        <v>12614</v>
      </c>
      <c r="D3990" s="214">
        <v>43525</v>
      </c>
      <c r="E3990" s="160" t="s">
        <v>373</v>
      </c>
      <c r="F3990" s="160">
        <v>101111316</v>
      </c>
      <c r="G3990" s="160">
        <v>266.47000000000003</v>
      </c>
      <c r="H3990" s="214">
        <v>43517</v>
      </c>
      <c r="I3990" s="160" t="s">
        <v>499</v>
      </c>
      <c r="J3990" s="160" t="s">
        <v>380</v>
      </c>
      <c r="K3990" s="160">
        <f t="shared" si="79"/>
        <v>2</v>
      </c>
      <c r="L3990" s="160" t="e">
        <v>#N/A</v>
      </c>
      <c r="M3990" s="160"/>
    </row>
    <row r="3991" spans="1:13" x14ac:dyDescent="0.25">
      <c r="A3991" s="212" t="s">
        <v>102</v>
      </c>
      <c r="B3991" s="213">
        <v>10600501</v>
      </c>
      <c r="C3991" s="212" t="s">
        <v>12614</v>
      </c>
      <c r="D3991" s="214">
        <v>43525</v>
      </c>
      <c r="E3991" s="160" t="s">
        <v>373</v>
      </c>
      <c r="F3991" s="160">
        <v>101111316</v>
      </c>
      <c r="G3991" s="215">
        <v>3464.13</v>
      </c>
      <c r="H3991" s="214">
        <v>43517</v>
      </c>
      <c r="I3991" s="160" t="s">
        <v>499</v>
      </c>
      <c r="J3991" s="160" t="s">
        <v>377</v>
      </c>
      <c r="K3991" s="160">
        <f t="shared" si="79"/>
        <v>2</v>
      </c>
      <c r="L3991" s="160" t="e">
        <v>#N/A</v>
      </c>
      <c r="M3991" s="160"/>
    </row>
    <row r="3992" spans="1:13" x14ac:dyDescent="0.25">
      <c r="A3992" s="212" t="s">
        <v>102</v>
      </c>
      <c r="B3992" s="213">
        <v>10600501</v>
      </c>
      <c r="C3992" s="212" t="s">
        <v>12614</v>
      </c>
      <c r="D3992" s="214">
        <v>43525</v>
      </c>
      <c r="E3992" s="160" t="s">
        <v>373</v>
      </c>
      <c r="F3992" s="160">
        <v>101111317</v>
      </c>
      <c r="G3992" s="215">
        <v>9388.82</v>
      </c>
      <c r="H3992" s="214">
        <v>43497</v>
      </c>
      <c r="I3992" s="160" t="s">
        <v>500</v>
      </c>
      <c r="J3992" s="160" t="s">
        <v>377</v>
      </c>
      <c r="K3992" s="160">
        <f t="shared" si="79"/>
        <v>2</v>
      </c>
      <c r="L3992" s="160" t="e">
        <v>#N/A</v>
      </c>
      <c r="M3992" s="160"/>
    </row>
    <row r="3993" spans="1:13" x14ac:dyDescent="0.25">
      <c r="A3993" s="212" t="s">
        <v>102</v>
      </c>
      <c r="B3993" s="213">
        <v>10600501</v>
      </c>
      <c r="C3993" s="212" t="s">
        <v>12614</v>
      </c>
      <c r="D3993" s="214">
        <v>43525</v>
      </c>
      <c r="E3993" s="160" t="s">
        <v>373</v>
      </c>
      <c r="F3993" s="160">
        <v>101110891</v>
      </c>
      <c r="G3993" s="215">
        <v>16285.44</v>
      </c>
      <c r="H3993" s="214">
        <v>43539</v>
      </c>
      <c r="I3993" s="160" t="s">
        <v>586</v>
      </c>
      <c r="J3993" s="160" t="s">
        <v>377</v>
      </c>
      <c r="K3993" s="160">
        <f t="shared" si="79"/>
        <v>3</v>
      </c>
      <c r="L3993" s="160" t="e">
        <v>#N/A</v>
      </c>
      <c r="M3993" s="160"/>
    </row>
    <row r="3994" spans="1:13" x14ac:dyDescent="0.25">
      <c r="A3994" s="212" t="s">
        <v>102</v>
      </c>
      <c r="B3994" s="213">
        <v>10600501</v>
      </c>
      <c r="C3994" s="212" t="s">
        <v>12614</v>
      </c>
      <c r="D3994" s="214">
        <v>43525</v>
      </c>
      <c r="E3994" s="160" t="s">
        <v>373</v>
      </c>
      <c r="F3994" s="160">
        <v>101110891</v>
      </c>
      <c r="G3994" s="215">
        <v>71663.62</v>
      </c>
      <c r="H3994" s="214">
        <v>43539</v>
      </c>
      <c r="I3994" s="160" t="s">
        <v>586</v>
      </c>
      <c r="J3994" s="160" t="s">
        <v>376</v>
      </c>
      <c r="K3994" s="160">
        <f t="shared" si="79"/>
        <v>3</v>
      </c>
      <c r="L3994" s="160" t="e">
        <v>#N/A</v>
      </c>
      <c r="M3994" s="160"/>
    </row>
    <row r="3995" spans="1:13" x14ac:dyDescent="0.25">
      <c r="A3995" s="212" t="s">
        <v>102</v>
      </c>
      <c r="B3995" s="213">
        <v>10600501</v>
      </c>
      <c r="C3995" s="212" t="s">
        <v>12614</v>
      </c>
      <c r="D3995" s="214">
        <v>43525</v>
      </c>
      <c r="E3995" s="160" t="s">
        <v>373</v>
      </c>
      <c r="F3995" s="160">
        <v>101110891</v>
      </c>
      <c r="G3995" s="160">
        <v>226.27</v>
      </c>
      <c r="H3995" s="214">
        <v>43539</v>
      </c>
      <c r="I3995" s="160" t="s">
        <v>586</v>
      </c>
      <c r="J3995" s="160" t="s">
        <v>375</v>
      </c>
      <c r="K3995" s="160">
        <f t="shared" si="79"/>
        <v>3</v>
      </c>
      <c r="L3995" s="160" t="e">
        <v>#N/A</v>
      </c>
      <c r="M3995" s="160"/>
    </row>
    <row r="3996" spans="1:13" x14ac:dyDescent="0.25">
      <c r="A3996" s="212" t="s">
        <v>102</v>
      </c>
      <c r="B3996" s="213">
        <v>10600501</v>
      </c>
      <c r="C3996" s="212" t="s">
        <v>12614</v>
      </c>
      <c r="D3996" s="214">
        <v>43525</v>
      </c>
      <c r="E3996" s="160" t="s">
        <v>373</v>
      </c>
      <c r="F3996" s="160">
        <v>101110912</v>
      </c>
      <c r="G3996" s="215">
        <v>13700.15</v>
      </c>
      <c r="H3996" s="214">
        <v>43501</v>
      </c>
      <c r="I3996" s="160" t="s">
        <v>495</v>
      </c>
      <c r="J3996" s="160" t="s">
        <v>377</v>
      </c>
      <c r="K3996" s="160">
        <f t="shared" si="79"/>
        <v>2</v>
      </c>
      <c r="L3996" s="160" t="e">
        <v>#N/A</v>
      </c>
      <c r="M3996" s="160"/>
    </row>
    <row r="3997" spans="1:13" x14ac:dyDescent="0.25">
      <c r="A3997" s="212" t="s">
        <v>102</v>
      </c>
      <c r="B3997" s="213">
        <v>10600501</v>
      </c>
      <c r="C3997" s="212" t="s">
        <v>12614</v>
      </c>
      <c r="D3997" s="214">
        <v>43525</v>
      </c>
      <c r="E3997" s="160" t="s">
        <v>373</v>
      </c>
      <c r="F3997" s="160">
        <v>101110912</v>
      </c>
      <c r="G3997" s="160">
        <v>160.13999999999999</v>
      </c>
      <c r="H3997" s="214">
        <v>43501</v>
      </c>
      <c r="I3997" s="160" t="s">
        <v>495</v>
      </c>
      <c r="J3997" s="160" t="s">
        <v>375</v>
      </c>
      <c r="K3997" s="160">
        <f t="shared" si="79"/>
        <v>2</v>
      </c>
      <c r="L3997" s="160" t="e">
        <v>#N/A</v>
      </c>
      <c r="M3997" s="160"/>
    </row>
    <row r="3998" spans="1:13" x14ac:dyDescent="0.25">
      <c r="A3998" s="212" t="s">
        <v>102</v>
      </c>
      <c r="B3998" s="213">
        <v>10600501</v>
      </c>
      <c r="C3998" s="212" t="s">
        <v>12614</v>
      </c>
      <c r="D3998" s="214">
        <v>43525</v>
      </c>
      <c r="E3998" s="160" t="s">
        <v>373</v>
      </c>
      <c r="F3998" s="160">
        <v>101110915</v>
      </c>
      <c r="G3998" s="160">
        <v>95.33</v>
      </c>
      <c r="H3998" s="214">
        <v>43529</v>
      </c>
      <c r="I3998" s="160" t="s">
        <v>557</v>
      </c>
      <c r="J3998" s="160" t="s">
        <v>375</v>
      </c>
      <c r="K3998" s="160">
        <f t="shared" si="79"/>
        <v>3</v>
      </c>
      <c r="L3998" s="160" t="e">
        <v>#N/A</v>
      </c>
      <c r="M3998" s="160"/>
    </row>
    <row r="3999" spans="1:13" x14ac:dyDescent="0.25">
      <c r="A3999" s="212" t="s">
        <v>102</v>
      </c>
      <c r="B3999" s="213">
        <v>10600501</v>
      </c>
      <c r="C3999" s="212" t="s">
        <v>12614</v>
      </c>
      <c r="D3999" s="214">
        <v>43525</v>
      </c>
      <c r="E3999" s="160" t="s">
        <v>373</v>
      </c>
      <c r="F3999" s="160">
        <v>101110915</v>
      </c>
      <c r="G3999" s="215">
        <v>37537.599999999999</v>
      </c>
      <c r="H3999" s="214">
        <v>43529</v>
      </c>
      <c r="I3999" s="160" t="s">
        <v>557</v>
      </c>
      <c r="J3999" s="160" t="s">
        <v>376</v>
      </c>
      <c r="K3999" s="160">
        <f t="shared" si="79"/>
        <v>3</v>
      </c>
      <c r="L3999" s="160" t="e">
        <v>#N/A</v>
      </c>
      <c r="M3999" s="160"/>
    </row>
    <row r="4000" spans="1:13" x14ac:dyDescent="0.25">
      <c r="A4000" s="212" t="s">
        <v>102</v>
      </c>
      <c r="B4000" s="213">
        <v>10600501</v>
      </c>
      <c r="C4000" s="212" t="s">
        <v>12614</v>
      </c>
      <c r="D4000" s="214">
        <v>43525</v>
      </c>
      <c r="E4000" s="160" t="s">
        <v>373</v>
      </c>
      <c r="F4000" s="160">
        <v>101110915</v>
      </c>
      <c r="G4000" s="215">
        <v>14002.85</v>
      </c>
      <c r="H4000" s="214">
        <v>43529</v>
      </c>
      <c r="I4000" s="160" t="s">
        <v>557</v>
      </c>
      <c r="J4000" s="160" t="s">
        <v>377</v>
      </c>
      <c r="K4000" s="160">
        <f t="shared" si="79"/>
        <v>3</v>
      </c>
      <c r="L4000" s="160" t="e">
        <v>#N/A</v>
      </c>
      <c r="M4000" s="160"/>
    </row>
    <row r="4001" spans="1:13" x14ac:dyDescent="0.25">
      <c r="A4001" s="212" t="s">
        <v>102</v>
      </c>
      <c r="B4001" s="213">
        <v>10600501</v>
      </c>
      <c r="C4001" s="212" t="s">
        <v>12614</v>
      </c>
      <c r="D4001" s="214">
        <v>43525</v>
      </c>
      <c r="E4001" s="160" t="s">
        <v>373</v>
      </c>
      <c r="F4001" s="160">
        <v>101111006</v>
      </c>
      <c r="G4001" s="215">
        <v>60830.49</v>
      </c>
      <c r="H4001" s="214">
        <v>43537</v>
      </c>
      <c r="I4001" s="160" t="s">
        <v>587</v>
      </c>
      <c r="J4001" s="160" t="s">
        <v>376</v>
      </c>
      <c r="K4001" s="160">
        <f t="shared" si="79"/>
        <v>3</v>
      </c>
      <c r="L4001" s="160" t="e">
        <v>#N/A</v>
      </c>
      <c r="M4001" s="160"/>
    </row>
    <row r="4002" spans="1:13" x14ac:dyDescent="0.25">
      <c r="A4002" s="212" t="s">
        <v>102</v>
      </c>
      <c r="B4002" s="213">
        <v>10600501</v>
      </c>
      <c r="C4002" s="212" t="s">
        <v>12614</v>
      </c>
      <c r="D4002" s="214">
        <v>43525</v>
      </c>
      <c r="E4002" s="160" t="s">
        <v>373</v>
      </c>
      <c r="F4002" s="160">
        <v>101111006</v>
      </c>
      <c r="G4002" s="215">
        <v>21947.85</v>
      </c>
      <c r="H4002" s="214">
        <v>43537</v>
      </c>
      <c r="I4002" s="160" t="s">
        <v>587</v>
      </c>
      <c r="J4002" s="160" t="s">
        <v>377</v>
      </c>
      <c r="K4002" s="160">
        <f t="shared" si="79"/>
        <v>3</v>
      </c>
      <c r="L4002" s="160" t="e">
        <v>#N/A</v>
      </c>
      <c r="M4002" s="160"/>
    </row>
    <row r="4003" spans="1:13" x14ac:dyDescent="0.25">
      <c r="A4003" s="212" t="s">
        <v>102</v>
      </c>
      <c r="B4003" s="213">
        <v>10600501</v>
      </c>
      <c r="C4003" s="212" t="s">
        <v>12614</v>
      </c>
      <c r="D4003" s="214">
        <v>43525</v>
      </c>
      <c r="E4003" s="160" t="s">
        <v>373</v>
      </c>
      <c r="F4003" s="160">
        <v>101111054</v>
      </c>
      <c r="G4003" s="215">
        <v>7007.14</v>
      </c>
      <c r="H4003" s="214">
        <v>43501</v>
      </c>
      <c r="I4003" s="160" t="s">
        <v>496</v>
      </c>
      <c r="J4003" s="160" t="s">
        <v>375</v>
      </c>
      <c r="K4003" s="160">
        <f t="shared" si="79"/>
        <v>2</v>
      </c>
      <c r="L4003" s="160" t="e">
        <v>#N/A</v>
      </c>
      <c r="M4003" s="160"/>
    </row>
    <row r="4004" spans="1:13" x14ac:dyDescent="0.25">
      <c r="A4004" s="212" t="s">
        <v>102</v>
      </c>
      <c r="B4004" s="213">
        <v>10600501</v>
      </c>
      <c r="C4004" s="212" t="s">
        <v>12614</v>
      </c>
      <c r="D4004" s="214">
        <v>43525</v>
      </c>
      <c r="E4004" s="160" t="s">
        <v>373</v>
      </c>
      <c r="F4004" s="160">
        <v>101111056</v>
      </c>
      <c r="G4004" s="215">
        <v>12992.11</v>
      </c>
      <c r="H4004" s="214">
        <v>43483</v>
      </c>
      <c r="I4004" s="160" t="s">
        <v>441</v>
      </c>
      <c r="J4004" s="160" t="s">
        <v>376</v>
      </c>
      <c r="K4004" s="160">
        <f t="shared" si="79"/>
        <v>1</v>
      </c>
      <c r="L4004" s="160" t="e">
        <v>#N/A</v>
      </c>
      <c r="M4004" s="160"/>
    </row>
    <row r="4005" spans="1:13" x14ac:dyDescent="0.25">
      <c r="A4005" s="212" t="s">
        <v>102</v>
      </c>
      <c r="B4005" s="213">
        <v>10600501</v>
      </c>
      <c r="C4005" s="212" t="s">
        <v>12614</v>
      </c>
      <c r="D4005" s="214">
        <v>43525</v>
      </c>
      <c r="E4005" s="160" t="s">
        <v>373</v>
      </c>
      <c r="F4005" s="160">
        <v>101111056</v>
      </c>
      <c r="G4005" s="215">
        <v>2549.21</v>
      </c>
      <c r="H4005" s="214">
        <v>43483</v>
      </c>
      <c r="I4005" s="160" t="s">
        <v>441</v>
      </c>
      <c r="J4005" s="160" t="s">
        <v>377</v>
      </c>
      <c r="K4005" s="160">
        <f t="shared" si="79"/>
        <v>1</v>
      </c>
      <c r="L4005" s="160" t="e">
        <v>#N/A</v>
      </c>
      <c r="M4005" s="160"/>
    </row>
    <row r="4006" spans="1:13" x14ac:dyDescent="0.25">
      <c r="A4006" s="212" t="s">
        <v>102</v>
      </c>
      <c r="B4006" s="213">
        <v>10600501</v>
      </c>
      <c r="C4006" s="212" t="s">
        <v>12614</v>
      </c>
      <c r="D4006" s="214">
        <v>43525</v>
      </c>
      <c r="E4006" s="160" t="s">
        <v>373</v>
      </c>
      <c r="F4006" s="160">
        <v>101111056</v>
      </c>
      <c r="G4006" s="160">
        <v>45.41</v>
      </c>
      <c r="H4006" s="214">
        <v>43483</v>
      </c>
      <c r="I4006" s="160" t="s">
        <v>441</v>
      </c>
      <c r="J4006" s="160" t="s">
        <v>375</v>
      </c>
      <c r="K4006" s="160">
        <f t="shared" si="79"/>
        <v>1</v>
      </c>
      <c r="L4006" s="160" t="e">
        <v>#N/A</v>
      </c>
      <c r="M4006" s="160"/>
    </row>
    <row r="4007" spans="1:13" x14ac:dyDescent="0.25">
      <c r="A4007" s="212" t="s">
        <v>102</v>
      </c>
      <c r="B4007" s="213">
        <v>10600501</v>
      </c>
      <c r="C4007" s="212" t="s">
        <v>12614</v>
      </c>
      <c r="D4007" s="214">
        <v>43525</v>
      </c>
      <c r="E4007" s="160" t="s">
        <v>373</v>
      </c>
      <c r="F4007" s="160">
        <v>101111105</v>
      </c>
      <c r="G4007" s="215">
        <v>9705.3799999999992</v>
      </c>
      <c r="H4007" s="214">
        <v>43529</v>
      </c>
      <c r="I4007" s="160" t="s">
        <v>565</v>
      </c>
      <c r="J4007" s="160" t="s">
        <v>377</v>
      </c>
      <c r="K4007" s="160">
        <f t="shared" si="79"/>
        <v>3</v>
      </c>
      <c r="L4007" s="160" t="e">
        <v>#N/A</v>
      </c>
      <c r="M4007" s="160"/>
    </row>
    <row r="4008" spans="1:13" x14ac:dyDescent="0.25">
      <c r="A4008" s="212" t="s">
        <v>102</v>
      </c>
      <c r="B4008" s="213">
        <v>10600501</v>
      </c>
      <c r="C4008" s="212" t="s">
        <v>12614</v>
      </c>
      <c r="D4008" s="214">
        <v>43525</v>
      </c>
      <c r="E4008" s="160" t="s">
        <v>373</v>
      </c>
      <c r="F4008" s="160">
        <v>101111105</v>
      </c>
      <c r="G4008" s="215">
        <v>36704.660000000003</v>
      </c>
      <c r="H4008" s="214">
        <v>43529</v>
      </c>
      <c r="I4008" s="160" t="s">
        <v>565</v>
      </c>
      <c r="J4008" s="160" t="s">
        <v>376</v>
      </c>
      <c r="K4008" s="160">
        <f t="shared" si="79"/>
        <v>3</v>
      </c>
      <c r="L4008" s="160" t="e">
        <v>#N/A</v>
      </c>
      <c r="M4008" s="160"/>
    </row>
    <row r="4009" spans="1:13" x14ac:dyDescent="0.25">
      <c r="A4009" s="212" t="s">
        <v>102</v>
      </c>
      <c r="B4009" s="213">
        <v>10100501</v>
      </c>
      <c r="C4009" s="212" t="s">
        <v>12614</v>
      </c>
      <c r="D4009" s="214">
        <v>43525</v>
      </c>
      <c r="E4009" s="160" t="s">
        <v>383</v>
      </c>
      <c r="F4009" s="160">
        <v>101111124</v>
      </c>
      <c r="G4009" s="160">
        <v>-0.23</v>
      </c>
      <c r="H4009" s="214">
        <v>43364</v>
      </c>
      <c r="I4009" s="160" t="s">
        <v>384</v>
      </c>
      <c r="J4009" s="160" t="s">
        <v>375</v>
      </c>
      <c r="K4009" s="160">
        <v>2018</v>
      </c>
      <c r="L4009" s="160" t="e">
        <v>#N/A</v>
      </c>
      <c r="M4009" s="160"/>
    </row>
    <row r="4010" spans="1:13" x14ac:dyDescent="0.25">
      <c r="A4010" s="212" t="s">
        <v>102</v>
      </c>
      <c r="B4010" s="213">
        <v>10100501</v>
      </c>
      <c r="C4010" s="212" t="s">
        <v>12614</v>
      </c>
      <c r="D4010" s="214">
        <v>43525</v>
      </c>
      <c r="E4010" s="160" t="s">
        <v>383</v>
      </c>
      <c r="F4010" s="160">
        <v>101111124</v>
      </c>
      <c r="G4010" s="160">
        <v>-4.0199999999999996</v>
      </c>
      <c r="H4010" s="214">
        <v>43364</v>
      </c>
      <c r="I4010" s="160" t="s">
        <v>384</v>
      </c>
      <c r="J4010" s="160" t="s">
        <v>377</v>
      </c>
      <c r="K4010" s="160">
        <v>2018</v>
      </c>
      <c r="L4010" s="160" t="e">
        <v>#N/A</v>
      </c>
      <c r="M4010" s="160"/>
    </row>
    <row r="4011" spans="1:13" x14ac:dyDescent="0.25">
      <c r="A4011" s="212" t="s">
        <v>102</v>
      </c>
      <c r="B4011" s="213">
        <v>10100501</v>
      </c>
      <c r="C4011" s="212" t="s">
        <v>12614</v>
      </c>
      <c r="D4011" s="214">
        <v>43525</v>
      </c>
      <c r="E4011" s="160" t="s">
        <v>383</v>
      </c>
      <c r="F4011" s="160">
        <v>101111124</v>
      </c>
      <c r="G4011" s="160">
        <v>-2.82</v>
      </c>
      <c r="H4011" s="214">
        <v>43364</v>
      </c>
      <c r="I4011" s="160" t="s">
        <v>384</v>
      </c>
      <c r="J4011" s="160" t="s">
        <v>377</v>
      </c>
      <c r="K4011" s="160">
        <v>2018</v>
      </c>
      <c r="L4011" s="160" t="e">
        <v>#N/A</v>
      </c>
      <c r="M4011" s="160"/>
    </row>
    <row r="4012" spans="1:13" x14ac:dyDescent="0.25">
      <c r="A4012" s="212" t="s">
        <v>102</v>
      </c>
      <c r="B4012" s="213">
        <v>10100501</v>
      </c>
      <c r="C4012" s="212" t="s">
        <v>12614</v>
      </c>
      <c r="D4012" s="214">
        <v>43525</v>
      </c>
      <c r="E4012" s="160" t="s">
        <v>383</v>
      </c>
      <c r="F4012" s="160">
        <v>101111124</v>
      </c>
      <c r="G4012" s="160">
        <v>-9.01</v>
      </c>
      <c r="H4012" s="214">
        <v>43364</v>
      </c>
      <c r="I4012" s="160" t="s">
        <v>384</v>
      </c>
      <c r="J4012" s="160" t="s">
        <v>376</v>
      </c>
      <c r="K4012" s="160">
        <v>2018</v>
      </c>
      <c r="L4012" s="160" t="e">
        <v>#N/A</v>
      </c>
      <c r="M4012" s="160"/>
    </row>
    <row r="4013" spans="1:13" x14ac:dyDescent="0.25">
      <c r="A4013" s="212" t="s">
        <v>102</v>
      </c>
      <c r="B4013" s="213">
        <v>10600501</v>
      </c>
      <c r="C4013" s="212" t="s">
        <v>12614</v>
      </c>
      <c r="D4013" s="214">
        <v>43525</v>
      </c>
      <c r="E4013" s="160" t="s">
        <v>373</v>
      </c>
      <c r="F4013" s="160">
        <v>101111126</v>
      </c>
      <c r="G4013" s="215">
        <v>4589.34</v>
      </c>
      <c r="H4013" s="214">
        <v>43488</v>
      </c>
      <c r="I4013" s="160" t="s">
        <v>467</v>
      </c>
      <c r="J4013" s="160" t="s">
        <v>377</v>
      </c>
      <c r="K4013" s="160">
        <f t="shared" ref="K4013:K4044" si="80">MONTH(H4013)</f>
        <v>1</v>
      </c>
      <c r="L4013" s="160" t="e">
        <v>#N/A</v>
      </c>
      <c r="M4013" s="160"/>
    </row>
    <row r="4014" spans="1:13" x14ac:dyDescent="0.25">
      <c r="A4014" s="212" t="s">
        <v>102</v>
      </c>
      <c r="B4014" s="213">
        <v>10600501</v>
      </c>
      <c r="C4014" s="212" t="s">
        <v>12614</v>
      </c>
      <c r="D4014" s="214">
        <v>43525</v>
      </c>
      <c r="E4014" s="160" t="s">
        <v>373</v>
      </c>
      <c r="F4014" s="160">
        <v>101111126</v>
      </c>
      <c r="G4014" s="215">
        <v>23644.04</v>
      </c>
      <c r="H4014" s="214">
        <v>43488</v>
      </c>
      <c r="I4014" s="160" t="s">
        <v>467</v>
      </c>
      <c r="J4014" s="160" t="s">
        <v>376</v>
      </c>
      <c r="K4014" s="160">
        <f t="shared" si="80"/>
        <v>1</v>
      </c>
      <c r="L4014" s="160" t="e">
        <v>#N/A</v>
      </c>
      <c r="M4014" s="160"/>
    </row>
    <row r="4015" spans="1:13" x14ac:dyDescent="0.25">
      <c r="A4015" s="212" t="s">
        <v>102</v>
      </c>
      <c r="B4015" s="213">
        <v>10600501</v>
      </c>
      <c r="C4015" s="212" t="s">
        <v>12614</v>
      </c>
      <c r="D4015" s="214">
        <v>43525</v>
      </c>
      <c r="E4015" s="160" t="s">
        <v>373</v>
      </c>
      <c r="F4015" s="160">
        <v>101111135</v>
      </c>
      <c r="G4015" s="215">
        <v>3358.68</v>
      </c>
      <c r="H4015" s="214">
        <v>43528</v>
      </c>
      <c r="I4015" s="160" t="s">
        <v>566</v>
      </c>
      <c r="J4015" s="160" t="s">
        <v>376</v>
      </c>
      <c r="K4015" s="160">
        <f t="shared" si="80"/>
        <v>3</v>
      </c>
      <c r="L4015" s="160" t="e">
        <v>#N/A</v>
      </c>
      <c r="M4015" s="160"/>
    </row>
    <row r="4016" spans="1:13" x14ac:dyDescent="0.25">
      <c r="A4016" s="212" t="s">
        <v>102</v>
      </c>
      <c r="B4016" s="213">
        <v>10600501</v>
      </c>
      <c r="C4016" s="212" t="s">
        <v>12614</v>
      </c>
      <c r="D4016" s="214">
        <v>43525</v>
      </c>
      <c r="E4016" s="160" t="s">
        <v>373</v>
      </c>
      <c r="F4016" s="160">
        <v>101111135</v>
      </c>
      <c r="G4016" s="160">
        <v>243.39</v>
      </c>
      <c r="H4016" s="214">
        <v>43528</v>
      </c>
      <c r="I4016" s="160" t="s">
        <v>566</v>
      </c>
      <c r="J4016" s="160" t="s">
        <v>377</v>
      </c>
      <c r="K4016" s="160">
        <f t="shared" si="80"/>
        <v>3</v>
      </c>
      <c r="L4016" s="160" t="e">
        <v>#N/A</v>
      </c>
      <c r="M4016" s="160"/>
    </row>
    <row r="4017" spans="1:13" x14ac:dyDescent="0.25">
      <c r="A4017" s="212" t="s">
        <v>102</v>
      </c>
      <c r="B4017" s="213">
        <v>10600501</v>
      </c>
      <c r="C4017" s="212" t="s">
        <v>12614</v>
      </c>
      <c r="D4017" s="214">
        <v>43525</v>
      </c>
      <c r="E4017" s="160" t="s">
        <v>373</v>
      </c>
      <c r="F4017" s="160">
        <v>101111163</v>
      </c>
      <c r="G4017" s="215">
        <v>6504.9</v>
      </c>
      <c r="H4017" s="214">
        <v>43529</v>
      </c>
      <c r="I4017" s="160" t="s">
        <v>567</v>
      </c>
      <c r="J4017" s="160" t="s">
        <v>377</v>
      </c>
      <c r="K4017" s="160">
        <f t="shared" si="80"/>
        <v>3</v>
      </c>
      <c r="L4017" s="160" t="e">
        <v>#N/A</v>
      </c>
      <c r="M4017" s="160"/>
    </row>
    <row r="4018" spans="1:13" x14ac:dyDescent="0.25">
      <c r="A4018" s="212" t="s">
        <v>102</v>
      </c>
      <c r="B4018" s="213">
        <v>10600501</v>
      </c>
      <c r="C4018" s="212" t="s">
        <v>12614</v>
      </c>
      <c r="D4018" s="214">
        <v>43525</v>
      </c>
      <c r="E4018" s="160" t="s">
        <v>373</v>
      </c>
      <c r="F4018" s="160">
        <v>101111163</v>
      </c>
      <c r="G4018" s="215">
        <v>111728.56</v>
      </c>
      <c r="H4018" s="214">
        <v>43529</v>
      </c>
      <c r="I4018" s="160" t="s">
        <v>567</v>
      </c>
      <c r="J4018" s="160" t="s">
        <v>376</v>
      </c>
      <c r="K4018" s="160">
        <f t="shared" si="80"/>
        <v>3</v>
      </c>
      <c r="L4018" s="160" t="e">
        <v>#N/A</v>
      </c>
      <c r="M4018" s="160"/>
    </row>
    <row r="4019" spans="1:13" x14ac:dyDescent="0.25">
      <c r="A4019" s="212" t="s">
        <v>102</v>
      </c>
      <c r="B4019" s="213">
        <v>10600501</v>
      </c>
      <c r="C4019" s="212" t="s">
        <v>12614</v>
      </c>
      <c r="D4019" s="214">
        <v>43525</v>
      </c>
      <c r="E4019" s="160" t="s">
        <v>373</v>
      </c>
      <c r="F4019" s="160">
        <v>101111163</v>
      </c>
      <c r="G4019" s="160">
        <v>367.16</v>
      </c>
      <c r="H4019" s="214">
        <v>43529</v>
      </c>
      <c r="I4019" s="160" t="s">
        <v>567</v>
      </c>
      <c r="J4019" s="160" t="s">
        <v>375</v>
      </c>
      <c r="K4019" s="160">
        <f t="shared" si="80"/>
        <v>3</v>
      </c>
      <c r="L4019" s="160" t="e">
        <v>#N/A</v>
      </c>
      <c r="M4019" s="160"/>
    </row>
    <row r="4020" spans="1:13" x14ac:dyDescent="0.25">
      <c r="A4020" s="212" t="s">
        <v>102</v>
      </c>
      <c r="B4020" s="213">
        <v>10600501</v>
      </c>
      <c r="C4020" s="212" t="s">
        <v>12614</v>
      </c>
      <c r="D4020" s="214">
        <v>43525</v>
      </c>
      <c r="E4020" s="160" t="s">
        <v>373</v>
      </c>
      <c r="F4020" s="160">
        <v>101111165</v>
      </c>
      <c r="G4020" s="215">
        <v>6221.3</v>
      </c>
      <c r="H4020" s="214">
        <v>43550</v>
      </c>
      <c r="I4020" s="160" t="s">
        <v>580</v>
      </c>
      <c r="J4020" s="160" t="s">
        <v>375</v>
      </c>
      <c r="K4020" s="160">
        <f t="shared" si="80"/>
        <v>3</v>
      </c>
      <c r="L4020" s="160" t="e">
        <v>#N/A</v>
      </c>
      <c r="M4020" s="160"/>
    </row>
    <row r="4021" spans="1:13" x14ac:dyDescent="0.25">
      <c r="A4021" s="212" t="s">
        <v>102</v>
      </c>
      <c r="B4021" s="213">
        <v>10600501</v>
      </c>
      <c r="C4021" s="212" t="s">
        <v>12614</v>
      </c>
      <c r="D4021" s="214">
        <v>43525</v>
      </c>
      <c r="E4021" s="160" t="s">
        <v>373</v>
      </c>
      <c r="F4021" s="160">
        <v>101111165</v>
      </c>
      <c r="G4021" s="215">
        <v>38105.599999999999</v>
      </c>
      <c r="H4021" s="214">
        <v>43550</v>
      </c>
      <c r="I4021" s="160" t="s">
        <v>580</v>
      </c>
      <c r="J4021" s="160" t="s">
        <v>376</v>
      </c>
      <c r="K4021" s="160">
        <f t="shared" si="80"/>
        <v>3</v>
      </c>
      <c r="L4021" s="160" t="e">
        <v>#N/A</v>
      </c>
      <c r="M4021" s="160"/>
    </row>
    <row r="4022" spans="1:13" x14ac:dyDescent="0.25">
      <c r="A4022" s="212" t="s">
        <v>102</v>
      </c>
      <c r="B4022" s="213">
        <v>10600501</v>
      </c>
      <c r="C4022" s="212" t="s">
        <v>12614</v>
      </c>
      <c r="D4022" s="214">
        <v>43525</v>
      </c>
      <c r="E4022" s="160" t="s">
        <v>373</v>
      </c>
      <c r="F4022" s="160">
        <v>101111165</v>
      </c>
      <c r="G4022" s="160">
        <v>777.67</v>
      </c>
      <c r="H4022" s="214">
        <v>43550</v>
      </c>
      <c r="I4022" s="160" t="s">
        <v>580</v>
      </c>
      <c r="J4022" s="160" t="s">
        <v>447</v>
      </c>
      <c r="K4022" s="160">
        <f t="shared" si="80"/>
        <v>3</v>
      </c>
      <c r="L4022" s="160" t="e">
        <v>#N/A</v>
      </c>
      <c r="M4022" s="160"/>
    </row>
    <row r="4023" spans="1:13" x14ac:dyDescent="0.25">
      <c r="A4023" s="212" t="s">
        <v>102</v>
      </c>
      <c r="B4023" s="213">
        <v>10600501</v>
      </c>
      <c r="C4023" s="212" t="s">
        <v>12614</v>
      </c>
      <c r="D4023" s="214">
        <v>43525</v>
      </c>
      <c r="E4023" s="160" t="s">
        <v>373</v>
      </c>
      <c r="F4023" s="160">
        <v>101111165</v>
      </c>
      <c r="G4023" s="215">
        <v>2333</v>
      </c>
      <c r="H4023" s="214">
        <v>43550</v>
      </c>
      <c r="I4023" s="160" t="s">
        <v>580</v>
      </c>
      <c r="J4023" s="160" t="s">
        <v>380</v>
      </c>
      <c r="K4023" s="160">
        <f t="shared" si="80"/>
        <v>3</v>
      </c>
      <c r="L4023" s="160" t="e">
        <v>#N/A</v>
      </c>
      <c r="M4023" s="160"/>
    </row>
    <row r="4024" spans="1:13" x14ac:dyDescent="0.25">
      <c r="A4024" s="212" t="s">
        <v>102</v>
      </c>
      <c r="B4024" s="213">
        <v>10600501</v>
      </c>
      <c r="C4024" s="212" t="s">
        <v>12614</v>
      </c>
      <c r="D4024" s="214">
        <v>43525</v>
      </c>
      <c r="E4024" s="160" t="s">
        <v>373</v>
      </c>
      <c r="F4024" s="160">
        <v>101111165</v>
      </c>
      <c r="G4024" s="215">
        <v>30328.99</v>
      </c>
      <c r="H4024" s="214">
        <v>43550</v>
      </c>
      <c r="I4024" s="160" t="s">
        <v>580</v>
      </c>
      <c r="J4024" s="160" t="s">
        <v>377</v>
      </c>
      <c r="K4024" s="160">
        <f t="shared" si="80"/>
        <v>3</v>
      </c>
      <c r="L4024" s="160" t="e">
        <v>#N/A</v>
      </c>
      <c r="M4024" s="160"/>
    </row>
    <row r="4025" spans="1:13" x14ac:dyDescent="0.25">
      <c r="A4025" s="212" t="s">
        <v>102</v>
      </c>
      <c r="B4025" s="213">
        <v>10600501</v>
      </c>
      <c r="C4025" s="212" t="s">
        <v>12614</v>
      </c>
      <c r="D4025" s="214">
        <v>43525</v>
      </c>
      <c r="E4025" s="160" t="s">
        <v>373</v>
      </c>
      <c r="F4025" s="160">
        <v>101111171</v>
      </c>
      <c r="G4025" s="215">
        <v>5754.85</v>
      </c>
      <c r="H4025" s="214">
        <v>43494</v>
      </c>
      <c r="I4025" s="160" t="s">
        <v>468</v>
      </c>
      <c r="J4025" s="160" t="s">
        <v>377</v>
      </c>
      <c r="K4025" s="160">
        <f t="shared" si="80"/>
        <v>1</v>
      </c>
      <c r="L4025" s="160" t="e">
        <v>#N/A</v>
      </c>
      <c r="M4025" s="160"/>
    </row>
    <row r="4026" spans="1:13" x14ac:dyDescent="0.25">
      <c r="A4026" s="212" t="s">
        <v>102</v>
      </c>
      <c r="B4026" s="213">
        <v>10600501</v>
      </c>
      <c r="C4026" s="212" t="s">
        <v>12614</v>
      </c>
      <c r="D4026" s="214">
        <v>43525</v>
      </c>
      <c r="E4026" s="160" t="s">
        <v>373</v>
      </c>
      <c r="F4026" s="160">
        <v>101111171</v>
      </c>
      <c r="G4026" s="215">
        <v>17936.46</v>
      </c>
      <c r="H4026" s="214">
        <v>43494</v>
      </c>
      <c r="I4026" s="160" t="s">
        <v>468</v>
      </c>
      <c r="J4026" s="160" t="s">
        <v>376</v>
      </c>
      <c r="K4026" s="160">
        <f t="shared" si="80"/>
        <v>1</v>
      </c>
      <c r="L4026" s="160" t="e">
        <v>#N/A</v>
      </c>
      <c r="M4026" s="160"/>
    </row>
    <row r="4027" spans="1:13" x14ac:dyDescent="0.25">
      <c r="A4027" s="212" t="s">
        <v>102</v>
      </c>
      <c r="B4027" s="213">
        <v>10600501</v>
      </c>
      <c r="C4027" s="212" t="s">
        <v>12614</v>
      </c>
      <c r="D4027" s="214">
        <v>43525</v>
      </c>
      <c r="E4027" s="160" t="s">
        <v>373</v>
      </c>
      <c r="F4027" s="160">
        <v>101111171</v>
      </c>
      <c r="G4027" s="160">
        <v>85.9</v>
      </c>
      <c r="H4027" s="214">
        <v>43494</v>
      </c>
      <c r="I4027" s="160" t="s">
        <v>468</v>
      </c>
      <c r="J4027" s="160" t="s">
        <v>375</v>
      </c>
      <c r="K4027" s="160">
        <f t="shared" si="80"/>
        <v>1</v>
      </c>
      <c r="L4027" s="160" t="e">
        <v>#N/A</v>
      </c>
      <c r="M4027" s="160"/>
    </row>
    <row r="4028" spans="1:13" x14ac:dyDescent="0.25">
      <c r="A4028" s="212" t="s">
        <v>102</v>
      </c>
      <c r="B4028" s="213">
        <v>10600501</v>
      </c>
      <c r="C4028" s="212" t="s">
        <v>12614</v>
      </c>
      <c r="D4028" s="214">
        <v>43525</v>
      </c>
      <c r="E4028" s="160" t="s">
        <v>373</v>
      </c>
      <c r="F4028" s="160">
        <v>101111184</v>
      </c>
      <c r="G4028" s="215">
        <v>41769.24</v>
      </c>
      <c r="H4028" s="214">
        <v>43552</v>
      </c>
      <c r="I4028" s="160" t="s">
        <v>617</v>
      </c>
      <c r="J4028" s="160" t="s">
        <v>377</v>
      </c>
      <c r="K4028" s="160">
        <f t="shared" si="80"/>
        <v>3</v>
      </c>
      <c r="L4028" s="160" t="e">
        <v>#N/A</v>
      </c>
      <c r="M4028" s="160"/>
    </row>
    <row r="4029" spans="1:13" x14ac:dyDescent="0.25">
      <c r="A4029" s="212" t="s">
        <v>102</v>
      </c>
      <c r="B4029" s="213">
        <v>10600501</v>
      </c>
      <c r="C4029" s="212" t="s">
        <v>12614</v>
      </c>
      <c r="D4029" s="214">
        <v>43525</v>
      </c>
      <c r="E4029" s="160" t="s">
        <v>373</v>
      </c>
      <c r="F4029" s="160">
        <v>101111196</v>
      </c>
      <c r="G4029" s="215">
        <v>1480.59</v>
      </c>
      <c r="H4029" s="214">
        <v>43472</v>
      </c>
      <c r="I4029" s="160" t="s">
        <v>405</v>
      </c>
      <c r="J4029" s="160" t="s">
        <v>377</v>
      </c>
      <c r="K4029" s="160">
        <f t="shared" si="80"/>
        <v>1</v>
      </c>
      <c r="L4029" s="160" t="e">
        <v>#N/A</v>
      </c>
      <c r="M4029" s="160"/>
    </row>
    <row r="4030" spans="1:13" x14ac:dyDescent="0.25">
      <c r="A4030" s="212" t="s">
        <v>102</v>
      </c>
      <c r="B4030" s="213">
        <v>10600501</v>
      </c>
      <c r="C4030" s="212" t="s">
        <v>12614</v>
      </c>
      <c r="D4030" s="214">
        <v>43525</v>
      </c>
      <c r="E4030" s="160" t="s">
        <v>373</v>
      </c>
      <c r="F4030" s="160">
        <v>101111196</v>
      </c>
      <c r="G4030" s="215">
        <v>7022.65</v>
      </c>
      <c r="H4030" s="214">
        <v>43472</v>
      </c>
      <c r="I4030" s="160" t="s">
        <v>405</v>
      </c>
      <c r="J4030" s="160" t="s">
        <v>376</v>
      </c>
      <c r="K4030" s="160">
        <f t="shared" si="80"/>
        <v>1</v>
      </c>
      <c r="L4030" s="160" t="e">
        <v>#N/A</v>
      </c>
      <c r="M4030" s="160"/>
    </row>
    <row r="4031" spans="1:13" x14ac:dyDescent="0.25">
      <c r="A4031" s="212" t="s">
        <v>102</v>
      </c>
      <c r="B4031" s="213">
        <v>10600501</v>
      </c>
      <c r="C4031" s="212" t="s">
        <v>12614</v>
      </c>
      <c r="D4031" s="214">
        <v>43525</v>
      </c>
      <c r="E4031" s="160" t="s">
        <v>373</v>
      </c>
      <c r="F4031" s="160">
        <v>101111196</v>
      </c>
      <c r="G4031" s="160">
        <v>60.29</v>
      </c>
      <c r="H4031" s="214">
        <v>43472</v>
      </c>
      <c r="I4031" s="160" t="s">
        <v>405</v>
      </c>
      <c r="J4031" s="160" t="s">
        <v>375</v>
      </c>
      <c r="K4031" s="160">
        <f t="shared" si="80"/>
        <v>1</v>
      </c>
      <c r="L4031" s="160" t="e">
        <v>#N/A</v>
      </c>
      <c r="M4031" s="160"/>
    </row>
    <row r="4032" spans="1:13" x14ac:dyDescent="0.25">
      <c r="A4032" s="212" t="s">
        <v>102</v>
      </c>
      <c r="B4032" s="213">
        <v>10600501</v>
      </c>
      <c r="C4032" s="212" t="s">
        <v>12614</v>
      </c>
      <c r="D4032" s="214">
        <v>43525</v>
      </c>
      <c r="E4032" s="160" t="s">
        <v>373</v>
      </c>
      <c r="F4032" s="160">
        <v>101111198</v>
      </c>
      <c r="G4032" s="215">
        <v>3974.46</v>
      </c>
      <c r="H4032" s="214">
        <v>43529</v>
      </c>
      <c r="I4032" s="160" t="s">
        <v>558</v>
      </c>
      <c r="J4032" s="160" t="s">
        <v>377</v>
      </c>
      <c r="K4032" s="160">
        <f t="shared" si="80"/>
        <v>3</v>
      </c>
      <c r="L4032" s="160" t="e">
        <v>#N/A</v>
      </c>
      <c r="M4032" s="160"/>
    </row>
    <row r="4033" spans="1:13" x14ac:dyDescent="0.25">
      <c r="A4033" s="212" t="s">
        <v>102</v>
      </c>
      <c r="B4033" s="213">
        <v>10600501</v>
      </c>
      <c r="C4033" s="212" t="s">
        <v>12614</v>
      </c>
      <c r="D4033" s="214">
        <v>43525</v>
      </c>
      <c r="E4033" s="160" t="s">
        <v>373</v>
      </c>
      <c r="F4033" s="160">
        <v>101111198</v>
      </c>
      <c r="G4033" s="215">
        <v>14725.7</v>
      </c>
      <c r="H4033" s="214">
        <v>43529</v>
      </c>
      <c r="I4033" s="160" t="s">
        <v>558</v>
      </c>
      <c r="J4033" s="160" t="s">
        <v>376</v>
      </c>
      <c r="K4033" s="160">
        <f t="shared" si="80"/>
        <v>3</v>
      </c>
      <c r="L4033" s="160" t="e">
        <v>#N/A</v>
      </c>
      <c r="M4033" s="160"/>
    </row>
    <row r="4034" spans="1:13" x14ac:dyDescent="0.25">
      <c r="A4034" s="212" t="s">
        <v>102</v>
      </c>
      <c r="B4034" s="213">
        <v>10600501</v>
      </c>
      <c r="C4034" s="212" t="s">
        <v>12614</v>
      </c>
      <c r="D4034" s="214">
        <v>43525</v>
      </c>
      <c r="E4034" s="160" t="s">
        <v>373</v>
      </c>
      <c r="F4034" s="160">
        <v>101111198</v>
      </c>
      <c r="G4034" s="160">
        <v>44.34</v>
      </c>
      <c r="H4034" s="214">
        <v>43529</v>
      </c>
      <c r="I4034" s="160" t="s">
        <v>558</v>
      </c>
      <c r="J4034" s="160" t="s">
        <v>375</v>
      </c>
      <c r="K4034" s="160">
        <f t="shared" si="80"/>
        <v>3</v>
      </c>
      <c r="L4034" s="160" t="e">
        <v>#N/A</v>
      </c>
      <c r="M4034" s="160"/>
    </row>
    <row r="4035" spans="1:13" x14ac:dyDescent="0.25">
      <c r="A4035" s="212" t="s">
        <v>102</v>
      </c>
      <c r="B4035" s="213">
        <v>10600501</v>
      </c>
      <c r="C4035" s="212" t="s">
        <v>12614</v>
      </c>
      <c r="D4035" s="214">
        <v>43525</v>
      </c>
      <c r="E4035" s="160" t="s">
        <v>373</v>
      </c>
      <c r="F4035" s="160">
        <v>101111208</v>
      </c>
      <c r="G4035" s="160">
        <v>55.06</v>
      </c>
      <c r="H4035" s="214">
        <v>43467</v>
      </c>
      <c r="I4035" s="160" t="s">
        <v>406</v>
      </c>
      <c r="J4035" s="160" t="s">
        <v>375</v>
      </c>
      <c r="K4035" s="160">
        <f t="shared" si="80"/>
        <v>1</v>
      </c>
      <c r="L4035" s="160" t="e">
        <v>#N/A</v>
      </c>
      <c r="M4035" s="160"/>
    </row>
    <row r="4036" spans="1:13" x14ac:dyDescent="0.25">
      <c r="A4036" s="212" t="s">
        <v>102</v>
      </c>
      <c r="B4036" s="213">
        <v>10600501</v>
      </c>
      <c r="C4036" s="212" t="s">
        <v>12614</v>
      </c>
      <c r="D4036" s="214">
        <v>43525</v>
      </c>
      <c r="E4036" s="160" t="s">
        <v>373</v>
      </c>
      <c r="F4036" s="160">
        <v>101111208</v>
      </c>
      <c r="G4036" s="215">
        <v>1409.23</v>
      </c>
      <c r="H4036" s="214">
        <v>43467</v>
      </c>
      <c r="I4036" s="160" t="s">
        <v>406</v>
      </c>
      <c r="J4036" s="160" t="s">
        <v>377</v>
      </c>
      <c r="K4036" s="160">
        <f t="shared" si="80"/>
        <v>1</v>
      </c>
      <c r="L4036" s="160" t="e">
        <v>#N/A</v>
      </c>
      <c r="M4036" s="160"/>
    </row>
    <row r="4037" spans="1:13" x14ac:dyDescent="0.25">
      <c r="A4037" s="212" t="s">
        <v>102</v>
      </c>
      <c r="B4037" s="213">
        <v>10600501</v>
      </c>
      <c r="C4037" s="212" t="s">
        <v>12614</v>
      </c>
      <c r="D4037" s="214">
        <v>43525</v>
      </c>
      <c r="E4037" s="160" t="s">
        <v>373</v>
      </c>
      <c r="F4037" s="160">
        <v>101111208</v>
      </c>
      <c r="G4037" s="215">
        <v>4858.99</v>
      </c>
      <c r="H4037" s="214">
        <v>43467</v>
      </c>
      <c r="I4037" s="160" t="s">
        <v>406</v>
      </c>
      <c r="J4037" s="160" t="s">
        <v>376</v>
      </c>
      <c r="K4037" s="160">
        <f t="shared" si="80"/>
        <v>1</v>
      </c>
      <c r="L4037" s="160" t="e">
        <v>#N/A</v>
      </c>
      <c r="M4037" s="160"/>
    </row>
    <row r="4038" spans="1:13" x14ac:dyDescent="0.25">
      <c r="A4038" s="212" t="s">
        <v>102</v>
      </c>
      <c r="B4038" s="213">
        <v>10600501</v>
      </c>
      <c r="C4038" s="212" t="s">
        <v>12614</v>
      </c>
      <c r="D4038" s="214">
        <v>43525</v>
      </c>
      <c r="E4038" s="160" t="s">
        <v>373</v>
      </c>
      <c r="F4038" s="160">
        <v>101111210</v>
      </c>
      <c r="G4038" s="215">
        <v>4821.5600000000004</v>
      </c>
      <c r="H4038" s="214">
        <v>43537</v>
      </c>
      <c r="I4038" s="160" t="s">
        <v>581</v>
      </c>
      <c r="J4038" s="160" t="s">
        <v>377</v>
      </c>
      <c r="K4038" s="160">
        <f t="shared" si="80"/>
        <v>3</v>
      </c>
      <c r="L4038" s="160" t="e">
        <v>#N/A</v>
      </c>
      <c r="M4038" s="160"/>
    </row>
    <row r="4039" spans="1:13" x14ac:dyDescent="0.25">
      <c r="A4039" s="212" t="s">
        <v>102</v>
      </c>
      <c r="B4039" s="213">
        <v>10600501</v>
      </c>
      <c r="C4039" s="212" t="s">
        <v>12614</v>
      </c>
      <c r="D4039" s="214">
        <v>43525</v>
      </c>
      <c r="E4039" s="160" t="s">
        <v>373</v>
      </c>
      <c r="F4039" s="160">
        <v>101111210</v>
      </c>
      <c r="G4039" s="160">
        <v>126.63</v>
      </c>
      <c r="H4039" s="214">
        <v>43537</v>
      </c>
      <c r="I4039" s="160" t="s">
        <v>581</v>
      </c>
      <c r="J4039" s="160" t="s">
        <v>375</v>
      </c>
      <c r="K4039" s="160">
        <f t="shared" si="80"/>
        <v>3</v>
      </c>
      <c r="L4039" s="160" t="e">
        <v>#N/A</v>
      </c>
      <c r="M4039" s="160"/>
    </row>
    <row r="4040" spans="1:13" x14ac:dyDescent="0.25">
      <c r="A4040" s="212" t="s">
        <v>102</v>
      </c>
      <c r="B4040" s="213">
        <v>10600501</v>
      </c>
      <c r="C4040" s="212" t="s">
        <v>12614</v>
      </c>
      <c r="D4040" s="214">
        <v>43525</v>
      </c>
      <c r="E4040" s="160" t="s">
        <v>373</v>
      </c>
      <c r="F4040" s="160">
        <v>101111210</v>
      </c>
      <c r="G4040" s="215">
        <v>22069.47</v>
      </c>
      <c r="H4040" s="214">
        <v>43537</v>
      </c>
      <c r="I4040" s="160" t="s">
        <v>581</v>
      </c>
      <c r="J4040" s="160" t="s">
        <v>376</v>
      </c>
      <c r="K4040" s="160">
        <f t="shared" si="80"/>
        <v>3</v>
      </c>
      <c r="L4040" s="160" t="e">
        <v>#N/A</v>
      </c>
      <c r="M4040" s="160"/>
    </row>
    <row r="4041" spans="1:13" x14ac:dyDescent="0.25">
      <c r="A4041" s="212" t="s">
        <v>102</v>
      </c>
      <c r="B4041" s="213">
        <v>10600501</v>
      </c>
      <c r="C4041" s="212" t="s">
        <v>12614</v>
      </c>
      <c r="D4041" s="214">
        <v>43525</v>
      </c>
      <c r="E4041" s="160" t="s">
        <v>373</v>
      </c>
      <c r="F4041" s="160">
        <v>101111226</v>
      </c>
      <c r="G4041" s="215">
        <v>18441.03</v>
      </c>
      <c r="H4041" s="214">
        <v>43538</v>
      </c>
      <c r="I4041" s="160" t="s">
        <v>583</v>
      </c>
      <c r="J4041" s="160" t="s">
        <v>376</v>
      </c>
      <c r="K4041" s="160">
        <f t="shared" si="80"/>
        <v>3</v>
      </c>
      <c r="L4041" s="160" t="e">
        <v>#N/A</v>
      </c>
      <c r="M4041" s="160"/>
    </row>
    <row r="4042" spans="1:13" x14ac:dyDescent="0.25">
      <c r="A4042" s="212" t="s">
        <v>102</v>
      </c>
      <c r="B4042" s="213">
        <v>10600501</v>
      </c>
      <c r="C4042" s="212" t="s">
        <v>12614</v>
      </c>
      <c r="D4042" s="214">
        <v>43525</v>
      </c>
      <c r="E4042" s="160" t="s">
        <v>373</v>
      </c>
      <c r="F4042" s="160">
        <v>101111226</v>
      </c>
      <c r="G4042" s="215">
        <v>6900.24</v>
      </c>
      <c r="H4042" s="214">
        <v>43538</v>
      </c>
      <c r="I4042" s="160" t="s">
        <v>583</v>
      </c>
      <c r="J4042" s="160" t="s">
        <v>377</v>
      </c>
      <c r="K4042" s="160">
        <f t="shared" si="80"/>
        <v>3</v>
      </c>
      <c r="L4042" s="160" t="e">
        <v>#N/A</v>
      </c>
      <c r="M4042" s="160"/>
    </row>
    <row r="4043" spans="1:13" x14ac:dyDescent="0.25">
      <c r="A4043" s="212" t="s">
        <v>102</v>
      </c>
      <c r="B4043" s="213">
        <v>10600501</v>
      </c>
      <c r="C4043" s="212" t="s">
        <v>12614</v>
      </c>
      <c r="D4043" s="214">
        <v>43525</v>
      </c>
      <c r="E4043" s="160" t="s">
        <v>373</v>
      </c>
      <c r="F4043" s="160">
        <v>101111226</v>
      </c>
      <c r="G4043" s="160">
        <v>392.04</v>
      </c>
      <c r="H4043" s="214">
        <v>43538</v>
      </c>
      <c r="I4043" s="160" t="s">
        <v>583</v>
      </c>
      <c r="J4043" s="160" t="s">
        <v>375</v>
      </c>
      <c r="K4043" s="160">
        <f t="shared" si="80"/>
        <v>3</v>
      </c>
      <c r="L4043" s="160" t="e">
        <v>#N/A</v>
      </c>
      <c r="M4043" s="160"/>
    </row>
    <row r="4044" spans="1:13" x14ac:dyDescent="0.25">
      <c r="A4044" s="212" t="s">
        <v>102</v>
      </c>
      <c r="B4044" s="213">
        <v>10600501</v>
      </c>
      <c r="C4044" s="212" t="s">
        <v>12614</v>
      </c>
      <c r="D4044" s="214">
        <v>43525</v>
      </c>
      <c r="E4044" s="160" t="s">
        <v>373</v>
      </c>
      <c r="F4044" s="160">
        <v>101111243</v>
      </c>
      <c r="G4044" s="215">
        <v>1657.38</v>
      </c>
      <c r="H4044" s="214">
        <v>43529</v>
      </c>
      <c r="I4044" s="160" t="s">
        <v>559</v>
      </c>
      <c r="J4044" s="160" t="s">
        <v>377</v>
      </c>
      <c r="K4044" s="160">
        <f t="shared" si="80"/>
        <v>3</v>
      </c>
      <c r="L4044" s="160" t="e">
        <v>#N/A</v>
      </c>
      <c r="M4044" s="160"/>
    </row>
    <row r="4045" spans="1:13" x14ac:dyDescent="0.25">
      <c r="A4045" s="212" t="s">
        <v>102</v>
      </c>
      <c r="B4045" s="213">
        <v>10600501</v>
      </c>
      <c r="C4045" s="212" t="s">
        <v>12614</v>
      </c>
      <c r="D4045" s="214">
        <v>43525</v>
      </c>
      <c r="E4045" s="160" t="s">
        <v>373</v>
      </c>
      <c r="F4045" s="160">
        <v>101111243</v>
      </c>
      <c r="G4045" s="215">
        <v>31864.720000000001</v>
      </c>
      <c r="H4045" s="214">
        <v>43529</v>
      </c>
      <c r="I4045" s="160" t="s">
        <v>559</v>
      </c>
      <c r="J4045" s="160" t="s">
        <v>376</v>
      </c>
      <c r="K4045" s="160">
        <f t="shared" ref="K4045:K4076" si="81">MONTH(H4045)</f>
        <v>3</v>
      </c>
      <c r="L4045" s="160" t="e">
        <v>#N/A</v>
      </c>
      <c r="M4045" s="160"/>
    </row>
    <row r="4046" spans="1:13" x14ac:dyDescent="0.25">
      <c r="A4046" s="212" t="s">
        <v>102</v>
      </c>
      <c r="B4046" s="213">
        <v>10600501</v>
      </c>
      <c r="C4046" s="212" t="s">
        <v>12614</v>
      </c>
      <c r="D4046" s="214">
        <v>43525</v>
      </c>
      <c r="E4046" s="160" t="s">
        <v>373</v>
      </c>
      <c r="F4046" s="160">
        <v>101111247</v>
      </c>
      <c r="G4046" s="160">
        <v>56.97</v>
      </c>
      <c r="H4046" s="214">
        <v>43494</v>
      </c>
      <c r="I4046" s="160" t="s">
        <v>470</v>
      </c>
      <c r="J4046" s="160" t="s">
        <v>375</v>
      </c>
      <c r="K4046" s="160">
        <f t="shared" si="81"/>
        <v>1</v>
      </c>
      <c r="L4046" s="160" t="e">
        <v>#N/A</v>
      </c>
      <c r="M4046" s="160"/>
    </row>
    <row r="4047" spans="1:13" x14ac:dyDescent="0.25">
      <c r="A4047" s="212" t="s">
        <v>102</v>
      </c>
      <c r="B4047" s="213">
        <v>10600501</v>
      </c>
      <c r="C4047" s="212" t="s">
        <v>12614</v>
      </c>
      <c r="D4047" s="214">
        <v>43525</v>
      </c>
      <c r="E4047" s="160" t="s">
        <v>373</v>
      </c>
      <c r="F4047" s="160">
        <v>101111247</v>
      </c>
      <c r="G4047" s="215">
        <v>4943.17</v>
      </c>
      <c r="H4047" s="214">
        <v>43494</v>
      </c>
      <c r="I4047" s="160" t="s">
        <v>470</v>
      </c>
      <c r="J4047" s="160" t="s">
        <v>376</v>
      </c>
      <c r="K4047" s="160">
        <f t="shared" si="81"/>
        <v>1</v>
      </c>
      <c r="L4047" s="160" t="e">
        <v>#N/A</v>
      </c>
      <c r="M4047" s="160"/>
    </row>
    <row r="4048" spans="1:13" x14ac:dyDescent="0.25">
      <c r="A4048" s="212" t="s">
        <v>102</v>
      </c>
      <c r="B4048" s="213">
        <v>10600501</v>
      </c>
      <c r="C4048" s="212" t="s">
        <v>12614</v>
      </c>
      <c r="D4048" s="214">
        <v>43525</v>
      </c>
      <c r="E4048" s="160" t="s">
        <v>373</v>
      </c>
      <c r="F4048" s="160">
        <v>101111247</v>
      </c>
      <c r="G4048" s="215">
        <v>1596.35</v>
      </c>
      <c r="H4048" s="214">
        <v>43494</v>
      </c>
      <c r="I4048" s="160" t="s">
        <v>470</v>
      </c>
      <c r="J4048" s="160" t="s">
        <v>377</v>
      </c>
      <c r="K4048" s="160">
        <f t="shared" si="81"/>
        <v>1</v>
      </c>
      <c r="L4048" s="160" t="e">
        <v>#N/A</v>
      </c>
      <c r="M4048" s="160"/>
    </row>
    <row r="4049" spans="1:13" x14ac:dyDescent="0.25">
      <c r="A4049" s="212" t="s">
        <v>102</v>
      </c>
      <c r="B4049" s="213">
        <v>10600501</v>
      </c>
      <c r="C4049" s="212" t="s">
        <v>12614</v>
      </c>
      <c r="D4049" s="214">
        <v>43525</v>
      </c>
      <c r="E4049" s="160" t="s">
        <v>373</v>
      </c>
      <c r="F4049" s="160">
        <v>101111248</v>
      </c>
      <c r="G4049" s="215">
        <v>12887.48</v>
      </c>
      <c r="H4049" s="214">
        <v>43529</v>
      </c>
      <c r="I4049" s="160" t="s">
        <v>560</v>
      </c>
      <c r="J4049" s="160" t="s">
        <v>376</v>
      </c>
      <c r="K4049" s="160">
        <f t="shared" si="81"/>
        <v>3</v>
      </c>
      <c r="L4049" s="160" t="e">
        <v>#N/A</v>
      </c>
      <c r="M4049" s="160"/>
    </row>
    <row r="4050" spans="1:13" x14ac:dyDescent="0.25">
      <c r="A4050" s="212" t="s">
        <v>102</v>
      </c>
      <c r="B4050" s="213">
        <v>10600501</v>
      </c>
      <c r="C4050" s="212" t="s">
        <v>12614</v>
      </c>
      <c r="D4050" s="214">
        <v>43525</v>
      </c>
      <c r="E4050" s="160" t="s">
        <v>373</v>
      </c>
      <c r="F4050" s="160">
        <v>101111248</v>
      </c>
      <c r="G4050" s="160">
        <v>97.54</v>
      </c>
      <c r="H4050" s="214">
        <v>43529</v>
      </c>
      <c r="I4050" s="160" t="s">
        <v>560</v>
      </c>
      <c r="J4050" s="160" t="s">
        <v>375</v>
      </c>
      <c r="K4050" s="160">
        <f t="shared" si="81"/>
        <v>3</v>
      </c>
      <c r="L4050" s="160" t="e">
        <v>#N/A</v>
      </c>
      <c r="M4050" s="160"/>
    </row>
    <row r="4051" spans="1:13" x14ac:dyDescent="0.25">
      <c r="A4051" s="212" t="s">
        <v>102</v>
      </c>
      <c r="B4051" s="213">
        <v>10600501</v>
      </c>
      <c r="C4051" s="212" t="s">
        <v>12614</v>
      </c>
      <c r="D4051" s="214">
        <v>43525</v>
      </c>
      <c r="E4051" s="160" t="s">
        <v>373</v>
      </c>
      <c r="F4051" s="160">
        <v>101111248</v>
      </c>
      <c r="G4051" s="215">
        <v>4695.38</v>
      </c>
      <c r="H4051" s="214">
        <v>43529</v>
      </c>
      <c r="I4051" s="160" t="s">
        <v>560</v>
      </c>
      <c r="J4051" s="160" t="s">
        <v>377</v>
      </c>
      <c r="K4051" s="160">
        <f t="shared" si="81"/>
        <v>3</v>
      </c>
      <c r="L4051" s="160" t="e">
        <v>#N/A</v>
      </c>
      <c r="M4051" s="160"/>
    </row>
    <row r="4052" spans="1:13" x14ac:dyDescent="0.25">
      <c r="A4052" s="212" t="s">
        <v>102</v>
      </c>
      <c r="B4052" s="213">
        <v>10600501</v>
      </c>
      <c r="C4052" s="212" t="s">
        <v>12614</v>
      </c>
      <c r="D4052" s="214">
        <v>43525</v>
      </c>
      <c r="E4052" s="160" t="s">
        <v>373</v>
      </c>
      <c r="F4052" s="160">
        <v>101111250</v>
      </c>
      <c r="G4052" s="215">
        <v>6663.86</v>
      </c>
      <c r="H4052" s="214">
        <v>43529</v>
      </c>
      <c r="I4052" s="160" t="s">
        <v>561</v>
      </c>
      <c r="J4052" s="160" t="s">
        <v>377</v>
      </c>
      <c r="K4052" s="160">
        <f t="shared" si="81"/>
        <v>3</v>
      </c>
      <c r="L4052" s="160" t="e">
        <v>#N/A</v>
      </c>
      <c r="M4052" s="160"/>
    </row>
    <row r="4053" spans="1:13" x14ac:dyDescent="0.25">
      <c r="A4053" s="212" t="s">
        <v>102</v>
      </c>
      <c r="B4053" s="213">
        <v>10600501</v>
      </c>
      <c r="C4053" s="212" t="s">
        <v>12614</v>
      </c>
      <c r="D4053" s="214">
        <v>43525</v>
      </c>
      <c r="E4053" s="160" t="s">
        <v>373</v>
      </c>
      <c r="F4053" s="160">
        <v>101111250</v>
      </c>
      <c r="G4053" s="215">
        <v>19692.689999999999</v>
      </c>
      <c r="H4053" s="214">
        <v>43529</v>
      </c>
      <c r="I4053" s="160" t="s">
        <v>561</v>
      </c>
      <c r="J4053" s="160" t="s">
        <v>376</v>
      </c>
      <c r="K4053" s="160">
        <f t="shared" si="81"/>
        <v>3</v>
      </c>
      <c r="L4053" s="160" t="e">
        <v>#N/A</v>
      </c>
      <c r="M4053" s="160"/>
    </row>
    <row r="4054" spans="1:13" x14ac:dyDescent="0.25">
      <c r="A4054" s="212" t="s">
        <v>102</v>
      </c>
      <c r="B4054" s="213">
        <v>10600501</v>
      </c>
      <c r="C4054" s="212" t="s">
        <v>12614</v>
      </c>
      <c r="D4054" s="214">
        <v>43525</v>
      </c>
      <c r="E4054" s="160" t="s">
        <v>373</v>
      </c>
      <c r="F4054" s="160">
        <v>101111258</v>
      </c>
      <c r="G4054" s="160">
        <v>286.16000000000003</v>
      </c>
      <c r="H4054" s="214">
        <v>43483</v>
      </c>
      <c r="I4054" s="160" t="s">
        <v>442</v>
      </c>
      <c r="J4054" s="160" t="s">
        <v>375</v>
      </c>
      <c r="K4054" s="160">
        <f t="shared" si="81"/>
        <v>1</v>
      </c>
      <c r="L4054" s="160" t="e">
        <v>#N/A</v>
      </c>
      <c r="M4054" s="160"/>
    </row>
    <row r="4055" spans="1:13" x14ac:dyDescent="0.25">
      <c r="A4055" s="212" t="s">
        <v>102</v>
      </c>
      <c r="B4055" s="213">
        <v>10600501</v>
      </c>
      <c r="C4055" s="212" t="s">
        <v>12614</v>
      </c>
      <c r="D4055" s="214">
        <v>43525</v>
      </c>
      <c r="E4055" s="160" t="s">
        <v>373</v>
      </c>
      <c r="F4055" s="160">
        <v>101111258</v>
      </c>
      <c r="G4055" s="215">
        <v>19427.740000000002</v>
      </c>
      <c r="H4055" s="214">
        <v>43483</v>
      </c>
      <c r="I4055" s="160" t="s">
        <v>442</v>
      </c>
      <c r="J4055" s="160" t="s">
        <v>377</v>
      </c>
      <c r="K4055" s="160">
        <f t="shared" si="81"/>
        <v>1</v>
      </c>
      <c r="L4055" s="160" t="e">
        <v>#N/A</v>
      </c>
      <c r="M4055" s="160"/>
    </row>
    <row r="4056" spans="1:13" x14ac:dyDescent="0.25">
      <c r="A4056" s="212" t="s">
        <v>102</v>
      </c>
      <c r="B4056" s="213">
        <v>10600501</v>
      </c>
      <c r="C4056" s="212" t="s">
        <v>12614</v>
      </c>
      <c r="D4056" s="214">
        <v>43525</v>
      </c>
      <c r="E4056" s="160" t="s">
        <v>373</v>
      </c>
      <c r="F4056" s="160">
        <v>101111268</v>
      </c>
      <c r="G4056" s="215">
        <v>4029.4</v>
      </c>
      <c r="H4056" s="214">
        <v>43467</v>
      </c>
      <c r="I4056" s="160" t="s">
        <v>401</v>
      </c>
      <c r="J4056" s="160" t="s">
        <v>376</v>
      </c>
      <c r="K4056" s="160">
        <f t="shared" si="81"/>
        <v>1</v>
      </c>
      <c r="L4056" s="160" t="e">
        <v>#N/A</v>
      </c>
      <c r="M4056" s="160"/>
    </row>
    <row r="4057" spans="1:13" x14ac:dyDescent="0.25">
      <c r="A4057" s="212" t="s">
        <v>102</v>
      </c>
      <c r="B4057" s="213">
        <v>10600501</v>
      </c>
      <c r="C4057" s="212" t="s">
        <v>12614</v>
      </c>
      <c r="D4057" s="214">
        <v>43525</v>
      </c>
      <c r="E4057" s="160" t="s">
        <v>373</v>
      </c>
      <c r="F4057" s="160">
        <v>101111268</v>
      </c>
      <c r="G4057" s="160">
        <v>139.88</v>
      </c>
      <c r="H4057" s="214">
        <v>43467</v>
      </c>
      <c r="I4057" s="160" t="s">
        <v>401</v>
      </c>
      <c r="J4057" s="160" t="s">
        <v>377</v>
      </c>
      <c r="K4057" s="160">
        <f t="shared" si="81"/>
        <v>1</v>
      </c>
      <c r="L4057" s="160" t="e">
        <v>#N/A</v>
      </c>
      <c r="M4057" s="160"/>
    </row>
    <row r="4058" spans="1:13" x14ac:dyDescent="0.25">
      <c r="A4058" s="212" t="s">
        <v>102</v>
      </c>
      <c r="B4058" s="213">
        <v>10600501</v>
      </c>
      <c r="C4058" s="212" t="s">
        <v>12614</v>
      </c>
      <c r="D4058" s="214">
        <v>43525</v>
      </c>
      <c r="E4058" s="160" t="s">
        <v>373</v>
      </c>
      <c r="F4058" s="160">
        <v>101111273</v>
      </c>
      <c r="G4058" s="215">
        <v>34542.019999999997</v>
      </c>
      <c r="H4058" s="214">
        <v>43528</v>
      </c>
      <c r="I4058" s="160" t="s">
        <v>562</v>
      </c>
      <c r="J4058" s="160" t="s">
        <v>376</v>
      </c>
      <c r="K4058" s="160">
        <f t="shared" si="81"/>
        <v>3</v>
      </c>
      <c r="L4058" s="160" t="e">
        <v>#N/A</v>
      </c>
      <c r="M4058" s="160"/>
    </row>
    <row r="4059" spans="1:13" x14ac:dyDescent="0.25">
      <c r="A4059" s="212" t="s">
        <v>102</v>
      </c>
      <c r="B4059" s="213">
        <v>10600501</v>
      </c>
      <c r="C4059" s="212" t="s">
        <v>12614</v>
      </c>
      <c r="D4059" s="214">
        <v>43525</v>
      </c>
      <c r="E4059" s="160" t="s">
        <v>373</v>
      </c>
      <c r="F4059" s="160">
        <v>101111273</v>
      </c>
      <c r="G4059" s="215">
        <v>1388.71</v>
      </c>
      <c r="H4059" s="214">
        <v>43528</v>
      </c>
      <c r="I4059" s="160" t="s">
        <v>562</v>
      </c>
      <c r="J4059" s="160" t="s">
        <v>377</v>
      </c>
      <c r="K4059" s="160">
        <f t="shared" si="81"/>
        <v>3</v>
      </c>
      <c r="L4059" s="160" t="e">
        <v>#N/A</v>
      </c>
      <c r="M4059" s="160"/>
    </row>
    <row r="4060" spans="1:13" x14ac:dyDescent="0.25">
      <c r="A4060" s="212" t="s">
        <v>102</v>
      </c>
      <c r="B4060" s="213">
        <v>10600501</v>
      </c>
      <c r="C4060" s="212" t="s">
        <v>12614</v>
      </c>
      <c r="D4060" s="214">
        <v>43525</v>
      </c>
      <c r="E4060" s="160" t="s">
        <v>373</v>
      </c>
      <c r="F4060" s="160">
        <v>101111276</v>
      </c>
      <c r="G4060" s="215">
        <v>7715.8</v>
      </c>
      <c r="H4060" s="214">
        <v>43469</v>
      </c>
      <c r="I4060" s="160" t="s">
        <v>402</v>
      </c>
      <c r="J4060" s="160" t="s">
        <v>376</v>
      </c>
      <c r="K4060" s="160">
        <f t="shared" si="81"/>
        <v>1</v>
      </c>
      <c r="L4060" s="160" t="e">
        <v>#N/A</v>
      </c>
      <c r="M4060" s="160"/>
    </row>
    <row r="4061" spans="1:13" x14ac:dyDescent="0.25">
      <c r="A4061" s="212" t="s">
        <v>102</v>
      </c>
      <c r="B4061" s="213">
        <v>10600501</v>
      </c>
      <c r="C4061" s="212" t="s">
        <v>12614</v>
      </c>
      <c r="D4061" s="214">
        <v>43525</v>
      </c>
      <c r="E4061" s="160" t="s">
        <v>373</v>
      </c>
      <c r="F4061" s="160">
        <v>101111276</v>
      </c>
      <c r="G4061" s="215">
        <v>3545.55</v>
      </c>
      <c r="H4061" s="214">
        <v>43469</v>
      </c>
      <c r="I4061" s="160" t="s">
        <v>402</v>
      </c>
      <c r="J4061" s="160" t="s">
        <v>377</v>
      </c>
      <c r="K4061" s="160">
        <f t="shared" si="81"/>
        <v>1</v>
      </c>
      <c r="L4061" s="160" t="e">
        <v>#N/A</v>
      </c>
      <c r="M4061" s="160"/>
    </row>
    <row r="4062" spans="1:13" x14ac:dyDescent="0.25">
      <c r="A4062" s="212" t="s">
        <v>102</v>
      </c>
      <c r="B4062" s="213">
        <v>10600501</v>
      </c>
      <c r="C4062" s="212" t="s">
        <v>12614</v>
      </c>
      <c r="D4062" s="214">
        <v>43525</v>
      </c>
      <c r="E4062" s="160" t="s">
        <v>373</v>
      </c>
      <c r="F4062" s="160">
        <v>101111276</v>
      </c>
      <c r="G4062" s="160">
        <v>94.24</v>
      </c>
      <c r="H4062" s="214">
        <v>43469</v>
      </c>
      <c r="I4062" s="160" t="s">
        <v>402</v>
      </c>
      <c r="J4062" s="160" t="s">
        <v>375</v>
      </c>
      <c r="K4062" s="160">
        <f t="shared" si="81"/>
        <v>1</v>
      </c>
      <c r="L4062" s="160" t="e">
        <v>#N/A</v>
      </c>
      <c r="M4062" s="160"/>
    </row>
    <row r="4063" spans="1:13" x14ac:dyDescent="0.25">
      <c r="A4063" s="212" t="s">
        <v>102</v>
      </c>
      <c r="B4063" s="213">
        <v>10600501</v>
      </c>
      <c r="C4063" s="212" t="s">
        <v>12614</v>
      </c>
      <c r="D4063" s="214">
        <v>43525</v>
      </c>
      <c r="E4063" s="160" t="s">
        <v>373</v>
      </c>
      <c r="F4063" s="160">
        <v>101111277</v>
      </c>
      <c r="G4063" s="215">
        <v>7026.88</v>
      </c>
      <c r="H4063" s="214">
        <v>43521</v>
      </c>
      <c r="I4063" s="160" t="s">
        <v>537</v>
      </c>
      <c r="J4063" s="160" t="s">
        <v>376</v>
      </c>
      <c r="K4063" s="160">
        <f t="shared" si="81"/>
        <v>2</v>
      </c>
      <c r="L4063" s="160" t="e">
        <v>#N/A</v>
      </c>
      <c r="M4063" s="160"/>
    </row>
    <row r="4064" spans="1:13" x14ac:dyDescent="0.25">
      <c r="A4064" s="212" t="s">
        <v>102</v>
      </c>
      <c r="B4064" s="213">
        <v>10600501</v>
      </c>
      <c r="C4064" s="212" t="s">
        <v>12614</v>
      </c>
      <c r="D4064" s="214">
        <v>43525</v>
      </c>
      <c r="E4064" s="160" t="s">
        <v>373</v>
      </c>
      <c r="F4064" s="160">
        <v>101111277</v>
      </c>
      <c r="G4064" s="215">
        <v>1166.78</v>
      </c>
      <c r="H4064" s="214">
        <v>43521</v>
      </c>
      <c r="I4064" s="160" t="s">
        <v>537</v>
      </c>
      <c r="J4064" s="160" t="s">
        <v>377</v>
      </c>
      <c r="K4064" s="160">
        <f t="shared" si="81"/>
        <v>2</v>
      </c>
      <c r="L4064" s="160" t="e">
        <v>#N/A</v>
      </c>
      <c r="M4064" s="160"/>
    </row>
    <row r="4065" spans="1:13" x14ac:dyDescent="0.25">
      <c r="A4065" s="212" t="s">
        <v>102</v>
      </c>
      <c r="B4065" s="213">
        <v>10600501</v>
      </c>
      <c r="C4065" s="212" t="s">
        <v>12614</v>
      </c>
      <c r="D4065" s="214">
        <v>43525</v>
      </c>
      <c r="E4065" s="160" t="s">
        <v>373</v>
      </c>
      <c r="F4065" s="160">
        <v>101111282</v>
      </c>
      <c r="G4065" s="215">
        <v>2376.66</v>
      </c>
      <c r="H4065" s="214">
        <v>43497</v>
      </c>
      <c r="I4065" s="160" t="s">
        <v>497</v>
      </c>
      <c r="J4065" s="160" t="s">
        <v>377</v>
      </c>
      <c r="K4065" s="160">
        <f t="shared" si="81"/>
        <v>2</v>
      </c>
      <c r="L4065" s="160" t="e">
        <v>#N/A</v>
      </c>
      <c r="M4065" s="160"/>
    </row>
    <row r="4066" spans="1:13" x14ac:dyDescent="0.25">
      <c r="A4066" s="212" t="s">
        <v>102</v>
      </c>
      <c r="B4066" s="213">
        <v>10600501</v>
      </c>
      <c r="C4066" s="212" t="s">
        <v>12614</v>
      </c>
      <c r="D4066" s="214">
        <v>43525</v>
      </c>
      <c r="E4066" s="160" t="s">
        <v>373</v>
      </c>
      <c r="F4066" s="160">
        <v>101111282</v>
      </c>
      <c r="G4066" s="160">
        <v>47.83</v>
      </c>
      <c r="H4066" s="214">
        <v>43497</v>
      </c>
      <c r="I4066" s="160" t="s">
        <v>497</v>
      </c>
      <c r="J4066" s="160" t="s">
        <v>375</v>
      </c>
      <c r="K4066" s="160">
        <f t="shared" si="81"/>
        <v>2</v>
      </c>
      <c r="L4066" s="160" t="e">
        <v>#N/A</v>
      </c>
      <c r="M4066" s="160"/>
    </row>
    <row r="4067" spans="1:13" x14ac:dyDescent="0.25">
      <c r="A4067" s="212" t="s">
        <v>102</v>
      </c>
      <c r="B4067" s="213">
        <v>10600501</v>
      </c>
      <c r="C4067" s="212" t="s">
        <v>12614</v>
      </c>
      <c r="D4067" s="214">
        <v>43525</v>
      </c>
      <c r="E4067" s="160" t="s">
        <v>373</v>
      </c>
      <c r="F4067" s="160">
        <v>101111282</v>
      </c>
      <c r="G4067" s="215">
        <v>7009.18</v>
      </c>
      <c r="H4067" s="214">
        <v>43497</v>
      </c>
      <c r="I4067" s="160" t="s">
        <v>497</v>
      </c>
      <c r="J4067" s="160" t="s">
        <v>376</v>
      </c>
      <c r="K4067" s="160">
        <f t="shared" si="81"/>
        <v>2</v>
      </c>
      <c r="L4067" s="160" t="e">
        <v>#N/A</v>
      </c>
      <c r="M4067" s="160"/>
    </row>
    <row r="4068" spans="1:13" x14ac:dyDescent="0.25">
      <c r="A4068" s="212" t="s">
        <v>102</v>
      </c>
      <c r="B4068" s="213">
        <v>10600501</v>
      </c>
      <c r="C4068" s="212" t="s">
        <v>12614</v>
      </c>
      <c r="D4068" s="214">
        <v>43525</v>
      </c>
      <c r="E4068" s="160" t="s">
        <v>373</v>
      </c>
      <c r="F4068" s="160">
        <v>101111288</v>
      </c>
      <c r="G4068" s="160">
        <v>92.47</v>
      </c>
      <c r="H4068" s="214">
        <v>43495</v>
      </c>
      <c r="I4068" s="160" t="s">
        <v>485</v>
      </c>
      <c r="J4068" s="160" t="s">
        <v>375</v>
      </c>
      <c r="K4068" s="160">
        <f t="shared" si="81"/>
        <v>1</v>
      </c>
      <c r="L4068" s="160" t="e">
        <v>#N/A</v>
      </c>
      <c r="M4068" s="160"/>
    </row>
    <row r="4069" spans="1:13" x14ac:dyDescent="0.25">
      <c r="A4069" s="212" t="s">
        <v>102</v>
      </c>
      <c r="B4069" s="213">
        <v>10600501</v>
      </c>
      <c r="C4069" s="212" t="s">
        <v>12614</v>
      </c>
      <c r="D4069" s="214">
        <v>43525</v>
      </c>
      <c r="E4069" s="160" t="s">
        <v>373</v>
      </c>
      <c r="F4069" s="160">
        <v>101111288</v>
      </c>
      <c r="G4069" s="215">
        <v>2753.9</v>
      </c>
      <c r="H4069" s="214">
        <v>43495</v>
      </c>
      <c r="I4069" s="160" t="s">
        <v>485</v>
      </c>
      <c r="J4069" s="160" t="s">
        <v>377</v>
      </c>
      <c r="K4069" s="160">
        <f t="shared" si="81"/>
        <v>1</v>
      </c>
      <c r="L4069" s="160" t="e">
        <v>#N/A</v>
      </c>
      <c r="M4069" s="160"/>
    </row>
    <row r="4070" spans="1:13" x14ac:dyDescent="0.25">
      <c r="A4070" s="212" t="s">
        <v>102</v>
      </c>
      <c r="B4070" s="213">
        <v>10600501</v>
      </c>
      <c r="C4070" s="212" t="s">
        <v>12614</v>
      </c>
      <c r="D4070" s="214">
        <v>43525</v>
      </c>
      <c r="E4070" s="160" t="s">
        <v>373</v>
      </c>
      <c r="F4070" s="160">
        <v>101111288</v>
      </c>
      <c r="G4070" s="215">
        <v>6188.2</v>
      </c>
      <c r="H4070" s="214">
        <v>43495</v>
      </c>
      <c r="I4070" s="160" t="s">
        <v>485</v>
      </c>
      <c r="J4070" s="160" t="s">
        <v>376</v>
      </c>
      <c r="K4070" s="160">
        <f t="shared" si="81"/>
        <v>1</v>
      </c>
      <c r="L4070" s="160" t="e">
        <v>#N/A</v>
      </c>
      <c r="M4070" s="160"/>
    </row>
    <row r="4071" spans="1:13" x14ac:dyDescent="0.25">
      <c r="A4071" s="212" t="s">
        <v>102</v>
      </c>
      <c r="B4071" s="213">
        <v>10600501</v>
      </c>
      <c r="C4071" s="212" t="s">
        <v>12614</v>
      </c>
      <c r="D4071" s="214">
        <v>43525</v>
      </c>
      <c r="E4071" s="160" t="s">
        <v>373</v>
      </c>
      <c r="F4071" s="160">
        <v>101111288</v>
      </c>
      <c r="G4071" s="215">
        <v>2390.04</v>
      </c>
      <c r="H4071" s="214">
        <v>43495</v>
      </c>
      <c r="I4071" s="160" t="s">
        <v>485</v>
      </c>
      <c r="J4071" s="160" t="s">
        <v>380</v>
      </c>
      <c r="K4071" s="160">
        <f t="shared" si="81"/>
        <v>1</v>
      </c>
      <c r="L4071" s="160" t="e">
        <v>#N/A</v>
      </c>
      <c r="M4071" s="160"/>
    </row>
    <row r="4072" spans="1:13" x14ac:dyDescent="0.25">
      <c r="A4072" s="212" t="s">
        <v>102</v>
      </c>
      <c r="B4072" s="213">
        <v>10600501</v>
      </c>
      <c r="C4072" s="212" t="s">
        <v>12614</v>
      </c>
      <c r="D4072" s="214">
        <v>43525</v>
      </c>
      <c r="E4072" s="160" t="s">
        <v>373</v>
      </c>
      <c r="F4072" s="160">
        <v>101111290</v>
      </c>
      <c r="G4072" s="215">
        <v>2564.29</v>
      </c>
      <c r="H4072" s="214">
        <v>43538</v>
      </c>
      <c r="I4072" s="160" t="s">
        <v>584</v>
      </c>
      <c r="J4072" s="160" t="s">
        <v>377</v>
      </c>
      <c r="K4072" s="160">
        <f t="shared" si="81"/>
        <v>3</v>
      </c>
      <c r="L4072" s="160" t="e">
        <v>#N/A</v>
      </c>
      <c r="M4072" s="160"/>
    </row>
    <row r="4073" spans="1:13" x14ac:dyDescent="0.25">
      <c r="A4073" s="212" t="s">
        <v>102</v>
      </c>
      <c r="B4073" s="213">
        <v>10600501</v>
      </c>
      <c r="C4073" s="212" t="s">
        <v>12614</v>
      </c>
      <c r="D4073" s="214">
        <v>43525</v>
      </c>
      <c r="E4073" s="160" t="s">
        <v>373</v>
      </c>
      <c r="F4073" s="160">
        <v>101111290</v>
      </c>
      <c r="G4073" s="215">
        <v>14109.46</v>
      </c>
      <c r="H4073" s="214">
        <v>43538</v>
      </c>
      <c r="I4073" s="160" t="s">
        <v>584</v>
      </c>
      <c r="J4073" s="160" t="s">
        <v>376</v>
      </c>
      <c r="K4073" s="160">
        <f t="shared" si="81"/>
        <v>3</v>
      </c>
      <c r="L4073" s="160" t="e">
        <v>#N/A</v>
      </c>
      <c r="M4073" s="160"/>
    </row>
    <row r="4074" spans="1:13" x14ac:dyDescent="0.25">
      <c r="A4074" s="212" t="s">
        <v>102</v>
      </c>
      <c r="B4074" s="213">
        <v>10600501</v>
      </c>
      <c r="C4074" s="212" t="s">
        <v>12614</v>
      </c>
      <c r="D4074" s="214">
        <v>43525</v>
      </c>
      <c r="E4074" s="160" t="s">
        <v>373</v>
      </c>
      <c r="F4074" s="160">
        <v>101111290</v>
      </c>
      <c r="G4074" s="160">
        <v>58.35</v>
      </c>
      <c r="H4074" s="214">
        <v>43538</v>
      </c>
      <c r="I4074" s="160" t="s">
        <v>584</v>
      </c>
      <c r="J4074" s="160" t="s">
        <v>375</v>
      </c>
      <c r="K4074" s="160">
        <f t="shared" si="81"/>
        <v>3</v>
      </c>
      <c r="L4074" s="160" t="e">
        <v>#N/A</v>
      </c>
      <c r="M4074" s="160"/>
    </row>
    <row r="4075" spans="1:13" x14ac:dyDescent="0.25">
      <c r="A4075" s="212" t="s">
        <v>102</v>
      </c>
      <c r="B4075" s="213">
        <v>10600501</v>
      </c>
      <c r="C4075" s="212" t="s">
        <v>12614</v>
      </c>
      <c r="D4075" s="214">
        <v>43525</v>
      </c>
      <c r="E4075" s="160" t="s">
        <v>373</v>
      </c>
      <c r="F4075" s="160">
        <v>101111301</v>
      </c>
      <c r="G4075" s="215">
        <v>3890.84</v>
      </c>
      <c r="H4075" s="214">
        <v>43521</v>
      </c>
      <c r="I4075" s="160" t="s">
        <v>538</v>
      </c>
      <c r="J4075" s="160" t="s">
        <v>376</v>
      </c>
      <c r="K4075" s="160">
        <f t="shared" si="81"/>
        <v>2</v>
      </c>
      <c r="L4075" s="160" t="e">
        <v>#N/A</v>
      </c>
      <c r="M4075" s="160"/>
    </row>
    <row r="4076" spans="1:13" x14ac:dyDescent="0.25">
      <c r="A4076" s="212" t="s">
        <v>102</v>
      </c>
      <c r="B4076" s="213">
        <v>10600501</v>
      </c>
      <c r="C4076" s="212" t="s">
        <v>12614</v>
      </c>
      <c r="D4076" s="214">
        <v>43525</v>
      </c>
      <c r="E4076" s="160" t="s">
        <v>373</v>
      </c>
      <c r="F4076" s="160">
        <v>101111301</v>
      </c>
      <c r="G4076" s="160">
        <v>60.23</v>
      </c>
      <c r="H4076" s="214">
        <v>43521</v>
      </c>
      <c r="I4076" s="160" t="s">
        <v>538</v>
      </c>
      <c r="J4076" s="160" t="s">
        <v>375</v>
      </c>
      <c r="K4076" s="160">
        <f t="shared" si="81"/>
        <v>2</v>
      </c>
      <c r="L4076" s="160" t="e">
        <v>#N/A</v>
      </c>
      <c r="M4076" s="160"/>
    </row>
    <row r="4077" spans="1:13" x14ac:dyDescent="0.25">
      <c r="A4077" s="212" t="s">
        <v>102</v>
      </c>
      <c r="B4077" s="213">
        <v>10600501</v>
      </c>
      <c r="C4077" s="212" t="s">
        <v>12614</v>
      </c>
      <c r="D4077" s="214">
        <v>43525</v>
      </c>
      <c r="E4077" s="160" t="s">
        <v>373</v>
      </c>
      <c r="F4077" s="160">
        <v>101111301</v>
      </c>
      <c r="G4077" s="160">
        <v>871.77</v>
      </c>
      <c r="H4077" s="214">
        <v>43521</v>
      </c>
      <c r="I4077" s="160" t="s">
        <v>538</v>
      </c>
      <c r="J4077" s="160" t="s">
        <v>377</v>
      </c>
      <c r="K4077" s="160">
        <f t="shared" ref="K4077:K4108" si="82">MONTH(H4077)</f>
        <v>2</v>
      </c>
      <c r="L4077" s="160" t="e">
        <v>#N/A</v>
      </c>
      <c r="M4077" s="160"/>
    </row>
    <row r="4078" spans="1:13" x14ac:dyDescent="0.25">
      <c r="A4078" s="212" t="s">
        <v>102</v>
      </c>
      <c r="B4078" s="213">
        <v>10600501</v>
      </c>
      <c r="C4078" s="212" t="s">
        <v>12614</v>
      </c>
      <c r="D4078" s="214">
        <v>43525</v>
      </c>
      <c r="E4078" s="160" t="s">
        <v>373</v>
      </c>
      <c r="F4078" s="160">
        <v>101111303</v>
      </c>
      <c r="G4078" s="160">
        <v>22.57</v>
      </c>
      <c r="H4078" s="214">
        <v>43538</v>
      </c>
      <c r="I4078" s="160" t="s">
        <v>585</v>
      </c>
      <c r="J4078" s="160" t="s">
        <v>377</v>
      </c>
      <c r="K4078" s="160">
        <f t="shared" si="82"/>
        <v>3</v>
      </c>
      <c r="L4078" s="160" t="e">
        <v>#N/A</v>
      </c>
      <c r="M4078" s="160"/>
    </row>
    <row r="4079" spans="1:13" x14ac:dyDescent="0.25">
      <c r="A4079" s="212" t="s">
        <v>102</v>
      </c>
      <c r="B4079" s="213">
        <v>10600501</v>
      </c>
      <c r="C4079" s="212" t="s">
        <v>12614</v>
      </c>
      <c r="D4079" s="214">
        <v>43525</v>
      </c>
      <c r="E4079" s="160" t="s">
        <v>373</v>
      </c>
      <c r="F4079" s="160">
        <v>101111303</v>
      </c>
      <c r="G4079" s="160">
        <v>267.52999999999997</v>
      </c>
      <c r="H4079" s="214">
        <v>43538</v>
      </c>
      <c r="I4079" s="160" t="s">
        <v>585</v>
      </c>
      <c r="J4079" s="160" t="s">
        <v>376</v>
      </c>
      <c r="K4079" s="160">
        <f t="shared" si="82"/>
        <v>3</v>
      </c>
      <c r="L4079" s="160" t="e">
        <v>#N/A</v>
      </c>
      <c r="M4079" s="160"/>
    </row>
    <row r="4080" spans="1:13" x14ac:dyDescent="0.25">
      <c r="A4080" s="212" t="s">
        <v>102</v>
      </c>
      <c r="B4080" s="213">
        <v>10600501</v>
      </c>
      <c r="C4080" s="212" t="s">
        <v>12614</v>
      </c>
      <c r="D4080" s="214">
        <v>43525</v>
      </c>
      <c r="E4080" s="160" t="s">
        <v>373</v>
      </c>
      <c r="F4080" s="160">
        <v>101111303</v>
      </c>
      <c r="G4080" s="160">
        <v>5.77</v>
      </c>
      <c r="H4080" s="214">
        <v>43538</v>
      </c>
      <c r="I4080" s="160" t="s">
        <v>585</v>
      </c>
      <c r="J4080" s="160" t="s">
        <v>375</v>
      </c>
      <c r="K4080" s="160">
        <f t="shared" si="82"/>
        <v>3</v>
      </c>
      <c r="L4080" s="160" t="e">
        <v>#N/A</v>
      </c>
      <c r="M4080" s="160"/>
    </row>
    <row r="4081" spans="1:13" x14ac:dyDescent="0.25">
      <c r="A4081" s="212" t="s">
        <v>102</v>
      </c>
      <c r="B4081" s="213">
        <v>10600501</v>
      </c>
      <c r="C4081" s="212" t="s">
        <v>12614</v>
      </c>
      <c r="D4081" s="214">
        <v>43525</v>
      </c>
      <c r="E4081" s="160" t="s">
        <v>373</v>
      </c>
      <c r="F4081" s="160">
        <v>101111304</v>
      </c>
      <c r="G4081" s="160">
        <v>892.15</v>
      </c>
      <c r="H4081" s="214">
        <v>43517</v>
      </c>
      <c r="I4081" s="160" t="s">
        <v>498</v>
      </c>
      <c r="J4081" s="160" t="s">
        <v>375</v>
      </c>
      <c r="K4081" s="160">
        <f t="shared" si="82"/>
        <v>2</v>
      </c>
      <c r="L4081" s="160" t="e">
        <v>#N/A</v>
      </c>
      <c r="M4081" s="160"/>
    </row>
    <row r="4082" spans="1:13" x14ac:dyDescent="0.25">
      <c r="A4082" s="212" t="s">
        <v>102</v>
      </c>
      <c r="B4082" s="213">
        <v>10600501</v>
      </c>
      <c r="C4082" s="212" t="s">
        <v>12614</v>
      </c>
      <c r="D4082" s="214">
        <v>43525</v>
      </c>
      <c r="E4082" s="160" t="s">
        <v>373</v>
      </c>
      <c r="F4082" s="160">
        <v>101111304</v>
      </c>
      <c r="G4082" s="215">
        <v>5464.34</v>
      </c>
      <c r="H4082" s="214">
        <v>43517</v>
      </c>
      <c r="I4082" s="160" t="s">
        <v>498</v>
      </c>
      <c r="J4082" s="160" t="s">
        <v>376</v>
      </c>
      <c r="K4082" s="160">
        <f t="shared" si="82"/>
        <v>2</v>
      </c>
      <c r="L4082" s="160" t="e">
        <v>#N/A</v>
      </c>
      <c r="M4082" s="160"/>
    </row>
    <row r="4083" spans="1:13" x14ac:dyDescent="0.25">
      <c r="A4083" s="212" t="s">
        <v>102</v>
      </c>
      <c r="B4083" s="213">
        <v>10600501</v>
      </c>
      <c r="C4083" s="212" t="s">
        <v>12614</v>
      </c>
      <c r="D4083" s="214">
        <v>43525</v>
      </c>
      <c r="E4083" s="160" t="s">
        <v>373</v>
      </c>
      <c r="F4083" s="160">
        <v>101111304</v>
      </c>
      <c r="G4083" s="160">
        <v>334.56</v>
      </c>
      <c r="H4083" s="214">
        <v>43517</v>
      </c>
      <c r="I4083" s="160" t="s">
        <v>498</v>
      </c>
      <c r="J4083" s="160" t="s">
        <v>380</v>
      </c>
      <c r="K4083" s="160">
        <f t="shared" si="82"/>
        <v>2</v>
      </c>
      <c r="L4083" s="160" t="e">
        <v>#N/A</v>
      </c>
      <c r="M4083" s="160"/>
    </row>
    <row r="4084" spans="1:13" x14ac:dyDescent="0.25">
      <c r="A4084" s="212" t="s">
        <v>102</v>
      </c>
      <c r="B4084" s="213">
        <v>10600501</v>
      </c>
      <c r="C4084" s="212" t="s">
        <v>12614</v>
      </c>
      <c r="D4084" s="214">
        <v>43525</v>
      </c>
      <c r="E4084" s="160" t="s">
        <v>373</v>
      </c>
      <c r="F4084" s="160">
        <v>101111304</v>
      </c>
      <c r="G4084" s="160">
        <v>111.53</v>
      </c>
      <c r="H4084" s="214">
        <v>43517</v>
      </c>
      <c r="I4084" s="160" t="s">
        <v>498</v>
      </c>
      <c r="J4084" s="160" t="s">
        <v>447</v>
      </c>
      <c r="K4084" s="160">
        <f t="shared" si="82"/>
        <v>2</v>
      </c>
      <c r="L4084" s="160" t="e">
        <v>#N/A</v>
      </c>
      <c r="M4084" s="160"/>
    </row>
    <row r="4085" spans="1:13" x14ac:dyDescent="0.25">
      <c r="A4085" s="212" t="s">
        <v>102</v>
      </c>
      <c r="B4085" s="213">
        <v>10600501</v>
      </c>
      <c r="C4085" s="212" t="s">
        <v>12614</v>
      </c>
      <c r="D4085" s="214">
        <v>43525</v>
      </c>
      <c r="E4085" s="160" t="s">
        <v>373</v>
      </c>
      <c r="F4085" s="160">
        <v>101111304</v>
      </c>
      <c r="G4085" s="215">
        <v>4349.2</v>
      </c>
      <c r="H4085" s="214">
        <v>43517</v>
      </c>
      <c r="I4085" s="160" t="s">
        <v>498</v>
      </c>
      <c r="J4085" s="160" t="s">
        <v>377</v>
      </c>
      <c r="K4085" s="160">
        <f t="shared" si="82"/>
        <v>2</v>
      </c>
      <c r="L4085" s="160" t="e">
        <v>#N/A</v>
      </c>
      <c r="M4085" s="160"/>
    </row>
    <row r="4086" spans="1:13" x14ac:dyDescent="0.25">
      <c r="A4086" s="212" t="s">
        <v>102</v>
      </c>
      <c r="B4086" s="213">
        <v>10600501</v>
      </c>
      <c r="C4086" s="212" t="s">
        <v>12614</v>
      </c>
      <c r="D4086" s="214">
        <v>43525</v>
      </c>
      <c r="E4086" s="160" t="s">
        <v>373</v>
      </c>
      <c r="F4086" s="160">
        <v>101111306</v>
      </c>
      <c r="G4086" s="215">
        <v>2612.6999999999998</v>
      </c>
      <c r="H4086" s="214">
        <v>43538</v>
      </c>
      <c r="I4086" s="160" t="s">
        <v>588</v>
      </c>
      <c r="J4086" s="160" t="s">
        <v>377</v>
      </c>
      <c r="K4086" s="160">
        <f t="shared" si="82"/>
        <v>3</v>
      </c>
      <c r="L4086" s="160" t="e">
        <v>#N/A</v>
      </c>
      <c r="M4086" s="160"/>
    </row>
    <row r="4087" spans="1:13" x14ac:dyDescent="0.25">
      <c r="A4087" s="212" t="s">
        <v>102</v>
      </c>
      <c r="B4087" s="213">
        <v>10600501</v>
      </c>
      <c r="C4087" s="212" t="s">
        <v>12614</v>
      </c>
      <c r="D4087" s="214">
        <v>43525</v>
      </c>
      <c r="E4087" s="160" t="s">
        <v>373</v>
      </c>
      <c r="F4087" s="160">
        <v>101111345</v>
      </c>
      <c r="G4087" s="215">
        <v>6192.37</v>
      </c>
      <c r="H4087" s="214">
        <v>43538</v>
      </c>
      <c r="I4087" s="160" t="s">
        <v>590</v>
      </c>
      <c r="J4087" s="160" t="s">
        <v>377</v>
      </c>
      <c r="K4087" s="160">
        <f t="shared" si="82"/>
        <v>3</v>
      </c>
      <c r="L4087" s="160" t="e">
        <v>#N/A</v>
      </c>
      <c r="M4087" s="160"/>
    </row>
    <row r="4088" spans="1:13" x14ac:dyDescent="0.25">
      <c r="A4088" s="212" t="s">
        <v>102</v>
      </c>
      <c r="B4088" s="213">
        <v>10600501</v>
      </c>
      <c r="C4088" s="212" t="s">
        <v>12614</v>
      </c>
      <c r="D4088" s="214">
        <v>43525</v>
      </c>
      <c r="E4088" s="160" t="s">
        <v>373</v>
      </c>
      <c r="F4088" s="160">
        <v>101111345</v>
      </c>
      <c r="G4088" s="215">
        <v>10828.55</v>
      </c>
      <c r="H4088" s="214">
        <v>43538</v>
      </c>
      <c r="I4088" s="160" t="s">
        <v>590</v>
      </c>
      <c r="J4088" s="160" t="s">
        <v>376</v>
      </c>
      <c r="K4088" s="160">
        <f t="shared" si="82"/>
        <v>3</v>
      </c>
      <c r="L4088" s="160" t="e">
        <v>#N/A</v>
      </c>
      <c r="M4088" s="160"/>
    </row>
    <row r="4089" spans="1:13" x14ac:dyDescent="0.25">
      <c r="A4089" s="212" t="s">
        <v>102</v>
      </c>
      <c r="B4089" s="213">
        <v>10600501</v>
      </c>
      <c r="C4089" s="212" t="s">
        <v>12614</v>
      </c>
      <c r="D4089" s="214">
        <v>43525</v>
      </c>
      <c r="E4089" s="160" t="s">
        <v>373</v>
      </c>
      <c r="F4089" s="160">
        <v>101111368</v>
      </c>
      <c r="G4089" s="215">
        <v>1775.93</v>
      </c>
      <c r="H4089" s="214">
        <v>43483</v>
      </c>
      <c r="I4089" s="160" t="s">
        <v>443</v>
      </c>
      <c r="J4089" s="160" t="s">
        <v>376</v>
      </c>
      <c r="K4089" s="160">
        <f t="shared" si="82"/>
        <v>1</v>
      </c>
      <c r="L4089" s="160" t="e">
        <v>#N/A</v>
      </c>
      <c r="M4089" s="160"/>
    </row>
    <row r="4090" spans="1:13" x14ac:dyDescent="0.25">
      <c r="A4090" s="212" t="s">
        <v>102</v>
      </c>
      <c r="B4090" s="213">
        <v>10600501</v>
      </c>
      <c r="C4090" s="212" t="s">
        <v>12614</v>
      </c>
      <c r="D4090" s="214">
        <v>43525</v>
      </c>
      <c r="E4090" s="160" t="s">
        <v>373</v>
      </c>
      <c r="F4090" s="160">
        <v>101111368</v>
      </c>
      <c r="G4090" s="160">
        <v>262.51</v>
      </c>
      <c r="H4090" s="214">
        <v>43483</v>
      </c>
      <c r="I4090" s="160" t="s">
        <v>443</v>
      </c>
      <c r="J4090" s="160" t="s">
        <v>377</v>
      </c>
      <c r="K4090" s="160">
        <f t="shared" si="82"/>
        <v>1</v>
      </c>
      <c r="L4090" s="160" t="e">
        <v>#N/A</v>
      </c>
      <c r="M4090" s="160"/>
    </row>
    <row r="4091" spans="1:13" x14ac:dyDescent="0.25">
      <c r="A4091" s="212" t="s">
        <v>102</v>
      </c>
      <c r="B4091" s="213">
        <v>10600501</v>
      </c>
      <c r="C4091" s="212" t="s">
        <v>12614</v>
      </c>
      <c r="D4091" s="214">
        <v>43525</v>
      </c>
      <c r="E4091" s="160" t="s">
        <v>373</v>
      </c>
      <c r="F4091" s="160">
        <v>101111381</v>
      </c>
      <c r="G4091" s="215">
        <v>32273.279999999999</v>
      </c>
      <c r="H4091" s="214">
        <v>43497</v>
      </c>
      <c r="I4091" s="160" t="s">
        <v>501</v>
      </c>
      <c r="J4091" s="160" t="s">
        <v>377</v>
      </c>
      <c r="K4091" s="160">
        <f t="shared" si="82"/>
        <v>2</v>
      </c>
      <c r="L4091" s="160" t="e">
        <v>#N/A</v>
      </c>
      <c r="M4091" s="160"/>
    </row>
    <row r="4092" spans="1:13" x14ac:dyDescent="0.25">
      <c r="A4092" s="212" t="s">
        <v>102</v>
      </c>
      <c r="B4092" s="213">
        <v>10600501</v>
      </c>
      <c r="C4092" s="212" t="s">
        <v>12614</v>
      </c>
      <c r="D4092" s="214">
        <v>43525</v>
      </c>
      <c r="E4092" s="160" t="s">
        <v>373</v>
      </c>
      <c r="F4092" s="160">
        <v>101111381</v>
      </c>
      <c r="G4092" s="215">
        <v>62516.47</v>
      </c>
      <c r="H4092" s="214">
        <v>43497</v>
      </c>
      <c r="I4092" s="160" t="s">
        <v>501</v>
      </c>
      <c r="J4092" s="160" t="s">
        <v>376</v>
      </c>
      <c r="K4092" s="160">
        <f t="shared" si="82"/>
        <v>2</v>
      </c>
      <c r="L4092" s="160" t="e">
        <v>#N/A</v>
      </c>
      <c r="M4092" s="160"/>
    </row>
    <row r="4093" spans="1:13" x14ac:dyDescent="0.25">
      <c r="A4093" s="212" t="s">
        <v>102</v>
      </c>
      <c r="B4093" s="213">
        <v>10600501</v>
      </c>
      <c r="C4093" s="212" t="s">
        <v>12614</v>
      </c>
      <c r="D4093" s="214">
        <v>43525</v>
      </c>
      <c r="E4093" s="160" t="s">
        <v>373</v>
      </c>
      <c r="F4093" s="160">
        <v>101111381</v>
      </c>
      <c r="G4093" s="160">
        <v>309.52999999999997</v>
      </c>
      <c r="H4093" s="214">
        <v>43497</v>
      </c>
      <c r="I4093" s="160" t="s">
        <v>501</v>
      </c>
      <c r="J4093" s="160" t="s">
        <v>375</v>
      </c>
      <c r="K4093" s="160">
        <f t="shared" si="82"/>
        <v>2</v>
      </c>
      <c r="L4093" s="160" t="e">
        <v>#N/A</v>
      </c>
      <c r="M4093" s="160"/>
    </row>
    <row r="4094" spans="1:13" x14ac:dyDescent="0.25">
      <c r="A4094" s="212" t="s">
        <v>102</v>
      </c>
      <c r="B4094" s="213">
        <v>10600501</v>
      </c>
      <c r="C4094" s="212" t="s">
        <v>12614</v>
      </c>
      <c r="D4094" s="214">
        <v>43525</v>
      </c>
      <c r="E4094" s="160" t="s">
        <v>373</v>
      </c>
      <c r="F4094" s="160">
        <v>101111384</v>
      </c>
      <c r="G4094" s="215">
        <v>8555.14</v>
      </c>
      <c r="H4094" s="214">
        <v>43472</v>
      </c>
      <c r="I4094" s="160" t="s">
        <v>403</v>
      </c>
      <c r="J4094" s="160" t="s">
        <v>376</v>
      </c>
      <c r="K4094" s="160">
        <f t="shared" si="82"/>
        <v>1</v>
      </c>
      <c r="L4094" s="160" t="e">
        <v>#N/A</v>
      </c>
      <c r="M4094" s="160"/>
    </row>
    <row r="4095" spans="1:13" x14ac:dyDescent="0.25">
      <c r="A4095" s="212" t="s">
        <v>102</v>
      </c>
      <c r="B4095" s="213">
        <v>10600501</v>
      </c>
      <c r="C4095" s="212" t="s">
        <v>12614</v>
      </c>
      <c r="D4095" s="214">
        <v>43525</v>
      </c>
      <c r="E4095" s="160" t="s">
        <v>373</v>
      </c>
      <c r="F4095" s="160">
        <v>101111384</v>
      </c>
      <c r="G4095" s="215">
        <v>1465.43</v>
      </c>
      <c r="H4095" s="214">
        <v>43472</v>
      </c>
      <c r="I4095" s="160" t="s">
        <v>403</v>
      </c>
      <c r="J4095" s="160" t="s">
        <v>377</v>
      </c>
      <c r="K4095" s="160">
        <f t="shared" si="82"/>
        <v>1</v>
      </c>
      <c r="L4095" s="160" t="e">
        <v>#N/A</v>
      </c>
      <c r="M4095" s="160"/>
    </row>
    <row r="4096" spans="1:13" x14ac:dyDescent="0.25">
      <c r="A4096" s="212" t="s">
        <v>102</v>
      </c>
      <c r="B4096" s="213">
        <v>10600501</v>
      </c>
      <c r="C4096" s="212" t="s">
        <v>12614</v>
      </c>
      <c r="D4096" s="214">
        <v>43525</v>
      </c>
      <c r="E4096" s="160" t="s">
        <v>373</v>
      </c>
      <c r="F4096" s="160">
        <v>101111389</v>
      </c>
      <c r="G4096" s="215">
        <v>39594.300000000003</v>
      </c>
      <c r="H4096" s="214">
        <v>43538</v>
      </c>
      <c r="I4096" s="160" t="s">
        <v>591</v>
      </c>
      <c r="J4096" s="160" t="s">
        <v>376</v>
      </c>
      <c r="K4096" s="160">
        <f t="shared" si="82"/>
        <v>3</v>
      </c>
      <c r="L4096" s="160" t="e">
        <v>#N/A</v>
      </c>
      <c r="M4096" s="160"/>
    </row>
    <row r="4097" spans="1:13" x14ac:dyDescent="0.25">
      <c r="A4097" s="212" t="s">
        <v>102</v>
      </c>
      <c r="B4097" s="213">
        <v>10600501</v>
      </c>
      <c r="C4097" s="212" t="s">
        <v>12614</v>
      </c>
      <c r="D4097" s="214">
        <v>43525</v>
      </c>
      <c r="E4097" s="160" t="s">
        <v>373</v>
      </c>
      <c r="F4097" s="160">
        <v>101111389</v>
      </c>
      <c r="G4097" s="160">
        <v>348.35</v>
      </c>
      <c r="H4097" s="214">
        <v>43538</v>
      </c>
      <c r="I4097" s="160" t="s">
        <v>591</v>
      </c>
      <c r="J4097" s="160" t="s">
        <v>375</v>
      </c>
      <c r="K4097" s="160">
        <f t="shared" si="82"/>
        <v>3</v>
      </c>
      <c r="L4097" s="160" t="e">
        <v>#N/A</v>
      </c>
      <c r="M4097" s="160"/>
    </row>
    <row r="4098" spans="1:13" x14ac:dyDescent="0.25">
      <c r="A4098" s="212" t="s">
        <v>102</v>
      </c>
      <c r="B4098" s="213">
        <v>10600501</v>
      </c>
      <c r="C4098" s="212" t="s">
        <v>12614</v>
      </c>
      <c r="D4098" s="214">
        <v>43525</v>
      </c>
      <c r="E4098" s="160" t="s">
        <v>373</v>
      </c>
      <c r="F4098" s="160">
        <v>101111389</v>
      </c>
      <c r="G4098" s="215">
        <v>32582.240000000002</v>
      </c>
      <c r="H4098" s="214">
        <v>43538</v>
      </c>
      <c r="I4098" s="160" t="s">
        <v>591</v>
      </c>
      <c r="J4098" s="160" t="s">
        <v>377</v>
      </c>
      <c r="K4098" s="160">
        <f t="shared" si="82"/>
        <v>3</v>
      </c>
      <c r="L4098" s="160" t="e">
        <v>#N/A</v>
      </c>
      <c r="M4098" s="160"/>
    </row>
    <row r="4099" spans="1:13" x14ac:dyDescent="0.25">
      <c r="A4099" s="212" t="s">
        <v>102</v>
      </c>
      <c r="B4099" s="213">
        <v>10600501</v>
      </c>
      <c r="C4099" s="212" t="s">
        <v>12614</v>
      </c>
      <c r="D4099" s="214">
        <v>43525</v>
      </c>
      <c r="E4099" s="160" t="s">
        <v>373</v>
      </c>
      <c r="F4099" s="160">
        <v>101111396</v>
      </c>
      <c r="G4099" s="160">
        <v>526.58000000000004</v>
      </c>
      <c r="H4099" s="214">
        <v>43494</v>
      </c>
      <c r="I4099" s="160" t="s">
        <v>471</v>
      </c>
      <c r="J4099" s="160" t="s">
        <v>377</v>
      </c>
      <c r="K4099" s="160">
        <f t="shared" si="82"/>
        <v>1</v>
      </c>
      <c r="L4099" s="160" t="e">
        <v>#N/A</v>
      </c>
      <c r="M4099" s="160"/>
    </row>
    <row r="4100" spans="1:13" x14ac:dyDescent="0.25">
      <c r="A4100" s="212" t="s">
        <v>102</v>
      </c>
      <c r="B4100" s="213">
        <v>10600501</v>
      </c>
      <c r="C4100" s="212" t="s">
        <v>12614</v>
      </c>
      <c r="D4100" s="214">
        <v>43525</v>
      </c>
      <c r="E4100" s="160" t="s">
        <v>373</v>
      </c>
      <c r="F4100" s="160">
        <v>101111396</v>
      </c>
      <c r="G4100" s="215">
        <v>1557.93</v>
      </c>
      <c r="H4100" s="214">
        <v>43494</v>
      </c>
      <c r="I4100" s="160" t="s">
        <v>471</v>
      </c>
      <c r="J4100" s="160" t="s">
        <v>376</v>
      </c>
      <c r="K4100" s="160">
        <f t="shared" si="82"/>
        <v>1</v>
      </c>
      <c r="L4100" s="160" t="e">
        <v>#N/A</v>
      </c>
      <c r="M4100" s="160"/>
    </row>
    <row r="4101" spans="1:13" x14ac:dyDescent="0.25">
      <c r="A4101" s="212" t="s">
        <v>102</v>
      </c>
      <c r="B4101" s="213">
        <v>10600501</v>
      </c>
      <c r="C4101" s="212" t="s">
        <v>12614</v>
      </c>
      <c r="D4101" s="214">
        <v>43525</v>
      </c>
      <c r="E4101" s="160" t="s">
        <v>373</v>
      </c>
      <c r="F4101" s="160">
        <v>101111399</v>
      </c>
      <c r="G4101" s="160">
        <v>224.09</v>
      </c>
      <c r="H4101" s="214">
        <v>43501</v>
      </c>
      <c r="I4101" s="160" t="s">
        <v>502</v>
      </c>
      <c r="J4101" s="160" t="s">
        <v>375</v>
      </c>
      <c r="K4101" s="160">
        <f t="shared" si="82"/>
        <v>2</v>
      </c>
      <c r="L4101" s="160" t="e">
        <v>#N/A</v>
      </c>
      <c r="M4101" s="160"/>
    </row>
    <row r="4102" spans="1:13" x14ac:dyDescent="0.25">
      <c r="A4102" s="212" t="s">
        <v>102</v>
      </c>
      <c r="B4102" s="213">
        <v>10600501</v>
      </c>
      <c r="C4102" s="212" t="s">
        <v>12614</v>
      </c>
      <c r="D4102" s="214">
        <v>43525</v>
      </c>
      <c r="E4102" s="160" t="s">
        <v>373</v>
      </c>
      <c r="F4102" s="160">
        <v>101111399</v>
      </c>
      <c r="G4102" s="215">
        <v>8395.5300000000007</v>
      </c>
      <c r="H4102" s="214">
        <v>43501</v>
      </c>
      <c r="I4102" s="160" t="s">
        <v>502</v>
      </c>
      <c r="J4102" s="160" t="s">
        <v>376</v>
      </c>
      <c r="K4102" s="160">
        <f t="shared" si="82"/>
        <v>2</v>
      </c>
      <c r="L4102" s="160" t="e">
        <v>#N/A</v>
      </c>
      <c r="M4102" s="160"/>
    </row>
    <row r="4103" spans="1:13" x14ac:dyDescent="0.25">
      <c r="A4103" s="212" t="s">
        <v>102</v>
      </c>
      <c r="B4103" s="213">
        <v>10600501</v>
      </c>
      <c r="C4103" s="212" t="s">
        <v>12614</v>
      </c>
      <c r="D4103" s="214">
        <v>43525</v>
      </c>
      <c r="E4103" s="160" t="s">
        <v>373</v>
      </c>
      <c r="F4103" s="160">
        <v>101111399</v>
      </c>
      <c r="G4103" s="215">
        <v>1760.9</v>
      </c>
      <c r="H4103" s="214">
        <v>43501</v>
      </c>
      <c r="I4103" s="160" t="s">
        <v>502</v>
      </c>
      <c r="J4103" s="160" t="s">
        <v>377</v>
      </c>
      <c r="K4103" s="160">
        <f t="shared" si="82"/>
        <v>2</v>
      </c>
      <c r="L4103" s="160" t="e">
        <v>#N/A</v>
      </c>
      <c r="M4103" s="160"/>
    </row>
    <row r="4104" spans="1:13" x14ac:dyDescent="0.25">
      <c r="A4104" s="212" t="s">
        <v>102</v>
      </c>
      <c r="B4104" s="213">
        <v>10600501</v>
      </c>
      <c r="C4104" s="212" t="s">
        <v>12614</v>
      </c>
      <c r="D4104" s="214">
        <v>43525</v>
      </c>
      <c r="E4104" s="160" t="s">
        <v>373</v>
      </c>
      <c r="F4104" s="160">
        <v>101111403</v>
      </c>
      <c r="G4104" s="160">
        <v>84.39</v>
      </c>
      <c r="H4104" s="214">
        <v>43518</v>
      </c>
      <c r="I4104" s="160" t="s">
        <v>503</v>
      </c>
      <c r="J4104" s="160" t="s">
        <v>447</v>
      </c>
      <c r="K4104" s="160">
        <f t="shared" si="82"/>
        <v>2</v>
      </c>
      <c r="L4104" s="160" t="e">
        <v>#N/A</v>
      </c>
      <c r="M4104" s="160"/>
    </row>
    <row r="4105" spans="1:13" x14ac:dyDescent="0.25">
      <c r="A4105" s="212" t="s">
        <v>102</v>
      </c>
      <c r="B4105" s="213">
        <v>10600501</v>
      </c>
      <c r="C4105" s="212" t="s">
        <v>12614</v>
      </c>
      <c r="D4105" s="214">
        <v>43525</v>
      </c>
      <c r="E4105" s="160" t="s">
        <v>373</v>
      </c>
      <c r="F4105" s="160">
        <v>101111403</v>
      </c>
      <c r="G4105" s="215">
        <v>4134.74</v>
      </c>
      <c r="H4105" s="214">
        <v>43518</v>
      </c>
      <c r="I4105" s="160" t="s">
        <v>503</v>
      </c>
      <c r="J4105" s="160" t="s">
        <v>376</v>
      </c>
      <c r="K4105" s="160">
        <f t="shared" si="82"/>
        <v>2</v>
      </c>
      <c r="L4105" s="160" t="e">
        <v>#N/A</v>
      </c>
      <c r="M4105" s="160"/>
    </row>
    <row r="4106" spans="1:13" x14ac:dyDescent="0.25">
      <c r="A4106" s="212" t="s">
        <v>102</v>
      </c>
      <c r="B4106" s="213">
        <v>10600501</v>
      </c>
      <c r="C4106" s="212" t="s">
        <v>12614</v>
      </c>
      <c r="D4106" s="214">
        <v>43525</v>
      </c>
      <c r="E4106" s="160" t="s">
        <v>373</v>
      </c>
      <c r="F4106" s="160">
        <v>101111403</v>
      </c>
      <c r="G4106" s="160">
        <v>253.15</v>
      </c>
      <c r="H4106" s="214">
        <v>43518</v>
      </c>
      <c r="I4106" s="160" t="s">
        <v>503</v>
      </c>
      <c r="J4106" s="160" t="s">
        <v>380</v>
      </c>
      <c r="K4106" s="160">
        <f t="shared" si="82"/>
        <v>2</v>
      </c>
      <c r="L4106" s="160" t="e">
        <v>#N/A</v>
      </c>
      <c r="M4106" s="160"/>
    </row>
    <row r="4107" spans="1:13" x14ac:dyDescent="0.25">
      <c r="A4107" s="212" t="s">
        <v>102</v>
      </c>
      <c r="B4107" s="213">
        <v>10600501</v>
      </c>
      <c r="C4107" s="212" t="s">
        <v>12614</v>
      </c>
      <c r="D4107" s="214">
        <v>43525</v>
      </c>
      <c r="E4107" s="160" t="s">
        <v>373</v>
      </c>
      <c r="F4107" s="160">
        <v>101111403</v>
      </c>
      <c r="G4107" s="160">
        <v>675.07</v>
      </c>
      <c r="H4107" s="214">
        <v>43518</v>
      </c>
      <c r="I4107" s="160" t="s">
        <v>503</v>
      </c>
      <c r="J4107" s="160" t="s">
        <v>375</v>
      </c>
      <c r="K4107" s="160">
        <f t="shared" si="82"/>
        <v>2</v>
      </c>
      <c r="L4107" s="160" t="e">
        <v>#N/A</v>
      </c>
      <c r="M4107" s="160"/>
    </row>
    <row r="4108" spans="1:13" x14ac:dyDescent="0.25">
      <c r="A4108" s="212" t="s">
        <v>102</v>
      </c>
      <c r="B4108" s="213">
        <v>10600501</v>
      </c>
      <c r="C4108" s="212" t="s">
        <v>12614</v>
      </c>
      <c r="D4108" s="214">
        <v>43525</v>
      </c>
      <c r="E4108" s="160" t="s">
        <v>373</v>
      </c>
      <c r="F4108" s="160">
        <v>101111403</v>
      </c>
      <c r="G4108" s="215">
        <v>3290.92</v>
      </c>
      <c r="H4108" s="214">
        <v>43518</v>
      </c>
      <c r="I4108" s="160" t="s">
        <v>503</v>
      </c>
      <c r="J4108" s="160" t="s">
        <v>377</v>
      </c>
      <c r="K4108" s="160">
        <f t="shared" si="82"/>
        <v>2</v>
      </c>
      <c r="L4108" s="160" t="e">
        <v>#N/A</v>
      </c>
      <c r="M4108" s="160"/>
    </row>
    <row r="4109" spans="1:13" x14ac:dyDescent="0.25">
      <c r="A4109" s="212" t="s">
        <v>102</v>
      </c>
      <c r="B4109" s="213">
        <v>10600501</v>
      </c>
      <c r="C4109" s="212" t="s">
        <v>12614</v>
      </c>
      <c r="D4109" s="214">
        <v>43525</v>
      </c>
      <c r="E4109" s="160" t="s">
        <v>373</v>
      </c>
      <c r="F4109" s="160">
        <v>101111430</v>
      </c>
      <c r="G4109" s="215">
        <v>11454.87</v>
      </c>
      <c r="H4109" s="214">
        <v>43528</v>
      </c>
      <c r="I4109" s="160" t="s">
        <v>563</v>
      </c>
      <c r="J4109" s="160" t="s">
        <v>376</v>
      </c>
      <c r="K4109" s="160">
        <f t="shared" ref="K4109:K4115" si="83">MONTH(H4109)</f>
        <v>3</v>
      </c>
      <c r="L4109" s="160" t="e">
        <v>#N/A</v>
      </c>
      <c r="M4109" s="160"/>
    </row>
    <row r="4110" spans="1:13" x14ac:dyDescent="0.25">
      <c r="A4110" s="212" t="s">
        <v>102</v>
      </c>
      <c r="B4110" s="213">
        <v>10600501</v>
      </c>
      <c r="C4110" s="212" t="s">
        <v>12614</v>
      </c>
      <c r="D4110" s="214">
        <v>43525</v>
      </c>
      <c r="E4110" s="160" t="s">
        <v>373</v>
      </c>
      <c r="F4110" s="160">
        <v>101111430</v>
      </c>
      <c r="G4110" s="215">
        <v>2007.12</v>
      </c>
      <c r="H4110" s="214">
        <v>43528</v>
      </c>
      <c r="I4110" s="160" t="s">
        <v>563</v>
      </c>
      <c r="J4110" s="160" t="s">
        <v>377</v>
      </c>
      <c r="K4110" s="160">
        <f t="shared" si="83"/>
        <v>3</v>
      </c>
      <c r="L4110" s="160" t="e">
        <v>#N/A</v>
      </c>
      <c r="M4110" s="160"/>
    </row>
    <row r="4111" spans="1:13" x14ac:dyDescent="0.25">
      <c r="A4111" s="212" t="s">
        <v>102</v>
      </c>
      <c r="B4111" s="213">
        <v>10600501</v>
      </c>
      <c r="C4111" s="212" t="s">
        <v>12614</v>
      </c>
      <c r="D4111" s="214">
        <v>43525</v>
      </c>
      <c r="E4111" s="160" t="s">
        <v>373</v>
      </c>
      <c r="F4111" s="160">
        <v>101111430</v>
      </c>
      <c r="G4111" s="160">
        <v>39.090000000000003</v>
      </c>
      <c r="H4111" s="214">
        <v>43528</v>
      </c>
      <c r="I4111" s="160" t="s">
        <v>563</v>
      </c>
      <c r="J4111" s="160" t="s">
        <v>375</v>
      </c>
      <c r="K4111" s="160">
        <f t="shared" si="83"/>
        <v>3</v>
      </c>
      <c r="L4111" s="160" t="e">
        <v>#N/A</v>
      </c>
      <c r="M4111" s="160"/>
    </row>
    <row r="4112" spans="1:13" x14ac:dyDescent="0.25">
      <c r="A4112" s="212" t="s">
        <v>102</v>
      </c>
      <c r="B4112" s="213">
        <v>10600501</v>
      </c>
      <c r="C4112" s="212" t="s">
        <v>12614</v>
      </c>
      <c r="D4112" s="214">
        <v>43525</v>
      </c>
      <c r="E4112" s="160" t="s">
        <v>373</v>
      </c>
      <c r="F4112" s="160">
        <v>101111444</v>
      </c>
      <c r="G4112" s="215">
        <v>11179.39</v>
      </c>
      <c r="H4112" s="214">
        <v>43528</v>
      </c>
      <c r="I4112" s="160" t="s">
        <v>564</v>
      </c>
      <c r="J4112" s="160" t="s">
        <v>376</v>
      </c>
      <c r="K4112" s="160">
        <f t="shared" si="83"/>
        <v>3</v>
      </c>
      <c r="L4112" s="160" t="e">
        <v>#N/A</v>
      </c>
      <c r="M4112" s="160"/>
    </row>
    <row r="4113" spans="1:13" x14ac:dyDescent="0.25">
      <c r="A4113" s="212" t="s">
        <v>102</v>
      </c>
      <c r="B4113" s="213">
        <v>10600501</v>
      </c>
      <c r="C4113" s="212" t="s">
        <v>12614</v>
      </c>
      <c r="D4113" s="214">
        <v>43525</v>
      </c>
      <c r="E4113" s="160" t="s">
        <v>373</v>
      </c>
      <c r="F4113" s="160">
        <v>101111444</v>
      </c>
      <c r="G4113" s="215">
        <v>3253.01</v>
      </c>
      <c r="H4113" s="214">
        <v>43528</v>
      </c>
      <c r="I4113" s="160" t="s">
        <v>564</v>
      </c>
      <c r="J4113" s="160" t="s">
        <v>377</v>
      </c>
      <c r="K4113" s="160">
        <f t="shared" si="83"/>
        <v>3</v>
      </c>
      <c r="L4113" s="160" t="e">
        <v>#N/A</v>
      </c>
      <c r="M4113" s="160"/>
    </row>
    <row r="4114" spans="1:13" x14ac:dyDescent="0.25">
      <c r="A4114" s="212" t="s">
        <v>102</v>
      </c>
      <c r="B4114" s="213">
        <v>10600501</v>
      </c>
      <c r="C4114" s="212" t="s">
        <v>12614</v>
      </c>
      <c r="D4114" s="214">
        <v>43525</v>
      </c>
      <c r="E4114" s="160" t="s">
        <v>373</v>
      </c>
      <c r="F4114" s="160">
        <v>101116043</v>
      </c>
      <c r="G4114" s="215">
        <v>98337.57</v>
      </c>
      <c r="H4114" s="214">
        <v>43553</v>
      </c>
      <c r="I4114" s="160" t="s">
        <v>621</v>
      </c>
      <c r="J4114" s="160" t="s">
        <v>377</v>
      </c>
      <c r="K4114" s="160">
        <f t="shared" si="83"/>
        <v>3</v>
      </c>
      <c r="L4114" s="160" t="e">
        <v>#N/A</v>
      </c>
      <c r="M4114" s="160"/>
    </row>
    <row r="4115" spans="1:13" x14ac:dyDescent="0.25">
      <c r="A4115" s="212" t="s">
        <v>12616</v>
      </c>
      <c r="B4115" s="213">
        <v>10100503</v>
      </c>
      <c r="C4115" s="212" t="s">
        <v>12614</v>
      </c>
      <c r="D4115" s="214">
        <v>43525</v>
      </c>
      <c r="E4115" s="160" t="s">
        <v>12616</v>
      </c>
      <c r="F4115" s="160">
        <v>143004080</v>
      </c>
      <c r="G4115" s="215">
        <v>2370.67</v>
      </c>
      <c r="H4115" s="214">
        <v>43515</v>
      </c>
      <c r="I4115" s="160" t="s">
        <v>384</v>
      </c>
      <c r="J4115" s="160" t="s">
        <v>543</v>
      </c>
      <c r="K4115" s="160">
        <f t="shared" si="83"/>
        <v>2</v>
      </c>
      <c r="L4115" s="160" t="e">
        <v>#N/A</v>
      </c>
      <c r="M4115" s="160"/>
    </row>
  </sheetData>
  <autoFilter ref="A1:M4115"/>
  <pageMargins left="0.2" right="0.2" top="0.75" bottom="0.75" header="0.3" footer="0.3"/>
  <pageSetup scale="1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050"/>
  <sheetViews>
    <sheetView workbookViewId="0">
      <pane ySplit="4" topLeftCell="A83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35.28515625" style="160" bestFit="1" customWidth="1"/>
    <col min="2" max="2" width="40.7109375" style="160" bestFit="1" customWidth="1"/>
    <col min="3" max="4" width="8.85546875" style="160" customWidth="1"/>
    <col min="5" max="5" width="12.28515625" style="160" customWidth="1"/>
    <col min="6" max="6" width="15.5703125" style="228" customWidth="1"/>
    <col min="7" max="7" width="12.28515625" style="160" customWidth="1"/>
    <col min="8" max="16384" width="8.85546875" style="160"/>
  </cols>
  <sheetData>
    <row r="1" spans="1:7" ht="14.45" x14ac:dyDescent="0.3">
      <c r="A1" s="160" t="s">
        <v>630</v>
      </c>
      <c r="E1" s="218"/>
      <c r="F1" s="219" t="s">
        <v>631</v>
      </c>
      <c r="G1" s="219"/>
    </row>
    <row r="2" spans="1:7" ht="14.45" x14ac:dyDescent="0.3">
      <c r="A2" s="160" t="s">
        <v>632</v>
      </c>
      <c r="B2" s="220"/>
      <c r="E2" s="218"/>
      <c r="F2" s="221"/>
      <c r="G2" s="222"/>
    </row>
    <row r="3" spans="1:7" ht="28.9" x14ac:dyDescent="0.3">
      <c r="A3" s="216" t="s">
        <v>633</v>
      </c>
      <c r="B3" s="216" t="s">
        <v>634</v>
      </c>
      <c r="C3" s="216" t="s">
        <v>635</v>
      </c>
      <c r="D3" s="223" t="s">
        <v>636</v>
      </c>
      <c r="E3" s="217" t="s">
        <v>33</v>
      </c>
      <c r="F3" s="224" t="s">
        <v>637</v>
      </c>
      <c r="G3" s="224" t="s">
        <v>638</v>
      </c>
    </row>
    <row r="4" spans="1:7" ht="14.45" x14ac:dyDescent="0.3">
      <c r="E4" s="225" t="s">
        <v>639</v>
      </c>
      <c r="F4" s="226" t="s">
        <v>13</v>
      </c>
      <c r="G4" s="226" t="s">
        <v>14</v>
      </c>
    </row>
    <row r="5" spans="1:7" ht="14.45" x14ac:dyDescent="0.3">
      <c r="A5" s="160" t="s">
        <v>640</v>
      </c>
      <c r="B5" s="160" t="s">
        <v>641</v>
      </c>
      <c r="E5" s="227">
        <v>43131</v>
      </c>
      <c r="F5" s="228">
        <v>196330.4</v>
      </c>
      <c r="G5" s="229">
        <v>0</v>
      </c>
    </row>
    <row r="6" spans="1:7" ht="14.45" x14ac:dyDescent="0.3">
      <c r="A6" s="160" t="s">
        <v>640</v>
      </c>
      <c r="B6" s="160" t="s">
        <v>642</v>
      </c>
      <c r="E6" s="227">
        <v>43159</v>
      </c>
      <c r="F6" s="228">
        <v>194870</v>
      </c>
      <c r="G6" s="229">
        <v>0</v>
      </c>
    </row>
    <row r="7" spans="1:7" ht="14.45" x14ac:dyDescent="0.3">
      <c r="A7" s="160" t="s">
        <v>640</v>
      </c>
      <c r="B7" s="160" t="s">
        <v>643</v>
      </c>
      <c r="E7" s="227">
        <v>43190</v>
      </c>
      <c r="F7" s="228">
        <v>193409.5</v>
      </c>
      <c r="G7" s="229">
        <v>0</v>
      </c>
    </row>
    <row r="8" spans="1:7" ht="14.45" x14ac:dyDescent="0.3">
      <c r="A8" s="160" t="s">
        <v>640</v>
      </c>
      <c r="B8" s="160" t="s">
        <v>644</v>
      </c>
      <c r="E8" s="227">
        <v>43220</v>
      </c>
      <c r="F8" s="228">
        <v>191915.58</v>
      </c>
      <c r="G8" s="229">
        <v>0</v>
      </c>
    </row>
    <row r="9" spans="1:7" ht="14.45" x14ac:dyDescent="0.3">
      <c r="A9" s="160" t="s">
        <v>640</v>
      </c>
      <c r="B9" s="160" t="s">
        <v>645</v>
      </c>
      <c r="E9" s="227">
        <v>43251</v>
      </c>
      <c r="F9" s="228">
        <v>190421.65</v>
      </c>
      <c r="G9" s="229">
        <v>0</v>
      </c>
    </row>
    <row r="10" spans="1:7" ht="14.45" x14ac:dyDescent="0.3">
      <c r="A10" s="160" t="s">
        <v>640</v>
      </c>
      <c r="B10" s="160" t="s">
        <v>646</v>
      </c>
      <c r="E10" s="227">
        <v>43281</v>
      </c>
      <c r="F10" s="228">
        <v>188927.73</v>
      </c>
      <c r="G10" s="229">
        <v>0</v>
      </c>
    </row>
    <row r="11" spans="1:7" ht="14.45" x14ac:dyDescent="0.3">
      <c r="A11" s="160" t="s">
        <v>640</v>
      </c>
      <c r="B11" s="160" t="s">
        <v>647</v>
      </c>
      <c r="E11" s="227">
        <v>43312</v>
      </c>
      <c r="F11" s="228">
        <v>187433.8</v>
      </c>
      <c r="G11" s="229">
        <v>0</v>
      </c>
    </row>
    <row r="12" spans="1:7" ht="14.45" x14ac:dyDescent="0.3">
      <c r="A12" s="160" t="s">
        <v>640</v>
      </c>
      <c r="B12" s="160" t="s">
        <v>648</v>
      </c>
      <c r="E12" s="227">
        <v>43343</v>
      </c>
      <c r="F12" s="228">
        <v>185939.88</v>
      </c>
      <c r="G12" s="229">
        <v>0</v>
      </c>
    </row>
    <row r="13" spans="1:7" ht="14.45" x14ac:dyDescent="0.3">
      <c r="A13" s="160" t="s">
        <v>640</v>
      </c>
      <c r="B13" s="160" t="s">
        <v>649</v>
      </c>
      <c r="E13" s="227">
        <v>43373</v>
      </c>
      <c r="F13" s="228">
        <v>184445.95</v>
      </c>
      <c r="G13" s="229">
        <v>0</v>
      </c>
    </row>
    <row r="14" spans="1:7" ht="14.45" x14ac:dyDescent="0.3">
      <c r="A14" s="160" t="s">
        <v>640</v>
      </c>
      <c r="B14" s="160" t="s">
        <v>650</v>
      </c>
      <c r="E14" s="227">
        <v>43404</v>
      </c>
      <c r="F14" s="228">
        <v>182938.5</v>
      </c>
      <c r="G14" s="229">
        <v>0</v>
      </c>
    </row>
    <row r="15" spans="1:7" ht="14.45" x14ac:dyDescent="0.3">
      <c r="A15" s="160" t="s">
        <v>640</v>
      </c>
      <c r="B15" s="160" t="s">
        <v>651</v>
      </c>
      <c r="E15" s="227">
        <v>43434</v>
      </c>
      <c r="F15" s="228">
        <v>181431.04000000001</v>
      </c>
      <c r="G15" s="229">
        <v>0</v>
      </c>
    </row>
    <row r="16" spans="1:7" ht="14.45" x14ac:dyDescent="0.3">
      <c r="A16" s="160" t="s">
        <v>640</v>
      </c>
      <c r="B16" s="160" t="s">
        <v>652</v>
      </c>
      <c r="E16" s="227">
        <v>43465</v>
      </c>
      <c r="F16" s="228">
        <v>179923.59</v>
      </c>
      <c r="G16" s="229">
        <v>0</v>
      </c>
    </row>
    <row r="17" spans="1:7" ht="14.45" x14ac:dyDescent="0.3">
      <c r="A17" s="160" t="s">
        <v>653</v>
      </c>
      <c r="B17" s="160" t="s">
        <v>654</v>
      </c>
      <c r="E17" s="227">
        <v>43131</v>
      </c>
      <c r="F17" s="228">
        <v>0</v>
      </c>
      <c r="G17" s="229">
        <v>0</v>
      </c>
    </row>
    <row r="18" spans="1:7" ht="14.45" x14ac:dyDescent="0.3">
      <c r="A18" s="160" t="s">
        <v>653</v>
      </c>
      <c r="B18" s="160" t="s">
        <v>655</v>
      </c>
      <c r="E18" s="227">
        <v>43159</v>
      </c>
      <c r="F18" s="228">
        <v>0</v>
      </c>
      <c r="G18" s="229">
        <v>0</v>
      </c>
    </row>
    <row r="19" spans="1:7" ht="14.45" x14ac:dyDescent="0.3">
      <c r="A19" s="160" t="s">
        <v>653</v>
      </c>
      <c r="B19" s="160" t="s">
        <v>656</v>
      </c>
      <c r="E19" s="227">
        <v>43190</v>
      </c>
      <c r="F19" s="228">
        <v>0</v>
      </c>
      <c r="G19" s="229">
        <v>0</v>
      </c>
    </row>
    <row r="20" spans="1:7" ht="14.45" x14ac:dyDescent="0.3">
      <c r="A20" s="160" t="s">
        <v>653</v>
      </c>
      <c r="B20" s="160" t="s">
        <v>657</v>
      </c>
      <c r="E20" s="227">
        <v>43220</v>
      </c>
      <c r="F20" s="228">
        <v>0</v>
      </c>
      <c r="G20" s="229">
        <v>0</v>
      </c>
    </row>
    <row r="21" spans="1:7" ht="14.45" x14ac:dyDescent="0.3">
      <c r="A21" s="160" t="s">
        <v>653</v>
      </c>
      <c r="B21" s="160" t="s">
        <v>658</v>
      </c>
      <c r="E21" s="227">
        <v>43251</v>
      </c>
      <c r="F21" s="228">
        <v>0</v>
      </c>
      <c r="G21" s="229">
        <v>0</v>
      </c>
    </row>
    <row r="22" spans="1:7" ht="14.45" x14ac:dyDescent="0.3">
      <c r="A22" s="160" t="s">
        <v>653</v>
      </c>
      <c r="B22" s="160" t="s">
        <v>659</v>
      </c>
      <c r="E22" s="227">
        <v>43281</v>
      </c>
      <c r="F22" s="228">
        <v>0</v>
      </c>
      <c r="G22" s="229">
        <v>0</v>
      </c>
    </row>
    <row r="23" spans="1:7" ht="14.45" x14ac:dyDescent="0.3">
      <c r="A23" s="160" t="s">
        <v>653</v>
      </c>
      <c r="B23" s="160" t="s">
        <v>660</v>
      </c>
      <c r="E23" s="227">
        <v>43312</v>
      </c>
      <c r="F23" s="228">
        <v>0</v>
      </c>
      <c r="G23" s="229">
        <v>0</v>
      </c>
    </row>
    <row r="24" spans="1:7" ht="14.45" x14ac:dyDescent="0.3">
      <c r="A24" s="160" t="s">
        <v>653</v>
      </c>
      <c r="B24" s="160" t="s">
        <v>661</v>
      </c>
      <c r="E24" s="227">
        <v>43343</v>
      </c>
      <c r="F24" s="228">
        <v>0</v>
      </c>
      <c r="G24" s="229">
        <v>0</v>
      </c>
    </row>
    <row r="25" spans="1:7" ht="14.45" x14ac:dyDescent="0.3">
      <c r="A25" s="160" t="s">
        <v>653</v>
      </c>
      <c r="B25" s="160" t="s">
        <v>662</v>
      </c>
      <c r="E25" s="227">
        <v>43373</v>
      </c>
      <c r="F25" s="228">
        <v>0</v>
      </c>
      <c r="G25" s="229">
        <v>0</v>
      </c>
    </row>
    <row r="26" spans="1:7" ht="14.45" x14ac:dyDescent="0.3">
      <c r="A26" s="160" t="s">
        <v>653</v>
      </c>
      <c r="B26" s="160" t="s">
        <v>663</v>
      </c>
      <c r="E26" s="227">
        <v>43404</v>
      </c>
      <c r="F26" s="228">
        <v>0</v>
      </c>
      <c r="G26" s="229">
        <v>0</v>
      </c>
    </row>
    <row r="27" spans="1:7" ht="14.45" x14ac:dyDescent="0.3">
      <c r="A27" s="160" t="s">
        <v>653</v>
      </c>
      <c r="B27" s="160" t="s">
        <v>664</v>
      </c>
      <c r="E27" s="227">
        <v>43434</v>
      </c>
      <c r="F27" s="228">
        <v>0</v>
      </c>
      <c r="G27" s="229">
        <v>0</v>
      </c>
    </row>
    <row r="28" spans="1:7" ht="14.45" x14ac:dyDescent="0.3">
      <c r="A28" s="160" t="s">
        <v>653</v>
      </c>
      <c r="B28" s="160" t="s">
        <v>665</v>
      </c>
      <c r="E28" s="227">
        <v>43465</v>
      </c>
      <c r="F28" s="228">
        <v>0</v>
      </c>
      <c r="G28" s="229">
        <v>0</v>
      </c>
    </row>
    <row r="29" spans="1:7" ht="14.45" x14ac:dyDescent="0.3">
      <c r="A29" s="160" t="s">
        <v>666</v>
      </c>
      <c r="B29" s="160" t="s">
        <v>667</v>
      </c>
      <c r="E29" s="227">
        <v>43131</v>
      </c>
      <c r="F29" s="228">
        <v>181990744.50999999</v>
      </c>
      <c r="G29" s="229">
        <v>0</v>
      </c>
    </row>
    <row r="30" spans="1:7" ht="14.45" x14ac:dyDescent="0.3">
      <c r="A30" s="160" t="s">
        <v>666</v>
      </c>
      <c r="B30" s="160" t="s">
        <v>668</v>
      </c>
      <c r="E30" s="227">
        <v>43159</v>
      </c>
      <c r="F30" s="228">
        <v>178095899.49000001</v>
      </c>
      <c r="G30" s="229">
        <v>0</v>
      </c>
    </row>
    <row r="31" spans="1:7" ht="14.45" x14ac:dyDescent="0.3">
      <c r="A31" s="160" t="s">
        <v>666</v>
      </c>
      <c r="B31" s="160" t="s">
        <v>669</v>
      </c>
      <c r="E31" s="227">
        <v>43190</v>
      </c>
      <c r="F31" s="228">
        <v>174251888.16</v>
      </c>
      <c r="G31" s="229">
        <v>0</v>
      </c>
    </row>
    <row r="32" spans="1:7" ht="14.45" x14ac:dyDescent="0.3">
      <c r="A32" s="160" t="s">
        <v>666</v>
      </c>
      <c r="B32" s="160" t="s">
        <v>670</v>
      </c>
      <c r="E32" s="227">
        <v>43220</v>
      </c>
      <c r="F32" s="228">
        <v>172422436.13</v>
      </c>
      <c r="G32" s="229">
        <v>0</v>
      </c>
    </row>
    <row r="33" spans="1:7" ht="14.45" x14ac:dyDescent="0.3">
      <c r="A33" s="160" t="s">
        <v>666</v>
      </c>
      <c r="B33" s="160" t="s">
        <v>671</v>
      </c>
      <c r="E33" s="227">
        <v>43251</v>
      </c>
      <c r="F33" s="228">
        <v>185887332.41</v>
      </c>
      <c r="G33" s="229">
        <v>0</v>
      </c>
    </row>
    <row r="34" spans="1:7" ht="14.45" x14ac:dyDescent="0.3">
      <c r="A34" s="160" t="s">
        <v>666</v>
      </c>
      <c r="B34" s="160" t="s">
        <v>672</v>
      </c>
      <c r="E34" s="227">
        <v>43281</v>
      </c>
      <c r="F34" s="228">
        <v>209822635.55000001</v>
      </c>
      <c r="G34" s="229">
        <v>0</v>
      </c>
    </row>
    <row r="35" spans="1:7" ht="14.45" x14ac:dyDescent="0.3">
      <c r="A35" s="160" t="s">
        <v>666</v>
      </c>
      <c r="B35" s="160" t="s">
        <v>673</v>
      </c>
      <c r="E35" s="227">
        <v>43312</v>
      </c>
      <c r="F35" s="228">
        <v>220032723.99000001</v>
      </c>
      <c r="G35" s="229">
        <v>0</v>
      </c>
    </row>
    <row r="36" spans="1:7" ht="14.45" x14ac:dyDescent="0.3">
      <c r="A36" s="160" t="s">
        <v>666</v>
      </c>
      <c r="B36" s="160" t="s">
        <v>674</v>
      </c>
      <c r="E36" s="227">
        <v>43343</v>
      </c>
      <c r="F36" s="228">
        <v>217951076.19999999</v>
      </c>
      <c r="G36" s="229">
        <v>0</v>
      </c>
    </row>
    <row r="37" spans="1:7" ht="14.45" x14ac:dyDescent="0.3">
      <c r="A37" s="160" t="s">
        <v>666</v>
      </c>
      <c r="B37" s="160" t="s">
        <v>675</v>
      </c>
      <c r="E37" s="227">
        <v>43373</v>
      </c>
      <c r="F37" s="228">
        <v>245918440.72</v>
      </c>
      <c r="G37" s="229">
        <v>0</v>
      </c>
    </row>
    <row r="38" spans="1:7" ht="14.45" x14ac:dyDescent="0.3">
      <c r="A38" s="160" t="s">
        <v>666</v>
      </c>
      <c r="B38" s="160" t="s">
        <v>676</v>
      </c>
      <c r="E38" s="227">
        <v>43404</v>
      </c>
      <c r="F38" s="228">
        <v>304240259.85000002</v>
      </c>
      <c r="G38" s="229">
        <v>0</v>
      </c>
    </row>
    <row r="39" spans="1:7" ht="14.45" x14ac:dyDescent="0.3">
      <c r="A39" s="160" t="s">
        <v>666</v>
      </c>
      <c r="B39" s="160" t="s">
        <v>677</v>
      </c>
      <c r="E39" s="227">
        <v>43434</v>
      </c>
      <c r="F39" s="228">
        <v>326641089.95999998</v>
      </c>
      <c r="G39" s="229">
        <v>0</v>
      </c>
    </row>
    <row r="40" spans="1:7" ht="14.45" x14ac:dyDescent="0.3">
      <c r="A40" s="160" t="s">
        <v>666</v>
      </c>
      <c r="B40" s="160" t="s">
        <v>678</v>
      </c>
      <c r="E40" s="227">
        <v>43465</v>
      </c>
      <c r="F40" s="228">
        <v>338696634.56</v>
      </c>
      <c r="G40" s="229">
        <v>0</v>
      </c>
    </row>
    <row r="41" spans="1:7" ht="14.45" x14ac:dyDescent="0.3">
      <c r="A41" s="160" t="s">
        <v>679</v>
      </c>
      <c r="B41" s="160" t="s">
        <v>680</v>
      </c>
      <c r="E41" s="227">
        <v>43131</v>
      </c>
      <c r="F41" s="228">
        <v>14082567.58</v>
      </c>
      <c r="G41" s="229">
        <v>1.6500000000000001E-2</v>
      </c>
    </row>
    <row r="42" spans="1:7" ht="14.45" x14ac:dyDescent="0.3">
      <c r="A42" s="160" t="s">
        <v>679</v>
      </c>
      <c r="B42" s="160" t="s">
        <v>681</v>
      </c>
      <c r="E42" s="227">
        <v>43159</v>
      </c>
      <c r="F42" s="228">
        <v>14082567.58</v>
      </c>
      <c r="G42" s="229">
        <v>1.6500000000000001E-2</v>
      </c>
    </row>
    <row r="43" spans="1:7" ht="14.45" x14ac:dyDescent="0.3">
      <c r="A43" s="160" t="s">
        <v>679</v>
      </c>
      <c r="B43" s="160" t="s">
        <v>682</v>
      </c>
      <c r="E43" s="227">
        <v>43190</v>
      </c>
      <c r="F43" s="228">
        <v>14082567.58</v>
      </c>
      <c r="G43" s="229">
        <v>1.6500000000000001E-2</v>
      </c>
    </row>
    <row r="44" spans="1:7" ht="14.45" x14ac:dyDescent="0.3">
      <c r="A44" s="160" t="s">
        <v>679</v>
      </c>
      <c r="B44" s="160" t="s">
        <v>683</v>
      </c>
      <c r="E44" s="227">
        <v>43220</v>
      </c>
      <c r="F44" s="228">
        <v>14082567.58</v>
      </c>
      <c r="G44" s="229">
        <v>1.6500000000000001E-2</v>
      </c>
    </row>
    <row r="45" spans="1:7" ht="14.45" x14ac:dyDescent="0.3">
      <c r="A45" s="160" t="s">
        <v>679</v>
      </c>
      <c r="B45" s="160" t="s">
        <v>684</v>
      </c>
      <c r="E45" s="227">
        <v>43251</v>
      </c>
      <c r="F45" s="228">
        <v>14082567.58</v>
      </c>
      <c r="G45" s="229">
        <v>1.6500000000000001E-2</v>
      </c>
    </row>
    <row r="46" spans="1:7" ht="14.45" x14ac:dyDescent="0.3">
      <c r="A46" s="160" t="s">
        <v>679</v>
      </c>
      <c r="B46" s="160" t="s">
        <v>685</v>
      </c>
      <c r="E46" s="227">
        <v>43281</v>
      </c>
      <c r="F46" s="228">
        <v>14082567.58</v>
      </c>
      <c r="G46" s="229">
        <v>1.6500000000000001E-2</v>
      </c>
    </row>
    <row r="47" spans="1:7" ht="14.45" x14ac:dyDescent="0.3">
      <c r="A47" s="160" t="s">
        <v>679</v>
      </c>
      <c r="B47" s="160" t="s">
        <v>686</v>
      </c>
      <c r="E47" s="227">
        <v>43312</v>
      </c>
      <c r="F47" s="228">
        <v>14082567.58</v>
      </c>
      <c r="G47" s="229">
        <v>1.6500000000000001E-2</v>
      </c>
    </row>
    <row r="48" spans="1:7" ht="14.45" x14ac:dyDescent="0.3">
      <c r="A48" s="160" t="s">
        <v>679</v>
      </c>
      <c r="B48" s="160" t="s">
        <v>687</v>
      </c>
      <c r="E48" s="227">
        <v>43343</v>
      </c>
      <c r="F48" s="228">
        <v>14082567.58</v>
      </c>
      <c r="G48" s="229">
        <v>1.6500000000000001E-2</v>
      </c>
    </row>
    <row r="49" spans="1:7" ht="14.45" x14ac:dyDescent="0.3">
      <c r="A49" s="160" t="s">
        <v>679</v>
      </c>
      <c r="B49" s="160" t="s">
        <v>688</v>
      </c>
      <c r="E49" s="227">
        <v>43373</v>
      </c>
      <c r="F49" s="228">
        <v>14082567.58</v>
      </c>
      <c r="G49" s="229">
        <v>1.6500000000000001E-2</v>
      </c>
    </row>
    <row r="50" spans="1:7" ht="14.45" x14ac:dyDescent="0.3">
      <c r="A50" s="160" t="s">
        <v>679</v>
      </c>
      <c r="B50" s="160" t="s">
        <v>689</v>
      </c>
      <c r="E50" s="227">
        <v>43404</v>
      </c>
      <c r="F50" s="228">
        <v>14082567.58</v>
      </c>
      <c r="G50" s="229">
        <v>1.6500000000000001E-2</v>
      </c>
    </row>
    <row r="51" spans="1:7" ht="14.45" x14ac:dyDescent="0.3">
      <c r="A51" s="160" t="s">
        <v>679</v>
      </c>
      <c r="B51" s="160" t="s">
        <v>690</v>
      </c>
      <c r="E51" s="227">
        <v>43434</v>
      </c>
      <c r="F51" s="228">
        <v>14082567.58</v>
      </c>
      <c r="G51" s="229">
        <v>1.6500000000000001E-2</v>
      </c>
    </row>
    <row r="52" spans="1:7" ht="14.45" x14ac:dyDescent="0.3">
      <c r="A52" s="160" t="s">
        <v>679</v>
      </c>
      <c r="B52" s="160" t="s">
        <v>691</v>
      </c>
      <c r="E52" s="227">
        <v>43465</v>
      </c>
      <c r="F52" s="228">
        <v>14082567.58</v>
      </c>
      <c r="G52" s="229">
        <v>1.6500000000000001E-2</v>
      </c>
    </row>
    <row r="53" spans="1:7" ht="14.45" x14ac:dyDescent="0.3">
      <c r="A53" s="160" t="s">
        <v>692</v>
      </c>
      <c r="B53" s="160" t="s">
        <v>693</v>
      </c>
      <c r="E53" s="227">
        <v>43131</v>
      </c>
      <c r="F53" s="228">
        <v>0</v>
      </c>
      <c r="G53" s="229">
        <v>1.2800000000000001E-2</v>
      </c>
    </row>
    <row r="54" spans="1:7" ht="14.45" x14ac:dyDescent="0.3">
      <c r="A54" s="160" t="s">
        <v>692</v>
      </c>
      <c r="B54" s="160" t="s">
        <v>694</v>
      </c>
      <c r="E54" s="227">
        <v>43159</v>
      </c>
      <c r="F54" s="228">
        <v>0</v>
      </c>
      <c r="G54" s="229">
        <v>1.2800000000000001E-2</v>
      </c>
    </row>
    <row r="55" spans="1:7" ht="14.45" x14ac:dyDescent="0.3">
      <c r="A55" s="160" t="s">
        <v>692</v>
      </c>
      <c r="B55" s="160" t="s">
        <v>695</v>
      </c>
      <c r="E55" s="227">
        <v>43190</v>
      </c>
      <c r="F55" s="228">
        <v>0</v>
      </c>
      <c r="G55" s="229">
        <v>1.2800000000000001E-2</v>
      </c>
    </row>
    <row r="56" spans="1:7" ht="14.45" x14ac:dyDescent="0.3">
      <c r="A56" s="160" t="s">
        <v>692</v>
      </c>
      <c r="B56" s="160" t="s">
        <v>696</v>
      </c>
      <c r="E56" s="227">
        <v>43220</v>
      </c>
      <c r="F56" s="228">
        <v>0</v>
      </c>
      <c r="G56" s="229">
        <v>1.2800000000000001E-2</v>
      </c>
    </row>
    <row r="57" spans="1:7" ht="14.45" x14ac:dyDescent="0.3">
      <c r="A57" s="160" t="s">
        <v>692</v>
      </c>
      <c r="B57" s="160" t="s">
        <v>697</v>
      </c>
      <c r="E57" s="227">
        <v>43251</v>
      </c>
      <c r="F57" s="228">
        <v>0</v>
      </c>
      <c r="G57" s="229">
        <v>1.2800000000000001E-2</v>
      </c>
    </row>
    <row r="58" spans="1:7" ht="14.45" x14ac:dyDescent="0.3">
      <c r="A58" s="160" t="s">
        <v>692</v>
      </c>
      <c r="B58" s="160" t="s">
        <v>698</v>
      </c>
      <c r="E58" s="227">
        <v>43281</v>
      </c>
      <c r="F58" s="228">
        <v>0</v>
      </c>
      <c r="G58" s="229">
        <v>1.2800000000000001E-2</v>
      </c>
    </row>
    <row r="59" spans="1:7" ht="14.45" x14ac:dyDescent="0.3">
      <c r="A59" s="160" t="s">
        <v>692</v>
      </c>
      <c r="B59" s="160" t="s">
        <v>699</v>
      </c>
      <c r="E59" s="227">
        <v>43312</v>
      </c>
      <c r="F59" s="228">
        <v>0</v>
      </c>
      <c r="G59" s="229">
        <v>1.2800000000000001E-2</v>
      </c>
    </row>
    <row r="60" spans="1:7" ht="14.45" x14ac:dyDescent="0.3">
      <c r="A60" s="160" t="s">
        <v>692</v>
      </c>
      <c r="B60" s="160" t="s">
        <v>700</v>
      </c>
      <c r="E60" s="227">
        <v>43343</v>
      </c>
      <c r="F60" s="228">
        <v>0</v>
      </c>
      <c r="G60" s="229">
        <v>1.2800000000000001E-2</v>
      </c>
    </row>
    <row r="61" spans="1:7" ht="14.45" x14ac:dyDescent="0.3">
      <c r="A61" s="160" t="s">
        <v>692</v>
      </c>
      <c r="B61" s="160" t="s">
        <v>701</v>
      </c>
      <c r="E61" s="227">
        <v>43373</v>
      </c>
      <c r="F61" s="228">
        <v>0</v>
      </c>
      <c r="G61" s="229">
        <v>1.2800000000000001E-2</v>
      </c>
    </row>
    <row r="62" spans="1:7" ht="14.45" x14ac:dyDescent="0.3">
      <c r="A62" s="160" t="s">
        <v>692</v>
      </c>
      <c r="B62" s="160" t="s">
        <v>702</v>
      </c>
      <c r="E62" s="227">
        <v>43404</v>
      </c>
      <c r="F62" s="228">
        <v>0</v>
      </c>
      <c r="G62" s="229">
        <v>1.2800000000000001E-2</v>
      </c>
    </row>
    <row r="63" spans="1:7" ht="14.45" x14ac:dyDescent="0.3">
      <c r="A63" s="160" t="s">
        <v>692</v>
      </c>
      <c r="B63" s="160" t="s">
        <v>703</v>
      </c>
      <c r="E63" s="227">
        <v>43434</v>
      </c>
      <c r="F63" s="228">
        <v>0</v>
      </c>
      <c r="G63" s="229">
        <v>1.2800000000000001E-2</v>
      </c>
    </row>
    <row r="64" spans="1:7" ht="14.45" x14ac:dyDescent="0.3">
      <c r="A64" s="160" t="s">
        <v>692</v>
      </c>
      <c r="B64" s="160" t="s">
        <v>704</v>
      </c>
      <c r="E64" s="227">
        <v>43465</v>
      </c>
      <c r="F64" s="228">
        <v>0</v>
      </c>
      <c r="G64" s="229">
        <v>1.2800000000000001E-2</v>
      </c>
    </row>
    <row r="65" spans="1:7" ht="14.45" x14ac:dyDescent="0.3">
      <c r="A65" s="160" t="s">
        <v>705</v>
      </c>
      <c r="B65" s="160" t="s">
        <v>706</v>
      </c>
      <c r="E65" s="227">
        <v>43131</v>
      </c>
      <c r="F65" s="228">
        <v>26511757.68</v>
      </c>
      <c r="G65" s="229">
        <v>2.9499999999999998E-2</v>
      </c>
    </row>
    <row r="66" spans="1:7" ht="14.45" x14ac:dyDescent="0.3">
      <c r="A66" s="160" t="s">
        <v>705</v>
      </c>
      <c r="B66" s="160" t="s">
        <v>707</v>
      </c>
      <c r="E66" s="227">
        <v>43159</v>
      </c>
      <c r="F66" s="228">
        <v>26511757.68</v>
      </c>
      <c r="G66" s="229">
        <v>2.9499999999999998E-2</v>
      </c>
    </row>
    <row r="67" spans="1:7" ht="14.45" x14ac:dyDescent="0.3">
      <c r="A67" s="160" t="s">
        <v>705</v>
      </c>
      <c r="B67" s="160" t="s">
        <v>708</v>
      </c>
      <c r="E67" s="227">
        <v>43190</v>
      </c>
      <c r="F67" s="228">
        <v>26511757.68</v>
      </c>
      <c r="G67" s="229">
        <v>2.9499999999999998E-2</v>
      </c>
    </row>
    <row r="68" spans="1:7" ht="14.45" x14ac:dyDescent="0.3">
      <c r="A68" s="160" t="s">
        <v>705</v>
      </c>
      <c r="B68" s="160" t="s">
        <v>709</v>
      </c>
      <c r="E68" s="227">
        <v>43220</v>
      </c>
      <c r="F68" s="228">
        <v>26511757.68</v>
      </c>
      <c r="G68" s="229">
        <v>2.9499999999999998E-2</v>
      </c>
    </row>
    <row r="69" spans="1:7" ht="14.45" x14ac:dyDescent="0.3">
      <c r="A69" s="160" t="s">
        <v>705</v>
      </c>
      <c r="B69" s="160" t="s">
        <v>710</v>
      </c>
      <c r="E69" s="227">
        <v>43251</v>
      </c>
      <c r="F69" s="228">
        <v>26511757.68</v>
      </c>
      <c r="G69" s="229">
        <v>2.9499999999999998E-2</v>
      </c>
    </row>
    <row r="70" spans="1:7" ht="14.45" x14ac:dyDescent="0.3">
      <c r="A70" s="160" t="s">
        <v>705</v>
      </c>
      <c r="B70" s="160" t="s">
        <v>711</v>
      </c>
      <c r="E70" s="227">
        <v>43281</v>
      </c>
      <c r="F70" s="228">
        <v>26511757.68</v>
      </c>
      <c r="G70" s="229">
        <v>2.9499999999999998E-2</v>
      </c>
    </row>
    <row r="71" spans="1:7" ht="14.45" x14ac:dyDescent="0.3">
      <c r="A71" s="160" t="s">
        <v>705</v>
      </c>
      <c r="B71" s="160" t="s">
        <v>712</v>
      </c>
      <c r="E71" s="227">
        <v>43312</v>
      </c>
      <c r="F71" s="228">
        <v>26511757.68</v>
      </c>
      <c r="G71" s="229">
        <v>2.9499999999999998E-2</v>
      </c>
    </row>
    <row r="72" spans="1:7" ht="14.45" x14ac:dyDescent="0.3">
      <c r="A72" s="160" t="s">
        <v>705</v>
      </c>
      <c r="B72" s="160" t="s">
        <v>713</v>
      </c>
      <c r="E72" s="227">
        <v>43343</v>
      </c>
      <c r="F72" s="228">
        <v>26511757.68</v>
      </c>
      <c r="G72" s="229">
        <v>2.9499999999999998E-2</v>
      </c>
    </row>
    <row r="73" spans="1:7" ht="14.45" x14ac:dyDescent="0.3">
      <c r="A73" s="160" t="s">
        <v>705</v>
      </c>
      <c r="B73" s="160" t="s">
        <v>714</v>
      </c>
      <c r="E73" s="227">
        <v>43373</v>
      </c>
      <c r="F73" s="228">
        <v>26511757.68</v>
      </c>
      <c r="G73" s="229">
        <v>2.9499999999999998E-2</v>
      </c>
    </row>
    <row r="74" spans="1:7" ht="14.45" x14ac:dyDescent="0.3">
      <c r="A74" s="160" t="s">
        <v>705</v>
      </c>
      <c r="B74" s="160" t="s">
        <v>715</v>
      </c>
      <c r="E74" s="227">
        <v>43404</v>
      </c>
      <c r="F74" s="228">
        <v>26511757.68</v>
      </c>
      <c r="G74" s="229">
        <v>2.9499999999999998E-2</v>
      </c>
    </row>
    <row r="75" spans="1:7" ht="14.45" x14ac:dyDescent="0.3">
      <c r="A75" s="160" t="s">
        <v>705</v>
      </c>
      <c r="B75" s="160" t="s">
        <v>716</v>
      </c>
      <c r="E75" s="227">
        <v>43434</v>
      </c>
      <c r="F75" s="228">
        <v>26511757.68</v>
      </c>
      <c r="G75" s="229">
        <v>2.9499999999999998E-2</v>
      </c>
    </row>
    <row r="76" spans="1:7" ht="14.45" x14ac:dyDescent="0.3">
      <c r="A76" s="160" t="s">
        <v>705</v>
      </c>
      <c r="B76" s="160" t="s">
        <v>717</v>
      </c>
      <c r="E76" s="227">
        <v>43465</v>
      </c>
      <c r="F76" s="228">
        <v>26511757.68</v>
      </c>
      <c r="G76" s="229">
        <v>2.9499999999999998E-2</v>
      </c>
    </row>
    <row r="77" spans="1:7" ht="14.45" x14ac:dyDescent="0.3">
      <c r="A77" s="160" t="s">
        <v>718</v>
      </c>
      <c r="B77" s="160" t="s">
        <v>719</v>
      </c>
      <c r="E77" s="227">
        <v>43131</v>
      </c>
      <c r="F77" s="228">
        <v>18043764</v>
      </c>
      <c r="G77" s="229">
        <v>1.8800000000000001E-2</v>
      </c>
    </row>
    <row r="78" spans="1:7" ht="14.45" x14ac:dyDescent="0.3">
      <c r="A78" s="160" t="s">
        <v>718</v>
      </c>
      <c r="B78" s="160" t="s">
        <v>720</v>
      </c>
      <c r="E78" s="227">
        <v>43159</v>
      </c>
      <c r="F78" s="228">
        <v>18043764</v>
      </c>
      <c r="G78" s="229">
        <v>1.8800000000000001E-2</v>
      </c>
    </row>
    <row r="79" spans="1:7" ht="14.45" x14ac:dyDescent="0.3">
      <c r="A79" s="160" t="s">
        <v>718</v>
      </c>
      <c r="B79" s="160" t="s">
        <v>721</v>
      </c>
      <c r="E79" s="227">
        <v>43190</v>
      </c>
      <c r="F79" s="228">
        <v>18043764</v>
      </c>
      <c r="G79" s="229">
        <v>1.8800000000000001E-2</v>
      </c>
    </row>
    <row r="80" spans="1:7" ht="14.45" x14ac:dyDescent="0.3">
      <c r="A80" s="160" t="s">
        <v>718</v>
      </c>
      <c r="B80" s="160" t="s">
        <v>722</v>
      </c>
      <c r="E80" s="227">
        <v>43220</v>
      </c>
      <c r="F80" s="228">
        <v>18043764</v>
      </c>
      <c r="G80" s="229">
        <v>1.8800000000000001E-2</v>
      </c>
    </row>
    <row r="81" spans="1:7" ht="14.45" x14ac:dyDescent="0.3">
      <c r="A81" s="160" t="s">
        <v>718</v>
      </c>
      <c r="B81" s="160" t="s">
        <v>723</v>
      </c>
      <c r="E81" s="227">
        <v>43251</v>
      </c>
      <c r="F81" s="228">
        <v>18043764</v>
      </c>
      <c r="G81" s="229">
        <v>1.8800000000000001E-2</v>
      </c>
    </row>
    <row r="82" spans="1:7" ht="14.45" x14ac:dyDescent="0.3">
      <c r="A82" s="160" t="s">
        <v>718</v>
      </c>
      <c r="B82" s="160" t="s">
        <v>724</v>
      </c>
      <c r="E82" s="227">
        <v>43281</v>
      </c>
      <c r="F82" s="228">
        <v>18043764</v>
      </c>
      <c r="G82" s="229">
        <v>1.8800000000000001E-2</v>
      </c>
    </row>
    <row r="83" spans="1:7" ht="14.45" x14ac:dyDescent="0.3">
      <c r="A83" s="160" t="s">
        <v>718</v>
      </c>
      <c r="B83" s="160" t="s">
        <v>725</v>
      </c>
      <c r="E83" s="227">
        <v>43312</v>
      </c>
      <c r="F83" s="228">
        <v>18043764</v>
      </c>
      <c r="G83" s="229">
        <v>1.8800000000000001E-2</v>
      </c>
    </row>
    <row r="84" spans="1:7" ht="14.45" x14ac:dyDescent="0.3">
      <c r="A84" s="160" t="s">
        <v>718</v>
      </c>
      <c r="B84" s="160" t="s">
        <v>726</v>
      </c>
      <c r="E84" s="227">
        <v>43343</v>
      </c>
      <c r="F84" s="228">
        <v>18043764</v>
      </c>
      <c r="G84" s="229">
        <v>1.8800000000000001E-2</v>
      </c>
    </row>
    <row r="85" spans="1:7" ht="14.45" x14ac:dyDescent="0.3">
      <c r="A85" s="160" t="s">
        <v>718</v>
      </c>
      <c r="B85" s="160" t="s">
        <v>727</v>
      </c>
      <c r="E85" s="227">
        <v>43373</v>
      </c>
      <c r="F85" s="228">
        <v>18043764</v>
      </c>
      <c r="G85" s="229">
        <v>1.8800000000000001E-2</v>
      </c>
    </row>
    <row r="86" spans="1:7" ht="14.45" x14ac:dyDescent="0.3">
      <c r="A86" s="160" t="s">
        <v>718</v>
      </c>
      <c r="B86" s="160" t="s">
        <v>728</v>
      </c>
      <c r="E86" s="227">
        <v>43404</v>
      </c>
      <c r="F86" s="228">
        <v>18043764</v>
      </c>
      <c r="G86" s="229">
        <v>1.8800000000000001E-2</v>
      </c>
    </row>
    <row r="87" spans="1:7" ht="14.45" x14ac:dyDescent="0.3">
      <c r="A87" s="160" t="s">
        <v>718</v>
      </c>
      <c r="B87" s="160" t="s">
        <v>729</v>
      </c>
      <c r="E87" s="227">
        <v>43434</v>
      </c>
      <c r="F87" s="228">
        <v>18043764</v>
      </c>
      <c r="G87" s="229">
        <v>1.8800000000000001E-2</v>
      </c>
    </row>
    <row r="88" spans="1:7" ht="14.45" x14ac:dyDescent="0.3">
      <c r="A88" s="160" t="s">
        <v>718</v>
      </c>
      <c r="B88" s="160" t="s">
        <v>730</v>
      </c>
      <c r="E88" s="227">
        <v>43465</v>
      </c>
      <c r="F88" s="228">
        <v>18043764</v>
      </c>
      <c r="G88" s="229">
        <v>1.8800000000000001E-2</v>
      </c>
    </row>
    <row r="89" spans="1:7" ht="14.45" x14ac:dyDescent="0.3">
      <c r="A89" s="160" t="s">
        <v>731</v>
      </c>
      <c r="B89" s="160" t="s">
        <v>732</v>
      </c>
      <c r="E89" s="227">
        <v>43131</v>
      </c>
      <c r="F89" s="228">
        <v>21238.23</v>
      </c>
      <c r="G89" s="229">
        <v>1.2800000000000001E-2</v>
      </c>
    </row>
    <row r="90" spans="1:7" ht="14.45" x14ac:dyDescent="0.3">
      <c r="A90" s="160" t="s">
        <v>731</v>
      </c>
      <c r="B90" s="160" t="s">
        <v>733</v>
      </c>
      <c r="E90" s="227">
        <v>43159</v>
      </c>
      <c r="F90" s="228">
        <v>21238.23</v>
      </c>
      <c r="G90" s="229">
        <v>1.2800000000000001E-2</v>
      </c>
    </row>
    <row r="91" spans="1:7" ht="14.45" x14ac:dyDescent="0.3">
      <c r="A91" s="160" t="s">
        <v>731</v>
      </c>
      <c r="B91" s="160" t="s">
        <v>734</v>
      </c>
      <c r="E91" s="227">
        <v>43190</v>
      </c>
      <c r="F91" s="228">
        <v>21238.23</v>
      </c>
      <c r="G91" s="229">
        <v>1.2800000000000001E-2</v>
      </c>
    </row>
    <row r="92" spans="1:7" ht="14.45" x14ac:dyDescent="0.3">
      <c r="A92" s="160" t="s">
        <v>731</v>
      </c>
      <c r="B92" s="160" t="s">
        <v>735</v>
      </c>
      <c r="E92" s="227">
        <v>43220</v>
      </c>
      <c r="F92" s="228">
        <v>21238.23</v>
      </c>
      <c r="G92" s="229">
        <v>1.2800000000000001E-2</v>
      </c>
    </row>
    <row r="93" spans="1:7" ht="14.45" x14ac:dyDescent="0.3">
      <c r="A93" s="160" t="s">
        <v>731</v>
      </c>
      <c r="B93" s="160" t="s">
        <v>736</v>
      </c>
      <c r="E93" s="227">
        <v>43251</v>
      </c>
      <c r="F93" s="228">
        <v>21238.23</v>
      </c>
      <c r="G93" s="229">
        <v>1.2800000000000001E-2</v>
      </c>
    </row>
    <row r="94" spans="1:7" ht="14.45" x14ac:dyDescent="0.3">
      <c r="A94" s="160" t="s">
        <v>731</v>
      </c>
      <c r="B94" s="160" t="s">
        <v>737</v>
      </c>
      <c r="E94" s="227">
        <v>43281</v>
      </c>
      <c r="F94" s="228">
        <v>21238.23</v>
      </c>
      <c r="G94" s="229">
        <v>1.2800000000000001E-2</v>
      </c>
    </row>
    <row r="95" spans="1:7" ht="14.45" x14ac:dyDescent="0.3">
      <c r="A95" s="160" t="s">
        <v>731</v>
      </c>
      <c r="B95" s="160" t="s">
        <v>738</v>
      </c>
      <c r="E95" s="227">
        <v>43312</v>
      </c>
      <c r="F95" s="228">
        <v>21238.23</v>
      </c>
      <c r="G95" s="229">
        <v>1.2800000000000001E-2</v>
      </c>
    </row>
    <row r="96" spans="1:7" ht="14.45" x14ac:dyDescent="0.3">
      <c r="A96" s="160" t="s">
        <v>731</v>
      </c>
      <c r="B96" s="160" t="s">
        <v>739</v>
      </c>
      <c r="E96" s="227">
        <v>43343</v>
      </c>
      <c r="F96" s="228">
        <v>21238.23</v>
      </c>
      <c r="G96" s="229">
        <v>1.2800000000000001E-2</v>
      </c>
    </row>
    <row r="97" spans="1:7" ht="14.45" x14ac:dyDescent="0.3">
      <c r="A97" s="160" t="s">
        <v>731</v>
      </c>
      <c r="B97" s="160" t="s">
        <v>740</v>
      </c>
      <c r="E97" s="227">
        <v>43373</v>
      </c>
      <c r="F97" s="228">
        <v>21238.23</v>
      </c>
      <c r="G97" s="229">
        <v>1.2800000000000001E-2</v>
      </c>
    </row>
    <row r="98" spans="1:7" ht="14.45" x14ac:dyDescent="0.3">
      <c r="A98" s="160" t="s">
        <v>731</v>
      </c>
      <c r="B98" s="160" t="s">
        <v>741</v>
      </c>
      <c r="E98" s="227">
        <v>43404</v>
      </c>
      <c r="F98" s="228">
        <v>21238.23</v>
      </c>
      <c r="G98" s="229">
        <v>1.2800000000000001E-2</v>
      </c>
    </row>
    <row r="99" spans="1:7" ht="14.45" x14ac:dyDescent="0.3">
      <c r="A99" s="160" t="s">
        <v>731</v>
      </c>
      <c r="B99" s="160" t="s">
        <v>742</v>
      </c>
      <c r="E99" s="227">
        <v>43434</v>
      </c>
      <c r="F99" s="228">
        <v>21238.23</v>
      </c>
      <c r="G99" s="229">
        <v>1.2800000000000001E-2</v>
      </c>
    </row>
    <row r="100" spans="1:7" ht="14.45" x14ac:dyDescent="0.3">
      <c r="A100" s="160" t="s">
        <v>731</v>
      </c>
      <c r="B100" s="160" t="s">
        <v>743</v>
      </c>
      <c r="E100" s="227">
        <v>43465</v>
      </c>
      <c r="F100" s="228">
        <v>21238.23</v>
      </c>
      <c r="G100" s="229">
        <v>1.2800000000000001E-2</v>
      </c>
    </row>
    <row r="101" spans="1:7" ht="14.45" x14ac:dyDescent="0.3">
      <c r="A101" s="160" t="s">
        <v>744</v>
      </c>
      <c r="B101" s="160" t="s">
        <v>745</v>
      </c>
      <c r="E101" s="227">
        <v>43131</v>
      </c>
      <c r="F101" s="228">
        <v>4732297.46</v>
      </c>
      <c r="G101" s="229">
        <v>1.2800000000000001E-2</v>
      </c>
    </row>
    <row r="102" spans="1:7" ht="14.45" x14ac:dyDescent="0.3">
      <c r="A102" s="160" t="s">
        <v>744</v>
      </c>
      <c r="B102" s="160" t="s">
        <v>746</v>
      </c>
      <c r="E102" s="227">
        <v>43159</v>
      </c>
      <c r="F102" s="228">
        <v>4732297.46</v>
      </c>
      <c r="G102" s="229">
        <v>1.2800000000000001E-2</v>
      </c>
    </row>
    <row r="103" spans="1:7" ht="14.45" x14ac:dyDescent="0.3">
      <c r="A103" s="160" t="s">
        <v>744</v>
      </c>
      <c r="B103" s="160" t="s">
        <v>747</v>
      </c>
      <c r="E103" s="227">
        <v>43190</v>
      </c>
      <c r="F103" s="228">
        <v>4732297.46</v>
      </c>
      <c r="G103" s="229">
        <v>1.2800000000000001E-2</v>
      </c>
    </row>
    <row r="104" spans="1:7" ht="14.45" x14ac:dyDescent="0.3">
      <c r="A104" s="160" t="s">
        <v>744</v>
      </c>
      <c r="B104" s="160" t="s">
        <v>748</v>
      </c>
      <c r="E104" s="227">
        <v>43220</v>
      </c>
      <c r="F104" s="228">
        <v>4732297.46</v>
      </c>
      <c r="G104" s="229">
        <v>1.2800000000000001E-2</v>
      </c>
    </row>
    <row r="105" spans="1:7" ht="14.45" x14ac:dyDescent="0.3">
      <c r="A105" s="160" t="s">
        <v>744</v>
      </c>
      <c r="B105" s="160" t="s">
        <v>749</v>
      </c>
      <c r="E105" s="227">
        <v>43251</v>
      </c>
      <c r="F105" s="228">
        <v>4732297.46</v>
      </c>
      <c r="G105" s="229">
        <v>1.2800000000000001E-2</v>
      </c>
    </row>
    <row r="106" spans="1:7" ht="14.45" x14ac:dyDescent="0.3">
      <c r="A106" s="160" t="s">
        <v>744</v>
      </c>
      <c r="B106" s="160" t="s">
        <v>750</v>
      </c>
      <c r="E106" s="227">
        <v>43281</v>
      </c>
      <c r="F106" s="228">
        <v>4732297.46</v>
      </c>
      <c r="G106" s="229">
        <v>1.2800000000000001E-2</v>
      </c>
    </row>
    <row r="107" spans="1:7" ht="14.45" x14ac:dyDescent="0.3">
      <c r="A107" s="160" t="s">
        <v>744</v>
      </c>
      <c r="B107" s="160" t="s">
        <v>751</v>
      </c>
      <c r="E107" s="227">
        <v>43312</v>
      </c>
      <c r="F107" s="228">
        <v>4732297.46</v>
      </c>
      <c r="G107" s="229">
        <v>1.2800000000000001E-2</v>
      </c>
    </row>
    <row r="108" spans="1:7" ht="14.45" x14ac:dyDescent="0.3">
      <c r="A108" s="160" t="s">
        <v>744</v>
      </c>
      <c r="B108" s="160" t="s">
        <v>752</v>
      </c>
      <c r="E108" s="227">
        <v>43343</v>
      </c>
      <c r="F108" s="228">
        <v>4732297.46</v>
      </c>
      <c r="G108" s="229">
        <v>1.2800000000000001E-2</v>
      </c>
    </row>
    <row r="109" spans="1:7" ht="14.45" x14ac:dyDescent="0.3">
      <c r="A109" s="160" t="s">
        <v>744</v>
      </c>
      <c r="B109" s="160" t="s">
        <v>753</v>
      </c>
      <c r="E109" s="227">
        <v>43373</v>
      </c>
      <c r="F109" s="228">
        <v>4732297.46</v>
      </c>
      <c r="G109" s="229">
        <v>1.2800000000000001E-2</v>
      </c>
    </row>
    <row r="110" spans="1:7" ht="14.45" x14ac:dyDescent="0.3">
      <c r="A110" s="160" t="s">
        <v>744</v>
      </c>
      <c r="B110" s="160" t="s">
        <v>754</v>
      </c>
      <c r="E110" s="227">
        <v>43404</v>
      </c>
      <c r="F110" s="228">
        <v>4732297.46</v>
      </c>
      <c r="G110" s="229">
        <v>1.2800000000000001E-2</v>
      </c>
    </row>
    <row r="111" spans="1:7" ht="14.45" x14ac:dyDescent="0.3">
      <c r="A111" s="160" t="s">
        <v>744</v>
      </c>
      <c r="B111" s="160" t="s">
        <v>755</v>
      </c>
      <c r="E111" s="227">
        <v>43434</v>
      </c>
      <c r="F111" s="228">
        <v>4732297.46</v>
      </c>
      <c r="G111" s="229">
        <v>1.2800000000000001E-2</v>
      </c>
    </row>
    <row r="112" spans="1:7" ht="14.45" x14ac:dyDescent="0.3">
      <c r="A112" s="160" t="s">
        <v>744</v>
      </c>
      <c r="B112" s="160" t="s">
        <v>756</v>
      </c>
      <c r="E112" s="227">
        <v>43465</v>
      </c>
      <c r="F112" s="228">
        <v>4732297.46</v>
      </c>
      <c r="G112" s="229">
        <v>1.2800000000000001E-2</v>
      </c>
    </row>
    <row r="113" spans="1:7" ht="14.45" x14ac:dyDescent="0.3">
      <c r="A113" s="160" t="s">
        <v>757</v>
      </c>
      <c r="B113" s="160" t="s">
        <v>758</v>
      </c>
      <c r="E113" s="227">
        <v>43131</v>
      </c>
      <c r="F113" s="228">
        <v>967387.93</v>
      </c>
      <c r="G113" s="229">
        <v>1.2800000000000001E-2</v>
      </c>
    </row>
    <row r="114" spans="1:7" ht="14.45" x14ac:dyDescent="0.3">
      <c r="A114" s="160" t="s">
        <v>757</v>
      </c>
      <c r="B114" s="160" t="s">
        <v>759</v>
      </c>
      <c r="E114" s="227">
        <v>43159</v>
      </c>
      <c r="F114" s="228">
        <v>967387.93</v>
      </c>
      <c r="G114" s="229">
        <v>1.2800000000000001E-2</v>
      </c>
    </row>
    <row r="115" spans="1:7" ht="14.45" x14ac:dyDescent="0.3">
      <c r="A115" s="160" t="s">
        <v>757</v>
      </c>
      <c r="B115" s="160" t="s">
        <v>760</v>
      </c>
      <c r="E115" s="227">
        <v>43190</v>
      </c>
      <c r="F115" s="228">
        <v>967387.93</v>
      </c>
      <c r="G115" s="229">
        <v>1.2800000000000001E-2</v>
      </c>
    </row>
    <row r="116" spans="1:7" x14ac:dyDescent="0.25">
      <c r="A116" s="160" t="s">
        <v>757</v>
      </c>
      <c r="B116" s="160" t="s">
        <v>761</v>
      </c>
      <c r="E116" s="227">
        <v>43220</v>
      </c>
      <c r="F116" s="228">
        <v>967387.93</v>
      </c>
      <c r="G116" s="229">
        <v>1.2800000000000001E-2</v>
      </c>
    </row>
    <row r="117" spans="1:7" x14ac:dyDescent="0.25">
      <c r="A117" s="160" t="s">
        <v>757</v>
      </c>
      <c r="B117" s="160" t="s">
        <v>762</v>
      </c>
      <c r="E117" s="227">
        <v>43251</v>
      </c>
      <c r="F117" s="228">
        <v>967387.93</v>
      </c>
      <c r="G117" s="229">
        <v>1.2800000000000001E-2</v>
      </c>
    </row>
    <row r="118" spans="1:7" x14ac:dyDescent="0.25">
      <c r="A118" s="160" t="s">
        <v>757</v>
      </c>
      <c r="B118" s="160" t="s">
        <v>763</v>
      </c>
      <c r="E118" s="227">
        <v>43281</v>
      </c>
      <c r="F118" s="228">
        <v>967387.93</v>
      </c>
      <c r="G118" s="229">
        <v>1.2800000000000001E-2</v>
      </c>
    </row>
    <row r="119" spans="1:7" x14ac:dyDescent="0.25">
      <c r="A119" s="160" t="s">
        <v>757</v>
      </c>
      <c r="B119" s="160" t="s">
        <v>764</v>
      </c>
      <c r="E119" s="227">
        <v>43312</v>
      </c>
      <c r="F119" s="228">
        <v>967387.93</v>
      </c>
      <c r="G119" s="229">
        <v>1.2800000000000001E-2</v>
      </c>
    </row>
    <row r="120" spans="1:7" x14ac:dyDescent="0.25">
      <c r="A120" s="160" t="s">
        <v>757</v>
      </c>
      <c r="B120" s="160" t="s">
        <v>765</v>
      </c>
      <c r="E120" s="227">
        <v>43343</v>
      </c>
      <c r="F120" s="228">
        <v>967387.93</v>
      </c>
      <c r="G120" s="229">
        <v>1.2800000000000001E-2</v>
      </c>
    </row>
    <row r="121" spans="1:7" x14ac:dyDescent="0.25">
      <c r="A121" s="160" t="s">
        <v>757</v>
      </c>
      <c r="B121" s="160" t="s">
        <v>766</v>
      </c>
      <c r="E121" s="227">
        <v>43373</v>
      </c>
      <c r="F121" s="228">
        <v>967387.93</v>
      </c>
      <c r="G121" s="229">
        <v>1.2800000000000001E-2</v>
      </c>
    </row>
    <row r="122" spans="1:7" x14ac:dyDescent="0.25">
      <c r="A122" s="160" t="s">
        <v>757</v>
      </c>
      <c r="B122" s="160" t="s">
        <v>767</v>
      </c>
      <c r="E122" s="227">
        <v>43404</v>
      </c>
      <c r="F122" s="228">
        <v>967387.93</v>
      </c>
      <c r="G122" s="229">
        <v>1.2800000000000001E-2</v>
      </c>
    </row>
    <row r="123" spans="1:7" x14ac:dyDescent="0.25">
      <c r="A123" s="160" t="s">
        <v>757</v>
      </c>
      <c r="B123" s="160" t="s">
        <v>768</v>
      </c>
      <c r="E123" s="227">
        <v>43434</v>
      </c>
      <c r="F123" s="228">
        <v>967387.93</v>
      </c>
      <c r="G123" s="229">
        <v>1.2800000000000001E-2</v>
      </c>
    </row>
    <row r="124" spans="1:7" x14ac:dyDescent="0.25">
      <c r="A124" s="160" t="s">
        <v>757</v>
      </c>
      <c r="B124" s="160" t="s">
        <v>769</v>
      </c>
      <c r="E124" s="227">
        <v>43465</v>
      </c>
      <c r="F124" s="228">
        <v>967387.93</v>
      </c>
      <c r="G124" s="229">
        <v>1.2800000000000001E-2</v>
      </c>
    </row>
    <row r="125" spans="1:7" x14ac:dyDescent="0.25">
      <c r="A125" s="160" t="s">
        <v>770</v>
      </c>
      <c r="B125" s="160" t="s">
        <v>771</v>
      </c>
      <c r="E125" s="227">
        <v>43131</v>
      </c>
      <c r="F125" s="228">
        <v>2967792.83</v>
      </c>
      <c r="G125" s="229">
        <v>1.2800000000000001E-2</v>
      </c>
    </row>
    <row r="126" spans="1:7" x14ac:dyDescent="0.25">
      <c r="A126" s="160" t="s">
        <v>770</v>
      </c>
      <c r="B126" s="160" t="s">
        <v>772</v>
      </c>
      <c r="E126" s="227">
        <v>43159</v>
      </c>
      <c r="F126" s="228">
        <v>2967835.25</v>
      </c>
      <c r="G126" s="229">
        <v>1.2800000000000001E-2</v>
      </c>
    </row>
    <row r="127" spans="1:7" x14ac:dyDescent="0.25">
      <c r="A127" s="160" t="s">
        <v>770</v>
      </c>
      <c r="B127" s="160" t="s">
        <v>773</v>
      </c>
      <c r="E127" s="227">
        <v>43190</v>
      </c>
      <c r="F127" s="228">
        <v>2967835.25</v>
      </c>
      <c r="G127" s="229">
        <v>1.2800000000000001E-2</v>
      </c>
    </row>
    <row r="128" spans="1:7" x14ac:dyDescent="0.25">
      <c r="A128" s="160" t="s">
        <v>770</v>
      </c>
      <c r="B128" s="160" t="s">
        <v>774</v>
      </c>
      <c r="E128" s="227">
        <v>43220</v>
      </c>
      <c r="F128" s="228">
        <v>2967835.25</v>
      </c>
      <c r="G128" s="229">
        <v>1.2800000000000001E-2</v>
      </c>
    </row>
    <row r="129" spans="1:7" x14ac:dyDescent="0.25">
      <c r="A129" s="160" t="s">
        <v>770</v>
      </c>
      <c r="B129" s="160" t="s">
        <v>775</v>
      </c>
      <c r="E129" s="227">
        <v>43251</v>
      </c>
      <c r="F129" s="228">
        <v>2967835.25</v>
      </c>
      <c r="G129" s="229">
        <v>1.2800000000000001E-2</v>
      </c>
    </row>
    <row r="130" spans="1:7" x14ac:dyDescent="0.25">
      <c r="A130" s="160" t="s">
        <v>770</v>
      </c>
      <c r="B130" s="160" t="s">
        <v>776</v>
      </c>
      <c r="E130" s="227">
        <v>43281</v>
      </c>
      <c r="F130" s="228">
        <v>2967835.25</v>
      </c>
      <c r="G130" s="229">
        <v>1.2800000000000001E-2</v>
      </c>
    </row>
    <row r="131" spans="1:7" x14ac:dyDescent="0.25">
      <c r="A131" s="160" t="s">
        <v>770</v>
      </c>
      <c r="B131" s="160" t="s">
        <v>777</v>
      </c>
      <c r="E131" s="227">
        <v>43312</v>
      </c>
      <c r="F131" s="228">
        <v>2967835.25</v>
      </c>
      <c r="G131" s="229">
        <v>1.2800000000000001E-2</v>
      </c>
    </row>
    <row r="132" spans="1:7" x14ac:dyDescent="0.25">
      <c r="A132" s="160" t="s">
        <v>770</v>
      </c>
      <c r="B132" s="160" t="s">
        <v>778</v>
      </c>
      <c r="E132" s="227">
        <v>43343</v>
      </c>
      <c r="F132" s="228">
        <v>2967835.25</v>
      </c>
      <c r="G132" s="229">
        <v>1.2800000000000001E-2</v>
      </c>
    </row>
    <row r="133" spans="1:7" x14ac:dyDescent="0.25">
      <c r="A133" s="160" t="s">
        <v>770</v>
      </c>
      <c r="B133" s="160" t="s">
        <v>779</v>
      </c>
      <c r="E133" s="227">
        <v>43373</v>
      </c>
      <c r="F133" s="228">
        <v>2967835.25</v>
      </c>
      <c r="G133" s="229">
        <v>1.2800000000000001E-2</v>
      </c>
    </row>
    <row r="134" spans="1:7" x14ac:dyDescent="0.25">
      <c r="A134" s="160" t="s">
        <v>770</v>
      </c>
      <c r="B134" s="160" t="s">
        <v>780</v>
      </c>
      <c r="E134" s="227">
        <v>43404</v>
      </c>
      <c r="F134" s="228">
        <v>2967835.25</v>
      </c>
      <c r="G134" s="229">
        <v>1.2800000000000001E-2</v>
      </c>
    </row>
    <row r="135" spans="1:7" x14ac:dyDescent="0.25">
      <c r="A135" s="160" t="s">
        <v>770</v>
      </c>
      <c r="B135" s="160" t="s">
        <v>781</v>
      </c>
      <c r="E135" s="227">
        <v>43434</v>
      </c>
      <c r="F135" s="228">
        <v>2967835.25</v>
      </c>
      <c r="G135" s="229">
        <v>1.2800000000000001E-2</v>
      </c>
    </row>
    <row r="136" spans="1:7" x14ac:dyDescent="0.25">
      <c r="A136" s="160" t="s">
        <v>770</v>
      </c>
      <c r="B136" s="160" t="s">
        <v>782</v>
      </c>
      <c r="E136" s="227">
        <v>43465</v>
      </c>
      <c r="F136" s="228">
        <v>2967835.25</v>
      </c>
      <c r="G136" s="229">
        <v>1.2800000000000001E-2</v>
      </c>
    </row>
    <row r="137" spans="1:7" x14ac:dyDescent="0.25">
      <c r="A137" s="160" t="s">
        <v>783</v>
      </c>
      <c r="B137" s="160" t="s">
        <v>784</v>
      </c>
      <c r="E137" s="227">
        <v>43131</v>
      </c>
      <c r="F137" s="228">
        <v>3458656.34</v>
      </c>
      <c r="G137" s="229">
        <v>1.2800000000000001E-2</v>
      </c>
    </row>
    <row r="138" spans="1:7" x14ac:dyDescent="0.25">
      <c r="A138" s="160" t="s">
        <v>783</v>
      </c>
      <c r="B138" s="160" t="s">
        <v>785</v>
      </c>
      <c r="E138" s="227">
        <v>43159</v>
      </c>
      <c r="F138" s="228">
        <v>3458656.34</v>
      </c>
      <c r="G138" s="229">
        <v>1.2800000000000001E-2</v>
      </c>
    </row>
    <row r="139" spans="1:7" x14ac:dyDescent="0.25">
      <c r="A139" s="160" t="s">
        <v>783</v>
      </c>
      <c r="B139" s="160" t="s">
        <v>786</v>
      </c>
      <c r="E139" s="227">
        <v>43190</v>
      </c>
      <c r="F139" s="228">
        <v>3458656.34</v>
      </c>
      <c r="G139" s="229">
        <v>1.2800000000000001E-2</v>
      </c>
    </row>
    <row r="140" spans="1:7" x14ac:dyDescent="0.25">
      <c r="A140" s="160" t="s">
        <v>783</v>
      </c>
      <c r="B140" s="160" t="s">
        <v>787</v>
      </c>
      <c r="E140" s="227">
        <v>43220</v>
      </c>
      <c r="F140" s="228">
        <v>3458656.34</v>
      </c>
      <c r="G140" s="229">
        <v>1.2800000000000001E-2</v>
      </c>
    </row>
    <row r="141" spans="1:7" x14ac:dyDescent="0.25">
      <c r="A141" s="160" t="s">
        <v>783</v>
      </c>
      <c r="B141" s="160" t="s">
        <v>788</v>
      </c>
      <c r="E141" s="227">
        <v>43251</v>
      </c>
      <c r="F141" s="228">
        <v>3458656.34</v>
      </c>
      <c r="G141" s="229">
        <v>1.2800000000000001E-2</v>
      </c>
    </row>
    <row r="142" spans="1:7" x14ac:dyDescent="0.25">
      <c r="A142" s="160" t="s">
        <v>783</v>
      </c>
      <c r="B142" s="160" t="s">
        <v>789</v>
      </c>
      <c r="E142" s="227">
        <v>43281</v>
      </c>
      <c r="F142" s="228">
        <v>3458656.34</v>
      </c>
      <c r="G142" s="229">
        <v>1.2800000000000001E-2</v>
      </c>
    </row>
    <row r="143" spans="1:7" x14ac:dyDescent="0.25">
      <c r="A143" s="160" t="s">
        <v>783</v>
      </c>
      <c r="B143" s="160" t="s">
        <v>790</v>
      </c>
      <c r="E143" s="227">
        <v>43312</v>
      </c>
      <c r="F143" s="228">
        <v>3458656.34</v>
      </c>
      <c r="G143" s="229">
        <v>1.2800000000000001E-2</v>
      </c>
    </row>
    <row r="144" spans="1:7" x14ac:dyDescent="0.25">
      <c r="A144" s="160" t="s">
        <v>783</v>
      </c>
      <c r="B144" s="160" t="s">
        <v>791</v>
      </c>
      <c r="E144" s="227">
        <v>43343</v>
      </c>
      <c r="F144" s="228">
        <v>3458656.34</v>
      </c>
      <c r="G144" s="229">
        <v>1.2800000000000001E-2</v>
      </c>
    </row>
    <row r="145" spans="1:7" x14ac:dyDescent="0.25">
      <c r="A145" s="160" t="s">
        <v>783</v>
      </c>
      <c r="B145" s="160" t="s">
        <v>792</v>
      </c>
      <c r="E145" s="227">
        <v>43373</v>
      </c>
      <c r="F145" s="228">
        <v>3458656.34</v>
      </c>
      <c r="G145" s="229">
        <v>1.2800000000000001E-2</v>
      </c>
    </row>
    <row r="146" spans="1:7" x14ac:dyDescent="0.25">
      <c r="A146" s="160" t="s">
        <v>783</v>
      </c>
      <c r="B146" s="160" t="s">
        <v>793</v>
      </c>
      <c r="E146" s="227">
        <v>43404</v>
      </c>
      <c r="F146" s="228">
        <v>3458656.34</v>
      </c>
      <c r="G146" s="229">
        <v>1.2800000000000001E-2</v>
      </c>
    </row>
    <row r="147" spans="1:7" x14ac:dyDescent="0.25">
      <c r="A147" s="160" t="s">
        <v>783</v>
      </c>
      <c r="B147" s="160" t="s">
        <v>794</v>
      </c>
      <c r="E147" s="227">
        <v>43434</v>
      </c>
      <c r="F147" s="228">
        <v>3458656.34</v>
      </c>
      <c r="G147" s="229">
        <v>1.2800000000000001E-2</v>
      </c>
    </row>
    <row r="148" spans="1:7" x14ac:dyDescent="0.25">
      <c r="A148" s="160" t="s">
        <v>783</v>
      </c>
      <c r="B148" s="160" t="s">
        <v>795</v>
      </c>
      <c r="E148" s="227">
        <v>43465</v>
      </c>
      <c r="F148" s="228">
        <v>3458656.34</v>
      </c>
      <c r="G148" s="229">
        <v>1.2800000000000001E-2</v>
      </c>
    </row>
    <row r="149" spans="1:7" x14ac:dyDescent="0.25">
      <c r="A149" s="160" t="s">
        <v>796</v>
      </c>
      <c r="B149" s="160" t="s">
        <v>797</v>
      </c>
      <c r="E149" s="227">
        <v>43131</v>
      </c>
      <c r="F149" s="228">
        <v>5740928.2599999998</v>
      </c>
      <c r="G149" s="229">
        <v>1.2800000000000001E-2</v>
      </c>
    </row>
    <row r="150" spans="1:7" x14ac:dyDescent="0.25">
      <c r="A150" s="160" t="s">
        <v>796</v>
      </c>
      <c r="B150" s="160" t="s">
        <v>798</v>
      </c>
      <c r="E150" s="227">
        <v>43159</v>
      </c>
      <c r="F150" s="228">
        <v>5740928.2599999998</v>
      </c>
      <c r="G150" s="229">
        <v>1.2800000000000001E-2</v>
      </c>
    </row>
    <row r="151" spans="1:7" x14ac:dyDescent="0.25">
      <c r="A151" s="160" t="s">
        <v>796</v>
      </c>
      <c r="B151" s="160" t="s">
        <v>799</v>
      </c>
      <c r="E151" s="227">
        <v>43190</v>
      </c>
      <c r="F151" s="228">
        <v>5740928.2599999998</v>
      </c>
      <c r="G151" s="229">
        <v>1.2800000000000001E-2</v>
      </c>
    </row>
    <row r="152" spans="1:7" x14ac:dyDescent="0.25">
      <c r="A152" s="160" t="s">
        <v>796</v>
      </c>
      <c r="B152" s="160" t="s">
        <v>800</v>
      </c>
      <c r="E152" s="227">
        <v>43220</v>
      </c>
      <c r="F152" s="228">
        <v>5740928.2599999998</v>
      </c>
      <c r="G152" s="229">
        <v>1.2800000000000001E-2</v>
      </c>
    </row>
    <row r="153" spans="1:7" x14ac:dyDescent="0.25">
      <c r="A153" s="160" t="s">
        <v>796</v>
      </c>
      <c r="B153" s="160" t="s">
        <v>801</v>
      </c>
      <c r="E153" s="227">
        <v>43251</v>
      </c>
      <c r="F153" s="228">
        <v>5740928.2599999998</v>
      </c>
      <c r="G153" s="229">
        <v>1.2800000000000001E-2</v>
      </c>
    </row>
    <row r="154" spans="1:7" x14ac:dyDescent="0.25">
      <c r="A154" s="160" t="s">
        <v>796</v>
      </c>
      <c r="B154" s="160" t="s">
        <v>802</v>
      </c>
      <c r="E154" s="227">
        <v>43281</v>
      </c>
      <c r="F154" s="228">
        <v>5740928.2599999998</v>
      </c>
      <c r="G154" s="229">
        <v>1.2800000000000001E-2</v>
      </c>
    </row>
    <row r="155" spans="1:7" x14ac:dyDescent="0.25">
      <c r="A155" s="160" t="s">
        <v>796</v>
      </c>
      <c r="B155" s="160" t="s">
        <v>803</v>
      </c>
      <c r="E155" s="227">
        <v>43312</v>
      </c>
      <c r="F155" s="228">
        <v>5740928.2599999998</v>
      </c>
      <c r="G155" s="229">
        <v>1.2800000000000001E-2</v>
      </c>
    </row>
    <row r="156" spans="1:7" x14ac:dyDescent="0.25">
      <c r="A156" s="160" t="s">
        <v>796</v>
      </c>
      <c r="B156" s="160" t="s">
        <v>804</v>
      </c>
      <c r="E156" s="227">
        <v>43343</v>
      </c>
      <c r="F156" s="228">
        <v>5740928.2599999998</v>
      </c>
      <c r="G156" s="229">
        <v>1.2800000000000001E-2</v>
      </c>
    </row>
    <row r="157" spans="1:7" x14ac:dyDescent="0.25">
      <c r="A157" s="160" t="s">
        <v>796</v>
      </c>
      <c r="B157" s="160" t="s">
        <v>805</v>
      </c>
      <c r="E157" s="227">
        <v>43373</v>
      </c>
      <c r="F157" s="228">
        <v>5740928.2599999998</v>
      </c>
      <c r="G157" s="229">
        <v>1.2800000000000001E-2</v>
      </c>
    </row>
    <row r="158" spans="1:7" x14ac:dyDescent="0.25">
      <c r="A158" s="160" t="s">
        <v>796</v>
      </c>
      <c r="B158" s="160" t="s">
        <v>806</v>
      </c>
      <c r="E158" s="227">
        <v>43404</v>
      </c>
      <c r="F158" s="228">
        <v>5740928.2599999998</v>
      </c>
      <c r="G158" s="229">
        <v>1.2800000000000001E-2</v>
      </c>
    </row>
    <row r="159" spans="1:7" x14ac:dyDescent="0.25">
      <c r="A159" s="160" t="s">
        <v>796</v>
      </c>
      <c r="B159" s="160" t="s">
        <v>807</v>
      </c>
      <c r="E159" s="227">
        <v>43434</v>
      </c>
      <c r="F159" s="228">
        <v>5740928.2599999998</v>
      </c>
      <c r="G159" s="229">
        <v>1.2800000000000001E-2</v>
      </c>
    </row>
    <row r="160" spans="1:7" x14ac:dyDescent="0.25">
      <c r="A160" s="160" t="s">
        <v>796</v>
      </c>
      <c r="B160" s="160" t="s">
        <v>808</v>
      </c>
      <c r="E160" s="227">
        <v>43465</v>
      </c>
      <c r="F160" s="228">
        <v>5740928.2599999998</v>
      </c>
      <c r="G160" s="229">
        <v>1.2800000000000001E-2</v>
      </c>
    </row>
    <row r="161" spans="1:7" x14ac:dyDescent="0.25">
      <c r="A161" s="160" t="s">
        <v>809</v>
      </c>
      <c r="B161" s="160" t="s">
        <v>810</v>
      </c>
      <c r="E161" s="227">
        <v>43131</v>
      </c>
      <c r="F161" s="228">
        <v>1407437.77</v>
      </c>
      <c r="G161" s="229">
        <v>1.2800000000000001E-2</v>
      </c>
    </row>
    <row r="162" spans="1:7" x14ac:dyDescent="0.25">
      <c r="A162" s="160" t="s">
        <v>809</v>
      </c>
      <c r="B162" s="160" t="s">
        <v>811</v>
      </c>
      <c r="E162" s="227">
        <v>43159</v>
      </c>
      <c r="F162" s="228">
        <v>1407437.77</v>
      </c>
      <c r="G162" s="229">
        <v>1.2800000000000001E-2</v>
      </c>
    </row>
    <row r="163" spans="1:7" x14ac:dyDescent="0.25">
      <c r="A163" s="160" t="s">
        <v>809</v>
      </c>
      <c r="B163" s="160" t="s">
        <v>812</v>
      </c>
      <c r="E163" s="227">
        <v>43190</v>
      </c>
      <c r="F163" s="228">
        <v>1407437.77</v>
      </c>
      <c r="G163" s="229">
        <v>1.2800000000000001E-2</v>
      </c>
    </row>
    <row r="164" spans="1:7" x14ac:dyDescent="0.25">
      <c r="A164" s="160" t="s">
        <v>809</v>
      </c>
      <c r="B164" s="160" t="s">
        <v>813</v>
      </c>
      <c r="E164" s="227">
        <v>43220</v>
      </c>
      <c r="F164" s="228">
        <v>1407437.77</v>
      </c>
      <c r="G164" s="229">
        <v>1.2800000000000001E-2</v>
      </c>
    </row>
    <row r="165" spans="1:7" x14ac:dyDescent="0.25">
      <c r="A165" s="160" t="s">
        <v>809</v>
      </c>
      <c r="B165" s="160" t="s">
        <v>814</v>
      </c>
      <c r="E165" s="227">
        <v>43251</v>
      </c>
      <c r="F165" s="228">
        <v>1407437.77</v>
      </c>
      <c r="G165" s="229">
        <v>1.2800000000000001E-2</v>
      </c>
    </row>
    <row r="166" spans="1:7" x14ac:dyDescent="0.25">
      <c r="A166" s="160" t="s">
        <v>809</v>
      </c>
      <c r="B166" s="160" t="s">
        <v>815</v>
      </c>
      <c r="E166" s="227">
        <v>43281</v>
      </c>
      <c r="F166" s="228">
        <v>1407437.77</v>
      </c>
      <c r="G166" s="229">
        <v>1.2800000000000001E-2</v>
      </c>
    </row>
    <row r="167" spans="1:7" x14ac:dyDescent="0.25">
      <c r="A167" s="160" t="s">
        <v>809</v>
      </c>
      <c r="B167" s="160" t="s">
        <v>816</v>
      </c>
      <c r="E167" s="227">
        <v>43312</v>
      </c>
      <c r="F167" s="228">
        <v>1407437.77</v>
      </c>
      <c r="G167" s="229">
        <v>1.2800000000000001E-2</v>
      </c>
    </row>
    <row r="168" spans="1:7" x14ac:dyDescent="0.25">
      <c r="A168" s="160" t="s">
        <v>809</v>
      </c>
      <c r="B168" s="160" t="s">
        <v>817</v>
      </c>
      <c r="E168" s="227">
        <v>43343</v>
      </c>
      <c r="F168" s="228">
        <v>1407437.77</v>
      </c>
      <c r="G168" s="229">
        <v>1.2800000000000001E-2</v>
      </c>
    </row>
    <row r="169" spans="1:7" x14ac:dyDescent="0.25">
      <c r="A169" s="160" t="s">
        <v>809</v>
      </c>
      <c r="B169" s="160" t="s">
        <v>818</v>
      </c>
      <c r="E169" s="227">
        <v>43373</v>
      </c>
      <c r="F169" s="228">
        <v>1407437.77</v>
      </c>
      <c r="G169" s="229">
        <v>1.2800000000000001E-2</v>
      </c>
    </row>
    <row r="170" spans="1:7" x14ac:dyDescent="0.25">
      <c r="A170" s="160" t="s">
        <v>809</v>
      </c>
      <c r="B170" s="160" t="s">
        <v>819</v>
      </c>
      <c r="E170" s="227">
        <v>43404</v>
      </c>
      <c r="F170" s="228">
        <v>1407437.77</v>
      </c>
      <c r="G170" s="229">
        <v>1.2800000000000001E-2</v>
      </c>
    </row>
    <row r="171" spans="1:7" x14ac:dyDescent="0.25">
      <c r="A171" s="160" t="s">
        <v>809</v>
      </c>
      <c r="B171" s="160" t="s">
        <v>820</v>
      </c>
      <c r="E171" s="227">
        <v>43434</v>
      </c>
      <c r="F171" s="228">
        <v>1407437.77</v>
      </c>
      <c r="G171" s="229">
        <v>1.2800000000000001E-2</v>
      </c>
    </row>
    <row r="172" spans="1:7" x14ac:dyDescent="0.25">
      <c r="A172" s="160" t="s">
        <v>809</v>
      </c>
      <c r="B172" s="160" t="s">
        <v>821</v>
      </c>
      <c r="E172" s="227">
        <v>43465</v>
      </c>
      <c r="F172" s="228">
        <v>1407437.77</v>
      </c>
      <c r="G172" s="229">
        <v>1.2800000000000001E-2</v>
      </c>
    </row>
    <row r="173" spans="1:7" x14ac:dyDescent="0.25">
      <c r="A173" s="160" t="s">
        <v>822</v>
      </c>
      <c r="B173" s="160" t="s">
        <v>823</v>
      </c>
      <c r="E173" s="227">
        <v>43131</v>
      </c>
      <c r="F173" s="228">
        <v>0</v>
      </c>
      <c r="G173" s="229">
        <v>1.2800000000000001E-2</v>
      </c>
    </row>
    <row r="174" spans="1:7" x14ac:dyDescent="0.25">
      <c r="A174" s="160" t="s">
        <v>822</v>
      </c>
      <c r="B174" s="160" t="s">
        <v>824</v>
      </c>
      <c r="E174" s="227">
        <v>43159</v>
      </c>
      <c r="F174" s="228">
        <v>0</v>
      </c>
      <c r="G174" s="229">
        <v>1.2800000000000001E-2</v>
      </c>
    </row>
    <row r="175" spans="1:7" x14ac:dyDescent="0.25">
      <c r="A175" s="160" t="s">
        <v>822</v>
      </c>
      <c r="B175" s="160" t="s">
        <v>825</v>
      </c>
      <c r="E175" s="227">
        <v>43190</v>
      </c>
      <c r="F175" s="228">
        <v>0</v>
      </c>
      <c r="G175" s="229">
        <v>1.2800000000000001E-2</v>
      </c>
    </row>
    <row r="176" spans="1:7" x14ac:dyDescent="0.25">
      <c r="A176" s="160" t="s">
        <v>822</v>
      </c>
      <c r="B176" s="160" t="s">
        <v>826</v>
      </c>
      <c r="E176" s="227">
        <v>43220</v>
      </c>
      <c r="F176" s="228">
        <v>0</v>
      </c>
      <c r="G176" s="229">
        <v>1.2800000000000001E-2</v>
      </c>
    </row>
    <row r="177" spans="1:7" x14ac:dyDescent="0.25">
      <c r="A177" s="160" t="s">
        <v>822</v>
      </c>
      <c r="B177" s="160" t="s">
        <v>827</v>
      </c>
      <c r="E177" s="227">
        <v>43251</v>
      </c>
      <c r="F177" s="228">
        <v>0</v>
      </c>
      <c r="G177" s="229">
        <v>1.2800000000000001E-2</v>
      </c>
    </row>
    <row r="178" spans="1:7" x14ac:dyDescent="0.25">
      <c r="A178" s="160" t="s">
        <v>822</v>
      </c>
      <c r="B178" s="160" t="s">
        <v>828</v>
      </c>
      <c r="E178" s="227">
        <v>43281</v>
      </c>
      <c r="F178" s="228">
        <v>0</v>
      </c>
      <c r="G178" s="229">
        <v>1.2800000000000001E-2</v>
      </c>
    </row>
    <row r="179" spans="1:7" x14ac:dyDescent="0.25">
      <c r="A179" s="160" t="s">
        <v>822</v>
      </c>
      <c r="B179" s="160" t="s">
        <v>829</v>
      </c>
      <c r="E179" s="227">
        <v>43312</v>
      </c>
      <c r="F179" s="228">
        <v>0</v>
      </c>
      <c r="G179" s="229">
        <v>1.2800000000000001E-2</v>
      </c>
    </row>
    <row r="180" spans="1:7" x14ac:dyDescent="0.25">
      <c r="A180" s="160" t="s">
        <v>822</v>
      </c>
      <c r="B180" s="160" t="s">
        <v>830</v>
      </c>
      <c r="E180" s="227">
        <v>43343</v>
      </c>
      <c r="F180" s="228">
        <v>0</v>
      </c>
      <c r="G180" s="229">
        <v>1.2800000000000001E-2</v>
      </c>
    </row>
    <row r="181" spans="1:7" x14ac:dyDescent="0.25">
      <c r="A181" s="160" t="s">
        <v>822</v>
      </c>
      <c r="B181" s="160" t="s">
        <v>831</v>
      </c>
      <c r="E181" s="227">
        <v>43373</v>
      </c>
      <c r="F181" s="228">
        <v>0</v>
      </c>
      <c r="G181" s="229">
        <v>1.2800000000000001E-2</v>
      </c>
    </row>
    <row r="182" spans="1:7" x14ac:dyDescent="0.25">
      <c r="A182" s="160" t="s">
        <v>822</v>
      </c>
      <c r="B182" s="160" t="s">
        <v>832</v>
      </c>
      <c r="E182" s="227">
        <v>43404</v>
      </c>
      <c r="F182" s="228">
        <v>0</v>
      </c>
      <c r="G182" s="229">
        <v>1.2800000000000001E-2</v>
      </c>
    </row>
    <row r="183" spans="1:7" x14ac:dyDescent="0.25">
      <c r="A183" s="160" t="s">
        <v>822</v>
      </c>
      <c r="B183" s="160" t="s">
        <v>833</v>
      </c>
      <c r="E183" s="227">
        <v>43434</v>
      </c>
      <c r="F183" s="228">
        <v>0</v>
      </c>
      <c r="G183" s="229">
        <v>1.2800000000000001E-2</v>
      </c>
    </row>
    <row r="184" spans="1:7" x14ac:dyDescent="0.25">
      <c r="A184" s="160" t="s">
        <v>822</v>
      </c>
      <c r="B184" s="160" t="s">
        <v>834</v>
      </c>
      <c r="E184" s="227">
        <v>43465</v>
      </c>
      <c r="F184" s="228">
        <v>0</v>
      </c>
      <c r="G184" s="229">
        <v>1.2800000000000001E-2</v>
      </c>
    </row>
    <row r="185" spans="1:7" x14ac:dyDescent="0.25">
      <c r="A185" s="160" t="s">
        <v>835</v>
      </c>
      <c r="B185" s="160" t="s">
        <v>836</v>
      </c>
      <c r="E185" s="227">
        <v>43131</v>
      </c>
      <c r="F185" s="228">
        <v>26394592.030000001</v>
      </c>
      <c r="G185" s="229">
        <v>1.2800000000000001E-2</v>
      </c>
    </row>
    <row r="186" spans="1:7" x14ac:dyDescent="0.25">
      <c r="A186" s="160" t="s">
        <v>835</v>
      </c>
      <c r="B186" s="160" t="s">
        <v>837</v>
      </c>
      <c r="E186" s="227">
        <v>43159</v>
      </c>
      <c r="F186" s="228">
        <v>26405318.41</v>
      </c>
      <c r="G186" s="229">
        <v>1.2800000000000001E-2</v>
      </c>
    </row>
    <row r="187" spans="1:7" x14ac:dyDescent="0.25">
      <c r="A187" s="160" t="s">
        <v>835</v>
      </c>
      <c r="B187" s="160" t="s">
        <v>838</v>
      </c>
      <c r="E187" s="227">
        <v>43190</v>
      </c>
      <c r="F187" s="228">
        <v>26458047.469999999</v>
      </c>
      <c r="G187" s="229">
        <v>1.2800000000000001E-2</v>
      </c>
    </row>
    <row r="188" spans="1:7" x14ac:dyDescent="0.25">
      <c r="A188" s="160" t="s">
        <v>835</v>
      </c>
      <c r="B188" s="160" t="s">
        <v>839</v>
      </c>
      <c r="E188" s="227">
        <v>43220</v>
      </c>
      <c r="F188" s="228">
        <v>26456721.510000002</v>
      </c>
      <c r="G188" s="229">
        <v>1.2800000000000001E-2</v>
      </c>
    </row>
    <row r="189" spans="1:7" x14ac:dyDescent="0.25">
      <c r="A189" s="160" t="s">
        <v>835</v>
      </c>
      <c r="B189" s="160" t="s">
        <v>840</v>
      </c>
      <c r="E189" s="227">
        <v>43251</v>
      </c>
      <c r="F189" s="228">
        <v>26459902.82</v>
      </c>
      <c r="G189" s="229">
        <v>1.2800000000000001E-2</v>
      </c>
    </row>
    <row r="190" spans="1:7" x14ac:dyDescent="0.25">
      <c r="A190" s="160" t="s">
        <v>835</v>
      </c>
      <c r="B190" s="160" t="s">
        <v>841</v>
      </c>
      <c r="E190" s="227">
        <v>43281</v>
      </c>
      <c r="F190" s="228">
        <v>26462226.109999999</v>
      </c>
      <c r="G190" s="229">
        <v>1.2800000000000001E-2</v>
      </c>
    </row>
    <row r="191" spans="1:7" x14ac:dyDescent="0.25">
      <c r="A191" s="160" t="s">
        <v>835</v>
      </c>
      <c r="B191" s="160" t="s">
        <v>842</v>
      </c>
      <c r="E191" s="227">
        <v>43312</v>
      </c>
      <c r="F191" s="228">
        <v>26462327.309999999</v>
      </c>
      <c r="G191" s="229">
        <v>1.2800000000000001E-2</v>
      </c>
    </row>
    <row r="192" spans="1:7" x14ac:dyDescent="0.25">
      <c r="A192" s="160" t="s">
        <v>835</v>
      </c>
      <c r="B192" s="160" t="s">
        <v>843</v>
      </c>
      <c r="E192" s="227">
        <v>43343</v>
      </c>
      <c r="F192" s="228">
        <v>26247838.899999999</v>
      </c>
      <c r="G192" s="229">
        <v>1.2800000000000001E-2</v>
      </c>
    </row>
    <row r="193" spans="1:7" x14ac:dyDescent="0.25">
      <c r="A193" s="160" t="s">
        <v>835</v>
      </c>
      <c r="B193" s="160" t="s">
        <v>844</v>
      </c>
      <c r="E193" s="227">
        <v>43373</v>
      </c>
      <c r="F193" s="228">
        <v>26242706.07</v>
      </c>
      <c r="G193" s="229">
        <v>1.2800000000000001E-2</v>
      </c>
    </row>
    <row r="194" spans="1:7" x14ac:dyDescent="0.25">
      <c r="A194" s="160" t="s">
        <v>835</v>
      </c>
      <c r="B194" s="160" t="s">
        <v>845</v>
      </c>
      <c r="E194" s="227">
        <v>43404</v>
      </c>
      <c r="F194" s="228">
        <v>26438497.109999999</v>
      </c>
      <c r="G194" s="229">
        <v>1.2800000000000001E-2</v>
      </c>
    </row>
    <row r="195" spans="1:7" x14ac:dyDescent="0.25">
      <c r="A195" s="160" t="s">
        <v>835</v>
      </c>
      <c r="B195" s="160" t="s">
        <v>846</v>
      </c>
      <c r="E195" s="227">
        <v>43434</v>
      </c>
      <c r="F195" s="228">
        <v>26431970.75</v>
      </c>
      <c r="G195" s="229">
        <v>1.2800000000000001E-2</v>
      </c>
    </row>
    <row r="196" spans="1:7" x14ac:dyDescent="0.25">
      <c r="A196" s="160" t="s">
        <v>835</v>
      </c>
      <c r="B196" s="160" t="s">
        <v>847</v>
      </c>
      <c r="E196" s="227">
        <v>43465</v>
      </c>
      <c r="F196" s="228">
        <v>26439048</v>
      </c>
      <c r="G196" s="229">
        <v>1.2800000000000001E-2</v>
      </c>
    </row>
    <row r="197" spans="1:7" x14ac:dyDescent="0.25">
      <c r="A197" s="160" t="s">
        <v>848</v>
      </c>
      <c r="B197" s="160" t="s">
        <v>849</v>
      </c>
      <c r="E197" s="227">
        <v>43131</v>
      </c>
      <c r="F197" s="228">
        <v>8415408.6500000004</v>
      </c>
      <c r="G197" s="229">
        <v>1.2800000000000001E-2</v>
      </c>
    </row>
    <row r="198" spans="1:7" x14ac:dyDescent="0.25">
      <c r="A198" s="160" t="s">
        <v>848</v>
      </c>
      <c r="B198" s="160" t="s">
        <v>850</v>
      </c>
      <c r="E198" s="227">
        <v>43159</v>
      </c>
      <c r="F198" s="228">
        <v>8303649.8200000003</v>
      </c>
      <c r="G198" s="229">
        <v>1.2800000000000001E-2</v>
      </c>
    </row>
    <row r="199" spans="1:7" x14ac:dyDescent="0.25">
      <c r="A199" s="160" t="s">
        <v>848</v>
      </c>
      <c r="B199" s="160" t="s">
        <v>851</v>
      </c>
      <c r="E199" s="227">
        <v>43190</v>
      </c>
      <c r="F199" s="228">
        <v>8305552.7400000002</v>
      </c>
      <c r="G199" s="229">
        <v>1.2800000000000001E-2</v>
      </c>
    </row>
    <row r="200" spans="1:7" x14ac:dyDescent="0.25">
      <c r="A200" s="160" t="s">
        <v>848</v>
      </c>
      <c r="B200" s="160" t="s">
        <v>852</v>
      </c>
      <c r="E200" s="227">
        <v>43220</v>
      </c>
      <c r="F200" s="228">
        <v>8316796.8399999999</v>
      </c>
      <c r="G200" s="229">
        <v>1.2800000000000001E-2</v>
      </c>
    </row>
    <row r="201" spans="1:7" x14ac:dyDescent="0.25">
      <c r="A201" s="160" t="s">
        <v>848</v>
      </c>
      <c r="B201" s="160" t="s">
        <v>853</v>
      </c>
      <c r="E201" s="227">
        <v>43251</v>
      </c>
      <c r="F201" s="228">
        <v>8431361.4499999993</v>
      </c>
      <c r="G201" s="229">
        <v>1.2800000000000001E-2</v>
      </c>
    </row>
    <row r="202" spans="1:7" x14ac:dyDescent="0.25">
      <c r="A202" s="160" t="s">
        <v>848</v>
      </c>
      <c r="B202" s="160" t="s">
        <v>854</v>
      </c>
      <c r="E202" s="227">
        <v>43281</v>
      </c>
      <c r="F202" s="228">
        <v>8536160.5199999996</v>
      </c>
      <c r="G202" s="229">
        <v>1.2800000000000001E-2</v>
      </c>
    </row>
    <row r="203" spans="1:7" x14ac:dyDescent="0.25">
      <c r="A203" s="160" t="s">
        <v>848</v>
      </c>
      <c r="B203" s="160" t="s">
        <v>855</v>
      </c>
      <c r="E203" s="227">
        <v>43312</v>
      </c>
      <c r="F203" s="228">
        <v>8536160.5199999996</v>
      </c>
      <c r="G203" s="229">
        <v>1.2800000000000001E-2</v>
      </c>
    </row>
    <row r="204" spans="1:7" x14ac:dyDescent="0.25">
      <c r="A204" s="160" t="s">
        <v>848</v>
      </c>
      <c r="B204" s="160" t="s">
        <v>856</v>
      </c>
      <c r="E204" s="227">
        <v>43343</v>
      </c>
      <c r="F204" s="228">
        <v>8536360.1799999997</v>
      </c>
      <c r="G204" s="229">
        <v>1.2800000000000001E-2</v>
      </c>
    </row>
    <row r="205" spans="1:7" x14ac:dyDescent="0.25">
      <c r="A205" s="160" t="s">
        <v>848</v>
      </c>
      <c r="B205" s="160" t="s">
        <v>857</v>
      </c>
      <c r="E205" s="227">
        <v>43373</v>
      </c>
      <c r="F205" s="228">
        <v>8536559.8399999999</v>
      </c>
      <c r="G205" s="229">
        <v>1.2800000000000001E-2</v>
      </c>
    </row>
    <row r="206" spans="1:7" x14ac:dyDescent="0.25">
      <c r="A206" s="160" t="s">
        <v>848</v>
      </c>
      <c r="B206" s="160" t="s">
        <v>858</v>
      </c>
      <c r="E206" s="227">
        <v>43404</v>
      </c>
      <c r="F206" s="228">
        <v>8536559.8399999999</v>
      </c>
      <c r="G206" s="229">
        <v>1.2800000000000001E-2</v>
      </c>
    </row>
    <row r="207" spans="1:7" x14ac:dyDescent="0.25">
      <c r="A207" s="160" t="s">
        <v>848</v>
      </c>
      <c r="B207" s="160" t="s">
        <v>859</v>
      </c>
      <c r="E207" s="227">
        <v>43434</v>
      </c>
      <c r="F207" s="228">
        <v>8536559.8399999999</v>
      </c>
      <c r="G207" s="229">
        <v>1.2800000000000001E-2</v>
      </c>
    </row>
    <row r="208" spans="1:7" x14ac:dyDescent="0.25">
      <c r="A208" s="160" t="s">
        <v>848</v>
      </c>
      <c r="B208" s="160" t="s">
        <v>860</v>
      </c>
      <c r="E208" s="227">
        <v>43465</v>
      </c>
      <c r="F208" s="228">
        <v>8536559.8399999999</v>
      </c>
      <c r="G208" s="229">
        <v>1.2800000000000001E-2</v>
      </c>
    </row>
    <row r="209" spans="1:7" x14ac:dyDescent="0.25">
      <c r="A209" s="160" t="s">
        <v>861</v>
      </c>
      <c r="B209" s="160" t="s">
        <v>862</v>
      </c>
      <c r="E209" s="227">
        <v>43131</v>
      </c>
      <c r="F209" s="228">
        <v>48173333.119999997</v>
      </c>
      <c r="G209" s="229">
        <v>1.2800000000000001E-2</v>
      </c>
    </row>
    <row r="210" spans="1:7" x14ac:dyDescent="0.25">
      <c r="A210" s="160" t="s">
        <v>861</v>
      </c>
      <c r="B210" s="160" t="s">
        <v>863</v>
      </c>
      <c r="E210" s="227">
        <v>43159</v>
      </c>
      <c r="F210" s="228">
        <v>48917380.810000002</v>
      </c>
      <c r="G210" s="229">
        <v>1.2800000000000001E-2</v>
      </c>
    </row>
    <row r="211" spans="1:7" x14ac:dyDescent="0.25">
      <c r="A211" s="160" t="s">
        <v>861</v>
      </c>
      <c r="B211" s="160" t="s">
        <v>864</v>
      </c>
      <c r="E211" s="227">
        <v>43190</v>
      </c>
      <c r="F211" s="228">
        <v>51268123.149999999</v>
      </c>
      <c r="G211" s="229">
        <v>1.2800000000000001E-2</v>
      </c>
    </row>
    <row r="212" spans="1:7" x14ac:dyDescent="0.25">
      <c r="A212" s="160" t="s">
        <v>861</v>
      </c>
      <c r="B212" s="160" t="s">
        <v>865</v>
      </c>
      <c r="E212" s="227">
        <v>43220</v>
      </c>
      <c r="F212" s="228">
        <v>51441337.68</v>
      </c>
      <c r="G212" s="229">
        <v>1.2800000000000001E-2</v>
      </c>
    </row>
    <row r="213" spans="1:7" x14ac:dyDescent="0.25">
      <c r="A213" s="160" t="s">
        <v>861</v>
      </c>
      <c r="B213" s="160" t="s">
        <v>866</v>
      </c>
      <c r="E213" s="227">
        <v>43251</v>
      </c>
      <c r="F213" s="228">
        <v>49290079.189999998</v>
      </c>
      <c r="G213" s="229">
        <v>1.2800000000000001E-2</v>
      </c>
    </row>
    <row r="214" spans="1:7" x14ac:dyDescent="0.25">
      <c r="A214" s="160" t="s">
        <v>861</v>
      </c>
      <c r="B214" s="160" t="s">
        <v>867</v>
      </c>
      <c r="E214" s="227">
        <v>43281</v>
      </c>
      <c r="F214" s="228">
        <v>49272962.07</v>
      </c>
      <c r="G214" s="229">
        <v>1.2800000000000001E-2</v>
      </c>
    </row>
    <row r="215" spans="1:7" x14ac:dyDescent="0.25">
      <c r="A215" s="160" t="s">
        <v>861</v>
      </c>
      <c r="B215" s="160" t="s">
        <v>868</v>
      </c>
      <c r="E215" s="227">
        <v>43312</v>
      </c>
      <c r="F215" s="228">
        <v>49266886.140000001</v>
      </c>
      <c r="G215" s="229">
        <v>1.2800000000000001E-2</v>
      </c>
    </row>
    <row r="216" spans="1:7" x14ac:dyDescent="0.25">
      <c r="A216" s="160" t="s">
        <v>861</v>
      </c>
      <c r="B216" s="160" t="s">
        <v>869</v>
      </c>
      <c r="E216" s="227">
        <v>43343</v>
      </c>
      <c r="F216" s="228">
        <v>49355777.829999998</v>
      </c>
      <c r="G216" s="229">
        <v>1.2800000000000001E-2</v>
      </c>
    </row>
    <row r="217" spans="1:7" x14ac:dyDescent="0.25">
      <c r="A217" s="160" t="s">
        <v>861</v>
      </c>
      <c r="B217" s="160" t="s">
        <v>870</v>
      </c>
      <c r="E217" s="227">
        <v>43373</v>
      </c>
      <c r="F217" s="228">
        <v>53954658.759999998</v>
      </c>
      <c r="G217" s="229">
        <v>1.2800000000000001E-2</v>
      </c>
    </row>
    <row r="218" spans="1:7" x14ac:dyDescent="0.25">
      <c r="A218" s="160" t="s">
        <v>861</v>
      </c>
      <c r="B218" s="160" t="s">
        <v>871</v>
      </c>
      <c r="E218" s="227">
        <v>43404</v>
      </c>
      <c r="F218" s="228">
        <v>58560220.43</v>
      </c>
      <c r="G218" s="229">
        <v>1.2800000000000001E-2</v>
      </c>
    </row>
    <row r="219" spans="1:7" x14ac:dyDescent="0.25">
      <c r="A219" s="160" t="s">
        <v>861</v>
      </c>
      <c r="B219" s="160" t="s">
        <v>872</v>
      </c>
      <c r="E219" s="227">
        <v>43434</v>
      </c>
      <c r="F219" s="228">
        <v>58744904.939999998</v>
      </c>
      <c r="G219" s="229">
        <v>1.2800000000000001E-2</v>
      </c>
    </row>
    <row r="220" spans="1:7" x14ac:dyDescent="0.25">
      <c r="A220" s="160" t="s">
        <v>861</v>
      </c>
      <c r="B220" s="160" t="s">
        <v>873</v>
      </c>
      <c r="E220" s="227">
        <v>43465</v>
      </c>
      <c r="F220" s="228">
        <v>61275284.009999998</v>
      </c>
      <c r="G220" s="229">
        <v>1.2800000000000001E-2</v>
      </c>
    </row>
    <row r="221" spans="1:7" x14ac:dyDescent="0.25">
      <c r="A221" s="160" t="s">
        <v>874</v>
      </c>
      <c r="B221" s="160" t="s">
        <v>875</v>
      </c>
      <c r="E221" s="227">
        <v>43131</v>
      </c>
      <c r="F221" s="228">
        <v>604013.15</v>
      </c>
      <c r="G221" s="230" t="s">
        <v>632</v>
      </c>
    </row>
    <row r="222" spans="1:7" x14ac:dyDescent="0.25">
      <c r="A222" s="160" t="s">
        <v>874</v>
      </c>
      <c r="B222" s="160" t="s">
        <v>876</v>
      </c>
      <c r="E222" s="227">
        <v>43159</v>
      </c>
      <c r="F222" s="228">
        <v>589631.88</v>
      </c>
      <c r="G222" s="230" t="s">
        <v>632</v>
      </c>
    </row>
    <row r="223" spans="1:7" x14ac:dyDescent="0.25">
      <c r="A223" s="160" t="s">
        <v>874</v>
      </c>
      <c r="B223" s="160" t="s">
        <v>877</v>
      </c>
      <c r="E223" s="227">
        <v>43190</v>
      </c>
      <c r="F223" s="228">
        <v>575250.61</v>
      </c>
      <c r="G223" s="230" t="s">
        <v>632</v>
      </c>
    </row>
    <row r="224" spans="1:7" x14ac:dyDescent="0.25">
      <c r="A224" s="160" t="s">
        <v>874</v>
      </c>
      <c r="B224" s="160" t="s">
        <v>878</v>
      </c>
      <c r="E224" s="227">
        <v>43220</v>
      </c>
      <c r="F224" s="228">
        <v>560869.34</v>
      </c>
      <c r="G224" s="230" t="s">
        <v>632</v>
      </c>
    </row>
    <row r="225" spans="1:7" x14ac:dyDescent="0.25">
      <c r="A225" s="160" t="s">
        <v>874</v>
      </c>
      <c r="B225" s="160" t="s">
        <v>879</v>
      </c>
      <c r="E225" s="227">
        <v>43251</v>
      </c>
      <c r="F225" s="228">
        <v>546488.06999999995</v>
      </c>
      <c r="G225" s="230" t="s">
        <v>632</v>
      </c>
    </row>
    <row r="226" spans="1:7" x14ac:dyDescent="0.25">
      <c r="A226" s="160" t="s">
        <v>874</v>
      </c>
      <c r="B226" s="160" t="s">
        <v>880</v>
      </c>
      <c r="E226" s="227">
        <v>43281</v>
      </c>
      <c r="F226" s="228">
        <v>532106.80000000005</v>
      </c>
      <c r="G226" s="230" t="s">
        <v>632</v>
      </c>
    </row>
    <row r="227" spans="1:7" x14ac:dyDescent="0.25">
      <c r="A227" s="160" t="s">
        <v>874</v>
      </c>
      <c r="B227" s="160" t="s">
        <v>881</v>
      </c>
      <c r="E227" s="227">
        <v>43312</v>
      </c>
      <c r="F227" s="228">
        <v>517725.54</v>
      </c>
      <c r="G227" s="230" t="s">
        <v>632</v>
      </c>
    </row>
    <row r="228" spans="1:7" x14ac:dyDescent="0.25">
      <c r="A228" s="160" t="s">
        <v>874</v>
      </c>
      <c r="B228" s="160" t="s">
        <v>882</v>
      </c>
      <c r="E228" s="227">
        <v>43343</v>
      </c>
      <c r="F228" s="228">
        <v>503344.27</v>
      </c>
      <c r="G228" s="230" t="s">
        <v>632</v>
      </c>
    </row>
    <row r="229" spans="1:7" x14ac:dyDescent="0.25">
      <c r="A229" s="160" t="s">
        <v>874</v>
      </c>
      <c r="B229" s="160" t="s">
        <v>883</v>
      </c>
      <c r="E229" s="227">
        <v>43373</v>
      </c>
      <c r="F229" s="228">
        <v>488963.01</v>
      </c>
      <c r="G229" s="230" t="s">
        <v>632</v>
      </c>
    </row>
    <row r="230" spans="1:7" x14ac:dyDescent="0.25">
      <c r="A230" s="160" t="s">
        <v>874</v>
      </c>
      <c r="B230" s="160" t="s">
        <v>884</v>
      </c>
      <c r="E230" s="227">
        <v>43404</v>
      </c>
      <c r="F230" s="228">
        <v>474581.74</v>
      </c>
      <c r="G230" s="230" t="s">
        <v>632</v>
      </c>
    </row>
    <row r="231" spans="1:7" x14ac:dyDescent="0.25">
      <c r="A231" s="160" t="s">
        <v>874</v>
      </c>
      <c r="B231" s="160" t="s">
        <v>885</v>
      </c>
      <c r="E231" s="227">
        <v>43434</v>
      </c>
      <c r="F231" s="228">
        <v>460200.48</v>
      </c>
      <c r="G231" s="230" t="s">
        <v>632</v>
      </c>
    </row>
    <row r="232" spans="1:7" x14ac:dyDescent="0.25">
      <c r="A232" s="160" t="s">
        <v>874</v>
      </c>
      <c r="B232" s="160" t="s">
        <v>886</v>
      </c>
      <c r="E232" s="227">
        <v>43465</v>
      </c>
      <c r="F232" s="228">
        <v>445819.21</v>
      </c>
      <c r="G232" s="230" t="s">
        <v>632</v>
      </c>
    </row>
    <row r="233" spans="1:7" x14ac:dyDescent="0.25">
      <c r="A233" s="160" t="s">
        <v>887</v>
      </c>
      <c r="B233" s="160" t="s">
        <v>888</v>
      </c>
      <c r="E233" s="227">
        <v>43131</v>
      </c>
      <c r="F233" s="228">
        <v>0</v>
      </c>
      <c r="G233" s="230" t="s">
        <v>632</v>
      </c>
    </row>
    <row r="234" spans="1:7" x14ac:dyDescent="0.25">
      <c r="A234" s="160" t="s">
        <v>887</v>
      </c>
      <c r="B234" s="160" t="s">
        <v>889</v>
      </c>
      <c r="E234" s="227">
        <v>43159</v>
      </c>
      <c r="F234" s="228">
        <v>0</v>
      </c>
      <c r="G234" s="230" t="s">
        <v>632</v>
      </c>
    </row>
    <row r="235" spans="1:7" x14ac:dyDescent="0.25">
      <c r="A235" s="160" t="s">
        <v>887</v>
      </c>
      <c r="B235" s="160" t="s">
        <v>890</v>
      </c>
      <c r="E235" s="227">
        <v>43190</v>
      </c>
      <c r="F235" s="228">
        <v>0</v>
      </c>
      <c r="G235" s="230" t="s">
        <v>632</v>
      </c>
    </row>
    <row r="236" spans="1:7" x14ac:dyDescent="0.25">
      <c r="A236" s="160" t="s">
        <v>887</v>
      </c>
      <c r="B236" s="160" t="s">
        <v>891</v>
      </c>
      <c r="E236" s="227">
        <v>43220</v>
      </c>
      <c r="F236" s="228">
        <v>0</v>
      </c>
      <c r="G236" s="230" t="s">
        <v>632</v>
      </c>
    </row>
    <row r="237" spans="1:7" x14ac:dyDescent="0.25">
      <c r="A237" s="160" t="s">
        <v>887</v>
      </c>
      <c r="B237" s="160" t="s">
        <v>892</v>
      </c>
      <c r="E237" s="227">
        <v>43251</v>
      </c>
      <c r="F237" s="228">
        <v>0</v>
      </c>
      <c r="G237" s="230" t="s">
        <v>632</v>
      </c>
    </row>
    <row r="238" spans="1:7" x14ac:dyDescent="0.25">
      <c r="A238" s="160" t="s">
        <v>887</v>
      </c>
      <c r="B238" s="160" t="s">
        <v>893</v>
      </c>
      <c r="E238" s="227">
        <v>43281</v>
      </c>
      <c r="F238" s="228">
        <v>0</v>
      </c>
      <c r="G238" s="230" t="s">
        <v>632</v>
      </c>
    </row>
    <row r="239" spans="1:7" x14ac:dyDescent="0.25">
      <c r="A239" s="160" t="s">
        <v>887</v>
      </c>
      <c r="B239" s="160" t="s">
        <v>894</v>
      </c>
      <c r="E239" s="227">
        <v>43312</v>
      </c>
      <c r="F239" s="228">
        <v>0</v>
      </c>
      <c r="G239" s="230" t="s">
        <v>632</v>
      </c>
    </row>
    <row r="240" spans="1:7" x14ac:dyDescent="0.25">
      <c r="A240" s="160" t="s">
        <v>887</v>
      </c>
      <c r="B240" s="160" t="s">
        <v>895</v>
      </c>
      <c r="E240" s="227">
        <v>43343</v>
      </c>
      <c r="F240" s="228">
        <v>0</v>
      </c>
      <c r="G240" s="230" t="s">
        <v>632</v>
      </c>
    </row>
    <row r="241" spans="1:7" x14ac:dyDescent="0.25">
      <c r="A241" s="160" t="s">
        <v>887</v>
      </c>
      <c r="B241" s="160" t="s">
        <v>896</v>
      </c>
      <c r="E241" s="227">
        <v>43373</v>
      </c>
      <c r="F241" s="228">
        <v>0</v>
      </c>
      <c r="G241" s="230" t="s">
        <v>632</v>
      </c>
    </row>
    <row r="242" spans="1:7" x14ac:dyDescent="0.25">
      <c r="A242" s="160" t="s">
        <v>887</v>
      </c>
      <c r="B242" s="160" t="s">
        <v>897</v>
      </c>
      <c r="E242" s="227">
        <v>43404</v>
      </c>
      <c r="F242" s="228">
        <v>0</v>
      </c>
      <c r="G242" s="230" t="s">
        <v>632</v>
      </c>
    </row>
    <row r="243" spans="1:7" x14ac:dyDescent="0.25">
      <c r="A243" s="160" t="s">
        <v>887</v>
      </c>
      <c r="B243" s="160" t="s">
        <v>898</v>
      </c>
      <c r="E243" s="227">
        <v>43434</v>
      </c>
      <c r="F243" s="228">
        <v>0</v>
      </c>
      <c r="G243" s="230" t="s">
        <v>632</v>
      </c>
    </row>
    <row r="244" spans="1:7" x14ac:dyDescent="0.25">
      <c r="A244" s="160" t="s">
        <v>887</v>
      </c>
      <c r="B244" s="160" t="s">
        <v>899</v>
      </c>
      <c r="E244" s="227">
        <v>43465</v>
      </c>
      <c r="F244" s="228">
        <v>0</v>
      </c>
      <c r="G244" s="230" t="s">
        <v>632</v>
      </c>
    </row>
    <row r="245" spans="1:7" x14ac:dyDescent="0.25">
      <c r="A245" s="160" t="s">
        <v>900</v>
      </c>
      <c r="B245" s="160" t="s">
        <v>901</v>
      </c>
      <c r="E245" s="227">
        <v>43131</v>
      </c>
      <c r="F245" s="228">
        <v>3144996</v>
      </c>
      <c r="G245" s="230" t="s">
        <v>632</v>
      </c>
    </row>
    <row r="246" spans="1:7" x14ac:dyDescent="0.25">
      <c r="A246" s="160" t="s">
        <v>900</v>
      </c>
      <c r="B246" s="160" t="s">
        <v>902</v>
      </c>
      <c r="E246" s="227">
        <v>43159</v>
      </c>
      <c r="F246" s="228">
        <v>3070115.14</v>
      </c>
      <c r="G246" s="230" t="s">
        <v>632</v>
      </c>
    </row>
    <row r="247" spans="1:7" x14ac:dyDescent="0.25">
      <c r="A247" s="160" t="s">
        <v>900</v>
      </c>
      <c r="B247" s="160" t="s">
        <v>903</v>
      </c>
      <c r="E247" s="227">
        <v>43190</v>
      </c>
      <c r="F247" s="228">
        <v>2995234.28</v>
      </c>
      <c r="G247" s="230" t="s">
        <v>632</v>
      </c>
    </row>
    <row r="248" spans="1:7" x14ac:dyDescent="0.25">
      <c r="A248" s="160" t="s">
        <v>900</v>
      </c>
      <c r="B248" s="160" t="s">
        <v>904</v>
      </c>
      <c r="E248" s="227">
        <v>43220</v>
      </c>
      <c r="F248" s="228">
        <v>2920353.42</v>
      </c>
      <c r="G248" s="230" t="s">
        <v>632</v>
      </c>
    </row>
    <row r="249" spans="1:7" x14ac:dyDescent="0.25">
      <c r="A249" s="160" t="s">
        <v>900</v>
      </c>
      <c r="B249" s="160" t="s">
        <v>905</v>
      </c>
      <c r="E249" s="227">
        <v>43251</v>
      </c>
      <c r="F249" s="228">
        <v>2845472.56</v>
      </c>
      <c r="G249" s="230" t="s">
        <v>632</v>
      </c>
    </row>
    <row r="250" spans="1:7" x14ac:dyDescent="0.25">
      <c r="A250" s="160" t="s">
        <v>900</v>
      </c>
      <c r="B250" s="160" t="s">
        <v>906</v>
      </c>
      <c r="E250" s="227">
        <v>43281</v>
      </c>
      <c r="F250" s="228">
        <v>2770591.7</v>
      </c>
      <c r="G250" s="230" t="s">
        <v>632</v>
      </c>
    </row>
    <row r="251" spans="1:7" x14ac:dyDescent="0.25">
      <c r="A251" s="160" t="s">
        <v>900</v>
      </c>
      <c r="B251" s="160" t="s">
        <v>907</v>
      </c>
      <c r="E251" s="227">
        <v>43312</v>
      </c>
      <c r="F251" s="228">
        <v>2695710.84</v>
      </c>
      <c r="G251" s="230" t="s">
        <v>632</v>
      </c>
    </row>
    <row r="252" spans="1:7" x14ac:dyDescent="0.25">
      <c r="A252" s="160" t="s">
        <v>900</v>
      </c>
      <c r="B252" s="160" t="s">
        <v>908</v>
      </c>
      <c r="E252" s="227">
        <v>43343</v>
      </c>
      <c r="F252" s="228">
        <v>2620829.98</v>
      </c>
      <c r="G252" s="230" t="s">
        <v>632</v>
      </c>
    </row>
    <row r="253" spans="1:7" x14ac:dyDescent="0.25">
      <c r="A253" s="160" t="s">
        <v>900</v>
      </c>
      <c r="B253" s="160" t="s">
        <v>909</v>
      </c>
      <c r="E253" s="227">
        <v>43373</v>
      </c>
      <c r="F253" s="228">
        <v>2545949.12</v>
      </c>
      <c r="G253" s="230" t="s">
        <v>632</v>
      </c>
    </row>
    <row r="254" spans="1:7" x14ac:dyDescent="0.25">
      <c r="A254" s="160" t="s">
        <v>900</v>
      </c>
      <c r="B254" s="160" t="s">
        <v>910</v>
      </c>
      <c r="E254" s="227">
        <v>43404</v>
      </c>
      <c r="F254" s="228">
        <v>2471068.2599999998</v>
      </c>
      <c r="G254" s="230" t="s">
        <v>632</v>
      </c>
    </row>
    <row r="255" spans="1:7" x14ac:dyDescent="0.25">
      <c r="A255" s="160" t="s">
        <v>900</v>
      </c>
      <c r="B255" s="160" t="s">
        <v>911</v>
      </c>
      <c r="E255" s="227">
        <v>43434</v>
      </c>
      <c r="F255" s="228">
        <v>2396187.4</v>
      </c>
      <c r="G255" s="230" t="s">
        <v>632</v>
      </c>
    </row>
    <row r="256" spans="1:7" x14ac:dyDescent="0.25">
      <c r="A256" s="160" t="s">
        <v>900</v>
      </c>
      <c r="B256" s="160" t="s">
        <v>912</v>
      </c>
      <c r="E256" s="227">
        <v>43465</v>
      </c>
      <c r="F256" s="228">
        <v>2321306.54</v>
      </c>
      <c r="G256" s="230" t="s">
        <v>632</v>
      </c>
    </row>
    <row r="257" spans="1:7" x14ac:dyDescent="0.25">
      <c r="A257" s="160" t="s">
        <v>913</v>
      </c>
      <c r="B257" s="160" t="s">
        <v>914</v>
      </c>
      <c r="E257" s="227">
        <v>43131</v>
      </c>
      <c r="F257" s="228">
        <v>0</v>
      </c>
      <c r="G257" s="230" t="s">
        <v>632</v>
      </c>
    </row>
    <row r="258" spans="1:7" x14ac:dyDescent="0.25">
      <c r="A258" s="160" t="s">
        <v>913</v>
      </c>
      <c r="B258" s="160" t="s">
        <v>915</v>
      </c>
      <c r="E258" s="227">
        <v>43159</v>
      </c>
      <c r="F258" s="228">
        <v>0</v>
      </c>
      <c r="G258" s="230" t="s">
        <v>632</v>
      </c>
    </row>
    <row r="259" spans="1:7" x14ac:dyDescent="0.25">
      <c r="A259" s="160" t="s">
        <v>913</v>
      </c>
      <c r="B259" s="160" t="s">
        <v>916</v>
      </c>
      <c r="E259" s="227">
        <v>43190</v>
      </c>
      <c r="F259" s="228">
        <v>0</v>
      </c>
      <c r="G259" s="230" t="s">
        <v>632</v>
      </c>
    </row>
    <row r="260" spans="1:7" x14ac:dyDescent="0.25">
      <c r="A260" s="160" t="s">
        <v>913</v>
      </c>
      <c r="B260" s="160" t="s">
        <v>917</v>
      </c>
      <c r="E260" s="227">
        <v>43220</v>
      </c>
      <c r="F260" s="228">
        <v>0</v>
      </c>
      <c r="G260" s="230" t="s">
        <v>632</v>
      </c>
    </row>
    <row r="261" spans="1:7" x14ac:dyDescent="0.25">
      <c r="A261" s="160" t="s">
        <v>913</v>
      </c>
      <c r="B261" s="160" t="s">
        <v>918</v>
      </c>
      <c r="E261" s="227">
        <v>43251</v>
      </c>
      <c r="F261" s="228">
        <v>0</v>
      </c>
      <c r="G261" s="230" t="s">
        <v>632</v>
      </c>
    </row>
    <row r="262" spans="1:7" x14ac:dyDescent="0.25">
      <c r="A262" s="160" t="s">
        <v>913</v>
      </c>
      <c r="B262" s="160" t="s">
        <v>919</v>
      </c>
      <c r="E262" s="227">
        <v>43281</v>
      </c>
      <c r="F262" s="228">
        <v>0</v>
      </c>
      <c r="G262" s="230" t="s">
        <v>632</v>
      </c>
    </row>
    <row r="263" spans="1:7" x14ac:dyDescent="0.25">
      <c r="A263" s="160" t="s">
        <v>913</v>
      </c>
      <c r="B263" s="160" t="s">
        <v>920</v>
      </c>
      <c r="E263" s="227">
        <v>43312</v>
      </c>
      <c r="F263" s="228">
        <v>0</v>
      </c>
      <c r="G263" s="230" t="s">
        <v>632</v>
      </c>
    </row>
    <row r="264" spans="1:7" x14ac:dyDescent="0.25">
      <c r="A264" s="160" t="s">
        <v>913</v>
      </c>
      <c r="B264" s="160" t="s">
        <v>921</v>
      </c>
      <c r="E264" s="227">
        <v>43343</v>
      </c>
      <c r="F264" s="228">
        <v>0</v>
      </c>
      <c r="G264" s="230" t="s">
        <v>632</v>
      </c>
    </row>
    <row r="265" spans="1:7" x14ac:dyDescent="0.25">
      <c r="A265" s="160" t="s">
        <v>913</v>
      </c>
      <c r="B265" s="160" t="s">
        <v>922</v>
      </c>
      <c r="E265" s="227">
        <v>43373</v>
      </c>
      <c r="F265" s="228">
        <v>0</v>
      </c>
      <c r="G265" s="230" t="s">
        <v>632</v>
      </c>
    </row>
    <row r="266" spans="1:7" x14ac:dyDescent="0.25">
      <c r="A266" s="160" t="s">
        <v>913</v>
      </c>
      <c r="B266" s="160" t="s">
        <v>923</v>
      </c>
      <c r="E266" s="227">
        <v>43404</v>
      </c>
      <c r="F266" s="228">
        <v>0</v>
      </c>
      <c r="G266" s="230" t="s">
        <v>632</v>
      </c>
    </row>
    <row r="267" spans="1:7" x14ac:dyDescent="0.25">
      <c r="A267" s="160" t="s">
        <v>913</v>
      </c>
      <c r="B267" s="160" t="s">
        <v>924</v>
      </c>
      <c r="E267" s="227">
        <v>43434</v>
      </c>
      <c r="F267" s="228">
        <v>0</v>
      </c>
      <c r="G267" s="230" t="s">
        <v>632</v>
      </c>
    </row>
    <row r="268" spans="1:7" x14ac:dyDescent="0.25">
      <c r="A268" s="160" t="s">
        <v>913</v>
      </c>
      <c r="B268" s="160" t="s">
        <v>925</v>
      </c>
      <c r="E268" s="227">
        <v>43465</v>
      </c>
      <c r="F268" s="228">
        <v>0</v>
      </c>
      <c r="G268" s="230" t="s">
        <v>632</v>
      </c>
    </row>
    <row r="269" spans="1:7" x14ac:dyDescent="0.25">
      <c r="A269" s="160" t="s">
        <v>926</v>
      </c>
      <c r="B269" s="160" t="s">
        <v>927</v>
      </c>
      <c r="E269" s="227">
        <v>43131</v>
      </c>
      <c r="F269" s="228">
        <v>0</v>
      </c>
      <c r="G269" s="230" t="s">
        <v>632</v>
      </c>
    </row>
    <row r="270" spans="1:7" x14ac:dyDescent="0.25">
      <c r="A270" s="160" t="s">
        <v>926</v>
      </c>
      <c r="B270" s="160" t="s">
        <v>928</v>
      </c>
      <c r="E270" s="227">
        <v>43159</v>
      </c>
      <c r="F270" s="228">
        <v>0</v>
      </c>
      <c r="G270" s="230" t="s">
        <v>632</v>
      </c>
    </row>
    <row r="271" spans="1:7" x14ac:dyDescent="0.25">
      <c r="A271" s="160" t="s">
        <v>926</v>
      </c>
      <c r="B271" s="160" t="s">
        <v>929</v>
      </c>
      <c r="E271" s="227">
        <v>43190</v>
      </c>
      <c r="F271" s="228">
        <v>0</v>
      </c>
      <c r="G271" s="230" t="s">
        <v>632</v>
      </c>
    </row>
    <row r="272" spans="1:7" x14ac:dyDescent="0.25">
      <c r="A272" s="160" t="s">
        <v>926</v>
      </c>
      <c r="B272" s="160" t="s">
        <v>930</v>
      </c>
      <c r="E272" s="227">
        <v>43220</v>
      </c>
      <c r="F272" s="228">
        <v>0</v>
      </c>
      <c r="G272" s="230" t="s">
        <v>632</v>
      </c>
    </row>
    <row r="273" spans="1:7" x14ac:dyDescent="0.25">
      <c r="A273" s="160" t="s">
        <v>926</v>
      </c>
      <c r="B273" s="160" t="s">
        <v>931</v>
      </c>
      <c r="E273" s="227">
        <v>43251</v>
      </c>
      <c r="F273" s="228">
        <v>0</v>
      </c>
      <c r="G273" s="230" t="s">
        <v>632</v>
      </c>
    </row>
    <row r="274" spans="1:7" x14ac:dyDescent="0.25">
      <c r="A274" s="160" t="s">
        <v>926</v>
      </c>
      <c r="B274" s="160" t="s">
        <v>932</v>
      </c>
      <c r="E274" s="227">
        <v>43281</v>
      </c>
      <c r="F274" s="228">
        <v>0</v>
      </c>
      <c r="G274" s="230" t="s">
        <v>632</v>
      </c>
    </row>
    <row r="275" spans="1:7" x14ac:dyDescent="0.25">
      <c r="A275" s="160" t="s">
        <v>926</v>
      </c>
      <c r="B275" s="160" t="s">
        <v>933</v>
      </c>
      <c r="E275" s="227">
        <v>43312</v>
      </c>
      <c r="F275" s="228">
        <v>0</v>
      </c>
      <c r="G275" s="230" t="s">
        <v>632</v>
      </c>
    </row>
    <row r="276" spans="1:7" x14ac:dyDescent="0.25">
      <c r="A276" s="160" t="s">
        <v>926</v>
      </c>
      <c r="B276" s="160" t="s">
        <v>934</v>
      </c>
      <c r="E276" s="227">
        <v>43343</v>
      </c>
      <c r="F276" s="228">
        <v>0</v>
      </c>
      <c r="G276" s="230" t="s">
        <v>632</v>
      </c>
    </row>
    <row r="277" spans="1:7" x14ac:dyDescent="0.25">
      <c r="A277" s="160" t="s">
        <v>926</v>
      </c>
      <c r="B277" s="160" t="s">
        <v>935</v>
      </c>
      <c r="E277" s="227">
        <v>43373</v>
      </c>
      <c r="F277" s="228">
        <v>0</v>
      </c>
      <c r="G277" s="230" t="s">
        <v>632</v>
      </c>
    </row>
    <row r="278" spans="1:7" x14ac:dyDescent="0.25">
      <c r="A278" s="160" t="s">
        <v>926</v>
      </c>
      <c r="B278" s="160" t="s">
        <v>936</v>
      </c>
      <c r="E278" s="227">
        <v>43404</v>
      </c>
      <c r="F278" s="228">
        <v>0</v>
      </c>
      <c r="G278" s="230" t="s">
        <v>632</v>
      </c>
    </row>
    <row r="279" spans="1:7" x14ac:dyDescent="0.25">
      <c r="A279" s="160" t="s">
        <v>926</v>
      </c>
      <c r="B279" s="160" t="s">
        <v>937</v>
      </c>
      <c r="E279" s="227">
        <v>43434</v>
      </c>
      <c r="F279" s="228">
        <v>0</v>
      </c>
      <c r="G279" s="230" t="s">
        <v>632</v>
      </c>
    </row>
    <row r="280" spans="1:7" x14ac:dyDescent="0.25">
      <c r="A280" s="160" t="s">
        <v>926</v>
      </c>
      <c r="B280" s="160" t="s">
        <v>938</v>
      </c>
      <c r="E280" s="227">
        <v>43465</v>
      </c>
      <c r="F280" s="228">
        <v>0</v>
      </c>
      <c r="G280" s="230" t="s">
        <v>632</v>
      </c>
    </row>
    <row r="281" spans="1:7" x14ac:dyDescent="0.25">
      <c r="A281" s="160" t="s">
        <v>939</v>
      </c>
      <c r="B281" s="160" t="s">
        <v>940</v>
      </c>
      <c r="E281" s="227">
        <v>43131</v>
      </c>
      <c r="F281" s="228">
        <v>35885.43</v>
      </c>
      <c r="G281" s="230" t="s">
        <v>632</v>
      </c>
    </row>
    <row r="282" spans="1:7" x14ac:dyDescent="0.25">
      <c r="A282" s="160" t="s">
        <v>939</v>
      </c>
      <c r="B282" s="160" t="s">
        <v>941</v>
      </c>
      <c r="E282" s="227">
        <v>43159</v>
      </c>
      <c r="F282" s="228">
        <v>35600.620000000003</v>
      </c>
      <c r="G282" s="230" t="s">
        <v>632</v>
      </c>
    </row>
    <row r="283" spans="1:7" x14ac:dyDescent="0.25">
      <c r="A283" s="160" t="s">
        <v>939</v>
      </c>
      <c r="B283" s="160" t="s">
        <v>942</v>
      </c>
      <c r="E283" s="227">
        <v>43190</v>
      </c>
      <c r="F283" s="228">
        <v>35315.82</v>
      </c>
      <c r="G283" s="230" t="s">
        <v>632</v>
      </c>
    </row>
    <row r="284" spans="1:7" x14ac:dyDescent="0.25">
      <c r="A284" s="160" t="s">
        <v>939</v>
      </c>
      <c r="B284" s="160" t="s">
        <v>943</v>
      </c>
      <c r="E284" s="227">
        <v>43220</v>
      </c>
      <c r="F284" s="228">
        <v>35031.01</v>
      </c>
      <c r="G284" s="230" t="s">
        <v>632</v>
      </c>
    </row>
    <row r="285" spans="1:7" x14ac:dyDescent="0.25">
      <c r="A285" s="160" t="s">
        <v>939</v>
      </c>
      <c r="B285" s="160" t="s">
        <v>944</v>
      </c>
      <c r="E285" s="227">
        <v>43251</v>
      </c>
      <c r="F285" s="228">
        <v>34746.21</v>
      </c>
      <c r="G285" s="230" t="s">
        <v>632</v>
      </c>
    </row>
    <row r="286" spans="1:7" x14ac:dyDescent="0.25">
      <c r="A286" s="160" t="s">
        <v>939</v>
      </c>
      <c r="B286" s="160" t="s">
        <v>945</v>
      </c>
      <c r="E286" s="227">
        <v>43281</v>
      </c>
      <c r="F286" s="228">
        <v>34461.4</v>
      </c>
      <c r="G286" s="230" t="s">
        <v>632</v>
      </c>
    </row>
    <row r="287" spans="1:7" x14ac:dyDescent="0.25">
      <c r="A287" s="160" t="s">
        <v>939</v>
      </c>
      <c r="B287" s="160" t="s">
        <v>946</v>
      </c>
      <c r="E287" s="227">
        <v>43312</v>
      </c>
      <c r="F287" s="228">
        <v>34176.6</v>
      </c>
      <c r="G287" s="230" t="s">
        <v>632</v>
      </c>
    </row>
    <row r="288" spans="1:7" x14ac:dyDescent="0.25">
      <c r="A288" s="160" t="s">
        <v>939</v>
      </c>
      <c r="B288" s="160" t="s">
        <v>947</v>
      </c>
      <c r="E288" s="227">
        <v>43343</v>
      </c>
      <c r="F288" s="228">
        <v>33891.79</v>
      </c>
      <c r="G288" s="230" t="s">
        <v>632</v>
      </c>
    </row>
    <row r="289" spans="1:7" x14ac:dyDescent="0.25">
      <c r="A289" s="160" t="s">
        <v>939</v>
      </c>
      <c r="B289" s="160" t="s">
        <v>948</v>
      </c>
      <c r="E289" s="227">
        <v>43373</v>
      </c>
      <c r="F289" s="228">
        <v>33606.99</v>
      </c>
      <c r="G289" s="230" t="s">
        <v>632</v>
      </c>
    </row>
    <row r="290" spans="1:7" x14ac:dyDescent="0.25">
      <c r="A290" s="160" t="s">
        <v>939</v>
      </c>
      <c r="B290" s="160" t="s">
        <v>949</v>
      </c>
      <c r="E290" s="227">
        <v>43404</v>
      </c>
      <c r="F290" s="228">
        <v>33322.18</v>
      </c>
      <c r="G290" s="230" t="s">
        <v>632</v>
      </c>
    </row>
    <row r="291" spans="1:7" x14ac:dyDescent="0.25">
      <c r="A291" s="160" t="s">
        <v>939</v>
      </c>
      <c r="B291" s="160" t="s">
        <v>950</v>
      </c>
      <c r="E291" s="227">
        <v>43434</v>
      </c>
      <c r="F291" s="228">
        <v>33037.379999999997</v>
      </c>
      <c r="G291" s="230" t="s">
        <v>632</v>
      </c>
    </row>
    <row r="292" spans="1:7" x14ac:dyDescent="0.25">
      <c r="A292" s="160" t="s">
        <v>939</v>
      </c>
      <c r="B292" s="160" t="s">
        <v>951</v>
      </c>
      <c r="E292" s="227">
        <v>43465</v>
      </c>
      <c r="F292" s="228">
        <v>32752.57</v>
      </c>
      <c r="G292" s="230" t="s">
        <v>632</v>
      </c>
    </row>
    <row r="293" spans="1:7" x14ac:dyDescent="0.25">
      <c r="A293" s="160" t="s">
        <v>952</v>
      </c>
      <c r="B293" s="160" t="s">
        <v>953</v>
      </c>
      <c r="E293" s="227">
        <v>43131</v>
      </c>
      <c r="F293" s="228">
        <v>84293.6</v>
      </c>
      <c r="G293" s="230" t="s">
        <v>632</v>
      </c>
    </row>
    <row r="294" spans="1:7" x14ac:dyDescent="0.25">
      <c r="A294" s="160" t="s">
        <v>952</v>
      </c>
      <c r="B294" s="160" t="s">
        <v>954</v>
      </c>
      <c r="E294" s="227">
        <v>43159</v>
      </c>
      <c r="F294" s="228">
        <v>82996.78</v>
      </c>
      <c r="G294" s="230" t="s">
        <v>632</v>
      </c>
    </row>
    <row r="295" spans="1:7" x14ac:dyDescent="0.25">
      <c r="A295" s="160" t="s">
        <v>952</v>
      </c>
      <c r="B295" s="160" t="s">
        <v>955</v>
      </c>
      <c r="E295" s="227">
        <v>43190</v>
      </c>
      <c r="F295" s="228">
        <v>81699.960000000006</v>
      </c>
      <c r="G295" s="230" t="s">
        <v>632</v>
      </c>
    </row>
    <row r="296" spans="1:7" x14ac:dyDescent="0.25">
      <c r="A296" s="160" t="s">
        <v>952</v>
      </c>
      <c r="B296" s="160" t="s">
        <v>956</v>
      </c>
      <c r="E296" s="227">
        <v>43220</v>
      </c>
      <c r="F296" s="228">
        <v>80403.14</v>
      </c>
      <c r="G296" s="230" t="s">
        <v>632</v>
      </c>
    </row>
    <row r="297" spans="1:7" x14ac:dyDescent="0.25">
      <c r="A297" s="160" t="s">
        <v>952</v>
      </c>
      <c r="B297" s="160" t="s">
        <v>957</v>
      </c>
      <c r="E297" s="227">
        <v>43251</v>
      </c>
      <c r="F297" s="228">
        <v>79106.320000000007</v>
      </c>
      <c r="G297" s="230" t="s">
        <v>632</v>
      </c>
    </row>
    <row r="298" spans="1:7" x14ac:dyDescent="0.25">
      <c r="A298" s="160" t="s">
        <v>952</v>
      </c>
      <c r="B298" s="160" t="s">
        <v>958</v>
      </c>
      <c r="E298" s="227">
        <v>43281</v>
      </c>
      <c r="F298" s="228">
        <v>77809.5</v>
      </c>
      <c r="G298" s="230" t="s">
        <v>632</v>
      </c>
    </row>
    <row r="299" spans="1:7" x14ac:dyDescent="0.25">
      <c r="A299" s="160" t="s">
        <v>952</v>
      </c>
      <c r="B299" s="160" t="s">
        <v>959</v>
      </c>
      <c r="E299" s="227">
        <v>43312</v>
      </c>
      <c r="F299" s="228">
        <v>76512.67</v>
      </c>
      <c r="G299" s="230" t="s">
        <v>632</v>
      </c>
    </row>
    <row r="300" spans="1:7" x14ac:dyDescent="0.25">
      <c r="A300" s="160" t="s">
        <v>952</v>
      </c>
      <c r="B300" s="160" t="s">
        <v>960</v>
      </c>
      <c r="E300" s="227">
        <v>43343</v>
      </c>
      <c r="F300" s="228">
        <v>75215.850000000006</v>
      </c>
      <c r="G300" s="230" t="s">
        <v>632</v>
      </c>
    </row>
    <row r="301" spans="1:7" x14ac:dyDescent="0.25">
      <c r="A301" s="160" t="s">
        <v>952</v>
      </c>
      <c r="B301" s="160" t="s">
        <v>961</v>
      </c>
      <c r="E301" s="227">
        <v>43373</v>
      </c>
      <c r="F301" s="228">
        <v>73919.02</v>
      </c>
      <c r="G301" s="230" t="s">
        <v>632</v>
      </c>
    </row>
    <row r="302" spans="1:7" x14ac:dyDescent="0.25">
      <c r="A302" s="160" t="s">
        <v>952</v>
      </c>
      <c r="B302" s="160" t="s">
        <v>962</v>
      </c>
      <c r="E302" s="227">
        <v>43404</v>
      </c>
      <c r="F302" s="228">
        <v>72622.2</v>
      </c>
      <c r="G302" s="230" t="s">
        <v>632</v>
      </c>
    </row>
    <row r="303" spans="1:7" x14ac:dyDescent="0.25">
      <c r="A303" s="160" t="s">
        <v>952</v>
      </c>
      <c r="B303" s="160" t="s">
        <v>963</v>
      </c>
      <c r="E303" s="227">
        <v>43434</v>
      </c>
      <c r="F303" s="228">
        <v>71325.37</v>
      </c>
      <c r="G303" s="230" t="s">
        <v>632</v>
      </c>
    </row>
    <row r="304" spans="1:7" x14ac:dyDescent="0.25">
      <c r="A304" s="160" t="s">
        <v>952</v>
      </c>
      <c r="B304" s="160" t="s">
        <v>964</v>
      </c>
      <c r="E304" s="227">
        <v>43465</v>
      </c>
      <c r="F304" s="228">
        <v>70028.55</v>
      </c>
      <c r="G304" s="230" t="s">
        <v>632</v>
      </c>
    </row>
    <row r="305" spans="1:7" x14ac:dyDescent="0.25">
      <c r="A305" s="160" t="s">
        <v>965</v>
      </c>
      <c r="B305" s="160" t="s">
        <v>966</v>
      </c>
      <c r="E305" s="227">
        <v>43131</v>
      </c>
      <c r="F305" s="228">
        <v>0</v>
      </c>
      <c r="G305" s="230" t="s">
        <v>632</v>
      </c>
    </row>
    <row r="306" spans="1:7" x14ac:dyDescent="0.25">
      <c r="A306" s="160" t="s">
        <v>965</v>
      </c>
      <c r="B306" s="160" t="s">
        <v>967</v>
      </c>
      <c r="E306" s="227">
        <v>43159</v>
      </c>
      <c r="F306" s="228">
        <v>0</v>
      </c>
      <c r="G306" s="230" t="s">
        <v>632</v>
      </c>
    </row>
    <row r="307" spans="1:7" x14ac:dyDescent="0.25">
      <c r="A307" s="160" t="s">
        <v>965</v>
      </c>
      <c r="B307" s="160" t="s">
        <v>968</v>
      </c>
      <c r="E307" s="227">
        <v>43190</v>
      </c>
      <c r="F307" s="228">
        <v>0</v>
      </c>
      <c r="G307" s="230" t="s">
        <v>632</v>
      </c>
    </row>
    <row r="308" spans="1:7" x14ac:dyDescent="0.25">
      <c r="A308" s="160" t="s">
        <v>965</v>
      </c>
      <c r="B308" s="160" t="s">
        <v>969</v>
      </c>
      <c r="E308" s="227">
        <v>43220</v>
      </c>
      <c r="F308" s="228">
        <v>0</v>
      </c>
      <c r="G308" s="230" t="s">
        <v>632</v>
      </c>
    </row>
    <row r="309" spans="1:7" x14ac:dyDescent="0.25">
      <c r="A309" s="160" t="s">
        <v>965</v>
      </c>
      <c r="B309" s="160" t="s">
        <v>970</v>
      </c>
      <c r="E309" s="227">
        <v>43251</v>
      </c>
      <c r="F309" s="228">
        <v>0</v>
      </c>
      <c r="G309" s="230" t="s">
        <v>632</v>
      </c>
    </row>
    <row r="310" spans="1:7" x14ac:dyDescent="0.25">
      <c r="A310" s="160" t="s">
        <v>965</v>
      </c>
      <c r="B310" s="160" t="s">
        <v>971</v>
      </c>
      <c r="E310" s="227">
        <v>43281</v>
      </c>
      <c r="F310" s="228">
        <v>0</v>
      </c>
      <c r="G310" s="230" t="s">
        <v>632</v>
      </c>
    </row>
    <row r="311" spans="1:7" x14ac:dyDescent="0.25">
      <c r="A311" s="160" t="s">
        <v>965</v>
      </c>
      <c r="B311" s="160" t="s">
        <v>972</v>
      </c>
      <c r="E311" s="227">
        <v>43312</v>
      </c>
      <c r="F311" s="228">
        <v>0</v>
      </c>
      <c r="G311" s="230" t="s">
        <v>632</v>
      </c>
    </row>
    <row r="312" spans="1:7" x14ac:dyDescent="0.25">
      <c r="A312" s="160" t="s">
        <v>965</v>
      </c>
      <c r="B312" s="160" t="s">
        <v>973</v>
      </c>
      <c r="E312" s="227">
        <v>43343</v>
      </c>
      <c r="F312" s="228">
        <v>0</v>
      </c>
      <c r="G312" s="230" t="s">
        <v>632</v>
      </c>
    </row>
    <row r="313" spans="1:7" x14ac:dyDescent="0.25">
      <c r="A313" s="160" t="s">
        <v>965</v>
      </c>
      <c r="B313" s="160" t="s">
        <v>974</v>
      </c>
      <c r="E313" s="227">
        <v>43373</v>
      </c>
      <c r="F313" s="228">
        <v>0</v>
      </c>
      <c r="G313" s="230" t="s">
        <v>632</v>
      </c>
    </row>
    <row r="314" spans="1:7" x14ac:dyDescent="0.25">
      <c r="A314" s="160" t="s">
        <v>965</v>
      </c>
      <c r="B314" s="160" t="s">
        <v>975</v>
      </c>
      <c r="E314" s="227">
        <v>43404</v>
      </c>
      <c r="F314" s="228">
        <v>0</v>
      </c>
      <c r="G314" s="230" t="s">
        <v>632</v>
      </c>
    </row>
    <row r="315" spans="1:7" x14ac:dyDescent="0.25">
      <c r="A315" s="160" t="s">
        <v>965</v>
      </c>
      <c r="B315" s="160" t="s">
        <v>976</v>
      </c>
      <c r="E315" s="227">
        <v>43434</v>
      </c>
      <c r="F315" s="228">
        <v>0</v>
      </c>
      <c r="G315" s="230" t="s">
        <v>632</v>
      </c>
    </row>
    <row r="316" spans="1:7" x14ac:dyDescent="0.25">
      <c r="A316" s="160" t="s">
        <v>965</v>
      </c>
      <c r="B316" s="160" t="s">
        <v>977</v>
      </c>
      <c r="E316" s="227">
        <v>43465</v>
      </c>
      <c r="F316" s="228">
        <v>0</v>
      </c>
      <c r="G316" s="230" t="s">
        <v>632</v>
      </c>
    </row>
    <row r="317" spans="1:7" x14ac:dyDescent="0.25">
      <c r="A317" s="160" t="s">
        <v>978</v>
      </c>
      <c r="B317" s="160" t="s">
        <v>979</v>
      </c>
      <c r="E317" s="227">
        <v>43131</v>
      </c>
      <c r="F317" s="228">
        <v>152066.07</v>
      </c>
      <c r="G317" s="230" t="s">
        <v>632</v>
      </c>
    </row>
    <row r="318" spans="1:7" x14ac:dyDescent="0.25">
      <c r="A318" s="160" t="s">
        <v>978</v>
      </c>
      <c r="B318" s="160" t="s">
        <v>980</v>
      </c>
      <c r="E318" s="227">
        <v>43159</v>
      </c>
      <c r="F318" s="228">
        <v>130342.35</v>
      </c>
      <c r="G318" s="230" t="s">
        <v>632</v>
      </c>
    </row>
    <row r="319" spans="1:7" x14ac:dyDescent="0.25">
      <c r="A319" s="160" t="s">
        <v>978</v>
      </c>
      <c r="B319" s="160" t="s">
        <v>981</v>
      </c>
      <c r="E319" s="227">
        <v>43190</v>
      </c>
      <c r="F319" s="228">
        <v>108618.62</v>
      </c>
      <c r="G319" s="230" t="s">
        <v>632</v>
      </c>
    </row>
    <row r="320" spans="1:7" x14ac:dyDescent="0.25">
      <c r="A320" s="160" t="s">
        <v>978</v>
      </c>
      <c r="B320" s="160" t="s">
        <v>982</v>
      </c>
      <c r="E320" s="227">
        <v>43220</v>
      </c>
      <c r="F320" s="228">
        <v>86894.9</v>
      </c>
      <c r="G320" s="230" t="s">
        <v>632</v>
      </c>
    </row>
    <row r="321" spans="1:7" x14ac:dyDescent="0.25">
      <c r="A321" s="160" t="s">
        <v>978</v>
      </c>
      <c r="B321" s="160" t="s">
        <v>983</v>
      </c>
      <c r="E321" s="227">
        <v>43251</v>
      </c>
      <c r="F321" s="228">
        <v>65171.17</v>
      </c>
      <c r="G321" s="230" t="s">
        <v>632</v>
      </c>
    </row>
    <row r="322" spans="1:7" x14ac:dyDescent="0.25">
      <c r="A322" s="160" t="s">
        <v>978</v>
      </c>
      <c r="B322" s="160" t="s">
        <v>984</v>
      </c>
      <c r="E322" s="227">
        <v>43281</v>
      </c>
      <c r="F322" s="228">
        <v>43447.45</v>
      </c>
      <c r="G322" s="230" t="s">
        <v>632</v>
      </c>
    </row>
    <row r="323" spans="1:7" x14ac:dyDescent="0.25">
      <c r="A323" s="160" t="s">
        <v>978</v>
      </c>
      <c r="B323" s="160" t="s">
        <v>985</v>
      </c>
      <c r="E323" s="227">
        <v>43312</v>
      </c>
      <c r="F323" s="228">
        <v>21723.72</v>
      </c>
      <c r="G323" s="230" t="s">
        <v>632</v>
      </c>
    </row>
    <row r="324" spans="1:7" x14ac:dyDescent="0.25">
      <c r="A324" s="160" t="s">
        <v>978</v>
      </c>
      <c r="B324" s="160" t="s">
        <v>986</v>
      </c>
      <c r="E324" s="227">
        <v>43343</v>
      </c>
      <c r="F324" s="228">
        <v>0</v>
      </c>
      <c r="G324" s="230" t="s">
        <v>632</v>
      </c>
    </row>
    <row r="325" spans="1:7" x14ac:dyDescent="0.25">
      <c r="A325" s="160" t="s">
        <v>978</v>
      </c>
      <c r="B325" s="160" t="s">
        <v>987</v>
      </c>
      <c r="E325" s="227">
        <v>43373</v>
      </c>
      <c r="F325" s="228">
        <v>0</v>
      </c>
      <c r="G325" s="230" t="s">
        <v>632</v>
      </c>
    </row>
    <row r="326" spans="1:7" x14ac:dyDescent="0.25">
      <c r="A326" s="160" t="s">
        <v>978</v>
      </c>
      <c r="B326" s="160" t="s">
        <v>988</v>
      </c>
      <c r="E326" s="227">
        <v>43404</v>
      </c>
      <c r="F326" s="228">
        <v>0</v>
      </c>
      <c r="G326" s="230" t="s">
        <v>632</v>
      </c>
    </row>
    <row r="327" spans="1:7" x14ac:dyDescent="0.25">
      <c r="A327" s="160" t="s">
        <v>978</v>
      </c>
      <c r="B327" s="160" t="s">
        <v>989</v>
      </c>
      <c r="E327" s="227">
        <v>43434</v>
      </c>
      <c r="F327" s="228">
        <v>0</v>
      </c>
      <c r="G327" s="230" t="s">
        <v>632</v>
      </c>
    </row>
    <row r="328" spans="1:7" x14ac:dyDescent="0.25">
      <c r="A328" s="160" t="s">
        <v>978</v>
      </c>
      <c r="B328" s="160" t="s">
        <v>990</v>
      </c>
      <c r="E328" s="227">
        <v>43465</v>
      </c>
      <c r="F328" s="228">
        <v>0</v>
      </c>
      <c r="G328" s="230" t="s">
        <v>632</v>
      </c>
    </row>
    <row r="329" spans="1:7" x14ac:dyDescent="0.25">
      <c r="A329" s="160" t="s">
        <v>991</v>
      </c>
      <c r="B329" s="160" t="s">
        <v>992</v>
      </c>
      <c r="E329" s="227">
        <v>43343</v>
      </c>
      <c r="F329" s="228">
        <v>0</v>
      </c>
      <c r="G329" s="230" t="s">
        <v>632</v>
      </c>
    </row>
    <row r="330" spans="1:7" x14ac:dyDescent="0.25">
      <c r="A330" s="160" t="s">
        <v>991</v>
      </c>
      <c r="B330" s="160" t="s">
        <v>993</v>
      </c>
      <c r="E330" s="227">
        <v>43373</v>
      </c>
      <c r="F330" s="228">
        <v>0</v>
      </c>
      <c r="G330" s="230" t="s">
        <v>632</v>
      </c>
    </row>
    <row r="331" spans="1:7" x14ac:dyDescent="0.25">
      <c r="A331" s="160" t="s">
        <v>991</v>
      </c>
      <c r="B331" s="160" t="s">
        <v>994</v>
      </c>
      <c r="E331" s="227">
        <v>43404</v>
      </c>
      <c r="F331" s="228">
        <v>0</v>
      </c>
      <c r="G331" s="230" t="s">
        <v>632</v>
      </c>
    </row>
    <row r="332" spans="1:7" x14ac:dyDescent="0.25">
      <c r="A332" s="160" t="s">
        <v>991</v>
      </c>
      <c r="B332" s="160" t="s">
        <v>995</v>
      </c>
      <c r="E332" s="227">
        <v>43434</v>
      </c>
      <c r="F332" s="228">
        <v>0</v>
      </c>
      <c r="G332" s="230" t="s">
        <v>632</v>
      </c>
    </row>
    <row r="333" spans="1:7" x14ac:dyDescent="0.25">
      <c r="A333" s="160" t="s">
        <v>991</v>
      </c>
      <c r="B333" s="160" t="s">
        <v>996</v>
      </c>
      <c r="E333" s="227">
        <v>43465</v>
      </c>
      <c r="F333" s="228">
        <v>0</v>
      </c>
      <c r="G333" s="230" t="s">
        <v>632</v>
      </c>
    </row>
    <row r="334" spans="1:7" x14ac:dyDescent="0.25">
      <c r="A334" s="160" t="s">
        <v>997</v>
      </c>
      <c r="B334" s="160" t="s">
        <v>998</v>
      </c>
      <c r="E334" s="227">
        <v>43131</v>
      </c>
      <c r="F334" s="228">
        <v>2844314.57</v>
      </c>
      <c r="G334" s="230" t="s">
        <v>632</v>
      </c>
    </row>
    <row r="335" spans="1:7" x14ac:dyDescent="0.25">
      <c r="A335" s="160" t="s">
        <v>997</v>
      </c>
      <c r="B335" s="160" t="s">
        <v>999</v>
      </c>
      <c r="E335" s="227">
        <v>43159</v>
      </c>
      <c r="F335" s="228">
        <v>2760658.26</v>
      </c>
      <c r="G335" s="230" t="s">
        <v>632</v>
      </c>
    </row>
    <row r="336" spans="1:7" x14ac:dyDescent="0.25">
      <c r="A336" s="160" t="s">
        <v>997</v>
      </c>
      <c r="B336" s="160" t="s">
        <v>1000</v>
      </c>
      <c r="E336" s="227">
        <v>43190</v>
      </c>
      <c r="F336" s="228">
        <v>2677001.9500000002</v>
      </c>
      <c r="G336" s="230" t="s">
        <v>632</v>
      </c>
    </row>
    <row r="337" spans="1:7" x14ac:dyDescent="0.25">
      <c r="A337" s="160" t="s">
        <v>997</v>
      </c>
      <c r="B337" s="160" t="s">
        <v>1001</v>
      </c>
      <c r="E337" s="227">
        <v>43220</v>
      </c>
      <c r="F337" s="228">
        <v>2593345.64</v>
      </c>
      <c r="G337" s="230" t="s">
        <v>632</v>
      </c>
    </row>
    <row r="338" spans="1:7" x14ac:dyDescent="0.25">
      <c r="A338" s="160" t="s">
        <v>997</v>
      </c>
      <c r="B338" s="160" t="s">
        <v>1002</v>
      </c>
      <c r="E338" s="227">
        <v>43251</v>
      </c>
      <c r="F338" s="228">
        <v>2509689.33</v>
      </c>
      <c r="G338" s="230" t="s">
        <v>632</v>
      </c>
    </row>
    <row r="339" spans="1:7" x14ac:dyDescent="0.25">
      <c r="A339" s="160" t="s">
        <v>997</v>
      </c>
      <c r="B339" s="160" t="s">
        <v>1003</v>
      </c>
      <c r="E339" s="227">
        <v>43281</v>
      </c>
      <c r="F339" s="228">
        <v>2426033.02</v>
      </c>
      <c r="G339" s="230" t="s">
        <v>632</v>
      </c>
    </row>
    <row r="340" spans="1:7" x14ac:dyDescent="0.25">
      <c r="A340" s="160" t="s">
        <v>997</v>
      </c>
      <c r="B340" s="160" t="s">
        <v>1004</v>
      </c>
      <c r="E340" s="227">
        <v>43312</v>
      </c>
      <c r="F340" s="228">
        <v>2342376.71</v>
      </c>
      <c r="G340" s="230" t="s">
        <v>632</v>
      </c>
    </row>
    <row r="341" spans="1:7" x14ac:dyDescent="0.25">
      <c r="A341" s="160" t="s">
        <v>997</v>
      </c>
      <c r="B341" s="160" t="s">
        <v>1005</v>
      </c>
      <c r="E341" s="227">
        <v>43343</v>
      </c>
      <c r="F341" s="228">
        <v>2258720.4</v>
      </c>
      <c r="G341" s="230" t="s">
        <v>632</v>
      </c>
    </row>
    <row r="342" spans="1:7" x14ac:dyDescent="0.25">
      <c r="A342" s="160" t="s">
        <v>997</v>
      </c>
      <c r="B342" s="160" t="s">
        <v>1006</v>
      </c>
      <c r="E342" s="227">
        <v>43373</v>
      </c>
      <c r="F342" s="228">
        <v>2175064.09</v>
      </c>
      <c r="G342" s="230" t="s">
        <v>632</v>
      </c>
    </row>
    <row r="343" spans="1:7" x14ac:dyDescent="0.25">
      <c r="A343" s="160" t="s">
        <v>997</v>
      </c>
      <c r="B343" s="160" t="s">
        <v>1007</v>
      </c>
      <c r="E343" s="227">
        <v>43404</v>
      </c>
      <c r="F343" s="228">
        <v>2091407.78</v>
      </c>
      <c r="G343" s="230" t="s">
        <v>632</v>
      </c>
    </row>
    <row r="344" spans="1:7" x14ac:dyDescent="0.25">
      <c r="A344" s="160" t="s">
        <v>997</v>
      </c>
      <c r="B344" s="160" t="s">
        <v>1008</v>
      </c>
      <c r="E344" s="227">
        <v>43434</v>
      </c>
      <c r="F344" s="228">
        <v>2007751.47</v>
      </c>
      <c r="G344" s="230" t="s">
        <v>632</v>
      </c>
    </row>
    <row r="345" spans="1:7" x14ac:dyDescent="0.25">
      <c r="A345" s="160" t="s">
        <v>997</v>
      </c>
      <c r="B345" s="160" t="s">
        <v>1009</v>
      </c>
      <c r="E345" s="227">
        <v>43465</v>
      </c>
      <c r="F345" s="228">
        <v>1924095.16</v>
      </c>
      <c r="G345" s="230" t="s">
        <v>632</v>
      </c>
    </row>
    <row r="346" spans="1:7" x14ac:dyDescent="0.25">
      <c r="A346" s="160" t="s">
        <v>1010</v>
      </c>
      <c r="B346" s="160" t="s">
        <v>1011</v>
      </c>
      <c r="E346" s="227">
        <v>43131</v>
      </c>
      <c r="F346" s="228">
        <v>0</v>
      </c>
      <c r="G346" s="230" t="s">
        <v>632</v>
      </c>
    </row>
    <row r="347" spans="1:7" x14ac:dyDescent="0.25">
      <c r="A347" s="160" t="s">
        <v>1010</v>
      </c>
      <c r="B347" s="160" t="s">
        <v>1012</v>
      </c>
      <c r="E347" s="227">
        <v>43159</v>
      </c>
      <c r="F347" s="228">
        <v>0</v>
      </c>
      <c r="G347" s="230" t="s">
        <v>632</v>
      </c>
    </row>
    <row r="348" spans="1:7" x14ac:dyDescent="0.25">
      <c r="A348" s="160" t="s">
        <v>1010</v>
      </c>
      <c r="B348" s="160" t="s">
        <v>1013</v>
      </c>
      <c r="E348" s="227">
        <v>43190</v>
      </c>
      <c r="F348" s="228">
        <v>0</v>
      </c>
      <c r="G348" s="230" t="s">
        <v>632</v>
      </c>
    </row>
    <row r="349" spans="1:7" x14ac:dyDescent="0.25">
      <c r="A349" s="160" t="s">
        <v>1010</v>
      </c>
      <c r="B349" s="160" t="s">
        <v>1014</v>
      </c>
      <c r="E349" s="227">
        <v>43220</v>
      </c>
      <c r="F349" s="228">
        <v>0</v>
      </c>
      <c r="G349" s="230" t="s">
        <v>632</v>
      </c>
    </row>
    <row r="350" spans="1:7" x14ac:dyDescent="0.25">
      <c r="A350" s="160" t="s">
        <v>1010</v>
      </c>
      <c r="B350" s="160" t="s">
        <v>1015</v>
      </c>
      <c r="E350" s="227">
        <v>43251</v>
      </c>
      <c r="F350" s="228">
        <v>0</v>
      </c>
      <c r="G350" s="230" t="s">
        <v>632</v>
      </c>
    </row>
    <row r="351" spans="1:7" x14ac:dyDescent="0.25">
      <c r="A351" s="160" t="s">
        <v>1010</v>
      </c>
      <c r="B351" s="160" t="s">
        <v>1016</v>
      </c>
      <c r="E351" s="227">
        <v>43281</v>
      </c>
      <c r="F351" s="228">
        <v>0</v>
      </c>
      <c r="G351" s="230" t="s">
        <v>632</v>
      </c>
    </row>
    <row r="352" spans="1:7" x14ac:dyDescent="0.25">
      <c r="A352" s="160" t="s">
        <v>1010</v>
      </c>
      <c r="B352" s="160" t="s">
        <v>1017</v>
      </c>
      <c r="E352" s="227">
        <v>43312</v>
      </c>
      <c r="F352" s="228">
        <v>0</v>
      </c>
      <c r="G352" s="230" t="s">
        <v>632</v>
      </c>
    </row>
    <row r="353" spans="1:7" x14ac:dyDescent="0.25">
      <c r="A353" s="160" t="s">
        <v>1010</v>
      </c>
      <c r="B353" s="160" t="s">
        <v>1018</v>
      </c>
      <c r="E353" s="227">
        <v>43343</v>
      </c>
      <c r="F353" s="228">
        <v>0</v>
      </c>
      <c r="G353" s="230" t="s">
        <v>632</v>
      </c>
    </row>
    <row r="354" spans="1:7" x14ac:dyDescent="0.25">
      <c r="A354" s="160" t="s">
        <v>1010</v>
      </c>
      <c r="B354" s="160" t="s">
        <v>1019</v>
      </c>
      <c r="E354" s="227">
        <v>43373</v>
      </c>
      <c r="F354" s="228">
        <v>0</v>
      </c>
      <c r="G354" s="230" t="s">
        <v>632</v>
      </c>
    </row>
    <row r="355" spans="1:7" x14ac:dyDescent="0.25">
      <c r="A355" s="160" t="s">
        <v>1010</v>
      </c>
      <c r="B355" s="160" t="s">
        <v>1020</v>
      </c>
      <c r="E355" s="227">
        <v>43404</v>
      </c>
      <c r="F355" s="228">
        <v>0</v>
      </c>
      <c r="G355" s="230" t="s">
        <v>632</v>
      </c>
    </row>
    <row r="356" spans="1:7" x14ac:dyDescent="0.25">
      <c r="A356" s="160" t="s">
        <v>1010</v>
      </c>
      <c r="B356" s="160" t="s">
        <v>1021</v>
      </c>
      <c r="E356" s="227">
        <v>43434</v>
      </c>
      <c r="F356" s="228">
        <v>0</v>
      </c>
      <c r="G356" s="230" t="s">
        <v>632</v>
      </c>
    </row>
    <row r="357" spans="1:7" x14ac:dyDescent="0.25">
      <c r="A357" s="160" t="s">
        <v>1010</v>
      </c>
      <c r="B357" s="160" t="s">
        <v>1022</v>
      </c>
      <c r="E357" s="227">
        <v>43465</v>
      </c>
      <c r="F357" s="228">
        <v>0</v>
      </c>
      <c r="G357" s="230" t="s">
        <v>632</v>
      </c>
    </row>
    <row r="358" spans="1:7" x14ac:dyDescent="0.25">
      <c r="A358" s="160" t="s">
        <v>1023</v>
      </c>
      <c r="B358" s="160" t="s">
        <v>1024</v>
      </c>
      <c r="E358" s="227">
        <v>43131</v>
      </c>
      <c r="F358" s="228">
        <v>1479254.7</v>
      </c>
      <c r="G358" s="230" t="s">
        <v>632</v>
      </c>
    </row>
    <row r="359" spans="1:7" x14ac:dyDescent="0.25">
      <c r="A359" s="160" t="s">
        <v>1023</v>
      </c>
      <c r="B359" s="160" t="s">
        <v>1025</v>
      </c>
      <c r="E359" s="227">
        <v>43159</v>
      </c>
      <c r="F359" s="228">
        <v>1457306.04</v>
      </c>
      <c r="G359" s="230" t="s">
        <v>632</v>
      </c>
    </row>
    <row r="360" spans="1:7" x14ac:dyDescent="0.25">
      <c r="A360" s="160" t="s">
        <v>1023</v>
      </c>
      <c r="B360" s="160" t="s">
        <v>1026</v>
      </c>
      <c r="E360" s="227">
        <v>43190</v>
      </c>
      <c r="F360" s="228">
        <v>1444955.99</v>
      </c>
      <c r="G360" s="230" t="s">
        <v>632</v>
      </c>
    </row>
    <row r="361" spans="1:7" x14ac:dyDescent="0.25">
      <c r="A361" s="160" t="s">
        <v>1023</v>
      </c>
      <c r="B361" s="160" t="s">
        <v>1027</v>
      </c>
      <c r="E361" s="227">
        <v>43220</v>
      </c>
      <c r="F361" s="228">
        <v>1432605.94</v>
      </c>
      <c r="G361" s="230" t="s">
        <v>632</v>
      </c>
    </row>
    <row r="362" spans="1:7" x14ac:dyDescent="0.25">
      <c r="A362" s="160" t="s">
        <v>1023</v>
      </c>
      <c r="B362" s="160" t="s">
        <v>1028</v>
      </c>
      <c r="E362" s="227">
        <v>43251</v>
      </c>
      <c r="F362" s="228">
        <v>1420255.89</v>
      </c>
      <c r="G362" s="230" t="s">
        <v>632</v>
      </c>
    </row>
    <row r="363" spans="1:7" x14ac:dyDescent="0.25">
      <c r="A363" s="160" t="s">
        <v>1023</v>
      </c>
      <c r="B363" s="160" t="s">
        <v>1029</v>
      </c>
      <c r="E363" s="227">
        <v>43281</v>
      </c>
      <c r="F363" s="228">
        <v>1407905.84</v>
      </c>
      <c r="G363" s="230" t="s">
        <v>632</v>
      </c>
    </row>
    <row r="364" spans="1:7" x14ac:dyDescent="0.25">
      <c r="A364" s="160" t="s">
        <v>1023</v>
      </c>
      <c r="B364" s="160" t="s">
        <v>1030</v>
      </c>
      <c r="E364" s="227">
        <v>43312</v>
      </c>
      <c r="F364" s="228">
        <v>1395555.79</v>
      </c>
      <c r="G364" s="230" t="s">
        <v>632</v>
      </c>
    </row>
    <row r="365" spans="1:7" x14ac:dyDescent="0.25">
      <c r="A365" s="160" t="s">
        <v>1023</v>
      </c>
      <c r="B365" s="160" t="s">
        <v>1031</v>
      </c>
      <c r="E365" s="227">
        <v>43343</v>
      </c>
      <c r="F365" s="228">
        <v>1383205.74</v>
      </c>
      <c r="G365" s="230" t="s">
        <v>632</v>
      </c>
    </row>
    <row r="366" spans="1:7" x14ac:dyDescent="0.25">
      <c r="A366" s="160" t="s">
        <v>1023</v>
      </c>
      <c r="B366" s="160" t="s">
        <v>1032</v>
      </c>
      <c r="E366" s="227">
        <v>43373</v>
      </c>
      <c r="F366" s="228">
        <v>1370855.69</v>
      </c>
      <c r="G366" s="230" t="s">
        <v>632</v>
      </c>
    </row>
    <row r="367" spans="1:7" x14ac:dyDescent="0.25">
      <c r="A367" s="160" t="s">
        <v>1023</v>
      </c>
      <c r="B367" s="160" t="s">
        <v>1033</v>
      </c>
      <c r="E367" s="227">
        <v>43404</v>
      </c>
      <c r="F367" s="228">
        <v>1358505.64</v>
      </c>
      <c r="G367" s="230" t="s">
        <v>632</v>
      </c>
    </row>
    <row r="368" spans="1:7" x14ac:dyDescent="0.25">
      <c r="A368" s="160" t="s">
        <v>1023</v>
      </c>
      <c r="B368" s="160" t="s">
        <v>1034</v>
      </c>
      <c r="E368" s="227">
        <v>43434</v>
      </c>
      <c r="F368" s="228">
        <v>1346155.59</v>
      </c>
      <c r="G368" s="230" t="s">
        <v>632</v>
      </c>
    </row>
    <row r="369" spans="1:7" x14ac:dyDescent="0.25">
      <c r="A369" s="160" t="s">
        <v>1023</v>
      </c>
      <c r="B369" s="160" t="s">
        <v>1035</v>
      </c>
      <c r="E369" s="227">
        <v>43465</v>
      </c>
      <c r="F369" s="228">
        <v>1333805.54</v>
      </c>
      <c r="G369" s="230" t="s">
        <v>632</v>
      </c>
    </row>
    <row r="370" spans="1:7" x14ac:dyDescent="0.25">
      <c r="A370" s="160" t="s">
        <v>1036</v>
      </c>
      <c r="B370" s="160" t="s">
        <v>1037</v>
      </c>
      <c r="E370" s="227">
        <v>43131</v>
      </c>
      <c r="F370" s="228">
        <v>0</v>
      </c>
      <c r="G370" s="230" t="s">
        <v>632</v>
      </c>
    </row>
    <row r="371" spans="1:7" x14ac:dyDescent="0.25">
      <c r="A371" s="160" t="s">
        <v>1036</v>
      </c>
      <c r="B371" s="160" t="s">
        <v>1038</v>
      </c>
      <c r="E371" s="227">
        <v>43159</v>
      </c>
      <c r="F371" s="228">
        <v>0</v>
      </c>
      <c r="G371" s="230" t="s">
        <v>632</v>
      </c>
    </row>
    <row r="372" spans="1:7" x14ac:dyDescent="0.25">
      <c r="A372" s="160" t="s">
        <v>1036</v>
      </c>
      <c r="B372" s="160" t="s">
        <v>1039</v>
      </c>
      <c r="E372" s="227">
        <v>43190</v>
      </c>
      <c r="F372" s="228">
        <v>0</v>
      </c>
      <c r="G372" s="230" t="s">
        <v>632</v>
      </c>
    </row>
    <row r="373" spans="1:7" x14ac:dyDescent="0.25">
      <c r="A373" s="160" t="s">
        <v>1036</v>
      </c>
      <c r="B373" s="160" t="s">
        <v>1040</v>
      </c>
      <c r="E373" s="227">
        <v>43220</v>
      </c>
      <c r="F373" s="228">
        <v>0</v>
      </c>
      <c r="G373" s="230" t="s">
        <v>632</v>
      </c>
    </row>
    <row r="374" spans="1:7" x14ac:dyDescent="0.25">
      <c r="A374" s="160" t="s">
        <v>1036</v>
      </c>
      <c r="B374" s="160" t="s">
        <v>1041</v>
      </c>
      <c r="E374" s="227">
        <v>43251</v>
      </c>
      <c r="F374" s="228">
        <v>0</v>
      </c>
      <c r="G374" s="230" t="s">
        <v>632</v>
      </c>
    </row>
    <row r="375" spans="1:7" x14ac:dyDescent="0.25">
      <c r="A375" s="160" t="s">
        <v>1036</v>
      </c>
      <c r="B375" s="160" t="s">
        <v>1042</v>
      </c>
      <c r="E375" s="227">
        <v>43281</v>
      </c>
      <c r="F375" s="228">
        <v>0</v>
      </c>
      <c r="G375" s="230" t="s">
        <v>632</v>
      </c>
    </row>
    <row r="376" spans="1:7" x14ac:dyDescent="0.25">
      <c r="A376" s="160" t="s">
        <v>1036</v>
      </c>
      <c r="B376" s="160" t="s">
        <v>1043</v>
      </c>
      <c r="E376" s="227">
        <v>43312</v>
      </c>
      <c r="F376" s="228">
        <v>0</v>
      </c>
      <c r="G376" s="230" t="s">
        <v>632</v>
      </c>
    </row>
    <row r="377" spans="1:7" x14ac:dyDescent="0.25">
      <c r="A377" s="160" t="s">
        <v>1036</v>
      </c>
      <c r="B377" s="160" t="s">
        <v>1044</v>
      </c>
      <c r="E377" s="227">
        <v>43343</v>
      </c>
      <c r="F377" s="228">
        <v>0</v>
      </c>
      <c r="G377" s="230" t="s">
        <v>632</v>
      </c>
    </row>
    <row r="378" spans="1:7" x14ac:dyDescent="0.25">
      <c r="A378" s="160" t="s">
        <v>1036</v>
      </c>
      <c r="B378" s="160" t="s">
        <v>1045</v>
      </c>
      <c r="E378" s="227">
        <v>43373</v>
      </c>
      <c r="F378" s="228">
        <v>0</v>
      </c>
      <c r="G378" s="230" t="s">
        <v>632</v>
      </c>
    </row>
    <row r="379" spans="1:7" x14ac:dyDescent="0.25">
      <c r="A379" s="160" t="s">
        <v>1036</v>
      </c>
      <c r="B379" s="160" t="s">
        <v>1046</v>
      </c>
      <c r="E379" s="227">
        <v>43404</v>
      </c>
      <c r="F379" s="228">
        <v>0</v>
      </c>
      <c r="G379" s="230" t="s">
        <v>632</v>
      </c>
    </row>
    <row r="380" spans="1:7" x14ac:dyDescent="0.25">
      <c r="A380" s="160" t="s">
        <v>1036</v>
      </c>
      <c r="B380" s="160" t="s">
        <v>1047</v>
      </c>
      <c r="E380" s="227">
        <v>43434</v>
      </c>
      <c r="F380" s="228">
        <v>0</v>
      </c>
      <c r="G380" s="230" t="s">
        <v>632</v>
      </c>
    </row>
    <row r="381" spans="1:7" x14ac:dyDescent="0.25">
      <c r="A381" s="160" t="s">
        <v>1036</v>
      </c>
      <c r="B381" s="160" t="s">
        <v>1048</v>
      </c>
      <c r="E381" s="227">
        <v>43465</v>
      </c>
      <c r="F381" s="228">
        <v>0</v>
      </c>
      <c r="G381" s="230" t="s">
        <v>632</v>
      </c>
    </row>
    <row r="382" spans="1:7" x14ac:dyDescent="0.25">
      <c r="A382" s="160" t="s">
        <v>1049</v>
      </c>
      <c r="B382" s="160" t="s">
        <v>1050</v>
      </c>
      <c r="E382" s="227">
        <v>43131</v>
      </c>
      <c r="F382" s="228">
        <v>0</v>
      </c>
      <c r="G382" s="230" t="s">
        <v>632</v>
      </c>
    </row>
    <row r="383" spans="1:7" x14ac:dyDescent="0.25">
      <c r="A383" s="160" t="s">
        <v>1049</v>
      </c>
      <c r="B383" s="160" t="s">
        <v>1051</v>
      </c>
      <c r="E383" s="227">
        <v>43159</v>
      </c>
      <c r="F383" s="228">
        <v>0</v>
      </c>
      <c r="G383" s="230" t="s">
        <v>632</v>
      </c>
    </row>
    <row r="384" spans="1:7" x14ac:dyDescent="0.25">
      <c r="A384" s="160" t="s">
        <v>1049</v>
      </c>
      <c r="B384" s="160" t="s">
        <v>1052</v>
      </c>
      <c r="E384" s="227">
        <v>43190</v>
      </c>
      <c r="F384" s="228">
        <v>0</v>
      </c>
      <c r="G384" s="230" t="s">
        <v>632</v>
      </c>
    </row>
    <row r="385" spans="1:7" x14ac:dyDescent="0.25">
      <c r="A385" s="160" t="s">
        <v>1049</v>
      </c>
      <c r="B385" s="160" t="s">
        <v>1053</v>
      </c>
      <c r="E385" s="227">
        <v>43220</v>
      </c>
      <c r="F385" s="228">
        <v>0</v>
      </c>
      <c r="G385" s="230" t="s">
        <v>632</v>
      </c>
    </row>
    <row r="386" spans="1:7" x14ac:dyDescent="0.25">
      <c r="A386" s="160" t="s">
        <v>1049</v>
      </c>
      <c r="B386" s="160" t="s">
        <v>1054</v>
      </c>
      <c r="E386" s="227">
        <v>43251</v>
      </c>
      <c r="F386" s="228">
        <v>0</v>
      </c>
      <c r="G386" s="230" t="s">
        <v>632</v>
      </c>
    </row>
    <row r="387" spans="1:7" x14ac:dyDescent="0.25">
      <c r="A387" s="160" t="s">
        <v>1049</v>
      </c>
      <c r="B387" s="160" t="s">
        <v>1055</v>
      </c>
      <c r="E387" s="227">
        <v>43281</v>
      </c>
      <c r="F387" s="228">
        <v>0</v>
      </c>
      <c r="G387" s="230" t="s">
        <v>632</v>
      </c>
    </row>
    <row r="388" spans="1:7" x14ac:dyDescent="0.25">
      <c r="A388" s="160" t="s">
        <v>1049</v>
      </c>
      <c r="B388" s="160" t="s">
        <v>1056</v>
      </c>
      <c r="E388" s="227">
        <v>43312</v>
      </c>
      <c r="F388" s="228">
        <v>0</v>
      </c>
      <c r="G388" s="230" t="s">
        <v>632</v>
      </c>
    </row>
    <row r="389" spans="1:7" x14ac:dyDescent="0.25">
      <c r="A389" s="160" t="s">
        <v>1049</v>
      </c>
      <c r="B389" s="160" t="s">
        <v>1057</v>
      </c>
      <c r="E389" s="227">
        <v>43343</v>
      </c>
      <c r="F389" s="228">
        <v>0</v>
      </c>
      <c r="G389" s="230" t="s">
        <v>632</v>
      </c>
    </row>
    <row r="390" spans="1:7" x14ac:dyDescent="0.25">
      <c r="A390" s="160" t="s">
        <v>1049</v>
      </c>
      <c r="B390" s="160" t="s">
        <v>1058</v>
      </c>
      <c r="E390" s="227">
        <v>43373</v>
      </c>
      <c r="F390" s="228">
        <v>0</v>
      </c>
      <c r="G390" s="230" t="s">
        <v>632</v>
      </c>
    </row>
    <row r="391" spans="1:7" x14ac:dyDescent="0.25">
      <c r="A391" s="160" t="s">
        <v>1049</v>
      </c>
      <c r="B391" s="160" t="s">
        <v>1059</v>
      </c>
      <c r="E391" s="227">
        <v>43404</v>
      </c>
      <c r="F391" s="228">
        <v>0</v>
      </c>
      <c r="G391" s="230" t="s">
        <v>632</v>
      </c>
    </row>
    <row r="392" spans="1:7" x14ac:dyDescent="0.25">
      <c r="A392" s="160" t="s">
        <v>1049</v>
      </c>
      <c r="B392" s="160" t="s">
        <v>1060</v>
      </c>
      <c r="E392" s="227">
        <v>43434</v>
      </c>
      <c r="F392" s="228">
        <v>0</v>
      </c>
      <c r="G392" s="230" t="s">
        <v>632</v>
      </c>
    </row>
    <row r="393" spans="1:7" x14ac:dyDescent="0.25">
      <c r="A393" s="160" t="s">
        <v>1049</v>
      </c>
      <c r="B393" s="160" t="s">
        <v>1061</v>
      </c>
      <c r="E393" s="227">
        <v>43465</v>
      </c>
      <c r="F393" s="228">
        <v>0</v>
      </c>
      <c r="G393" s="230" t="s">
        <v>632</v>
      </c>
    </row>
    <row r="394" spans="1:7" x14ac:dyDescent="0.25">
      <c r="A394" s="160" t="s">
        <v>1062</v>
      </c>
      <c r="B394" s="160" t="s">
        <v>1063</v>
      </c>
      <c r="E394" s="227">
        <v>43131</v>
      </c>
      <c r="F394" s="228">
        <v>0</v>
      </c>
      <c r="G394" s="230" t="s">
        <v>632</v>
      </c>
    </row>
    <row r="395" spans="1:7" x14ac:dyDescent="0.25">
      <c r="A395" s="160" t="s">
        <v>1062</v>
      </c>
      <c r="B395" s="160" t="s">
        <v>1064</v>
      </c>
      <c r="E395" s="227">
        <v>43159</v>
      </c>
      <c r="F395" s="228">
        <v>0</v>
      </c>
      <c r="G395" s="230" t="s">
        <v>632</v>
      </c>
    </row>
    <row r="396" spans="1:7" x14ac:dyDescent="0.25">
      <c r="A396" s="160" t="s">
        <v>1062</v>
      </c>
      <c r="B396" s="160" t="s">
        <v>1065</v>
      </c>
      <c r="E396" s="227">
        <v>43190</v>
      </c>
      <c r="F396" s="228">
        <v>0</v>
      </c>
      <c r="G396" s="230" t="s">
        <v>632</v>
      </c>
    </row>
    <row r="397" spans="1:7" x14ac:dyDescent="0.25">
      <c r="A397" s="160" t="s">
        <v>1062</v>
      </c>
      <c r="B397" s="160" t="s">
        <v>1066</v>
      </c>
      <c r="E397" s="227">
        <v>43220</v>
      </c>
      <c r="F397" s="228">
        <v>0</v>
      </c>
      <c r="G397" s="230" t="s">
        <v>632</v>
      </c>
    </row>
    <row r="398" spans="1:7" x14ac:dyDescent="0.25">
      <c r="A398" s="160" t="s">
        <v>1062</v>
      </c>
      <c r="B398" s="160" t="s">
        <v>1067</v>
      </c>
      <c r="E398" s="227">
        <v>43251</v>
      </c>
      <c r="F398" s="228">
        <v>0</v>
      </c>
      <c r="G398" s="230" t="s">
        <v>632</v>
      </c>
    </row>
    <row r="399" spans="1:7" x14ac:dyDescent="0.25">
      <c r="A399" s="160" t="s">
        <v>1062</v>
      </c>
      <c r="B399" s="160" t="s">
        <v>1068</v>
      </c>
      <c r="E399" s="227">
        <v>43281</v>
      </c>
      <c r="F399" s="228">
        <v>0</v>
      </c>
      <c r="G399" s="230" t="s">
        <v>632</v>
      </c>
    </row>
    <row r="400" spans="1:7" x14ac:dyDescent="0.25">
      <c r="A400" s="160" t="s">
        <v>1062</v>
      </c>
      <c r="B400" s="160" t="s">
        <v>1069</v>
      </c>
      <c r="E400" s="227">
        <v>43312</v>
      </c>
      <c r="F400" s="228">
        <v>0</v>
      </c>
      <c r="G400" s="230" t="s">
        <v>632</v>
      </c>
    </row>
    <row r="401" spans="1:7" x14ac:dyDescent="0.25">
      <c r="A401" s="160" t="s">
        <v>1062</v>
      </c>
      <c r="B401" s="160" t="s">
        <v>1070</v>
      </c>
      <c r="E401" s="227">
        <v>43343</v>
      </c>
      <c r="F401" s="228">
        <v>0</v>
      </c>
      <c r="G401" s="230" t="s">
        <v>632</v>
      </c>
    </row>
    <row r="402" spans="1:7" x14ac:dyDescent="0.25">
      <c r="A402" s="160" t="s">
        <v>1062</v>
      </c>
      <c r="B402" s="160" t="s">
        <v>1071</v>
      </c>
      <c r="E402" s="227">
        <v>43373</v>
      </c>
      <c r="F402" s="228">
        <v>0</v>
      </c>
      <c r="G402" s="230" t="s">
        <v>632</v>
      </c>
    </row>
    <row r="403" spans="1:7" x14ac:dyDescent="0.25">
      <c r="A403" s="160" t="s">
        <v>1062</v>
      </c>
      <c r="B403" s="160" t="s">
        <v>1072</v>
      </c>
      <c r="E403" s="227">
        <v>43404</v>
      </c>
      <c r="F403" s="228">
        <v>0</v>
      </c>
      <c r="G403" s="230" t="s">
        <v>632</v>
      </c>
    </row>
    <row r="404" spans="1:7" x14ac:dyDescent="0.25">
      <c r="A404" s="160" t="s">
        <v>1062</v>
      </c>
      <c r="B404" s="160" t="s">
        <v>1073</v>
      </c>
      <c r="E404" s="227">
        <v>43434</v>
      </c>
      <c r="F404" s="228">
        <v>0</v>
      </c>
      <c r="G404" s="230" t="s">
        <v>632</v>
      </c>
    </row>
    <row r="405" spans="1:7" x14ac:dyDescent="0.25">
      <c r="A405" s="160" t="s">
        <v>1062</v>
      </c>
      <c r="B405" s="160" t="s">
        <v>1074</v>
      </c>
      <c r="E405" s="227">
        <v>43465</v>
      </c>
      <c r="F405" s="228">
        <v>0</v>
      </c>
      <c r="G405" s="230" t="s">
        <v>632</v>
      </c>
    </row>
    <row r="406" spans="1:7" x14ac:dyDescent="0.25">
      <c r="A406" s="160" t="s">
        <v>1075</v>
      </c>
      <c r="B406" s="160" t="s">
        <v>1076</v>
      </c>
      <c r="E406" s="227">
        <v>43131</v>
      </c>
      <c r="F406" s="228">
        <v>0</v>
      </c>
      <c r="G406" s="229">
        <v>0</v>
      </c>
    </row>
    <row r="407" spans="1:7" x14ac:dyDescent="0.25">
      <c r="A407" s="160" t="s">
        <v>1075</v>
      </c>
      <c r="B407" s="160" t="s">
        <v>1077</v>
      </c>
      <c r="E407" s="227">
        <v>43159</v>
      </c>
      <c r="F407" s="228">
        <v>0</v>
      </c>
      <c r="G407" s="229">
        <v>0</v>
      </c>
    </row>
    <row r="408" spans="1:7" x14ac:dyDescent="0.25">
      <c r="A408" s="160" t="s">
        <v>1075</v>
      </c>
      <c r="B408" s="160" t="s">
        <v>1078</v>
      </c>
      <c r="E408" s="227">
        <v>43190</v>
      </c>
      <c r="F408" s="228">
        <v>0</v>
      </c>
      <c r="G408" s="229">
        <v>0</v>
      </c>
    </row>
    <row r="409" spans="1:7" x14ac:dyDescent="0.25">
      <c r="A409" s="160" t="s">
        <v>1075</v>
      </c>
      <c r="B409" s="160" t="s">
        <v>1079</v>
      </c>
      <c r="E409" s="227">
        <v>43220</v>
      </c>
      <c r="F409" s="228">
        <v>0</v>
      </c>
      <c r="G409" s="229">
        <v>0</v>
      </c>
    </row>
    <row r="410" spans="1:7" x14ac:dyDescent="0.25">
      <c r="A410" s="160" t="s">
        <v>1075</v>
      </c>
      <c r="B410" s="160" t="s">
        <v>1080</v>
      </c>
      <c r="E410" s="227">
        <v>43251</v>
      </c>
      <c r="F410" s="228">
        <v>0</v>
      </c>
      <c r="G410" s="229">
        <v>0</v>
      </c>
    </row>
    <row r="411" spans="1:7" x14ac:dyDescent="0.25">
      <c r="A411" s="160" t="s">
        <v>1075</v>
      </c>
      <c r="B411" s="160" t="s">
        <v>1081</v>
      </c>
      <c r="E411" s="227">
        <v>43281</v>
      </c>
      <c r="F411" s="228">
        <v>0</v>
      </c>
      <c r="G411" s="229">
        <v>0</v>
      </c>
    </row>
    <row r="412" spans="1:7" x14ac:dyDescent="0.25">
      <c r="A412" s="160" t="s">
        <v>1075</v>
      </c>
      <c r="B412" s="160" t="s">
        <v>1082</v>
      </c>
      <c r="E412" s="227">
        <v>43312</v>
      </c>
      <c r="F412" s="228">
        <v>0</v>
      </c>
      <c r="G412" s="229">
        <v>0</v>
      </c>
    </row>
    <row r="413" spans="1:7" x14ac:dyDescent="0.25">
      <c r="A413" s="160" t="s">
        <v>1075</v>
      </c>
      <c r="B413" s="160" t="s">
        <v>1083</v>
      </c>
      <c r="E413" s="227">
        <v>43343</v>
      </c>
      <c r="F413" s="228">
        <v>0</v>
      </c>
      <c r="G413" s="229">
        <v>0</v>
      </c>
    </row>
    <row r="414" spans="1:7" x14ac:dyDescent="0.25">
      <c r="A414" s="160" t="s">
        <v>1075</v>
      </c>
      <c r="B414" s="160" t="s">
        <v>1084</v>
      </c>
      <c r="E414" s="227">
        <v>43373</v>
      </c>
      <c r="F414" s="228">
        <v>0</v>
      </c>
      <c r="G414" s="229">
        <v>0</v>
      </c>
    </row>
    <row r="415" spans="1:7" x14ac:dyDescent="0.25">
      <c r="A415" s="160" t="s">
        <v>1075</v>
      </c>
      <c r="B415" s="160" t="s">
        <v>1085</v>
      </c>
      <c r="E415" s="227">
        <v>43404</v>
      </c>
      <c r="F415" s="228">
        <v>0</v>
      </c>
      <c r="G415" s="229">
        <v>0</v>
      </c>
    </row>
    <row r="416" spans="1:7" x14ac:dyDescent="0.25">
      <c r="A416" s="160" t="s">
        <v>1075</v>
      </c>
      <c r="B416" s="160" t="s">
        <v>1086</v>
      </c>
      <c r="E416" s="227">
        <v>43434</v>
      </c>
      <c r="F416" s="228">
        <v>0</v>
      </c>
      <c r="G416" s="229">
        <v>0</v>
      </c>
    </row>
    <row r="417" spans="1:7" x14ac:dyDescent="0.25">
      <c r="A417" s="160" t="s">
        <v>1075</v>
      </c>
      <c r="B417" s="160" t="s">
        <v>1087</v>
      </c>
      <c r="E417" s="227">
        <v>43465</v>
      </c>
      <c r="F417" s="228">
        <v>0</v>
      </c>
      <c r="G417" s="229">
        <v>0</v>
      </c>
    </row>
    <row r="418" spans="1:7" x14ac:dyDescent="0.25">
      <c r="A418" s="160" t="s">
        <v>1088</v>
      </c>
      <c r="B418" s="160" t="s">
        <v>1089</v>
      </c>
      <c r="E418" s="227">
        <v>43131</v>
      </c>
      <c r="F418" s="228">
        <v>12420759.6</v>
      </c>
      <c r="G418" s="229">
        <v>0.05</v>
      </c>
    </row>
    <row r="419" spans="1:7" x14ac:dyDescent="0.25">
      <c r="A419" s="160" t="s">
        <v>1088</v>
      </c>
      <c r="B419" s="160" t="s">
        <v>1090</v>
      </c>
      <c r="E419" s="227">
        <v>43159</v>
      </c>
      <c r="F419" s="228">
        <v>12417979.890000001</v>
      </c>
      <c r="G419" s="229">
        <v>0.05</v>
      </c>
    </row>
    <row r="420" spans="1:7" x14ac:dyDescent="0.25">
      <c r="A420" s="160" t="s">
        <v>1088</v>
      </c>
      <c r="B420" s="160" t="s">
        <v>1091</v>
      </c>
      <c r="E420" s="227">
        <v>43190</v>
      </c>
      <c r="F420" s="228">
        <v>12439414.869999999</v>
      </c>
      <c r="G420" s="229">
        <v>0.05</v>
      </c>
    </row>
    <row r="421" spans="1:7" x14ac:dyDescent="0.25">
      <c r="A421" s="160" t="s">
        <v>1088</v>
      </c>
      <c r="B421" s="160" t="s">
        <v>1092</v>
      </c>
      <c r="E421" s="227">
        <v>43220</v>
      </c>
      <c r="F421" s="228">
        <v>12463896.65</v>
      </c>
      <c r="G421" s="229">
        <v>0.05</v>
      </c>
    </row>
    <row r="422" spans="1:7" x14ac:dyDescent="0.25">
      <c r="A422" s="160" t="s">
        <v>1088</v>
      </c>
      <c r="B422" s="160" t="s">
        <v>1093</v>
      </c>
      <c r="E422" s="227">
        <v>43251</v>
      </c>
      <c r="F422" s="228">
        <v>12463082.359999999</v>
      </c>
      <c r="G422" s="229">
        <v>0.05</v>
      </c>
    </row>
    <row r="423" spans="1:7" x14ac:dyDescent="0.25">
      <c r="A423" s="160" t="s">
        <v>1088</v>
      </c>
      <c r="B423" s="160" t="s">
        <v>1094</v>
      </c>
      <c r="E423" s="227">
        <v>43281</v>
      </c>
      <c r="F423" s="228">
        <v>12462268.060000001</v>
      </c>
      <c r="G423" s="229">
        <v>0.05</v>
      </c>
    </row>
    <row r="424" spans="1:7" x14ac:dyDescent="0.25">
      <c r="A424" s="160" t="s">
        <v>1088</v>
      </c>
      <c r="B424" s="160" t="s">
        <v>1095</v>
      </c>
      <c r="E424" s="227">
        <v>43312</v>
      </c>
      <c r="F424" s="228">
        <v>23949415.620000001</v>
      </c>
      <c r="G424" s="229">
        <v>0.05</v>
      </c>
    </row>
    <row r="425" spans="1:7" x14ac:dyDescent="0.25">
      <c r="A425" s="160" t="s">
        <v>1088</v>
      </c>
      <c r="B425" s="160" t="s">
        <v>1096</v>
      </c>
      <c r="E425" s="227">
        <v>43343</v>
      </c>
      <c r="F425" s="228">
        <v>23949415.620000001</v>
      </c>
      <c r="G425" s="229">
        <v>0.05</v>
      </c>
    </row>
    <row r="426" spans="1:7" x14ac:dyDescent="0.25">
      <c r="A426" s="160" t="s">
        <v>1088</v>
      </c>
      <c r="B426" s="160" t="s">
        <v>1097</v>
      </c>
      <c r="E426" s="227">
        <v>43373</v>
      </c>
      <c r="F426" s="228">
        <v>23949415.620000001</v>
      </c>
      <c r="G426" s="229">
        <v>0.05</v>
      </c>
    </row>
    <row r="427" spans="1:7" x14ac:dyDescent="0.25">
      <c r="A427" s="160" t="s">
        <v>1088</v>
      </c>
      <c r="B427" s="160" t="s">
        <v>1098</v>
      </c>
      <c r="E427" s="227">
        <v>43404</v>
      </c>
      <c r="F427" s="228">
        <v>23949415.620000001</v>
      </c>
      <c r="G427" s="229">
        <v>0.05</v>
      </c>
    </row>
    <row r="428" spans="1:7" x14ac:dyDescent="0.25">
      <c r="A428" s="160" t="s">
        <v>1088</v>
      </c>
      <c r="B428" s="160" t="s">
        <v>1099</v>
      </c>
      <c r="E428" s="227">
        <v>43434</v>
      </c>
      <c r="F428" s="228">
        <v>23949415.620000001</v>
      </c>
      <c r="G428" s="229">
        <v>0.05</v>
      </c>
    </row>
    <row r="429" spans="1:7" x14ac:dyDescent="0.25">
      <c r="A429" s="160" t="s">
        <v>1088</v>
      </c>
      <c r="B429" s="160" t="s">
        <v>1100</v>
      </c>
      <c r="E429" s="227">
        <v>43465</v>
      </c>
      <c r="F429" s="228">
        <v>26122033.010000002</v>
      </c>
      <c r="G429" s="229">
        <v>0.05</v>
      </c>
    </row>
    <row r="430" spans="1:7" x14ac:dyDescent="0.25">
      <c r="A430" s="160" t="s">
        <v>1101</v>
      </c>
      <c r="B430" s="160" t="s">
        <v>1102</v>
      </c>
      <c r="E430" s="227">
        <v>43131</v>
      </c>
      <c r="F430" s="228">
        <v>5319104.41</v>
      </c>
      <c r="G430" s="229" t="s">
        <v>632</v>
      </c>
    </row>
    <row r="431" spans="1:7" x14ac:dyDescent="0.25">
      <c r="A431" s="160" t="s">
        <v>1101</v>
      </c>
      <c r="B431" s="160" t="s">
        <v>1103</v>
      </c>
      <c r="E431" s="227">
        <v>43159</v>
      </c>
      <c r="F431" s="228">
        <v>5230452.67</v>
      </c>
      <c r="G431" s="229" t="s">
        <v>632</v>
      </c>
    </row>
    <row r="432" spans="1:7" x14ac:dyDescent="0.25">
      <c r="A432" s="160" t="s">
        <v>1101</v>
      </c>
      <c r="B432" s="160" t="s">
        <v>1104</v>
      </c>
      <c r="E432" s="227">
        <v>43190</v>
      </c>
      <c r="F432" s="228">
        <v>5141800.93</v>
      </c>
      <c r="G432" s="229" t="s">
        <v>632</v>
      </c>
    </row>
    <row r="433" spans="1:7" x14ac:dyDescent="0.25">
      <c r="A433" s="160" t="s">
        <v>1101</v>
      </c>
      <c r="B433" s="160" t="s">
        <v>1105</v>
      </c>
      <c r="E433" s="227">
        <v>43220</v>
      </c>
      <c r="F433" s="228">
        <v>5053149.1900000004</v>
      </c>
      <c r="G433" s="229" t="s">
        <v>632</v>
      </c>
    </row>
    <row r="434" spans="1:7" x14ac:dyDescent="0.25">
      <c r="A434" s="160" t="s">
        <v>1101</v>
      </c>
      <c r="B434" s="160" t="s">
        <v>1106</v>
      </c>
      <c r="E434" s="227">
        <v>43251</v>
      </c>
      <c r="F434" s="228">
        <v>4964497.45</v>
      </c>
      <c r="G434" s="229" t="s">
        <v>632</v>
      </c>
    </row>
    <row r="435" spans="1:7" x14ac:dyDescent="0.25">
      <c r="A435" s="160" t="s">
        <v>1101</v>
      </c>
      <c r="B435" s="160" t="s">
        <v>1107</v>
      </c>
      <c r="E435" s="227">
        <v>43281</v>
      </c>
      <c r="F435" s="228">
        <v>4875845.71</v>
      </c>
      <c r="G435" s="229" t="s">
        <v>632</v>
      </c>
    </row>
    <row r="436" spans="1:7" x14ac:dyDescent="0.25">
      <c r="A436" s="160" t="s">
        <v>1101</v>
      </c>
      <c r="B436" s="160" t="s">
        <v>1108</v>
      </c>
      <c r="E436" s="227">
        <v>43312</v>
      </c>
      <c r="F436" s="228">
        <v>-0.03</v>
      </c>
      <c r="G436" s="229" t="s">
        <v>632</v>
      </c>
    </row>
    <row r="437" spans="1:7" x14ac:dyDescent="0.25">
      <c r="A437" s="160" t="s">
        <v>1101</v>
      </c>
      <c r="B437" s="160" t="s">
        <v>1109</v>
      </c>
      <c r="E437" s="227">
        <v>43343</v>
      </c>
      <c r="F437" s="228">
        <v>-0.03</v>
      </c>
      <c r="G437" s="229" t="s">
        <v>632</v>
      </c>
    </row>
    <row r="438" spans="1:7" x14ac:dyDescent="0.25">
      <c r="A438" s="160" t="s">
        <v>1101</v>
      </c>
      <c r="B438" s="160" t="s">
        <v>1110</v>
      </c>
      <c r="E438" s="227">
        <v>43373</v>
      </c>
      <c r="F438" s="228">
        <v>-0.03</v>
      </c>
      <c r="G438" s="229" t="s">
        <v>632</v>
      </c>
    </row>
    <row r="439" spans="1:7" x14ac:dyDescent="0.25">
      <c r="A439" s="160" t="s">
        <v>1101</v>
      </c>
      <c r="B439" s="160" t="s">
        <v>1111</v>
      </c>
      <c r="E439" s="227">
        <v>43404</v>
      </c>
      <c r="F439" s="228">
        <v>-0.03</v>
      </c>
      <c r="G439" s="229" t="s">
        <v>632</v>
      </c>
    </row>
    <row r="440" spans="1:7" x14ac:dyDescent="0.25">
      <c r="A440" s="160" t="s">
        <v>1101</v>
      </c>
      <c r="B440" s="160" t="s">
        <v>1112</v>
      </c>
      <c r="E440" s="227">
        <v>43434</v>
      </c>
      <c r="F440" s="228">
        <v>-0.03</v>
      </c>
      <c r="G440" s="229" t="s">
        <v>632</v>
      </c>
    </row>
    <row r="441" spans="1:7" x14ac:dyDescent="0.25">
      <c r="A441" s="160" t="s">
        <v>1101</v>
      </c>
      <c r="B441" s="160" t="s">
        <v>1113</v>
      </c>
      <c r="E441" s="227">
        <v>43465</v>
      </c>
      <c r="F441" s="228">
        <v>-0.03</v>
      </c>
      <c r="G441" s="229" t="s">
        <v>632</v>
      </c>
    </row>
    <row r="442" spans="1:7" x14ac:dyDescent="0.25">
      <c r="A442" s="160" t="s">
        <v>1114</v>
      </c>
      <c r="B442" s="160" t="s">
        <v>1115</v>
      </c>
      <c r="E442" s="227">
        <v>43131</v>
      </c>
      <c r="F442" s="228">
        <v>88132044.370000005</v>
      </c>
      <c r="G442" s="229">
        <v>0.2</v>
      </c>
    </row>
    <row r="443" spans="1:7" x14ac:dyDescent="0.25">
      <c r="A443" s="160" t="s">
        <v>1114</v>
      </c>
      <c r="B443" s="160" t="s">
        <v>1116</v>
      </c>
      <c r="E443" s="227">
        <v>43159</v>
      </c>
      <c r="F443" s="228">
        <v>90009522.239999995</v>
      </c>
      <c r="G443" s="229">
        <v>0.2</v>
      </c>
    </row>
    <row r="444" spans="1:7" x14ac:dyDescent="0.25">
      <c r="A444" s="160" t="s">
        <v>1114</v>
      </c>
      <c r="B444" s="160" t="s">
        <v>1117</v>
      </c>
      <c r="E444" s="227">
        <v>43190</v>
      </c>
      <c r="F444" s="228">
        <v>90276067.280000001</v>
      </c>
      <c r="G444" s="229">
        <v>0.2</v>
      </c>
    </row>
    <row r="445" spans="1:7" x14ac:dyDescent="0.25">
      <c r="A445" s="160" t="s">
        <v>1114</v>
      </c>
      <c r="B445" s="160" t="s">
        <v>1118</v>
      </c>
      <c r="E445" s="227">
        <v>43220</v>
      </c>
      <c r="F445" s="228">
        <v>90364351.519999996</v>
      </c>
      <c r="G445" s="229">
        <v>0.2</v>
      </c>
    </row>
    <row r="446" spans="1:7" x14ac:dyDescent="0.25">
      <c r="A446" s="160" t="s">
        <v>1114</v>
      </c>
      <c r="B446" s="160" t="s">
        <v>1119</v>
      </c>
      <c r="E446" s="227">
        <v>43251</v>
      </c>
      <c r="F446" s="228">
        <v>87405429.5</v>
      </c>
      <c r="G446" s="229">
        <v>0.2</v>
      </c>
    </row>
    <row r="447" spans="1:7" x14ac:dyDescent="0.25">
      <c r="A447" s="160" t="s">
        <v>1114</v>
      </c>
      <c r="B447" s="160" t="s">
        <v>1120</v>
      </c>
      <c r="E447" s="227">
        <v>43281</v>
      </c>
      <c r="F447" s="228">
        <v>84711566.939999998</v>
      </c>
      <c r="G447" s="229">
        <v>0.2</v>
      </c>
    </row>
    <row r="448" spans="1:7" x14ac:dyDescent="0.25">
      <c r="A448" s="160" t="s">
        <v>1114</v>
      </c>
      <c r="B448" s="160" t="s">
        <v>1121</v>
      </c>
      <c r="E448" s="227">
        <v>43312</v>
      </c>
      <c r="F448" s="228">
        <v>85496301.480000004</v>
      </c>
      <c r="G448" s="229">
        <v>0.2</v>
      </c>
    </row>
    <row r="449" spans="1:7" x14ac:dyDescent="0.25">
      <c r="A449" s="160" t="s">
        <v>1114</v>
      </c>
      <c r="B449" s="160" t="s">
        <v>1122</v>
      </c>
      <c r="E449" s="227">
        <v>43343</v>
      </c>
      <c r="F449" s="228">
        <v>87495348</v>
      </c>
      <c r="G449" s="229">
        <v>0.2</v>
      </c>
    </row>
    <row r="450" spans="1:7" x14ac:dyDescent="0.25">
      <c r="A450" s="160" t="s">
        <v>1114</v>
      </c>
      <c r="B450" s="160" t="s">
        <v>1123</v>
      </c>
      <c r="E450" s="227">
        <v>43373</v>
      </c>
      <c r="F450" s="228">
        <v>90142089.620000005</v>
      </c>
      <c r="G450" s="229">
        <v>0.2</v>
      </c>
    </row>
    <row r="451" spans="1:7" x14ac:dyDescent="0.25">
      <c r="A451" s="160" t="s">
        <v>1114</v>
      </c>
      <c r="B451" s="160" t="s">
        <v>1124</v>
      </c>
      <c r="E451" s="227">
        <v>43404</v>
      </c>
      <c r="F451" s="228">
        <v>92432970.109999999</v>
      </c>
      <c r="G451" s="229">
        <v>0.2</v>
      </c>
    </row>
    <row r="452" spans="1:7" x14ac:dyDescent="0.25">
      <c r="A452" s="160" t="s">
        <v>1114</v>
      </c>
      <c r="B452" s="160" t="s">
        <v>1125</v>
      </c>
      <c r="E452" s="227">
        <v>43434</v>
      </c>
      <c r="F452" s="228">
        <v>93434654.700000003</v>
      </c>
      <c r="G452" s="229">
        <v>0.2</v>
      </c>
    </row>
    <row r="453" spans="1:7" x14ac:dyDescent="0.25">
      <c r="A453" s="160" t="s">
        <v>1114</v>
      </c>
      <c r="B453" s="160" t="s">
        <v>1126</v>
      </c>
      <c r="E453" s="227">
        <v>43465</v>
      </c>
      <c r="F453" s="228">
        <v>99624667.019999996</v>
      </c>
      <c r="G453" s="229">
        <v>0.2</v>
      </c>
    </row>
    <row r="454" spans="1:7" x14ac:dyDescent="0.25">
      <c r="A454" s="160" t="s">
        <v>1127</v>
      </c>
      <c r="B454" s="160" t="s">
        <v>1128</v>
      </c>
      <c r="E454" s="227">
        <v>43131</v>
      </c>
      <c r="F454" s="228">
        <v>0</v>
      </c>
      <c r="G454" s="229">
        <v>0.05</v>
      </c>
    </row>
    <row r="455" spans="1:7" x14ac:dyDescent="0.25">
      <c r="A455" s="160" t="s">
        <v>1127</v>
      </c>
      <c r="B455" s="160" t="s">
        <v>1129</v>
      </c>
      <c r="E455" s="227">
        <v>43159</v>
      </c>
      <c r="F455" s="228">
        <v>0</v>
      </c>
      <c r="G455" s="229">
        <v>0.05</v>
      </c>
    </row>
    <row r="456" spans="1:7" x14ac:dyDescent="0.25">
      <c r="A456" s="160" t="s">
        <v>1127</v>
      </c>
      <c r="B456" s="160" t="s">
        <v>1130</v>
      </c>
      <c r="E456" s="227">
        <v>43190</v>
      </c>
      <c r="F456" s="228">
        <v>0</v>
      </c>
      <c r="G456" s="229">
        <v>0.05</v>
      </c>
    </row>
    <row r="457" spans="1:7" x14ac:dyDescent="0.25">
      <c r="A457" s="160" t="s">
        <v>1127</v>
      </c>
      <c r="B457" s="160" t="s">
        <v>1131</v>
      </c>
      <c r="E457" s="227">
        <v>43220</v>
      </c>
      <c r="F457" s="228">
        <v>0</v>
      </c>
      <c r="G457" s="229">
        <v>0.05</v>
      </c>
    </row>
    <row r="458" spans="1:7" x14ac:dyDescent="0.25">
      <c r="A458" s="160" t="s">
        <v>1127</v>
      </c>
      <c r="B458" s="160" t="s">
        <v>1132</v>
      </c>
      <c r="E458" s="227">
        <v>43251</v>
      </c>
      <c r="F458" s="228">
        <v>0</v>
      </c>
      <c r="G458" s="229">
        <v>0.05</v>
      </c>
    </row>
    <row r="459" spans="1:7" x14ac:dyDescent="0.25">
      <c r="A459" s="160" t="s">
        <v>1127</v>
      </c>
      <c r="B459" s="160" t="s">
        <v>1133</v>
      </c>
      <c r="E459" s="227">
        <v>43281</v>
      </c>
      <c r="F459" s="228">
        <v>0</v>
      </c>
      <c r="G459" s="229">
        <v>0.05</v>
      </c>
    </row>
    <row r="460" spans="1:7" x14ac:dyDescent="0.25">
      <c r="A460" s="160" t="s">
        <v>1127</v>
      </c>
      <c r="B460" s="160" t="s">
        <v>1134</v>
      </c>
      <c r="E460" s="227">
        <v>43312</v>
      </c>
      <c r="F460" s="228">
        <v>0</v>
      </c>
      <c r="G460" s="229">
        <v>0.05</v>
      </c>
    </row>
    <row r="461" spans="1:7" x14ac:dyDescent="0.25">
      <c r="A461" s="160" t="s">
        <v>1127</v>
      </c>
      <c r="B461" s="160" t="s">
        <v>1135</v>
      </c>
      <c r="E461" s="227">
        <v>43343</v>
      </c>
      <c r="F461" s="228">
        <v>0</v>
      </c>
      <c r="G461" s="229">
        <v>0.05</v>
      </c>
    </row>
    <row r="462" spans="1:7" x14ac:dyDescent="0.25">
      <c r="A462" s="160" t="s">
        <v>1127</v>
      </c>
      <c r="B462" s="160" t="s">
        <v>1136</v>
      </c>
      <c r="E462" s="227">
        <v>43373</v>
      </c>
      <c r="F462" s="228">
        <v>0</v>
      </c>
      <c r="G462" s="229">
        <v>0.05</v>
      </c>
    </row>
    <row r="463" spans="1:7" x14ac:dyDescent="0.25">
      <c r="A463" s="160" t="s">
        <v>1127</v>
      </c>
      <c r="B463" s="160" t="s">
        <v>1137</v>
      </c>
      <c r="E463" s="227">
        <v>43404</v>
      </c>
      <c r="F463" s="228">
        <v>0</v>
      </c>
      <c r="G463" s="229">
        <v>0.05</v>
      </c>
    </row>
    <row r="464" spans="1:7" x14ac:dyDescent="0.25">
      <c r="A464" s="160" t="s">
        <v>1127</v>
      </c>
      <c r="B464" s="160" t="s">
        <v>1138</v>
      </c>
      <c r="E464" s="227">
        <v>43434</v>
      </c>
      <c r="F464" s="228">
        <v>0</v>
      </c>
      <c r="G464" s="229">
        <v>0.05</v>
      </c>
    </row>
    <row r="465" spans="1:7" x14ac:dyDescent="0.25">
      <c r="A465" s="160" t="s">
        <v>1127</v>
      </c>
      <c r="B465" s="160" t="s">
        <v>1139</v>
      </c>
      <c r="E465" s="227">
        <v>43465</v>
      </c>
      <c r="F465" s="228">
        <v>0</v>
      </c>
      <c r="G465" s="229">
        <v>0.05</v>
      </c>
    </row>
    <row r="466" spans="1:7" x14ac:dyDescent="0.25">
      <c r="A466" s="160" t="s">
        <v>1140</v>
      </c>
      <c r="B466" s="160" t="s">
        <v>1141</v>
      </c>
      <c r="E466" s="227">
        <v>43131</v>
      </c>
      <c r="F466" s="228">
        <v>0</v>
      </c>
      <c r="G466" s="229">
        <v>0</v>
      </c>
    </row>
    <row r="467" spans="1:7" x14ac:dyDescent="0.25">
      <c r="A467" s="160" t="s">
        <v>1140</v>
      </c>
      <c r="B467" s="160" t="s">
        <v>1142</v>
      </c>
      <c r="E467" s="227">
        <v>43159</v>
      </c>
      <c r="F467" s="228">
        <v>0</v>
      </c>
      <c r="G467" s="229">
        <v>0</v>
      </c>
    </row>
    <row r="468" spans="1:7" x14ac:dyDescent="0.25">
      <c r="A468" s="160" t="s">
        <v>1140</v>
      </c>
      <c r="B468" s="160" t="s">
        <v>1143</v>
      </c>
      <c r="E468" s="227">
        <v>43190</v>
      </c>
      <c r="F468" s="228">
        <v>0</v>
      </c>
      <c r="G468" s="229">
        <v>0</v>
      </c>
    </row>
    <row r="469" spans="1:7" x14ac:dyDescent="0.25">
      <c r="A469" s="160" t="s">
        <v>1140</v>
      </c>
      <c r="B469" s="160" t="s">
        <v>1144</v>
      </c>
      <c r="E469" s="227">
        <v>43220</v>
      </c>
      <c r="F469" s="228">
        <v>0</v>
      </c>
      <c r="G469" s="229">
        <v>0</v>
      </c>
    </row>
    <row r="470" spans="1:7" x14ac:dyDescent="0.25">
      <c r="A470" s="160" t="s">
        <v>1140</v>
      </c>
      <c r="B470" s="160" t="s">
        <v>1145</v>
      </c>
      <c r="E470" s="227">
        <v>43251</v>
      </c>
      <c r="F470" s="228">
        <v>0</v>
      </c>
      <c r="G470" s="229">
        <v>0</v>
      </c>
    </row>
    <row r="471" spans="1:7" x14ac:dyDescent="0.25">
      <c r="A471" s="160" t="s">
        <v>1140</v>
      </c>
      <c r="B471" s="160" t="s">
        <v>1146</v>
      </c>
      <c r="E471" s="227">
        <v>43281</v>
      </c>
      <c r="F471" s="228">
        <v>0</v>
      </c>
      <c r="G471" s="229">
        <v>0</v>
      </c>
    </row>
    <row r="472" spans="1:7" x14ac:dyDescent="0.25">
      <c r="A472" s="160" t="s">
        <v>1140</v>
      </c>
      <c r="B472" s="160" t="s">
        <v>1147</v>
      </c>
      <c r="E472" s="227">
        <v>43312</v>
      </c>
      <c r="F472" s="228">
        <v>0</v>
      </c>
      <c r="G472" s="229">
        <v>0</v>
      </c>
    </row>
    <row r="473" spans="1:7" x14ac:dyDescent="0.25">
      <c r="A473" s="160" t="s">
        <v>1140</v>
      </c>
      <c r="B473" s="160" t="s">
        <v>1148</v>
      </c>
      <c r="E473" s="227">
        <v>43343</v>
      </c>
      <c r="F473" s="228">
        <v>0</v>
      </c>
      <c r="G473" s="229">
        <v>0</v>
      </c>
    </row>
    <row r="474" spans="1:7" x14ac:dyDescent="0.25">
      <c r="A474" s="160" t="s">
        <v>1140</v>
      </c>
      <c r="B474" s="160" t="s">
        <v>1149</v>
      </c>
      <c r="E474" s="227">
        <v>43373</v>
      </c>
      <c r="F474" s="228">
        <v>0</v>
      </c>
      <c r="G474" s="229">
        <v>0</v>
      </c>
    </row>
    <row r="475" spans="1:7" x14ac:dyDescent="0.25">
      <c r="A475" s="160" t="s">
        <v>1140</v>
      </c>
      <c r="B475" s="160" t="s">
        <v>1150</v>
      </c>
      <c r="E475" s="227">
        <v>43404</v>
      </c>
      <c r="F475" s="228">
        <v>0</v>
      </c>
      <c r="G475" s="229">
        <v>0</v>
      </c>
    </row>
    <row r="476" spans="1:7" x14ac:dyDescent="0.25">
      <c r="A476" s="160" t="s">
        <v>1140</v>
      </c>
      <c r="B476" s="160" t="s">
        <v>1151</v>
      </c>
      <c r="E476" s="227">
        <v>43434</v>
      </c>
      <c r="F476" s="228">
        <v>0</v>
      </c>
      <c r="G476" s="229">
        <v>0</v>
      </c>
    </row>
    <row r="477" spans="1:7" x14ac:dyDescent="0.25">
      <c r="A477" s="160" t="s">
        <v>1140</v>
      </c>
      <c r="B477" s="160" t="s">
        <v>1152</v>
      </c>
      <c r="E477" s="227">
        <v>43465</v>
      </c>
      <c r="F477" s="228">
        <v>0</v>
      </c>
      <c r="G477" s="229">
        <v>0</v>
      </c>
    </row>
    <row r="478" spans="1:7" x14ac:dyDescent="0.25">
      <c r="A478" s="160" t="s">
        <v>1153</v>
      </c>
      <c r="B478" s="160" t="s">
        <v>1154</v>
      </c>
      <c r="E478" s="227">
        <v>43131</v>
      </c>
      <c r="F478" s="228">
        <v>4206114.32</v>
      </c>
      <c r="G478" s="229">
        <v>1.43E-2</v>
      </c>
    </row>
    <row r="479" spans="1:7" x14ac:dyDescent="0.25">
      <c r="A479" s="160" t="s">
        <v>1153</v>
      </c>
      <c r="B479" s="160" t="s">
        <v>1155</v>
      </c>
      <c r="E479" s="227">
        <v>43159</v>
      </c>
      <c r="F479" s="228">
        <v>4203443.2</v>
      </c>
      <c r="G479" s="229">
        <v>1.43E-2</v>
      </c>
    </row>
    <row r="480" spans="1:7" x14ac:dyDescent="0.25">
      <c r="A480" s="160" t="s">
        <v>1153</v>
      </c>
      <c r="B480" s="160" t="s">
        <v>1156</v>
      </c>
      <c r="E480" s="227">
        <v>43190</v>
      </c>
      <c r="F480" s="228">
        <v>3905960.3</v>
      </c>
      <c r="G480" s="229">
        <v>1.43E-2</v>
      </c>
    </row>
    <row r="481" spans="1:7" x14ac:dyDescent="0.25">
      <c r="A481" s="160" t="s">
        <v>1153</v>
      </c>
      <c r="B481" s="160" t="s">
        <v>1157</v>
      </c>
      <c r="E481" s="227">
        <v>43220</v>
      </c>
      <c r="F481" s="228">
        <v>3905960.3</v>
      </c>
      <c r="G481" s="229">
        <v>1.43E-2</v>
      </c>
    </row>
    <row r="482" spans="1:7" x14ac:dyDescent="0.25">
      <c r="A482" s="160" t="s">
        <v>1153</v>
      </c>
      <c r="B482" s="160" t="s">
        <v>1158</v>
      </c>
      <c r="E482" s="227">
        <v>43251</v>
      </c>
      <c r="F482" s="228">
        <v>3905960.3</v>
      </c>
      <c r="G482" s="229">
        <v>1.43E-2</v>
      </c>
    </row>
    <row r="483" spans="1:7" x14ac:dyDescent="0.25">
      <c r="A483" s="160" t="s">
        <v>1153</v>
      </c>
      <c r="B483" s="160" t="s">
        <v>1159</v>
      </c>
      <c r="E483" s="227">
        <v>43281</v>
      </c>
      <c r="F483" s="228">
        <v>3905960.3</v>
      </c>
      <c r="G483" s="229">
        <v>1.43E-2</v>
      </c>
    </row>
    <row r="484" spans="1:7" x14ac:dyDescent="0.25">
      <c r="A484" s="160" t="s">
        <v>1153</v>
      </c>
      <c r="B484" s="160" t="s">
        <v>1160</v>
      </c>
      <c r="E484" s="227">
        <v>43312</v>
      </c>
      <c r="F484" s="228">
        <v>3907694.84</v>
      </c>
      <c r="G484" s="229">
        <v>1.43E-2</v>
      </c>
    </row>
    <row r="485" spans="1:7" x14ac:dyDescent="0.25">
      <c r="A485" s="160" t="s">
        <v>1153</v>
      </c>
      <c r="B485" s="160" t="s">
        <v>1161</v>
      </c>
      <c r="E485" s="227">
        <v>43343</v>
      </c>
      <c r="F485" s="228">
        <v>3905960.3</v>
      </c>
      <c r="G485" s="229">
        <v>1.43E-2</v>
      </c>
    </row>
    <row r="486" spans="1:7" x14ac:dyDescent="0.25">
      <c r="A486" s="160" t="s">
        <v>1153</v>
      </c>
      <c r="B486" s="160" t="s">
        <v>1162</v>
      </c>
      <c r="E486" s="227">
        <v>43373</v>
      </c>
      <c r="F486" s="228">
        <v>3905960.3</v>
      </c>
      <c r="G486" s="229">
        <v>1.43E-2</v>
      </c>
    </row>
    <row r="487" spans="1:7" x14ac:dyDescent="0.25">
      <c r="A487" s="160" t="s">
        <v>1153</v>
      </c>
      <c r="B487" s="160" t="s">
        <v>1163</v>
      </c>
      <c r="E487" s="227">
        <v>43404</v>
      </c>
      <c r="F487" s="228">
        <v>3905960.3</v>
      </c>
      <c r="G487" s="229">
        <v>1.43E-2</v>
      </c>
    </row>
    <row r="488" spans="1:7" x14ac:dyDescent="0.25">
      <c r="A488" s="160" t="s">
        <v>1153</v>
      </c>
      <c r="B488" s="160" t="s">
        <v>1164</v>
      </c>
      <c r="E488" s="227">
        <v>43434</v>
      </c>
      <c r="F488" s="228">
        <v>3981342.51</v>
      </c>
      <c r="G488" s="229">
        <v>1.43E-2</v>
      </c>
    </row>
    <row r="489" spans="1:7" x14ac:dyDescent="0.25">
      <c r="A489" s="160" t="s">
        <v>1153</v>
      </c>
      <c r="B489" s="160" t="s">
        <v>1165</v>
      </c>
      <c r="E489" s="227">
        <v>43465</v>
      </c>
      <c r="F489" s="228">
        <v>4056724.72</v>
      </c>
      <c r="G489" s="229">
        <v>1.43E-2</v>
      </c>
    </row>
    <row r="490" spans="1:7" x14ac:dyDescent="0.25">
      <c r="A490" s="160" t="s">
        <v>1166</v>
      </c>
      <c r="B490" s="160" t="s">
        <v>1167</v>
      </c>
      <c r="E490" s="227">
        <v>43131</v>
      </c>
      <c r="F490" s="228">
        <v>-723.81</v>
      </c>
      <c r="G490" s="229" t="s">
        <v>632</v>
      </c>
    </row>
    <row r="491" spans="1:7" x14ac:dyDescent="0.25">
      <c r="A491" s="160" t="s">
        <v>1166</v>
      </c>
      <c r="B491" s="160" t="s">
        <v>1168</v>
      </c>
      <c r="E491" s="227">
        <v>43159</v>
      </c>
      <c r="F491" s="228">
        <v>-711.75</v>
      </c>
      <c r="G491" s="229" t="s">
        <v>632</v>
      </c>
    </row>
    <row r="492" spans="1:7" x14ac:dyDescent="0.25">
      <c r="A492" s="160" t="s">
        <v>1166</v>
      </c>
      <c r="B492" s="160" t="s">
        <v>1169</v>
      </c>
      <c r="E492" s="227">
        <v>43190</v>
      </c>
      <c r="F492" s="228">
        <v>-699.69</v>
      </c>
      <c r="G492" s="229" t="s">
        <v>632</v>
      </c>
    </row>
    <row r="493" spans="1:7" x14ac:dyDescent="0.25">
      <c r="A493" s="160" t="s">
        <v>1166</v>
      </c>
      <c r="B493" s="160" t="s">
        <v>1170</v>
      </c>
      <c r="E493" s="227">
        <v>43220</v>
      </c>
      <c r="F493" s="228">
        <v>-687.63</v>
      </c>
      <c r="G493" s="229" t="s">
        <v>632</v>
      </c>
    </row>
    <row r="494" spans="1:7" x14ac:dyDescent="0.25">
      <c r="A494" s="160" t="s">
        <v>1166</v>
      </c>
      <c r="B494" s="160" t="s">
        <v>1171</v>
      </c>
      <c r="E494" s="227">
        <v>43251</v>
      </c>
      <c r="F494" s="228">
        <v>-675.57</v>
      </c>
      <c r="G494" s="229" t="s">
        <v>632</v>
      </c>
    </row>
    <row r="495" spans="1:7" x14ac:dyDescent="0.25">
      <c r="A495" s="160" t="s">
        <v>1166</v>
      </c>
      <c r="B495" s="160" t="s">
        <v>1172</v>
      </c>
      <c r="E495" s="227">
        <v>43281</v>
      </c>
      <c r="F495" s="228">
        <v>-663.51</v>
      </c>
      <c r="G495" s="229" t="s">
        <v>632</v>
      </c>
    </row>
    <row r="496" spans="1:7" x14ac:dyDescent="0.25">
      <c r="A496" s="160" t="s">
        <v>1166</v>
      </c>
      <c r="B496" s="160" t="s">
        <v>1173</v>
      </c>
      <c r="E496" s="227">
        <v>43312</v>
      </c>
      <c r="F496" s="228">
        <v>0</v>
      </c>
      <c r="G496" s="229" t="s">
        <v>632</v>
      </c>
    </row>
    <row r="497" spans="1:7" x14ac:dyDescent="0.25">
      <c r="A497" s="160" t="s">
        <v>1166</v>
      </c>
      <c r="B497" s="160" t="s">
        <v>1174</v>
      </c>
      <c r="E497" s="227">
        <v>43343</v>
      </c>
      <c r="F497" s="228">
        <v>0</v>
      </c>
      <c r="G497" s="229" t="s">
        <v>632</v>
      </c>
    </row>
    <row r="498" spans="1:7" x14ac:dyDescent="0.25">
      <c r="A498" s="160" t="s">
        <v>1166</v>
      </c>
      <c r="B498" s="160" t="s">
        <v>1175</v>
      </c>
      <c r="E498" s="227">
        <v>43373</v>
      </c>
      <c r="F498" s="228">
        <v>0</v>
      </c>
      <c r="G498" s="229" t="s">
        <v>632</v>
      </c>
    </row>
    <row r="499" spans="1:7" x14ac:dyDescent="0.25">
      <c r="A499" s="160" t="s">
        <v>1166</v>
      </c>
      <c r="B499" s="160" t="s">
        <v>1176</v>
      </c>
      <c r="E499" s="227">
        <v>43404</v>
      </c>
      <c r="F499" s="228">
        <v>0</v>
      </c>
      <c r="G499" s="229" t="s">
        <v>632</v>
      </c>
    </row>
    <row r="500" spans="1:7" x14ac:dyDescent="0.25">
      <c r="A500" s="160" t="s">
        <v>1166</v>
      </c>
      <c r="B500" s="160" t="s">
        <v>1177</v>
      </c>
      <c r="E500" s="227">
        <v>43434</v>
      </c>
      <c r="F500" s="228">
        <v>0</v>
      </c>
      <c r="G500" s="229" t="s">
        <v>632</v>
      </c>
    </row>
    <row r="501" spans="1:7" x14ac:dyDescent="0.25">
      <c r="A501" s="160" t="s">
        <v>1166</v>
      </c>
      <c r="B501" s="160" t="s">
        <v>1178</v>
      </c>
      <c r="E501" s="227">
        <v>43465</v>
      </c>
      <c r="F501" s="228">
        <v>0</v>
      </c>
      <c r="G501" s="229" t="s">
        <v>632</v>
      </c>
    </row>
    <row r="502" spans="1:7" x14ac:dyDescent="0.25">
      <c r="A502" s="160" t="s">
        <v>1179</v>
      </c>
      <c r="B502" s="160" t="s">
        <v>1180</v>
      </c>
      <c r="E502" s="227">
        <v>43131</v>
      </c>
      <c r="F502" s="228">
        <v>1509234.08</v>
      </c>
      <c r="G502" s="229">
        <v>0</v>
      </c>
    </row>
    <row r="503" spans="1:7" x14ac:dyDescent="0.25">
      <c r="A503" s="160" t="s">
        <v>1179</v>
      </c>
      <c r="B503" s="160" t="s">
        <v>1181</v>
      </c>
      <c r="E503" s="227">
        <v>43159</v>
      </c>
      <c r="F503" s="228">
        <v>1509234.08</v>
      </c>
      <c r="G503" s="229">
        <v>0</v>
      </c>
    </row>
    <row r="504" spans="1:7" x14ac:dyDescent="0.25">
      <c r="A504" s="160" t="s">
        <v>1179</v>
      </c>
      <c r="B504" s="160" t="s">
        <v>1182</v>
      </c>
      <c r="E504" s="227">
        <v>43190</v>
      </c>
      <c r="F504" s="228">
        <v>1509234.08</v>
      </c>
      <c r="G504" s="229">
        <v>0</v>
      </c>
    </row>
    <row r="505" spans="1:7" x14ac:dyDescent="0.25">
      <c r="A505" s="160" t="s">
        <v>1179</v>
      </c>
      <c r="B505" s="160" t="s">
        <v>1183</v>
      </c>
      <c r="E505" s="227">
        <v>43220</v>
      </c>
      <c r="F505" s="228">
        <v>1509234.08</v>
      </c>
      <c r="G505" s="229">
        <v>0</v>
      </c>
    </row>
    <row r="506" spans="1:7" x14ac:dyDescent="0.25">
      <c r="A506" s="160" t="s">
        <v>1179</v>
      </c>
      <c r="B506" s="160" t="s">
        <v>1184</v>
      </c>
      <c r="E506" s="227">
        <v>43251</v>
      </c>
      <c r="F506" s="228">
        <v>1509234.08</v>
      </c>
      <c r="G506" s="229">
        <v>0</v>
      </c>
    </row>
    <row r="507" spans="1:7" x14ac:dyDescent="0.25">
      <c r="A507" s="160" t="s">
        <v>1179</v>
      </c>
      <c r="B507" s="160" t="s">
        <v>1185</v>
      </c>
      <c r="E507" s="227">
        <v>43281</v>
      </c>
      <c r="F507" s="228">
        <v>1509234.08</v>
      </c>
      <c r="G507" s="229">
        <v>0</v>
      </c>
    </row>
    <row r="508" spans="1:7" x14ac:dyDescent="0.25">
      <c r="A508" s="160" t="s">
        <v>1179</v>
      </c>
      <c r="B508" s="160" t="s">
        <v>1186</v>
      </c>
      <c r="E508" s="227">
        <v>43312</v>
      </c>
      <c r="F508" s="228">
        <v>1509234.08</v>
      </c>
      <c r="G508" s="229">
        <v>0</v>
      </c>
    </row>
    <row r="509" spans="1:7" x14ac:dyDescent="0.25">
      <c r="A509" s="160" t="s">
        <v>1179</v>
      </c>
      <c r="B509" s="160" t="s">
        <v>1187</v>
      </c>
      <c r="E509" s="227">
        <v>43343</v>
      </c>
      <c r="F509" s="228">
        <v>1509234.08</v>
      </c>
      <c r="G509" s="229">
        <v>0</v>
      </c>
    </row>
    <row r="510" spans="1:7" x14ac:dyDescent="0.25">
      <c r="A510" s="160" t="s">
        <v>1179</v>
      </c>
      <c r="B510" s="160" t="s">
        <v>1188</v>
      </c>
      <c r="E510" s="227">
        <v>43373</v>
      </c>
      <c r="F510" s="228">
        <v>1509234.08</v>
      </c>
      <c r="G510" s="229">
        <v>0</v>
      </c>
    </row>
    <row r="511" spans="1:7" x14ac:dyDescent="0.25">
      <c r="A511" s="160" t="s">
        <v>1179</v>
      </c>
      <c r="B511" s="160" t="s">
        <v>1189</v>
      </c>
      <c r="E511" s="227">
        <v>43404</v>
      </c>
      <c r="F511" s="228">
        <v>1509234.08</v>
      </c>
      <c r="G511" s="229">
        <v>0</v>
      </c>
    </row>
    <row r="512" spans="1:7" x14ac:dyDescent="0.25">
      <c r="A512" s="160" t="s">
        <v>1179</v>
      </c>
      <c r="B512" s="160" t="s">
        <v>1190</v>
      </c>
      <c r="E512" s="227">
        <v>43434</v>
      </c>
      <c r="F512" s="228">
        <v>1509234.08</v>
      </c>
      <c r="G512" s="229">
        <v>0</v>
      </c>
    </row>
    <row r="513" spans="1:7" x14ac:dyDescent="0.25">
      <c r="A513" s="160" t="s">
        <v>1179</v>
      </c>
      <c r="B513" s="160" t="s">
        <v>1191</v>
      </c>
      <c r="E513" s="227">
        <v>43465</v>
      </c>
      <c r="F513" s="228">
        <v>1509234.08</v>
      </c>
      <c r="G513" s="229">
        <v>0</v>
      </c>
    </row>
    <row r="514" spans="1:7" x14ac:dyDescent="0.25">
      <c r="A514" s="160" t="s">
        <v>1192</v>
      </c>
      <c r="B514" s="160" t="s">
        <v>1193</v>
      </c>
      <c r="E514" s="227">
        <v>43131</v>
      </c>
      <c r="F514" s="228">
        <v>832657.21</v>
      </c>
      <c r="G514" s="229">
        <v>0</v>
      </c>
    </row>
    <row r="515" spans="1:7" x14ac:dyDescent="0.25">
      <c r="A515" s="160" t="s">
        <v>1192</v>
      </c>
      <c r="B515" s="160" t="s">
        <v>1194</v>
      </c>
      <c r="E515" s="227">
        <v>43159</v>
      </c>
      <c r="F515" s="228">
        <v>832657.21</v>
      </c>
      <c r="G515" s="229">
        <v>0</v>
      </c>
    </row>
    <row r="516" spans="1:7" x14ac:dyDescent="0.25">
      <c r="A516" s="160" t="s">
        <v>1192</v>
      </c>
      <c r="B516" s="160" t="s">
        <v>1195</v>
      </c>
      <c r="E516" s="227">
        <v>43190</v>
      </c>
      <c r="F516" s="228">
        <v>832657.21</v>
      </c>
      <c r="G516" s="229">
        <v>0</v>
      </c>
    </row>
    <row r="517" spans="1:7" x14ac:dyDescent="0.25">
      <c r="A517" s="160" t="s">
        <v>1192</v>
      </c>
      <c r="B517" s="160" t="s">
        <v>1196</v>
      </c>
      <c r="E517" s="227">
        <v>43220</v>
      </c>
      <c r="F517" s="228">
        <v>832657.21</v>
      </c>
      <c r="G517" s="229">
        <v>0</v>
      </c>
    </row>
    <row r="518" spans="1:7" x14ac:dyDescent="0.25">
      <c r="A518" s="160" t="s">
        <v>1192</v>
      </c>
      <c r="B518" s="160" t="s">
        <v>1197</v>
      </c>
      <c r="E518" s="227">
        <v>43251</v>
      </c>
      <c r="F518" s="228">
        <v>832657.21</v>
      </c>
      <c r="G518" s="229">
        <v>0</v>
      </c>
    </row>
    <row r="519" spans="1:7" x14ac:dyDescent="0.25">
      <c r="A519" s="160" t="s">
        <v>1192</v>
      </c>
      <c r="B519" s="160" t="s">
        <v>1198</v>
      </c>
      <c r="E519" s="227">
        <v>43281</v>
      </c>
      <c r="F519" s="228">
        <v>832657.21</v>
      </c>
      <c r="G519" s="229">
        <v>0</v>
      </c>
    </row>
    <row r="520" spans="1:7" x14ac:dyDescent="0.25">
      <c r="A520" s="160" t="s">
        <v>1192</v>
      </c>
      <c r="B520" s="160" t="s">
        <v>1199</v>
      </c>
      <c r="E520" s="227">
        <v>43312</v>
      </c>
      <c r="F520" s="228">
        <v>832657.21</v>
      </c>
      <c r="G520" s="229">
        <v>0</v>
      </c>
    </row>
    <row r="521" spans="1:7" x14ac:dyDescent="0.25">
      <c r="A521" s="160" t="s">
        <v>1192</v>
      </c>
      <c r="B521" s="160" t="s">
        <v>1200</v>
      </c>
      <c r="E521" s="227">
        <v>43343</v>
      </c>
      <c r="F521" s="228">
        <v>832657.21</v>
      </c>
      <c r="G521" s="229">
        <v>0</v>
      </c>
    </row>
    <row r="522" spans="1:7" x14ac:dyDescent="0.25">
      <c r="A522" s="160" t="s">
        <v>1192</v>
      </c>
      <c r="B522" s="160" t="s">
        <v>1201</v>
      </c>
      <c r="E522" s="227">
        <v>43373</v>
      </c>
      <c r="F522" s="228">
        <v>832657.21</v>
      </c>
      <c r="G522" s="229">
        <v>0</v>
      </c>
    </row>
    <row r="523" spans="1:7" x14ac:dyDescent="0.25">
      <c r="A523" s="160" t="s">
        <v>1192</v>
      </c>
      <c r="B523" s="160" t="s">
        <v>1202</v>
      </c>
      <c r="E523" s="227">
        <v>43404</v>
      </c>
      <c r="F523" s="228">
        <v>832657.21</v>
      </c>
      <c r="G523" s="229">
        <v>0</v>
      </c>
    </row>
    <row r="524" spans="1:7" x14ac:dyDescent="0.25">
      <c r="A524" s="160" t="s">
        <v>1192</v>
      </c>
      <c r="B524" s="160" t="s">
        <v>1203</v>
      </c>
      <c r="E524" s="227">
        <v>43434</v>
      </c>
      <c r="F524" s="228">
        <v>832657.21</v>
      </c>
      <c r="G524" s="229">
        <v>0</v>
      </c>
    </row>
    <row r="525" spans="1:7" x14ac:dyDescent="0.25">
      <c r="A525" s="160" t="s">
        <v>1192</v>
      </c>
      <c r="B525" s="160" t="s">
        <v>1204</v>
      </c>
      <c r="E525" s="227">
        <v>43465</v>
      </c>
      <c r="F525" s="228">
        <v>832657.21</v>
      </c>
      <c r="G525" s="229">
        <v>0</v>
      </c>
    </row>
    <row r="526" spans="1:7" x14ac:dyDescent="0.25">
      <c r="A526" s="160" t="s">
        <v>1205</v>
      </c>
      <c r="B526" s="160" t="s">
        <v>1206</v>
      </c>
      <c r="E526" s="227">
        <v>43131</v>
      </c>
      <c r="F526" s="228">
        <v>53673.84</v>
      </c>
      <c r="G526" s="229">
        <v>0.05</v>
      </c>
    </row>
    <row r="527" spans="1:7" x14ac:dyDescent="0.25">
      <c r="A527" s="160" t="s">
        <v>1205</v>
      </c>
      <c r="B527" s="160" t="s">
        <v>1207</v>
      </c>
      <c r="E527" s="227">
        <v>43159</v>
      </c>
      <c r="F527" s="228">
        <v>53673.84</v>
      </c>
      <c r="G527" s="229">
        <v>0.05</v>
      </c>
    </row>
    <row r="528" spans="1:7" x14ac:dyDescent="0.25">
      <c r="A528" s="160" t="s">
        <v>1205</v>
      </c>
      <c r="B528" s="160" t="s">
        <v>1208</v>
      </c>
      <c r="E528" s="227">
        <v>43190</v>
      </c>
      <c r="F528" s="228">
        <v>53673.84</v>
      </c>
      <c r="G528" s="229">
        <v>0.05</v>
      </c>
    </row>
    <row r="529" spans="1:7" x14ac:dyDescent="0.25">
      <c r="A529" s="160" t="s">
        <v>1205</v>
      </c>
      <c r="B529" s="160" t="s">
        <v>1209</v>
      </c>
      <c r="E529" s="227">
        <v>43220</v>
      </c>
      <c r="F529" s="228">
        <v>53673.84</v>
      </c>
      <c r="G529" s="229">
        <v>0.05</v>
      </c>
    </row>
    <row r="530" spans="1:7" x14ac:dyDescent="0.25">
      <c r="A530" s="160" t="s">
        <v>1205</v>
      </c>
      <c r="B530" s="160" t="s">
        <v>1210</v>
      </c>
      <c r="E530" s="227">
        <v>43251</v>
      </c>
      <c r="F530" s="228">
        <v>53673.84</v>
      </c>
      <c r="G530" s="229">
        <v>0.05</v>
      </c>
    </row>
    <row r="531" spans="1:7" x14ac:dyDescent="0.25">
      <c r="A531" s="160" t="s">
        <v>1205</v>
      </c>
      <c r="B531" s="160" t="s">
        <v>1211</v>
      </c>
      <c r="E531" s="227">
        <v>43281</v>
      </c>
      <c r="F531" s="228">
        <v>53673.84</v>
      </c>
      <c r="G531" s="229">
        <v>0.05</v>
      </c>
    </row>
    <row r="532" spans="1:7" x14ac:dyDescent="0.25">
      <c r="A532" s="160" t="s">
        <v>1205</v>
      </c>
      <c r="B532" s="160" t="s">
        <v>1212</v>
      </c>
      <c r="E532" s="227">
        <v>43312</v>
      </c>
      <c r="F532" s="228">
        <v>92575.77</v>
      </c>
      <c r="G532" s="229">
        <v>0.05</v>
      </c>
    </row>
    <row r="533" spans="1:7" x14ac:dyDescent="0.25">
      <c r="A533" s="160" t="s">
        <v>1205</v>
      </c>
      <c r="B533" s="160" t="s">
        <v>1213</v>
      </c>
      <c r="E533" s="227">
        <v>43343</v>
      </c>
      <c r="F533" s="228">
        <v>92575.77</v>
      </c>
      <c r="G533" s="229">
        <v>0.05</v>
      </c>
    </row>
    <row r="534" spans="1:7" x14ac:dyDescent="0.25">
      <c r="A534" s="160" t="s">
        <v>1205</v>
      </c>
      <c r="B534" s="160" t="s">
        <v>1214</v>
      </c>
      <c r="E534" s="227">
        <v>43373</v>
      </c>
      <c r="F534" s="228">
        <v>92575.77</v>
      </c>
      <c r="G534" s="229">
        <v>0.05</v>
      </c>
    </row>
    <row r="535" spans="1:7" x14ac:dyDescent="0.25">
      <c r="A535" s="160" t="s">
        <v>1205</v>
      </c>
      <c r="B535" s="160" t="s">
        <v>1215</v>
      </c>
      <c r="E535" s="227">
        <v>43404</v>
      </c>
      <c r="F535" s="228">
        <v>92575.77</v>
      </c>
      <c r="G535" s="229">
        <v>0.05</v>
      </c>
    </row>
    <row r="536" spans="1:7" x14ac:dyDescent="0.25">
      <c r="A536" s="160" t="s">
        <v>1205</v>
      </c>
      <c r="B536" s="160" t="s">
        <v>1216</v>
      </c>
      <c r="E536" s="227">
        <v>43434</v>
      </c>
      <c r="F536" s="228">
        <v>92575.77</v>
      </c>
      <c r="G536" s="229">
        <v>0.05</v>
      </c>
    </row>
    <row r="537" spans="1:7" x14ac:dyDescent="0.25">
      <c r="A537" s="160" t="s">
        <v>1205</v>
      </c>
      <c r="B537" s="160" t="s">
        <v>1217</v>
      </c>
      <c r="E537" s="227">
        <v>43465</v>
      </c>
      <c r="F537" s="228">
        <v>92575.77</v>
      </c>
      <c r="G537" s="229">
        <v>0.05</v>
      </c>
    </row>
    <row r="538" spans="1:7" x14ac:dyDescent="0.25">
      <c r="A538" s="160" t="s">
        <v>1218</v>
      </c>
      <c r="B538" s="160" t="s">
        <v>1219</v>
      </c>
      <c r="E538" s="227">
        <v>43131</v>
      </c>
      <c r="F538" s="228">
        <v>19362.72</v>
      </c>
      <c r="G538" s="229" t="s">
        <v>632</v>
      </c>
    </row>
    <row r="539" spans="1:7" x14ac:dyDescent="0.25">
      <c r="A539" s="160" t="s">
        <v>1218</v>
      </c>
      <c r="B539" s="160" t="s">
        <v>1220</v>
      </c>
      <c r="E539" s="227">
        <v>43159</v>
      </c>
      <c r="F539" s="228">
        <v>19040.009999999998</v>
      </c>
      <c r="G539" s="229" t="s">
        <v>632</v>
      </c>
    </row>
    <row r="540" spans="1:7" x14ac:dyDescent="0.25">
      <c r="A540" s="160" t="s">
        <v>1218</v>
      </c>
      <c r="B540" s="160" t="s">
        <v>1221</v>
      </c>
      <c r="E540" s="227">
        <v>43190</v>
      </c>
      <c r="F540" s="228">
        <v>18717.3</v>
      </c>
      <c r="G540" s="229" t="s">
        <v>632</v>
      </c>
    </row>
    <row r="541" spans="1:7" x14ac:dyDescent="0.25">
      <c r="A541" s="160" t="s">
        <v>1218</v>
      </c>
      <c r="B541" s="160" t="s">
        <v>1222</v>
      </c>
      <c r="E541" s="227">
        <v>43220</v>
      </c>
      <c r="F541" s="228">
        <v>18394.59</v>
      </c>
      <c r="G541" s="229" t="s">
        <v>632</v>
      </c>
    </row>
    <row r="542" spans="1:7" x14ac:dyDescent="0.25">
      <c r="A542" s="160" t="s">
        <v>1218</v>
      </c>
      <c r="B542" s="160" t="s">
        <v>1223</v>
      </c>
      <c r="E542" s="227">
        <v>43251</v>
      </c>
      <c r="F542" s="228">
        <v>18071.88</v>
      </c>
      <c r="G542" s="229" t="s">
        <v>632</v>
      </c>
    </row>
    <row r="543" spans="1:7" x14ac:dyDescent="0.25">
      <c r="A543" s="160" t="s">
        <v>1218</v>
      </c>
      <c r="B543" s="160" t="s">
        <v>1224</v>
      </c>
      <c r="E543" s="227">
        <v>43281</v>
      </c>
      <c r="F543" s="228">
        <v>17749.169999999998</v>
      </c>
      <c r="G543" s="229" t="s">
        <v>632</v>
      </c>
    </row>
    <row r="544" spans="1:7" x14ac:dyDescent="0.25">
      <c r="A544" s="160" t="s">
        <v>1218</v>
      </c>
      <c r="B544" s="160" t="s">
        <v>1225</v>
      </c>
      <c r="E544" s="227">
        <v>43312</v>
      </c>
      <c r="F544" s="228">
        <v>0</v>
      </c>
      <c r="G544" s="229" t="s">
        <v>632</v>
      </c>
    </row>
    <row r="545" spans="1:7" x14ac:dyDescent="0.25">
      <c r="A545" s="160" t="s">
        <v>1218</v>
      </c>
      <c r="B545" s="160" t="s">
        <v>1226</v>
      </c>
      <c r="E545" s="227">
        <v>43343</v>
      </c>
      <c r="F545" s="228">
        <v>0</v>
      </c>
      <c r="G545" s="229" t="s">
        <v>632</v>
      </c>
    </row>
    <row r="546" spans="1:7" x14ac:dyDescent="0.25">
      <c r="A546" s="160" t="s">
        <v>1218</v>
      </c>
      <c r="B546" s="160" t="s">
        <v>1227</v>
      </c>
      <c r="E546" s="227">
        <v>43373</v>
      </c>
      <c r="F546" s="228">
        <v>0</v>
      </c>
      <c r="G546" s="229" t="s">
        <v>632</v>
      </c>
    </row>
    <row r="547" spans="1:7" x14ac:dyDescent="0.25">
      <c r="A547" s="160" t="s">
        <v>1218</v>
      </c>
      <c r="B547" s="160" t="s">
        <v>1228</v>
      </c>
      <c r="E547" s="227">
        <v>43404</v>
      </c>
      <c r="F547" s="228">
        <v>0</v>
      </c>
      <c r="G547" s="229" t="s">
        <v>632</v>
      </c>
    </row>
    <row r="548" spans="1:7" x14ac:dyDescent="0.25">
      <c r="A548" s="160" t="s">
        <v>1218</v>
      </c>
      <c r="B548" s="160" t="s">
        <v>1229</v>
      </c>
      <c r="E548" s="227">
        <v>43434</v>
      </c>
      <c r="F548" s="228">
        <v>0</v>
      </c>
      <c r="G548" s="229" t="s">
        <v>632</v>
      </c>
    </row>
    <row r="549" spans="1:7" x14ac:dyDescent="0.25">
      <c r="A549" s="160" t="s">
        <v>1218</v>
      </c>
      <c r="B549" s="160" t="s">
        <v>1230</v>
      </c>
      <c r="E549" s="227">
        <v>43465</v>
      </c>
      <c r="F549" s="228">
        <v>0</v>
      </c>
      <c r="G549" s="229" t="s">
        <v>632</v>
      </c>
    </row>
    <row r="550" spans="1:7" x14ac:dyDescent="0.25">
      <c r="A550" s="160" t="s">
        <v>1231</v>
      </c>
      <c r="B550" s="160" t="s">
        <v>1232</v>
      </c>
      <c r="E550" s="227">
        <v>43131</v>
      </c>
      <c r="F550" s="228">
        <v>1139200.8700000001</v>
      </c>
      <c r="G550" s="229">
        <v>0.05</v>
      </c>
    </row>
    <row r="551" spans="1:7" x14ac:dyDescent="0.25">
      <c r="A551" s="160" t="s">
        <v>1231</v>
      </c>
      <c r="B551" s="160" t="s">
        <v>1233</v>
      </c>
      <c r="E551" s="227">
        <v>43159</v>
      </c>
      <c r="F551" s="228">
        <v>1139200.8700000001</v>
      </c>
      <c r="G551" s="229">
        <v>0.05</v>
      </c>
    </row>
    <row r="552" spans="1:7" x14ac:dyDescent="0.25">
      <c r="A552" s="160" t="s">
        <v>1231</v>
      </c>
      <c r="B552" s="160" t="s">
        <v>1234</v>
      </c>
      <c r="E552" s="227">
        <v>43190</v>
      </c>
      <c r="F552" s="228">
        <v>1139200.8700000001</v>
      </c>
      <c r="G552" s="229">
        <v>0.05</v>
      </c>
    </row>
    <row r="553" spans="1:7" x14ac:dyDescent="0.25">
      <c r="A553" s="160" t="s">
        <v>1231</v>
      </c>
      <c r="B553" s="160" t="s">
        <v>1235</v>
      </c>
      <c r="E553" s="227">
        <v>43220</v>
      </c>
      <c r="F553" s="228">
        <v>1139200.8700000001</v>
      </c>
      <c r="G553" s="229">
        <v>0.05</v>
      </c>
    </row>
    <row r="554" spans="1:7" x14ac:dyDescent="0.25">
      <c r="A554" s="160" t="s">
        <v>1231</v>
      </c>
      <c r="B554" s="160" t="s">
        <v>1236</v>
      </c>
      <c r="E554" s="227">
        <v>43251</v>
      </c>
      <c r="F554" s="228">
        <v>1139200.8700000001</v>
      </c>
      <c r="G554" s="229">
        <v>0.05</v>
      </c>
    </row>
    <row r="555" spans="1:7" x14ac:dyDescent="0.25">
      <c r="A555" s="160" t="s">
        <v>1231</v>
      </c>
      <c r="B555" s="160" t="s">
        <v>1237</v>
      </c>
      <c r="E555" s="227">
        <v>43281</v>
      </c>
      <c r="F555" s="228">
        <v>1139200.8700000001</v>
      </c>
      <c r="G555" s="229">
        <v>0.05</v>
      </c>
    </row>
    <row r="556" spans="1:7" x14ac:dyDescent="0.25">
      <c r="A556" s="160" t="s">
        <v>1231</v>
      </c>
      <c r="B556" s="160" t="s">
        <v>1238</v>
      </c>
      <c r="E556" s="227">
        <v>43312</v>
      </c>
      <c r="F556" s="228">
        <v>1515058.23</v>
      </c>
      <c r="G556" s="229">
        <v>0.05</v>
      </c>
    </row>
    <row r="557" spans="1:7" x14ac:dyDescent="0.25">
      <c r="A557" s="160" t="s">
        <v>1231</v>
      </c>
      <c r="B557" s="160" t="s">
        <v>1239</v>
      </c>
      <c r="E557" s="227">
        <v>43343</v>
      </c>
      <c r="F557" s="228">
        <v>1515058.23</v>
      </c>
      <c r="G557" s="229">
        <v>0.05</v>
      </c>
    </row>
    <row r="558" spans="1:7" x14ac:dyDescent="0.25">
      <c r="A558" s="160" t="s">
        <v>1231</v>
      </c>
      <c r="B558" s="160" t="s">
        <v>1240</v>
      </c>
      <c r="E558" s="227">
        <v>43373</v>
      </c>
      <c r="F558" s="228">
        <v>1515058.23</v>
      </c>
      <c r="G558" s="229">
        <v>0.05</v>
      </c>
    </row>
    <row r="559" spans="1:7" x14ac:dyDescent="0.25">
      <c r="A559" s="160" t="s">
        <v>1231</v>
      </c>
      <c r="B559" s="160" t="s">
        <v>1241</v>
      </c>
      <c r="E559" s="227">
        <v>43404</v>
      </c>
      <c r="F559" s="228">
        <v>1515058.23</v>
      </c>
      <c r="G559" s="229">
        <v>0.05</v>
      </c>
    </row>
    <row r="560" spans="1:7" x14ac:dyDescent="0.25">
      <c r="A560" s="160" t="s">
        <v>1231</v>
      </c>
      <c r="B560" s="160" t="s">
        <v>1242</v>
      </c>
      <c r="E560" s="227">
        <v>43434</v>
      </c>
      <c r="F560" s="228">
        <v>1515058.23</v>
      </c>
      <c r="G560" s="229">
        <v>0.05</v>
      </c>
    </row>
    <row r="561" spans="1:7" x14ac:dyDescent="0.25">
      <c r="A561" s="160" t="s">
        <v>1231</v>
      </c>
      <c r="B561" s="160" t="s">
        <v>1243</v>
      </c>
      <c r="E561" s="227">
        <v>43465</v>
      </c>
      <c r="F561" s="228">
        <v>1515058.23</v>
      </c>
      <c r="G561" s="229">
        <v>0.05</v>
      </c>
    </row>
    <row r="562" spans="1:7" x14ac:dyDescent="0.25">
      <c r="A562" s="160" t="s">
        <v>1244</v>
      </c>
      <c r="B562" s="160" t="s">
        <v>1245</v>
      </c>
      <c r="E562" s="227">
        <v>43131</v>
      </c>
      <c r="F562" s="228">
        <v>231741.67</v>
      </c>
      <c r="G562" s="229" t="s">
        <v>632</v>
      </c>
    </row>
    <row r="563" spans="1:7" x14ac:dyDescent="0.25">
      <c r="A563" s="160" t="s">
        <v>1244</v>
      </c>
      <c r="B563" s="160" t="s">
        <v>1246</v>
      </c>
      <c r="E563" s="227">
        <v>43159</v>
      </c>
      <c r="F563" s="228">
        <v>227879.31</v>
      </c>
      <c r="G563" s="229" t="s">
        <v>632</v>
      </c>
    </row>
    <row r="564" spans="1:7" x14ac:dyDescent="0.25">
      <c r="A564" s="160" t="s">
        <v>1244</v>
      </c>
      <c r="B564" s="160" t="s">
        <v>1247</v>
      </c>
      <c r="E564" s="227">
        <v>43190</v>
      </c>
      <c r="F564" s="228">
        <v>224016.95</v>
      </c>
      <c r="G564" s="229" t="s">
        <v>632</v>
      </c>
    </row>
    <row r="565" spans="1:7" x14ac:dyDescent="0.25">
      <c r="A565" s="160" t="s">
        <v>1244</v>
      </c>
      <c r="B565" s="160" t="s">
        <v>1248</v>
      </c>
      <c r="E565" s="227">
        <v>43220</v>
      </c>
      <c r="F565" s="228">
        <v>220154.59</v>
      </c>
      <c r="G565" s="229" t="s">
        <v>632</v>
      </c>
    </row>
    <row r="566" spans="1:7" x14ac:dyDescent="0.25">
      <c r="A566" s="160" t="s">
        <v>1244</v>
      </c>
      <c r="B566" s="160" t="s">
        <v>1249</v>
      </c>
      <c r="E566" s="227">
        <v>43251</v>
      </c>
      <c r="F566" s="228">
        <v>216292.23</v>
      </c>
      <c r="G566" s="229" t="s">
        <v>632</v>
      </c>
    </row>
    <row r="567" spans="1:7" x14ac:dyDescent="0.25">
      <c r="A567" s="160" t="s">
        <v>1244</v>
      </c>
      <c r="B567" s="160" t="s">
        <v>1250</v>
      </c>
      <c r="E567" s="227">
        <v>43281</v>
      </c>
      <c r="F567" s="228">
        <v>212429.87</v>
      </c>
      <c r="G567" s="229" t="s">
        <v>632</v>
      </c>
    </row>
    <row r="568" spans="1:7" x14ac:dyDescent="0.25">
      <c r="A568" s="160" t="s">
        <v>1244</v>
      </c>
      <c r="B568" s="160" t="s">
        <v>1251</v>
      </c>
      <c r="E568" s="227">
        <v>43312</v>
      </c>
      <c r="F568" s="228">
        <v>0</v>
      </c>
      <c r="G568" s="229" t="s">
        <v>632</v>
      </c>
    </row>
    <row r="569" spans="1:7" x14ac:dyDescent="0.25">
      <c r="A569" s="160" t="s">
        <v>1244</v>
      </c>
      <c r="B569" s="160" t="s">
        <v>1252</v>
      </c>
      <c r="E569" s="227">
        <v>43343</v>
      </c>
      <c r="F569" s="228">
        <v>0</v>
      </c>
      <c r="G569" s="229" t="s">
        <v>632</v>
      </c>
    </row>
    <row r="570" spans="1:7" x14ac:dyDescent="0.25">
      <c r="A570" s="160" t="s">
        <v>1244</v>
      </c>
      <c r="B570" s="160" t="s">
        <v>1253</v>
      </c>
      <c r="E570" s="227">
        <v>43373</v>
      </c>
      <c r="F570" s="228">
        <v>0</v>
      </c>
      <c r="G570" s="229" t="s">
        <v>632</v>
      </c>
    </row>
    <row r="571" spans="1:7" x14ac:dyDescent="0.25">
      <c r="A571" s="160" t="s">
        <v>1244</v>
      </c>
      <c r="B571" s="160" t="s">
        <v>1254</v>
      </c>
      <c r="E571" s="227">
        <v>43404</v>
      </c>
      <c r="F571" s="228">
        <v>0</v>
      </c>
      <c r="G571" s="229" t="s">
        <v>632</v>
      </c>
    </row>
    <row r="572" spans="1:7" x14ac:dyDescent="0.25">
      <c r="A572" s="160" t="s">
        <v>1244</v>
      </c>
      <c r="B572" s="160" t="s">
        <v>1255</v>
      </c>
      <c r="E572" s="227">
        <v>43434</v>
      </c>
      <c r="F572" s="228">
        <v>0</v>
      </c>
      <c r="G572" s="229" t="s">
        <v>632</v>
      </c>
    </row>
    <row r="573" spans="1:7" x14ac:dyDescent="0.25">
      <c r="A573" s="160" t="s">
        <v>1244</v>
      </c>
      <c r="B573" s="160" t="s">
        <v>1256</v>
      </c>
      <c r="E573" s="227">
        <v>43465</v>
      </c>
      <c r="F573" s="228">
        <v>0</v>
      </c>
      <c r="G573" s="229" t="s">
        <v>632</v>
      </c>
    </row>
    <row r="574" spans="1:7" x14ac:dyDescent="0.25">
      <c r="A574" s="160" t="s">
        <v>1257</v>
      </c>
      <c r="B574" s="160" t="s">
        <v>1258</v>
      </c>
      <c r="E574" s="227">
        <v>43131</v>
      </c>
      <c r="F574" s="228">
        <v>0</v>
      </c>
      <c r="G574" s="229">
        <v>0</v>
      </c>
    </row>
    <row r="575" spans="1:7" x14ac:dyDescent="0.25">
      <c r="A575" s="160" t="s">
        <v>1257</v>
      </c>
      <c r="B575" s="160" t="s">
        <v>1259</v>
      </c>
      <c r="E575" s="227">
        <v>43159</v>
      </c>
      <c r="F575" s="228">
        <v>0</v>
      </c>
      <c r="G575" s="229">
        <v>0</v>
      </c>
    </row>
    <row r="576" spans="1:7" x14ac:dyDescent="0.25">
      <c r="A576" s="160" t="s">
        <v>1257</v>
      </c>
      <c r="B576" s="160" t="s">
        <v>1260</v>
      </c>
      <c r="E576" s="227">
        <v>43190</v>
      </c>
      <c r="F576" s="228">
        <v>0</v>
      </c>
      <c r="G576" s="229">
        <v>0</v>
      </c>
    </row>
    <row r="577" spans="1:7" x14ac:dyDescent="0.25">
      <c r="A577" s="160" t="s">
        <v>1257</v>
      </c>
      <c r="B577" s="160" t="s">
        <v>1261</v>
      </c>
      <c r="E577" s="227">
        <v>43220</v>
      </c>
      <c r="F577" s="228">
        <v>0</v>
      </c>
      <c r="G577" s="229">
        <v>0</v>
      </c>
    </row>
    <row r="578" spans="1:7" x14ac:dyDescent="0.25">
      <c r="A578" s="160" t="s">
        <v>1257</v>
      </c>
      <c r="B578" s="160" t="s">
        <v>1262</v>
      </c>
      <c r="E578" s="227">
        <v>43251</v>
      </c>
      <c r="F578" s="228">
        <v>0</v>
      </c>
      <c r="G578" s="229">
        <v>0</v>
      </c>
    </row>
    <row r="579" spans="1:7" x14ac:dyDescent="0.25">
      <c r="A579" s="160" t="s">
        <v>1257</v>
      </c>
      <c r="B579" s="160" t="s">
        <v>1263</v>
      </c>
      <c r="E579" s="227">
        <v>43281</v>
      </c>
      <c r="F579" s="228">
        <v>0</v>
      </c>
      <c r="G579" s="229">
        <v>0</v>
      </c>
    </row>
    <row r="580" spans="1:7" x14ac:dyDescent="0.25">
      <c r="A580" s="160" t="s">
        <v>1257</v>
      </c>
      <c r="B580" s="160" t="s">
        <v>1264</v>
      </c>
      <c r="E580" s="227">
        <v>43312</v>
      </c>
      <c r="F580" s="228">
        <v>0</v>
      </c>
      <c r="G580" s="229">
        <v>0</v>
      </c>
    </row>
    <row r="581" spans="1:7" x14ac:dyDescent="0.25">
      <c r="A581" s="160" t="s">
        <v>1257</v>
      </c>
      <c r="B581" s="160" t="s">
        <v>1265</v>
      </c>
      <c r="E581" s="227">
        <v>43343</v>
      </c>
      <c r="F581" s="228">
        <v>0</v>
      </c>
      <c r="G581" s="229">
        <v>0</v>
      </c>
    </row>
    <row r="582" spans="1:7" x14ac:dyDescent="0.25">
      <c r="A582" s="160" t="s">
        <v>1257</v>
      </c>
      <c r="B582" s="160" t="s">
        <v>1266</v>
      </c>
      <c r="E582" s="227">
        <v>43373</v>
      </c>
      <c r="F582" s="228">
        <v>0</v>
      </c>
      <c r="G582" s="229">
        <v>0</v>
      </c>
    </row>
    <row r="583" spans="1:7" x14ac:dyDescent="0.25">
      <c r="A583" s="160" t="s">
        <v>1257</v>
      </c>
      <c r="B583" s="160" t="s">
        <v>1267</v>
      </c>
      <c r="E583" s="227">
        <v>43404</v>
      </c>
      <c r="F583" s="228">
        <v>0</v>
      </c>
      <c r="G583" s="229">
        <v>0</v>
      </c>
    </row>
    <row r="584" spans="1:7" x14ac:dyDescent="0.25">
      <c r="A584" s="160" t="s">
        <v>1257</v>
      </c>
      <c r="B584" s="160" t="s">
        <v>1268</v>
      </c>
      <c r="E584" s="227">
        <v>43434</v>
      </c>
      <c r="F584" s="228">
        <v>0</v>
      </c>
      <c r="G584" s="229">
        <v>0</v>
      </c>
    </row>
    <row r="585" spans="1:7" x14ac:dyDescent="0.25">
      <c r="A585" s="160" t="s">
        <v>1257</v>
      </c>
      <c r="B585" s="160" t="s">
        <v>1269</v>
      </c>
      <c r="E585" s="227">
        <v>43465</v>
      </c>
      <c r="F585" s="228">
        <v>0</v>
      </c>
      <c r="G585" s="229">
        <v>0</v>
      </c>
    </row>
    <row r="586" spans="1:7" x14ac:dyDescent="0.25">
      <c r="A586" s="160" t="s">
        <v>1270</v>
      </c>
      <c r="B586" s="160" t="s">
        <v>1271</v>
      </c>
      <c r="E586" s="227">
        <v>43131</v>
      </c>
      <c r="F586" s="228">
        <v>409603.16</v>
      </c>
      <c r="G586" s="229">
        <v>2.8400000000000002E-2</v>
      </c>
    </row>
    <row r="587" spans="1:7" x14ac:dyDescent="0.25">
      <c r="A587" s="160" t="s">
        <v>1270</v>
      </c>
      <c r="B587" s="160" t="s">
        <v>1272</v>
      </c>
      <c r="E587" s="227">
        <v>43159</v>
      </c>
      <c r="F587" s="228">
        <v>412274.28</v>
      </c>
      <c r="G587" s="229">
        <v>2.8400000000000002E-2</v>
      </c>
    </row>
    <row r="588" spans="1:7" x14ac:dyDescent="0.25">
      <c r="A588" s="160" t="s">
        <v>1270</v>
      </c>
      <c r="B588" s="160" t="s">
        <v>1273</v>
      </c>
      <c r="E588" s="227">
        <v>43190</v>
      </c>
      <c r="F588" s="228">
        <v>709757.18</v>
      </c>
      <c r="G588" s="229">
        <v>2.8400000000000002E-2</v>
      </c>
    </row>
    <row r="589" spans="1:7" x14ac:dyDescent="0.25">
      <c r="A589" s="160" t="s">
        <v>1270</v>
      </c>
      <c r="B589" s="160" t="s">
        <v>1274</v>
      </c>
      <c r="E589" s="227">
        <v>43220</v>
      </c>
      <c r="F589" s="228">
        <v>709757.18</v>
      </c>
      <c r="G589" s="229">
        <v>2.8400000000000002E-2</v>
      </c>
    </row>
    <row r="590" spans="1:7" x14ac:dyDescent="0.25">
      <c r="A590" s="160" t="s">
        <v>1270</v>
      </c>
      <c r="B590" s="160" t="s">
        <v>1275</v>
      </c>
      <c r="E590" s="227">
        <v>43251</v>
      </c>
      <c r="F590" s="228">
        <v>709757.18</v>
      </c>
      <c r="G590" s="229">
        <v>2.8400000000000002E-2</v>
      </c>
    </row>
    <row r="591" spans="1:7" x14ac:dyDescent="0.25">
      <c r="A591" s="160" t="s">
        <v>1270</v>
      </c>
      <c r="B591" s="160" t="s">
        <v>1276</v>
      </c>
      <c r="E591" s="227">
        <v>43281</v>
      </c>
      <c r="F591" s="228">
        <v>709757.18</v>
      </c>
      <c r="G591" s="229">
        <v>2.8400000000000002E-2</v>
      </c>
    </row>
    <row r="592" spans="1:7" x14ac:dyDescent="0.25">
      <c r="A592" s="160" t="s">
        <v>1270</v>
      </c>
      <c r="B592" s="160" t="s">
        <v>1277</v>
      </c>
      <c r="E592" s="227">
        <v>43312</v>
      </c>
      <c r="F592" s="228">
        <v>709757.18</v>
      </c>
      <c r="G592" s="229">
        <v>2.8400000000000002E-2</v>
      </c>
    </row>
    <row r="593" spans="1:7" x14ac:dyDescent="0.25">
      <c r="A593" s="160" t="s">
        <v>1270</v>
      </c>
      <c r="B593" s="160" t="s">
        <v>1278</v>
      </c>
      <c r="E593" s="227">
        <v>43343</v>
      </c>
      <c r="F593" s="228">
        <v>709757.18</v>
      </c>
      <c r="G593" s="229">
        <v>2.8400000000000002E-2</v>
      </c>
    </row>
    <row r="594" spans="1:7" x14ac:dyDescent="0.25">
      <c r="A594" s="160" t="s">
        <v>1270</v>
      </c>
      <c r="B594" s="160" t="s">
        <v>1279</v>
      </c>
      <c r="E594" s="227">
        <v>43373</v>
      </c>
      <c r="F594" s="228">
        <v>709757.18</v>
      </c>
      <c r="G594" s="229">
        <v>2.8400000000000002E-2</v>
      </c>
    </row>
    <row r="595" spans="1:7" x14ac:dyDescent="0.25">
      <c r="A595" s="160" t="s">
        <v>1270</v>
      </c>
      <c r="B595" s="160" t="s">
        <v>1280</v>
      </c>
      <c r="E595" s="227">
        <v>43404</v>
      </c>
      <c r="F595" s="228">
        <v>709757.18</v>
      </c>
      <c r="G595" s="229">
        <v>2.8400000000000002E-2</v>
      </c>
    </row>
    <row r="596" spans="1:7" x14ac:dyDescent="0.25">
      <c r="A596" s="160" t="s">
        <v>1270</v>
      </c>
      <c r="B596" s="160" t="s">
        <v>1281</v>
      </c>
      <c r="E596" s="227">
        <v>43434</v>
      </c>
      <c r="F596" s="228">
        <v>718132.99</v>
      </c>
      <c r="G596" s="229">
        <v>2.8400000000000002E-2</v>
      </c>
    </row>
    <row r="597" spans="1:7" x14ac:dyDescent="0.25">
      <c r="A597" s="160" t="s">
        <v>1270</v>
      </c>
      <c r="B597" s="160" t="s">
        <v>1282</v>
      </c>
      <c r="E597" s="227">
        <v>43465</v>
      </c>
      <c r="F597" s="228">
        <v>726508.79</v>
      </c>
      <c r="G597" s="229">
        <v>2.8400000000000002E-2</v>
      </c>
    </row>
    <row r="598" spans="1:7" x14ac:dyDescent="0.25">
      <c r="A598" s="160" t="s">
        <v>1283</v>
      </c>
      <c r="B598" s="160" t="s">
        <v>1284</v>
      </c>
      <c r="E598" s="227">
        <v>43131</v>
      </c>
      <c r="F598" s="228">
        <v>3992945.72</v>
      </c>
      <c r="G598" s="229">
        <v>6.6699999999999995E-2</v>
      </c>
    </row>
    <row r="599" spans="1:7" x14ac:dyDescent="0.25">
      <c r="A599" s="160" t="s">
        <v>1283</v>
      </c>
      <c r="B599" s="160" t="s">
        <v>1285</v>
      </c>
      <c r="E599" s="227">
        <v>43159</v>
      </c>
      <c r="F599" s="228">
        <v>4402712.71</v>
      </c>
      <c r="G599" s="229">
        <v>6.6699999999999995E-2</v>
      </c>
    </row>
    <row r="600" spans="1:7" x14ac:dyDescent="0.25">
      <c r="A600" s="160" t="s">
        <v>1283</v>
      </c>
      <c r="B600" s="160" t="s">
        <v>1286</v>
      </c>
      <c r="E600" s="227">
        <v>43190</v>
      </c>
      <c r="F600" s="228">
        <v>4808210.3899999997</v>
      </c>
      <c r="G600" s="229">
        <v>6.6699999999999995E-2</v>
      </c>
    </row>
    <row r="601" spans="1:7" x14ac:dyDescent="0.25">
      <c r="A601" s="160" t="s">
        <v>1283</v>
      </c>
      <c r="B601" s="160" t="s">
        <v>1287</v>
      </c>
      <c r="E601" s="227">
        <v>43220</v>
      </c>
      <c r="F601" s="228">
        <v>4803941.09</v>
      </c>
      <c r="G601" s="229">
        <v>6.6699999999999995E-2</v>
      </c>
    </row>
    <row r="602" spans="1:7" x14ac:dyDescent="0.25">
      <c r="A602" s="160" t="s">
        <v>1283</v>
      </c>
      <c r="B602" s="160" t="s">
        <v>1288</v>
      </c>
      <c r="E602" s="227">
        <v>43251</v>
      </c>
      <c r="F602" s="228">
        <v>4803941.09</v>
      </c>
      <c r="G602" s="229">
        <v>6.6699999999999995E-2</v>
      </c>
    </row>
    <row r="603" spans="1:7" x14ac:dyDescent="0.25">
      <c r="A603" s="160" t="s">
        <v>1283</v>
      </c>
      <c r="B603" s="160" t="s">
        <v>1289</v>
      </c>
      <c r="E603" s="227">
        <v>43281</v>
      </c>
      <c r="F603" s="228">
        <v>4803941.09</v>
      </c>
      <c r="G603" s="229">
        <v>6.6699999999999995E-2</v>
      </c>
    </row>
    <row r="604" spans="1:7" x14ac:dyDescent="0.25">
      <c r="A604" s="160" t="s">
        <v>1283</v>
      </c>
      <c r="B604" s="160" t="s">
        <v>1290</v>
      </c>
      <c r="E604" s="227">
        <v>43312</v>
      </c>
      <c r="F604" s="228">
        <v>4803941.09</v>
      </c>
      <c r="G604" s="229">
        <v>6.6699999999999995E-2</v>
      </c>
    </row>
    <row r="605" spans="1:7" x14ac:dyDescent="0.25">
      <c r="A605" s="160" t="s">
        <v>1283</v>
      </c>
      <c r="B605" s="160" t="s">
        <v>1291</v>
      </c>
      <c r="E605" s="227">
        <v>43343</v>
      </c>
      <c r="F605" s="228">
        <v>8854918.6600000001</v>
      </c>
      <c r="G605" s="229">
        <v>6.6699999999999995E-2</v>
      </c>
    </row>
    <row r="606" spans="1:7" x14ac:dyDescent="0.25">
      <c r="A606" s="160" t="s">
        <v>1283</v>
      </c>
      <c r="B606" s="160" t="s">
        <v>1292</v>
      </c>
      <c r="E606" s="227">
        <v>43373</v>
      </c>
      <c r="F606" s="228">
        <v>11872524.41</v>
      </c>
      <c r="G606" s="229">
        <v>6.6699999999999995E-2</v>
      </c>
    </row>
    <row r="607" spans="1:7" x14ac:dyDescent="0.25">
      <c r="A607" s="160" t="s">
        <v>1283</v>
      </c>
      <c r="B607" s="160" t="s">
        <v>1293</v>
      </c>
      <c r="E607" s="227">
        <v>43404</v>
      </c>
      <c r="F607" s="228">
        <v>11872524.41</v>
      </c>
      <c r="G607" s="229">
        <v>6.6699999999999995E-2</v>
      </c>
    </row>
    <row r="608" spans="1:7" x14ac:dyDescent="0.25">
      <c r="A608" s="160" t="s">
        <v>1283</v>
      </c>
      <c r="B608" s="160" t="s">
        <v>1294</v>
      </c>
      <c r="E608" s="227">
        <v>43434</v>
      </c>
      <c r="F608" s="228">
        <v>11872524.41</v>
      </c>
      <c r="G608" s="229">
        <v>6.6699999999999995E-2</v>
      </c>
    </row>
    <row r="609" spans="1:7" x14ac:dyDescent="0.25">
      <c r="A609" s="160" t="s">
        <v>1283</v>
      </c>
      <c r="B609" s="160" t="s">
        <v>1295</v>
      </c>
      <c r="E609" s="227">
        <v>43465</v>
      </c>
      <c r="F609" s="228">
        <v>11872524.41</v>
      </c>
      <c r="G609" s="229">
        <v>6.6699999999999995E-2</v>
      </c>
    </row>
    <row r="610" spans="1:7" x14ac:dyDescent="0.25">
      <c r="A610" s="160" t="s">
        <v>1296</v>
      </c>
      <c r="B610" s="160" t="s">
        <v>1297</v>
      </c>
      <c r="E610" s="227">
        <v>43131</v>
      </c>
      <c r="F610" s="228">
        <v>62204036.090000004</v>
      </c>
      <c r="G610" s="229">
        <v>6.6699999999999995E-2</v>
      </c>
    </row>
    <row r="611" spans="1:7" x14ac:dyDescent="0.25">
      <c r="A611" s="160" t="s">
        <v>1296</v>
      </c>
      <c r="B611" s="160" t="s">
        <v>1298</v>
      </c>
      <c r="E611" s="227">
        <v>43159</v>
      </c>
      <c r="F611" s="228">
        <v>64061749.340000004</v>
      </c>
      <c r="G611" s="229">
        <v>6.6699999999999995E-2</v>
      </c>
    </row>
    <row r="612" spans="1:7" x14ac:dyDescent="0.25">
      <c r="A612" s="160" t="s">
        <v>1296</v>
      </c>
      <c r="B612" s="160" t="s">
        <v>1299</v>
      </c>
      <c r="E612" s="227">
        <v>43190</v>
      </c>
      <c r="F612" s="228">
        <v>65930053.759999998</v>
      </c>
      <c r="G612" s="229">
        <v>6.6699999999999995E-2</v>
      </c>
    </row>
    <row r="613" spans="1:7" x14ac:dyDescent="0.25">
      <c r="A613" s="160" t="s">
        <v>1296</v>
      </c>
      <c r="B613" s="160" t="s">
        <v>1300</v>
      </c>
      <c r="E613" s="227">
        <v>43220</v>
      </c>
      <c r="F613" s="228">
        <v>66125183.289999999</v>
      </c>
      <c r="G613" s="229">
        <v>6.6699999999999995E-2</v>
      </c>
    </row>
    <row r="614" spans="1:7" x14ac:dyDescent="0.25">
      <c r="A614" s="160" t="s">
        <v>1296</v>
      </c>
      <c r="B614" s="160" t="s">
        <v>1301</v>
      </c>
      <c r="E614" s="227">
        <v>43251</v>
      </c>
      <c r="F614" s="228">
        <v>66354593.600000001</v>
      </c>
      <c r="G614" s="229">
        <v>6.6699999999999995E-2</v>
      </c>
    </row>
    <row r="615" spans="1:7" x14ac:dyDescent="0.25">
      <c r="A615" s="160" t="s">
        <v>1296</v>
      </c>
      <c r="B615" s="160" t="s">
        <v>1302</v>
      </c>
      <c r="E615" s="227">
        <v>43281</v>
      </c>
      <c r="F615" s="228">
        <v>66413758.630000003</v>
      </c>
      <c r="G615" s="229">
        <v>6.6699999999999995E-2</v>
      </c>
    </row>
    <row r="616" spans="1:7" x14ac:dyDescent="0.25">
      <c r="A616" s="160" t="s">
        <v>1296</v>
      </c>
      <c r="B616" s="160" t="s">
        <v>1303</v>
      </c>
      <c r="E616" s="227">
        <v>43312</v>
      </c>
      <c r="F616" s="228">
        <v>75683625.209999993</v>
      </c>
      <c r="G616" s="229">
        <v>6.6699999999999995E-2</v>
      </c>
    </row>
    <row r="617" spans="1:7" x14ac:dyDescent="0.25">
      <c r="A617" s="160" t="s">
        <v>1296</v>
      </c>
      <c r="B617" s="160" t="s">
        <v>1304</v>
      </c>
      <c r="E617" s="227">
        <v>43343</v>
      </c>
      <c r="F617" s="228">
        <v>71846626.099999994</v>
      </c>
      <c r="G617" s="229">
        <v>6.6699999999999995E-2</v>
      </c>
    </row>
    <row r="618" spans="1:7" x14ac:dyDescent="0.25">
      <c r="A618" s="160" t="s">
        <v>1296</v>
      </c>
      <c r="B618" s="160" t="s">
        <v>1305</v>
      </c>
      <c r="E618" s="227">
        <v>43373</v>
      </c>
      <c r="F618" s="228">
        <v>69072695.989999995</v>
      </c>
      <c r="G618" s="229">
        <v>6.6699999999999995E-2</v>
      </c>
    </row>
    <row r="619" spans="1:7" x14ac:dyDescent="0.25">
      <c r="A619" s="160" t="s">
        <v>1296</v>
      </c>
      <c r="B619" s="160" t="s">
        <v>1306</v>
      </c>
      <c r="E619" s="227">
        <v>43404</v>
      </c>
      <c r="F619" s="228">
        <v>69089446.670000002</v>
      </c>
      <c r="G619" s="229">
        <v>6.6699999999999995E-2</v>
      </c>
    </row>
    <row r="620" spans="1:7" x14ac:dyDescent="0.25">
      <c r="A620" s="160" t="s">
        <v>1296</v>
      </c>
      <c r="B620" s="160" t="s">
        <v>1307</v>
      </c>
      <c r="E620" s="227">
        <v>43434</v>
      </c>
      <c r="F620" s="228">
        <v>69099669.349999994</v>
      </c>
      <c r="G620" s="229">
        <v>6.6699999999999995E-2</v>
      </c>
    </row>
    <row r="621" spans="1:7" x14ac:dyDescent="0.25">
      <c r="A621" s="160" t="s">
        <v>1296</v>
      </c>
      <c r="B621" s="160" t="s">
        <v>1308</v>
      </c>
      <c r="E621" s="227">
        <v>43465</v>
      </c>
      <c r="F621" s="228">
        <v>70079594.519999996</v>
      </c>
      <c r="G621" s="229">
        <v>6.6699999999999995E-2</v>
      </c>
    </row>
    <row r="622" spans="1:7" x14ac:dyDescent="0.25">
      <c r="A622" s="160" t="s">
        <v>1309</v>
      </c>
      <c r="B622" s="160" t="s">
        <v>1310</v>
      </c>
      <c r="E622" s="227">
        <v>43131</v>
      </c>
      <c r="F622" s="228">
        <v>11973815.369999999</v>
      </c>
      <c r="G622" s="229" t="s">
        <v>632</v>
      </c>
    </row>
    <row r="623" spans="1:7" x14ac:dyDescent="0.25">
      <c r="A623" s="160" t="s">
        <v>1309</v>
      </c>
      <c r="B623" s="160" t="s">
        <v>1311</v>
      </c>
      <c r="E623" s="227">
        <v>43159</v>
      </c>
      <c r="F623" s="228">
        <v>11774251.779999999</v>
      </c>
      <c r="G623" s="229" t="s">
        <v>632</v>
      </c>
    </row>
    <row r="624" spans="1:7" x14ac:dyDescent="0.25">
      <c r="A624" s="160" t="s">
        <v>1309</v>
      </c>
      <c r="B624" s="160" t="s">
        <v>1312</v>
      </c>
      <c r="E624" s="227">
        <v>43190</v>
      </c>
      <c r="F624" s="228">
        <v>11574688.189999999</v>
      </c>
      <c r="G624" s="229" t="s">
        <v>632</v>
      </c>
    </row>
    <row r="625" spans="1:7" x14ac:dyDescent="0.25">
      <c r="A625" s="160" t="s">
        <v>1309</v>
      </c>
      <c r="B625" s="160" t="s">
        <v>1313</v>
      </c>
      <c r="E625" s="227">
        <v>43220</v>
      </c>
      <c r="F625" s="228">
        <v>11375124.6</v>
      </c>
      <c r="G625" s="229" t="s">
        <v>632</v>
      </c>
    </row>
    <row r="626" spans="1:7" x14ac:dyDescent="0.25">
      <c r="A626" s="160" t="s">
        <v>1309</v>
      </c>
      <c r="B626" s="160" t="s">
        <v>1314</v>
      </c>
      <c r="E626" s="227">
        <v>43251</v>
      </c>
      <c r="F626" s="228">
        <v>11175561.01</v>
      </c>
      <c r="G626" s="229" t="s">
        <v>632</v>
      </c>
    </row>
    <row r="627" spans="1:7" x14ac:dyDescent="0.25">
      <c r="A627" s="160" t="s">
        <v>1309</v>
      </c>
      <c r="B627" s="160" t="s">
        <v>1315</v>
      </c>
      <c r="E627" s="227">
        <v>43281</v>
      </c>
      <c r="F627" s="228">
        <v>10975997.42</v>
      </c>
      <c r="G627" s="229" t="s">
        <v>632</v>
      </c>
    </row>
    <row r="628" spans="1:7" x14ac:dyDescent="0.25">
      <c r="A628" s="160" t="s">
        <v>1309</v>
      </c>
      <c r="B628" s="160" t="s">
        <v>1316</v>
      </c>
      <c r="E628" s="227">
        <v>43312</v>
      </c>
      <c r="F628" s="228">
        <v>7.0000000000000007E-2</v>
      </c>
      <c r="G628" s="229" t="s">
        <v>632</v>
      </c>
    </row>
    <row r="629" spans="1:7" x14ac:dyDescent="0.25">
      <c r="A629" s="160" t="s">
        <v>1309</v>
      </c>
      <c r="B629" s="160" t="s">
        <v>1317</v>
      </c>
      <c r="E629" s="227">
        <v>43343</v>
      </c>
      <c r="F629" s="228">
        <v>7.0000000000000007E-2</v>
      </c>
      <c r="G629" s="229" t="s">
        <v>632</v>
      </c>
    </row>
    <row r="630" spans="1:7" x14ac:dyDescent="0.25">
      <c r="A630" s="160" t="s">
        <v>1309</v>
      </c>
      <c r="B630" s="160" t="s">
        <v>1318</v>
      </c>
      <c r="E630" s="227">
        <v>43373</v>
      </c>
      <c r="F630" s="228">
        <v>7.0000000000000007E-2</v>
      </c>
      <c r="G630" s="229" t="s">
        <v>632</v>
      </c>
    </row>
    <row r="631" spans="1:7" x14ac:dyDescent="0.25">
      <c r="A631" s="160" t="s">
        <v>1309</v>
      </c>
      <c r="B631" s="160" t="s">
        <v>1319</v>
      </c>
      <c r="E631" s="227">
        <v>43404</v>
      </c>
      <c r="F631" s="228">
        <v>7.0000000000000007E-2</v>
      </c>
      <c r="G631" s="229" t="s">
        <v>632</v>
      </c>
    </row>
    <row r="632" spans="1:7" x14ac:dyDescent="0.25">
      <c r="A632" s="160" t="s">
        <v>1309</v>
      </c>
      <c r="B632" s="160" t="s">
        <v>1320</v>
      </c>
      <c r="E632" s="227">
        <v>43434</v>
      </c>
      <c r="F632" s="228">
        <v>0.04</v>
      </c>
      <c r="G632" s="229" t="s">
        <v>632</v>
      </c>
    </row>
    <row r="633" spans="1:7" x14ac:dyDescent="0.25">
      <c r="A633" s="160" t="s">
        <v>1309</v>
      </c>
      <c r="B633" s="160" t="s">
        <v>1321</v>
      </c>
      <c r="E633" s="227">
        <v>43465</v>
      </c>
      <c r="F633" s="228">
        <v>0</v>
      </c>
      <c r="G633" s="229" t="s">
        <v>632</v>
      </c>
    </row>
    <row r="634" spans="1:7" x14ac:dyDescent="0.25">
      <c r="A634" s="160" t="s">
        <v>1322</v>
      </c>
      <c r="B634" s="160" t="s">
        <v>1323</v>
      </c>
      <c r="E634" s="227">
        <v>43131</v>
      </c>
      <c r="F634" s="228">
        <v>632323.23</v>
      </c>
      <c r="G634" s="229">
        <v>6.6699999999999995E-2</v>
      </c>
    </row>
    <row r="635" spans="1:7" x14ac:dyDescent="0.25">
      <c r="A635" s="160" t="s">
        <v>1322</v>
      </c>
      <c r="B635" s="160" t="s">
        <v>1324</v>
      </c>
      <c r="E635" s="227">
        <v>43159</v>
      </c>
      <c r="F635" s="228">
        <v>632323.23</v>
      </c>
      <c r="G635" s="229">
        <v>6.6699999999999995E-2</v>
      </c>
    </row>
    <row r="636" spans="1:7" x14ac:dyDescent="0.25">
      <c r="A636" s="160" t="s">
        <v>1322</v>
      </c>
      <c r="B636" s="160" t="s">
        <v>1325</v>
      </c>
      <c r="E636" s="227">
        <v>43190</v>
      </c>
      <c r="F636" s="228">
        <v>632323.23</v>
      </c>
      <c r="G636" s="229">
        <v>6.6699999999999995E-2</v>
      </c>
    </row>
    <row r="637" spans="1:7" x14ac:dyDescent="0.25">
      <c r="A637" s="160" t="s">
        <v>1322</v>
      </c>
      <c r="B637" s="160" t="s">
        <v>1326</v>
      </c>
      <c r="E637" s="227">
        <v>43220</v>
      </c>
      <c r="F637" s="228">
        <v>632323.23</v>
      </c>
      <c r="G637" s="229">
        <v>6.6699999999999995E-2</v>
      </c>
    </row>
    <row r="638" spans="1:7" x14ac:dyDescent="0.25">
      <c r="A638" s="160" t="s">
        <v>1322</v>
      </c>
      <c r="B638" s="160" t="s">
        <v>1327</v>
      </c>
      <c r="E638" s="227">
        <v>43251</v>
      </c>
      <c r="F638" s="228">
        <v>632323.23</v>
      </c>
      <c r="G638" s="229">
        <v>6.6699999999999995E-2</v>
      </c>
    </row>
    <row r="639" spans="1:7" x14ac:dyDescent="0.25">
      <c r="A639" s="160" t="s">
        <v>1322</v>
      </c>
      <c r="B639" s="160" t="s">
        <v>1328</v>
      </c>
      <c r="E639" s="227">
        <v>43281</v>
      </c>
      <c r="F639" s="228">
        <v>632323.23</v>
      </c>
      <c r="G639" s="229">
        <v>6.6699999999999995E-2</v>
      </c>
    </row>
    <row r="640" spans="1:7" x14ac:dyDescent="0.25">
      <c r="A640" s="160" t="s">
        <v>1322</v>
      </c>
      <c r="B640" s="160" t="s">
        <v>1329</v>
      </c>
      <c r="E640" s="227">
        <v>43312</v>
      </c>
      <c r="F640" s="228">
        <v>1057959.6200000001</v>
      </c>
      <c r="G640" s="229">
        <v>6.6699999999999995E-2</v>
      </c>
    </row>
    <row r="641" spans="1:7" x14ac:dyDescent="0.25">
      <c r="A641" s="160" t="s">
        <v>1322</v>
      </c>
      <c r="B641" s="160" t="s">
        <v>1330</v>
      </c>
      <c r="E641" s="227">
        <v>43343</v>
      </c>
      <c r="F641" s="228">
        <v>1057959.6200000001</v>
      </c>
      <c r="G641" s="229">
        <v>6.6699999999999995E-2</v>
      </c>
    </row>
    <row r="642" spans="1:7" x14ac:dyDescent="0.25">
      <c r="A642" s="160" t="s">
        <v>1322</v>
      </c>
      <c r="B642" s="160" t="s">
        <v>1331</v>
      </c>
      <c r="E642" s="227">
        <v>43373</v>
      </c>
      <c r="F642" s="228">
        <v>1057959.6200000001</v>
      </c>
      <c r="G642" s="229">
        <v>6.6699999999999995E-2</v>
      </c>
    </row>
    <row r="643" spans="1:7" x14ac:dyDescent="0.25">
      <c r="A643" s="160" t="s">
        <v>1322</v>
      </c>
      <c r="B643" s="160" t="s">
        <v>1332</v>
      </c>
      <c r="E643" s="227">
        <v>43404</v>
      </c>
      <c r="F643" s="228">
        <v>1057959.6200000001</v>
      </c>
      <c r="G643" s="229">
        <v>6.6699999999999995E-2</v>
      </c>
    </row>
    <row r="644" spans="1:7" x14ac:dyDescent="0.25">
      <c r="A644" s="160" t="s">
        <v>1322</v>
      </c>
      <c r="B644" s="160" t="s">
        <v>1333</v>
      </c>
      <c r="E644" s="227">
        <v>43434</v>
      </c>
      <c r="F644" s="228">
        <v>1057959.6200000001</v>
      </c>
      <c r="G644" s="229">
        <v>6.6699999999999995E-2</v>
      </c>
    </row>
    <row r="645" spans="1:7" x14ac:dyDescent="0.25">
      <c r="A645" s="160" t="s">
        <v>1322</v>
      </c>
      <c r="B645" s="160" t="s">
        <v>1334</v>
      </c>
      <c r="E645" s="227">
        <v>43465</v>
      </c>
      <c r="F645" s="228">
        <v>1057959.6200000001</v>
      </c>
      <c r="G645" s="229">
        <v>6.6699999999999995E-2</v>
      </c>
    </row>
    <row r="646" spans="1:7" x14ac:dyDescent="0.25">
      <c r="A646" s="160" t="s">
        <v>1335</v>
      </c>
      <c r="B646" s="160" t="s">
        <v>1336</v>
      </c>
      <c r="E646" s="227">
        <v>43131</v>
      </c>
      <c r="F646" s="228">
        <v>161435.57999999999</v>
      </c>
      <c r="G646" s="229" t="s">
        <v>632</v>
      </c>
    </row>
    <row r="647" spans="1:7" x14ac:dyDescent="0.25">
      <c r="A647" s="160" t="s">
        <v>1335</v>
      </c>
      <c r="B647" s="160" t="s">
        <v>1337</v>
      </c>
      <c r="E647" s="227">
        <v>43159</v>
      </c>
      <c r="F647" s="228">
        <v>158744.99</v>
      </c>
      <c r="G647" s="229" t="s">
        <v>632</v>
      </c>
    </row>
    <row r="648" spans="1:7" x14ac:dyDescent="0.25">
      <c r="A648" s="160" t="s">
        <v>1335</v>
      </c>
      <c r="B648" s="160" t="s">
        <v>1338</v>
      </c>
      <c r="E648" s="227">
        <v>43190</v>
      </c>
      <c r="F648" s="228">
        <v>156054.39999999999</v>
      </c>
      <c r="G648" s="229" t="s">
        <v>632</v>
      </c>
    </row>
    <row r="649" spans="1:7" x14ac:dyDescent="0.25">
      <c r="A649" s="160" t="s">
        <v>1335</v>
      </c>
      <c r="B649" s="160" t="s">
        <v>1339</v>
      </c>
      <c r="E649" s="227">
        <v>43220</v>
      </c>
      <c r="F649" s="228">
        <v>153363.81</v>
      </c>
      <c r="G649" s="229" t="s">
        <v>632</v>
      </c>
    </row>
    <row r="650" spans="1:7" x14ac:dyDescent="0.25">
      <c r="A650" s="160" t="s">
        <v>1335</v>
      </c>
      <c r="B650" s="160" t="s">
        <v>1340</v>
      </c>
      <c r="E650" s="227">
        <v>43251</v>
      </c>
      <c r="F650" s="228">
        <v>150673.22</v>
      </c>
      <c r="G650" s="229" t="s">
        <v>632</v>
      </c>
    </row>
    <row r="651" spans="1:7" x14ac:dyDescent="0.25">
      <c r="A651" s="160" t="s">
        <v>1335</v>
      </c>
      <c r="B651" s="160" t="s">
        <v>1341</v>
      </c>
      <c r="E651" s="227">
        <v>43281</v>
      </c>
      <c r="F651" s="228">
        <v>147982.63</v>
      </c>
      <c r="G651" s="229" t="s">
        <v>632</v>
      </c>
    </row>
    <row r="652" spans="1:7" x14ac:dyDescent="0.25">
      <c r="A652" s="160" t="s">
        <v>1335</v>
      </c>
      <c r="B652" s="160" t="s">
        <v>1342</v>
      </c>
      <c r="E652" s="227">
        <v>43312</v>
      </c>
      <c r="F652" s="228">
        <v>-0.01</v>
      </c>
      <c r="G652" s="229" t="s">
        <v>632</v>
      </c>
    </row>
    <row r="653" spans="1:7" x14ac:dyDescent="0.25">
      <c r="A653" s="160" t="s">
        <v>1335</v>
      </c>
      <c r="B653" s="160" t="s">
        <v>1343</v>
      </c>
      <c r="E653" s="227">
        <v>43343</v>
      </c>
      <c r="F653" s="228">
        <v>-0.01</v>
      </c>
      <c r="G653" s="229" t="s">
        <v>632</v>
      </c>
    </row>
    <row r="654" spans="1:7" x14ac:dyDescent="0.25">
      <c r="A654" s="160" t="s">
        <v>1335</v>
      </c>
      <c r="B654" s="160" t="s">
        <v>1344</v>
      </c>
      <c r="E654" s="227">
        <v>43373</v>
      </c>
      <c r="F654" s="228">
        <v>-0.01</v>
      </c>
      <c r="G654" s="229" t="s">
        <v>632</v>
      </c>
    </row>
    <row r="655" spans="1:7" x14ac:dyDescent="0.25">
      <c r="A655" s="160" t="s">
        <v>1335</v>
      </c>
      <c r="B655" s="160" t="s">
        <v>1345</v>
      </c>
      <c r="E655" s="227">
        <v>43404</v>
      </c>
      <c r="F655" s="228">
        <v>-0.01</v>
      </c>
      <c r="G655" s="229" t="s">
        <v>632</v>
      </c>
    </row>
    <row r="656" spans="1:7" x14ac:dyDescent="0.25">
      <c r="A656" s="160" t="s">
        <v>1335</v>
      </c>
      <c r="B656" s="160" t="s">
        <v>1346</v>
      </c>
      <c r="E656" s="227">
        <v>43434</v>
      </c>
      <c r="F656" s="228">
        <v>-0.01</v>
      </c>
      <c r="G656" s="229" t="s">
        <v>632</v>
      </c>
    </row>
    <row r="657" spans="1:7" x14ac:dyDescent="0.25">
      <c r="A657" s="160" t="s">
        <v>1335</v>
      </c>
      <c r="B657" s="160" t="s">
        <v>1347</v>
      </c>
      <c r="E657" s="227">
        <v>43465</v>
      </c>
      <c r="F657" s="228">
        <v>-0.01</v>
      </c>
      <c r="G657" s="229" t="s">
        <v>632</v>
      </c>
    </row>
    <row r="658" spans="1:7" x14ac:dyDescent="0.25">
      <c r="A658" s="160" t="s">
        <v>1348</v>
      </c>
      <c r="B658" s="160" t="s">
        <v>1349</v>
      </c>
      <c r="E658" s="227">
        <v>43131</v>
      </c>
      <c r="F658" s="228">
        <v>0</v>
      </c>
      <c r="G658" s="229">
        <v>0</v>
      </c>
    </row>
    <row r="659" spans="1:7" x14ac:dyDescent="0.25">
      <c r="A659" s="160" t="s">
        <v>1348</v>
      </c>
      <c r="B659" s="160" t="s">
        <v>1350</v>
      </c>
      <c r="E659" s="227">
        <v>43159</v>
      </c>
      <c r="F659" s="228">
        <v>0</v>
      </c>
      <c r="G659" s="229">
        <v>0</v>
      </c>
    </row>
    <row r="660" spans="1:7" x14ac:dyDescent="0.25">
      <c r="A660" s="160" t="s">
        <v>1348</v>
      </c>
      <c r="B660" s="160" t="s">
        <v>1351</v>
      </c>
      <c r="E660" s="227">
        <v>43190</v>
      </c>
      <c r="F660" s="228">
        <v>0</v>
      </c>
      <c r="G660" s="229">
        <v>0</v>
      </c>
    </row>
    <row r="661" spans="1:7" x14ac:dyDescent="0.25">
      <c r="A661" s="160" t="s">
        <v>1348</v>
      </c>
      <c r="B661" s="160" t="s">
        <v>1352</v>
      </c>
      <c r="E661" s="227">
        <v>43220</v>
      </c>
      <c r="F661" s="228">
        <v>0</v>
      </c>
      <c r="G661" s="229">
        <v>0</v>
      </c>
    </row>
    <row r="662" spans="1:7" x14ac:dyDescent="0.25">
      <c r="A662" s="160" t="s">
        <v>1348</v>
      </c>
      <c r="B662" s="160" t="s">
        <v>1353</v>
      </c>
      <c r="E662" s="227">
        <v>43251</v>
      </c>
      <c r="F662" s="228">
        <v>0</v>
      </c>
      <c r="G662" s="229">
        <v>0</v>
      </c>
    </row>
    <row r="663" spans="1:7" x14ac:dyDescent="0.25">
      <c r="A663" s="160" t="s">
        <v>1348</v>
      </c>
      <c r="B663" s="160" t="s">
        <v>1354</v>
      </c>
      <c r="E663" s="227">
        <v>43281</v>
      </c>
      <c r="F663" s="228">
        <v>0</v>
      </c>
      <c r="G663" s="229">
        <v>0</v>
      </c>
    </row>
    <row r="664" spans="1:7" x14ac:dyDescent="0.25">
      <c r="A664" s="160" t="s">
        <v>1348</v>
      </c>
      <c r="B664" s="160" t="s">
        <v>1355</v>
      </c>
      <c r="E664" s="227">
        <v>43312</v>
      </c>
      <c r="F664" s="228">
        <v>0</v>
      </c>
      <c r="G664" s="229">
        <v>0</v>
      </c>
    </row>
    <row r="665" spans="1:7" x14ac:dyDescent="0.25">
      <c r="A665" s="160" t="s">
        <v>1348</v>
      </c>
      <c r="B665" s="160" t="s">
        <v>1356</v>
      </c>
      <c r="E665" s="227">
        <v>43343</v>
      </c>
      <c r="F665" s="228">
        <v>0</v>
      </c>
      <c r="G665" s="229">
        <v>0</v>
      </c>
    </row>
    <row r="666" spans="1:7" x14ac:dyDescent="0.25">
      <c r="A666" s="160" t="s">
        <v>1348</v>
      </c>
      <c r="B666" s="160" t="s">
        <v>1357</v>
      </c>
      <c r="E666" s="227">
        <v>43373</v>
      </c>
      <c r="F666" s="228">
        <v>0</v>
      </c>
      <c r="G666" s="229">
        <v>0</v>
      </c>
    </row>
    <row r="667" spans="1:7" x14ac:dyDescent="0.25">
      <c r="A667" s="160" t="s">
        <v>1348</v>
      </c>
      <c r="B667" s="160" t="s">
        <v>1358</v>
      </c>
      <c r="E667" s="227">
        <v>43404</v>
      </c>
      <c r="F667" s="228">
        <v>0</v>
      </c>
      <c r="G667" s="229">
        <v>0</v>
      </c>
    </row>
    <row r="668" spans="1:7" x14ac:dyDescent="0.25">
      <c r="A668" s="160" t="s">
        <v>1348</v>
      </c>
      <c r="B668" s="160" t="s">
        <v>1359</v>
      </c>
      <c r="E668" s="227">
        <v>43434</v>
      </c>
      <c r="F668" s="228">
        <v>0</v>
      </c>
      <c r="G668" s="229">
        <v>0</v>
      </c>
    </row>
    <row r="669" spans="1:7" x14ac:dyDescent="0.25">
      <c r="A669" s="160" t="s">
        <v>1348</v>
      </c>
      <c r="B669" s="160" t="s">
        <v>1360</v>
      </c>
      <c r="E669" s="227">
        <v>43465</v>
      </c>
      <c r="F669" s="228">
        <v>0</v>
      </c>
      <c r="G669" s="229">
        <v>0</v>
      </c>
    </row>
    <row r="670" spans="1:7" x14ac:dyDescent="0.25">
      <c r="A670" s="160" t="s">
        <v>1361</v>
      </c>
      <c r="B670" s="160" t="s">
        <v>1362</v>
      </c>
      <c r="E670" s="227">
        <v>43131</v>
      </c>
      <c r="F670" s="228">
        <v>0</v>
      </c>
      <c r="G670" s="229">
        <v>0</v>
      </c>
    </row>
    <row r="671" spans="1:7" x14ac:dyDescent="0.25">
      <c r="A671" s="160" t="s">
        <v>1361</v>
      </c>
      <c r="B671" s="160" t="s">
        <v>1363</v>
      </c>
      <c r="E671" s="227">
        <v>43159</v>
      </c>
      <c r="F671" s="228">
        <v>0</v>
      </c>
      <c r="G671" s="229">
        <v>0</v>
      </c>
    </row>
    <row r="672" spans="1:7" x14ac:dyDescent="0.25">
      <c r="A672" s="160" t="s">
        <v>1361</v>
      </c>
      <c r="B672" s="160" t="s">
        <v>1364</v>
      </c>
      <c r="E672" s="227">
        <v>43190</v>
      </c>
      <c r="F672" s="228">
        <v>0</v>
      </c>
      <c r="G672" s="229">
        <v>0</v>
      </c>
    </row>
    <row r="673" spans="1:7" x14ac:dyDescent="0.25">
      <c r="A673" s="160" t="s">
        <v>1361</v>
      </c>
      <c r="B673" s="160" t="s">
        <v>1365</v>
      </c>
      <c r="E673" s="227">
        <v>43220</v>
      </c>
      <c r="F673" s="228">
        <v>0</v>
      </c>
      <c r="G673" s="229">
        <v>0</v>
      </c>
    </row>
    <row r="674" spans="1:7" x14ac:dyDescent="0.25">
      <c r="A674" s="160" t="s">
        <v>1361</v>
      </c>
      <c r="B674" s="160" t="s">
        <v>1366</v>
      </c>
      <c r="E674" s="227">
        <v>43251</v>
      </c>
      <c r="F674" s="228">
        <v>0</v>
      </c>
      <c r="G674" s="229">
        <v>0</v>
      </c>
    </row>
    <row r="675" spans="1:7" x14ac:dyDescent="0.25">
      <c r="A675" s="160" t="s">
        <v>1361</v>
      </c>
      <c r="B675" s="160" t="s">
        <v>1367</v>
      </c>
      <c r="E675" s="227">
        <v>43281</v>
      </c>
      <c r="F675" s="228">
        <v>0</v>
      </c>
      <c r="G675" s="229">
        <v>0</v>
      </c>
    </row>
    <row r="676" spans="1:7" x14ac:dyDescent="0.25">
      <c r="A676" s="160" t="s">
        <v>1361</v>
      </c>
      <c r="B676" s="160" t="s">
        <v>1368</v>
      </c>
      <c r="E676" s="227">
        <v>43312</v>
      </c>
      <c r="F676" s="228">
        <v>0</v>
      </c>
      <c r="G676" s="229">
        <v>0</v>
      </c>
    </row>
    <row r="677" spans="1:7" x14ac:dyDescent="0.25">
      <c r="A677" s="160" t="s">
        <v>1361</v>
      </c>
      <c r="B677" s="160" t="s">
        <v>1369</v>
      </c>
      <c r="E677" s="227">
        <v>43343</v>
      </c>
      <c r="F677" s="228">
        <v>0</v>
      </c>
      <c r="G677" s="229">
        <v>0</v>
      </c>
    </row>
    <row r="678" spans="1:7" x14ac:dyDescent="0.25">
      <c r="A678" s="160" t="s">
        <v>1361</v>
      </c>
      <c r="B678" s="160" t="s">
        <v>1370</v>
      </c>
      <c r="E678" s="227">
        <v>43373</v>
      </c>
      <c r="F678" s="228">
        <v>0</v>
      </c>
      <c r="G678" s="229">
        <v>0</v>
      </c>
    </row>
    <row r="679" spans="1:7" x14ac:dyDescent="0.25">
      <c r="A679" s="160" t="s">
        <v>1361</v>
      </c>
      <c r="B679" s="160" t="s">
        <v>1371</v>
      </c>
      <c r="E679" s="227">
        <v>43404</v>
      </c>
      <c r="F679" s="228">
        <v>0</v>
      </c>
      <c r="G679" s="229">
        <v>0</v>
      </c>
    </row>
    <row r="680" spans="1:7" x14ac:dyDescent="0.25">
      <c r="A680" s="160" t="s">
        <v>1361</v>
      </c>
      <c r="B680" s="160" t="s">
        <v>1372</v>
      </c>
      <c r="E680" s="227">
        <v>43434</v>
      </c>
      <c r="F680" s="228">
        <v>0</v>
      </c>
      <c r="G680" s="229">
        <v>0</v>
      </c>
    </row>
    <row r="681" spans="1:7" x14ac:dyDescent="0.25">
      <c r="A681" s="160" t="s">
        <v>1361</v>
      </c>
      <c r="B681" s="160" t="s">
        <v>1373</v>
      </c>
      <c r="E681" s="227">
        <v>43465</v>
      </c>
      <c r="F681" s="228">
        <v>0</v>
      </c>
      <c r="G681" s="229">
        <v>0</v>
      </c>
    </row>
    <row r="682" spans="1:7" x14ac:dyDescent="0.25">
      <c r="A682" s="160" t="s">
        <v>1374</v>
      </c>
      <c r="B682" s="160" t="s">
        <v>1375</v>
      </c>
      <c r="E682" s="227">
        <v>43131</v>
      </c>
      <c r="F682" s="228">
        <v>0</v>
      </c>
      <c r="G682" s="229">
        <v>0</v>
      </c>
    </row>
    <row r="683" spans="1:7" x14ac:dyDescent="0.25">
      <c r="A683" s="160" t="s">
        <v>1374</v>
      </c>
      <c r="B683" s="160" t="s">
        <v>1376</v>
      </c>
      <c r="E683" s="227">
        <v>43159</v>
      </c>
      <c r="F683" s="228">
        <v>0</v>
      </c>
      <c r="G683" s="229">
        <v>0</v>
      </c>
    </row>
    <row r="684" spans="1:7" x14ac:dyDescent="0.25">
      <c r="A684" s="160" t="s">
        <v>1374</v>
      </c>
      <c r="B684" s="160" t="s">
        <v>1377</v>
      </c>
      <c r="E684" s="227">
        <v>43190</v>
      </c>
      <c r="F684" s="228">
        <v>0</v>
      </c>
      <c r="G684" s="229">
        <v>0</v>
      </c>
    </row>
    <row r="685" spans="1:7" x14ac:dyDescent="0.25">
      <c r="A685" s="160" t="s">
        <v>1374</v>
      </c>
      <c r="B685" s="160" t="s">
        <v>1378</v>
      </c>
      <c r="E685" s="227">
        <v>43220</v>
      </c>
      <c r="F685" s="228">
        <v>0</v>
      </c>
      <c r="G685" s="229">
        <v>0</v>
      </c>
    </row>
    <row r="686" spans="1:7" x14ac:dyDescent="0.25">
      <c r="A686" s="160" t="s">
        <v>1374</v>
      </c>
      <c r="B686" s="160" t="s">
        <v>1379</v>
      </c>
      <c r="E686" s="227">
        <v>43251</v>
      </c>
      <c r="F686" s="228">
        <v>0</v>
      </c>
      <c r="G686" s="229">
        <v>0</v>
      </c>
    </row>
    <row r="687" spans="1:7" x14ac:dyDescent="0.25">
      <c r="A687" s="160" t="s">
        <v>1374</v>
      </c>
      <c r="B687" s="160" t="s">
        <v>1380</v>
      </c>
      <c r="E687" s="227">
        <v>43281</v>
      </c>
      <c r="F687" s="228">
        <v>0</v>
      </c>
      <c r="G687" s="229">
        <v>0</v>
      </c>
    </row>
    <row r="688" spans="1:7" x14ac:dyDescent="0.25">
      <c r="A688" s="160" t="s">
        <v>1374</v>
      </c>
      <c r="B688" s="160" t="s">
        <v>1381</v>
      </c>
      <c r="E688" s="227">
        <v>43312</v>
      </c>
      <c r="F688" s="228">
        <v>0</v>
      </c>
      <c r="G688" s="229">
        <v>0</v>
      </c>
    </row>
    <row r="689" spans="1:7" x14ac:dyDescent="0.25">
      <c r="A689" s="160" t="s">
        <v>1374</v>
      </c>
      <c r="B689" s="160" t="s">
        <v>1382</v>
      </c>
      <c r="E689" s="227">
        <v>43343</v>
      </c>
      <c r="F689" s="228">
        <v>0</v>
      </c>
      <c r="G689" s="229">
        <v>0</v>
      </c>
    </row>
    <row r="690" spans="1:7" x14ac:dyDescent="0.25">
      <c r="A690" s="160" t="s">
        <v>1374</v>
      </c>
      <c r="B690" s="160" t="s">
        <v>1383</v>
      </c>
      <c r="E690" s="227">
        <v>43373</v>
      </c>
      <c r="F690" s="228">
        <v>0</v>
      </c>
      <c r="G690" s="229">
        <v>0</v>
      </c>
    </row>
    <row r="691" spans="1:7" x14ac:dyDescent="0.25">
      <c r="A691" s="160" t="s">
        <v>1374</v>
      </c>
      <c r="B691" s="160" t="s">
        <v>1384</v>
      </c>
      <c r="E691" s="227">
        <v>43404</v>
      </c>
      <c r="F691" s="228">
        <v>0</v>
      </c>
      <c r="G691" s="229">
        <v>0</v>
      </c>
    </row>
    <row r="692" spans="1:7" x14ac:dyDescent="0.25">
      <c r="A692" s="160" t="s">
        <v>1374</v>
      </c>
      <c r="B692" s="160" t="s">
        <v>1385</v>
      </c>
      <c r="E692" s="227">
        <v>43434</v>
      </c>
      <c r="F692" s="228">
        <v>0</v>
      </c>
      <c r="G692" s="229">
        <v>0</v>
      </c>
    </row>
    <row r="693" spans="1:7" x14ac:dyDescent="0.25">
      <c r="A693" s="160" t="s">
        <v>1374</v>
      </c>
      <c r="B693" s="160" t="s">
        <v>1386</v>
      </c>
      <c r="E693" s="227">
        <v>43465</v>
      </c>
      <c r="F693" s="228">
        <v>250588.37</v>
      </c>
      <c r="G693" s="229">
        <v>0</v>
      </c>
    </row>
    <row r="694" spans="1:7" x14ac:dyDescent="0.25">
      <c r="A694" s="160" t="s">
        <v>1387</v>
      </c>
      <c r="B694" s="160" t="s">
        <v>1388</v>
      </c>
      <c r="E694" s="227">
        <v>43131</v>
      </c>
      <c r="F694" s="228">
        <v>352486.72</v>
      </c>
      <c r="G694" s="229" t="s">
        <v>632</v>
      </c>
    </row>
    <row r="695" spans="1:7" x14ac:dyDescent="0.25">
      <c r="A695" s="160" t="s">
        <v>1387</v>
      </c>
      <c r="B695" s="160" t="s">
        <v>1389</v>
      </c>
      <c r="E695" s="227">
        <v>43159</v>
      </c>
      <c r="F695" s="228">
        <v>328987.61</v>
      </c>
      <c r="G695" s="229" t="s">
        <v>632</v>
      </c>
    </row>
    <row r="696" spans="1:7" x14ac:dyDescent="0.25">
      <c r="A696" s="160" t="s">
        <v>1387</v>
      </c>
      <c r="B696" s="160" t="s">
        <v>1390</v>
      </c>
      <c r="E696" s="227">
        <v>43190</v>
      </c>
      <c r="F696" s="228">
        <v>305488.49</v>
      </c>
      <c r="G696" s="229" t="s">
        <v>632</v>
      </c>
    </row>
    <row r="697" spans="1:7" x14ac:dyDescent="0.25">
      <c r="A697" s="160" t="s">
        <v>1387</v>
      </c>
      <c r="B697" s="160" t="s">
        <v>1391</v>
      </c>
      <c r="E697" s="227">
        <v>43220</v>
      </c>
      <c r="F697" s="228">
        <v>281989.38</v>
      </c>
      <c r="G697" s="229" t="s">
        <v>632</v>
      </c>
    </row>
    <row r="698" spans="1:7" x14ac:dyDescent="0.25">
      <c r="A698" s="160" t="s">
        <v>1387</v>
      </c>
      <c r="B698" s="160" t="s">
        <v>1392</v>
      </c>
      <c r="E698" s="227">
        <v>43251</v>
      </c>
      <c r="F698" s="228">
        <v>258490.26</v>
      </c>
      <c r="G698" s="229" t="s">
        <v>632</v>
      </c>
    </row>
    <row r="699" spans="1:7" x14ac:dyDescent="0.25">
      <c r="A699" s="160" t="s">
        <v>1387</v>
      </c>
      <c r="B699" s="160" t="s">
        <v>1393</v>
      </c>
      <c r="E699" s="227">
        <v>43281</v>
      </c>
      <c r="F699" s="228">
        <v>234991.15</v>
      </c>
      <c r="G699" s="229" t="s">
        <v>632</v>
      </c>
    </row>
    <row r="700" spans="1:7" x14ac:dyDescent="0.25">
      <c r="A700" s="160" t="s">
        <v>1387</v>
      </c>
      <c r="B700" s="160" t="s">
        <v>1394</v>
      </c>
      <c r="E700" s="227">
        <v>43312</v>
      </c>
      <c r="F700" s="228">
        <v>211492.03</v>
      </c>
      <c r="G700" s="229" t="s">
        <v>632</v>
      </c>
    </row>
    <row r="701" spans="1:7" x14ac:dyDescent="0.25">
      <c r="A701" s="160" t="s">
        <v>1387</v>
      </c>
      <c r="B701" s="160" t="s">
        <v>1395</v>
      </c>
      <c r="E701" s="227">
        <v>43343</v>
      </c>
      <c r="F701" s="228">
        <v>187992.92</v>
      </c>
      <c r="G701" s="229" t="s">
        <v>632</v>
      </c>
    </row>
    <row r="702" spans="1:7" x14ac:dyDescent="0.25">
      <c r="A702" s="160" t="s">
        <v>1387</v>
      </c>
      <c r="B702" s="160" t="s">
        <v>1396</v>
      </c>
      <c r="E702" s="227">
        <v>43373</v>
      </c>
      <c r="F702" s="228">
        <v>164493.79999999999</v>
      </c>
      <c r="G702" s="229" t="s">
        <v>632</v>
      </c>
    </row>
    <row r="703" spans="1:7" x14ac:dyDescent="0.25">
      <c r="A703" s="160" t="s">
        <v>1387</v>
      </c>
      <c r="B703" s="160" t="s">
        <v>1397</v>
      </c>
      <c r="E703" s="227">
        <v>43404</v>
      </c>
      <c r="F703" s="228">
        <v>140994.69</v>
      </c>
      <c r="G703" s="229" t="s">
        <v>632</v>
      </c>
    </row>
    <row r="704" spans="1:7" x14ac:dyDescent="0.25">
      <c r="A704" s="160" t="s">
        <v>1387</v>
      </c>
      <c r="B704" s="160" t="s">
        <v>1398</v>
      </c>
      <c r="E704" s="227">
        <v>43434</v>
      </c>
      <c r="F704" s="228">
        <v>117495.57</v>
      </c>
      <c r="G704" s="229" t="s">
        <v>632</v>
      </c>
    </row>
    <row r="705" spans="1:7" x14ac:dyDescent="0.25">
      <c r="A705" s="160" t="s">
        <v>1387</v>
      </c>
      <c r="B705" s="160" t="s">
        <v>1399</v>
      </c>
      <c r="E705" s="227">
        <v>43465</v>
      </c>
      <c r="F705" s="228">
        <v>93996.46</v>
      </c>
      <c r="G705" s="229" t="s">
        <v>632</v>
      </c>
    </row>
    <row r="706" spans="1:7" x14ac:dyDescent="0.25">
      <c r="A706" s="160" t="s">
        <v>1400</v>
      </c>
      <c r="B706" s="160" t="s">
        <v>1401</v>
      </c>
      <c r="E706" s="227">
        <v>43131</v>
      </c>
      <c r="F706" s="228">
        <v>776764.88</v>
      </c>
      <c r="G706" s="229" t="s">
        <v>632</v>
      </c>
    </row>
    <row r="707" spans="1:7" x14ac:dyDescent="0.25">
      <c r="A707" s="160" t="s">
        <v>1400</v>
      </c>
      <c r="B707" s="160" t="s">
        <v>1402</v>
      </c>
      <c r="E707" s="227">
        <v>43159</v>
      </c>
      <c r="F707" s="228">
        <v>757819.4</v>
      </c>
      <c r="G707" s="229" t="s">
        <v>632</v>
      </c>
    </row>
    <row r="708" spans="1:7" x14ac:dyDescent="0.25">
      <c r="A708" s="160" t="s">
        <v>1400</v>
      </c>
      <c r="B708" s="160" t="s">
        <v>1403</v>
      </c>
      <c r="E708" s="227">
        <v>43190</v>
      </c>
      <c r="F708" s="228">
        <v>738873.91</v>
      </c>
      <c r="G708" s="229" t="s">
        <v>632</v>
      </c>
    </row>
    <row r="709" spans="1:7" x14ac:dyDescent="0.25">
      <c r="A709" s="160" t="s">
        <v>1400</v>
      </c>
      <c r="B709" s="160" t="s">
        <v>1404</v>
      </c>
      <c r="E709" s="227">
        <v>43220</v>
      </c>
      <c r="F709" s="228">
        <v>719928.43</v>
      </c>
      <c r="G709" s="229" t="s">
        <v>632</v>
      </c>
    </row>
    <row r="710" spans="1:7" x14ac:dyDescent="0.25">
      <c r="A710" s="160" t="s">
        <v>1400</v>
      </c>
      <c r="B710" s="160" t="s">
        <v>1405</v>
      </c>
      <c r="E710" s="227">
        <v>43251</v>
      </c>
      <c r="F710" s="228">
        <v>700982.94</v>
      </c>
      <c r="G710" s="229" t="s">
        <v>632</v>
      </c>
    </row>
    <row r="711" spans="1:7" x14ac:dyDescent="0.25">
      <c r="A711" s="160" t="s">
        <v>1400</v>
      </c>
      <c r="B711" s="160" t="s">
        <v>1406</v>
      </c>
      <c r="E711" s="227">
        <v>43281</v>
      </c>
      <c r="F711" s="228">
        <v>682037.46</v>
      </c>
      <c r="G711" s="229" t="s">
        <v>632</v>
      </c>
    </row>
    <row r="712" spans="1:7" x14ac:dyDescent="0.25">
      <c r="A712" s="160" t="s">
        <v>1400</v>
      </c>
      <c r="B712" s="160" t="s">
        <v>1407</v>
      </c>
      <c r="E712" s="227">
        <v>43312</v>
      </c>
      <c r="F712" s="228">
        <v>663091.97</v>
      </c>
      <c r="G712" s="229" t="s">
        <v>632</v>
      </c>
    </row>
    <row r="713" spans="1:7" x14ac:dyDescent="0.25">
      <c r="A713" s="160" t="s">
        <v>1400</v>
      </c>
      <c r="B713" s="160" t="s">
        <v>1408</v>
      </c>
      <c r="E713" s="227">
        <v>43343</v>
      </c>
      <c r="F713" s="228">
        <v>644146.49</v>
      </c>
      <c r="G713" s="229" t="s">
        <v>632</v>
      </c>
    </row>
    <row r="714" spans="1:7" x14ac:dyDescent="0.25">
      <c r="A714" s="160" t="s">
        <v>1400</v>
      </c>
      <c r="B714" s="160" t="s">
        <v>1409</v>
      </c>
      <c r="E714" s="227">
        <v>43373</v>
      </c>
      <c r="F714" s="228">
        <v>625201</v>
      </c>
      <c r="G714" s="229" t="s">
        <v>632</v>
      </c>
    </row>
    <row r="715" spans="1:7" x14ac:dyDescent="0.25">
      <c r="A715" s="160" t="s">
        <v>1400</v>
      </c>
      <c r="B715" s="160" t="s">
        <v>1410</v>
      </c>
      <c r="E715" s="227">
        <v>43404</v>
      </c>
      <c r="F715" s="228">
        <v>606255.52</v>
      </c>
      <c r="G715" s="229" t="s">
        <v>632</v>
      </c>
    </row>
    <row r="716" spans="1:7" x14ac:dyDescent="0.25">
      <c r="A716" s="160" t="s">
        <v>1400</v>
      </c>
      <c r="B716" s="160" t="s">
        <v>1411</v>
      </c>
      <c r="E716" s="227">
        <v>43434</v>
      </c>
      <c r="F716" s="228">
        <v>587310.03</v>
      </c>
      <c r="G716" s="229" t="s">
        <v>632</v>
      </c>
    </row>
    <row r="717" spans="1:7" x14ac:dyDescent="0.25">
      <c r="A717" s="160" t="s">
        <v>1400</v>
      </c>
      <c r="B717" s="160" t="s">
        <v>1412</v>
      </c>
      <c r="E717" s="227">
        <v>43465</v>
      </c>
      <c r="F717" s="228">
        <v>568364.55000000005</v>
      </c>
      <c r="G717" s="229" t="s">
        <v>632</v>
      </c>
    </row>
    <row r="718" spans="1:7" x14ac:dyDescent="0.25">
      <c r="A718" s="160" t="s">
        <v>1413</v>
      </c>
      <c r="B718" s="160" t="s">
        <v>1414</v>
      </c>
      <c r="E718" s="227">
        <v>43159</v>
      </c>
      <c r="F718" s="228">
        <v>0</v>
      </c>
      <c r="G718" s="229" t="s">
        <v>632</v>
      </c>
    </row>
    <row r="719" spans="1:7" x14ac:dyDescent="0.25">
      <c r="A719" s="160" t="s">
        <v>1413</v>
      </c>
      <c r="B719" s="160" t="s">
        <v>1415</v>
      </c>
      <c r="E719" s="227">
        <v>43190</v>
      </c>
      <c r="F719" s="228">
        <v>198852.62</v>
      </c>
      <c r="G719" s="229" t="s">
        <v>632</v>
      </c>
    </row>
    <row r="720" spans="1:7" x14ac:dyDescent="0.25">
      <c r="A720" s="160" t="s">
        <v>1413</v>
      </c>
      <c r="B720" s="160" t="s">
        <v>1416</v>
      </c>
      <c r="E720" s="227">
        <v>43220</v>
      </c>
      <c r="F720" s="228">
        <v>385188.8</v>
      </c>
      <c r="G720" s="229" t="s">
        <v>632</v>
      </c>
    </row>
    <row r="721" spans="1:7" x14ac:dyDescent="0.25">
      <c r="A721" s="160" t="s">
        <v>1413</v>
      </c>
      <c r="B721" s="160" t="s">
        <v>1417</v>
      </c>
      <c r="E721" s="227">
        <v>43251</v>
      </c>
      <c r="F721" s="228">
        <v>376815.13</v>
      </c>
      <c r="G721" s="229" t="s">
        <v>632</v>
      </c>
    </row>
    <row r="722" spans="1:7" x14ac:dyDescent="0.25">
      <c r="A722" s="160" t="s">
        <v>1413</v>
      </c>
      <c r="B722" s="160" t="s">
        <v>1418</v>
      </c>
      <c r="E722" s="227">
        <v>43281</v>
      </c>
      <c r="F722" s="228">
        <v>368441.46</v>
      </c>
      <c r="G722" s="229" t="s">
        <v>632</v>
      </c>
    </row>
    <row r="723" spans="1:7" x14ac:dyDescent="0.25">
      <c r="A723" s="160" t="s">
        <v>1413</v>
      </c>
      <c r="B723" s="160" t="s">
        <v>1419</v>
      </c>
      <c r="E723" s="227">
        <v>43312</v>
      </c>
      <c r="F723" s="228">
        <v>360067.79</v>
      </c>
      <c r="G723" s="229" t="s">
        <v>632</v>
      </c>
    </row>
    <row r="724" spans="1:7" x14ac:dyDescent="0.25">
      <c r="A724" s="160" t="s">
        <v>1413</v>
      </c>
      <c r="B724" s="160" t="s">
        <v>1420</v>
      </c>
      <c r="E724" s="227">
        <v>43343</v>
      </c>
      <c r="F724" s="228">
        <v>351694.12</v>
      </c>
      <c r="G724" s="229" t="s">
        <v>632</v>
      </c>
    </row>
    <row r="725" spans="1:7" x14ac:dyDescent="0.25">
      <c r="A725" s="160" t="s">
        <v>1413</v>
      </c>
      <c r="B725" s="160" t="s">
        <v>1421</v>
      </c>
      <c r="E725" s="227">
        <v>43373</v>
      </c>
      <c r="F725" s="228">
        <v>343320.45</v>
      </c>
      <c r="G725" s="229" t="s">
        <v>632</v>
      </c>
    </row>
    <row r="726" spans="1:7" x14ac:dyDescent="0.25">
      <c r="A726" s="160" t="s">
        <v>1413</v>
      </c>
      <c r="B726" s="160" t="s">
        <v>1422</v>
      </c>
      <c r="E726" s="227">
        <v>43404</v>
      </c>
      <c r="F726" s="228">
        <v>334946.78000000003</v>
      </c>
      <c r="G726" s="229" t="s">
        <v>632</v>
      </c>
    </row>
    <row r="727" spans="1:7" x14ac:dyDescent="0.25">
      <c r="A727" s="160" t="s">
        <v>1413</v>
      </c>
      <c r="B727" s="160" t="s">
        <v>1423</v>
      </c>
      <c r="E727" s="227">
        <v>43434</v>
      </c>
      <c r="F727" s="228">
        <v>326573.11</v>
      </c>
      <c r="G727" s="229" t="s">
        <v>632</v>
      </c>
    </row>
    <row r="728" spans="1:7" x14ac:dyDescent="0.25">
      <c r="A728" s="160" t="s">
        <v>1413</v>
      </c>
      <c r="B728" s="160" t="s">
        <v>1424</v>
      </c>
      <c r="E728" s="227">
        <v>43465</v>
      </c>
      <c r="F728" s="228">
        <v>318199.44</v>
      </c>
      <c r="G728" s="229" t="s">
        <v>632</v>
      </c>
    </row>
    <row r="729" spans="1:7" x14ac:dyDescent="0.25">
      <c r="A729" s="160" t="s">
        <v>1425</v>
      </c>
      <c r="B729" s="160" t="s">
        <v>1426</v>
      </c>
      <c r="E729" s="227">
        <v>43131</v>
      </c>
      <c r="F729" s="228">
        <v>114201.76</v>
      </c>
      <c r="G729" s="229">
        <v>0</v>
      </c>
    </row>
    <row r="730" spans="1:7" x14ac:dyDescent="0.25">
      <c r="A730" s="160" t="s">
        <v>1425</v>
      </c>
      <c r="B730" s="160" t="s">
        <v>1427</v>
      </c>
      <c r="E730" s="227">
        <v>43159</v>
      </c>
      <c r="F730" s="228">
        <v>114201.76</v>
      </c>
      <c r="G730" s="229">
        <v>0</v>
      </c>
    </row>
    <row r="731" spans="1:7" x14ac:dyDescent="0.25">
      <c r="A731" s="160" t="s">
        <v>1425</v>
      </c>
      <c r="B731" s="160" t="s">
        <v>1428</v>
      </c>
      <c r="E731" s="227">
        <v>43190</v>
      </c>
      <c r="F731" s="228">
        <v>114201.76</v>
      </c>
      <c r="G731" s="229">
        <v>0</v>
      </c>
    </row>
    <row r="732" spans="1:7" x14ac:dyDescent="0.25">
      <c r="A732" s="160" t="s">
        <v>1425</v>
      </c>
      <c r="B732" s="160" t="s">
        <v>1429</v>
      </c>
      <c r="E732" s="227">
        <v>43220</v>
      </c>
      <c r="F732" s="228">
        <v>114201.76</v>
      </c>
      <c r="G732" s="229">
        <v>0</v>
      </c>
    </row>
    <row r="733" spans="1:7" x14ac:dyDescent="0.25">
      <c r="A733" s="160" t="s">
        <v>1425</v>
      </c>
      <c r="B733" s="160" t="s">
        <v>1430</v>
      </c>
      <c r="E733" s="227">
        <v>43251</v>
      </c>
      <c r="F733" s="228">
        <v>114201.76</v>
      </c>
      <c r="G733" s="229">
        <v>0</v>
      </c>
    </row>
    <row r="734" spans="1:7" x14ac:dyDescent="0.25">
      <c r="A734" s="160" t="s">
        <v>1425</v>
      </c>
      <c r="B734" s="160" t="s">
        <v>1431</v>
      </c>
      <c r="E734" s="227">
        <v>43281</v>
      </c>
      <c r="F734" s="228">
        <v>114201.76</v>
      </c>
      <c r="G734" s="229">
        <v>0</v>
      </c>
    </row>
    <row r="735" spans="1:7" x14ac:dyDescent="0.25">
      <c r="A735" s="160" t="s">
        <v>1425</v>
      </c>
      <c r="B735" s="160" t="s">
        <v>1432</v>
      </c>
      <c r="E735" s="227">
        <v>43312</v>
      </c>
      <c r="F735" s="228">
        <v>114201.76</v>
      </c>
      <c r="G735" s="229">
        <v>0</v>
      </c>
    </row>
    <row r="736" spans="1:7" x14ac:dyDescent="0.25">
      <c r="A736" s="160" t="s">
        <v>1425</v>
      </c>
      <c r="B736" s="160" t="s">
        <v>1433</v>
      </c>
      <c r="E736" s="227">
        <v>43343</v>
      </c>
      <c r="F736" s="228">
        <v>114201.76</v>
      </c>
      <c r="G736" s="229">
        <v>0</v>
      </c>
    </row>
    <row r="737" spans="1:7" x14ac:dyDescent="0.25">
      <c r="A737" s="160" t="s">
        <v>1425</v>
      </c>
      <c r="B737" s="160" t="s">
        <v>1434</v>
      </c>
      <c r="E737" s="227">
        <v>43373</v>
      </c>
      <c r="F737" s="228">
        <v>114201.76</v>
      </c>
      <c r="G737" s="229">
        <v>0</v>
      </c>
    </row>
    <row r="738" spans="1:7" x14ac:dyDescent="0.25">
      <c r="A738" s="160" t="s">
        <v>1425</v>
      </c>
      <c r="B738" s="160" t="s">
        <v>1435</v>
      </c>
      <c r="E738" s="227">
        <v>43404</v>
      </c>
      <c r="F738" s="228">
        <v>114201.76</v>
      </c>
      <c r="G738" s="229">
        <v>0</v>
      </c>
    </row>
    <row r="739" spans="1:7" x14ac:dyDescent="0.25">
      <c r="A739" s="160" t="s">
        <v>1425</v>
      </c>
      <c r="B739" s="160" t="s">
        <v>1436</v>
      </c>
      <c r="E739" s="227">
        <v>43434</v>
      </c>
      <c r="F739" s="228">
        <v>114201.76</v>
      </c>
      <c r="G739" s="229">
        <v>0</v>
      </c>
    </row>
    <row r="740" spans="1:7" x14ac:dyDescent="0.25">
      <c r="A740" s="160" t="s">
        <v>1425</v>
      </c>
      <c r="B740" s="160" t="s">
        <v>1437</v>
      </c>
      <c r="E740" s="227">
        <v>43465</v>
      </c>
      <c r="F740" s="228">
        <v>114201.76</v>
      </c>
      <c r="G740" s="229">
        <v>0</v>
      </c>
    </row>
    <row r="741" spans="1:7" x14ac:dyDescent="0.25">
      <c r="A741" s="160" t="s">
        <v>1438</v>
      </c>
      <c r="B741" s="160" t="s">
        <v>1439</v>
      </c>
      <c r="E741" s="227">
        <v>43131</v>
      </c>
      <c r="F741" s="228">
        <v>1034045.27</v>
      </c>
      <c r="G741" s="229">
        <v>0</v>
      </c>
    </row>
    <row r="742" spans="1:7" x14ac:dyDescent="0.25">
      <c r="A742" s="160" t="s">
        <v>1438</v>
      </c>
      <c r="B742" s="160" t="s">
        <v>1440</v>
      </c>
      <c r="E742" s="227">
        <v>43159</v>
      </c>
      <c r="F742" s="228">
        <v>951164.24</v>
      </c>
      <c r="G742" s="229">
        <v>0</v>
      </c>
    </row>
    <row r="743" spans="1:7" x14ac:dyDescent="0.25">
      <c r="A743" s="160" t="s">
        <v>1438</v>
      </c>
      <c r="B743" s="160" t="s">
        <v>1441</v>
      </c>
      <c r="E743" s="227">
        <v>43190</v>
      </c>
      <c r="F743" s="228">
        <v>897939.87</v>
      </c>
      <c r="G743" s="229">
        <v>0</v>
      </c>
    </row>
    <row r="744" spans="1:7" x14ac:dyDescent="0.25">
      <c r="A744" s="160" t="s">
        <v>1438</v>
      </c>
      <c r="B744" s="160" t="s">
        <v>1442</v>
      </c>
      <c r="E744" s="227">
        <v>43220</v>
      </c>
      <c r="F744" s="228">
        <v>842998.29</v>
      </c>
      <c r="G744" s="229">
        <v>0</v>
      </c>
    </row>
    <row r="745" spans="1:7" x14ac:dyDescent="0.25">
      <c r="A745" s="160" t="s">
        <v>1438</v>
      </c>
      <c r="B745" s="160" t="s">
        <v>1443</v>
      </c>
      <c r="E745" s="227">
        <v>43251</v>
      </c>
      <c r="F745" s="228">
        <v>789466.91</v>
      </c>
      <c r="G745" s="229">
        <v>0</v>
      </c>
    </row>
    <row r="746" spans="1:7" x14ac:dyDescent="0.25">
      <c r="A746" s="160" t="s">
        <v>1438</v>
      </c>
      <c r="B746" s="160" t="s">
        <v>1444</v>
      </c>
      <c r="E746" s="227">
        <v>43281</v>
      </c>
      <c r="F746" s="228">
        <v>941383.4</v>
      </c>
      <c r="G746" s="229">
        <v>0</v>
      </c>
    </row>
    <row r="747" spans="1:7" x14ac:dyDescent="0.25">
      <c r="A747" s="160" t="s">
        <v>1438</v>
      </c>
      <c r="B747" s="160" t="s">
        <v>1445</v>
      </c>
      <c r="E747" s="227">
        <v>43312</v>
      </c>
      <c r="F747" s="228">
        <v>1091181.97</v>
      </c>
      <c r="G747" s="229">
        <v>0</v>
      </c>
    </row>
    <row r="748" spans="1:7" x14ac:dyDescent="0.25">
      <c r="A748" s="160" t="s">
        <v>1438</v>
      </c>
      <c r="B748" s="160" t="s">
        <v>1446</v>
      </c>
      <c r="E748" s="227">
        <v>43343</v>
      </c>
      <c r="F748" s="228">
        <v>1033915.13</v>
      </c>
      <c r="G748" s="229">
        <v>0</v>
      </c>
    </row>
    <row r="749" spans="1:7" x14ac:dyDescent="0.25">
      <c r="A749" s="160" t="s">
        <v>1438</v>
      </c>
      <c r="B749" s="160" t="s">
        <v>1447</v>
      </c>
      <c r="E749" s="227">
        <v>43373</v>
      </c>
      <c r="F749" s="228">
        <v>979138.55</v>
      </c>
      <c r="G749" s="229">
        <v>0</v>
      </c>
    </row>
    <row r="750" spans="1:7" x14ac:dyDescent="0.25">
      <c r="A750" s="160" t="s">
        <v>1438</v>
      </c>
      <c r="B750" s="160" t="s">
        <v>1448</v>
      </c>
      <c r="E750" s="227">
        <v>43404</v>
      </c>
      <c r="F750" s="228">
        <v>930362.38</v>
      </c>
      <c r="G750" s="229">
        <v>0</v>
      </c>
    </row>
    <row r="751" spans="1:7" x14ac:dyDescent="0.25">
      <c r="A751" s="160" t="s">
        <v>1438</v>
      </c>
      <c r="B751" s="160" t="s">
        <v>1449</v>
      </c>
      <c r="E751" s="227">
        <v>43434</v>
      </c>
      <c r="F751" s="228">
        <v>858402</v>
      </c>
      <c r="G751" s="229">
        <v>0</v>
      </c>
    </row>
    <row r="752" spans="1:7" x14ac:dyDescent="0.25">
      <c r="A752" s="160" t="s">
        <v>1438</v>
      </c>
      <c r="B752" s="160" t="s">
        <v>1450</v>
      </c>
      <c r="E752" s="227">
        <v>43465</v>
      </c>
      <c r="F752" s="228">
        <v>799897.63</v>
      </c>
      <c r="G752" s="229">
        <v>0</v>
      </c>
    </row>
    <row r="753" spans="1:7" x14ac:dyDescent="0.25">
      <c r="A753" s="160" t="s">
        <v>1451</v>
      </c>
      <c r="B753" s="160" t="s">
        <v>1452</v>
      </c>
      <c r="E753" s="227">
        <v>43131</v>
      </c>
      <c r="F753" s="228">
        <v>32784700.25</v>
      </c>
      <c r="G753" s="229">
        <v>0</v>
      </c>
    </row>
    <row r="754" spans="1:7" x14ac:dyDescent="0.25">
      <c r="A754" s="160" t="s">
        <v>1451</v>
      </c>
      <c r="B754" s="160" t="s">
        <v>1453</v>
      </c>
      <c r="E754" s="227">
        <v>43159</v>
      </c>
      <c r="F754" s="228">
        <v>32717861.620000001</v>
      </c>
      <c r="G754" s="229">
        <v>0</v>
      </c>
    </row>
    <row r="755" spans="1:7" x14ac:dyDescent="0.25">
      <c r="A755" s="160" t="s">
        <v>1451</v>
      </c>
      <c r="B755" s="160" t="s">
        <v>1454</v>
      </c>
      <c r="E755" s="227">
        <v>43190</v>
      </c>
      <c r="F755" s="228">
        <v>32651023.149999999</v>
      </c>
      <c r="G755" s="229">
        <v>0</v>
      </c>
    </row>
    <row r="756" spans="1:7" x14ac:dyDescent="0.25">
      <c r="A756" s="160" t="s">
        <v>1451</v>
      </c>
      <c r="B756" s="160" t="s">
        <v>1455</v>
      </c>
      <c r="E756" s="227">
        <v>43220</v>
      </c>
      <c r="F756" s="228">
        <v>32584184.739999998</v>
      </c>
      <c r="G756" s="229">
        <v>0</v>
      </c>
    </row>
    <row r="757" spans="1:7" x14ac:dyDescent="0.25">
      <c r="A757" s="160" t="s">
        <v>1451</v>
      </c>
      <c r="B757" s="160" t="s">
        <v>1456</v>
      </c>
      <c r="E757" s="227">
        <v>43251</v>
      </c>
      <c r="F757" s="228">
        <v>32517346.300000001</v>
      </c>
      <c r="G757" s="229">
        <v>0</v>
      </c>
    </row>
    <row r="758" spans="1:7" x14ac:dyDescent="0.25">
      <c r="A758" s="160" t="s">
        <v>1451</v>
      </c>
      <c r="B758" s="160" t="s">
        <v>1457</v>
      </c>
      <c r="E758" s="227">
        <v>43281</v>
      </c>
      <c r="F758" s="228">
        <v>32450507.75</v>
      </c>
      <c r="G758" s="229">
        <v>0</v>
      </c>
    </row>
    <row r="759" spans="1:7" x14ac:dyDescent="0.25">
      <c r="A759" s="160" t="s">
        <v>1451</v>
      </c>
      <c r="B759" s="160" t="s">
        <v>1458</v>
      </c>
      <c r="E759" s="227">
        <v>43312</v>
      </c>
      <c r="F759" s="228">
        <v>32383669.32</v>
      </c>
      <c r="G759" s="229">
        <v>0</v>
      </c>
    </row>
    <row r="760" spans="1:7" x14ac:dyDescent="0.25">
      <c r="A760" s="160" t="s">
        <v>1451</v>
      </c>
      <c r="B760" s="160" t="s">
        <v>1459</v>
      </c>
      <c r="E760" s="227">
        <v>43343</v>
      </c>
      <c r="F760" s="228">
        <v>32316830.93</v>
      </c>
      <c r="G760" s="229">
        <v>0</v>
      </c>
    </row>
    <row r="761" spans="1:7" x14ac:dyDescent="0.25">
      <c r="A761" s="160" t="s">
        <v>1451</v>
      </c>
      <c r="B761" s="160" t="s">
        <v>1460</v>
      </c>
      <c r="E761" s="227">
        <v>43373</v>
      </c>
      <c r="F761" s="228">
        <v>32249992.5</v>
      </c>
      <c r="G761" s="229">
        <v>0</v>
      </c>
    </row>
    <row r="762" spans="1:7" x14ac:dyDescent="0.25">
      <c r="A762" s="160" t="s">
        <v>1451</v>
      </c>
      <c r="B762" s="160" t="s">
        <v>1461</v>
      </c>
      <c r="E762" s="227">
        <v>43404</v>
      </c>
      <c r="F762" s="228">
        <v>32183153.960000001</v>
      </c>
      <c r="G762" s="229">
        <v>0</v>
      </c>
    </row>
    <row r="763" spans="1:7" x14ac:dyDescent="0.25">
      <c r="A763" s="160" t="s">
        <v>1451</v>
      </c>
      <c r="B763" s="160" t="s">
        <v>1462</v>
      </c>
      <c r="E763" s="227">
        <v>43434</v>
      </c>
      <c r="F763" s="228">
        <v>32116315.559999999</v>
      </c>
      <c r="G763" s="229">
        <v>0</v>
      </c>
    </row>
    <row r="764" spans="1:7" x14ac:dyDescent="0.25">
      <c r="A764" s="160" t="s">
        <v>1451</v>
      </c>
      <c r="B764" s="160" t="s">
        <v>1463</v>
      </c>
      <c r="E764" s="227">
        <v>43465</v>
      </c>
      <c r="F764" s="228">
        <v>32049476.91</v>
      </c>
      <c r="G764" s="229">
        <v>0</v>
      </c>
    </row>
    <row r="765" spans="1:7" x14ac:dyDescent="0.25">
      <c r="A765" s="160" t="s">
        <v>1464</v>
      </c>
      <c r="B765" s="160" t="s">
        <v>1465</v>
      </c>
      <c r="E765" s="227">
        <v>43131</v>
      </c>
      <c r="F765" s="228">
        <v>10219248.59</v>
      </c>
      <c r="G765" s="229">
        <v>0</v>
      </c>
    </row>
    <row r="766" spans="1:7" x14ac:dyDescent="0.25">
      <c r="A766" s="160" t="s">
        <v>1464</v>
      </c>
      <c r="B766" s="160" t="s">
        <v>1466</v>
      </c>
      <c r="E766" s="227">
        <v>43159</v>
      </c>
      <c r="F766" s="228">
        <v>10187313.439999999</v>
      </c>
      <c r="G766" s="229">
        <v>0</v>
      </c>
    </row>
    <row r="767" spans="1:7" x14ac:dyDescent="0.25">
      <c r="A767" s="160" t="s">
        <v>1464</v>
      </c>
      <c r="B767" s="160" t="s">
        <v>1467</v>
      </c>
      <c r="E767" s="227">
        <v>43190</v>
      </c>
      <c r="F767" s="228">
        <v>10155378.25</v>
      </c>
      <c r="G767" s="229">
        <v>0</v>
      </c>
    </row>
    <row r="768" spans="1:7" x14ac:dyDescent="0.25">
      <c r="A768" s="160" t="s">
        <v>1464</v>
      </c>
      <c r="B768" s="160" t="s">
        <v>1468</v>
      </c>
      <c r="E768" s="227">
        <v>43220</v>
      </c>
      <c r="F768" s="228">
        <v>10123443.15</v>
      </c>
      <c r="G768" s="229">
        <v>0</v>
      </c>
    </row>
    <row r="769" spans="1:7" x14ac:dyDescent="0.25">
      <c r="A769" s="160" t="s">
        <v>1464</v>
      </c>
      <c r="B769" s="160" t="s">
        <v>1469</v>
      </c>
      <c r="E769" s="227">
        <v>43251</v>
      </c>
      <c r="F769" s="228">
        <v>10091508.050000001</v>
      </c>
      <c r="G769" s="229">
        <v>0</v>
      </c>
    </row>
    <row r="770" spans="1:7" x14ac:dyDescent="0.25">
      <c r="A770" s="160" t="s">
        <v>1464</v>
      </c>
      <c r="B770" s="160" t="s">
        <v>1470</v>
      </c>
      <c r="E770" s="227">
        <v>43281</v>
      </c>
      <c r="F770" s="228">
        <v>10059572.869999999</v>
      </c>
      <c r="G770" s="229">
        <v>0</v>
      </c>
    </row>
    <row r="771" spans="1:7" x14ac:dyDescent="0.25">
      <c r="A771" s="160" t="s">
        <v>1464</v>
      </c>
      <c r="B771" s="160" t="s">
        <v>1471</v>
      </c>
      <c r="E771" s="227">
        <v>43312</v>
      </c>
      <c r="F771" s="228">
        <v>10027637.75</v>
      </c>
      <c r="G771" s="229">
        <v>0</v>
      </c>
    </row>
    <row r="772" spans="1:7" x14ac:dyDescent="0.25">
      <c r="A772" s="160" t="s">
        <v>1464</v>
      </c>
      <c r="B772" s="160" t="s">
        <v>1472</v>
      </c>
      <c r="E772" s="227">
        <v>43343</v>
      </c>
      <c r="F772" s="228">
        <v>9995702.6500000004</v>
      </c>
      <c r="G772" s="229">
        <v>0</v>
      </c>
    </row>
    <row r="773" spans="1:7" x14ac:dyDescent="0.25">
      <c r="A773" s="160" t="s">
        <v>1464</v>
      </c>
      <c r="B773" s="160" t="s">
        <v>1473</v>
      </c>
      <c r="E773" s="227">
        <v>43373</v>
      </c>
      <c r="F773" s="228">
        <v>9963767.4800000004</v>
      </c>
      <c r="G773" s="229">
        <v>0</v>
      </c>
    </row>
    <row r="774" spans="1:7" x14ac:dyDescent="0.25">
      <c r="A774" s="160" t="s">
        <v>1464</v>
      </c>
      <c r="B774" s="160" t="s">
        <v>1474</v>
      </c>
      <c r="E774" s="227">
        <v>43404</v>
      </c>
      <c r="F774" s="228">
        <v>9931832.3100000005</v>
      </c>
      <c r="G774" s="229">
        <v>0</v>
      </c>
    </row>
    <row r="775" spans="1:7" x14ac:dyDescent="0.25">
      <c r="A775" s="160" t="s">
        <v>1464</v>
      </c>
      <c r="B775" s="160" t="s">
        <v>1475</v>
      </c>
      <c r="E775" s="227">
        <v>43434</v>
      </c>
      <c r="F775" s="228">
        <v>9899897.2100000009</v>
      </c>
      <c r="G775" s="229">
        <v>0</v>
      </c>
    </row>
    <row r="776" spans="1:7" x14ac:dyDescent="0.25">
      <c r="A776" s="160" t="s">
        <v>1464</v>
      </c>
      <c r="B776" s="160" t="s">
        <v>1476</v>
      </c>
      <c r="E776" s="227">
        <v>43465</v>
      </c>
      <c r="F776" s="228">
        <v>9867962.0199999996</v>
      </c>
      <c r="G776" s="229">
        <v>0</v>
      </c>
    </row>
    <row r="777" spans="1:7" x14ac:dyDescent="0.25">
      <c r="A777" s="160" t="s">
        <v>1477</v>
      </c>
      <c r="B777" s="160" t="s">
        <v>1478</v>
      </c>
      <c r="E777" s="227">
        <v>43131</v>
      </c>
      <c r="F777" s="228">
        <v>0</v>
      </c>
      <c r="G777" s="229">
        <v>0</v>
      </c>
    </row>
    <row r="778" spans="1:7" x14ac:dyDescent="0.25">
      <c r="A778" s="160" t="s">
        <v>1477</v>
      </c>
      <c r="B778" s="160" t="s">
        <v>1479</v>
      </c>
      <c r="E778" s="227">
        <v>43159</v>
      </c>
      <c r="F778" s="228">
        <v>0</v>
      </c>
      <c r="G778" s="229">
        <v>0</v>
      </c>
    </row>
    <row r="779" spans="1:7" x14ac:dyDescent="0.25">
      <c r="A779" s="160" t="s">
        <v>1477</v>
      </c>
      <c r="B779" s="160" t="s">
        <v>1480</v>
      </c>
      <c r="E779" s="227">
        <v>43190</v>
      </c>
      <c r="F779" s="228">
        <v>0</v>
      </c>
      <c r="G779" s="229">
        <v>0</v>
      </c>
    </row>
    <row r="780" spans="1:7" x14ac:dyDescent="0.25">
      <c r="A780" s="160" t="s">
        <v>1477</v>
      </c>
      <c r="B780" s="160" t="s">
        <v>1481</v>
      </c>
      <c r="E780" s="227">
        <v>43220</v>
      </c>
      <c r="F780" s="228">
        <v>0</v>
      </c>
      <c r="G780" s="229">
        <v>0</v>
      </c>
    </row>
    <row r="781" spans="1:7" x14ac:dyDescent="0.25">
      <c r="A781" s="160" t="s">
        <v>1477</v>
      </c>
      <c r="B781" s="160" t="s">
        <v>1482</v>
      </c>
      <c r="E781" s="227">
        <v>43251</v>
      </c>
      <c r="F781" s="228">
        <v>0</v>
      </c>
      <c r="G781" s="229">
        <v>0</v>
      </c>
    </row>
    <row r="782" spans="1:7" x14ac:dyDescent="0.25">
      <c r="A782" s="160" t="s">
        <v>1477</v>
      </c>
      <c r="B782" s="160" t="s">
        <v>1483</v>
      </c>
      <c r="E782" s="227">
        <v>43281</v>
      </c>
      <c r="F782" s="228">
        <v>0</v>
      </c>
      <c r="G782" s="229">
        <v>0</v>
      </c>
    </row>
    <row r="783" spans="1:7" x14ac:dyDescent="0.25">
      <c r="A783" s="160" t="s">
        <v>1477</v>
      </c>
      <c r="B783" s="160" t="s">
        <v>1484</v>
      </c>
      <c r="E783" s="227">
        <v>43312</v>
      </c>
      <c r="F783" s="228">
        <v>0</v>
      </c>
      <c r="G783" s="229">
        <v>0</v>
      </c>
    </row>
    <row r="784" spans="1:7" x14ac:dyDescent="0.25">
      <c r="A784" s="160" t="s">
        <v>1477</v>
      </c>
      <c r="B784" s="160" t="s">
        <v>1485</v>
      </c>
      <c r="E784" s="227">
        <v>43343</v>
      </c>
      <c r="F784" s="228">
        <v>0</v>
      </c>
      <c r="G784" s="229">
        <v>0</v>
      </c>
    </row>
    <row r="785" spans="1:7" x14ac:dyDescent="0.25">
      <c r="A785" s="160" t="s">
        <v>1477</v>
      </c>
      <c r="B785" s="160" t="s">
        <v>1486</v>
      </c>
      <c r="E785" s="227">
        <v>43373</v>
      </c>
      <c r="F785" s="228">
        <v>0</v>
      </c>
      <c r="G785" s="229">
        <v>0</v>
      </c>
    </row>
    <row r="786" spans="1:7" x14ac:dyDescent="0.25">
      <c r="A786" s="160" t="s">
        <v>1477</v>
      </c>
      <c r="B786" s="160" t="s">
        <v>1487</v>
      </c>
      <c r="E786" s="227">
        <v>43404</v>
      </c>
      <c r="F786" s="228">
        <v>0</v>
      </c>
      <c r="G786" s="229">
        <v>0</v>
      </c>
    </row>
    <row r="787" spans="1:7" x14ac:dyDescent="0.25">
      <c r="A787" s="160" t="s">
        <v>1477</v>
      </c>
      <c r="B787" s="160" t="s">
        <v>1488</v>
      </c>
      <c r="E787" s="227">
        <v>43434</v>
      </c>
      <c r="F787" s="228">
        <v>0</v>
      </c>
      <c r="G787" s="229">
        <v>0</v>
      </c>
    </row>
    <row r="788" spans="1:7" x14ac:dyDescent="0.25">
      <c r="A788" s="160" t="s">
        <v>1477</v>
      </c>
      <c r="B788" s="160" t="s">
        <v>1489</v>
      </c>
      <c r="E788" s="227">
        <v>43465</v>
      </c>
      <c r="F788" s="228">
        <v>0</v>
      </c>
      <c r="G788" s="229">
        <v>0</v>
      </c>
    </row>
    <row r="789" spans="1:7" x14ac:dyDescent="0.25">
      <c r="A789" s="160" t="s">
        <v>1490</v>
      </c>
      <c r="B789" s="160" t="s">
        <v>1491</v>
      </c>
      <c r="E789" s="227">
        <v>43131</v>
      </c>
      <c r="F789" s="228">
        <v>0</v>
      </c>
      <c r="G789" s="229">
        <v>0</v>
      </c>
    </row>
    <row r="790" spans="1:7" x14ac:dyDescent="0.25">
      <c r="A790" s="160" t="s">
        <v>1490</v>
      </c>
      <c r="B790" s="160" t="s">
        <v>1492</v>
      </c>
      <c r="E790" s="227">
        <v>43159</v>
      </c>
      <c r="F790" s="228">
        <v>0</v>
      </c>
      <c r="G790" s="229">
        <v>0</v>
      </c>
    </row>
    <row r="791" spans="1:7" x14ac:dyDescent="0.25">
      <c r="A791" s="160" t="s">
        <v>1490</v>
      </c>
      <c r="B791" s="160" t="s">
        <v>1493</v>
      </c>
      <c r="E791" s="227">
        <v>43190</v>
      </c>
      <c r="F791" s="228">
        <v>0</v>
      </c>
      <c r="G791" s="229">
        <v>0</v>
      </c>
    </row>
    <row r="792" spans="1:7" x14ac:dyDescent="0.25">
      <c r="A792" s="160" t="s">
        <v>1490</v>
      </c>
      <c r="B792" s="160" t="s">
        <v>1494</v>
      </c>
      <c r="E792" s="227">
        <v>43220</v>
      </c>
      <c r="F792" s="228">
        <v>0</v>
      </c>
      <c r="G792" s="229">
        <v>0</v>
      </c>
    </row>
    <row r="793" spans="1:7" x14ac:dyDescent="0.25">
      <c r="A793" s="160" t="s">
        <v>1490</v>
      </c>
      <c r="B793" s="160" t="s">
        <v>1495</v>
      </c>
      <c r="E793" s="227">
        <v>43251</v>
      </c>
      <c r="F793" s="228">
        <v>0</v>
      </c>
      <c r="G793" s="229">
        <v>0</v>
      </c>
    </row>
    <row r="794" spans="1:7" x14ac:dyDescent="0.25">
      <c r="A794" s="160" t="s">
        <v>1490</v>
      </c>
      <c r="B794" s="160" t="s">
        <v>1496</v>
      </c>
      <c r="E794" s="227">
        <v>43281</v>
      </c>
      <c r="F794" s="228">
        <v>0</v>
      </c>
      <c r="G794" s="229">
        <v>0</v>
      </c>
    </row>
    <row r="795" spans="1:7" x14ac:dyDescent="0.25">
      <c r="A795" s="160" t="s">
        <v>1490</v>
      </c>
      <c r="B795" s="160" t="s">
        <v>1497</v>
      </c>
      <c r="E795" s="227">
        <v>43312</v>
      </c>
      <c r="F795" s="228">
        <v>0</v>
      </c>
      <c r="G795" s="229">
        <v>0</v>
      </c>
    </row>
    <row r="796" spans="1:7" x14ac:dyDescent="0.25">
      <c r="A796" s="160" t="s">
        <v>1490</v>
      </c>
      <c r="B796" s="160" t="s">
        <v>1498</v>
      </c>
      <c r="E796" s="227">
        <v>43343</v>
      </c>
      <c r="F796" s="228">
        <v>0</v>
      </c>
      <c r="G796" s="229">
        <v>0</v>
      </c>
    </row>
    <row r="797" spans="1:7" x14ac:dyDescent="0.25">
      <c r="A797" s="160" t="s">
        <v>1490</v>
      </c>
      <c r="B797" s="160" t="s">
        <v>1499</v>
      </c>
      <c r="E797" s="227">
        <v>43373</v>
      </c>
      <c r="F797" s="228">
        <v>0</v>
      </c>
      <c r="G797" s="229">
        <v>0</v>
      </c>
    </row>
    <row r="798" spans="1:7" x14ac:dyDescent="0.25">
      <c r="A798" s="160" t="s">
        <v>1490</v>
      </c>
      <c r="B798" s="160" t="s">
        <v>1500</v>
      </c>
      <c r="E798" s="227">
        <v>43404</v>
      </c>
      <c r="F798" s="228">
        <v>0</v>
      </c>
      <c r="G798" s="229">
        <v>0</v>
      </c>
    </row>
    <row r="799" spans="1:7" x14ac:dyDescent="0.25">
      <c r="A799" s="160" t="s">
        <v>1490</v>
      </c>
      <c r="B799" s="160" t="s">
        <v>1501</v>
      </c>
      <c r="E799" s="227">
        <v>43434</v>
      </c>
      <c r="F799" s="228">
        <v>0</v>
      </c>
      <c r="G799" s="229">
        <v>0</v>
      </c>
    </row>
    <row r="800" spans="1:7" x14ac:dyDescent="0.25">
      <c r="A800" s="160" t="s">
        <v>1490</v>
      </c>
      <c r="B800" s="160" t="s">
        <v>1502</v>
      </c>
      <c r="E800" s="227">
        <v>43465</v>
      </c>
      <c r="F800" s="228">
        <v>0</v>
      </c>
      <c r="G800" s="229">
        <v>0</v>
      </c>
    </row>
    <row r="801" spans="1:7" x14ac:dyDescent="0.25">
      <c r="A801" s="160" t="s">
        <v>1503</v>
      </c>
      <c r="B801" s="160" t="s">
        <v>1504</v>
      </c>
      <c r="E801" s="227">
        <v>43131</v>
      </c>
      <c r="F801" s="228">
        <v>44397851.18</v>
      </c>
      <c r="G801" s="229">
        <v>0</v>
      </c>
    </row>
    <row r="802" spans="1:7" x14ac:dyDescent="0.25">
      <c r="A802" s="160" t="s">
        <v>1503</v>
      </c>
      <c r="B802" s="160" t="s">
        <v>1505</v>
      </c>
      <c r="E802" s="227">
        <v>43159</v>
      </c>
      <c r="F802" s="228">
        <v>43004621.090000004</v>
      </c>
      <c r="G802" s="229">
        <v>0</v>
      </c>
    </row>
    <row r="803" spans="1:7" x14ac:dyDescent="0.25">
      <c r="A803" s="160" t="s">
        <v>1503</v>
      </c>
      <c r="B803" s="160" t="s">
        <v>1506</v>
      </c>
      <c r="E803" s="227">
        <v>43190</v>
      </c>
      <c r="F803" s="228">
        <v>41837732.289999999</v>
      </c>
      <c r="G803" s="229">
        <v>0</v>
      </c>
    </row>
    <row r="804" spans="1:7" x14ac:dyDescent="0.25">
      <c r="A804" s="160" t="s">
        <v>1503</v>
      </c>
      <c r="B804" s="160" t="s">
        <v>1507</v>
      </c>
      <c r="E804" s="227">
        <v>43220</v>
      </c>
      <c r="F804" s="228">
        <v>40692302.299999997</v>
      </c>
      <c r="G804" s="229">
        <v>0</v>
      </c>
    </row>
    <row r="805" spans="1:7" x14ac:dyDescent="0.25">
      <c r="A805" s="160" t="s">
        <v>1503</v>
      </c>
      <c r="B805" s="160" t="s">
        <v>1508</v>
      </c>
      <c r="E805" s="227">
        <v>43251</v>
      </c>
      <c r="F805" s="228">
        <v>39585510.159999996</v>
      </c>
      <c r="G805" s="229">
        <v>0</v>
      </c>
    </row>
    <row r="806" spans="1:7" x14ac:dyDescent="0.25">
      <c r="A806" s="160" t="s">
        <v>1503</v>
      </c>
      <c r="B806" s="160" t="s">
        <v>1509</v>
      </c>
      <c r="E806" s="227">
        <v>43281</v>
      </c>
      <c r="F806" s="228">
        <v>38465240.18</v>
      </c>
      <c r="G806" s="229">
        <v>0</v>
      </c>
    </row>
    <row r="807" spans="1:7" x14ac:dyDescent="0.25">
      <c r="A807" s="160" t="s">
        <v>1503</v>
      </c>
      <c r="B807" s="160" t="s">
        <v>1510</v>
      </c>
      <c r="E807" s="227">
        <v>43312</v>
      </c>
      <c r="F807" s="228">
        <v>37339706.390000001</v>
      </c>
      <c r="G807" s="229">
        <v>0</v>
      </c>
    </row>
    <row r="808" spans="1:7" x14ac:dyDescent="0.25">
      <c r="A808" s="160" t="s">
        <v>1503</v>
      </c>
      <c r="B808" s="160" t="s">
        <v>1511</v>
      </c>
      <c r="E808" s="227">
        <v>43343</v>
      </c>
      <c r="F808" s="228">
        <v>36232112.299999997</v>
      </c>
      <c r="G808" s="229">
        <v>0</v>
      </c>
    </row>
    <row r="809" spans="1:7" x14ac:dyDescent="0.25">
      <c r="A809" s="160" t="s">
        <v>1503</v>
      </c>
      <c r="B809" s="160" t="s">
        <v>1512</v>
      </c>
      <c r="E809" s="227">
        <v>43373</v>
      </c>
      <c r="F809" s="228">
        <v>35112800.579999998</v>
      </c>
      <c r="G809" s="229">
        <v>0</v>
      </c>
    </row>
    <row r="810" spans="1:7" x14ac:dyDescent="0.25">
      <c r="A810" s="160" t="s">
        <v>1503</v>
      </c>
      <c r="B810" s="160" t="s">
        <v>1513</v>
      </c>
      <c r="E810" s="227">
        <v>43404</v>
      </c>
      <c r="F810" s="228">
        <v>34429752.829999998</v>
      </c>
      <c r="G810" s="229">
        <v>0</v>
      </c>
    </row>
    <row r="811" spans="1:7" x14ac:dyDescent="0.25">
      <c r="A811" s="160" t="s">
        <v>1503</v>
      </c>
      <c r="B811" s="160" t="s">
        <v>1514</v>
      </c>
      <c r="E811" s="227">
        <v>43434</v>
      </c>
      <c r="F811" s="228">
        <v>33811569.219999999</v>
      </c>
      <c r="G811" s="229">
        <v>0</v>
      </c>
    </row>
    <row r="812" spans="1:7" x14ac:dyDescent="0.25">
      <c r="A812" s="160" t="s">
        <v>1503</v>
      </c>
      <c r="B812" s="160" t="s">
        <v>1515</v>
      </c>
      <c r="E812" s="227">
        <v>43465</v>
      </c>
      <c r="F812" s="228">
        <v>32837416.359999999</v>
      </c>
      <c r="G812" s="229">
        <v>0</v>
      </c>
    </row>
    <row r="813" spans="1:7" x14ac:dyDescent="0.25">
      <c r="A813" s="160" t="s">
        <v>1516</v>
      </c>
      <c r="B813" s="160" t="s">
        <v>1517</v>
      </c>
      <c r="E813" s="227">
        <v>43131</v>
      </c>
      <c r="F813" s="228">
        <v>38627.06</v>
      </c>
      <c r="G813" s="229">
        <v>0</v>
      </c>
    </row>
    <row r="814" spans="1:7" x14ac:dyDescent="0.25">
      <c r="A814" s="160" t="s">
        <v>1516</v>
      </c>
      <c r="B814" s="160" t="s">
        <v>1518</v>
      </c>
      <c r="E814" s="227">
        <v>43159</v>
      </c>
      <c r="F814" s="228">
        <v>36983.360000000001</v>
      </c>
      <c r="G814" s="229">
        <v>0</v>
      </c>
    </row>
    <row r="815" spans="1:7" x14ac:dyDescent="0.25">
      <c r="A815" s="160" t="s">
        <v>1516</v>
      </c>
      <c r="B815" s="160" t="s">
        <v>1519</v>
      </c>
      <c r="E815" s="227">
        <v>43190</v>
      </c>
      <c r="F815" s="228">
        <v>35339.660000000003</v>
      </c>
      <c r="G815" s="229">
        <v>0</v>
      </c>
    </row>
    <row r="816" spans="1:7" x14ac:dyDescent="0.25">
      <c r="A816" s="160" t="s">
        <v>1516</v>
      </c>
      <c r="B816" s="160" t="s">
        <v>1520</v>
      </c>
      <c r="E816" s="227">
        <v>43220</v>
      </c>
      <c r="F816" s="228">
        <v>33695.949999999997</v>
      </c>
      <c r="G816" s="229">
        <v>0</v>
      </c>
    </row>
    <row r="817" spans="1:7" x14ac:dyDescent="0.25">
      <c r="A817" s="160" t="s">
        <v>1516</v>
      </c>
      <c r="B817" s="160" t="s">
        <v>1521</v>
      </c>
      <c r="E817" s="227">
        <v>43251</v>
      </c>
      <c r="F817" s="228">
        <v>32052.25</v>
      </c>
      <c r="G817" s="229">
        <v>0</v>
      </c>
    </row>
    <row r="818" spans="1:7" x14ac:dyDescent="0.25">
      <c r="A818" s="160" t="s">
        <v>1516</v>
      </c>
      <c r="B818" s="160" t="s">
        <v>1522</v>
      </c>
      <c r="E818" s="227">
        <v>43281</v>
      </c>
      <c r="F818" s="228">
        <v>30408.54</v>
      </c>
      <c r="G818" s="229">
        <v>0</v>
      </c>
    </row>
    <row r="819" spans="1:7" x14ac:dyDescent="0.25">
      <c r="A819" s="160" t="s">
        <v>1516</v>
      </c>
      <c r="B819" s="160" t="s">
        <v>1523</v>
      </c>
      <c r="E819" s="227">
        <v>43312</v>
      </c>
      <c r="F819" s="228">
        <v>28764.84</v>
      </c>
      <c r="G819" s="229">
        <v>0</v>
      </c>
    </row>
    <row r="820" spans="1:7" x14ac:dyDescent="0.25">
      <c r="A820" s="160" t="s">
        <v>1516</v>
      </c>
      <c r="B820" s="160" t="s">
        <v>1524</v>
      </c>
      <c r="E820" s="227">
        <v>43343</v>
      </c>
      <c r="F820" s="228">
        <v>27121.13</v>
      </c>
      <c r="G820" s="229">
        <v>0</v>
      </c>
    </row>
    <row r="821" spans="1:7" x14ac:dyDescent="0.25">
      <c r="A821" s="160" t="s">
        <v>1516</v>
      </c>
      <c r="B821" s="160" t="s">
        <v>1525</v>
      </c>
      <c r="E821" s="227">
        <v>43373</v>
      </c>
      <c r="F821" s="228">
        <v>25477.43</v>
      </c>
      <c r="G821" s="229">
        <v>0</v>
      </c>
    </row>
    <row r="822" spans="1:7" x14ac:dyDescent="0.25">
      <c r="A822" s="160" t="s">
        <v>1516</v>
      </c>
      <c r="B822" s="160" t="s">
        <v>1526</v>
      </c>
      <c r="E822" s="227">
        <v>43404</v>
      </c>
      <c r="F822" s="228">
        <v>23833.72</v>
      </c>
      <c r="G822" s="229">
        <v>0</v>
      </c>
    </row>
    <row r="823" spans="1:7" x14ac:dyDescent="0.25">
      <c r="A823" s="160" t="s">
        <v>1516</v>
      </c>
      <c r="B823" s="160" t="s">
        <v>1527</v>
      </c>
      <c r="E823" s="227">
        <v>43434</v>
      </c>
      <c r="F823" s="228">
        <v>22190.02</v>
      </c>
      <c r="G823" s="229">
        <v>0</v>
      </c>
    </row>
    <row r="824" spans="1:7" x14ac:dyDescent="0.25">
      <c r="A824" s="160" t="s">
        <v>1516</v>
      </c>
      <c r="B824" s="160" t="s">
        <v>1528</v>
      </c>
      <c r="E824" s="227">
        <v>43465</v>
      </c>
      <c r="F824" s="228">
        <v>20546.310000000001</v>
      </c>
      <c r="G824" s="229">
        <v>0</v>
      </c>
    </row>
    <row r="825" spans="1:7" x14ac:dyDescent="0.25">
      <c r="A825" s="160" t="s">
        <v>1529</v>
      </c>
      <c r="B825" s="160" t="s">
        <v>1530</v>
      </c>
      <c r="E825" s="227">
        <v>43131</v>
      </c>
      <c r="F825" s="228">
        <v>0</v>
      </c>
      <c r="G825" s="229">
        <v>2.6699999999999998E-2</v>
      </c>
    </row>
    <row r="826" spans="1:7" x14ac:dyDescent="0.25">
      <c r="A826" s="160" t="s">
        <v>1529</v>
      </c>
      <c r="B826" s="160" t="s">
        <v>1531</v>
      </c>
      <c r="E826" s="227">
        <v>43159</v>
      </c>
      <c r="F826" s="228">
        <v>0</v>
      </c>
      <c r="G826" s="229">
        <v>2.6699999999999998E-2</v>
      </c>
    </row>
    <row r="827" spans="1:7" x14ac:dyDescent="0.25">
      <c r="A827" s="160" t="s">
        <v>1529</v>
      </c>
      <c r="B827" s="160" t="s">
        <v>1532</v>
      </c>
      <c r="E827" s="227">
        <v>43190</v>
      </c>
      <c r="F827" s="228">
        <v>0</v>
      </c>
      <c r="G827" s="229">
        <v>2.6699999999999998E-2</v>
      </c>
    </row>
    <row r="828" spans="1:7" x14ac:dyDescent="0.25">
      <c r="A828" s="160" t="s">
        <v>1529</v>
      </c>
      <c r="B828" s="160" t="s">
        <v>1533</v>
      </c>
      <c r="E828" s="227">
        <v>43220</v>
      </c>
      <c r="F828" s="228">
        <v>0</v>
      </c>
      <c r="G828" s="229">
        <v>2.6699999999999998E-2</v>
      </c>
    </row>
    <row r="829" spans="1:7" x14ac:dyDescent="0.25">
      <c r="A829" s="160" t="s">
        <v>1529</v>
      </c>
      <c r="B829" s="160" t="s">
        <v>1534</v>
      </c>
      <c r="E829" s="227">
        <v>43251</v>
      </c>
      <c r="F829" s="228">
        <v>0</v>
      </c>
      <c r="G829" s="229">
        <v>2.6699999999999998E-2</v>
      </c>
    </row>
    <row r="830" spans="1:7" x14ac:dyDescent="0.25">
      <c r="A830" s="160" t="s">
        <v>1529</v>
      </c>
      <c r="B830" s="160" t="s">
        <v>1535</v>
      </c>
      <c r="E830" s="227">
        <v>43281</v>
      </c>
      <c r="F830" s="228">
        <v>0</v>
      </c>
      <c r="G830" s="229">
        <v>2.6699999999999998E-2</v>
      </c>
    </row>
    <row r="831" spans="1:7" x14ac:dyDescent="0.25">
      <c r="A831" s="160" t="s">
        <v>1529</v>
      </c>
      <c r="B831" s="160" t="s">
        <v>1536</v>
      </c>
      <c r="E831" s="227">
        <v>43312</v>
      </c>
      <c r="F831" s="228">
        <v>0</v>
      </c>
      <c r="G831" s="229">
        <v>2.6699999999999998E-2</v>
      </c>
    </row>
    <row r="832" spans="1:7" x14ac:dyDescent="0.25">
      <c r="A832" s="160" t="s">
        <v>1529</v>
      </c>
      <c r="B832" s="160" t="s">
        <v>1537</v>
      </c>
      <c r="E832" s="227">
        <v>43343</v>
      </c>
      <c r="F832" s="228">
        <v>0</v>
      </c>
      <c r="G832" s="229">
        <v>2.6699999999999998E-2</v>
      </c>
    </row>
    <row r="833" spans="1:7" x14ac:dyDescent="0.25">
      <c r="A833" s="160" t="s">
        <v>1529</v>
      </c>
      <c r="B833" s="160" t="s">
        <v>1538</v>
      </c>
      <c r="E833" s="227">
        <v>43373</v>
      </c>
      <c r="F833" s="228">
        <v>47514.67</v>
      </c>
      <c r="G833" s="229">
        <v>2.6699999999999998E-2</v>
      </c>
    </row>
    <row r="834" spans="1:7" x14ac:dyDescent="0.25">
      <c r="A834" s="160" t="s">
        <v>1529</v>
      </c>
      <c r="B834" s="160" t="s">
        <v>1539</v>
      </c>
      <c r="E834" s="227">
        <v>43404</v>
      </c>
      <c r="F834" s="228">
        <v>95029.34</v>
      </c>
      <c r="G834" s="229">
        <v>2.6699999999999998E-2</v>
      </c>
    </row>
    <row r="835" spans="1:7" x14ac:dyDescent="0.25">
      <c r="A835" s="160" t="s">
        <v>1529</v>
      </c>
      <c r="B835" s="160" t="s">
        <v>1540</v>
      </c>
      <c r="E835" s="227">
        <v>43434</v>
      </c>
      <c r="F835" s="228">
        <v>95029.34</v>
      </c>
      <c r="G835" s="229">
        <v>2.6699999999999998E-2</v>
      </c>
    </row>
    <row r="836" spans="1:7" x14ac:dyDescent="0.25">
      <c r="A836" s="160" t="s">
        <v>1529</v>
      </c>
      <c r="B836" s="160" t="s">
        <v>1541</v>
      </c>
      <c r="E836" s="227">
        <v>43465</v>
      </c>
      <c r="F836" s="228">
        <v>95029.34</v>
      </c>
      <c r="G836" s="229">
        <v>2.6699999999999998E-2</v>
      </c>
    </row>
    <row r="837" spans="1:7" x14ac:dyDescent="0.25">
      <c r="A837" s="160" t="s">
        <v>1542</v>
      </c>
      <c r="B837" s="160" t="s">
        <v>1543</v>
      </c>
      <c r="E837" s="227">
        <v>43131</v>
      </c>
      <c r="F837" s="228">
        <v>458042</v>
      </c>
      <c r="G837" s="229">
        <v>2.6699999999999998E-2</v>
      </c>
    </row>
    <row r="838" spans="1:7" x14ac:dyDescent="0.25">
      <c r="A838" s="160" t="s">
        <v>1542</v>
      </c>
      <c r="B838" s="160" t="s">
        <v>1544</v>
      </c>
      <c r="E838" s="227">
        <v>43159</v>
      </c>
      <c r="F838" s="228">
        <v>458042</v>
      </c>
      <c r="G838" s="229">
        <v>2.6699999999999998E-2</v>
      </c>
    </row>
    <row r="839" spans="1:7" x14ac:dyDescent="0.25">
      <c r="A839" s="160" t="s">
        <v>1542</v>
      </c>
      <c r="B839" s="160" t="s">
        <v>1545</v>
      </c>
      <c r="E839" s="227">
        <v>43190</v>
      </c>
      <c r="F839" s="228">
        <v>458042</v>
      </c>
      <c r="G839" s="229">
        <v>2.6699999999999998E-2</v>
      </c>
    </row>
    <row r="840" spans="1:7" x14ac:dyDescent="0.25">
      <c r="A840" s="160" t="s">
        <v>1542</v>
      </c>
      <c r="B840" s="160" t="s">
        <v>1546</v>
      </c>
      <c r="E840" s="227">
        <v>43220</v>
      </c>
      <c r="F840" s="228">
        <v>458042</v>
      </c>
      <c r="G840" s="229">
        <v>2.6699999999999998E-2</v>
      </c>
    </row>
    <row r="841" spans="1:7" x14ac:dyDescent="0.25">
      <c r="A841" s="160" t="s">
        <v>1542</v>
      </c>
      <c r="B841" s="160" t="s">
        <v>1547</v>
      </c>
      <c r="E841" s="227">
        <v>43251</v>
      </c>
      <c r="F841" s="228">
        <v>458042</v>
      </c>
      <c r="G841" s="229">
        <v>2.6699999999999998E-2</v>
      </c>
    </row>
    <row r="842" spans="1:7" x14ac:dyDescent="0.25">
      <c r="A842" s="160" t="s">
        <v>1542</v>
      </c>
      <c r="B842" s="160" t="s">
        <v>1548</v>
      </c>
      <c r="E842" s="227">
        <v>43281</v>
      </c>
      <c r="F842" s="228">
        <v>458042</v>
      </c>
      <c r="G842" s="229">
        <v>2.6699999999999998E-2</v>
      </c>
    </row>
    <row r="843" spans="1:7" x14ac:dyDescent="0.25">
      <c r="A843" s="160" t="s">
        <v>1542</v>
      </c>
      <c r="B843" s="160" t="s">
        <v>1549</v>
      </c>
      <c r="E843" s="227">
        <v>43312</v>
      </c>
      <c r="F843" s="228">
        <v>458042</v>
      </c>
      <c r="G843" s="229">
        <v>2.6699999999999998E-2</v>
      </c>
    </row>
    <row r="844" spans="1:7" x14ac:dyDescent="0.25">
      <c r="A844" s="160" t="s">
        <v>1542</v>
      </c>
      <c r="B844" s="160" t="s">
        <v>1550</v>
      </c>
      <c r="E844" s="227">
        <v>43343</v>
      </c>
      <c r="F844" s="228">
        <v>458042</v>
      </c>
      <c r="G844" s="229">
        <v>2.6699999999999998E-2</v>
      </c>
    </row>
    <row r="845" spans="1:7" x14ac:dyDescent="0.25">
      <c r="A845" s="160" t="s">
        <v>1542</v>
      </c>
      <c r="B845" s="160" t="s">
        <v>1551</v>
      </c>
      <c r="E845" s="227">
        <v>43373</v>
      </c>
      <c r="F845" s="228">
        <v>458042</v>
      </c>
      <c r="G845" s="229">
        <v>2.6699999999999998E-2</v>
      </c>
    </row>
    <row r="846" spans="1:7" x14ac:dyDescent="0.25">
      <c r="A846" s="160" t="s">
        <v>1542</v>
      </c>
      <c r="B846" s="160" t="s">
        <v>1552</v>
      </c>
      <c r="E846" s="227">
        <v>43404</v>
      </c>
      <c r="F846" s="228">
        <v>458042</v>
      </c>
      <c r="G846" s="229">
        <v>2.6699999999999998E-2</v>
      </c>
    </row>
    <row r="847" spans="1:7" x14ac:dyDescent="0.25">
      <c r="A847" s="160" t="s">
        <v>1542</v>
      </c>
      <c r="B847" s="160" t="s">
        <v>1553</v>
      </c>
      <c r="E847" s="227">
        <v>43434</v>
      </c>
      <c r="F847" s="228">
        <v>458042</v>
      </c>
      <c r="G847" s="229">
        <v>2.6699999999999998E-2</v>
      </c>
    </row>
    <row r="848" spans="1:7" x14ac:dyDescent="0.25">
      <c r="A848" s="160" t="s">
        <v>1542</v>
      </c>
      <c r="B848" s="160" t="s">
        <v>1554</v>
      </c>
      <c r="E848" s="227">
        <v>43465</v>
      </c>
      <c r="F848" s="228">
        <v>458042</v>
      </c>
      <c r="G848" s="229">
        <v>2.6699999999999998E-2</v>
      </c>
    </row>
    <row r="849" spans="1:7" x14ac:dyDescent="0.25">
      <c r="A849" s="160" t="s">
        <v>1555</v>
      </c>
      <c r="B849" s="160" t="s">
        <v>1556</v>
      </c>
      <c r="E849" s="227">
        <v>43131</v>
      </c>
      <c r="F849" s="228">
        <v>167398.26</v>
      </c>
      <c r="G849" s="229">
        <v>1.4999999999999999E-2</v>
      </c>
    </row>
    <row r="850" spans="1:7" x14ac:dyDescent="0.25">
      <c r="A850" s="160" t="s">
        <v>1555</v>
      </c>
      <c r="B850" s="160" t="s">
        <v>1557</v>
      </c>
      <c r="E850" s="227">
        <v>43159</v>
      </c>
      <c r="F850" s="228">
        <v>167398.26</v>
      </c>
      <c r="G850" s="229">
        <v>1.4999999999999999E-2</v>
      </c>
    </row>
    <row r="851" spans="1:7" x14ac:dyDescent="0.25">
      <c r="A851" s="160" t="s">
        <v>1555</v>
      </c>
      <c r="B851" s="160" t="s">
        <v>1558</v>
      </c>
      <c r="E851" s="227">
        <v>43190</v>
      </c>
      <c r="F851" s="228">
        <v>167398.26</v>
      </c>
      <c r="G851" s="229">
        <v>1.4999999999999999E-2</v>
      </c>
    </row>
    <row r="852" spans="1:7" x14ac:dyDescent="0.25">
      <c r="A852" s="160" t="s">
        <v>1555</v>
      </c>
      <c r="B852" s="160" t="s">
        <v>1559</v>
      </c>
      <c r="E852" s="227">
        <v>43220</v>
      </c>
      <c r="F852" s="228">
        <v>167398.26</v>
      </c>
      <c r="G852" s="229">
        <v>1.4999999999999999E-2</v>
      </c>
    </row>
    <row r="853" spans="1:7" x14ac:dyDescent="0.25">
      <c r="A853" s="160" t="s">
        <v>1555</v>
      </c>
      <c r="B853" s="160" t="s">
        <v>1560</v>
      </c>
      <c r="E853" s="227">
        <v>43251</v>
      </c>
      <c r="F853" s="228">
        <v>167398.26</v>
      </c>
      <c r="G853" s="229">
        <v>1.4999999999999999E-2</v>
      </c>
    </row>
    <row r="854" spans="1:7" x14ac:dyDescent="0.25">
      <c r="A854" s="160" t="s">
        <v>1555</v>
      </c>
      <c r="B854" s="160" t="s">
        <v>1561</v>
      </c>
      <c r="E854" s="227">
        <v>43281</v>
      </c>
      <c r="F854" s="228">
        <v>167398.26</v>
      </c>
      <c r="G854" s="229">
        <v>1.4999999999999999E-2</v>
      </c>
    </row>
    <row r="855" spans="1:7" x14ac:dyDescent="0.25">
      <c r="A855" s="160" t="s">
        <v>1555</v>
      </c>
      <c r="B855" s="160" t="s">
        <v>1562</v>
      </c>
      <c r="E855" s="227">
        <v>43312</v>
      </c>
      <c r="F855" s="228">
        <v>167398.26</v>
      </c>
      <c r="G855" s="229">
        <v>1.4999999999999999E-2</v>
      </c>
    </row>
    <row r="856" spans="1:7" x14ac:dyDescent="0.25">
      <c r="A856" s="160" t="s">
        <v>1555</v>
      </c>
      <c r="B856" s="160" t="s">
        <v>1563</v>
      </c>
      <c r="E856" s="227">
        <v>43343</v>
      </c>
      <c r="F856" s="228">
        <v>167398.26</v>
      </c>
      <c r="G856" s="229">
        <v>1.4999999999999999E-2</v>
      </c>
    </row>
    <row r="857" spans="1:7" x14ac:dyDescent="0.25">
      <c r="A857" s="160" t="s">
        <v>1555</v>
      </c>
      <c r="B857" s="160" t="s">
        <v>1564</v>
      </c>
      <c r="E857" s="227">
        <v>43373</v>
      </c>
      <c r="F857" s="228">
        <v>167398.26</v>
      </c>
      <c r="G857" s="229">
        <v>1.4999999999999999E-2</v>
      </c>
    </row>
    <row r="858" spans="1:7" x14ac:dyDescent="0.25">
      <c r="A858" s="160" t="s">
        <v>1555</v>
      </c>
      <c r="B858" s="160" t="s">
        <v>1565</v>
      </c>
      <c r="E858" s="227">
        <v>43404</v>
      </c>
      <c r="F858" s="228">
        <v>167398.26</v>
      </c>
      <c r="G858" s="229">
        <v>1.4999999999999999E-2</v>
      </c>
    </row>
    <row r="859" spans="1:7" x14ac:dyDescent="0.25">
      <c r="A859" s="160" t="s">
        <v>1555</v>
      </c>
      <c r="B859" s="160" t="s">
        <v>1566</v>
      </c>
      <c r="E859" s="227">
        <v>43434</v>
      </c>
      <c r="F859" s="228">
        <v>167398.26</v>
      </c>
      <c r="G859" s="229">
        <v>1.4999999999999999E-2</v>
      </c>
    </row>
    <row r="860" spans="1:7" x14ac:dyDescent="0.25">
      <c r="A860" s="160" t="s">
        <v>1555</v>
      </c>
      <c r="B860" s="160" t="s">
        <v>1567</v>
      </c>
      <c r="E860" s="227">
        <v>43465</v>
      </c>
      <c r="F860" s="228">
        <v>407442.66</v>
      </c>
      <c r="G860" s="229">
        <v>1.4999999999999999E-2</v>
      </c>
    </row>
    <row r="861" spans="1:7" x14ac:dyDescent="0.25">
      <c r="A861" s="160" t="s">
        <v>1568</v>
      </c>
      <c r="B861" s="160" t="s">
        <v>1569</v>
      </c>
      <c r="E861" s="227">
        <v>43131</v>
      </c>
      <c r="F861" s="228">
        <v>1325313.43</v>
      </c>
      <c r="G861" s="229">
        <v>1.4999999999999999E-2</v>
      </c>
    </row>
    <row r="862" spans="1:7" x14ac:dyDescent="0.25">
      <c r="A862" s="160" t="s">
        <v>1568</v>
      </c>
      <c r="B862" s="160" t="s">
        <v>1570</v>
      </c>
      <c r="E862" s="227">
        <v>43159</v>
      </c>
      <c r="F862" s="228">
        <v>1325313.43</v>
      </c>
      <c r="G862" s="229">
        <v>1.4999999999999999E-2</v>
      </c>
    </row>
    <row r="863" spans="1:7" x14ac:dyDescent="0.25">
      <c r="A863" s="160" t="s">
        <v>1568</v>
      </c>
      <c r="B863" s="160" t="s">
        <v>1571</v>
      </c>
      <c r="E863" s="227">
        <v>43190</v>
      </c>
      <c r="F863" s="228">
        <v>1325313.43</v>
      </c>
      <c r="G863" s="229">
        <v>1.4999999999999999E-2</v>
      </c>
    </row>
    <row r="864" spans="1:7" x14ac:dyDescent="0.25">
      <c r="A864" s="160" t="s">
        <v>1568</v>
      </c>
      <c r="B864" s="160" t="s">
        <v>1572</v>
      </c>
      <c r="E864" s="227">
        <v>43220</v>
      </c>
      <c r="F864" s="228">
        <v>1325313.43</v>
      </c>
      <c r="G864" s="229">
        <v>1.4999999999999999E-2</v>
      </c>
    </row>
    <row r="865" spans="1:7" x14ac:dyDescent="0.25">
      <c r="A865" s="160" t="s">
        <v>1568</v>
      </c>
      <c r="B865" s="160" t="s">
        <v>1573</v>
      </c>
      <c r="E865" s="227">
        <v>43251</v>
      </c>
      <c r="F865" s="228">
        <v>1325313.43</v>
      </c>
      <c r="G865" s="229">
        <v>1.4999999999999999E-2</v>
      </c>
    </row>
    <row r="866" spans="1:7" x14ac:dyDescent="0.25">
      <c r="A866" s="160" t="s">
        <v>1568</v>
      </c>
      <c r="B866" s="160" t="s">
        <v>1574</v>
      </c>
      <c r="E866" s="227">
        <v>43281</v>
      </c>
      <c r="F866" s="228">
        <v>1325313.43</v>
      </c>
      <c r="G866" s="229">
        <v>1.4999999999999999E-2</v>
      </c>
    </row>
    <row r="867" spans="1:7" x14ac:dyDescent="0.25">
      <c r="A867" s="160" t="s">
        <v>1568</v>
      </c>
      <c r="B867" s="160" t="s">
        <v>1575</v>
      </c>
      <c r="E867" s="227">
        <v>43312</v>
      </c>
      <c r="F867" s="228">
        <v>1325313.43</v>
      </c>
      <c r="G867" s="229">
        <v>1.4999999999999999E-2</v>
      </c>
    </row>
    <row r="868" spans="1:7" x14ac:dyDescent="0.25">
      <c r="A868" s="160" t="s">
        <v>1568</v>
      </c>
      <c r="B868" s="160" t="s">
        <v>1576</v>
      </c>
      <c r="E868" s="227">
        <v>43343</v>
      </c>
      <c r="F868" s="228">
        <v>1325313.43</v>
      </c>
      <c r="G868" s="229">
        <v>1.4999999999999999E-2</v>
      </c>
    </row>
    <row r="869" spans="1:7" x14ac:dyDescent="0.25">
      <c r="A869" s="160" t="s">
        <v>1568</v>
      </c>
      <c r="B869" s="160" t="s">
        <v>1577</v>
      </c>
      <c r="E869" s="227">
        <v>43373</v>
      </c>
      <c r="F869" s="228">
        <v>1325313.43</v>
      </c>
      <c r="G869" s="229">
        <v>1.4999999999999999E-2</v>
      </c>
    </row>
    <row r="870" spans="1:7" x14ac:dyDescent="0.25">
      <c r="A870" s="160" t="s">
        <v>1568</v>
      </c>
      <c r="B870" s="160" t="s">
        <v>1578</v>
      </c>
      <c r="E870" s="227">
        <v>43404</v>
      </c>
      <c r="F870" s="228">
        <v>1325313.43</v>
      </c>
      <c r="G870" s="229">
        <v>1.4999999999999999E-2</v>
      </c>
    </row>
    <row r="871" spans="1:7" x14ac:dyDescent="0.25">
      <c r="A871" s="160" t="s">
        <v>1568</v>
      </c>
      <c r="B871" s="160" t="s">
        <v>1579</v>
      </c>
      <c r="E871" s="227">
        <v>43434</v>
      </c>
      <c r="F871" s="228">
        <v>1325313.43</v>
      </c>
      <c r="G871" s="229">
        <v>1.4999999999999999E-2</v>
      </c>
    </row>
    <row r="872" spans="1:7" x14ac:dyDescent="0.25">
      <c r="A872" s="160" t="s">
        <v>1568</v>
      </c>
      <c r="B872" s="160" t="s">
        <v>1580</v>
      </c>
      <c r="E872" s="227">
        <v>43465</v>
      </c>
      <c r="F872" s="228">
        <v>1325313.43</v>
      </c>
      <c r="G872" s="229">
        <v>1.4999999999999999E-2</v>
      </c>
    </row>
    <row r="873" spans="1:7" x14ac:dyDescent="0.25">
      <c r="A873" s="160" t="s">
        <v>1581</v>
      </c>
      <c r="B873" s="160" t="s">
        <v>1582</v>
      </c>
      <c r="E873" s="227">
        <v>43131</v>
      </c>
      <c r="F873" s="228">
        <v>9365068.2599999998</v>
      </c>
      <c r="G873" s="229">
        <v>4.8599999999999997E-2</v>
      </c>
    </row>
    <row r="874" spans="1:7" x14ac:dyDescent="0.25">
      <c r="A874" s="160" t="s">
        <v>1581</v>
      </c>
      <c r="B874" s="160" t="s">
        <v>1583</v>
      </c>
      <c r="E874" s="227">
        <v>43159</v>
      </c>
      <c r="F874" s="228">
        <v>9304853.3200000003</v>
      </c>
      <c r="G874" s="229">
        <v>4.8599999999999997E-2</v>
      </c>
    </row>
    <row r="875" spans="1:7" x14ac:dyDescent="0.25">
      <c r="A875" s="160" t="s">
        <v>1581</v>
      </c>
      <c r="B875" s="160" t="s">
        <v>1584</v>
      </c>
      <c r="E875" s="227">
        <v>43190</v>
      </c>
      <c r="F875" s="228">
        <v>9304858.0500000007</v>
      </c>
      <c r="G875" s="229">
        <v>4.8599999999999997E-2</v>
      </c>
    </row>
    <row r="876" spans="1:7" x14ac:dyDescent="0.25">
      <c r="A876" s="160" t="s">
        <v>1581</v>
      </c>
      <c r="B876" s="160" t="s">
        <v>1585</v>
      </c>
      <c r="E876" s="227">
        <v>43220</v>
      </c>
      <c r="F876" s="228">
        <v>9304864.9900000002</v>
      </c>
      <c r="G876" s="229">
        <v>4.8599999999999997E-2</v>
      </c>
    </row>
    <row r="877" spans="1:7" x14ac:dyDescent="0.25">
      <c r="A877" s="160" t="s">
        <v>1581</v>
      </c>
      <c r="B877" s="160" t="s">
        <v>1586</v>
      </c>
      <c r="E877" s="227">
        <v>43251</v>
      </c>
      <c r="F877" s="228">
        <v>9317947.0199999996</v>
      </c>
      <c r="G877" s="229">
        <v>4.8599999999999997E-2</v>
      </c>
    </row>
    <row r="878" spans="1:7" x14ac:dyDescent="0.25">
      <c r="A878" s="160" t="s">
        <v>1581</v>
      </c>
      <c r="B878" s="160" t="s">
        <v>1587</v>
      </c>
      <c r="E878" s="227">
        <v>43281</v>
      </c>
      <c r="F878" s="228">
        <v>9331210.6799999997</v>
      </c>
      <c r="G878" s="229">
        <v>4.8599999999999997E-2</v>
      </c>
    </row>
    <row r="879" spans="1:7" x14ac:dyDescent="0.25">
      <c r="A879" s="160" t="s">
        <v>1581</v>
      </c>
      <c r="B879" s="160" t="s">
        <v>1588</v>
      </c>
      <c r="E879" s="227">
        <v>43312</v>
      </c>
      <c r="F879" s="228">
        <v>9334996.0800000001</v>
      </c>
      <c r="G879" s="229">
        <v>4.8599999999999997E-2</v>
      </c>
    </row>
    <row r="880" spans="1:7" x14ac:dyDescent="0.25">
      <c r="A880" s="160" t="s">
        <v>1581</v>
      </c>
      <c r="B880" s="160" t="s">
        <v>1589</v>
      </c>
      <c r="E880" s="227">
        <v>43343</v>
      </c>
      <c r="F880" s="228">
        <v>9338592.9100000001</v>
      </c>
      <c r="G880" s="229">
        <v>4.8599999999999997E-2</v>
      </c>
    </row>
    <row r="881" spans="1:7" x14ac:dyDescent="0.25">
      <c r="A881" s="160" t="s">
        <v>1581</v>
      </c>
      <c r="B881" s="160" t="s">
        <v>1590</v>
      </c>
      <c r="E881" s="227">
        <v>43373</v>
      </c>
      <c r="F881" s="228">
        <v>9341549.7699999996</v>
      </c>
      <c r="G881" s="229">
        <v>4.8599999999999997E-2</v>
      </c>
    </row>
    <row r="882" spans="1:7" x14ac:dyDescent="0.25">
      <c r="A882" s="160" t="s">
        <v>1581</v>
      </c>
      <c r="B882" s="160" t="s">
        <v>1591</v>
      </c>
      <c r="E882" s="227">
        <v>43404</v>
      </c>
      <c r="F882" s="228">
        <v>9346404.0800000001</v>
      </c>
      <c r="G882" s="229">
        <v>4.8599999999999997E-2</v>
      </c>
    </row>
    <row r="883" spans="1:7" x14ac:dyDescent="0.25">
      <c r="A883" s="160" t="s">
        <v>1581</v>
      </c>
      <c r="B883" s="160" t="s">
        <v>1592</v>
      </c>
      <c r="E883" s="227">
        <v>43434</v>
      </c>
      <c r="F883" s="228">
        <v>9356099.0600000005</v>
      </c>
      <c r="G883" s="229">
        <v>4.8599999999999997E-2</v>
      </c>
    </row>
    <row r="884" spans="1:7" x14ac:dyDescent="0.25">
      <c r="A884" s="160" t="s">
        <v>1581</v>
      </c>
      <c r="B884" s="160" t="s">
        <v>1593</v>
      </c>
      <c r="E884" s="227">
        <v>43465</v>
      </c>
      <c r="F884" s="228">
        <v>9358904.8300000001</v>
      </c>
      <c r="G884" s="229">
        <v>4.8599999999999997E-2</v>
      </c>
    </row>
    <row r="885" spans="1:7" x14ac:dyDescent="0.25">
      <c r="A885" s="160" t="s">
        <v>1594</v>
      </c>
      <c r="B885" s="160" t="s">
        <v>1595</v>
      </c>
      <c r="E885" s="227">
        <v>43131</v>
      </c>
      <c r="F885" s="228">
        <v>30924398.899999999</v>
      </c>
      <c r="G885" s="229">
        <v>2.6100000000000002E-2</v>
      </c>
    </row>
    <row r="886" spans="1:7" x14ac:dyDescent="0.25">
      <c r="A886" s="160" t="s">
        <v>1594</v>
      </c>
      <c r="B886" s="160" t="s">
        <v>1596</v>
      </c>
      <c r="E886" s="227">
        <v>43159</v>
      </c>
      <c r="F886" s="228">
        <v>30924398.899999999</v>
      </c>
      <c r="G886" s="229">
        <v>2.6100000000000002E-2</v>
      </c>
    </row>
    <row r="887" spans="1:7" x14ac:dyDescent="0.25">
      <c r="A887" s="160" t="s">
        <v>1594</v>
      </c>
      <c r="B887" s="160" t="s">
        <v>1597</v>
      </c>
      <c r="E887" s="227">
        <v>43190</v>
      </c>
      <c r="F887" s="228">
        <v>30924398.899999999</v>
      </c>
      <c r="G887" s="229">
        <v>2.6100000000000002E-2</v>
      </c>
    </row>
    <row r="888" spans="1:7" x14ac:dyDescent="0.25">
      <c r="A888" s="160" t="s">
        <v>1594</v>
      </c>
      <c r="B888" s="160" t="s">
        <v>1598</v>
      </c>
      <c r="E888" s="227">
        <v>43220</v>
      </c>
      <c r="F888" s="228">
        <v>30924398.899999999</v>
      </c>
      <c r="G888" s="229">
        <v>2.6100000000000002E-2</v>
      </c>
    </row>
    <row r="889" spans="1:7" x14ac:dyDescent="0.25">
      <c r="A889" s="160" t="s">
        <v>1594</v>
      </c>
      <c r="B889" s="160" t="s">
        <v>1599</v>
      </c>
      <c r="E889" s="227">
        <v>43251</v>
      </c>
      <c r="F889" s="228">
        <v>30924398.899999999</v>
      </c>
      <c r="G889" s="229">
        <v>2.6100000000000002E-2</v>
      </c>
    </row>
    <row r="890" spans="1:7" x14ac:dyDescent="0.25">
      <c r="A890" s="160" t="s">
        <v>1594</v>
      </c>
      <c r="B890" s="160" t="s">
        <v>1600</v>
      </c>
      <c r="E890" s="227">
        <v>43281</v>
      </c>
      <c r="F890" s="228">
        <v>30924398.899999999</v>
      </c>
      <c r="G890" s="229">
        <v>2.6100000000000002E-2</v>
      </c>
    </row>
    <row r="891" spans="1:7" x14ac:dyDescent="0.25">
      <c r="A891" s="160" t="s">
        <v>1594</v>
      </c>
      <c r="B891" s="160" t="s">
        <v>1601</v>
      </c>
      <c r="E891" s="227">
        <v>43312</v>
      </c>
      <c r="F891" s="228">
        <v>30924398.899999999</v>
      </c>
      <c r="G891" s="229">
        <v>2.6100000000000002E-2</v>
      </c>
    </row>
    <row r="892" spans="1:7" x14ac:dyDescent="0.25">
      <c r="A892" s="160" t="s">
        <v>1594</v>
      </c>
      <c r="B892" s="160" t="s">
        <v>1602</v>
      </c>
      <c r="E892" s="227">
        <v>43343</v>
      </c>
      <c r="F892" s="228">
        <v>30924398.899999999</v>
      </c>
      <c r="G892" s="229">
        <v>2.6100000000000002E-2</v>
      </c>
    </row>
    <row r="893" spans="1:7" x14ac:dyDescent="0.25">
      <c r="A893" s="160" t="s">
        <v>1594</v>
      </c>
      <c r="B893" s="160" t="s">
        <v>1603</v>
      </c>
      <c r="E893" s="227">
        <v>43373</v>
      </c>
      <c r="F893" s="228">
        <v>30924398.899999999</v>
      </c>
      <c r="G893" s="229">
        <v>2.6100000000000002E-2</v>
      </c>
    </row>
    <row r="894" spans="1:7" x14ac:dyDescent="0.25">
      <c r="A894" s="160" t="s">
        <v>1594</v>
      </c>
      <c r="B894" s="160" t="s">
        <v>1604</v>
      </c>
      <c r="E894" s="227">
        <v>43404</v>
      </c>
      <c r="F894" s="228">
        <v>30924398.899999999</v>
      </c>
      <c r="G894" s="229">
        <v>2.6100000000000002E-2</v>
      </c>
    </row>
    <row r="895" spans="1:7" x14ac:dyDescent="0.25">
      <c r="A895" s="160" t="s">
        <v>1594</v>
      </c>
      <c r="B895" s="160" t="s">
        <v>1605</v>
      </c>
      <c r="E895" s="227">
        <v>43434</v>
      </c>
      <c r="F895" s="228">
        <v>30924398.899999999</v>
      </c>
      <c r="G895" s="229">
        <v>2.6100000000000002E-2</v>
      </c>
    </row>
    <row r="896" spans="1:7" x14ac:dyDescent="0.25">
      <c r="A896" s="160" t="s">
        <v>1594</v>
      </c>
      <c r="B896" s="160" t="s">
        <v>1606</v>
      </c>
      <c r="E896" s="227">
        <v>43465</v>
      </c>
      <c r="F896" s="228">
        <v>30924398.899999999</v>
      </c>
      <c r="G896" s="229">
        <v>2.6100000000000002E-2</v>
      </c>
    </row>
    <row r="897" spans="1:7" x14ac:dyDescent="0.25">
      <c r="A897" s="160" t="s">
        <v>1607</v>
      </c>
      <c r="B897" s="160" t="s">
        <v>1608</v>
      </c>
      <c r="E897" s="227">
        <v>43131</v>
      </c>
      <c r="F897" s="228">
        <v>4511430.51</v>
      </c>
      <c r="G897" s="229">
        <v>7.4200000000000002E-2</v>
      </c>
    </row>
    <row r="898" spans="1:7" x14ac:dyDescent="0.25">
      <c r="A898" s="160" t="s">
        <v>1607</v>
      </c>
      <c r="B898" s="160" t="s">
        <v>1609</v>
      </c>
      <c r="E898" s="227">
        <v>43159</v>
      </c>
      <c r="F898" s="228">
        <v>4471411.29</v>
      </c>
      <c r="G898" s="229">
        <v>7.4200000000000002E-2</v>
      </c>
    </row>
    <row r="899" spans="1:7" x14ac:dyDescent="0.25">
      <c r="A899" s="160" t="s">
        <v>1607</v>
      </c>
      <c r="B899" s="160" t="s">
        <v>1610</v>
      </c>
      <c r="E899" s="227">
        <v>43190</v>
      </c>
      <c r="F899" s="228">
        <v>4471416.0199999996</v>
      </c>
      <c r="G899" s="229">
        <v>7.4200000000000002E-2</v>
      </c>
    </row>
    <row r="900" spans="1:7" x14ac:dyDescent="0.25">
      <c r="A900" s="160" t="s">
        <v>1607</v>
      </c>
      <c r="B900" s="160" t="s">
        <v>1611</v>
      </c>
      <c r="E900" s="227">
        <v>43220</v>
      </c>
      <c r="F900" s="228">
        <v>4471422.96</v>
      </c>
      <c r="G900" s="229">
        <v>7.4200000000000002E-2</v>
      </c>
    </row>
    <row r="901" spans="1:7" x14ac:dyDescent="0.25">
      <c r="A901" s="160" t="s">
        <v>1607</v>
      </c>
      <c r="B901" s="160" t="s">
        <v>1612</v>
      </c>
      <c r="E901" s="227">
        <v>43251</v>
      </c>
      <c r="F901" s="228">
        <v>4484504.99</v>
      </c>
      <c r="G901" s="229">
        <v>7.4200000000000002E-2</v>
      </c>
    </row>
    <row r="902" spans="1:7" x14ac:dyDescent="0.25">
      <c r="A902" s="160" t="s">
        <v>1607</v>
      </c>
      <c r="B902" s="160" t="s">
        <v>1613</v>
      </c>
      <c r="E902" s="227">
        <v>43281</v>
      </c>
      <c r="F902" s="228">
        <v>4497768.6500000004</v>
      </c>
      <c r="G902" s="229">
        <v>7.4200000000000002E-2</v>
      </c>
    </row>
    <row r="903" spans="1:7" x14ac:dyDescent="0.25">
      <c r="A903" s="160" t="s">
        <v>1607</v>
      </c>
      <c r="B903" s="160" t="s">
        <v>1614</v>
      </c>
      <c r="E903" s="227">
        <v>43312</v>
      </c>
      <c r="F903" s="228">
        <v>4501554.05</v>
      </c>
      <c r="G903" s="229">
        <v>7.4200000000000002E-2</v>
      </c>
    </row>
    <row r="904" spans="1:7" x14ac:dyDescent="0.25">
      <c r="A904" s="160" t="s">
        <v>1607</v>
      </c>
      <c r="B904" s="160" t="s">
        <v>1615</v>
      </c>
      <c r="E904" s="227">
        <v>43343</v>
      </c>
      <c r="F904" s="228">
        <v>4505150.88</v>
      </c>
      <c r="G904" s="229">
        <v>7.4200000000000002E-2</v>
      </c>
    </row>
    <row r="905" spans="1:7" x14ac:dyDescent="0.25">
      <c r="A905" s="160" t="s">
        <v>1607</v>
      </c>
      <c r="B905" s="160" t="s">
        <v>1616</v>
      </c>
      <c r="E905" s="227">
        <v>43373</v>
      </c>
      <c r="F905" s="228">
        <v>4508107.75</v>
      </c>
      <c r="G905" s="229">
        <v>7.4200000000000002E-2</v>
      </c>
    </row>
    <row r="906" spans="1:7" x14ac:dyDescent="0.25">
      <c r="A906" s="160" t="s">
        <v>1607</v>
      </c>
      <c r="B906" s="160" t="s">
        <v>1617</v>
      </c>
      <c r="E906" s="227">
        <v>43404</v>
      </c>
      <c r="F906" s="228">
        <v>4512962.0599999996</v>
      </c>
      <c r="G906" s="229">
        <v>7.4200000000000002E-2</v>
      </c>
    </row>
    <row r="907" spans="1:7" x14ac:dyDescent="0.25">
      <c r="A907" s="160" t="s">
        <v>1607</v>
      </c>
      <c r="B907" s="160" t="s">
        <v>1618</v>
      </c>
      <c r="E907" s="227">
        <v>43434</v>
      </c>
      <c r="F907" s="228">
        <v>4522657.03</v>
      </c>
      <c r="G907" s="229">
        <v>7.4200000000000002E-2</v>
      </c>
    </row>
    <row r="908" spans="1:7" x14ac:dyDescent="0.25">
      <c r="A908" s="160" t="s">
        <v>1607</v>
      </c>
      <c r="B908" s="160" t="s">
        <v>1619</v>
      </c>
      <c r="E908" s="227">
        <v>43465</v>
      </c>
      <c r="F908" s="228">
        <v>4525462.8</v>
      </c>
      <c r="G908" s="229">
        <v>7.4200000000000002E-2</v>
      </c>
    </row>
    <row r="909" spans="1:7" x14ac:dyDescent="0.25">
      <c r="A909" s="160" t="s">
        <v>1620</v>
      </c>
      <c r="B909" s="160" t="s">
        <v>1621</v>
      </c>
      <c r="E909" s="227">
        <v>43131</v>
      </c>
      <c r="F909" s="228">
        <v>29131107.57</v>
      </c>
      <c r="G909" s="229">
        <v>3.4099999999999998E-2</v>
      </c>
    </row>
    <row r="910" spans="1:7" x14ac:dyDescent="0.25">
      <c r="A910" s="160" t="s">
        <v>1620</v>
      </c>
      <c r="B910" s="160" t="s">
        <v>1622</v>
      </c>
      <c r="E910" s="227">
        <v>43159</v>
      </c>
      <c r="F910" s="228">
        <v>29125873.43</v>
      </c>
      <c r="G910" s="229">
        <v>3.4099999999999998E-2</v>
      </c>
    </row>
    <row r="911" spans="1:7" x14ac:dyDescent="0.25">
      <c r="A911" s="160" t="s">
        <v>1620</v>
      </c>
      <c r="B911" s="160" t="s">
        <v>1623</v>
      </c>
      <c r="E911" s="227">
        <v>43190</v>
      </c>
      <c r="F911" s="228">
        <v>29134762.27</v>
      </c>
      <c r="G911" s="229">
        <v>3.4099999999999998E-2</v>
      </c>
    </row>
    <row r="912" spans="1:7" x14ac:dyDescent="0.25">
      <c r="A912" s="160" t="s">
        <v>1620</v>
      </c>
      <c r="B912" s="160" t="s">
        <v>1624</v>
      </c>
      <c r="E912" s="227">
        <v>43220</v>
      </c>
      <c r="F912" s="228">
        <v>29142946.719999999</v>
      </c>
      <c r="G912" s="229">
        <v>3.4099999999999998E-2</v>
      </c>
    </row>
    <row r="913" spans="1:7" x14ac:dyDescent="0.25">
      <c r="A913" s="160" t="s">
        <v>1620</v>
      </c>
      <c r="B913" s="160" t="s">
        <v>1625</v>
      </c>
      <c r="E913" s="227">
        <v>43251</v>
      </c>
      <c r="F913" s="228">
        <v>29159257.059999999</v>
      </c>
      <c r="G913" s="229">
        <v>3.4099999999999998E-2</v>
      </c>
    </row>
    <row r="914" spans="1:7" x14ac:dyDescent="0.25">
      <c r="A914" s="160" t="s">
        <v>1620</v>
      </c>
      <c r="B914" s="160" t="s">
        <v>1626</v>
      </c>
      <c r="E914" s="227">
        <v>43281</v>
      </c>
      <c r="F914" s="228">
        <v>29171856.699999999</v>
      </c>
      <c r="G914" s="229">
        <v>3.4099999999999998E-2</v>
      </c>
    </row>
    <row r="915" spans="1:7" x14ac:dyDescent="0.25">
      <c r="A915" s="160" t="s">
        <v>1620</v>
      </c>
      <c r="B915" s="160" t="s">
        <v>1627</v>
      </c>
      <c r="E915" s="227">
        <v>43312</v>
      </c>
      <c r="F915" s="228">
        <v>30230669.809999999</v>
      </c>
      <c r="G915" s="229">
        <v>3.4099999999999998E-2</v>
      </c>
    </row>
    <row r="916" spans="1:7" x14ac:dyDescent="0.25">
      <c r="A916" s="160" t="s">
        <v>1620</v>
      </c>
      <c r="B916" s="160" t="s">
        <v>1628</v>
      </c>
      <c r="E916" s="227">
        <v>43343</v>
      </c>
      <c r="F916" s="228">
        <v>30231902.420000002</v>
      </c>
      <c r="G916" s="229">
        <v>3.4099999999999998E-2</v>
      </c>
    </row>
    <row r="917" spans="1:7" x14ac:dyDescent="0.25">
      <c r="A917" s="160" t="s">
        <v>1620</v>
      </c>
      <c r="B917" s="160" t="s">
        <v>1629</v>
      </c>
      <c r="E917" s="227">
        <v>43373</v>
      </c>
      <c r="F917" s="228">
        <v>30235991.5</v>
      </c>
      <c r="G917" s="229">
        <v>3.4099999999999998E-2</v>
      </c>
    </row>
    <row r="918" spans="1:7" x14ac:dyDescent="0.25">
      <c r="A918" s="160" t="s">
        <v>1620</v>
      </c>
      <c r="B918" s="160" t="s">
        <v>1630</v>
      </c>
      <c r="E918" s="227">
        <v>43404</v>
      </c>
      <c r="F918" s="228">
        <v>30246323.850000001</v>
      </c>
      <c r="G918" s="229">
        <v>3.4099999999999998E-2</v>
      </c>
    </row>
    <row r="919" spans="1:7" x14ac:dyDescent="0.25">
      <c r="A919" s="160" t="s">
        <v>1620</v>
      </c>
      <c r="B919" s="160" t="s">
        <v>1631</v>
      </c>
      <c r="E919" s="227">
        <v>43434</v>
      </c>
      <c r="F919" s="228">
        <v>30252736.48</v>
      </c>
      <c r="G919" s="229">
        <v>3.4099999999999998E-2</v>
      </c>
    </row>
    <row r="920" spans="1:7" x14ac:dyDescent="0.25">
      <c r="A920" s="160" t="s">
        <v>1620</v>
      </c>
      <c r="B920" s="160" t="s">
        <v>1632</v>
      </c>
      <c r="E920" s="227">
        <v>43465</v>
      </c>
      <c r="F920" s="228">
        <v>30119954.219999999</v>
      </c>
      <c r="G920" s="229">
        <v>3.4099999999999998E-2</v>
      </c>
    </row>
    <row r="921" spans="1:7" x14ac:dyDescent="0.25">
      <c r="A921" s="160" t="s">
        <v>1633</v>
      </c>
      <c r="B921" s="160" t="s">
        <v>1634</v>
      </c>
      <c r="E921" s="227">
        <v>43131</v>
      </c>
      <c r="F921" s="228">
        <v>70041117.890000001</v>
      </c>
      <c r="G921" s="229">
        <v>3.1699999999999999E-2</v>
      </c>
    </row>
    <row r="922" spans="1:7" x14ac:dyDescent="0.25">
      <c r="A922" s="160" t="s">
        <v>1633</v>
      </c>
      <c r="B922" s="160" t="s">
        <v>1635</v>
      </c>
      <c r="E922" s="227">
        <v>43159</v>
      </c>
      <c r="F922" s="228">
        <v>70041117.890000001</v>
      </c>
      <c r="G922" s="229">
        <v>3.1699999999999999E-2</v>
      </c>
    </row>
    <row r="923" spans="1:7" x14ac:dyDescent="0.25">
      <c r="A923" s="160" t="s">
        <v>1633</v>
      </c>
      <c r="B923" s="160" t="s">
        <v>1636</v>
      </c>
      <c r="E923" s="227">
        <v>43190</v>
      </c>
      <c r="F923" s="228">
        <v>70041117.890000001</v>
      </c>
      <c r="G923" s="229">
        <v>3.1699999999999999E-2</v>
      </c>
    </row>
    <row r="924" spans="1:7" x14ac:dyDescent="0.25">
      <c r="A924" s="160" t="s">
        <v>1633</v>
      </c>
      <c r="B924" s="160" t="s">
        <v>1637</v>
      </c>
      <c r="E924" s="227">
        <v>43220</v>
      </c>
      <c r="F924" s="228">
        <v>70041117.890000001</v>
      </c>
      <c r="G924" s="229">
        <v>3.1699999999999999E-2</v>
      </c>
    </row>
    <row r="925" spans="1:7" x14ac:dyDescent="0.25">
      <c r="A925" s="160" t="s">
        <v>1633</v>
      </c>
      <c r="B925" s="160" t="s">
        <v>1638</v>
      </c>
      <c r="E925" s="227">
        <v>43251</v>
      </c>
      <c r="F925" s="228">
        <v>70041117.890000001</v>
      </c>
      <c r="G925" s="229">
        <v>3.1699999999999999E-2</v>
      </c>
    </row>
    <row r="926" spans="1:7" x14ac:dyDescent="0.25">
      <c r="A926" s="160" t="s">
        <v>1633</v>
      </c>
      <c r="B926" s="160" t="s">
        <v>1639</v>
      </c>
      <c r="E926" s="227">
        <v>43281</v>
      </c>
      <c r="F926" s="228">
        <v>70041117.890000001</v>
      </c>
      <c r="G926" s="229">
        <v>3.1699999999999999E-2</v>
      </c>
    </row>
    <row r="927" spans="1:7" x14ac:dyDescent="0.25">
      <c r="A927" s="160" t="s">
        <v>1633</v>
      </c>
      <c r="B927" s="160" t="s">
        <v>1640</v>
      </c>
      <c r="E927" s="227">
        <v>43312</v>
      </c>
      <c r="F927" s="228">
        <v>70041117.890000001</v>
      </c>
      <c r="G927" s="229">
        <v>3.1699999999999999E-2</v>
      </c>
    </row>
    <row r="928" spans="1:7" x14ac:dyDescent="0.25">
      <c r="A928" s="160" t="s">
        <v>1633</v>
      </c>
      <c r="B928" s="160" t="s">
        <v>1641</v>
      </c>
      <c r="E928" s="227">
        <v>43343</v>
      </c>
      <c r="F928" s="228">
        <v>70041117.890000001</v>
      </c>
      <c r="G928" s="229">
        <v>3.1699999999999999E-2</v>
      </c>
    </row>
    <row r="929" spans="1:7" x14ac:dyDescent="0.25">
      <c r="A929" s="160" t="s">
        <v>1633</v>
      </c>
      <c r="B929" s="160" t="s">
        <v>1642</v>
      </c>
      <c r="E929" s="227">
        <v>43373</v>
      </c>
      <c r="F929" s="228">
        <v>70041117.890000001</v>
      </c>
      <c r="G929" s="229">
        <v>3.1699999999999999E-2</v>
      </c>
    </row>
    <row r="930" spans="1:7" x14ac:dyDescent="0.25">
      <c r="A930" s="160" t="s">
        <v>1633</v>
      </c>
      <c r="B930" s="160" t="s">
        <v>1643</v>
      </c>
      <c r="E930" s="227">
        <v>43404</v>
      </c>
      <c r="F930" s="228">
        <v>70041117.890000001</v>
      </c>
      <c r="G930" s="229">
        <v>3.1699999999999999E-2</v>
      </c>
    </row>
    <row r="931" spans="1:7" x14ac:dyDescent="0.25">
      <c r="A931" s="160" t="s">
        <v>1633</v>
      </c>
      <c r="B931" s="160" t="s">
        <v>1644</v>
      </c>
      <c r="E931" s="227">
        <v>43434</v>
      </c>
      <c r="F931" s="228">
        <v>70041117.890000001</v>
      </c>
      <c r="G931" s="229">
        <v>3.1699999999999999E-2</v>
      </c>
    </row>
    <row r="932" spans="1:7" x14ac:dyDescent="0.25">
      <c r="A932" s="160" t="s">
        <v>1633</v>
      </c>
      <c r="B932" s="160" t="s">
        <v>1645</v>
      </c>
      <c r="E932" s="227">
        <v>43465</v>
      </c>
      <c r="F932" s="228">
        <v>70041117.890000001</v>
      </c>
      <c r="G932" s="229">
        <v>3.1699999999999999E-2</v>
      </c>
    </row>
    <row r="933" spans="1:7" x14ac:dyDescent="0.25">
      <c r="A933" s="160" t="s">
        <v>1646</v>
      </c>
      <c r="B933" s="160" t="s">
        <v>1647</v>
      </c>
      <c r="E933" s="227">
        <v>43131</v>
      </c>
      <c r="F933" s="228">
        <v>27955008.539999999</v>
      </c>
      <c r="G933" s="229">
        <v>3.6799999999999999E-2</v>
      </c>
    </row>
    <row r="934" spans="1:7" x14ac:dyDescent="0.25">
      <c r="A934" s="160" t="s">
        <v>1646</v>
      </c>
      <c r="B934" s="160" t="s">
        <v>1648</v>
      </c>
      <c r="E934" s="227">
        <v>43159</v>
      </c>
      <c r="F934" s="228">
        <v>27909740.960000001</v>
      </c>
      <c r="G934" s="229">
        <v>3.6799999999999999E-2</v>
      </c>
    </row>
    <row r="935" spans="1:7" x14ac:dyDescent="0.25">
      <c r="A935" s="160" t="s">
        <v>1646</v>
      </c>
      <c r="B935" s="160" t="s">
        <v>1649</v>
      </c>
      <c r="E935" s="227">
        <v>43190</v>
      </c>
      <c r="F935" s="228">
        <v>27918639.960000001</v>
      </c>
      <c r="G935" s="229">
        <v>3.6799999999999999E-2</v>
      </c>
    </row>
    <row r="936" spans="1:7" x14ac:dyDescent="0.25">
      <c r="A936" s="160" t="s">
        <v>1646</v>
      </c>
      <c r="B936" s="160" t="s">
        <v>1650</v>
      </c>
      <c r="E936" s="227">
        <v>43220</v>
      </c>
      <c r="F936" s="228">
        <v>27926996.800000001</v>
      </c>
      <c r="G936" s="229">
        <v>3.6799999999999999E-2</v>
      </c>
    </row>
    <row r="937" spans="1:7" x14ac:dyDescent="0.25">
      <c r="A937" s="160" t="s">
        <v>1646</v>
      </c>
      <c r="B937" s="160" t="s">
        <v>1651</v>
      </c>
      <c r="E937" s="227">
        <v>43251</v>
      </c>
      <c r="F937" s="228">
        <v>27963130.739999998</v>
      </c>
      <c r="G937" s="229">
        <v>3.6799999999999999E-2</v>
      </c>
    </row>
    <row r="938" spans="1:7" x14ac:dyDescent="0.25">
      <c r="A938" s="160" t="s">
        <v>1646</v>
      </c>
      <c r="B938" s="160" t="s">
        <v>1652</v>
      </c>
      <c r="E938" s="227">
        <v>43281</v>
      </c>
      <c r="F938" s="228">
        <v>27995381.579999998</v>
      </c>
      <c r="G938" s="229">
        <v>3.6799999999999999E-2</v>
      </c>
    </row>
    <row r="939" spans="1:7" x14ac:dyDescent="0.25">
      <c r="A939" s="160" t="s">
        <v>1646</v>
      </c>
      <c r="B939" s="160" t="s">
        <v>1653</v>
      </c>
      <c r="E939" s="227">
        <v>43312</v>
      </c>
      <c r="F939" s="228">
        <v>28001194.23</v>
      </c>
      <c r="G939" s="229">
        <v>3.6799999999999999E-2</v>
      </c>
    </row>
    <row r="940" spans="1:7" x14ac:dyDescent="0.25">
      <c r="A940" s="160" t="s">
        <v>1646</v>
      </c>
      <c r="B940" s="160" t="s">
        <v>1654</v>
      </c>
      <c r="E940" s="227">
        <v>43343</v>
      </c>
      <c r="F940" s="228">
        <v>28006937.82</v>
      </c>
      <c r="G940" s="229">
        <v>3.6799999999999999E-2</v>
      </c>
    </row>
    <row r="941" spans="1:7" x14ac:dyDescent="0.25">
      <c r="A941" s="160" t="s">
        <v>1646</v>
      </c>
      <c r="B941" s="160" t="s">
        <v>1655</v>
      </c>
      <c r="E941" s="227">
        <v>43373</v>
      </c>
      <c r="F941" s="228">
        <v>28011026.899999999</v>
      </c>
      <c r="G941" s="229">
        <v>3.6799999999999999E-2</v>
      </c>
    </row>
    <row r="942" spans="1:7" x14ac:dyDescent="0.25">
      <c r="A942" s="160" t="s">
        <v>1646</v>
      </c>
      <c r="B942" s="160" t="s">
        <v>1656</v>
      </c>
      <c r="E942" s="227">
        <v>43404</v>
      </c>
      <c r="F942" s="228">
        <v>28021359.260000002</v>
      </c>
      <c r="G942" s="229">
        <v>3.6799999999999999E-2</v>
      </c>
    </row>
    <row r="943" spans="1:7" x14ac:dyDescent="0.25">
      <c r="A943" s="160" t="s">
        <v>1646</v>
      </c>
      <c r="B943" s="160" t="s">
        <v>1657</v>
      </c>
      <c r="E943" s="227">
        <v>43434</v>
      </c>
      <c r="F943" s="228">
        <v>28027771.879999999</v>
      </c>
      <c r="G943" s="229">
        <v>3.6799999999999999E-2</v>
      </c>
    </row>
    <row r="944" spans="1:7" x14ac:dyDescent="0.25">
      <c r="A944" s="160" t="s">
        <v>1646</v>
      </c>
      <c r="B944" s="160" t="s">
        <v>1658</v>
      </c>
      <c r="E944" s="227">
        <v>43465</v>
      </c>
      <c r="F944" s="228">
        <v>28076044.260000002</v>
      </c>
      <c r="G944" s="229">
        <v>3.6799999999999999E-2</v>
      </c>
    </row>
    <row r="945" spans="1:7" x14ac:dyDescent="0.25">
      <c r="A945" s="160" t="s">
        <v>1659</v>
      </c>
      <c r="B945" s="160" t="s">
        <v>1660</v>
      </c>
      <c r="E945" s="227">
        <v>43131</v>
      </c>
      <c r="F945" s="228">
        <v>608933.94999999995</v>
      </c>
      <c r="G945" s="229">
        <v>2.3300000000000001E-2</v>
      </c>
    </row>
    <row r="946" spans="1:7" x14ac:dyDescent="0.25">
      <c r="A946" s="160" t="s">
        <v>1659</v>
      </c>
      <c r="B946" s="160" t="s">
        <v>1661</v>
      </c>
      <c r="E946" s="227">
        <v>43159</v>
      </c>
      <c r="F946" s="228">
        <v>608933.94999999995</v>
      </c>
      <c r="G946" s="229">
        <v>2.3300000000000001E-2</v>
      </c>
    </row>
    <row r="947" spans="1:7" x14ac:dyDescent="0.25">
      <c r="A947" s="160" t="s">
        <v>1659</v>
      </c>
      <c r="B947" s="160" t="s">
        <v>1662</v>
      </c>
      <c r="E947" s="227">
        <v>43190</v>
      </c>
      <c r="F947" s="228">
        <v>608933.94999999995</v>
      </c>
      <c r="G947" s="229">
        <v>2.3300000000000001E-2</v>
      </c>
    </row>
    <row r="948" spans="1:7" x14ac:dyDescent="0.25">
      <c r="A948" s="160" t="s">
        <v>1659</v>
      </c>
      <c r="B948" s="160" t="s">
        <v>1663</v>
      </c>
      <c r="E948" s="227">
        <v>43220</v>
      </c>
      <c r="F948" s="228">
        <v>608933.94999999995</v>
      </c>
      <c r="G948" s="229">
        <v>2.3300000000000001E-2</v>
      </c>
    </row>
    <row r="949" spans="1:7" x14ac:dyDescent="0.25">
      <c r="A949" s="160" t="s">
        <v>1659</v>
      </c>
      <c r="B949" s="160" t="s">
        <v>1664</v>
      </c>
      <c r="E949" s="227">
        <v>43251</v>
      </c>
      <c r="F949" s="228">
        <v>608933.94999999995</v>
      </c>
      <c r="G949" s="229">
        <v>2.3300000000000001E-2</v>
      </c>
    </row>
    <row r="950" spans="1:7" x14ac:dyDescent="0.25">
      <c r="A950" s="160" t="s">
        <v>1659</v>
      </c>
      <c r="B950" s="160" t="s">
        <v>1665</v>
      </c>
      <c r="E950" s="227">
        <v>43281</v>
      </c>
      <c r="F950" s="228">
        <v>608933.94999999995</v>
      </c>
      <c r="G950" s="229">
        <v>2.3300000000000001E-2</v>
      </c>
    </row>
    <row r="951" spans="1:7" x14ac:dyDescent="0.25">
      <c r="A951" s="160" t="s">
        <v>1659</v>
      </c>
      <c r="B951" s="160" t="s">
        <v>1666</v>
      </c>
      <c r="E951" s="227">
        <v>43312</v>
      </c>
      <c r="F951" s="228">
        <v>608933.94999999995</v>
      </c>
      <c r="G951" s="229">
        <v>2.3300000000000001E-2</v>
      </c>
    </row>
    <row r="952" spans="1:7" x14ac:dyDescent="0.25">
      <c r="A952" s="160" t="s">
        <v>1659</v>
      </c>
      <c r="B952" s="160" t="s">
        <v>1667</v>
      </c>
      <c r="E952" s="227">
        <v>43343</v>
      </c>
      <c r="F952" s="228">
        <v>608933.94999999995</v>
      </c>
      <c r="G952" s="229">
        <v>2.3300000000000001E-2</v>
      </c>
    </row>
    <row r="953" spans="1:7" x14ac:dyDescent="0.25">
      <c r="A953" s="160" t="s">
        <v>1659</v>
      </c>
      <c r="B953" s="160" t="s">
        <v>1668</v>
      </c>
      <c r="E953" s="227">
        <v>43373</v>
      </c>
      <c r="F953" s="228">
        <v>608933.94999999995</v>
      </c>
      <c r="G953" s="229">
        <v>2.3300000000000001E-2</v>
      </c>
    </row>
    <row r="954" spans="1:7" x14ac:dyDescent="0.25">
      <c r="A954" s="160" t="s">
        <v>1659</v>
      </c>
      <c r="B954" s="160" t="s">
        <v>1669</v>
      </c>
      <c r="E954" s="227">
        <v>43404</v>
      </c>
      <c r="F954" s="228">
        <v>608933.94999999995</v>
      </c>
      <c r="G954" s="229">
        <v>2.3300000000000001E-2</v>
      </c>
    </row>
    <row r="955" spans="1:7" x14ac:dyDescent="0.25">
      <c r="A955" s="160" t="s">
        <v>1659</v>
      </c>
      <c r="B955" s="160" t="s">
        <v>1670</v>
      </c>
      <c r="E955" s="227">
        <v>43434</v>
      </c>
      <c r="F955" s="228">
        <v>608933.94999999995</v>
      </c>
      <c r="G955" s="229">
        <v>2.3300000000000001E-2</v>
      </c>
    </row>
    <row r="956" spans="1:7" x14ac:dyDescent="0.25">
      <c r="A956" s="160" t="s">
        <v>1659</v>
      </c>
      <c r="B956" s="160" t="s">
        <v>1671</v>
      </c>
      <c r="E956" s="227">
        <v>43465</v>
      </c>
      <c r="F956" s="228">
        <v>608933.94999999995</v>
      </c>
      <c r="G956" s="229">
        <v>2.3300000000000001E-2</v>
      </c>
    </row>
    <row r="957" spans="1:7" x14ac:dyDescent="0.25">
      <c r="A957" s="160" t="s">
        <v>1672</v>
      </c>
      <c r="B957" s="160" t="s">
        <v>1673</v>
      </c>
      <c r="E957" s="227">
        <v>43131</v>
      </c>
      <c r="F957" s="228">
        <v>403636</v>
      </c>
      <c r="G957" s="229">
        <v>4.1100000000000005E-2</v>
      </c>
    </row>
    <row r="958" spans="1:7" x14ac:dyDescent="0.25">
      <c r="A958" s="160" t="s">
        <v>1672</v>
      </c>
      <c r="B958" s="160" t="s">
        <v>1674</v>
      </c>
      <c r="E958" s="227">
        <v>43159</v>
      </c>
      <c r="F958" s="228">
        <v>403636</v>
      </c>
      <c r="G958" s="229">
        <v>4.1100000000000005E-2</v>
      </c>
    </row>
    <row r="959" spans="1:7" x14ac:dyDescent="0.25">
      <c r="A959" s="160" t="s">
        <v>1672</v>
      </c>
      <c r="B959" s="160" t="s">
        <v>1675</v>
      </c>
      <c r="E959" s="227">
        <v>43190</v>
      </c>
      <c r="F959" s="228">
        <v>403636</v>
      </c>
      <c r="G959" s="229">
        <v>4.1100000000000005E-2</v>
      </c>
    </row>
    <row r="960" spans="1:7" x14ac:dyDescent="0.25">
      <c r="A960" s="160" t="s">
        <v>1672</v>
      </c>
      <c r="B960" s="160" t="s">
        <v>1676</v>
      </c>
      <c r="E960" s="227">
        <v>43220</v>
      </c>
      <c r="F960" s="228">
        <v>403636</v>
      </c>
      <c r="G960" s="229">
        <v>4.1100000000000005E-2</v>
      </c>
    </row>
    <row r="961" spans="1:7" x14ac:dyDescent="0.25">
      <c r="A961" s="160" t="s">
        <v>1672</v>
      </c>
      <c r="B961" s="160" t="s">
        <v>1677</v>
      </c>
      <c r="E961" s="227">
        <v>43251</v>
      </c>
      <c r="F961" s="228">
        <v>403636</v>
      </c>
      <c r="G961" s="229">
        <v>4.1100000000000005E-2</v>
      </c>
    </row>
    <row r="962" spans="1:7" x14ac:dyDescent="0.25">
      <c r="A962" s="160" t="s">
        <v>1672</v>
      </c>
      <c r="B962" s="160" t="s">
        <v>1678</v>
      </c>
      <c r="E962" s="227">
        <v>43281</v>
      </c>
      <c r="F962" s="228">
        <v>403636</v>
      </c>
      <c r="G962" s="229">
        <v>4.1100000000000005E-2</v>
      </c>
    </row>
    <row r="963" spans="1:7" x14ac:dyDescent="0.25">
      <c r="A963" s="160" t="s">
        <v>1672</v>
      </c>
      <c r="B963" s="160" t="s">
        <v>1679</v>
      </c>
      <c r="E963" s="227">
        <v>43312</v>
      </c>
      <c r="F963" s="228">
        <v>403636</v>
      </c>
      <c r="G963" s="229">
        <v>4.1100000000000005E-2</v>
      </c>
    </row>
    <row r="964" spans="1:7" x14ac:dyDescent="0.25">
      <c r="A964" s="160" t="s">
        <v>1672</v>
      </c>
      <c r="B964" s="160" t="s">
        <v>1680</v>
      </c>
      <c r="E964" s="227">
        <v>43343</v>
      </c>
      <c r="F964" s="228">
        <v>403636</v>
      </c>
      <c r="G964" s="229">
        <v>4.1100000000000005E-2</v>
      </c>
    </row>
    <row r="965" spans="1:7" x14ac:dyDescent="0.25">
      <c r="A965" s="160" t="s">
        <v>1672</v>
      </c>
      <c r="B965" s="160" t="s">
        <v>1681</v>
      </c>
      <c r="E965" s="227">
        <v>43373</v>
      </c>
      <c r="F965" s="228">
        <v>403636</v>
      </c>
      <c r="G965" s="229">
        <v>4.1100000000000005E-2</v>
      </c>
    </row>
    <row r="966" spans="1:7" x14ac:dyDescent="0.25">
      <c r="A966" s="160" t="s">
        <v>1672</v>
      </c>
      <c r="B966" s="160" t="s">
        <v>1682</v>
      </c>
      <c r="E966" s="227">
        <v>43404</v>
      </c>
      <c r="F966" s="228">
        <v>403636</v>
      </c>
      <c r="G966" s="229">
        <v>4.1100000000000005E-2</v>
      </c>
    </row>
    <row r="967" spans="1:7" x14ac:dyDescent="0.25">
      <c r="A967" s="160" t="s">
        <v>1672</v>
      </c>
      <c r="B967" s="160" t="s">
        <v>1683</v>
      </c>
      <c r="E967" s="227">
        <v>43434</v>
      </c>
      <c r="F967" s="228">
        <v>403636</v>
      </c>
      <c r="G967" s="229">
        <v>4.1100000000000005E-2</v>
      </c>
    </row>
    <row r="968" spans="1:7" x14ac:dyDescent="0.25">
      <c r="A968" s="160" t="s">
        <v>1672</v>
      </c>
      <c r="B968" s="160" t="s">
        <v>1684</v>
      </c>
      <c r="E968" s="227">
        <v>43465</v>
      </c>
      <c r="F968" s="228">
        <v>403636</v>
      </c>
      <c r="G968" s="229">
        <v>4.1100000000000005E-2</v>
      </c>
    </row>
    <row r="969" spans="1:7" x14ac:dyDescent="0.25">
      <c r="A969" s="160" t="s">
        <v>1685</v>
      </c>
      <c r="B969" s="160" t="s">
        <v>1686</v>
      </c>
      <c r="E969" s="227">
        <v>43131</v>
      </c>
      <c r="F969" s="228">
        <v>345525.11</v>
      </c>
      <c r="G969" s="229">
        <v>1.3299999999999999E-2</v>
      </c>
    </row>
    <row r="970" spans="1:7" x14ac:dyDescent="0.25">
      <c r="A970" s="160" t="s">
        <v>1685</v>
      </c>
      <c r="B970" s="160" t="s">
        <v>1687</v>
      </c>
      <c r="E970" s="227">
        <v>43159</v>
      </c>
      <c r="F970" s="228">
        <v>403476.71</v>
      </c>
      <c r="G970" s="229">
        <v>1.3299999999999999E-2</v>
      </c>
    </row>
    <row r="971" spans="1:7" x14ac:dyDescent="0.25">
      <c r="A971" s="160" t="s">
        <v>1685</v>
      </c>
      <c r="B971" s="160" t="s">
        <v>1688</v>
      </c>
      <c r="E971" s="227">
        <v>43190</v>
      </c>
      <c r="F971" s="228">
        <v>416150.33</v>
      </c>
      <c r="G971" s="229">
        <v>1.3299999999999999E-2</v>
      </c>
    </row>
    <row r="972" spans="1:7" x14ac:dyDescent="0.25">
      <c r="A972" s="160" t="s">
        <v>1685</v>
      </c>
      <c r="B972" s="160" t="s">
        <v>1689</v>
      </c>
      <c r="E972" s="227">
        <v>43220</v>
      </c>
      <c r="F972" s="228">
        <v>428859.48</v>
      </c>
      <c r="G972" s="229">
        <v>1.3299999999999999E-2</v>
      </c>
    </row>
    <row r="973" spans="1:7" x14ac:dyDescent="0.25">
      <c r="A973" s="160" t="s">
        <v>1685</v>
      </c>
      <c r="B973" s="160" t="s">
        <v>1690</v>
      </c>
      <c r="E973" s="227">
        <v>43251</v>
      </c>
      <c r="F973" s="228">
        <v>428859.48</v>
      </c>
      <c r="G973" s="229">
        <v>1.3299999999999999E-2</v>
      </c>
    </row>
    <row r="974" spans="1:7" x14ac:dyDescent="0.25">
      <c r="A974" s="160" t="s">
        <v>1685</v>
      </c>
      <c r="B974" s="160" t="s">
        <v>1691</v>
      </c>
      <c r="E974" s="227">
        <v>43281</v>
      </c>
      <c r="F974" s="228">
        <v>444475.09</v>
      </c>
      <c r="G974" s="229">
        <v>1.3299999999999999E-2</v>
      </c>
    </row>
    <row r="975" spans="1:7" x14ac:dyDescent="0.25">
      <c r="A975" s="160" t="s">
        <v>1685</v>
      </c>
      <c r="B975" s="160" t="s">
        <v>1692</v>
      </c>
      <c r="E975" s="227">
        <v>43312</v>
      </c>
      <c r="F975" s="228">
        <v>460090.7</v>
      </c>
      <c r="G975" s="229">
        <v>1.3299999999999999E-2</v>
      </c>
    </row>
    <row r="976" spans="1:7" x14ac:dyDescent="0.25">
      <c r="A976" s="160" t="s">
        <v>1685</v>
      </c>
      <c r="B976" s="160" t="s">
        <v>1693</v>
      </c>
      <c r="E976" s="227">
        <v>43343</v>
      </c>
      <c r="F976" s="228">
        <v>460090.7</v>
      </c>
      <c r="G976" s="229">
        <v>1.3299999999999999E-2</v>
      </c>
    </row>
    <row r="977" spans="1:7" x14ac:dyDescent="0.25">
      <c r="A977" s="160" t="s">
        <v>1685</v>
      </c>
      <c r="B977" s="160" t="s">
        <v>1694</v>
      </c>
      <c r="E977" s="227">
        <v>43373</v>
      </c>
      <c r="F977" s="228">
        <v>460288.32</v>
      </c>
      <c r="G977" s="229">
        <v>1.3299999999999999E-2</v>
      </c>
    </row>
    <row r="978" spans="1:7" x14ac:dyDescent="0.25">
      <c r="A978" s="160" t="s">
        <v>1685</v>
      </c>
      <c r="B978" s="160" t="s">
        <v>1695</v>
      </c>
      <c r="E978" s="227">
        <v>43404</v>
      </c>
      <c r="F978" s="228">
        <v>460485.93</v>
      </c>
      <c r="G978" s="229">
        <v>1.3299999999999999E-2</v>
      </c>
    </row>
    <row r="979" spans="1:7" x14ac:dyDescent="0.25">
      <c r="A979" s="160" t="s">
        <v>1685</v>
      </c>
      <c r="B979" s="160" t="s">
        <v>1696</v>
      </c>
      <c r="E979" s="227">
        <v>43434</v>
      </c>
      <c r="F979" s="228">
        <v>460485.93</v>
      </c>
      <c r="G979" s="229">
        <v>1.3299999999999999E-2</v>
      </c>
    </row>
    <row r="980" spans="1:7" x14ac:dyDescent="0.25">
      <c r="A980" s="160" t="s">
        <v>1685</v>
      </c>
      <c r="B980" s="160" t="s">
        <v>1697</v>
      </c>
      <c r="E980" s="227">
        <v>43465</v>
      </c>
      <c r="F980" s="228">
        <v>460485.93</v>
      </c>
      <c r="G980" s="229">
        <v>1.3299999999999999E-2</v>
      </c>
    </row>
    <row r="981" spans="1:7" x14ac:dyDescent="0.25">
      <c r="A981" s="160" t="s">
        <v>1698</v>
      </c>
      <c r="B981" s="160" t="s">
        <v>1699</v>
      </c>
      <c r="E981" s="227">
        <v>43131</v>
      </c>
      <c r="F981" s="228">
        <v>1843914</v>
      </c>
      <c r="G981" s="229">
        <v>1.3299999999999999E-2</v>
      </c>
    </row>
    <row r="982" spans="1:7" x14ac:dyDescent="0.25">
      <c r="A982" s="160" t="s">
        <v>1698</v>
      </c>
      <c r="B982" s="160" t="s">
        <v>1700</v>
      </c>
      <c r="E982" s="227">
        <v>43159</v>
      </c>
      <c r="F982" s="228">
        <v>1843914</v>
      </c>
      <c r="G982" s="229">
        <v>1.3299999999999999E-2</v>
      </c>
    </row>
    <row r="983" spans="1:7" x14ac:dyDescent="0.25">
      <c r="A983" s="160" t="s">
        <v>1698</v>
      </c>
      <c r="B983" s="160" t="s">
        <v>1701</v>
      </c>
      <c r="E983" s="227">
        <v>43190</v>
      </c>
      <c r="F983" s="228">
        <v>1843914</v>
      </c>
      <c r="G983" s="229">
        <v>1.3299999999999999E-2</v>
      </c>
    </row>
    <row r="984" spans="1:7" x14ac:dyDescent="0.25">
      <c r="A984" s="160" t="s">
        <v>1698</v>
      </c>
      <c r="B984" s="160" t="s">
        <v>1702</v>
      </c>
      <c r="E984" s="227">
        <v>43220</v>
      </c>
      <c r="F984" s="228">
        <v>1843914</v>
      </c>
      <c r="G984" s="229">
        <v>1.3299999999999999E-2</v>
      </c>
    </row>
    <row r="985" spans="1:7" x14ac:dyDescent="0.25">
      <c r="A985" s="160" t="s">
        <v>1698</v>
      </c>
      <c r="B985" s="160" t="s">
        <v>1703</v>
      </c>
      <c r="E985" s="227">
        <v>43251</v>
      </c>
      <c r="F985" s="228">
        <v>1843914</v>
      </c>
      <c r="G985" s="229">
        <v>1.3299999999999999E-2</v>
      </c>
    </row>
    <row r="986" spans="1:7" x14ac:dyDescent="0.25">
      <c r="A986" s="160" t="s">
        <v>1698</v>
      </c>
      <c r="B986" s="160" t="s">
        <v>1704</v>
      </c>
      <c r="E986" s="227">
        <v>43281</v>
      </c>
      <c r="F986" s="228">
        <v>1843914</v>
      </c>
      <c r="G986" s="229">
        <v>1.3299999999999999E-2</v>
      </c>
    </row>
    <row r="987" spans="1:7" x14ac:dyDescent="0.25">
      <c r="A987" s="160" t="s">
        <v>1698</v>
      </c>
      <c r="B987" s="160" t="s">
        <v>1705</v>
      </c>
      <c r="E987" s="227">
        <v>43312</v>
      </c>
      <c r="F987" s="228">
        <v>1843914</v>
      </c>
      <c r="G987" s="229">
        <v>1.3299999999999999E-2</v>
      </c>
    </row>
    <row r="988" spans="1:7" x14ac:dyDescent="0.25">
      <c r="A988" s="160" t="s">
        <v>1698</v>
      </c>
      <c r="B988" s="160" t="s">
        <v>1706</v>
      </c>
      <c r="E988" s="227">
        <v>43343</v>
      </c>
      <c r="F988" s="228">
        <v>1843914</v>
      </c>
      <c r="G988" s="229">
        <v>1.3299999999999999E-2</v>
      </c>
    </row>
    <row r="989" spans="1:7" x14ac:dyDescent="0.25">
      <c r="A989" s="160" t="s">
        <v>1698</v>
      </c>
      <c r="B989" s="160" t="s">
        <v>1707</v>
      </c>
      <c r="E989" s="227">
        <v>43373</v>
      </c>
      <c r="F989" s="228">
        <v>1843914</v>
      </c>
      <c r="G989" s="229">
        <v>1.3299999999999999E-2</v>
      </c>
    </row>
    <row r="990" spans="1:7" x14ac:dyDescent="0.25">
      <c r="A990" s="160" t="s">
        <v>1698</v>
      </c>
      <c r="B990" s="160" t="s">
        <v>1708</v>
      </c>
      <c r="E990" s="227">
        <v>43404</v>
      </c>
      <c r="F990" s="228">
        <v>1843914</v>
      </c>
      <c r="G990" s="229">
        <v>1.3299999999999999E-2</v>
      </c>
    </row>
    <row r="991" spans="1:7" x14ac:dyDescent="0.25">
      <c r="A991" s="160" t="s">
        <v>1698</v>
      </c>
      <c r="B991" s="160" t="s">
        <v>1709</v>
      </c>
      <c r="E991" s="227">
        <v>43434</v>
      </c>
      <c r="F991" s="228">
        <v>1843914</v>
      </c>
      <c r="G991" s="229">
        <v>1.3299999999999999E-2</v>
      </c>
    </row>
    <row r="992" spans="1:7" x14ac:dyDescent="0.25">
      <c r="A992" s="160" t="s">
        <v>1698</v>
      </c>
      <c r="B992" s="160" t="s">
        <v>1710</v>
      </c>
      <c r="E992" s="227">
        <v>43465</v>
      </c>
      <c r="F992" s="228">
        <v>1843914</v>
      </c>
      <c r="G992" s="229">
        <v>1.3299999999999999E-2</v>
      </c>
    </row>
    <row r="993" spans="1:7" x14ac:dyDescent="0.25">
      <c r="A993" s="160" t="s">
        <v>1711</v>
      </c>
      <c r="B993" s="160" t="s">
        <v>1712</v>
      </c>
      <c r="E993" s="227">
        <v>43131</v>
      </c>
      <c r="F993" s="228">
        <v>0</v>
      </c>
      <c r="G993" s="229">
        <v>0</v>
      </c>
    </row>
    <row r="994" spans="1:7" x14ac:dyDescent="0.25">
      <c r="A994" s="160" t="s">
        <v>1711</v>
      </c>
      <c r="B994" s="160" t="s">
        <v>1713</v>
      </c>
      <c r="E994" s="227">
        <v>43159</v>
      </c>
      <c r="F994" s="228">
        <v>0</v>
      </c>
      <c r="G994" s="229">
        <v>0</v>
      </c>
    </row>
    <row r="995" spans="1:7" x14ac:dyDescent="0.25">
      <c r="A995" s="160" t="s">
        <v>1711</v>
      </c>
      <c r="B995" s="160" t="s">
        <v>1714</v>
      </c>
      <c r="E995" s="227">
        <v>43190</v>
      </c>
      <c r="F995" s="228">
        <v>0</v>
      </c>
      <c r="G995" s="229">
        <v>0</v>
      </c>
    </row>
    <row r="996" spans="1:7" x14ac:dyDescent="0.25">
      <c r="A996" s="160" t="s">
        <v>1711</v>
      </c>
      <c r="B996" s="160" t="s">
        <v>1715</v>
      </c>
      <c r="E996" s="227">
        <v>43220</v>
      </c>
      <c r="F996" s="228">
        <v>0</v>
      </c>
      <c r="G996" s="229">
        <v>0</v>
      </c>
    </row>
    <row r="997" spans="1:7" x14ac:dyDescent="0.25">
      <c r="A997" s="160" t="s">
        <v>1711</v>
      </c>
      <c r="B997" s="160" t="s">
        <v>1716</v>
      </c>
      <c r="E997" s="227">
        <v>43251</v>
      </c>
      <c r="F997" s="228">
        <v>0</v>
      </c>
      <c r="G997" s="229">
        <v>0</v>
      </c>
    </row>
    <row r="998" spans="1:7" x14ac:dyDescent="0.25">
      <c r="A998" s="160" t="s">
        <v>1711</v>
      </c>
      <c r="B998" s="160" t="s">
        <v>1717</v>
      </c>
      <c r="E998" s="227">
        <v>43281</v>
      </c>
      <c r="F998" s="228">
        <v>0</v>
      </c>
      <c r="G998" s="229">
        <v>0</v>
      </c>
    </row>
    <row r="999" spans="1:7" x14ac:dyDescent="0.25">
      <c r="A999" s="160" t="s">
        <v>1711</v>
      </c>
      <c r="B999" s="160" t="s">
        <v>1718</v>
      </c>
      <c r="E999" s="227">
        <v>43312</v>
      </c>
      <c r="F999" s="228">
        <v>0</v>
      </c>
      <c r="G999" s="229">
        <v>0</v>
      </c>
    </row>
    <row r="1000" spans="1:7" x14ac:dyDescent="0.25">
      <c r="A1000" s="160" t="s">
        <v>1711</v>
      </c>
      <c r="B1000" s="160" t="s">
        <v>1719</v>
      </c>
      <c r="E1000" s="227">
        <v>43343</v>
      </c>
      <c r="F1000" s="228">
        <v>0</v>
      </c>
      <c r="G1000" s="229">
        <v>0</v>
      </c>
    </row>
    <row r="1001" spans="1:7" x14ac:dyDescent="0.25">
      <c r="A1001" s="160" t="s">
        <v>1711</v>
      </c>
      <c r="B1001" s="160" t="s">
        <v>1720</v>
      </c>
      <c r="E1001" s="227">
        <v>43373</v>
      </c>
      <c r="F1001" s="228">
        <v>0</v>
      </c>
      <c r="G1001" s="229">
        <v>0</v>
      </c>
    </row>
    <row r="1002" spans="1:7" x14ac:dyDescent="0.25">
      <c r="A1002" s="160" t="s">
        <v>1711</v>
      </c>
      <c r="B1002" s="160" t="s">
        <v>1721</v>
      </c>
      <c r="E1002" s="227">
        <v>43404</v>
      </c>
      <c r="F1002" s="228">
        <v>0</v>
      </c>
      <c r="G1002" s="229">
        <v>0</v>
      </c>
    </row>
    <row r="1003" spans="1:7" x14ac:dyDescent="0.25">
      <c r="A1003" s="160" t="s">
        <v>1711</v>
      </c>
      <c r="B1003" s="160" t="s">
        <v>1722</v>
      </c>
      <c r="E1003" s="227">
        <v>43434</v>
      </c>
      <c r="F1003" s="228">
        <v>0</v>
      </c>
      <c r="G1003" s="229">
        <v>0</v>
      </c>
    </row>
    <row r="1004" spans="1:7" x14ac:dyDescent="0.25">
      <c r="A1004" s="160" t="s">
        <v>1711</v>
      </c>
      <c r="B1004" s="160" t="s">
        <v>1723</v>
      </c>
      <c r="E1004" s="227">
        <v>43465</v>
      </c>
      <c r="F1004" s="228">
        <v>0</v>
      </c>
      <c r="G1004" s="229">
        <v>0</v>
      </c>
    </row>
    <row r="1005" spans="1:7" x14ac:dyDescent="0.25">
      <c r="A1005" s="160" t="s">
        <v>1724</v>
      </c>
      <c r="B1005" s="160" t="s">
        <v>1725</v>
      </c>
      <c r="E1005" s="227">
        <v>43131</v>
      </c>
      <c r="F1005" s="228">
        <v>0</v>
      </c>
      <c r="G1005" s="229">
        <v>0</v>
      </c>
    </row>
    <row r="1006" spans="1:7" x14ac:dyDescent="0.25">
      <c r="A1006" s="160" t="s">
        <v>1724</v>
      </c>
      <c r="B1006" s="160" t="s">
        <v>1726</v>
      </c>
      <c r="E1006" s="227">
        <v>43159</v>
      </c>
      <c r="F1006" s="228">
        <v>0</v>
      </c>
      <c r="G1006" s="229">
        <v>0</v>
      </c>
    </row>
    <row r="1007" spans="1:7" x14ac:dyDescent="0.25">
      <c r="A1007" s="160" t="s">
        <v>1724</v>
      </c>
      <c r="B1007" s="160" t="s">
        <v>1727</v>
      </c>
      <c r="E1007" s="227">
        <v>43190</v>
      </c>
      <c r="F1007" s="228">
        <v>0</v>
      </c>
      <c r="G1007" s="229">
        <v>0</v>
      </c>
    </row>
    <row r="1008" spans="1:7" x14ac:dyDescent="0.25">
      <c r="A1008" s="160" t="s">
        <v>1724</v>
      </c>
      <c r="B1008" s="160" t="s">
        <v>1728</v>
      </c>
      <c r="E1008" s="227">
        <v>43220</v>
      </c>
      <c r="F1008" s="228">
        <v>0</v>
      </c>
      <c r="G1008" s="229">
        <v>0</v>
      </c>
    </row>
    <row r="1009" spans="1:7" x14ac:dyDescent="0.25">
      <c r="A1009" s="160" t="s">
        <v>1724</v>
      </c>
      <c r="B1009" s="160" t="s">
        <v>1729</v>
      </c>
      <c r="E1009" s="227">
        <v>43251</v>
      </c>
      <c r="F1009" s="228">
        <v>0</v>
      </c>
      <c r="G1009" s="229">
        <v>0</v>
      </c>
    </row>
    <row r="1010" spans="1:7" x14ac:dyDescent="0.25">
      <c r="A1010" s="160" t="s">
        <v>1724</v>
      </c>
      <c r="B1010" s="160" t="s">
        <v>1730</v>
      </c>
      <c r="E1010" s="227">
        <v>43281</v>
      </c>
      <c r="F1010" s="228">
        <v>0</v>
      </c>
      <c r="G1010" s="229">
        <v>0</v>
      </c>
    </row>
    <row r="1011" spans="1:7" x14ac:dyDescent="0.25">
      <c r="A1011" s="160" t="s">
        <v>1724</v>
      </c>
      <c r="B1011" s="160" t="s">
        <v>1731</v>
      </c>
      <c r="E1011" s="227">
        <v>43312</v>
      </c>
      <c r="F1011" s="228">
        <v>0</v>
      </c>
      <c r="G1011" s="229">
        <v>0</v>
      </c>
    </row>
    <row r="1012" spans="1:7" x14ac:dyDescent="0.25">
      <c r="A1012" s="160" t="s">
        <v>1724</v>
      </c>
      <c r="B1012" s="160" t="s">
        <v>1732</v>
      </c>
      <c r="E1012" s="227">
        <v>43343</v>
      </c>
      <c r="F1012" s="228">
        <v>0</v>
      </c>
      <c r="G1012" s="229">
        <v>0</v>
      </c>
    </row>
    <row r="1013" spans="1:7" x14ac:dyDescent="0.25">
      <c r="A1013" s="160" t="s">
        <v>1724</v>
      </c>
      <c r="B1013" s="160" t="s">
        <v>1733</v>
      </c>
      <c r="E1013" s="227">
        <v>43373</v>
      </c>
      <c r="F1013" s="228">
        <v>0</v>
      </c>
      <c r="G1013" s="229">
        <v>0</v>
      </c>
    </row>
    <row r="1014" spans="1:7" x14ac:dyDescent="0.25">
      <c r="A1014" s="160" t="s">
        <v>1724</v>
      </c>
      <c r="B1014" s="160" t="s">
        <v>1734</v>
      </c>
      <c r="E1014" s="227">
        <v>43404</v>
      </c>
      <c r="F1014" s="228">
        <v>0</v>
      </c>
      <c r="G1014" s="229">
        <v>0</v>
      </c>
    </row>
    <row r="1015" spans="1:7" x14ac:dyDescent="0.25">
      <c r="A1015" s="160" t="s">
        <v>1724</v>
      </c>
      <c r="B1015" s="160" t="s">
        <v>1735</v>
      </c>
      <c r="E1015" s="227">
        <v>43434</v>
      </c>
      <c r="F1015" s="228">
        <v>0</v>
      </c>
      <c r="G1015" s="229">
        <v>0</v>
      </c>
    </row>
    <row r="1016" spans="1:7" x14ac:dyDescent="0.25">
      <c r="A1016" s="160" t="s">
        <v>1724</v>
      </c>
      <c r="B1016" s="160" t="s">
        <v>1736</v>
      </c>
      <c r="E1016" s="227">
        <v>43465</v>
      </c>
      <c r="F1016" s="228">
        <v>0</v>
      </c>
      <c r="G1016" s="229">
        <v>0</v>
      </c>
    </row>
    <row r="1017" spans="1:7" x14ac:dyDescent="0.25">
      <c r="A1017" s="160" t="s">
        <v>1737</v>
      </c>
      <c r="B1017" s="160" t="s">
        <v>1738</v>
      </c>
      <c r="E1017" s="227">
        <v>43131</v>
      </c>
      <c r="F1017" s="228">
        <v>90911623.950000003</v>
      </c>
      <c r="G1017" s="229">
        <v>6.1800000000000001E-2</v>
      </c>
    </row>
    <row r="1018" spans="1:7" x14ac:dyDescent="0.25">
      <c r="A1018" s="160" t="s">
        <v>1737</v>
      </c>
      <c r="B1018" s="160" t="s">
        <v>1739</v>
      </c>
      <c r="E1018" s="227">
        <v>43159</v>
      </c>
      <c r="F1018" s="228">
        <v>90521523.170000002</v>
      </c>
      <c r="G1018" s="229">
        <v>6.1800000000000001E-2</v>
      </c>
    </row>
    <row r="1019" spans="1:7" x14ac:dyDescent="0.25">
      <c r="A1019" s="160" t="s">
        <v>1737</v>
      </c>
      <c r="B1019" s="160" t="s">
        <v>1740</v>
      </c>
      <c r="E1019" s="227">
        <v>43190</v>
      </c>
      <c r="F1019" s="228">
        <v>90522626.120000005</v>
      </c>
      <c r="G1019" s="229">
        <v>6.1800000000000001E-2</v>
      </c>
    </row>
    <row r="1020" spans="1:7" x14ac:dyDescent="0.25">
      <c r="A1020" s="160" t="s">
        <v>1737</v>
      </c>
      <c r="B1020" s="160" t="s">
        <v>1741</v>
      </c>
      <c r="E1020" s="227">
        <v>43220</v>
      </c>
      <c r="F1020" s="228">
        <v>90524411.760000005</v>
      </c>
      <c r="G1020" s="229">
        <v>6.1800000000000001E-2</v>
      </c>
    </row>
    <row r="1021" spans="1:7" x14ac:dyDescent="0.25">
      <c r="A1021" s="160" t="s">
        <v>1737</v>
      </c>
      <c r="B1021" s="160" t="s">
        <v>1742</v>
      </c>
      <c r="E1021" s="227">
        <v>43251</v>
      </c>
      <c r="F1021" s="228">
        <v>90555105.569999993</v>
      </c>
      <c r="G1021" s="229">
        <v>6.1800000000000001E-2</v>
      </c>
    </row>
    <row r="1022" spans="1:7" x14ac:dyDescent="0.25">
      <c r="A1022" s="160" t="s">
        <v>1737</v>
      </c>
      <c r="B1022" s="160" t="s">
        <v>1743</v>
      </c>
      <c r="E1022" s="227">
        <v>43281</v>
      </c>
      <c r="F1022" s="228">
        <v>90597513.090000004</v>
      </c>
      <c r="G1022" s="229">
        <v>6.1800000000000001E-2</v>
      </c>
    </row>
    <row r="1023" spans="1:7" x14ac:dyDescent="0.25">
      <c r="A1023" s="160" t="s">
        <v>1737</v>
      </c>
      <c r="B1023" s="160" t="s">
        <v>1744</v>
      </c>
      <c r="E1023" s="227">
        <v>43312</v>
      </c>
      <c r="F1023" s="228">
        <v>90612596.760000005</v>
      </c>
      <c r="G1023" s="229">
        <v>6.1800000000000001E-2</v>
      </c>
    </row>
    <row r="1024" spans="1:7" x14ac:dyDescent="0.25">
      <c r="A1024" s="160" t="s">
        <v>1737</v>
      </c>
      <c r="B1024" s="160" t="s">
        <v>1745</v>
      </c>
      <c r="E1024" s="227">
        <v>43343</v>
      </c>
      <c r="F1024" s="228">
        <v>90615284.030000001</v>
      </c>
      <c r="G1024" s="229">
        <v>6.1800000000000001E-2</v>
      </c>
    </row>
    <row r="1025" spans="1:7" x14ac:dyDescent="0.25">
      <c r="A1025" s="160" t="s">
        <v>1737</v>
      </c>
      <c r="B1025" s="160" t="s">
        <v>1746</v>
      </c>
      <c r="E1025" s="227">
        <v>43373</v>
      </c>
      <c r="F1025" s="228">
        <v>90634452.129999995</v>
      </c>
      <c r="G1025" s="229">
        <v>6.1800000000000001E-2</v>
      </c>
    </row>
    <row r="1026" spans="1:7" x14ac:dyDescent="0.25">
      <c r="A1026" s="160" t="s">
        <v>1737</v>
      </c>
      <c r="B1026" s="160" t="s">
        <v>1747</v>
      </c>
      <c r="E1026" s="227">
        <v>43404</v>
      </c>
      <c r="F1026" s="228">
        <v>90664121.090000004</v>
      </c>
      <c r="G1026" s="229">
        <v>6.1800000000000001E-2</v>
      </c>
    </row>
    <row r="1027" spans="1:7" x14ac:dyDescent="0.25">
      <c r="A1027" s="160" t="s">
        <v>1737</v>
      </c>
      <c r="B1027" s="160" t="s">
        <v>1748</v>
      </c>
      <c r="E1027" s="227">
        <v>43434</v>
      </c>
      <c r="F1027" s="228">
        <v>90683986.930000007</v>
      </c>
      <c r="G1027" s="229">
        <v>6.1800000000000001E-2</v>
      </c>
    </row>
    <row r="1028" spans="1:7" x14ac:dyDescent="0.25">
      <c r="A1028" s="160" t="s">
        <v>1737</v>
      </c>
      <c r="B1028" s="160" t="s">
        <v>1749</v>
      </c>
      <c r="E1028" s="227">
        <v>43465</v>
      </c>
      <c r="F1028" s="228">
        <v>90558361.25</v>
      </c>
      <c r="G1028" s="229">
        <v>6.1800000000000001E-2</v>
      </c>
    </row>
    <row r="1029" spans="1:7" x14ac:dyDescent="0.25">
      <c r="A1029" s="160" t="s">
        <v>1750</v>
      </c>
      <c r="B1029" s="160" t="s">
        <v>1751</v>
      </c>
      <c r="E1029" s="227">
        <v>43131</v>
      </c>
      <c r="F1029" s="228">
        <v>6036236.2699999996</v>
      </c>
      <c r="G1029" s="229">
        <v>2.5100000000000001E-2</v>
      </c>
    </row>
    <row r="1030" spans="1:7" x14ac:dyDescent="0.25">
      <c r="A1030" s="160" t="s">
        <v>1750</v>
      </c>
      <c r="B1030" s="160" t="s">
        <v>1752</v>
      </c>
      <c r="E1030" s="227">
        <v>43159</v>
      </c>
      <c r="F1030" s="228">
        <v>6036236.2699999996</v>
      </c>
      <c r="G1030" s="229">
        <v>2.5100000000000001E-2</v>
      </c>
    </row>
    <row r="1031" spans="1:7" x14ac:dyDescent="0.25">
      <c r="A1031" s="160" t="s">
        <v>1750</v>
      </c>
      <c r="B1031" s="160" t="s">
        <v>1753</v>
      </c>
      <c r="E1031" s="227">
        <v>43190</v>
      </c>
      <c r="F1031" s="228">
        <v>6036236.2699999996</v>
      </c>
      <c r="G1031" s="229">
        <v>2.5100000000000001E-2</v>
      </c>
    </row>
    <row r="1032" spans="1:7" x14ac:dyDescent="0.25">
      <c r="A1032" s="160" t="s">
        <v>1750</v>
      </c>
      <c r="B1032" s="160" t="s">
        <v>1754</v>
      </c>
      <c r="E1032" s="227">
        <v>43220</v>
      </c>
      <c r="F1032" s="228">
        <v>6036236.2699999996</v>
      </c>
      <c r="G1032" s="229">
        <v>2.5100000000000001E-2</v>
      </c>
    </row>
    <row r="1033" spans="1:7" x14ac:dyDescent="0.25">
      <c r="A1033" s="160" t="s">
        <v>1750</v>
      </c>
      <c r="B1033" s="160" t="s">
        <v>1755</v>
      </c>
      <c r="E1033" s="227">
        <v>43251</v>
      </c>
      <c r="F1033" s="228">
        <v>6036236.2699999996</v>
      </c>
      <c r="G1033" s="229">
        <v>2.5100000000000001E-2</v>
      </c>
    </row>
    <row r="1034" spans="1:7" x14ac:dyDescent="0.25">
      <c r="A1034" s="160" t="s">
        <v>1750</v>
      </c>
      <c r="B1034" s="160" t="s">
        <v>1756</v>
      </c>
      <c r="E1034" s="227">
        <v>43281</v>
      </c>
      <c r="F1034" s="228">
        <v>6036236.2699999996</v>
      </c>
      <c r="G1034" s="229">
        <v>2.5100000000000001E-2</v>
      </c>
    </row>
    <row r="1035" spans="1:7" x14ac:dyDescent="0.25">
      <c r="A1035" s="160" t="s">
        <v>1750</v>
      </c>
      <c r="B1035" s="160" t="s">
        <v>1757</v>
      </c>
      <c r="E1035" s="227">
        <v>43312</v>
      </c>
      <c r="F1035" s="228">
        <v>6036236.2699999996</v>
      </c>
      <c r="G1035" s="229">
        <v>2.5100000000000001E-2</v>
      </c>
    </row>
    <row r="1036" spans="1:7" x14ac:dyDescent="0.25">
      <c r="A1036" s="160" t="s">
        <v>1750</v>
      </c>
      <c r="B1036" s="160" t="s">
        <v>1758</v>
      </c>
      <c r="E1036" s="227">
        <v>43343</v>
      </c>
      <c r="F1036" s="228">
        <v>6036236.2699999996</v>
      </c>
      <c r="G1036" s="229">
        <v>2.5100000000000001E-2</v>
      </c>
    </row>
    <row r="1037" spans="1:7" x14ac:dyDescent="0.25">
      <c r="A1037" s="160" t="s">
        <v>1750</v>
      </c>
      <c r="B1037" s="160" t="s">
        <v>1759</v>
      </c>
      <c r="E1037" s="227">
        <v>43373</v>
      </c>
      <c r="F1037" s="228">
        <v>6036236.2699999996</v>
      </c>
      <c r="G1037" s="229">
        <v>2.5100000000000001E-2</v>
      </c>
    </row>
    <row r="1038" spans="1:7" x14ac:dyDescent="0.25">
      <c r="A1038" s="160" t="s">
        <v>1750</v>
      </c>
      <c r="B1038" s="160" t="s">
        <v>1760</v>
      </c>
      <c r="E1038" s="227">
        <v>43404</v>
      </c>
      <c r="F1038" s="228">
        <v>6036236.2699999996</v>
      </c>
      <c r="G1038" s="229">
        <v>2.5100000000000001E-2</v>
      </c>
    </row>
    <row r="1039" spans="1:7" x14ac:dyDescent="0.25">
      <c r="A1039" s="160" t="s">
        <v>1750</v>
      </c>
      <c r="B1039" s="160" t="s">
        <v>1761</v>
      </c>
      <c r="E1039" s="227">
        <v>43434</v>
      </c>
      <c r="F1039" s="228">
        <v>6036236.2699999996</v>
      </c>
      <c r="G1039" s="229">
        <v>2.5100000000000001E-2</v>
      </c>
    </row>
    <row r="1040" spans="1:7" x14ac:dyDescent="0.25">
      <c r="A1040" s="160" t="s">
        <v>1750</v>
      </c>
      <c r="B1040" s="160" t="s">
        <v>1762</v>
      </c>
      <c r="E1040" s="227">
        <v>43465</v>
      </c>
      <c r="F1040" s="228">
        <v>6036236.2699999996</v>
      </c>
      <c r="G1040" s="229">
        <v>2.5100000000000001E-2</v>
      </c>
    </row>
    <row r="1041" spans="1:7" x14ac:dyDescent="0.25">
      <c r="A1041" s="160" t="s">
        <v>1763</v>
      </c>
      <c r="B1041" s="160" t="s">
        <v>1764</v>
      </c>
      <c r="E1041" s="227">
        <v>43131</v>
      </c>
      <c r="F1041" s="228">
        <v>89359616.920000002</v>
      </c>
      <c r="G1041" s="229">
        <v>6.6900000000000001E-2</v>
      </c>
    </row>
    <row r="1042" spans="1:7" x14ac:dyDescent="0.25">
      <c r="A1042" s="160" t="s">
        <v>1763</v>
      </c>
      <c r="B1042" s="160" t="s">
        <v>1765</v>
      </c>
      <c r="E1042" s="227">
        <v>43159</v>
      </c>
      <c r="F1042" s="228">
        <v>89142890.870000005</v>
      </c>
      <c r="G1042" s="229">
        <v>6.6900000000000001E-2</v>
      </c>
    </row>
    <row r="1043" spans="1:7" x14ac:dyDescent="0.25">
      <c r="A1043" s="160" t="s">
        <v>1763</v>
      </c>
      <c r="B1043" s="160" t="s">
        <v>1766</v>
      </c>
      <c r="E1043" s="227">
        <v>43190</v>
      </c>
      <c r="F1043" s="228">
        <v>89189832.069999993</v>
      </c>
      <c r="G1043" s="229">
        <v>6.6900000000000001E-2</v>
      </c>
    </row>
    <row r="1044" spans="1:7" x14ac:dyDescent="0.25">
      <c r="A1044" s="160" t="s">
        <v>1763</v>
      </c>
      <c r="B1044" s="160" t="s">
        <v>1767</v>
      </c>
      <c r="E1044" s="227">
        <v>43220</v>
      </c>
      <c r="F1044" s="228">
        <v>89269761.129999995</v>
      </c>
      <c r="G1044" s="229">
        <v>6.6900000000000001E-2</v>
      </c>
    </row>
    <row r="1045" spans="1:7" x14ac:dyDescent="0.25">
      <c r="A1045" s="160" t="s">
        <v>1763</v>
      </c>
      <c r="B1045" s="160" t="s">
        <v>1768</v>
      </c>
      <c r="E1045" s="227">
        <v>43251</v>
      </c>
      <c r="F1045" s="228">
        <v>89426847.620000005</v>
      </c>
      <c r="G1045" s="229">
        <v>6.6900000000000001E-2</v>
      </c>
    </row>
    <row r="1046" spans="1:7" x14ac:dyDescent="0.25">
      <c r="A1046" s="160" t="s">
        <v>1763</v>
      </c>
      <c r="B1046" s="160" t="s">
        <v>1769</v>
      </c>
      <c r="E1046" s="227">
        <v>43281</v>
      </c>
      <c r="F1046" s="228">
        <v>90024176.090000004</v>
      </c>
      <c r="G1046" s="229">
        <v>6.6900000000000001E-2</v>
      </c>
    </row>
    <row r="1047" spans="1:7" x14ac:dyDescent="0.25">
      <c r="A1047" s="160" t="s">
        <v>1763</v>
      </c>
      <c r="B1047" s="160" t="s">
        <v>1770</v>
      </c>
      <c r="E1047" s="227">
        <v>43312</v>
      </c>
      <c r="F1047" s="228">
        <v>90872110.230000004</v>
      </c>
      <c r="G1047" s="229">
        <v>6.6900000000000001E-2</v>
      </c>
    </row>
    <row r="1048" spans="1:7" x14ac:dyDescent="0.25">
      <c r="A1048" s="160" t="s">
        <v>1763</v>
      </c>
      <c r="B1048" s="160" t="s">
        <v>1771</v>
      </c>
      <c r="E1048" s="227">
        <v>43343</v>
      </c>
      <c r="F1048" s="228">
        <v>91246814.519999996</v>
      </c>
      <c r="G1048" s="229">
        <v>6.6900000000000001E-2</v>
      </c>
    </row>
    <row r="1049" spans="1:7" x14ac:dyDescent="0.25">
      <c r="A1049" s="160" t="s">
        <v>1763</v>
      </c>
      <c r="B1049" s="160" t="s">
        <v>1772</v>
      </c>
      <c r="E1049" s="227">
        <v>43373</v>
      </c>
      <c r="F1049" s="228">
        <v>91252601.340000004</v>
      </c>
      <c r="G1049" s="229">
        <v>6.6900000000000001E-2</v>
      </c>
    </row>
    <row r="1050" spans="1:7" x14ac:dyDescent="0.25">
      <c r="A1050" s="160" t="s">
        <v>1763</v>
      </c>
      <c r="B1050" s="160" t="s">
        <v>1773</v>
      </c>
      <c r="E1050" s="227">
        <v>43404</v>
      </c>
      <c r="F1050" s="228">
        <v>91268980.269999996</v>
      </c>
      <c r="G1050" s="229">
        <v>6.6900000000000001E-2</v>
      </c>
    </row>
    <row r="1051" spans="1:7" x14ac:dyDescent="0.25">
      <c r="A1051" s="160" t="s">
        <v>1763</v>
      </c>
      <c r="B1051" s="160" t="s">
        <v>1774</v>
      </c>
      <c r="E1051" s="227">
        <v>43434</v>
      </c>
      <c r="F1051" s="228">
        <v>91288937.359999999</v>
      </c>
      <c r="G1051" s="229">
        <v>6.6900000000000001E-2</v>
      </c>
    </row>
    <row r="1052" spans="1:7" x14ac:dyDescent="0.25">
      <c r="A1052" s="160" t="s">
        <v>1763</v>
      </c>
      <c r="B1052" s="160" t="s">
        <v>1775</v>
      </c>
      <c r="E1052" s="227">
        <v>43465</v>
      </c>
      <c r="F1052" s="228">
        <v>90464552.840000004</v>
      </c>
      <c r="G1052" s="229">
        <v>6.6900000000000001E-2</v>
      </c>
    </row>
    <row r="1053" spans="1:7" x14ac:dyDescent="0.25">
      <c r="A1053" s="160" t="s">
        <v>1776</v>
      </c>
      <c r="B1053" s="160" t="s">
        <v>1777</v>
      </c>
      <c r="E1053" s="227">
        <v>43131</v>
      </c>
      <c r="F1053" s="228">
        <v>147624546.87</v>
      </c>
      <c r="G1053" s="229">
        <v>4.1999999999999996E-2</v>
      </c>
    </row>
    <row r="1054" spans="1:7" x14ac:dyDescent="0.25">
      <c r="A1054" s="160" t="s">
        <v>1776</v>
      </c>
      <c r="B1054" s="160" t="s">
        <v>1778</v>
      </c>
      <c r="E1054" s="227">
        <v>43159</v>
      </c>
      <c r="F1054" s="228">
        <v>146800953.93000001</v>
      </c>
      <c r="G1054" s="229">
        <v>4.1999999999999996E-2</v>
      </c>
    </row>
    <row r="1055" spans="1:7" x14ac:dyDescent="0.25">
      <c r="A1055" s="160" t="s">
        <v>1776</v>
      </c>
      <c r="B1055" s="160" t="s">
        <v>1779</v>
      </c>
      <c r="E1055" s="227">
        <v>43190</v>
      </c>
      <c r="F1055" s="228">
        <v>146834402.99000001</v>
      </c>
      <c r="G1055" s="229">
        <v>4.1999999999999996E-2</v>
      </c>
    </row>
    <row r="1056" spans="1:7" x14ac:dyDescent="0.25">
      <c r="A1056" s="160" t="s">
        <v>1776</v>
      </c>
      <c r="B1056" s="160" t="s">
        <v>1780</v>
      </c>
      <c r="E1056" s="227">
        <v>43220</v>
      </c>
      <c r="F1056" s="228">
        <v>146869522.49000001</v>
      </c>
      <c r="G1056" s="229">
        <v>4.1999999999999996E-2</v>
      </c>
    </row>
    <row r="1057" spans="1:7" x14ac:dyDescent="0.25">
      <c r="A1057" s="160" t="s">
        <v>1776</v>
      </c>
      <c r="B1057" s="160" t="s">
        <v>1781</v>
      </c>
      <c r="E1057" s="227">
        <v>43251</v>
      </c>
      <c r="F1057" s="228">
        <v>146905803.24000001</v>
      </c>
      <c r="G1057" s="229">
        <v>4.1999999999999996E-2</v>
      </c>
    </row>
    <row r="1058" spans="1:7" x14ac:dyDescent="0.25">
      <c r="A1058" s="160" t="s">
        <v>1776</v>
      </c>
      <c r="B1058" s="160" t="s">
        <v>1782</v>
      </c>
      <c r="E1058" s="227">
        <v>43281</v>
      </c>
      <c r="F1058" s="228">
        <v>146940523.72</v>
      </c>
      <c r="G1058" s="229">
        <v>4.1999999999999996E-2</v>
      </c>
    </row>
    <row r="1059" spans="1:7" x14ac:dyDescent="0.25">
      <c r="A1059" s="160" t="s">
        <v>1776</v>
      </c>
      <c r="B1059" s="160" t="s">
        <v>1783</v>
      </c>
      <c r="E1059" s="227">
        <v>43312</v>
      </c>
      <c r="F1059" s="228">
        <v>146606638.30000001</v>
      </c>
      <c r="G1059" s="229">
        <v>4.1999999999999996E-2</v>
      </c>
    </row>
    <row r="1060" spans="1:7" x14ac:dyDescent="0.25">
      <c r="A1060" s="160" t="s">
        <v>1776</v>
      </c>
      <c r="B1060" s="160" t="s">
        <v>1784</v>
      </c>
      <c r="E1060" s="227">
        <v>43343</v>
      </c>
      <c r="F1060" s="228">
        <v>146810219.47999999</v>
      </c>
      <c r="G1060" s="229">
        <v>4.1999999999999996E-2</v>
      </c>
    </row>
    <row r="1061" spans="1:7" x14ac:dyDescent="0.25">
      <c r="A1061" s="160" t="s">
        <v>1776</v>
      </c>
      <c r="B1061" s="160" t="s">
        <v>1785</v>
      </c>
      <c r="E1061" s="227">
        <v>43373</v>
      </c>
      <c r="F1061" s="228">
        <v>146932693.13</v>
      </c>
      <c r="G1061" s="229">
        <v>4.1999999999999996E-2</v>
      </c>
    </row>
    <row r="1062" spans="1:7" x14ac:dyDescent="0.25">
      <c r="A1062" s="160" t="s">
        <v>1776</v>
      </c>
      <c r="B1062" s="160" t="s">
        <v>1786</v>
      </c>
      <c r="E1062" s="227">
        <v>43404</v>
      </c>
      <c r="F1062" s="228">
        <v>147094761.87</v>
      </c>
      <c r="G1062" s="229">
        <v>4.1999999999999996E-2</v>
      </c>
    </row>
    <row r="1063" spans="1:7" x14ac:dyDescent="0.25">
      <c r="A1063" s="160" t="s">
        <v>1776</v>
      </c>
      <c r="B1063" s="160" t="s">
        <v>1787</v>
      </c>
      <c r="E1063" s="227">
        <v>43434</v>
      </c>
      <c r="F1063" s="228">
        <v>147178619.38</v>
      </c>
      <c r="G1063" s="229">
        <v>4.1999999999999996E-2</v>
      </c>
    </row>
    <row r="1064" spans="1:7" x14ac:dyDescent="0.25">
      <c r="A1064" s="160" t="s">
        <v>1776</v>
      </c>
      <c r="B1064" s="160" t="s">
        <v>1788</v>
      </c>
      <c r="E1064" s="227">
        <v>43465</v>
      </c>
      <c r="F1064" s="228">
        <v>147143422.55000001</v>
      </c>
      <c r="G1064" s="229">
        <v>4.1999999999999996E-2</v>
      </c>
    </row>
    <row r="1065" spans="1:7" x14ac:dyDescent="0.25">
      <c r="A1065" s="160" t="s">
        <v>1789</v>
      </c>
      <c r="B1065" s="160" t="s">
        <v>1790</v>
      </c>
      <c r="E1065" s="227">
        <v>43131</v>
      </c>
      <c r="F1065" s="228">
        <v>15171818.779999999</v>
      </c>
      <c r="G1065" s="229">
        <v>4.0800000000000003E-2</v>
      </c>
    </row>
    <row r="1066" spans="1:7" x14ac:dyDescent="0.25">
      <c r="A1066" s="160" t="s">
        <v>1789</v>
      </c>
      <c r="B1066" s="160" t="s">
        <v>1791</v>
      </c>
      <c r="E1066" s="227">
        <v>43159</v>
      </c>
      <c r="F1066" s="228">
        <v>15171818.779999999</v>
      </c>
      <c r="G1066" s="229">
        <v>4.0800000000000003E-2</v>
      </c>
    </row>
    <row r="1067" spans="1:7" x14ac:dyDescent="0.25">
      <c r="A1067" s="160" t="s">
        <v>1789</v>
      </c>
      <c r="B1067" s="160" t="s">
        <v>1792</v>
      </c>
      <c r="E1067" s="227">
        <v>43190</v>
      </c>
      <c r="F1067" s="228">
        <v>15171818.779999999</v>
      </c>
      <c r="G1067" s="229">
        <v>4.0800000000000003E-2</v>
      </c>
    </row>
    <row r="1068" spans="1:7" x14ac:dyDescent="0.25">
      <c r="A1068" s="160" t="s">
        <v>1789</v>
      </c>
      <c r="B1068" s="160" t="s">
        <v>1793</v>
      </c>
      <c r="E1068" s="227">
        <v>43220</v>
      </c>
      <c r="F1068" s="228">
        <v>15171818.779999999</v>
      </c>
      <c r="G1068" s="229">
        <v>4.0800000000000003E-2</v>
      </c>
    </row>
    <row r="1069" spans="1:7" x14ac:dyDescent="0.25">
      <c r="A1069" s="160" t="s">
        <v>1789</v>
      </c>
      <c r="B1069" s="160" t="s">
        <v>1794</v>
      </c>
      <c r="E1069" s="227">
        <v>43251</v>
      </c>
      <c r="F1069" s="228">
        <v>15171818.779999999</v>
      </c>
      <c r="G1069" s="229">
        <v>4.0800000000000003E-2</v>
      </c>
    </row>
    <row r="1070" spans="1:7" x14ac:dyDescent="0.25">
      <c r="A1070" s="160" t="s">
        <v>1789</v>
      </c>
      <c r="B1070" s="160" t="s">
        <v>1795</v>
      </c>
      <c r="E1070" s="227">
        <v>43281</v>
      </c>
      <c r="F1070" s="228">
        <v>15171818.779999999</v>
      </c>
      <c r="G1070" s="229">
        <v>4.0800000000000003E-2</v>
      </c>
    </row>
    <row r="1071" spans="1:7" x14ac:dyDescent="0.25">
      <c r="A1071" s="160" t="s">
        <v>1789</v>
      </c>
      <c r="B1071" s="160" t="s">
        <v>1796</v>
      </c>
      <c r="E1071" s="227">
        <v>43312</v>
      </c>
      <c r="F1071" s="228">
        <v>15171818.779999999</v>
      </c>
      <c r="G1071" s="229">
        <v>4.0800000000000003E-2</v>
      </c>
    </row>
    <row r="1072" spans="1:7" x14ac:dyDescent="0.25">
      <c r="A1072" s="160" t="s">
        <v>1789</v>
      </c>
      <c r="B1072" s="160" t="s">
        <v>1797</v>
      </c>
      <c r="E1072" s="227">
        <v>43343</v>
      </c>
      <c r="F1072" s="228">
        <v>15171818.779999999</v>
      </c>
      <c r="G1072" s="229">
        <v>4.0800000000000003E-2</v>
      </c>
    </row>
    <row r="1073" spans="1:7" x14ac:dyDescent="0.25">
      <c r="A1073" s="160" t="s">
        <v>1789</v>
      </c>
      <c r="B1073" s="160" t="s">
        <v>1798</v>
      </c>
      <c r="E1073" s="227">
        <v>43373</v>
      </c>
      <c r="F1073" s="228">
        <v>15171818.779999999</v>
      </c>
      <c r="G1073" s="229">
        <v>4.0800000000000003E-2</v>
      </c>
    </row>
    <row r="1074" spans="1:7" x14ac:dyDescent="0.25">
      <c r="A1074" s="160" t="s">
        <v>1789</v>
      </c>
      <c r="B1074" s="160" t="s">
        <v>1799</v>
      </c>
      <c r="E1074" s="227">
        <v>43404</v>
      </c>
      <c r="F1074" s="228">
        <v>15171818.779999999</v>
      </c>
      <c r="G1074" s="229">
        <v>4.0800000000000003E-2</v>
      </c>
    </row>
    <row r="1075" spans="1:7" x14ac:dyDescent="0.25">
      <c r="A1075" s="160" t="s">
        <v>1789</v>
      </c>
      <c r="B1075" s="160" t="s">
        <v>1800</v>
      </c>
      <c r="E1075" s="227">
        <v>43434</v>
      </c>
      <c r="F1075" s="228">
        <v>15171818.779999999</v>
      </c>
      <c r="G1075" s="229">
        <v>4.0800000000000003E-2</v>
      </c>
    </row>
    <row r="1076" spans="1:7" x14ac:dyDescent="0.25">
      <c r="A1076" s="160" t="s">
        <v>1789</v>
      </c>
      <c r="B1076" s="160" t="s">
        <v>1801</v>
      </c>
      <c r="E1076" s="227">
        <v>43465</v>
      </c>
      <c r="F1076" s="228">
        <v>15171818.779999999</v>
      </c>
      <c r="G1076" s="229">
        <v>4.0800000000000003E-2</v>
      </c>
    </row>
    <row r="1077" spans="1:7" x14ac:dyDescent="0.25">
      <c r="A1077" s="160" t="s">
        <v>1802</v>
      </c>
      <c r="B1077" s="160" t="s">
        <v>1803</v>
      </c>
      <c r="E1077" s="227">
        <v>43131</v>
      </c>
      <c r="F1077" s="228">
        <v>129411675.13</v>
      </c>
      <c r="G1077" s="229">
        <v>4.7E-2</v>
      </c>
    </row>
    <row r="1078" spans="1:7" x14ac:dyDescent="0.25">
      <c r="A1078" s="160" t="s">
        <v>1802</v>
      </c>
      <c r="B1078" s="160" t="s">
        <v>1804</v>
      </c>
      <c r="E1078" s="227">
        <v>43159</v>
      </c>
      <c r="F1078" s="228">
        <v>129487835.69</v>
      </c>
      <c r="G1078" s="229">
        <v>4.7E-2</v>
      </c>
    </row>
    <row r="1079" spans="1:7" x14ac:dyDescent="0.25">
      <c r="A1079" s="160" t="s">
        <v>1802</v>
      </c>
      <c r="B1079" s="160" t="s">
        <v>1805</v>
      </c>
      <c r="E1079" s="227">
        <v>43190</v>
      </c>
      <c r="F1079" s="228">
        <v>129521436.65000001</v>
      </c>
      <c r="G1079" s="229">
        <v>4.7E-2</v>
      </c>
    </row>
    <row r="1080" spans="1:7" x14ac:dyDescent="0.25">
      <c r="A1080" s="160" t="s">
        <v>1802</v>
      </c>
      <c r="B1080" s="160" t="s">
        <v>1806</v>
      </c>
      <c r="E1080" s="227">
        <v>43220</v>
      </c>
      <c r="F1080" s="228">
        <v>129560463.01000001</v>
      </c>
      <c r="G1080" s="229">
        <v>4.7E-2</v>
      </c>
    </row>
    <row r="1081" spans="1:7" x14ac:dyDescent="0.25">
      <c r="A1081" s="160" t="s">
        <v>1802</v>
      </c>
      <c r="B1081" s="160" t="s">
        <v>1807</v>
      </c>
      <c r="E1081" s="227">
        <v>43251</v>
      </c>
      <c r="F1081" s="228">
        <v>129598629.16</v>
      </c>
      <c r="G1081" s="229">
        <v>4.7E-2</v>
      </c>
    </row>
    <row r="1082" spans="1:7" x14ac:dyDescent="0.25">
      <c r="A1082" s="160" t="s">
        <v>1802</v>
      </c>
      <c r="B1082" s="160" t="s">
        <v>1808</v>
      </c>
      <c r="E1082" s="227">
        <v>43281</v>
      </c>
      <c r="F1082" s="228">
        <v>129635623.93000001</v>
      </c>
      <c r="G1082" s="229">
        <v>4.7E-2</v>
      </c>
    </row>
    <row r="1083" spans="1:7" x14ac:dyDescent="0.25">
      <c r="A1083" s="160" t="s">
        <v>1802</v>
      </c>
      <c r="B1083" s="160" t="s">
        <v>1809</v>
      </c>
      <c r="E1083" s="227">
        <v>43312</v>
      </c>
      <c r="F1083" s="228">
        <v>129287806.8</v>
      </c>
      <c r="G1083" s="229">
        <v>4.7E-2</v>
      </c>
    </row>
    <row r="1084" spans="1:7" x14ac:dyDescent="0.25">
      <c r="A1084" s="160" t="s">
        <v>1802</v>
      </c>
      <c r="B1084" s="160" t="s">
        <v>1810</v>
      </c>
      <c r="E1084" s="227">
        <v>43343</v>
      </c>
      <c r="F1084" s="228">
        <v>129475692.88</v>
      </c>
      <c r="G1084" s="229">
        <v>4.7E-2</v>
      </c>
    </row>
    <row r="1085" spans="1:7" x14ac:dyDescent="0.25">
      <c r="A1085" s="160" t="s">
        <v>1802</v>
      </c>
      <c r="B1085" s="160" t="s">
        <v>1811</v>
      </c>
      <c r="E1085" s="227">
        <v>43373</v>
      </c>
      <c r="F1085" s="228">
        <v>129581061.65000001</v>
      </c>
      <c r="G1085" s="229">
        <v>4.7E-2</v>
      </c>
    </row>
    <row r="1086" spans="1:7" x14ac:dyDescent="0.25">
      <c r="A1086" s="160" t="s">
        <v>1802</v>
      </c>
      <c r="B1086" s="160" t="s">
        <v>1812</v>
      </c>
      <c r="E1086" s="227">
        <v>43404</v>
      </c>
      <c r="F1086" s="228">
        <v>129726234.86</v>
      </c>
      <c r="G1086" s="229">
        <v>4.7E-2</v>
      </c>
    </row>
    <row r="1087" spans="1:7" x14ac:dyDescent="0.25">
      <c r="A1087" s="160" t="s">
        <v>1802</v>
      </c>
      <c r="B1087" s="160" t="s">
        <v>1813</v>
      </c>
      <c r="E1087" s="227">
        <v>43434</v>
      </c>
      <c r="F1087" s="228">
        <v>129810441.94</v>
      </c>
      <c r="G1087" s="229">
        <v>4.7E-2</v>
      </c>
    </row>
    <row r="1088" spans="1:7" x14ac:dyDescent="0.25">
      <c r="A1088" s="160" t="s">
        <v>1802</v>
      </c>
      <c r="B1088" s="160" t="s">
        <v>1814</v>
      </c>
      <c r="E1088" s="227">
        <v>43465</v>
      </c>
      <c r="F1088" s="228">
        <v>129771959.77</v>
      </c>
      <c r="G1088" s="229">
        <v>4.7E-2</v>
      </c>
    </row>
    <row r="1089" spans="1:7" x14ac:dyDescent="0.25">
      <c r="A1089" s="160" t="s">
        <v>1815</v>
      </c>
      <c r="B1089" s="160" t="s">
        <v>1816</v>
      </c>
      <c r="E1089" s="227">
        <v>43131</v>
      </c>
      <c r="F1089" s="228">
        <v>43075517.219999999</v>
      </c>
      <c r="G1089" s="229">
        <v>1.61E-2</v>
      </c>
    </row>
    <row r="1090" spans="1:7" x14ac:dyDescent="0.25">
      <c r="A1090" s="160" t="s">
        <v>1815</v>
      </c>
      <c r="B1090" s="160" t="s">
        <v>1817</v>
      </c>
      <c r="E1090" s="227">
        <v>43159</v>
      </c>
      <c r="F1090" s="228">
        <v>43075517.219999999</v>
      </c>
      <c r="G1090" s="229">
        <v>1.61E-2</v>
      </c>
    </row>
    <row r="1091" spans="1:7" x14ac:dyDescent="0.25">
      <c r="A1091" s="160" t="s">
        <v>1815</v>
      </c>
      <c r="B1091" s="160" t="s">
        <v>1818</v>
      </c>
      <c r="E1091" s="227">
        <v>43190</v>
      </c>
      <c r="F1091" s="228">
        <v>43075517.219999999</v>
      </c>
      <c r="G1091" s="229">
        <v>1.61E-2</v>
      </c>
    </row>
    <row r="1092" spans="1:7" x14ac:dyDescent="0.25">
      <c r="A1092" s="160" t="s">
        <v>1815</v>
      </c>
      <c r="B1092" s="160" t="s">
        <v>1819</v>
      </c>
      <c r="E1092" s="227">
        <v>43220</v>
      </c>
      <c r="F1092" s="228">
        <v>43075517.219999999</v>
      </c>
      <c r="G1092" s="229">
        <v>1.61E-2</v>
      </c>
    </row>
    <row r="1093" spans="1:7" x14ac:dyDescent="0.25">
      <c r="A1093" s="160" t="s">
        <v>1815</v>
      </c>
      <c r="B1093" s="160" t="s">
        <v>1820</v>
      </c>
      <c r="E1093" s="227">
        <v>43251</v>
      </c>
      <c r="F1093" s="228">
        <v>43075517.219999999</v>
      </c>
      <c r="G1093" s="229">
        <v>1.61E-2</v>
      </c>
    </row>
    <row r="1094" spans="1:7" x14ac:dyDescent="0.25">
      <c r="A1094" s="160" t="s">
        <v>1815</v>
      </c>
      <c r="B1094" s="160" t="s">
        <v>1821</v>
      </c>
      <c r="E1094" s="227">
        <v>43281</v>
      </c>
      <c r="F1094" s="228">
        <v>43075517.219999999</v>
      </c>
      <c r="G1094" s="229">
        <v>1.61E-2</v>
      </c>
    </row>
    <row r="1095" spans="1:7" x14ac:dyDescent="0.25">
      <c r="A1095" s="160" t="s">
        <v>1815</v>
      </c>
      <c r="B1095" s="160" t="s">
        <v>1822</v>
      </c>
      <c r="E1095" s="227">
        <v>43312</v>
      </c>
      <c r="F1095" s="228">
        <v>42542622.670000002</v>
      </c>
      <c r="G1095" s="229">
        <v>1.61E-2</v>
      </c>
    </row>
    <row r="1096" spans="1:7" x14ac:dyDescent="0.25">
      <c r="A1096" s="160" t="s">
        <v>1815</v>
      </c>
      <c r="B1096" s="160" t="s">
        <v>1823</v>
      </c>
      <c r="E1096" s="227">
        <v>43343</v>
      </c>
      <c r="F1096" s="228">
        <v>42009728.119999997</v>
      </c>
      <c r="G1096" s="229">
        <v>1.61E-2</v>
      </c>
    </row>
    <row r="1097" spans="1:7" x14ac:dyDescent="0.25">
      <c r="A1097" s="160" t="s">
        <v>1815</v>
      </c>
      <c r="B1097" s="160" t="s">
        <v>1824</v>
      </c>
      <c r="E1097" s="227">
        <v>43373</v>
      </c>
      <c r="F1097" s="228">
        <v>42009728.119999997</v>
      </c>
      <c r="G1097" s="229">
        <v>1.61E-2</v>
      </c>
    </row>
    <row r="1098" spans="1:7" x14ac:dyDescent="0.25">
      <c r="A1098" s="160" t="s">
        <v>1815</v>
      </c>
      <c r="B1098" s="160" t="s">
        <v>1825</v>
      </c>
      <c r="E1098" s="227">
        <v>43404</v>
      </c>
      <c r="F1098" s="228">
        <v>42009728.119999997</v>
      </c>
      <c r="G1098" s="229">
        <v>1.61E-2</v>
      </c>
    </row>
    <row r="1099" spans="1:7" x14ac:dyDescent="0.25">
      <c r="A1099" s="160" t="s">
        <v>1815</v>
      </c>
      <c r="B1099" s="160" t="s">
        <v>1826</v>
      </c>
      <c r="E1099" s="227">
        <v>43434</v>
      </c>
      <c r="F1099" s="228">
        <v>42009728.119999997</v>
      </c>
      <c r="G1099" s="229">
        <v>1.61E-2</v>
      </c>
    </row>
    <row r="1100" spans="1:7" x14ac:dyDescent="0.25">
      <c r="A1100" s="160" t="s">
        <v>1815</v>
      </c>
      <c r="B1100" s="160" t="s">
        <v>1827</v>
      </c>
      <c r="E1100" s="227">
        <v>43465</v>
      </c>
      <c r="F1100" s="228">
        <v>42151922.530000001</v>
      </c>
      <c r="G1100" s="229">
        <v>1.61E-2</v>
      </c>
    </row>
    <row r="1101" spans="1:7" x14ac:dyDescent="0.25">
      <c r="A1101" s="160" t="s">
        <v>1828</v>
      </c>
      <c r="B1101" s="160" t="s">
        <v>1829</v>
      </c>
      <c r="E1101" s="227">
        <v>43131</v>
      </c>
      <c r="F1101" s="228">
        <v>44686467.799999997</v>
      </c>
      <c r="G1101" s="229">
        <v>2.12E-2</v>
      </c>
    </row>
    <row r="1102" spans="1:7" x14ac:dyDescent="0.25">
      <c r="A1102" s="160" t="s">
        <v>1828</v>
      </c>
      <c r="B1102" s="160" t="s">
        <v>1830</v>
      </c>
      <c r="E1102" s="227">
        <v>43159</v>
      </c>
      <c r="F1102" s="228">
        <v>44686467.799999997</v>
      </c>
      <c r="G1102" s="229">
        <v>2.12E-2</v>
      </c>
    </row>
    <row r="1103" spans="1:7" x14ac:dyDescent="0.25">
      <c r="A1103" s="160" t="s">
        <v>1828</v>
      </c>
      <c r="B1103" s="160" t="s">
        <v>1831</v>
      </c>
      <c r="E1103" s="227">
        <v>43190</v>
      </c>
      <c r="F1103" s="228">
        <v>44686467.799999997</v>
      </c>
      <c r="G1103" s="229">
        <v>2.12E-2</v>
      </c>
    </row>
    <row r="1104" spans="1:7" x14ac:dyDescent="0.25">
      <c r="A1104" s="160" t="s">
        <v>1828</v>
      </c>
      <c r="B1104" s="160" t="s">
        <v>1832</v>
      </c>
      <c r="E1104" s="227">
        <v>43220</v>
      </c>
      <c r="F1104" s="228">
        <v>44686467.799999997</v>
      </c>
      <c r="G1104" s="229">
        <v>2.12E-2</v>
      </c>
    </row>
    <row r="1105" spans="1:7" x14ac:dyDescent="0.25">
      <c r="A1105" s="160" t="s">
        <v>1828</v>
      </c>
      <c r="B1105" s="160" t="s">
        <v>1833</v>
      </c>
      <c r="E1105" s="227">
        <v>43251</v>
      </c>
      <c r="F1105" s="228">
        <v>44686467.799999997</v>
      </c>
      <c r="G1105" s="229">
        <v>2.12E-2</v>
      </c>
    </row>
    <row r="1106" spans="1:7" x14ac:dyDescent="0.25">
      <c r="A1106" s="160" t="s">
        <v>1828</v>
      </c>
      <c r="B1106" s="160" t="s">
        <v>1834</v>
      </c>
      <c r="E1106" s="227">
        <v>43281</v>
      </c>
      <c r="F1106" s="228">
        <v>44686467.799999997</v>
      </c>
      <c r="G1106" s="229">
        <v>2.12E-2</v>
      </c>
    </row>
    <row r="1107" spans="1:7" x14ac:dyDescent="0.25">
      <c r="A1107" s="160" t="s">
        <v>1828</v>
      </c>
      <c r="B1107" s="160" t="s">
        <v>1835</v>
      </c>
      <c r="E1107" s="227">
        <v>43312</v>
      </c>
      <c r="F1107" s="228">
        <v>44686467.799999997</v>
      </c>
      <c r="G1107" s="229">
        <v>2.12E-2</v>
      </c>
    </row>
    <row r="1108" spans="1:7" x14ac:dyDescent="0.25">
      <c r="A1108" s="160" t="s">
        <v>1828</v>
      </c>
      <c r="B1108" s="160" t="s">
        <v>1836</v>
      </c>
      <c r="E1108" s="227">
        <v>43343</v>
      </c>
      <c r="F1108" s="228">
        <v>44686467.799999997</v>
      </c>
      <c r="G1108" s="229">
        <v>2.12E-2</v>
      </c>
    </row>
    <row r="1109" spans="1:7" x14ac:dyDescent="0.25">
      <c r="A1109" s="160" t="s">
        <v>1828</v>
      </c>
      <c r="B1109" s="160" t="s">
        <v>1837</v>
      </c>
      <c r="E1109" s="227">
        <v>43373</v>
      </c>
      <c r="F1109" s="228">
        <v>44686467.799999997</v>
      </c>
      <c r="G1109" s="229">
        <v>2.12E-2</v>
      </c>
    </row>
    <row r="1110" spans="1:7" x14ac:dyDescent="0.25">
      <c r="A1110" s="160" t="s">
        <v>1828</v>
      </c>
      <c r="B1110" s="160" t="s">
        <v>1838</v>
      </c>
      <c r="E1110" s="227">
        <v>43404</v>
      </c>
      <c r="F1110" s="228">
        <v>44686467.799999997</v>
      </c>
      <c r="G1110" s="229">
        <v>2.12E-2</v>
      </c>
    </row>
    <row r="1111" spans="1:7" x14ac:dyDescent="0.25">
      <c r="A1111" s="160" t="s">
        <v>1828</v>
      </c>
      <c r="B1111" s="160" t="s">
        <v>1839</v>
      </c>
      <c r="E1111" s="227">
        <v>43434</v>
      </c>
      <c r="F1111" s="228">
        <v>44686467.799999997</v>
      </c>
      <c r="G1111" s="229">
        <v>2.12E-2</v>
      </c>
    </row>
    <row r="1112" spans="1:7" x14ac:dyDescent="0.25">
      <c r="A1112" s="160" t="s">
        <v>1828</v>
      </c>
      <c r="B1112" s="160" t="s">
        <v>1840</v>
      </c>
      <c r="E1112" s="227">
        <v>43465</v>
      </c>
      <c r="F1112" s="228">
        <v>44686467.799999997</v>
      </c>
      <c r="G1112" s="229">
        <v>2.12E-2</v>
      </c>
    </row>
    <row r="1113" spans="1:7" x14ac:dyDescent="0.25">
      <c r="A1113" s="160" t="s">
        <v>1841</v>
      </c>
      <c r="B1113" s="160" t="s">
        <v>1842</v>
      </c>
      <c r="E1113" s="227">
        <v>43131</v>
      </c>
      <c r="F1113" s="228">
        <v>18138531.280000001</v>
      </c>
      <c r="G1113" s="229">
        <v>2.7E-2</v>
      </c>
    </row>
    <row r="1114" spans="1:7" x14ac:dyDescent="0.25">
      <c r="A1114" s="160" t="s">
        <v>1841</v>
      </c>
      <c r="B1114" s="160" t="s">
        <v>1843</v>
      </c>
      <c r="E1114" s="227">
        <v>43159</v>
      </c>
      <c r="F1114" s="228">
        <v>18138531.280000001</v>
      </c>
      <c r="G1114" s="229">
        <v>2.7E-2</v>
      </c>
    </row>
    <row r="1115" spans="1:7" x14ac:dyDescent="0.25">
      <c r="A1115" s="160" t="s">
        <v>1841</v>
      </c>
      <c r="B1115" s="160" t="s">
        <v>1844</v>
      </c>
      <c r="E1115" s="227">
        <v>43190</v>
      </c>
      <c r="F1115" s="228">
        <v>18138531.280000001</v>
      </c>
      <c r="G1115" s="229">
        <v>2.7E-2</v>
      </c>
    </row>
    <row r="1116" spans="1:7" x14ac:dyDescent="0.25">
      <c r="A1116" s="160" t="s">
        <v>1841</v>
      </c>
      <c r="B1116" s="160" t="s">
        <v>1845</v>
      </c>
      <c r="E1116" s="227">
        <v>43220</v>
      </c>
      <c r="F1116" s="228">
        <v>18138531.280000001</v>
      </c>
      <c r="G1116" s="229">
        <v>2.7E-2</v>
      </c>
    </row>
    <row r="1117" spans="1:7" x14ac:dyDescent="0.25">
      <c r="A1117" s="160" t="s">
        <v>1841</v>
      </c>
      <c r="B1117" s="160" t="s">
        <v>1846</v>
      </c>
      <c r="E1117" s="227">
        <v>43251</v>
      </c>
      <c r="F1117" s="228">
        <v>18138531.280000001</v>
      </c>
      <c r="G1117" s="229">
        <v>2.7E-2</v>
      </c>
    </row>
    <row r="1118" spans="1:7" x14ac:dyDescent="0.25">
      <c r="A1118" s="160" t="s">
        <v>1841</v>
      </c>
      <c r="B1118" s="160" t="s">
        <v>1847</v>
      </c>
      <c r="E1118" s="227">
        <v>43281</v>
      </c>
      <c r="F1118" s="228">
        <v>18138531.280000001</v>
      </c>
      <c r="G1118" s="229">
        <v>2.7E-2</v>
      </c>
    </row>
    <row r="1119" spans="1:7" x14ac:dyDescent="0.25">
      <c r="A1119" s="160" t="s">
        <v>1841</v>
      </c>
      <c r="B1119" s="160" t="s">
        <v>1848</v>
      </c>
      <c r="E1119" s="227">
        <v>43312</v>
      </c>
      <c r="F1119" s="228">
        <v>18138531.280000001</v>
      </c>
      <c r="G1119" s="229">
        <v>2.7E-2</v>
      </c>
    </row>
    <row r="1120" spans="1:7" x14ac:dyDescent="0.25">
      <c r="A1120" s="160" t="s">
        <v>1841</v>
      </c>
      <c r="B1120" s="160" t="s">
        <v>1849</v>
      </c>
      <c r="E1120" s="227">
        <v>43343</v>
      </c>
      <c r="F1120" s="228">
        <v>18138531.280000001</v>
      </c>
      <c r="G1120" s="229">
        <v>2.7E-2</v>
      </c>
    </row>
    <row r="1121" spans="1:7" x14ac:dyDescent="0.25">
      <c r="A1121" s="160" t="s">
        <v>1841</v>
      </c>
      <c r="B1121" s="160" t="s">
        <v>1850</v>
      </c>
      <c r="E1121" s="227">
        <v>43373</v>
      </c>
      <c r="F1121" s="228">
        <v>18138531.280000001</v>
      </c>
      <c r="G1121" s="229">
        <v>2.7E-2</v>
      </c>
    </row>
    <row r="1122" spans="1:7" x14ac:dyDescent="0.25">
      <c r="A1122" s="160" t="s">
        <v>1841</v>
      </c>
      <c r="B1122" s="160" t="s">
        <v>1851</v>
      </c>
      <c r="E1122" s="227">
        <v>43404</v>
      </c>
      <c r="F1122" s="228">
        <v>18138531.280000001</v>
      </c>
      <c r="G1122" s="229">
        <v>2.7E-2</v>
      </c>
    </row>
    <row r="1123" spans="1:7" x14ac:dyDescent="0.25">
      <c r="A1123" s="160" t="s">
        <v>1841</v>
      </c>
      <c r="B1123" s="160" t="s">
        <v>1852</v>
      </c>
      <c r="E1123" s="227">
        <v>43434</v>
      </c>
      <c r="F1123" s="228">
        <v>18138531.280000001</v>
      </c>
      <c r="G1123" s="229">
        <v>2.7E-2</v>
      </c>
    </row>
    <row r="1124" spans="1:7" x14ac:dyDescent="0.25">
      <c r="A1124" s="160" t="s">
        <v>1841</v>
      </c>
      <c r="B1124" s="160" t="s">
        <v>1853</v>
      </c>
      <c r="E1124" s="227">
        <v>43465</v>
      </c>
      <c r="F1124" s="228">
        <v>18138531.280000001</v>
      </c>
      <c r="G1124" s="229">
        <v>2.7E-2</v>
      </c>
    </row>
    <row r="1125" spans="1:7" x14ac:dyDescent="0.25">
      <c r="A1125" s="160" t="s">
        <v>1854</v>
      </c>
      <c r="B1125" s="160" t="s">
        <v>1855</v>
      </c>
      <c r="E1125" s="227">
        <v>43131</v>
      </c>
      <c r="F1125" s="228">
        <v>881824.9</v>
      </c>
      <c r="G1125" s="229">
        <v>1.06E-2</v>
      </c>
    </row>
    <row r="1126" spans="1:7" x14ac:dyDescent="0.25">
      <c r="A1126" s="160" t="s">
        <v>1854</v>
      </c>
      <c r="B1126" s="160" t="s">
        <v>1856</v>
      </c>
      <c r="E1126" s="227">
        <v>43159</v>
      </c>
      <c r="F1126" s="228">
        <v>881824.9</v>
      </c>
      <c r="G1126" s="229">
        <v>1.06E-2</v>
      </c>
    </row>
    <row r="1127" spans="1:7" x14ac:dyDescent="0.25">
      <c r="A1127" s="160" t="s">
        <v>1854</v>
      </c>
      <c r="B1127" s="160" t="s">
        <v>1857</v>
      </c>
      <c r="E1127" s="227">
        <v>43190</v>
      </c>
      <c r="F1127" s="228">
        <v>881824.9</v>
      </c>
      <c r="G1127" s="229">
        <v>1.06E-2</v>
      </c>
    </row>
    <row r="1128" spans="1:7" x14ac:dyDescent="0.25">
      <c r="A1128" s="160" t="s">
        <v>1854</v>
      </c>
      <c r="B1128" s="160" t="s">
        <v>1858</v>
      </c>
      <c r="E1128" s="227">
        <v>43220</v>
      </c>
      <c r="F1128" s="228">
        <v>881824.9</v>
      </c>
      <c r="G1128" s="229">
        <v>1.06E-2</v>
      </c>
    </row>
    <row r="1129" spans="1:7" x14ac:dyDescent="0.25">
      <c r="A1129" s="160" t="s">
        <v>1854</v>
      </c>
      <c r="B1129" s="160" t="s">
        <v>1859</v>
      </c>
      <c r="E1129" s="227">
        <v>43251</v>
      </c>
      <c r="F1129" s="228">
        <v>881824.9</v>
      </c>
      <c r="G1129" s="229">
        <v>1.06E-2</v>
      </c>
    </row>
    <row r="1130" spans="1:7" x14ac:dyDescent="0.25">
      <c r="A1130" s="160" t="s">
        <v>1854</v>
      </c>
      <c r="B1130" s="160" t="s">
        <v>1860</v>
      </c>
      <c r="E1130" s="227">
        <v>43281</v>
      </c>
      <c r="F1130" s="228">
        <v>881824.9</v>
      </c>
      <c r="G1130" s="229">
        <v>1.06E-2</v>
      </c>
    </row>
    <row r="1131" spans="1:7" x14ac:dyDescent="0.25">
      <c r="A1131" s="160" t="s">
        <v>1854</v>
      </c>
      <c r="B1131" s="160" t="s">
        <v>1861</v>
      </c>
      <c r="E1131" s="227">
        <v>43312</v>
      </c>
      <c r="F1131" s="228">
        <v>881824.9</v>
      </c>
      <c r="G1131" s="229">
        <v>1.06E-2</v>
      </c>
    </row>
    <row r="1132" spans="1:7" x14ac:dyDescent="0.25">
      <c r="A1132" s="160" t="s">
        <v>1854</v>
      </c>
      <c r="B1132" s="160" t="s">
        <v>1862</v>
      </c>
      <c r="E1132" s="227">
        <v>43343</v>
      </c>
      <c r="F1132" s="228">
        <v>1087845.1100000001</v>
      </c>
      <c r="G1132" s="229">
        <v>1.06E-2</v>
      </c>
    </row>
    <row r="1133" spans="1:7" x14ac:dyDescent="0.25">
      <c r="A1133" s="160" t="s">
        <v>1854</v>
      </c>
      <c r="B1133" s="160" t="s">
        <v>1863</v>
      </c>
      <c r="E1133" s="227">
        <v>43373</v>
      </c>
      <c r="F1133" s="228">
        <v>1294522.18</v>
      </c>
      <c r="G1133" s="229">
        <v>1.06E-2</v>
      </c>
    </row>
    <row r="1134" spans="1:7" x14ac:dyDescent="0.25">
      <c r="A1134" s="160" t="s">
        <v>1854</v>
      </c>
      <c r="B1134" s="160" t="s">
        <v>1864</v>
      </c>
      <c r="E1134" s="227">
        <v>43404</v>
      </c>
      <c r="F1134" s="228">
        <v>1300035.47</v>
      </c>
      <c r="G1134" s="229">
        <v>1.06E-2</v>
      </c>
    </row>
    <row r="1135" spans="1:7" x14ac:dyDescent="0.25">
      <c r="A1135" s="160" t="s">
        <v>1854</v>
      </c>
      <c r="B1135" s="160" t="s">
        <v>1865</v>
      </c>
      <c r="E1135" s="227">
        <v>43434</v>
      </c>
      <c r="F1135" s="228">
        <v>1304891.8999999999</v>
      </c>
      <c r="G1135" s="229">
        <v>1.06E-2</v>
      </c>
    </row>
    <row r="1136" spans="1:7" x14ac:dyDescent="0.25">
      <c r="A1136" s="160" t="s">
        <v>1854</v>
      </c>
      <c r="B1136" s="160" t="s">
        <v>1866</v>
      </c>
      <c r="E1136" s="227">
        <v>43465</v>
      </c>
      <c r="F1136" s="228">
        <v>1304891.8999999999</v>
      </c>
      <c r="G1136" s="229">
        <v>1.06E-2</v>
      </c>
    </row>
    <row r="1137" spans="1:7" x14ac:dyDescent="0.25">
      <c r="A1137" s="160" t="s">
        <v>1867</v>
      </c>
      <c r="B1137" s="160" t="s">
        <v>1868</v>
      </c>
      <c r="E1137" s="227">
        <v>43131</v>
      </c>
      <c r="F1137" s="228">
        <v>85493258.430000007</v>
      </c>
      <c r="G1137" s="229">
        <v>1.06E-2</v>
      </c>
    </row>
    <row r="1138" spans="1:7" x14ac:dyDescent="0.25">
      <c r="A1138" s="160" t="s">
        <v>1867</v>
      </c>
      <c r="B1138" s="160" t="s">
        <v>1869</v>
      </c>
      <c r="E1138" s="227">
        <v>43159</v>
      </c>
      <c r="F1138" s="228">
        <v>85493258.430000007</v>
      </c>
      <c r="G1138" s="229">
        <v>1.06E-2</v>
      </c>
    </row>
    <row r="1139" spans="1:7" x14ac:dyDescent="0.25">
      <c r="A1139" s="160" t="s">
        <v>1867</v>
      </c>
      <c r="B1139" s="160" t="s">
        <v>1870</v>
      </c>
      <c r="E1139" s="227">
        <v>43190</v>
      </c>
      <c r="F1139" s="228">
        <v>85493258.430000007</v>
      </c>
      <c r="G1139" s="229">
        <v>1.06E-2</v>
      </c>
    </row>
    <row r="1140" spans="1:7" x14ac:dyDescent="0.25">
      <c r="A1140" s="160" t="s">
        <v>1867</v>
      </c>
      <c r="B1140" s="160" t="s">
        <v>1871</v>
      </c>
      <c r="E1140" s="227">
        <v>43220</v>
      </c>
      <c r="F1140" s="228">
        <v>85493258.430000007</v>
      </c>
      <c r="G1140" s="229">
        <v>1.06E-2</v>
      </c>
    </row>
    <row r="1141" spans="1:7" x14ac:dyDescent="0.25">
      <c r="A1141" s="160" t="s">
        <v>1867</v>
      </c>
      <c r="B1141" s="160" t="s">
        <v>1872</v>
      </c>
      <c r="E1141" s="227">
        <v>43251</v>
      </c>
      <c r="F1141" s="228">
        <v>85493258.430000007</v>
      </c>
      <c r="G1141" s="229">
        <v>1.06E-2</v>
      </c>
    </row>
    <row r="1142" spans="1:7" x14ac:dyDescent="0.25">
      <c r="A1142" s="160" t="s">
        <v>1867</v>
      </c>
      <c r="B1142" s="160" t="s">
        <v>1873</v>
      </c>
      <c r="E1142" s="227">
        <v>43281</v>
      </c>
      <c r="F1142" s="228">
        <v>85493258.430000007</v>
      </c>
      <c r="G1142" s="229">
        <v>1.06E-2</v>
      </c>
    </row>
    <row r="1143" spans="1:7" x14ac:dyDescent="0.25">
      <c r="A1143" s="160" t="s">
        <v>1867</v>
      </c>
      <c r="B1143" s="160" t="s">
        <v>1874</v>
      </c>
      <c r="E1143" s="227">
        <v>43312</v>
      </c>
      <c r="F1143" s="228">
        <v>85493258.430000007</v>
      </c>
      <c r="G1143" s="229">
        <v>1.06E-2</v>
      </c>
    </row>
    <row r="1144" spans="1:7" x14ac:dyDescent="0.25">
      <c r="A1144" s="160" t="s">
        <v>1867</v>
      </c>
      <c r="B1144" s="160" t="s">
        <v>1875</v>
      </c>
      <c r="E1144" s="227">
        <v>43343</v>
      </c>
      <c r="F1144" s="228">
        <v>85340639.430000007</v>
      </c>
      <c r="G1144" s="229">
        <v>1.06E-2</v>
      </c>
    </row>
    <row r="1145" spans="1:7" x14ac:dyDescent="0.25">
      <c r="A1145" s="160" t="s">
        <v>1867</v>
      </c>
      <c r="B1145" s="160" t="s">
        <v>1876</v>
      </c>
      <c r="E1145" s="227">
        <v>43373</v>
      </c>
      <c r="F1145" s="228">
        <v>85188020.430000007</v>
      </c>
      <c r="G1145" s="229">
        <v>1.06E-2</v>
      </c>
    </row>
    <row r="1146" spans="1:7" x14ac:dyDescent="0.25">
      <c r="A1146" s="160" t="s">
        <v>1867</v>
      </c>
      <c r="B1146" s="160" t="s">
        <v>1877</v>
      </c>
      <c r="E1146" s="227">
        <v>43404</v>
      </c>
      <c r="F1146" s="228">
        <v>85188020.430000007</v>
      </c>
      <c r="G1146" s="229">
        <v>1.06E-2</v>
      </c>
    </row>
    <row r="1147" spans="1:7" x14ac:dyDescent="0.25">
      <c r="A1147" s="160" t="s">
        <v>1867</v>
      </c>
      <c r="B1147" s="160" t="s">
        <v>1878</v>
      </c>
      <c r="E1147" s="227">
        <v>43434</v>
      </c>
      <c r="F1147" s="228">
        <v>85188020.430000007</v>
      </c>
      <c r="G1147" s="229">
        <v>1.06E-2</v>
      </c>
    </row>
    <row r="1148" spans="1:7" x14ac:dyDescent="0.25">
      <c r="A1148" s="160" t="s">
        <v>1867</v>
      </c>
      <c r="B1148" s="160" t="s">
        <v>1879</v>
      </c>
      <c r="E1148" s="227">
        <v>43465</v>
      </c>
      <c r="F1148" s="228">
        <v>85188020.430000007</v>
      </c>
      <c r="G1148" s="229">
        <v>1.06E-2</v>
      </c>
    </row>
    <row r="1149" spans="1:7" x14ac:dyDescent="0.25">
      <c r="A1149" s="160" t="s">
        <v>1880</v>
      </c>
      <c r="B1149" s="160" t="s">
        <v>1881</v>
      </c>
      <c r="E1149" s="227">
        <v>43131</v>
      </c>
      <c r="F1149" s="228">
        <v>4039578.7</v>
      </c>
      <c r="G1149" s="229">
        <v>3.27E-2</v>
      </c>
    </row>
    <row r="1150" spans="1:7" x14ac:dyDescent="0.25">
      <c r="A1150" s="160" t="s">
        <v>1880</v>
      </c>
      <c r="B1150" s="160" t="s">
        <v>1882</v>
      </c>
      <c r="E1150" s="227">
        <v>43159</v>
      </c>
      <c r="F1150" s="228">
        <v>4039578.7</v>
      </c>
      <c r="G1150" s="229">
        <v>3.27E-2</v>
      </c>
    </row>
    <row r="1151" spans="1:7" x14ac:dyDescent="0.25">
      <c r="A1151" s="160" t="s">
        <v>1880</v>
      </c>
      <c r="B1151" s="160" t="s">
        <v>1883</v>
      </c>
      <c r="E1151" s="227">
        <v>43190</v>
      </c>
      <c r="F1151" s="228">
        <v>4039578.7</v>
      </c>
      <c r="G1151" s="229">
        <v>3.27E-2</v>
      </c>
    </row>
    <row r="1152" spans="1:7" x14ac:dyDescent="0.25">
      <c r="A1152" s="160" t="s">
        <v>1880</v>
      </c>
      <c r="B1152" s="160" t="s">
        <v>1884</v>
      </c>
      <c r="E1152" s="227">
        <v>43220</v>
      </c>
      <c r="F1152" s="228">
        <v>4039578.7</v>
      </c>
      <c r="G1152" s="229">
        <v>3.27E-2</v>
      </c>
    </row>
    <row r="1153" spans="1:7" x14ac:dyDescent="0.25">
      <c r="A1153" s="160" t="s">
        <v>1880</v>
      </c>
      <c r="B1153" s="160" t="s">
        <v>1885</v>
      </c>
      <c r="E1153" s="227">
        <v>43251</v>
      </c>
      <c r="F1153" s="228">
        <v>4160016.37</v>
      </c>
      <c r="G1153" s="229">
        <v>3.27E-2</v>
      </c>
    </row>
    <row r="1154" spans="1:7" x14ac:dyDescent="0.25">
      <c r="A1154" s="160" t="s">
        <v>1880</v>
      </c>
      <c r="B1154" s="160" t="s">
        <v>1886</v>
      </c>
      <c r="E1154" s="227">
        <v>43281</v>
      </c>
      <c r="F1154" s="228">
        <v>4275028.6900000004</v>
      </c>
      <c r="G1154" s="229">
        <v>3.27E-2</v>
      </c>
    </row>
    <row r="1155" spans="1:7" x14ac:dyDescent="0.25">
      <c r="A1155" s="160" t="s">
        <v>1880</v>
      </c>
      <c r="B1155" s="160" t="s">
        <v>1887</v>
      </c>
      <c r="E1155" s="227">
        <v>43312</v>
      </c>
      <c r="F1155" s="228">
        <v>4269682.38</v>
      </c>
      <c r="G1155" s="229">
        <v>3.27E-2</v>
      </c>
    </row>
    <row r="1156" spans="1:7" x14ac:dyDescent="0.25">
      <c r="A1156" s="160" t="s">
        <v>1880</v>
      </c>
      <c r="B1156" s="160" t="s">
        <v>1888</v>
      </c>
      <c r="E1156" s="227">
        <v>43343</v>
      </c>
      <c r="F1156" s="228">
        <v>4269761.42</v>
      </c>
      <c r="G1156" s="229">
        <v>3.27E-2</v>
      </c>
    </row>
    <row r="1157" spans="1:7" x14ac:dyDescent="0.25">
      <c r="A1157" s="160" t="s">
        <v>1880</v>
      </c>
      <c r="B1157" s="160" t="s">
        <v>1889</v>
      </c>
      <c r="E1157" s="227">
        <v>43373</v>
      </c>
      <c r="F1157" s="228">
        <v>4269761.42</v>
      </c>
      <c r="G1157" s="229">
        <v>3.27E-2</v>
      </c>
    </row>
    <row r="1158" spans="1:7" x14ac:dyDescent="0.25">
      <c r="A1158" s="160" t="s">
        <v>1880</v>
      </c>
      <c r="B1158" s="160" t="s">
        <v>1890</v>
      </c>
      <c r="E1158" s="227">
        <v>43404</v>
      </c>
      <c r="F1158" s="228">
        <v>4269761.42</v>
      </c>
      <c r="G1158" s="229">
        <v>3.27E-2</v>
      </c>
    </row>
    <row r="1159" spans="1:7" x14ac:dyDescent="0.25">
      <c r="A1159" s="160" t="s">
        <v>1880</v>
      </c>
      <c r="B1159" s="160" t="s">
        <v>1891</v>
      </c>
      <c r="E1159" s="227">
        <v>43434</v>
      </c>
      <c r="F1159" s="228">
        <v>4269761.42</v>
      </c>
      <c r="G1159" s="229">
        <v>3.27E-2</v>
      </c>
    </row>
    <row r="1160" spans="1:7" x14ac:dyDescent="0.25">
      <c r="A1160" s="160" t="s">
        <v>1880</v>
      </c>
      <c r="B1160" s="160" t="s">
        <v>1892</v>
      </c>
      <c r="E1160" s="227">
        <v>43465</v>
      </c>
      <c r="F1160" s="228">
        <v>4269761.42</v>
      </c>
      <c r="G1160" s="229">
        <v>3.27E-2</v>
      </c>
    </row>
    <row r="1161" spans="1:7" x14ac:dyDescent="0.25">
      <c r="A1161" s="160" t="s">
        <v>1893</v>
      </c>
      <c r="B1161" s="160" t="s">
        <v>1894</v>
      </c>
      <c r="E1161" s="227">
        <v>43131</v>
      </c>
      <c r="F1161" s="228">
        <v>22269601</v>
      </c>
      <c r="G1161" s="229">
        <v>3.27E-2</v>
      </c>
    </row>
    <row r="1162" spans="1:7" x14ac:dyDescent="0.25">
      <c r="A1162" s="160" t="s">
        <v>1893</v>
      </c>
      <c r="B1162" s="160" t="s">
        <v>1895</v>
      </c>
      <c r="E1162" s="227">
        <v>43159</v>
      </c>
      <c r="F1162" s="228">
        <v>22269601</v>
      </c>
      <c r="G1162" s="229">
        <v>3.27E-2</v>
      </c>
    </row>
    <row r="1163" spans="1:7" x14ac:dyDescent="0.25">
      <c r="A1163" s="160" t="s">
        <v>1893</v>
      </c>
      <c r="B1163" s="160" t="s">
        <v>1896</v>
      </c>
      <c r="E1163" s="227">
        <v>43190</v>
      </c>
      <c r="F1163" s="228">
        <v>22305624.390000001</v>
      </c>
      <c r="G1163" s="229">
        <v>3.27E-2</v>
      </c>
    </row>
    <row r="1164" spans="1:7" x14ac:dyDescent="0.25">
      <c r="A1164" s="160" t="s">
        <v>1893</v>
      </c>
      <c r="B1164" s="160" t="s">
        <v>1897</v>
      </c>
      <c r="E1164" s="227">
        <v>43220</v>
      </c>
      <c r="F1164" s="228">
        <v>22341647.780000001</v>
      </c>
      <c r="G1164" s="229">
        <v>3.27E-2</v>
      </c>
    </row>
    <row r="1165" spans="1:7" x14ac:dyDescent="0.25">
      <c r="A1165" s="160" t="s">
        <v>1893</v>
      </c>
      <c r="B1165" s="160" t="s">
        <v>1898</v>
      </c>
      <c r="E1165" s="227">
        <v>43251</v>
      </c>
      <c r="F1165" s="228">
        <v>22341647.780000001</v>
      </c>
      <c r="G1165" s="229">
        <v>3.27E-2</v>
      </c>
    </row>
    <row r="1166" spans="1:7" x14ac:dyDescent="0.25">
      <c r="A1166" s="160" t="s">
        <v>1893</v>
      </c>
      <c r="B1166" s="160" t="s">
        <v>1899</v>
      </c>
      <c r="E1166" s="227">
        <v>43281</v>
      </c>
      <c r="F1166" s="228">
        <v>22341647.780000001</v>
      </c>
      <c r="G1166" s="229">
        <v>3.27E-2</v>
      </c>
    </row>
    <row r="1167" spans="1:7" x14ac:dyDescent="0.25">
      <c r="A1167" s="160" t="s">
        <v>1893</v>
      </c>
      <c r="B1167" s="160" t="s">
        <v>1900</v>
      </c>
      <c r="E1167" s="227">
        <v>43312</v>
      </c>
      <c r="F1167" s="228">
        <v>22341647.780000001</v>
      </c>
      <c r="G1167" s="229">
        <v>3.27E-2</v>
      </c>
    </row>
    <row r="1168" spans="1:7" x14ac:dyDescent="0.25">
      <c r="A1168" s="160" t="s">
        <v>1893</v>
      </c>
      <c r="B1168" s="160" t="s">
        <v>1901</v>
      </c>
      <c r="E1168" s="227">
        <v>43343</v>
      </c>
      <c r="F1168" s="228">
        <v>22384950.559999999</v>
      </c>
      <c r="G1168" s="229">
        <v>3.27E-2</v>
      </c>
    </row>
    <row r="1169" spans="1:7" x14ac:dyDescent="0.25">
      <c r="A1169" s="160" t="s">
        <v>1893</v>
      </c>
      <c r="B1169" s="160" t="s">
        <v>1902</v>
      </c>
      <c r="E1169" s="227">
        <v>43373</v>
      </c>
      <c r="F1169" s="228">
        <v>22428253.34</v>
      </c>
      <c r="G1169" s="229">
        <v>3.27E-2</v>
      </c>
    </row>
    <row r="1170" spans="1:7" x14ac:dyDescent="0.25">
      <c r="A1170" s="160" t="s">
        <v>1893</v>
      </c>
      <c r="B1170" s="160" t="s">
        <v>1903</v>
      </c>
      <c r="E1170" s="227">
        <v>43404</v>
      </c>
      <c r="F1170" s="228">
        <v>22428253.34</v>
      </c>
      <c r="G1170" s="229">
        <v>3.27E-2</v>
      </c>
    </row>
    <row r="1171" spans="1:7" x14ac:dyDescent="0.25">
      <c r="A1171" s="160" t="s">
        <v>1893</v>
      </c>
      <c r="B1171" s="160" t="s">
        <v>1904</v>
      </c>
      <c r="E1171" s="227">
        <v>43434</v>
      </c>
      <c r="F1171" s="228">
        <v>22428253.34</v>
      </c>
      <c r="G1171" s="229">
        <v>3.27E-2</v>
      </c>
    </row>
    <row r="1172" spans="1:7" x14ac:dyDescent="0.25">
      <c r="A1172" s="160" t="s">
        <v>1893</v>
      </c>
      <c r="B1172" s="160" t="s">
        <v>1905</v>
      </c>
      <c r="E1172" s="227">
        <v>43465</v>
      </c>
      <c r="F1172" s="228">
        <v>22428253.34</v>
      </c>
      <c r="G1172" s="229">
        <v>3.27E-2</v>
      </c>
    </row>
    <row r="1173" spans="1:7" x14ac:dyDescent="0.25">
      <c r="A1173" s="160" t="s">
        <v>1906</v>
      </c>
      <c r="B1173" s="160" t="s">
        <v>1907</v>
      </c>
      <c r="E1173" s="227">
        <v>43131</v>
      </c>
      <c r="F1173" s="228">
        <v>0</v>
      </c>
      <c r="G1173" s="229">
        <v>0.01</v>
      </c>
    </row>
    <row r="1174" spans="1:7" x14ac:dyDescent="0.25">
      <c r="A1174" s="160" t="s">
        <v>1906</v>
      </c>
      <c r="B1174" s="160" t="s">
        <v>1908</v>
      </c>
      <c r="E1174" s="227">
        <v>43159</v>
      </c>
      <c r="F1174" s="228">
        <v>0</v>
      </c>
      <c r="G1174" s="229">
        <v>0.01</v>
      </c>
    </row>
    <row r="1175" spans="1:7" x14ac:dyDescent="0.25">
      <c r="A1175" s="160" t="s">
        <v>1906</v>
      </c>
      <c r="B1175" s="160" t="s">
        <v>1909</v>
      </c>
      <c r="E1175" s="227">
        <v>43190</v>
      </c>
      <c r="F1175" s="228">
        <v>0</v>
      </c>
      <c r="G1175" s="229">
        <v>0.01</v>
      </c>
    </row>
    <row r="1176" spans="1:7" x14ac:dyDescent="0.25">
      <c r="A1176" s="160" t="s">
        <v>1906</v>
      </c>
      <c r="B1176" s="160" t="s">
        <v>1910</v>
      </c>
      <c r="E1176" s="227">
        <v>43220</v>
      </c>
      <c r="F1176" s="228">
        <v>0</v>
      </c>
      <c r="G1176" s="229">
        <v>0.01</v>
      </c>
    </row>
    <row r="1177" spans="1:7" x14ac:dyDescent="0.25">
      <c r="A1177" s="160" t="s">
        <v>1906</v>
      </c>
      <c r="B1177" s="160" t="s">
        <v>1911</v>
      </c>
      <c r="E1177" s="227">
        <v>43251</v>
      </c>
      <c r="F1177" s="228">
        <v>0</v>
      </c>
      <c r="G1177" s="229">
        <v>0.01</v>
      </c>
    </row>
    <row r="1178" spans="1:7" x14ac:dyDescent="0.25">
      <c r="A1178" s="160" t="s">
        <v>1906</v>
      </c>
      <c r="B1178" s="160" t="s">
        <v>1912</v>
      </c>
      <c r="E1178" s="227">
        <v>43281</v>
      </c>
      <c r="F1178" s="228">
        <v>0</v>
      </c>
      <c r="G1178" s="229">
        <v>0.01</v>
      </c>
    </row>
    <row r="1179" spans="1:7" x14ac:dyDescent="0.25">
      <c r="A1179" s="160" t="s">
        <v>1906</v>
      </c>
      <c r="B1179" s="160" t="s">
        <v>1913</v>
      </c>
      <c r="E1179" s="227">
        <v>43312</v>
      </c>
      <c r="F1179" s="228">
        <v>0</v>
      </c>
      <c r="G1179" s="229">
        <v>0.01</v>
      </c>
    </row>
    <row r="1180" spans="1:7" x14ac:dyDescent="0.25">
      <c r="A1180" s="160" t="s">
        <v>1906</v>
      </c>
      <c r="B1180" s="160" t="s">
        <v>1914</v>
      </c>
      <c r="E1180" s="227">
        <v>43343</v>
      </c>
      <c r="F1180" s="228">
        <v>0</v>
      </c>
      <c r="G1180" s="229">
        <v>0.01</v>
      </c>
    </row>
    <row r="1181" spans="1:7" x14ac:dyDescent="0.25">
      <c r="A1181" s="160" t="s">
        <v>1906</v>
      </c>
      <c r="B1181" s="160" t="s">
        <v>1915</v>
      </c>
      <c r="E1181" s="227">
        <v>43373</v>
      </c>
      <c r="F1181" s="228">
        <v>0</v>
      </c>
      <c r="G1181" s="229">
        <v>0.01</v>
      </c>
    </row>
    <row r="1182" spans="1:7" x14ac:dyDescent="0.25">
      <c r="A1182" s="160" t="s">
        <v>1906</v>
      </c>
      <c r="B1182" s="160" t="s">
        <v>1916</v>
      </c>
      <c r="E1182" s="227">
        <v>43404</v>
      </c>
      <c r="F1182" s="228">
        <v>0</v>
      </c>
      <c r="G1182" s="229">
        <v>0.01</v>
      </c>
    </row>
    <row r="1183" spans="1:7" x14ac:dyDescent="0.25">
      <c r="A1183" s="160" t="s">
        <v>1906</v>
      </c>
      <c r="B1183" s="160" t="s">
        <v>1917</v>
      </c>
      <c r="E1183" s="227">
        <v>43434</v>
      </c>
      <c r="F1183" s="228">
        <v>0</v>
      </c>
      <c r="G1183" s="229">
        <v>0.01</v>
      </c>
    </row>
    <row r="1184" spans="1:7" x14ac:dyDescent="0.25">
      <c r="A1184" s="160" t="s">
        <v>1906</v>
      </c>
      <c r="B1184" s="160" t="s">
        <v>1918</v>
      </c>
      <c r="E1184" s="227">
        <v>43465</v>
      </c>
      <c r="F1184" s="228">
        <v>200142.15</v>
      </c>
      <c r="G1184" s="229">
        <v>0.01</v>
      </c>
    </row>
    <row r="1185" spans="1:7" x14ac:dyDescent="0.25">
      <c r="A1185" s="160" t="s">
        <v>1919</v>
      </c>
      <c r="B1185" s="160" t="s">
        <v>1920</v>
      </c>
      <c r="E1185" s="227">
        <v>43131</v>
      </c>
      <c r="F1185" s="228">
        <v>15704258.640000001</v>
      </c>
      <c r="G1185" s="229">
        <v>0.01</v>
      </c>
    </row>
    <row r="1186" spans="1:7" x14ac:dyDescent="0.25">
      <c r="A1186" s="160" t="s">
        <v>1919</v>
      </c>
      <c r="B1186" s="160" t="s">
        <v>1921</v>
      </c>
      <c r="E1186" s="227">
        <v>43159</v>
      </c>
      <c r="F1186" s="228">
        <v>15704258.640000001</v>
      </c>
      <c r="G1186" s="229">
        <v>0.01</v>
      </c>
    </row>
    <row r="1187" spans="1:7" x14ac:dyDescent="0.25">
      <c r="A1187" s="160" t="s">
        <v>1919</v>
      </c>
      <c r="B1187" s="160" t="s">
        <v>1922</v>
      </c>
      <c r="E1187" s="227">
        <v>43190</v>
      </c>
      <c r="F1187" s="228">
        <v>15704258.640000001</v>
      </c>
      <c r="G1187" s="229">
        <v>0.01</v>
      </c>
    </row>
    <row r="1188" spans="1:7" x14ac:dyDescent="0.25">
      <c r="A1188" s="160" t="s">
        <v>1919</v>
      </c>
      <c r="B1188" s="160" t="s">
        <v>1923</v>
      </c>
      <c r="E1188" s="227">
        <v>43220</v>
      </c>
      <c r="F1188" s="228">
        <v>15704258.640000001</v>
      </c>
      <c r="G1188" s="229">
        <v>0.01</v>
      </c>
    </row>
    <row r="1189" spans="1:7" x14ac:dyDescent="0.25">
      <c r="A1189" s="160" t="s">
        <v>1919</v>
      </c>
      <c r="B1189" s="160" t="s">
        <v>1924</v>
      </c>
      <c r="E1189" s="227">
        <v>43251</v>
      </c>
      <c r="F1189" s="228">
        <v>15704258.640000001</v>
      </c>
      <c r="G1189" s="229">
        <v>0.01</v>
      </c>
    </row>
    <row r="1190" spans="1:7" x14ac:dyDescent="0.25">
      <c r="A1190" s="160" t="s">
        <v>1919</v>
      </c>
      <c r="B1190" s="160" t="s">
        <v>1925</v>
      </c>
      <c r="E1190" s="227">
        <v>43281</v>
      </c>
      <c r="F1190" s="228">
        <v>15704258.640000001</v>
      </c>
      <c r="G1190" s="229">
        <v>0.01</v>
      </c>
    </row>
    <row r="1191" spans="1:7" x14ac:dyDescent="0.25">
      <c r="A1191" s="160" t="s">
        <v>1919</v>
      </c>
      <c r="B1191" s="160" t="s">
        <v>1926</v>
      </c>
      <c r="E1191" s="227">
        <v>43312</v>
      </c>
      <c r="F1191" s="228">
        <v>15704258.640000001</v>
      </c>
      <c r="G1191" s="229">
        <v>0.01</v>
      </c>
    </row>
    <row r="1192" spans="1:7" x14ac:dyDescent="0.25">
      <c r="A1192" s="160" t="s">
        <v>1919</v>
      </c>
      <c r="B1192" s="160" t="s">
        <v>1927</v>
      </c>
      <c r="E1192" s="227">
        <v>43343</v>
      </c>
      <c r="F1192" s="228">
        <v>15704258.640000001</v>
      </c>
      <c r="G1192" s="229">
        <v>0.01</v>
      </c>
    </row>
    <row r="1193" spans="1:7" x14ac:dyDescent="0.25">
      <c r="A1193" s="160" t="s">
        <v>1919</v>
      </c>
      <c r="B1193" s="160" t="s">
        <v>1928</v>
      </c>
      <c r="E1193" s="227">
        <v>43373</v>
      </c>
      <c r="F1193" s="228">
        <v>15704258.640000001</v>
      </c>
      <c r="G1193" s="229">
        <v>0.01</v>
      </c>
    </row>
    <row r="1194" spans="1:7" x14ac:dyDescent="0.25">
      <c r="A1194" s="160" t="s">
        <v>1919</v>
      </c>
      <c r="B1194" s="160" t="s">
        <v>1929</v>
      </c>
      <c r="E1194" s="227">
        <v>43404</v>
      </c>
      <c r="F1194" s="228">
        <v>15704258.640000001</v>
      </c>
      <c r="G1194" s="229">
        <v>0.01</v>
      </c>
    </row>
    <row r="1195" spans="1:7" x14ac:dyDescent="0.25">
      <c r="A1195" s="160" t="s">
        <v>1919</v>
      </c>
      <c r="B1195" s="160" t="s">
        <v>1930</v>
      </c>
      <c r="E1195" s="227">
        <v>43434</v>
      </c>
      <c r="F1195" s="228">
        <v>15704258.640000001</v>
      </c>
      <c r="G1195" s="229">
        <v>0.01</v>
      </c>
    </row>
    <row r="1196" spans="1:7" x14ac:dyDescent="0.25">
      <c r="A1196" s="160" t="s">
        <v>1919</v>
      </c>
      <c r="B1196" s="160" t="s">
        <v>1931</v>
      </c>
      <c r="E1196" s="227">
        <v>43465</v>
      </c>
      <c r="F1196" s="228">
        <v>15704258.640000001</v>
      </c>
      <c r="G1196" s="229">
        <v>0.01</v>
      </c>
    </row>
    <row r="1197" spans="1:7" x14ac:dyDescent="0.25">
      <c r="A1197" s="160" t="s">
        <v>1932</v>
      </c>
      <c r="B1197" s="160" t="s">
        <v>1933</v>
      </c>
      <c r="E1197" s="227">
        <v>43131</v>
      </c>
      <c r="F1197" s="228">
        <v>0</v>
      </c>
      <c r="G1197" s="229">
        <v>3.2500000000000001E-2</v>
      </c>
    </row>
    <row r="1198" spans="1:7" x14ac:dyDescent="0.25">
      <c r="A1198" s="160" t="s">
        <v>1932</v>
      </c>
      <c r="B1198" s="160" t="s">
        <v>1934</v>
      </c>
      <c r="E1198" s="227">
        <v>43159</v>
      </c>
      <c r="F1198" s="228">
        <v>0</v>
      </c>
      <c r="G1198" s="229">
        <v>3.2500000000000001E-2</v>
      </c>
    </row>
    <row r="1199" spans="1:7" x14ac:dyDescent="0.25">
      <c r="A1199" s="160" t="s">
        <v>1932</v>
      </c>
      <c r="B1199" s="160" t="s">
        <v>1935</v>
      </c>
      <c r="E1199" s="227">
        <v>43190</v>
      </c>
      <c r="F1199" s="228">
        <v>0</v>
      </c>
      <c r="G1199" s="229">
        <v>3.2500000000000001E-2</v>
      </c>
    </row>
    <row r="1200" spans="1:7" x14ac:dyDescent="0.25">
      <c r="A1200" s="160" t="s">
        <v>1932</v>
      </c>
      <c r="B1200" s="160" t="s">
        <v>1936</v>
      </c>
      <c r="E1200" s="227">
        <v>43220</v>
      </c>
      <c r="F1200" s="228">
        <v>0</v>
      </c>
      <c r="G1200" s="229">
        <v>3.2500000000000001E-2</v>
      </c>
    </row>
    <row r="1201" spans="1:7" x14ac:dyDescent="0.25">
      <c r="A1201" s="160" t="s">
        <v>1932</v>
      </c>
      <c r="B1201" s="160" t="s">
        <v>1937</v>
      </c>
      <c r="E1201" s="227">
        <v>43251</v>
      </c>
      <c r="F1201" s="228">
        <v>0</v>
      </c>
      <c r="G1201" s="229">
        <v>3.2500000000000001E-2</v>
      </c>
    </row>
    <row r="1202" spans="1:7" x14ac:dyDescent="0.25">
      <c r="A1202" s="160" t="s">
        <v>1932</v>
      </c>
      <c r="B1202" s="160" t="s">
        <v>1938</v>
      </c>
      <c r="E1202" s="227">
        <v>43281</v>
      </c>
      <c r="F1202" s="228">
        <v>0</v>
      </c>
      <c r="G1202" s="229">
        <v>3.2500000000000001E-2</v>
      </c>
    </row>
    <row r="1203" spans="1:7" x14ac:dyDescent="0.25">
      <c r="A1203" s="160" t="s">
        <v>1932</v>
      </c>
      <c r="B1203" s="160" t="s">
        <v>1939</v>
      </c>
      <c r="E1203" s="227">
        <v>43312</v>
      </c>
      <c r="F1203" s="228">
        <v>0</v>
      </c>
      <c r="G1203" s="229">
        <v>3.2500000000000001E-2</v>
      </c>
    </row>
    <row r="1204" spans="1:7" x14ac:dyDescent="0.25">
      <c r="A1204" s="160" t="s">
        <v>1932</v>
      </c>
      <c r="B1204" s="160" t="s">
        <v>1940</v>
      </c>
      <c r="E1204" s="227">
        <v>43343</v>
      </c>
      <c r="F1204" s="228">
        <v>0</v>
      </c>
      <c r="G1204" s="229">
        <v>3.2500000000000001E-2</v>
      </c>
    </row>
    <row r="1205" spans="1:7" x14ac:dyDescent="0.25">
      <c r="A1205" s="160" t="s">
        <v>1932</v>
      </c>
      <c r="B1205" s="160" t="s">
        <v>1941</v>
      </c>
      <c r="E1205" s="227">
        <v>43373</v>
      </c>
      <c r="F1205" s="228">
        <v>0</v>
      </c>
      <c r="G1205" s="229">
        <v>3.2500000000000001E-2</v>
      </c>
    </row>
    <row r="1206" spans="1:7" x14ac:dyDescent="0.25">
      <c r="A1206" s="160" t="s">
        <v>1932</v>
      </c>
      <c r="B1206" s="160" t="s">
        <v>1942</v>
      </c>
      <c r="E1206" s="227">
        <v>43404</v>
      </c>
      <c r="F1206" s="228">
        <v>0</v>
      </c>
      <c r="G1206" s="229">
        <v>3.2500000000000001E-2</v>
      </c>
    </row>
    <row r="1207" spans="1:7" x14ac:dyDescent="0.25">
      <c r="A1207" s="160" t="s">
        <v>1932</v>
      </c>
      <c r="B1207" s="160" t="s">
        <v>1943</v>
      </c>
      <c r="E1207" s="227">
        <v>43434</v>
      </c>
      <c r="F1207" s="228">
        <v>0</v>
      </c>
      <c r="G1207" s="229">
        <v>3.2500000000000001E-2</v>
      </c>
    </row>
    <row r="1208" spans="1:7" x14ac:dyDescent="0.25">
      <c r="A1208" s="160" t="s">
        <v>1932</v>
      </c>
      <c r="B1208" s="160" t="s">
        <v>1944</v>
      </c>
      <c r="E1208" s="227">
        <v>43465</v>
      </c>
      <c r="F1208" s="228">
        <v>0</v>
      </c>
      <c r="G1208" s="229">
        <v>3.2500000000000001E-2</v>
      </c>
    </row>
    <row r="1209" spans="1:7" x14ac:dyDescent="0.25">
      <c r="A1209" s="160" t="s">
        <v>1945</v>
      </c>
      <c r="B1209" s="160" t="s">
        <v>1946</v>
      </c>
      <c r="E1209" s="227">
        <v>43131</v>
      </c>
      <c r="F1209" s="228">
        <v>29260416.350000001</v>
      </c>
      <c r="G1209" s="229">
        <v>6.7799999999999999E-2</v>
      </c>
    </row>
    <row r="1210" spans="1:7" x14ac:dyDescent="0.25">
      <c r="A1210" s="160" t="s">
        <v>1945</v>
      </c>
      <c r="B1210" s="160" t="s">
        <v>1947</v>
      </c>
      <c r="E1210" s="227">
        <v>43159</v>
      </c>
      <c r="F1210" s="228">
        <v>28909893.109999999</v>
      </c>
      <c r="G1210" s="229">
        <v>6.7799999999999999E-2</v>
      </c>
    </row>
    <row r="1211" spans="1:7" x14ac:dyDescent="0.25">
      <c r="A1211" s="160" t="s">
        <v>1945</v>
      </c>
      <c r="B1211" s="160" t="s">
        <v>1948</v>
      </c>
      <c r="E1211" s="227">
        <v>43190</v>
      </c>
      <c r="F1211" s="228">
        <v>28909893.109999999</v>
      </c>
      <c r="G1211" s="229">
        <v>6.7799999999999999E-2</v>
      </c>
    </row>
    <row r="1212" spans="1:7" x14ac:dyDescent="0.25">
      <c r="A1212" s="160" t="s">
        <v>1945</v>
      </c>
      <c r="B1212" s="160" t="s">
        <v>1949</v>
      </c>
      <c r="E1212" s="227">
        <v>43220</v>
      </c>
      <c r="F1212" s="228">
        <v>28909893.109999999</v>
      </c>
      <c r="G1212" s="229">
        <v>6.7799999999999999E-2</v>
      </c>
    </row>
    <row r="1213" spans="1:7" x14ac:dyDescent="0.25">
      <c r="A1213" s="160" t="s">
        <v>1945</v>
      </c>
      <c r="B1213" s="160" t="s">
        <v>1950</v>
      </c>
      <c r="E1213" s="227">
        <v>43251</v>
      </c>
      <c r="F1213" s="228">
        <v>28909893.120000001</v>
      </c>
      <c r="G1213" s="229">
        <v>6.7799999999999999E-2</v>
      </c>
    </row>
    <row r="1214" spans="1:7" x14ac:dyDescent="0.25">
      <c r="A1214" s="160" t="s">
        <v>1945</v>
      </c>
      <c r="B1214" s="160" t="s">
        <v>1951</v>
      </c>
      <c r="E1214" s="227">
        <v>43281</v>
      </c>
      <c r="F1214" s="228">
        <v>28909893.120000001</v>
      </c>
      <c r="G1214" s="229">
        <v>6.7799999999999999E-2</v>
      </c>
    </row>
    <row r="1215" spans="1:7" x14ac:dyDescent="0.25">
      <c r="A1215" s="160" t="s">
        <v>1945</v>
      </c>
      <c r="B1215" s="160" t="s">
        <v>1952</v>
      </c>
      <c r="E1215" s="227">
        <v>43312</v>
      </c>
      <c r="F1215" s="228">
        <v>28909893.120000001</v>
      </c>
      <c r="G1215" s="229">
        <v>6.7799999999999999E-2</v>
      </c>
    </row>
    <row r="1216" spans="1:7" x14ac:dyDescent="0.25">
      <c r="A1216" s="160" t="s">
        <v>1945</v>
      </c>
      <c r="B1216" s="160" t="s">
        <v>1953</v>
      </c>
      <c r="E1216" s="227">
        <v>43343</v>
      </c>
      <c r="F1216" s="228">
        <v>28909893.120000001</v>
      </c>
      <c r="G1216" s="229">
        <v>6.7799999999999999E-2</v>
      </c>
    </row>
    <row r="1217" spans="1:7" x14ac:dyDescent="0.25">
      <c r="A1217" s="160" t="s">
        <v>1945</v>
      </c>
      <c r="B1217" s="160" t="s">
        <v>1954</v>
      </c>
      <c r="E1217" s="227">
        <v>43373</v>
      </c>
      <c r="F1217" s="228">
        <v>28909893.120000001</v>
      </c>
      <c r="G1217" s="229">
        <v>6.7799999999999999E-2</v>
      </c>
    </row>
    <row r="1218" spans="1:7" x14ac:dyDescent="0.25">
      <c r="A1218" s="160" t="s">
        <v>1945</v>
      </c>
      <c r="B1218" s="160" t="s">
        <v>1955</v>
      </c>
      <c r="E1218" s="227">
        <v>43404</v>
      </c>
      <c r="F1218" s="228">
        <v>28909893.120000001</v>
      </c>
      <c r="G1218" s="229">
        <v>6.7799999999999999E-2</v>
      </c>
    </row>
    <row r="1219" spans="1:7" x14ac:dyDescent="0.25">
      <c r="A1219" s="160" t="s">
        <v>1945</v>
      </c>
      <c r="B1219" s="160" t="s">
        <v>1956</v>
      </c>
      <c r="E1219" s="227">
        <v>43434</v>
      </c>
      <c r="F1219" s="228">
        <v>28909893.120000001</v>
      </c>
      <c r="G1219" s="229">
        <v>6.7799999999999999E-2</v>
      </c>
    </row>
    <row r="1220" spans="1:7" x14ac:dyDescent="0.25">
      <c r="A1220" s="160" t="s">
        <v>1945</v>
      </c>
      <c r="B1220" s="160" t="s">
        <v>1957</v>
      </c>
      <c r="E1220" s="227">
        <v>43465</v>
      </c>
      <c r="F1220" s="228">
        <v>28851707.91</v>
      </c>
      <c r="G1220" s="229">
        <v>6.7799999999999999E-2</v>
      </c>
    </row>
    <row r="1221" spans="1:7" x14ac:dyDescent="0.25">
      <c r="A1221" s="160" t="s">
        <v>1958</v>
      </c>
      <c r="B1221" s="160" t="s">
        <v>1959</v>
      </c>
      <c r="E1221" s="227">
        <v>43131</v>
      </c>
      <c r="F1221" s="228">
        <v>3813725.5</v>
      </c>
      <c r="G1221" s="229">
        <v>2.76E-2</v>
      </c>
    </row>
    <row r="1222" spans="1:7" x14ac:dyDescent="0.25">
      <c r="A1222" s="160" t="s">
        <v>1958</v>
      </c>
      <c r="B1222" s="160" t="s">
        <v>1960</v>
      </c>
      <c r="E1222" s="227">
        <v>43159</v>
      </c>
      <c r="F1222" s="228">
        <v>3813725.5</v>
      </c>
      <c r="G1222" s="229">
        <v>2.76E-2</v>
      </c>
    </row>
    <row r="1223" spans="1:7" x14ac:dyDescent="0.25">
      <c r="A1223" s="160" t="s">
        <v>1958</v>
      </c>
      <c r="B1223" s="160" t="s">
        <v>1961</v>
      </c>
      <c r="E1223" s="227">
        <v>43190</v>
      </c>
      <c r="F1223" s="228">
        <v>3813725.5</v>
      </c>
      <c r="G1223" s="229">
        <v>2.76E-2</v>
      </c>
    </row>
    <row r="1224" spans="1:7" x14ac:dyDescent="0.25">
      <c r="A1224" s="160" t="s">
        <v>1958</v>
      </c>
      <c r="B1224" s="160" t="s">
        <v>1962</v>
      </c>
      <c r="E1224" s="227">
        <v>43220</v>
      </c>
      <c r="F1224" s="228">
        <v>3813725.5</v>
      </c>
      <c r="G1224" s="229">
        <v>2.76E-2</v>
      </c>
    </row>
    <row r="1225" spans="1:7" x14ac:dyDescent="0.25">
      <c r="A1225" s="160" t="s">
        <v>1958</v>
      </c>
      <c r="B1225" s="160" t="s">
        <v>1963</v>
      </c>
      <c r="E1225" s="227">
        <v>43251</v>
      </c>
      <c r="F1225" s="228">
        <v>3813725.5</v>
      </c>
      <c r="G1225" s="229">
        <v>2.76E-2</v>
      </c>
    </row>
    <row r="1226" spans="1:7" x14ac:dyDescent="0.25">
      <c r="A1226" s="160" t="s">
        <v>1958</v>
      </c>
      <c r="B1226" s="160" t="s">
        <v>1964</v>
      </c>
      <c r="E1226" s="227">
        <v>43281</v>
      </c>
      <c r="F1226" s="228">
        <v>3813725.5</v>
      </c>
      <c r="G1226" s="229">
        <v>2.76E-2</v>
      </c>
    </row>
    <row r="1227" spans="1:7" x14ac:dyDescent="0.25">
      <c r="A1227" s="160" t="s">
        <v>1958</v>
      </c>
      <c r="B1227" s="160" t="s">
        <v>1965</v>
      </c>
      <c r="E1227" s="227">
        <v>43312</v>
      </c>
      <c r="F1227" s="228">
        <v>3813725.5</v>
      </c>
      <c r="G1227" s="229">
        <v>2.76E-2</v>
      </c>
    </row>
    <row r="1228" spans="1:7" x14ac:dyDescent="0.25">
      <c r="A1228" s="160" t="s">
        <v>1958</v>
      </c>
      <c r="B1228" s="160" t="s">
        <v>1966</v>
      </c>
      <c r="E1228" s="227">
        <v>43343</v>
      </c>
      <c r="F1228" s="228">
        <v>3813725.5</v>
      </c>
      <c r="G1228" s="229">
        <v>2.76E-2</v>
      </c>
    </row>
    <row r="1229" spans="1:7" x14ac:dyDescent="0.25">
      <c r="A1229" s="160" t="s">
        <v>1958</v>
      </c>
      <c r="B1229" s="160" t="s">
        <v>1967</v>
      </c>
      <c r="E1229" s="227">
        <v>43373</v>
      </c>
      <c r="F1229" s="228">
        <v>3813725.5</v>
      </c>
      <c r="G1229" s="229">
        <v>2.76E-2</v>
      </c>
    </row>
    <row r="1230" spans="1:7" x14ac:dyDescent="0.25">
      <c r="A1230" s="160" t="s">
        <v>1958</v>
      </c>
      <c r="B1230" s="160" t="s">
        <v>1968</v>
      </c>
      <c r="E1230" s="227">
        <v>43404</v>
      </c>
      <c r="F1230" s="228">
        <v>3813725.5</v>
      </c>
      <c r="G1230" s="229">
        <v>2.76E-2</v>
      </c>
    </row>
    <row r="1231" spans="1:7" x14ac:dyDescent="0.25">
      <c r="A1231" s="160" t="s">
        <v>1958</v>
      </c>
      <c r="B1231" s="160" t="s">
        <v>1969</v>
      </c>
      <c r="E1231" s="227">
        <v>43434</v>
      </c>
      <c r="F1231" s="228">
        <v>3813725.5</v>
      </c>
      <c r="G1231" s="229">
        <v>2.76E-2</v>
      </c>
    </row>
    <row r="1232" spans="1:7" x14ac:dyDescent="0.25">
      <c r="A1232" s="160" t="s">
        <v>1958</v>
      </c>
      <c r="B1232" s="160" t="s">
        <v>1970</v>
      </c>
      <c r="E1232" s="227">
        <v>43465</v>
      </c>
      <c r="F1232" s="228">
        <v>3813725.5</v>
      </c>
      <c r="G1232" s="229">
        <v>2.76E-2</v>
      </c>
    </row>
    <row r="1233" spans="1:7" x14ac:dyDescent="0.25">
      <c r="A1233" s="160" t="s">
        <v>1971</v>
      </c>
      <c r="B1233" s="160" t="s">
        <v>1972</v>
      </c>
      <c r="E1233" s="227">
        <v>43131</v>
      </c>
      <c r="F1233" s="228">
        <v>33993652.859999999</v>
      </c>
      <c r="G1233" s="229">
        <v>6.6699999999999995E-2</v>
      </c>
    </row>
    <row r="1234" spans="1:7" x14ac:dyDescent="0.25">
      <c r="A1234" s="160" t="s">
        <v>1971</v>
      </c>
      <c r="B1234" s="160" t="s">
        <v>1973</v>
      </c>
      <c r="E1234" s="227">
        <v>43159</v>
      </c>
      <c r="F1234" s="228">
        <v>33853111.170000002</v>
      </c>
      <c r="G1234" s="229">
        <v>6.6699999999999995E-2</v>
      </c>
    </row>
    <row r="1235" spans="1:7" x14ac:dyDescent="0.25">
      <c r="A1235" s="160" t="s">
        <v>1971</v>
      </c>
      <c r="B1235" s="160" t="s">
        <v>1974</v>
      </c>
      <c r="E1235" s="227">
        <v>43190</v>
      </c>
      <c r="F1235" s="228">
        <v>33853111.170000002</v>
      </c>
      <c r="G1235" s="229">
        <v>6.6699999999999995E-2</v>
      </c>
    </row>
    <row r="1236" spans="1:7" x14ac:dyDescent="0.25">
      <c r="A1236" s="160" t="s">
        <v>1971</v>
      </c>
      <c r="B1236" s="160" t="s">
        <v>1975</v>
      </c>
      <c r="E1236" s="227">
        <v>43220</v>
      </c>
      <c r="F1236" s="228">
        <v>33853200.219999999</v>
      </c>
      <c r="G1236" s="229">
        <v>6.6699999999999995E-2</v>
      </c>
    </row>
    <row r="1237" spans="1:7" x14ac:dyDescent="0.25">
      <c r="A1237" s="160" t="s">
        <v>1971</v>
      </c>
      <c r="B1237" s="160" t="s">
        <v>1976</v>
      </c>
      <c r="E1237" s="227">
        <v>43251</v>
      </c>
      <c r="F1237" s="228">
        <v>33854207.079999998</v>
      </c>
      <c r="G1237" s="229">
        <v>6.6699999999999995E-2</v>
      </c>
    </row>
    <row r="1238" spans="1:7" x14ac:dyDescent="0.25">
      <c r="A1238" s="160" t="s">
        <v>1971</v>
      </c>
      <c r="B1238" s="160" t="s">
        <v>1977</v>
      </c>
      <c r="E1238" s="227">
        <v>43281</v>
      </c>
      <c r="F1238" s="228">
        <v>34030823.729999997</v>
      </c>
      <c r="G1238" s="229">
        <v>6.6699999999999995E-2</v>
      </c>
    </row>
    <row r="1239" spans="1:7" x14ac:dyDescent="0.25">
      <c r="A1239" s="160" t="s">
        <v>1971</v>
      </c>
      <c r="B1239" s="160" t="s">
        <v>1978</v>
      </c>
      <c r="E1239" s="227">
        <v>43312</v>
      </c>
      <c r="F1239" s="228">
        <v>34295616.170000002</v>
      </c>
      <c r="G1239" s="229">
        <v>6.6699999999999995E-2</v>
      </c>
    </row>
    <row r="1240" spans="1:7" x14ac:dyDescent="0.25">
      <c r="A1240" s="160" t="s">
        <v>1971</v>
      </c>
      <c r="B1240" s="160" t="s">
        <v>1979</v>
      </c>
      <c r="E1240" s="227">
        <v>43343</v>
      </c>
      <c r="F1240" s="228">
        <v>34384709.770000003</v>
      </c>
      <c r="G1240" s="229">
        <v>6.6699999999999995E-2</v>
      </c>
    </row>
    <row r="1241" spans="1:7" x14ac:dyDescent="0.25">
      <c r="A1241" s="160" t="s">
        <v>1971</v>
      </c>
      <c r="B1241" s="160" t="s">
        <v>1980</v>
      </c>
      <c r="E1241" s="227">
        <v>43373</v>
      </c>
      <c r="F1241" s="228">
        <v>34383084.060000002</v>
      </c>
      <c r="G1241" s="229">
        <v>6.6699999999999995E-2</v>
      </c>
    </row>
    <row r="1242" spans="1:7" x14ac:dyDescent="0.25">
      <c r="A1242" s="160" t="s">
        <v>1971</v>
      </c>
      <c r="B1242" s="160" t="s">
        <v>1981</v>
      </c>
      <c r="E1242" s="227">
        <v>43404</v>
      </c>
      <c r="F1242" s="228">
        <v>34381458.340000004</v>
      </c>
      <c r="G1242" s="229">
        <v>6.6699999999999995E-2</v>
      </c>
    </row>
    <row r="1243" spans="1:7" x14ac:dyDescent="0.25">
      <c r="A1243" s="160" t="s">
        <v>1971</v>
      </c>
      <c r="B1243" s="160" t="s">
        <v>1982</v>
      </c>
      <c r="E1243" s="227">
        <v>43434</v>
      </c>
      <c r="F1243" s="228">
        <v>34381458.340000004</v>
      </c>
      <c r="G1243" s="229">
        <v>6.6699999999999995E-2</v>
      </c>
    </row>
    <row r="1244" spans="1:7" x14ac:dyDescent="0.25">
      <c r="A1244" s="160" t="s">
        <v>1971</v>
      </c>
      <c r="B1244" s="160" t="s">
        <v>1983</v>
      </c>
      <c r="E1244" s="227">
        <v>43465</v>
      </c>
      <c r="F1244" s="228">
        <v>34137841.710000001</v>
      </c>
      <c r="G1244" s="229">
        <v>6.6699999999999995E-2</v>
      </c>
    </row>
    <row r="1245" spans="1:7" x14ac:dyDescent="0.25">
      <c r="A1245" s="160" t="s">
        <v>1984</v>
      </c>
      <c r="B1245" s="160" t="s">
        <v>1985</v>
      </c>
      <c r="E1245" s="227">
        <v>43131</v>
      </c>
      <c r="F1245" s="228">
        <v>43504014.450000003</v>
      </c>
      <c r="G1245" s="229">
        <v>6.9699999999999998E-2</v>
      </c>
    </row>
    <row r="1246" spans="1:7" x14ac:dyDescent="0.25">
      <c r="A1246" s="160" t="s">
        <v>1984</v>
      </c>
      <c r="B1246" s="160" t="s">
        <v>1986</v>
      </c>
      <c r="E1246" s="227">
        <v>43159</v>
      </c>
      <c r="F1246" s="228">
        <v>42230002.07</v>
      </c>
      <c r="G1246" s="229">
        <v>6.9699999999999998E-2</v>
      </c>
    </row>
    <row r="1247" spans="1:7" x14ac:dyDescent="0.25">
      <c r="A1247" s="160" t="s">
        <v>1984</v>
      </c>
      <c r="B1247" s="160" t="s">
        <v>1987</v>
      </c>
      <c r="E1247" s="227">
        <v>43190</v>
      </c>
      <c r="F1247" s="228">
        <v>42230562.659999996</v>
      </c>
      <c r="G1247" s="229">
        <v>6.9699999999999998E-2</v>
      </c>
    </row>
    <row r="1248" spans="1:7" x14ac:dyDescent="0.25">
      <c r="A1248" s="160" t="s">
        <v>1984</v>
      </c>
      <c r="B1248" s="160" t="s">
        <v>1988</v>
      </c>
      <c r="E1248" s="227">
        <v>43220</v>
      </c>
      <c r="F1248" s="228">
        <v>42229760.280000001</v>
      </c>
      <c r="G1248" s="229">
        <v>6.9699999999999998E-2</v>
      </c>
    </row>
    <row r="1249" spans="1:7" x14ac:dyDescent="0.25">
      <c r="A1249" s="160" t="s">
        <v>1984</v>
      </c>
      <c r="B1249" s="160" t="s">
        <v>1989</v>
      </c>
      <c r="E1249" s="227">
        <v>43251</v>
      </c>
      <c r="F1249" s="228">
        <v>42229760.280000001</v>
      </c>
      <c r="G1249" s="229">
        <v>6.9699999999999998E-2</v>
      </c>
    </row>
    <row r="1250" spans="1:7" x14ac:dyDescent="0.25">
      <c r="A1250" s="160" t="s">
        <v>1984</v>
      </c>
      <c r="B1250" s="160" t="s">
        <v>1990</v>
      </c>
      <c r="E1250" s="227">
        <v>43281</v>
      </c>
      <c r="F1250" s="228">
        <v>42229760.280000001</v>
      </c>
      <c r="G1250" s="229">
        <v>6.9699999999999998E-2</v>
      </c>
    </row>
    <row r="1251" spans="1:7" x14ac:dyDescent="0.25">
      <c r="A1251" s="160" t="s">
        <v>1984</v>
      </c>
      <c r="B1251" s="160" t="s">
        <v>1991</v>
      </c>
      <c r="E1251" s="227">
        <v>43312</v>
      </c>
      <c r="F1251" s="228">
        <v>42229760.280000001</v>
      </c>
      <c r="G1251" s="229">
        <v>6.9699999999999998E-2</v>
      </c>
    </row>
    <row r="1252" spans="1:7" x14ac:dyDescent="0.25">
      <c r="A1252" s="160" t="s">
        <v>1984</v>
      </c>
      <c r="B1252" s="160" t="s">
        <v>1992</v>
      </c>
      <c r="E1252" s="227">
        <v>43343</v>
      </c>
      <c r="F1252" s="228">
        <v>42229760.280000001</v>
      </c>
      <c r="G1252" s="229">
        <v>6.9699999999999998E-2</v>
      </c>
    </row>
    <row r="1253" spans="1:7" x14ac:dyDescent="0.25">
      <c r="A1253" s="160" t="s">
        <v>1984</v>
      </c>
      <c r="B1253" s="160" t="s">
        <v>1993</v>
      </c>
      <c r="E1253" s="227">
        <v>43373</v>
      </c>
      <c r="F1253" s="228">
        <v>42230578.159999996</v>
      </c>
      <c r="G1253" s="229">
        <v>6.9699999999999998E-2</v>
      </c>
    </row>
    <row r="1254" spans="1:7" x14ac:dyDescent="0.25">
      <c r="A1254" s="160" t="s">
        <v>1984</v>
      </c>
      <c r="B1254" s="160" t="s">
        <v>1994</v>
      </c>
      <c r="E1254" s="227">
        <v>43404</v>
      </c>
      <c r="F1254" s="228">
        <v>42231396.039999999</v>
      </c>
      <c r="G1254" s="229">
        <v>6.9699999999999998E-2</v>
      </c>
    </row>
    <row r="1255" spans="1:7" x14ac:dyDescent="0.25">
      <c r="A1255" s="160" t="s">
        <v>1984</v>
      </c>
      <c r="B1255" s="160" t="s">
        <v>1995</v>
      </c>
      <c r="E1255" s="227">
        <v>43434</v>
      </c>
      <c r="F1255" s="228">
        <v>42231396.039999999</v>
      </c>
      <c r="G1255" s="229">
        <v>6.9699999999999998E-2</v>
      </c>
    </row>
    <row r="1256" spans="1:7" x14ac:dyDescent="0.25">
      <c r="A1256" s="160" t="s">
        <v>1984</v>
      </c>
      <c r="B1256" s="160" t="s">
        <v>1996</v>
      </c>
      <c r="E1256" s="227">
        <v>43465</v>
      </c>
      <c r="F1256" s="228">
        <v>42200709.869999997</v>
      </c>
      <c r="G1256" s="229">
        <v>6.9699999999999998E-2</v>
      </c>
    </row>
    <row r="1257" spans="1:7" x14ac:dyDescent="0.25">
      <c r="A1257" s="160" t="s">
        <v>1997</v>
      </c>
      <c r="B1257" s="160" t="s">
        <v>1998</v>
      </c>
      <c r="E1257" s="227">
        <v>43131</v>
      </c>
      <c r="F1257" s="228">
        <v>39080271.990000002</v>
      </c>
      <c r="G1257" s="229">
        <v>6.6000000000000003E-2</v>
      </c>
    </row>
    <row r="1258" spans="1:7" x14ac:dyDescent="0.25">
      <c r="A1258" s="160" t="s">
        <v>1997</v>
      </c>
      <c r="B1258" s="160" t="s">
        <v>1999</v>
      </c>
      <c r="E1258" s="227">
        <v>43159</v>
      </c>
      <c r="F1258" s="228">
        <v>39094196.390000001</v>
      </c>
      <c r="G1258" s="229">
        <v>6.6000000000000003E-2</v>
      </c>
    </row>
    <row r="1259" spans="1:7" x14ac:dyDescent="0.25">
      <c r="A1259" s="160" t="s">
        <v>1997</v>
      </c>
      <c r="B1259" s="160" t="s">
        <v>2000</v>
      </c>
      <c r="E1259" s="227">
        <v>43190</v>
      </c>
      <c r="F1259" s="228">
        <v>39445290.140000001</v>
      </c>
      <c r="G1259" s="229">
        <v>6.6000000000000003E-2</v>
      </c>
    </row>
    <row r="1260" spans="1:7" x14ac:dyDescent="0.25">
      <c r="A1260" s="160" t="s">
        <v>1997</v>
      </c>
      <c r="B1260" s="160" t="s">
        <v>2001</v>
      </c>
      <c r="E1260" s="227">
        <v>43220</v>
      </c>
      <c r="F1260" s="228">
        <v>39792194.880000003</v>
      </c>
      <c r="G1260" s="229">
        <v>6.6000000000000003E-2</v>
      </c>
    </row>
    <row r="1261" spans="1:7" x14ac:dyDescent="0.25">
      <c r="A1261" s="160" t="s">
        <v>1997</v>
      </c>
      <c r="B1261" s="160" t="s">
        <v>2002</v>
      </c>
      <c r="E1261" s="227">
        <v>43251</v>
      </c>
      <c r="F1261" s="228">
        <v>39788005.859999999</v>
      </c>
      <c r="G1261" s="229">
        <v>6.6000000000000003E-2</v>
      </c>
    </row>
    <row r="1262" spans="1:7" x14ac:dyDescent="0.25">
      <c r="A1262" s="160" t="s">
        <v>1997</v>
      </c>
      <c r="B1262" s="160" t="s">
        <v>2003</v>
      </c>
      <c r="E1262" s="227">
        <v>43281</v>
      </c>
      <c r="F1262" s="228">
        <v>39788005.859999999</v>
      </c>
      <c r="G1262" s="229">
        <v>6.6000000000000003E-2</v>
      </c>
    </row>
    <row r="1263" spans="1:7" x14ac:dyDescent="0.25">
      <c r="A1263" s="160" t="s">
        <v>1997</v>
      </c>
      <c r="B1263" s="160" t="s">
        <v>2004</v>
      </c>
      <c r="E1263" s="227">
        <v>43312</v>
      </c>
      <c r="F1263" s="228">
        <v>39788005.859999999</v>
      </c>
      <c r="G1263" s="229">
        <v>6.6000000000000003E-2</v>
      </c>
    </row>
    <row r="1264" spans="1:7" x14ac:dyDescent="0.25">
      <c r="A1264" s="160" t="s">
        <v>1997</v>
      </c>
      <c r="B1264" s="160" t="s">
        <v>2005</v>
      </c>
      <c r="E1264" s="227">
        <v>43343</v>
      </c>
      <c r="F1264" s="228">
        <v>39788005.859999999</v>
      </c>
      <c r="G1264" s="229">
        <v>6.6000000000000003E-2</v>
      </c>
    </row>
    <row r="1265" spans="1:7" x14ac:dyDescent="0.25">
      <c r="A1265" s="160" t="s">
        <v>1997</v>
      </c>
      <c r="B1265" s="160" t="s">
        <v>2006</v>
      </c>
      <c r="E1265" s="227">
        <v>43373</v>
      </c>
      <c r="F1265" s="228">
        <v>39788823.740000002</v>
      </c>
      <c r="G1265" s="229">
        <v>6.6000000000000003E-2</v>
      </c>
    </row>
    <row r="1266" spans="1:7" x14ac:dyDescent="0.25">
      <c r="A1266" s="160" t="s">
        <v>1997</v>
      </c>
      <c r="B1266" s="160" t="s">
        <v>2007</v>
      </c>
      <c r="E1266" s="227">
        <v>43404</v>
      </c>
      <c r="F1266" s="228">
        <v>39789111.710000001</v>
      </c>
      <c r="G1266" s="229">
        <v>6.6000000000000003E-2</v>
      </c>
    </row>
    <row r="1267" spans="1:7" x14ac:dyDescent="0.25">
      <c r="A1267" s="160" t="s">
        <v>1997</v>
      </c>
      <c r="B1267" s="160" t="s">
        <v>2008</v>
      </c>
      <c r="E1267" s="227">
        <v>43434</v>
      </c>
      <c r="F1267" s="228">
        <v>39788581.789999999</v>
      </c>
      <c r="G1267" s="229">
        <v>6.6000000000000003E-2</v>
      </c>
    </row>
    <row r="1268" spans="1:7" x14ac:dyDescent="0.25">
      <c r="A1268" s="160" t="s">
        <v>1997</v>
      </c>
      <c r="B1268" s="160" t="s">
        <v>2009</v>
      </c>
      <c r="E1268" s="227">
        <v>43465</v>
      </c>
      <c r="F1268" s="228">
        <v>39872471.740000002</v>
      </c>
      <c r="G1268" s="229">
        <v>6.6000000000000003E-2</v>
      </c>
    </row>
    <row r="1269" spans="1:7" x14ac:dyDescent="0.25">
      <c r="A1269" s="160" t="s">
        <v>2010</v>
      </c>
      <c r="B1269" s="160" t="s">
        <v>2011</v>
      </c>
      <c r="E1269" s="227">
        <v>43131</v>
      </c>
      <c r="F1269" s="228">
        <v>20710885.199999999</v>
      </c>
      <c r="G1269" s="229">
        <v>1.4999999999999999E-2</v>
      </c>
    </row>
    <row r="1270" spans="1:7" x14ac:dyDescent="0.25">
      <c r="A1270" s="160" t="s">
        <v>2010</v>
      </c>
      <c r="B1270" s="160" t="s">
        <v>2012</v>
      </c>
      <c r="E1270" s="227">
        <v>43159</v>
      </c>
      <c r="F1270" s="228">
        <v>20710885.199999999</v>
      </c>
      <c r="G1270" s="229">
        <v>1.4999999999999999E-2</v>
      </c>
    </row>
    <row r="1271" spans="1:7" x14ac:dyDescent="0.25">
      <c r="A1271" s="160" t="s">
        <v>2010</v>
      </c>
      <c r="B1271" s="160" t="s">
        <v>2013</v>
      </c>
      <c r="E1271" s="227">
        <v>43190</v>
      </c>
      <c r="F1271" s="228">
        <v>20710885.199999999</v>
      </c>
      <c r="G1271" s="229">
        <v>1.4999999999999999E-2</v>
      </c>
    </row>
    <row r="1272" spans="1:7" x14ac:dyDescent="0.25">
      <c r="A1272" s="160" t="s">
        <v>2010</v>
      </c>
      <c r="B1272" s="160" t="s">
        <v>2014</v>
      </c>
      <c r="E1272" s="227">
        <v>43220</v>
      </c>
      <c r="F1272" s="228">
        <v>20710885.199999999</v>
      </c>
      <c r="G1272" s="229">
        <v>1.4999999999999999E-2</v>
      </c>
    </row>
    <row r="1273" spans="1:7" x14ac:dyDescent="0.25">
      <c r="A1273" s="160" t="s">
        <v>2010</v>
      </c>
      <c r="B1273" s="160" t="s">
        <v>2015</v>
      </c>
      <c r="E1273" s="227">
        <v>43251</v>
      </c>
      <c r="F1273" s="228">
        <v>20710885.199999999</v>
      </c>
      <c r="G1273" s="229">
        <v>1.4999999999999999E-2</v>
      </c>
    </row>
    <row r="1274" spans="1:7" x14ac:dyDescent="0.25">
      <c r="A1274" s="160" t="s">
        <v>2010</v>
      </c>
      <c r="B1274" s="160" t="s">
        <v>2016</v>
      </c>
      <c r="E1274" s="227">
        <v>43281</v>
      </c>
      <c r="F1274" s="228">
        <v>20710885.199999999</v>
      </c>
      <c r="G1274" s="229">
        <v>1.4999999999999999E-2</v>
      </c>
    </row>
    <row r="1275" spans="1:7" x14ac:dyDescent="0.25">
      <c r="A1275" s="160" t="s">
        <v>2010</v>
      </c>
      <c r="B1275" s="160" t="s">
        <v>2017</v>
      </c>
      <c r="E1275" s="227">
        <v>43312</v>
      </c>
      <c r="F1275" s="228">
        <v>20710885.199999999</v>
      </c>
      <c r="G1275" s="229">
        <v>1.4999999999999999E-2</v>
      </c>
    </row>
    <row r="1276" spans="1:7" x14ac:dyDescent="0.25">
      <c r="A1276" s="160" t="s">
        <v>2010</v>
      </c>
      <c r="B1276" s="160" t="s">
        <v>2018</v>
      </c>
      <c r="E1276" s="227">
        <v>43343</v>
      </c>
      <c r="F1276" s="228">
        <v>20710885.199999999</v>
      </c>
      <c r="G1276" s="229">
        <v>1.4999999999999999E-2</v>
      </c>
    </row>
    <row r="1277" spans="1:7" x14ac:dyDescent="0.25">
      <c r="A1277" s="160" t="s">
        <v>2010</v>
      </c>
      <c r="B1277" s="160" t="s">
        <v>2019</v>
      </c>
      <c r="E1277" s="227">
        <v>43373</v>
      </c>
      <c r="F1277" s="228">
        <v>20710885.199999999</v>
      </c>
      <c r="G1277" s="229">
        <v>1.4999999999999999E-2</v>
      </c>
    </row>
    <row r="1278" spans="1:7" x14ac:dyDescent="0.25">
      <c r="A1278" s="160" t="s">
        <v>2010</v>
      </c>
      <c r="B1278" s="160" t="s">
        <v>2020</v>
      </c>
      <c r="E1278" s="227">
        <v>43404</v>
      </c>
      <c r="F1278" s="228">
        <v>20710885.199999999</v>
      </c>
      <c r="G1278" s="229">
        <v>1.4999999999999999E-2</v>
      </c>
    </row>
    <row r="1279" spans="1:7" x14ac:dyDescent="0.25">
      <c r="A1279" s="160" t="s">
        <v>2010</v>
      </c>
      <c r="B1279" s="160" t="s">
        <v>2021</v>
      </c>
      <c r="E1279" s="227">
        <v>43434</v>
      </c>
      <c r="F1279" s="228">
        <v>20710885.199999999</v>
      </c>
      <c r="G1279" s="229">
        <v>1.4999999999999999E-2</v>
      </c>
    </row>
    <row r="1280" spans="1:7" x14ac:dyDescent="0.25">
      <c r="A1280" s="160" t="s">
        <v>2010</v>
      </c>
      <c r="B1280" s="160" t="s">
        <v>2022</v>
      </c>
      <c r="E1280" s="227">
        <v>43465</v>
      </c>
      <c r="F1280" s="228">
        <v>21847024.399999999</v>
      </c>
      <c r="G1280" s="229">
        <v>1.4999999999999999E-2</v>
      </c>
    </row>
    <row r="1281" spans="1:7" x14ac:dyDescent="0.25">
      <c r="A1281" s="160" t="s">
        <v>2023</v>
      </c>
      <c r="B1281" s="160" t="s">
        <v>2024</v>
      </c>
      <c r="E1281" s="227">
        <v>43131</v>
      </c>
      <c r="F1281" s="228">
        <v>18176144.670000002</v>
      </c>
      <c r="G1281" s="229">
        <v>2.4199999999999999E-2</v>
      </c>
    </row>
    <row r="1282" spans="1:7" x14ac:dyDescent="0.25">
      <c r="A1282" s="160" t="s">
        <v>2023</v>
      </c>
      <c r="B1282" s="160" t="s">
        <v>2025</v>
      </c>
      <c r="E1282" s="227">
        <v>43159</v>
      </c>
      <c r="F1282" s="228">
        <v>18176144.670000002</v>
      </c>
      <c r="G1282" s="229">
        <v>2.4199999999999999E-2</v>
      </c>
    </row>
    <row r="1283" spans="1:7" x14ac:dyDescent="0.25">
      <c r="A1283" s="160" t="s">
        <v>2023</v>
      </c>
      <c r="B1283" s="160" t="s">
        <v>2026</v>
      </c>
      <c r="E1283" s="227">
        <v>43190</v>
      </c>
      <c r="F1283" s="228">
        <v>18176144.670000002</v>
      </c>
      <c r="G1283" s="229">
        <v>2.4199999999999999E-2</v>
      </c>
    </row>
    <row r="1284" spans="1:7" x14ac:dyDescent="0.25">
      <c r="A1284" s="160" t="s">
        <v>2023</v>
      </c>
      <c r="B1284" s="160" t="s">
        <v>2027</v>
      </c>
      <c r="E1284" s="227">
        <v>43220</v>
      </c>
      <c r="F1284" s="228">
        <v>18176144.670000002</v>
      </c>
      <c r="G1284" s="229">
        <v>2.4199999999999999E-2</v>
      </c>
    </row>
    <row r="1285" spans="1:7" x14ac:dyDescent="0.25">
      <c r="A1285" s="160" t="s">
        <v>2023</v>
      </c>
      <c r="B1285" s="160" t="s">
        <v>2028</v>
      </c>
      <c r="E1285" s="227">
        <v>43251</v>
      </c>
      <c r="F1285" s="228">
        <v>18176144.670000002</v>
      </c>
      <c r="G1285" s="229">
        <v>2.4199999999999999E-2</v>
      </c>
    </row>
    <row r="1286" spans="1:7" x14ac:dyDescent="0.25">
      <c r="A1286" s="160" t="s">
        <v>2023</v>
      </c>
      <c r="B1286" s="160" t="s">
        <v>2029</v>
      </c>
      <c r="E1286" s="227">
        <v>43281</v>
      </c>
      <c r="F1286" s="228">
        <v>18176144.670000002</v>
      </c>
      <c r="G1286" s="229">
        <v>2.4199999999999999E-2</v>
      </c>
    </row>
    <row r="1287" spans="1:7" x14ac:dyDescent="0.25">
      <c r="A1287" s="160" t="s">
        <v>2023</v>
      </c>
      <c r="B1287" s="160" t="s">
        <v>2030</v>
      </c>
      <c r="E1287" s="227">
        <v>43312</v>
      </c>
      <c r="F1287" s="228">
        <v>18176144.670000002</v>
      </c>
      <c r="G1287" s="229">
        <v>2.4199999999999999E-2</v>
      </c>
    </row>
    <row r="1288" spans="1:7" x14ac:dyDescent="0.25">
      <c r="A1288" s="160" t="s">
        <v>2023</v>
      </c>
      <c r="B1288" s="160" t="s">
        <v>2031</v>
      </c>
      <c r="E1288" s="227">
        <v>43343</v>
      </c>
      <c r="F1288" s="228">
        <v>18176144.670000002</v>
      </c>
      <c r="G1288" s="229">
        <v>2.4199999999999999E-2</v>
      </c>
    </row>
    <row r="1289" spans="1:7" x14ac:dyDescent="0.25">
      <c r="A1289" s="160" t="s">
        <v>2023</v>
      </c>
      <c r="B1289" s="160" t="s">
        <v>2032</v>
      </c>
      <c r="E1289" s="227">
        <v>43373</v>
      </c>
      <c r="F1289" s="228">
        <v>18176144.670000002</v>
      </c>
      <c r="G1289" s="229">
        <v>2.4199999999999999E-2</v>
      </c>
    </row>
    <row r="1290" spans="1:7" x14ac:dyDescent="0.25">
      <c r="A1290" s="160" t="s">
        <v>2023</v>
      </c>
      <c r="B1290" s="160" t="s">
        <v>2033</v>
      </c>
      <c r="E1290" s="227">
        <v>43404</v>
      </c>
      <c r="F1290" s="228">
        <v>18176144.670000002</v>
      </c>
      <c r="G1290" s="229">
        <v>2.4199999999999999E-2</v>
      </c>
    </row>
    <row r="1291" spans="1:7" x14ac:dyDescent="0.25">
      <c r="A1291" s="160" t="s">
        <v>2023</v>
      </c>
      <c r="B1291" s="160" t="s">
        <v>2034</v>
      </c>
      <c r="E1291" s="227">
        <v>43434</v>
      </c>
      <c r="F1291" s="228">
        <v>18176144.670000002</v>
      </c>
      <c r="G1291" s="229">
        <v>2.4199999999999999E-2</v>
      </c>
    </row>
    <row r="1292" spans="1:7" x14ac:dyDescent="0.25">
      <c r="A1292" s="160" t="s">
        <v>2023</v>
      </c>
      <c r="B1292" s="160" t="s">
        <v>2035</v>
      </c>
      <c r="E1292" s="227">
        <v>43465</v>
      </c>
      <c r="F1292" s="228">
        <v>18176144.670000002</v>
      </c>
      <c r="G1292" s="229">
        <v>2.4199999999999999E-2</v>
      </c>
    </row>
    <row r="1293" spans="1:7" x14ac:dyDescent="0.25">
      <c r="A1293" s="160" t="s">
        <v>2036</v>
      </c>
      <c r="B1293" s="160" t="s">
        <v>2037</v>
      </c>
      <c r="E1293" s="227">
        <v>43131</v>
      </c>
      <c r="F1293" s="228">
        <v>16174210.01</v>
      </c>
      <c r="G1293" s="229">
        <v>2.8599999999999997E-2</v>
      </c>
    </row>
    <row r="1294" spans="1:7" x14ac:dyDescent="0.25">
      <c r="A1294" s="160" t="s">
        <v>2036</v>
      </c>
      <c r="B1294" s="160" t="s">
        <v>2038</v>
      </c>
      <c r="E1294" s="227">
        <v>43159</v>
      </c>
      <c r="F1294" s="228">
        <v>16174210.01</v>
      </c>
      <c r="G1294" s="229">
        <v>2.8599999999999997E-2</v>
      </c>
    </row>
    <row r="1295" spans="1:7" x14ac:dyDescent="0.25">
      <c r="A1295" s="160" t="s">
        <v>2036</v>
      </c>
      <c r="B1295" s="160" t="s">
        <v>2039</v>
      </c>
      <c r="E1295" s="227">
        <v>43190</v>
      </c>
      <c r="F1295" s="228">
        <v>16174210.01</v>
      </c>
      <c r="G1295" s="229">
        <v>2.8599999999999997E-2</v>
      </c>
    </row>
    <row r="1296" spans="1:7" x14ac:dyDescent="0.25">
      <c r="A1296" s="160" t="s">
        <v>2036</v>
      </c>
      <c r="B1296" s="160" t="s">
        <v>2040</v>
      </c>
      <c r="E1296" s="227">
        <v>43220</v>
      </c>
      <c r="F1296" s="228">
        <v>16174210.01</v>
      </c>
      <c r="G1296" s="229">
        <v>2.8599999999999997E-2</v>
      </c>
    </row>
    <row r="1297" spans="1:7" x14ac:dyDescent="0.25">
      <c r="A1297" s="160" t="s">
        <v>2036</v>
      </c>
      <c r="B1297" s="160" t="s">
        <v>2041</v>
      </c>
      <c r="E1297" s="227">
        <v>43251</v>
      </c>
      <c r="F1297" s="228">
        <v>16174210.01</v>
      </c>
      <c r="G1297" s="229">
        <v>2.8599999999999997E-2</v>
      </c>
    </row>
    <row r="1298" spans="1:7" x14ac:dyDescent="0.25">
      <c r="A1298" s="160" t="s">
        <v>2036</v>
      </c>
      <c r="B1298" s="160" t="s">
        <v>2042</v>
      </c>
      <c r="E1298" s="227">
        <v>43281</v>
      </c>
      <c r="F1298" s="228">
        <v>16174210.01</v>
      </c>
      <c r="G1298" s="229">
        <v>2.8599999999999997E-2</v>
      </c>
    </row>
    <row r="1299" spans="1:7" x14ac:dyDescent="0.25">
      <c r="A1299" s="160" t="s">
        <v>2036</v>
      </c>
      <c r="B1299" s="160" t="s">
        <v>2043</v>
      </c>
      <c r="E1299" s="227">
        <v>43312</v>
      </c>
      <c r="F1299" s="228">
        <v>16174210.01</v>
      </c>
      <c r="G1299" s="229">
        <v>2.8599999999999997E-2</v>
      </c>
    </row>
    <row r="1300" spans="1:7" x14ac:dyDescent="0.25">
      <c r="A1300" s="160" t="s">
        <v>2036</v>
      </c>
      <c r="B1300" s="160" t="s">
        <v>2044</v>
      </c>
      <c r="E1300" s="227">
        <v>43343</v>
      </c>
      <c r="F1300" s="228">
        <v>16174210.01</v>
      </c>
      <c r="G1300" s="229">
        <v>2.8599999999999997E-2</v>
      </c>
    </row>
    <row r="1301" spans="1:7" x14ac:dyDescent="0.25">
      <c r="A1301" s="160" t="s">
        <v>2036</v>
      </c>
      <c r="B1301" s="160" t="s">
        <v>2045</v>
      </c>
      <c r="E1301" s="227">
        <v>43373</v>
      </c>
      <c r="F1301" s="228">
        <v>16174210.01</v>
      </c>
      <c r="G1301" s="229">
        <v>2.8599999999999997E-2</v>
      </c>
    </row>
    <row r="1302" spans="1:7" x14ac:dyDescent="0.25">
      <c r="A1302" s="160" t="s">
        <v>2036</v>
      </c>
      <c r="B1302" s="160" t="s">
        <v>2046</v>
      </c>
      <c r="E1302" s="227">
        <v>43404</v>
      </c>
      <c r="F1302" s="228">
        <v>16174210.01</v>
      </c>
      <c r="G1302" s="229">
        <v>2.8599999999999997E-2</v>
      </c>
    </row>
    <row r="1303" spans="1:7" x14ac:dyDescent="0.25">
      <c r="A1303" s="160" t="s">
        <v>2036</v>
      </c>
      <c r="B1303" s="160" t="s">
        <v>2047</v>
      </c>
      <c r="E1303" s="227">
        <v>43434</v>
      </c>
      <c r="F1303" s="228">
        <v>16174210.01</v>
      </c>
      <c r="G1303" s="229">
        <v>2.8599999999999997E-2</v>
      </c>
    </row>
    <row r="1304" spans="1:7" x14ac:dyDescent="0.25">
      <c r="A1304" s="160" t="s">
        <v>2036</v>
      </c>
      <c r="B1304" s="160" t="s">
        <v>2048</v>
      </c>
      <c r="E1304" s="227">
        <v>43465</v>
      </c>
      <c r="F1304" s="228">
        <v>16174210.01</v>
      </c>
      <c r="G1304" s="229">
        <v>2.8599999999999997E-2</v>
      </c>
    </row>
    <row r="1305" spans="1:7" x14ac:dyDescent="0.25">
      <c r="A1305" s="160" t="s">
        <v>2049</v>
      </c>
      <c r="B1305" s="160" t="s">
        <v>2050</v>
      </c>
      <c r="E1305" s="227">
        <v>43131</v>
      </c>
      <c r="F1305" s="228">
        <v>1408089.86</v>
      </c>
      <c r="G1305" s="229">
        <v>1.14E-2</v>
      </c>
    </row>
    <row r="1306" spans="1:7" x14ac:dyDescent="0.25">
      <c r="A1306" s="160" t="s">
        <v>2049</v>
      </c>
      <c r="B1306" s="160" t="s">
        <v>2051</v>
      </c>
      <c r="E1306" s="227">
        <v>43159</v>
      </c>
      <c r="F1306" s="228">
        <v>1408089.86</v>
      </c>
      <c r="G1306" s="229">
        <v>1.14E-2</v>
      </c>
    </row>
    <row r="1307" spans="1:7" x14ac:dyDescent="0.25">
      <c r="A1307" s="160" t="s">
        <v>2049</v>
      </c>
      <c r="B1307" s="160" t="s">
        <v>2052</v>
      </c>
      <c r="E1307" s="227">
        <v>43190</v>
      </c>
      <c r="F1307" s="228">
        <v>1408089.86</v>
      </c>
      <c r="G1307" s="229">
        <v>1.14E-2</v>
      </c>
    </row>
    <row r="1308" spans="1:7" x14ac:dyDescent="0.25">
      <c r="A1308" s="160" t="s">
        <v>2049</v>
      </c>
      <c r="B1308" s="160" t="s">
        <v>2053</v>
      </c>
      <c r="E1308" s="227">
        <v>43220</v>
      </c>
      <c r="F1308" s="228">
        <v>1408089.86</v>
      </c>
      <c r="G1308" s="229">
        <v>1.14E-2</v>
      </c>
    </row>
    <row r="1309" spans="1:7" x14ac:dyDescent="0.25">
      <c r="A1309" s="160" t="s">
        <v>2049</v>
      </c>
      <c r="B1309" s="160" t="s">
        <v>2054</v>
      </c>
      <c r="E1309" s="227">
        <v>43251</v>
      </c>
      <c r="F1309" s="228">
        <v>1408089.86</v>
      </c>
      <c r="G1309" s="229">
        <v>1.14E-2</v>
      </c>
    </row>
    <row r="1310" spans="1:7" x14ac:dyDescent="0.25">
      <c r="A1310" s="160" t="s">
        <v>2049</v>
      </c>
      <c r="B1310" s="160" t="s">
        <v>2055</v>
      </c>
      <c r="E1310" s="227">
        <v>43281</v>
      </c>
      <c r="F1310" s="228">
        <v>1408089.86</v>
      </c>
      <c r="G1310" s="229">
        <v>1.14E-2</v>
      </c>
    </row>
    <row r="1311" spans="1:7" x14ac:dyDescent="0.25">
      <c r="A1311" s="160" t="s">
        <v>2049</v>
      </c>
      <c r="B1311" s="160" t="s">
        <v>2056</v>
      </c>
      <c r="E1311" s="227">
        <v>43312</v>
      </c>
      <c r="F1311" s="228">
        <v>1617969.8</v>
      </c>
      <c r="G1311" s="229">
        <v>1.14E-2</v>
      </c>
    </row>
    <row r="1312" spans="1:7" x14ac:dyDescent="0.25">
      <c r="A1312" s="160" t="s">
        <v>2049</v>
      </c>
      <c r="B1312" s="160" t="s">
        <v>2057</v>
      </c>
      <c r="E1312" s="227">
        <v>43343</v>
      </c>
      <c r="F1312" s="228">
        <v>1826402.42</v>
      </c>
      <c r="G1312" s="229">
        <v>1.14E-2</v>
      </c>
    </row>
    <row r="1313" spans="1:7" x14ac:dyDescent="0.25">
      <c r="A1313" s="160" t="s">
        <v>2049</v>
      </c>
      <c r="B1313" s="160" t="s">
        <v>2058</v>
      </c>
      <c r="E1313" s="227">
        <v>43373</v>
      </c>
      <c r="F1313" s="228">
        <v>1824955.09</v>
      </c>
      <c r="G1313" s="229">
        <v>1.14E-2</v>
      </c>
    </row>
    <row r="1314" spans="1:7" x14ac:dyDescent="0.25">
      <c r="A1314" s="160" t="s">
        <v>2049</v>
      </c>
      <c r="B1314" s="160" t="s">
        <v>2059</v>
      </c>
      <c r="E1314" s="227">
        <v>43404</v>
      </c>
      <c r="F1314" s="228">
        <v>1824955.09</v>
      </c>
      <c r="G1314" s="229">
        <v>1.14E-2</v>
      </c>
    </row>
    <row r="1315" spans="1:7" x14ac:dyDescent="0.25">
      <c r="A1315" s="160" t="s">
        <v>2049</v>
      </c>
      <c r="B1315" s="160" t="s">
        <v>2060</v>
      </c>
      <c r="E1315" s="227">
        <v>43434</v>
      </c>
      <c r="F1315" s="228">
        <v>1824955.09</v>
      </c>
      <c r="G1315" s="229">
        <v>1.14E-2</v>
      </c>
    </row>
    <row r="1316" spans="1:7" x14ac:dyDescent="0.25">
      <c r="A1316" s="160" t="s">
        <v>2049</v>
      </c>
      <c r="B1316" s="160" t="s">
        <v>2061</v>
      </c>
      <c r="E1316" s="227">
        <v>43465</v>
      </c>
      <c r="F1316" s="228">
        <v>1827112.16</v>
      </c>
      <c r="G1316" s="229">
        <v>1.14E-2</v>
      </c>
    </row>
    <row r="1317" spans="1:7" x14ac:dyDescent="0.25">
      <c r="A1317" s="160" t="s">
        <v>2062</v>
      </c>
      <c r="B1317" s="160" t="s">
        <v>2063</v>
      </c>
      <c r="E1317" s="227">
        <v>43131</v>
      </c>
      <c r="F1317" s="228">
        <v>88275482.5</v>
      </c>
      <c r="G1317" s="229">
        <v>1.14E-2</v>
      </c>
    </row>
    <row r="1318" spans="1:7" x14ac:dyDescent="0.25">
      <c r="A1318" s="160" t="s">
        <v>2062</v>
      </c>
      <c r="B1318" s="160" t="s">
        <v>2064</v>
      </c>
      <c r="E1318" s="227">
        <v>43159</v>
      </c>
      <c r="F1318" s="228">
        <v>88275482.5</v>
      </c>
      <c r="G1318" s="229">
        <v>1.14E-2</v>
      </c>
    </row>
    <row r="1319" spans="1:7" x14ac:dyDescent="0.25">
      <c r="A1319" s="160" t="s">
        <v>2062</v>
      </c>
      <c r="B1319" s="160" t="s">
        <v>2065</v>
      </c>
      <c r="E1319" s="227">
        <v>43190</v>
      </c>
      <c r="F1319" s="228">
        <v>88275482.5</v>
      </c>
      <c r="G1319" s="229">
        <v>1.14E-2</v>
      </c>
    </row>
    <row r="1320" spans="1:7" x14ac:dyDescent="0.25">
      <c r="A1320" s="160" t="s">
        <v>2062</v>
      </c>
      <c r="B1320" s="160" t="s">
        <v>2066</v>
      </c>
      <c r="E1320" s="227">
        <v>43220</v>
      </c>
      <c r="F1320" s="228">
        <v>88275482.5</v>
      </c>
      <c r="G1320" s="229">
        <v>1.14E-2</v>
      </c>
    </row>
    <row r="1321" spans="1:7" x14ac:dyDescent="0.25">
      <c r="A1321" s="160" t="s">
        <v>2062</v>
      </c>
      <c r="B1321" s="160" t="s">
        <v>2067</v>
      </c>
      <c r="E1321" s="227">
        <v>43251</v>
      </c>
      <c r="F1321" s="228">
        <v>88275482.5</v>
      </c>
      <c r="G1321" s="229">
        <v>1.14E-2</v>
      </c>
    </row>
    <row r="1322" spans="1:7" x14ac:dyDescent="0.25">
      <c r="A1322" s="160" t="s">
        <v>2062</v>
      </c>
      <c r="B1322" s="160" t="s">
        <v>2068</v>
      </c>
      <c r="E1322" s="227">
        <v>43281</v>
      </c>
      <c r="F1322" s="228">
        <v>88275482.5</v>
      </c>
      <c r="G1322" s="229">
        <v>1.14E-2</v>
      </c>
    </row>
    <row r="1323" spans="1:7" x14ac:dyDescent="0.25">
      <c r="A1323" s="160" t="s">
        <v>2062</v>
      </c>
      <c r="B1323" s="160" t="s">
        <v>2069</v>
      </c>
      <c r="E1323" s="227">
        <v>43312</v>
      </c>
      <c r="F1323" s="228">
        <v>88196247.430000007</v>
      </c>
      <c r="G1323" s="229">
        <v>1.14E-2</v>
      </c>
    </row>
    <row r="1324" spans="1:7" x14ac:dyDescent="0.25">
      <c r="A1324" s="160" t="s">
        <v>2062</v>
      </c>
      <c r="B1324" s="160" t="s">
        <v>2070</v>
      </c>
      <c r="E1324" s="227">
        <v>43343</v>
      </c>
      <c r="F1324" s="228">
        <v>88117012.359999999</v>
      </c>
      <c r="G1324" s="229">
        <v>1.14E-2</v>
      </c>
    </row>
    <row r="1325" spans="1:7" x14ac:dyDescent="0.25">
      <c r="A1325" s="160" t="s">
        <v>2062</v>
      </c>
      <c r="B1325" s="160" t="s">
        <v>2071</v>
      </c>
      <c r="E1325" s="227">
        <v>43373</v>
      </c>
      <c r="F1325" s="228">
        <v>88117012.359999999</v>
      </c>
      <c r="G1325" s="229">
        <v>1.14E-2</v>
      </c>
    </row>
    <row r="1326" spans="1:7" x14ac:dyDescent="0.25">
      <c r="A1326" s="160" t="s">
        <v>2062</v>
      </c>
      <c r="B1326" s="160" t="s">
        <v>2072</v>
      </c>
      <c r="E1326" s="227">
        <v>43404</v>
      </c>
      <c r="F1326" s="228">
        <v>88117012.359999999</v>
      </c>
      <c r="G1326" s="229">
        <v>1.14E-2</v>
      </c>
    </row>
    <row r="1327" spans="1:7" x14ac:dyDescent="0.25">
      <c r="A1327" s="160" t="s">
        <v>2062</v>
      </c>
      <c r="B1327" s="160" t="s">
        <v>2073</v>
      </c>
      <c r="E1327" s="227">
        <v>43434</v>
      </c>
      <c r="F1327" s="228">
        <v>88117012.359999999</v>
      </c>
      <c r="G1327" s="229">
        <v>1.14E-2</v>
      </c>
    </row>
    <row r="1328" spans="1:7" x14ac:dyDescent="0.25">
      <c r="A1328" s="160" t="s">
        <v>2062</v>
      </c>
      <c r="B1328" s="160" t="s">
        <v>2074</v>
      </c>
      <c r="E1328" s="227">
        <v>43465</v>
      </c>
      <c r="F1328" s="228">
        <v>88117012.359999999</v>
      </c>
      <c r="G1328" s="229">
        <v>1.14E-2</v>
      </c>
    </row>
    <row r="1329" spans="1:7" x14ac:dyDescent="0.25">
      <c r="A1329" s="160" t="s">
        <v>2075</v>
      </c>
      <c r="B1329" s="160" t="s">
        <v>2076</v>
      </c>
      <c r="E1329" s="227">
        <v>43131</v>
      </c>
      <c r="F1329" s="228">
        <v>1250971.67</v>
      </c>
      <c r="G1329" s="229">
        <v>2.9599999999999998E-2</v>
      </c>
    </row>
    <row r="1330" spans="1:7" x14ac:dyDescent="0.25">
      <c r="A1330" s="160" t="s">
        <v>2075</v>
      </c>
      <c r="B1330" s="160" t="s">
        <v>2077</v>
      </c>
      <c r="E1330" s="227">
        <v>43159</v>
      </c>
      <c r="F1330" s="228">
        <v>1250971.67</v>
      </c>
      <c r="G1330" s="229">
        <v>2.9599999999999998E-2</v>
      </c>
    </row>
    <row r="1331" spans="1:7" x14ac:dyDescent="0.25">
      <c r="A1331" s="160" t="s">
        <v>2075</v>
      </c>
      <c r="B1331" s="160" t="s">
        <v>2078</v>
      </c>
      <c r="E1331" s="227">
        <v>43190</v>
      </c>
      <c r="F1331" s="228">
        <v>1250971.67</v>
      </c>
      <c r="G1331" s="229">
        <v>2.9599999999999998E-2</v>
      </c>
    </row>
    <row r="1332" spans="1:7" x14ac:dyDescent="0.25">
      <c r="A1332" s="160" t="s">
        <v>2075</v>
      </c>
      <c r="B1332" s="160" t="s">
        <v>2079</v>
      </c>
      <c r="E1332" s="227">
        <v>43220</v>
      </c>
      <c r="F1332" s="228">
        <v>1250971.67</v>
      </c>
      <c r="G1332" s="229">
        <v>2.9599999999999998E-2</v>
      </c>
    </row>
    <row r="1333" spans="1:7" x14ac:dyDescent="0.25">
      <c r="A1333" s="160" t="s">
        <v>2075</v>
      </c>
      <c r="B1333" s="160" t="s">
        <v>2080</v>
      </c>
      <c r="E1333" s="227">
        <v>43251</v>
      </c>
      <c r="F1333" s="228">
        <v>1473456.72</v>
      </c>
      <c r="G1333" s="229">
        <v>2.9599999999999998E-2</v>
      </c>
    </row>
    <row r="1334" spans="1:7" x14ac:dyDescent="0.25">
      <c r="A1334" s="160" t="s">
        <v>2075</v>
      </c>
      <c r="B1334" s="160" t="s">
        <v>2081</v>
      </c>
      <c r="E1334" s="227">
        <v>43281</v>
      </c>
      <c r="F1334" s="228">
        <v>1695964.45</v>
      </c>
      <c r="G1334" s="229">
        <v>2.9599999999999998E-2</v>
      </c>
    </row>
    <row r="1335" spans="1:7" x14ac:dyDescent="0.25">
      <c r="A1335" s="160" t="s">
        <v>2075</v>
      </c>
      <c r="B1335" s="160" t="s">
        <v>2082</v>
      </c>
      <c r="E1335" s="227">
        <v>43312</v>
      </c>
      <c r="F1335" s="228">
        <v>1696417.88</v>
      </c>
      <c r="G1335" s="229">
        <v>2.9599999999999998E-2</v>
      </c>
    </row>
    <row r="1336" spans="1:7" x14ac:dyDescent="0.25">
      <c r="A1336" s="160" t="s">
        <v>2075</v>
      </c>
      <c r="B1336" s="160" t="s">
        <v>2083</v>
      </c>
      <c r="E1336" s="227">
        <v>43343</v>
      </c>
      <c r="F1336" s="228">
        <v>1696848.62</v>
      </c>
      <c r="G1336" s="229">
        <v>2.9599999999999998E-2</v>
      </c>
    </row>
    <row r="1337" spans="1:7" x14ac:dyDescent="0.25">
      <c r="A1337" s="160" t="s">
        <v>2075</v>
      </c>
      <c r="B1337" s="160" t="s">
        <v>2084</v>
      </c>
      <c r="E1337" s="227">
        <v>43373</v>
      </c>
      <c r="F1337" s="228">
        <v>1696848.62</v>
      </c>
      <c r="G1337" s="229">
        <v>2.9599999999999998E-2</v>
      </c>
    </row>
    <row r="1338" spans="1:7" x14ac:dyDescent="0.25">
      <c r="A1338" s="160" t="s">
        <v>2075</v>
      </c>
      <c r="B1338" s="160" t="s">
        <v>2085</v>
      </c>
      <c r="E1338" s="227">
        <v>43404</v>
      </c>
      <c r="F1338" s="228">
        <v>1696848.62</v>
      </c>
      <c r="G1338" s="229">
        <v>2.9599999999999998E-2</v>
      </c>
    </row>
    <row r="1339" spans="1:7" x14ac:dyDescent="0.25">
      <c r="A1339" s="160" t="s">
        <v>2075</v>
      </c>
      <c r="B1339" s="160" t="s">
        <v>2086</v>
      </c>
      <c r="E1339" s="227">
        <v>43434</v>
      </c>
      <c r="F1339" s="228">
        <v>1696848.62</v>
      </c>
      <c r="G1339" s="229">
        <v>2.9599999999999998E-2</v>
      </c>
    </row>
    <row r="1340" spans="1:7" x14ac:dyDescent="0.25">
      <c r="A1340" s="160" t="s">
        <v>2075</v>
      </c>
      <c r="B1340" s="160" t="s">
        <v>2087</v>
      </c>
      <c r="E1340" s="227">
        <v>43465</v>
      </c>
      <c r="F1340" s="228">
        <v>1696848.62</v>
      </c>
      <c r="G1340" s="229">
        <v>2.9599999999999998E-2</v>
      </c>
    </row>
    <row r="1341" spans="1:7" x14ac:dyDescent="0.25">
      <c r="A1341" s="160" t="s">
        <v>2088</v>
      </c>
      <c r="B1341" s="160" t="s">
        <v>2089</v>
      </c>
      <c r="E1341" s="227">
        <v>43131</v>
      </c>
      <c r="F1341" s="228">
        <v>23467176.829999998</v>
      </c>
      <c r="G1341" s="229">
        <v>2.9599999999999998E-2</v>
      </c>
    </row>
    <row r="1342" spans="1:7" x14ac:dyDescent="0.25">
      <c r="A1342" s="160" t="s">
        <v>2088</v>
      </c>
      <c r="B1342" s="160" t="s">
        <v>2090</v>
      </c>
      <c r="E1342" s="227">
        <v>43159</v>
      </c>
      <c r="F1342" s="228">
        <v>23467176.829999998</v>
      </c>
      <c r="G1342" s="229">
        <v>2.9599999999999998E-2</v>
      </c>
    </row>
    <row r="1343" spans="1:7" x14ac:dyDescent="0.25">
      <c r="A1343" s="160" t="s">
        <v>2088</v>
      </c>
      <c r="B1343" s="160" t="s">
        <v>2091</v>
      </c>
      <c r="E1343" s="227">
        <v>43190</v>
      </c>
      <c r="F1343" s="228">
        <v>23467176.829999998</v>
      </c>
      <c r="G1343" s="229">
        <v>2.9599999999999998E-2</v>
      </c>
    </row>
    <row r="1344" spans="1:7" x14ac:dyDescent="0.25">
      <c r="A1344" s="160" t="s">
        <v>2088</v>
      </c>
      <c r="B1344" s="160" t="s">
        <v>2092</v>
      </c>
      <c r="E1344" s="227">
        <v>43220</v>
      </c>
      <c r="F1344" s="228">
        <v>23467176.829999998</v>
      </c>
      <c r="G1344" s="229">
        <v>2.9599999999999998E-2</v>
      </c>
    </row>
    <row r="1345" spans="1:7" x14ac:dyDescent="0.25">
      <c r="A1345" s="160" t="s">
        <v>2088</v>
      </c>
      <c r="B1345" s="160" t="s">
        <v>2093</v>
      </c>
      <c r="E1345" s="227">
        <v>43251</v>
      </c>
      <c r="F1345" s="228">
        <v>23467176.829999998</v>
      </c>
      <c r="G1345" s="229">
        <v>2.9599999999999998E-2</v>
      </c>
    </row>
    <row r="1346" spans="1:7" x14ac:dyDescent="0.25">
      <c r="A1346" s="160" t="s">
        <v>2088</v>
      </c>
      <c r="B1346" s="160" t="s">
        <v>2094</v>
      </c>
      <c r="E1346" s="227">
        <v>43281</v>
      </c>
      <c r="F1346" s="228">
        <v>23467176.829999998</v>
      </c>
      <c r="G1346" s="229">
        <v>2.9599999999999998E-2</v>
      </c>
    </row>
    <row r="1347" spans="1:7" x14ac:dyDescent="0.25">
      <c r="A1347" s="160" t="s">
        <v>2088</v>
      </c>
      <c r="B1347" s="160" t="s">
        <v>2095</v>
      </c>
      <c r="E1347" s="227">
        <v>43312</v>
      </c>
      <c r="F1347" s="228">
        <v>23467176.829999998</v>
      </c>
      <c r="G1347" s="229">
        <v>2.9599999999999998E-2</v>
      </c>
    </row>
    <row r="1348" spans="1:7" x14ac:dyDescent="0.25">
      <c r="A1348" s="160" t="s">
        <v>2088</v>
      </c>
      <c r="B1348" s="160" t="s">
        <v>2096</v>
      </c>
      <c r="E1348" s="227">
        <v>43343</v>
      </c>
      <c r="F1348" s="228">
        <v>23467176.829999998</v>
      </c>
      <c r="G1348" s="229">
        <v>2.9599999999999998E-2</v>
      </c>
    </row>
    <row r="1349" spans="1:7" x14ac:dyDescent="0.25">
      <c r="A1349" s="160" t="s">
        <v>2088</v>
      </c>
      <c r="B1349" s="160" t="s">
        <v>2097</v>
      </c>
      <c r="E1349" s="227">
        <v>43373</v>
      </c>
      <c r="F1349" s="228">
        <v>23467176.829999998</v>
      </c>
      <c r="G1349" s="229">
        <v>2.9599999999999998E-2</v>
      </c>
    </row>
    <row r="1350" spans="1:7" x14ac:dyDescent="0.25">
      <c r="A1350" s="160" t="s">
        <v>2088</v>
      </c>
      <c r="B1350" s="160" t="s">
        <v>2098</v>
      </c>
      <c r="E1350" s="227">
        <v>43404</v>
      </c>
      <c r="F1350" s="228">
        <v>23467176.829999998</v>
      </c>
      <c r="G1350" s="229">
        <v>2.9599999999999998E-2</v>
      </c>
    </row>
    <row r="1351" spans="1:7" x14ac:dyDescent="0.25">
      <c r="A1351" s="160" t="s">
        <v>2088</v>
      </c>
      <c r="B1351" s="160" t="s">
        <v>2099</v>
      </c>
      <c r="E1351" s="227">
        <v>43434</v>
      </c>
      <c r="F1351" s="228">
        <v>23467176.829999998</v>
      </c>
      <c r="G1351" s="229">
        <v>2.9599999999999998E-2</v>
      </c>
    </row>
    <row r="1352" spans="1:7" x14ac:dyDescent="0.25">
      <c r="A1352" s="160" t="s">
        <v>2088</v>
      </c>
      <c r="B1352" s="160" t="s">
        <v>2100</v>
      </c>
      <c r="E1352" s="227">
        <v>43465</v>
      </c>
      <c r="F1352" s="228">
        <v>23467176.829999998</v>
      </c>
      <c r="G1352" s="229">
        <v>2.9599999999999998E-2</v>
      </c>
    </row>
    <row r="1353" spans="1:7" x14ac:dyDescent="0.25">
      <c r="A1353" s="160" t="s">
        <v>2101</v>
      </c>
      <c r="B1353" s="160" t="s">
        <v>2102</v>
      </c>
      <c r="E1353" s="227">
        <v>43131</v>
      </c>
      <c r="F1353" s="228">
        <v>1553086.48</v>
      </c>
      <c r="G1353" s="229">
        <v>1.5299999999999999E-2</v>
      </c>
    </row>
    <row r="1354" spans="1:7" x14ac:dyDescent="0.25">
      <c r="A1354" s="160" t="s">
        <v>2101</v>
      </c>
      <c r="B1354" s="160" t="s">
        <v>2103</v>
      </c>
      <c r="E1354" s="227">
        <v>43159</v>
      </c>
      <c r="F1354" s="228">
        <v>1553086.48</v>
      </c>
      <c r="G1354" s="229">
        <v>1.5299999999999999E-2</v>
      </c>
    </row>
    <row r="1355" spans="1:7" x14ac:dyDescent="0.25">
      <c r="A1355" s="160" t="s">
        <v>2101</v>
      </c>
      <c r="B1355" s="160" t="s">
        <v>2104</v>
      </c>
      <c r="E1355" s="227">
        <v>43190</v>
      </c>
      <c r="F1355" s="228">
        <v>1553086.48</v>
      </c>
      <c r="G1355" s="229">
        <v>1.5299999999999999E-2</v>
      </c>
    </row>
    <row r="1356" spans="1:7" x14ac:dyDescent="0.25">
      <c r="A1356" s="160" t="s">
        <v>2101</v>
      </c>
      <c r="B1356" s="160" t="s">
        <v>2105</v>
      </c>
      <c r="E1356" s="227">
        <v>43220</v>
      </c>
      <c r="F1356" s="228">
        <v>1553086.48</v>
      </c>
      <c r="G1356" s="229">
        <v>1.5299999999999999E-2</v>
      </c>
    </row>
    <row r="1357" spans="1:7" x14ac:dyDescent="0.25">
      <c r="A1357" s="160" t="s">
        <v>2101</v>
      </c>
      <c r="B1357" s="160" t="s">
        <v>2106</v>
      </c>
      <c r="E1357" s="227">
        <v>43251</v>
      </c>
      <c r="F1357" s="228">
        <v>1553086.48</v>
      </c>
      <c r="G1357" s="229">
        <v>1.5299999999999999E-2</v>
      </c>
    </row>
    <row r="1358" spans="1:7" x14ac:dyDescent="0.25">
      <c r="A1358" s="160" t="s">
        <v>2101</v>
      </c>
      <c r="B1358" s="160" t="s">
        <v>2107</v>
      </c>
      <c r="E1358" s="227">
        <v>43281</v>
      </c>
      <c r="F1358" s="228">
        <v>1553086.48</v>
      </c>
      <c r="G1358" s="229">
        <v>1.5299999999999999E-2</v>
      </c>
    </row>
    <row r="1359" spans="1:7" x14ac:dyDescent="0.25">
      <c r="A1359" s="160" t="s">
        <v>2101</v>
      </c>
      <c r="B1359" s="160" t="s">
        <v>2108</v>
      </c>
      <c r="E1359" s="227">
        <v>43312</v>
      </c>
      <c r="F1359" s="228">
        <v>1553086.48</v>
      </c>
      <c r="G1359" s="229">
        <v>1.5299999999999999E-2</v>
      </c>
    </row>
    <row r="1360" spans="1:7" x14ac:dyDescent="0.25">
      <c r="A1360" s="160" t="s">
        <v>2101</v>
      </c>
      <c r="B1360" s="160" t="s">
        <v>2109</v>
      </c>
      <c r="E1360" s="227">
        <v>43343</v>
      </c>
      <c r="F1360" s="228">
        <v>1553086.48</v>
      </c>
      <c r="G1360" s="229">
        <v>1.5299999999999999E-2</v>
      </c>
    </row>
    <row r="1361" spans="1:7" x14ac:dyDescent="0.25">
      <c r="A1361" s="160" t="s">
        <v>2101</v>
      </c>
      <c r="B1361" s="160" t="s">
        <v>2110</v>
      </c>
      <c r="E1361" s="227">
        <v>43373</v>
      </c>
      <c r="F1361" s="228">
        <v>1553086.48</v>
      </c>
      <c r="G1361" s="229">
        <v>1.5299999999999999E-2</v>
      </c>
    </row>
    <row r="1362" spans="1:7" x14ac:dyDescent="0.25">
      <c r="A1362" s="160" t="s">
        <v>2101</v>
      </c>
      <c r="B1362" s="160" t="s">
        <v>2111</v>
      </c>
      <c r="E1362" s="227">
        <v>43404</v>
      </c>
      <c r="F1362" s="228">
        <v>1553086.48</v>
      </c>
      <c r="G1362" s="229">
        <v>1.5299999999999999E-2</v>
      </c>
    </row>
    <row r="1363" spans="1:7" x14ac:dyDescent="0.25">
      <c r="A1363" s="160" t="s">
        <v>2101</v>
      </c>
      <c r="B1363" s="160" t="s">
        <v>2112</v>
      </c>
      <c r="E1363" s="227">
        <v>43434</v>
      </c>
      <c r="F1363" s="228">
        <v>2563964.83</v>
      </c>
      <c r="G1363" s="229">
        <v>1.5299999999999999E-2</v>
      </c>
    </row>
    <row r="1364" spans="1:7" x14ac:dyDescent="0.25">
      <c r="A1364" s="160" t="s">
        <v>2101</v>
      </c>
      <c r="B1364" s="160" t="s">
        <v>2113</v>
      </c>
      <c r="E1364" s="227">
        <v>43465</v>
      </c>
      <c r="F1364" s="228">
        <v>3633631.06</v>
      </c>
      <c r="G1364" s="229">
        <v>1.5299999999999999E-2</v>
      </c>
    </row>
    <row r="1365" spans="1:7" x14ac:dyDescent="0.25">
      <c r="A1365" s="160" t="s">
        <v>2114</v>
      </c>
      <c r="B1365" s="160" t="s">
        <v>2115</v>
      </c>
      <c r="E1365" s="227">
        <v>43131</v>
      </c>
      <c r="F1365" s="228">
        <v>20479448.09</v>
      </c>
      <c r="G1365" s="229">
        <v>1.5299999999999999E-2</v>
      </c>
    </row>
    <row r="1366" spans="1:7" x14ac:dyDescent="0.25">
      <c r="A1366" s="160" t="s">
        <v>2114</v>
      </c>
      <c r="B1366" s="160" t="s">
        <v>2116</v>
      </c>
      <c r="E1366" s="227">
        <v>43159</v>
      </c>
      <c r="F1366" s="228">
        <v>20479448.09</v>
      </c>
      <c r="G1366" s="229">
        <v>1.5299999999999999E-2</v>
      </c>
    </row>
    <row r="1367" spans="1:7" x14ac:dyDescent="0.25">
      <c r="A1367" s="160" t="s">
        <v>2114</v>
      </c>
      <c r="B1367" s="160" t="s">
        <v>2117</v>
      </c>
      <c r="E1367" s="227">
        <v>43190</v>
      </c>
      <c r="F1367" s="228">
        <v>20479448.09</v>
      </c>
      <c r="G1367" s="229">
        <v>1.5299999999999999E-2</v>
      </c>
    </row>
    <row r="1368" spans="1:7" x14ac:dyDescent="0.25">
      <c r="A1368" s="160" t="s">
        <v>2114</v>
      </c>
      <c r="B1368" s="160" t="s">
        <v>2118</v>
      </c>
      <c r="E1368" s="227">
        <v>43220</v>
      </c>
      <c r="F1368" s="228">
        <v>20479448.09</v>
      </c>
      <c r="G1368" s="229">
        <v>1.5299999999999999E-2</v>
      </c>
    </row>
    <row r="1369" spans="1:7" x14ac:dyDescent="0.25">
      <c r="A1369" s="160" t="s">
        <v>2114</v>
      </c>
      <c r="B1369" s="160" t="s">
        <v>2119</v>
      </c>
      <c r="E1369" s="227">
        <v>43251</v>
      </c>
      <c r="F1369" s="228">
        <v>20479448.09</v>
      </c>
      <c r="G1369" s="229">
        <v>1.5299999999999999E-2</v>
      </c>
    </row>
    <row r="1370" spans="1:7" x14ac:dyDescent="0.25">
      <c r="A1370" s="160" t="s">
        <v>2114</v>
      </c>
      <c r="B1370" s="160" t="s">
        <v>2120</v>
      </c>
      <c r="E1370" s="227">
        <v>43281</v>
      </c>
      <c r="F1370" s="228">
        <v>20479448.09</v>
      </c>
      <c r="G1370" s="229">
        <v>1.5299999999999999E-2</v>
      </c>
    </row>
    <row r="1371" spans="1:7" x14ac:dyDescent="0.25">
      <c r="A1371" s="160" t="s">
        <v>2114</v>
      </c>
      <c r="B1371" s="160" t="s">
        <v>2121</v>
      </c>
      <c r="E1371" s="227">
        <v>43312</v>
      </c>
      <c r="F1371" s="228">
        <v>20479448.09</v>
      </c>
      <c r="G1371" s="229">
        <v>1.5299999999999999E-2</v>
      </c>
    </row>
    <row r="1372" spans="1:7" x14ac:dyDescent="0.25">
      <c r="A1372" s="160" t="s">
        <v>2114</v>
      </c>
      <c r="B1372" s="160" t="s">
        <v>2122</v>
      </c>
      <c r="E1372" s="227">
        <v>43343</v>
      </c>
      <c r="F1372" s="228">
        <v>20479448.09</v>
      </c>
      <c r="G1372" s="229">
        <v>1.5299999999999999E-2</v>
      </c>
    </row>
    <row r="1373" spans="1:7" x14ac:dyDescent="0.25">
      <c r="A1373" s="160" t="s">
        <v>2114</v>
      </c>
      <c r="B1373" s="160" t="s">
        <v>2123</v>
      </c>
      <c r="E1373" s="227">
        <v>43373</v>
      </c>
      <c r="F1373" s="228">
        <v>20479448.09</v>
      </c>
      <c r="G1373" s="229">
        <v>1.5299999999999999E-2</v>
      </c>
    </row>
    <row r="1374" spans="1:7" x14ac:dyDescent="0.25">
      <c r="A1374" s="160" t="s">
        <v>2114</v>
      </c>
      <c r="B1374" s="160" t="s">
        <v>2124</v>
      </c>
      <c r="E1374" s="227">
        <v>43404</v>
      </c>
      <c r="F1374" s="228">
        <v>20479448.09</v>
      </c>
      <c r="G1374" s="229">
        <v>1.5299999999999999E-2</v>
      </c>
    </row>
    <row r="1375" spans="1:7" x14ac:dyDescent="0.25">
      <c r="A1375" s="160" t="s">
        <v>2114</v>
      </c>
      <c r="B1375" s="160" t="s">
        <v>2125</v>
      </c>
      <c r="E1375" s="227">
        <v>43434</v>
      </c>
      <c r="F1375" s="228">
        <v>20474207.309999999</v>
      </c>
      <c r="G1375" s="229">
        <v>1.5299999999999999E-2</v>
      </c>
    </row>
    <row r="1376" spans="1:7" x14ac:dyDescent="0.25">
      <c r="A1376" s="160" t="s">
        <v>2114</v>
      </c>
      <c r="B1376" s="160" t="s">
        <v>2126</v>
      </c>
      <c r="E1376" s="227">
        <v>43465</v>
      </c>
      <c r="F1376" s="228">
        <v>20468966.530000001</v>
      </c>
      <c r="G1376" s="229">
        <v>1.5299999999999999E-2</v>
      </c>
    </row>
    <row r="1377" spans="1:7" x14ac:dyDescent="0.25">
      <c r="A1377" s="160" t="s">
        <v>2127</v>
      </c>
      <c r="B1377" s="160" t="s">
        <v>2128</v>
      </c>
      <c r="E1377" s="227">
        <v>43131</v>
      </c>
      <c r="F1377" s="228">
        <v>0</v>
      </c>
      <c r="G1377" s="229">
        <v>0</v>
      </c>
    </row>
    <row r="1378" spans="1:7" x14ac:dyDescent="0.25">
      <c r="A1378" s="160" t="s">
        <v>2127</v>
      </c>
      <c r="B1378" s="160" t="s">
        <v>2129</v>
      </c>
      <c r="E1378" s="227">
        <v>43159</v>
      </c>
      <c r="F1378" s="228">
        <v>0</v>
      </c>
      <c r="G1378" s="229">
        <v>0</v>
      </c>
    </row>
    <row r="1379" spans="1:7" x14ac:dyDescent="0.25">
      <c r="A1379" s="160" t="s">
        <v>2127</v>
      </c>
      <c r="B1379" s="160" t="s">
        <v>2130</v>
      </c>
      <c r="E1379" s="227">
        <v>43190</v>
      </c>
      <c r="F1379" s="228">
        <v>0</v>
      </c>
      <c r="G1379" s="229">
        <v>0</v>
      </c>
    </row>
    <row r="1380" spans="1:7" x14ac:dyDescent="0.25">
      <c r="A1380" s="160" t="s">
        <v>2127</v>
      </c>
      <c r="B1380" s="160" t="s">
        <v>2131</v>
      </c>
      <c r="E1380" s="227">
        <v>43220</v>
      </c>
      <c r="F1380" s="228">
        <v>0</v>
      </c>
      <c r="G1380" s="229">
        <v>0</v>
      </c>
    </row>
    <row r="1381" spans="1:7" x14ac:dyDescent="0.25">
      <c r="A1381" s="160" t="s">
        <v>2127</v>
      </c>
      <c r="B1381" s="160" t="s">
        <v>2132</v>
      </c>
      <c r="E1381" s="227">
        <v>43251</v>
      </c>
      <c r="F1381" s="228">
        <v>0</v>
      </c>
      <c r="G1381" s="229">
        <v>0</v>
      </c>
    </row>
    <row r="1382" spans="1:7" x14ac:dyDescent="0.25">
      <c r="A1382" s="160" t="s">
        <v>2127</v>
      </c>
      <c r="B1382" s="160" t="s">
        <v>2133</v>
      </c>
      <c r="E1382" s="227">
        <v>43281</v>
      </c>
      <c r="F1382" s="228">
        <v>0</v>
      </c>
      <c r="G1382" s="229">
        <v>0</v>
      </c>
    </row>
    <row r="1383" spans="1:7" x14ac:dyDescent="0.25">
      <c r="A1383" s="160" t="s">
        <v>2127</v>
      </c>
      <c r="B1383" s="160" t="s">
        <v>2134</v>
      </c>
      <c r="E1383" s="227">
        <v>43312</v>
      </c>
      <c r="F1383" s="228">
        <v>0</v>
      </c>
      <c r="G1383" s="229">
        <v>0</v>
      </c>
    </row>
    <row r="1384" spans="1:7" x14ac:dyDescent="0.25">
      <c r="A1384" s="160" t="s">
        <v>2127</v>
      </c>
      <c r="B1384" s="160" t="s">
        <v>2135</v>
      </c>
      <c r="E1384" s="227">
        <v>43343</v>
      </c>
      <c r="F1384" s="228">
        <v>0</v>
      </c>
      <c r="G1384" s="229">
        <v>0</v>
      </c>
    </row>
    <row r="1385" spans="1:7" x14ac:dyDescent="0.25">
      <c r="A1385" s="160" t="s">
        <v>2127</v>
      </c>
      <c r="B1385" s="160" t="s">
        <v>2136</v>
      </c>
      <c r="E1385" s="227">
        <v>43373</v>
      </c>
      <c r="F1385" s="228">
        <v>0</v>
      </c>
      <c r="G1385" s="229">
        <v>0</v>
      </c>
    </row>
    <row r="1386" spans="1:7" x14ac:dyDescent="0.25">
      <c r="A1386" s="160" t="s">
        <v>2127</v>
      </c>
      <c r="B1386" s="160" t="s">
        <v>2137</v>
      </c>
      <c r="E1386" s="227">
        <v>43404</v>
      </c>
      <c r="F1386" s="228">
        <v>0</v>
      </c>
      <c r="G1386" s="229">
        <v>0</v>
      </c>
    </row>
    <row r="1387" spans="1:7" x14ac:dyDescent="0.25">
      <c r="A1387" s="160" t="s">
        <v>2127</v>
      </c>
      <c r="B1387" s="160" t="s">
        <v>2138</v>
      </c>
      <c r="E1387" s="227">
        <v>43434</v>
      </c>
      <c r="F1387" s="228">
        <v>0</v>
      </c>
      <c r="G1387" s="229">
        <v>0</v>
      </c>
    </row>
    <row r="1388" spans="1:7" x14ac:dyDescent="0.25">
      <c r="A1388" s="160" t="s">
        <v>2127</v>
      </c>
      <c r="B1388" s="160" t="s">
        <v>2139</v>
      </c>
      <c r="E1388" s="227">
        <v>43465</v>
      </c>
      <c r="F1388" s="228">
        <v>0</v>
      </c>
      <c r="G1388" s="229">
        <v>0</v>
      </c>
    </row>
    <row r="1389" spans="1:7" x14ac:dyDescent="0.25">
      <c r="A1389" s="160" t="s">
        <v>2140</v>
      </c>
      <c r="B1389" s="160" t="s">
        <v>2141</v>
      </c>
      <c r="E1389" s="227">
        <v>43131</v>
      </c>
      <c r="F1389" s="228">
        <v>7392428.4699999997</v>
      </c>
      <c r="G1389" s="229">
        <v>5.3600000000000002E-2</v>
      </c>
    </row>
    <row r="1390" spans="1:7" x14ac:dyDescent="0.25">
      <c r="A1390" s="160" t="s">
        <v>2140</v>
      </c>
      <c r="B1390" s="160" t="s">
        <v>2142</v>
      </c>
      <c r="E1390" s="227">
        <v>43159</v>
      </c>
      <c r="F1390" s="228">
        <v>7383645.8600000003</v>
      </c>
      <c r="G1390" s="229">
        <v>5.3600000000000002E-2</v>
      </c>
    </row>
    <row r="1391" spans="1:7" x14ac:dyDescent="0.25">
      <c r="A1391" s="160" t="s">
        <v>2140</v>
      </c>
      <c r="B1391" s="160" t="s">
        <v>2143</v>
      </c>
      <c r="E1391" s="227">
        <v>43190</v>
      </c>
      <c r="F1391" s="228">
        <v>7383645.8600000003</v>
      </c>
      <c r="G1391" s="229">
        <v>5.3600000000000002E-2</v>
      </c>
    </row>
    <row r="1392" spans="1:7" x14ac:dyDescent="0.25">
      <c r="A1392" s="160" t="s">
        <v>2140</v>
      </c>
      <c r="B1392" s="160" t="s">
        <v>2144</v>
      </c>
      <c r="E1392" s="227">
        <v>43220</v>
      </c>
      <c r="F1392" s="228">
        <v>7383645.8600000003</v>
      </c>
      <c r="G1392" s="229">
        <v>5.3600000000000002E-2</v>
      </c>
    </row>
    <row r="1393" spans="1:7" x14ac:dyDescent="0.25">
      <c r="A1393" s="160" t="s">
        <v>2140</v>
      </c>
      <c r="B1393" s="160" t="s">
        <v>2145</v>
      </c>
      <c r="E1393" s="227">
        <v>43251</v>
      </c>
      <c r="F1393" s="228">
        <v>7392794.3600000003</v>
      </c>
      <c r="G1393" s="229">
        <v>5.3600000000000002E-2</v>
      </c>
    </row>
    <row r="1394" spans="1:7" x14ac:dyDescent="0.25">
      <c r="A1394" s="160" t="s">
        <v>2140</v>
      </c>
      <c r="B1394" s="160" t="s">
        <v>2146</v>
      </c>
      <c r="E1394" s="227">
        <v>43281</v>
      </c>
      <c r="F1394" s="228">
        <v>7402183.6100000003</v>
      </c>
      <c r="G1394" s="229">
        <v>5.3600000000000002E-2</v>
      </c>
    </row>
    <row r="1395" spans="1:7" x14ac:dyDescent="0.25">
      <c r="A1395" s="160" t="s">
        <v>2140</v>
      </c>
      <c r="B1395" s="160" t="s">
        <v>2147</v>
      </c>
      <c r="E1395" s="227">
        <v>43312</v>
      </c>
      <c r="F1395" s="228">
        <v>7402825.6100000003</v>
      </c>
      <c r="G1395" s="229">
        <v>5.3600000000000002E-2</v>
      </c>
    </row>
    <row r="1396" spans="1:7" x14ac:dyDescent="0.25">
      <c r="A1396" s="160" t="s">
        <v>2140</v>
      </c>
      <c r="B1396" s="160" t="s">
        <v>2148</v>
      </c>
      <c r="E1396" s="227">
        <v>43343</v>
      </c>
      <c r="F1396" s="228">
        <v>7403226.8600000003</v>
      </c>
      <c r="G1396" s="229">
        <v>5.3600000000000002E-2</v>
      </c>
    </row>
    <row r="1397" spans="1:7" x14ac:dyDescent="0.25">
      <c r="A1397" s="160" t="s">
        <v>2140</v>
      </c>
      <c r="B1397" s="160" t="s">
        <v>2149</v>
      </c>
      <c r="E1397" s="227">
        <v>43373</v>
      </c>
      <c r="F1397" s="228">
        <v>7403387.3600000003</v>
      </c>
      <c r="G1397" s="229">
        <v>5.3600000000000002E-2</v>
      </c>
    </row>
    <row r="1398" spans="1:7" x14ac:dyDescent="0.25">
      <c r="A1398" s="160" t="s">
        <v>2140</v>
      </c>
      <c r="B1398" s="160" t="s">
        <v>2150</v>
      </c>
      <c r="E1398" s="227">
        <v>43404</v>
      </c>
      <c r="F1398" s="228">
        <v>7403790.8600000003</v>
      </c>
      <c r="G1398" s="229">
        <v>5.3600000000000002E-2</v>
      </c>
    </row>
    <row r="1399" spans="1:7" x14ac:dyDescent="0.25">
      <c r="A1399" s="160" t="s">
        <v>2140</v>
      </c>
      <c r="B1399" s="160" t="s">
        <v>2151</v>
      </c>
      <c r="E1399" s="227">
        <v>43434</v>
      </c>
      <c r="F1399" s="228">
        <v>7404560.3600000003</v>
      </c>
      <c r="G1399" s="229">
        <v>5.3600000000000002E-2</v>
      </c>
    </row>
    <row r="1400" spans="1:7" x14ac:dyDescent="0.25">
      <c r="A1400" s="160" t="s">
        <v>2140</v>
      </c>
      <c r="B1400" s="160" t="s">
        <v>2152</v>
      </c>
      <c r="E1400" s="227">
        <v>43465</v>
      </c>
      <c r="F1400" s="228">
        <v>7371902.9900000002</v>
      </c>
      <c r="G1400" s="229">
        <v>5.3600000000000002E-2</v>
      </c>
    </row>
    <row r="1401" spans="1:7" x14ac:dyDescent="0.25">
      <c r="A1401" s="160" t="s">
        <v>2153</v>
      </c>
      <c r="B1401" s="160" t="s">
        <v>2154</v>
      </c>
      <c r="E1401" s="227">
        <v>43131</v>
      </c>
      <c r="F1401" s="228">
        <v>2272860.64</v>
      </c>
      <c r="G1401" s="229">
        <v>2.3599999999999999E-2</v>
      </c>
    </row>
    <row r="1402" spans="1:7" x14ac:dyDescent="0.25">
      <c r="A1402" s="160" t="s">
        <v>2153</v>
      </c>
      <c r="B1402" s="160" t="s">
        <v>2155</v>
      </c>
      <c r="E1402" s="227">
        <v>43159</v>
      </c>
      <c r="F1402" s="228">
        <v>2272860.64</v>
      </c>
      <c r="G1402" s="229">
        <v>2.3599999999999999E-2</v>
      </c>
    </row>
    <row r="1403" spans="1:7" x14ac:dyDescent="0.25">
      <c r="A1403" s="160" t="s">
        <v>2153</v>
      </c>
      <c r="B1403" s="160" t="s">
        <v>2156</v>
      </c>
      <c r="E1403" s="227">
        <v>43190</v>
      </c>
      <c r="F1403" s="228">
        <v>2272860.64</v>
      </c>
      <c r="G1403" s="229">
        <v>2.3599999999999999E-2</v>
      </c>
    </row>
    <row r="1404" spans="1:7" x14ac:dyDescent="0.25">
      <c r="A1404" s="160" t="s">
        <v>2153</v>
      </c>
      <c r="B1404" s="160" t="s">
        <v>2157</v>
      </c>
      <c r="E1404" s="227">
        <v>43220</v>
      </c>
      <c r="F1404" s="228">
        <v>2272860.64</v>
      </c>
      <c r="G1404" s="229">
        <v>2.3599999999999999E-2</v>
      </c>
    </row>
    <row r="1405" spans="1:7" x14ac:dyDescent="0.25">
      <c r="A1405" s="160" t="s">
        <v>2153</v>
      </c>
      <c r="B1405" s="160" t="s">
        <v>2158</v>
      </c>
      <c r="E1405" s="227">
        <v>43251</v>
      </c>
      <c r="F1405" s="228">
        <v>2272860.64</v>
      </c>
      <c r="G1405" s="229">
        <v>2.3599999999999999E-2</v>
      </c>
    </row>
    <row r="1406" spans="1:7" x14ac:dyDescent="0.25">
      <c r="A1406" s="160" t="s">
        <v>2153</v>
      </c>
      <c r="B1406" s="160" t="s">
        <v>2159</v>
      </c>
      <c r="E1406" s="227">
        <v>43281</v>
      </c>
      <c r="F1406" s="228">
        <v>2272860.64</v>
      </c>
      <c r="G1406" s="229">
        <v>2.3599999999999999E-2</v>
      </c>
    </row>
    <row r="1407" spans="1:7" x14ac:dyDescent="0.25">
      <c r="A1407" s="160" t="s">
        <v>2153</v>
      </c>
      <c r="B1407" s="160" t="s">
        <v>2160</v>
      </c>
      <c r="E1407" s="227">
        <v>43312</v>
      </c>
      <c r="F1407" s="228">
        <v>2272860.64</v>
      </c>
      <c r="G1407" s="229">
        <v>2.3599999999999999E-2</v>
      </c>
    </row>
    <row r="1408" spans="1:7" x14ac:dyDescent="0.25">
      <c r="A1408" s="160" t="s">
        <v>2153</v>
      </c>
      <c r="B1408" s="160" t="s">
        <v>2161</v>
      </c>
      <c r="E1408" s="227">
        <v>43343</v>
      </c>
      <c r="F1408" s="228">
        <v>2272860.64</v>
      </c>
      <c r="G1408" s="229">
        <v>2.3599999999999999E-2</v>
      </c>
    </row>
    <row r="1409" spans="1:7" x14ac:dyDescent="0.25">
      <c r="A1409" s="160" t="s">
        <v>2153</v>
      </c>
      <c r="B1409" s="160" t="s">
        <v>2162</v>
      </c>
      <c r="E1409" s="227">
        <v>43373</v>
      </c>
      <c r="F1409" s="228">
        <v>2272860.64</v>
      </c>
      <c r="G1409" s="229">
        <v>2.3599999999999999E-2</v>
      </c>
    </row>
    <row r="1410" spans="1:7" x14ac:dyDescent="0.25">
      <c r="A1410" s="160" t="s">
        <v>2153</v>
      </c>
      <c r="B1410" s="160" t="s">
        <v>2163</v>
      </c>
      <c r="E1410" s="227">
        <v>43404</v>
      </c>
      <c r="F1410" s="228">
        <v>2272860.64</v>
      </c>
      <c r="G1410" s="229">
        <v>2.3599999999999999E-2</v>
      </c>
    </row>
    <row r="1411" spans="1:7" x14ac:dyDescent="0.25">
      <c r="A1411" s="160" t="s">
        <v>2153</v>
      </c>
      <c r="B1411" s="160" t="s">
        <v>2164</v>
      </c>
      <c r="E1411" s="227">
        <v>43434</v>
      </c>
      <c r="F1411" s="228">
        <v>2272860.64</v>
      </c>
      <c r="G1411" s="229">
        <v>2.3599999999999999E-2</v>
      </c>
    </row>
    <row r="1412" spans="1:7" x14ac:dyDescent="0.25">
      <c r="A1412" s="160" t="s">
        <v>2153</v>
      </c>
      <c r="B1412" s="160" t="s">
        <v>2165</v>
      </c>
      <c r="E1412" s="227">
        <v>43465</v>
      </c>
      <c r="F1412" s="228">
        <v>2272860.64</v>
      </c>
      <c r="G1412" s="229">
        <v>2.3599999999999999E-2</v>
      </c>
    </row>
    <row r="1413" spans="1:7" x14ac:dyDescent="0.25">
      <c r="A1413" s="160" t="s">
        <v>2166</v>
      </c>
      <c r="B1413" s="160" t="s">
        <v>2167</v>
      </c>
      <c r="E1413" s="227">
        <v>43131</v>
      </c>
      <c r="F1413" s="228">
        <v>4139010.11</v>
      </c>
      <c r="G1413" s="229">
        <v>6.5299999999999997E-2</v>
      </c>
    </row>
    <row r="1414" spans="1:7" x14ac:dyDescent="0.25">
      <c r="A1414" s="160" t="s">
        <v>2166</v>
      </c>
      <c r="B1414" s="160" t="s">
        <v>2168</v>
      </c>
      <c r="E1414" s="227">
        <v>43159</v>
      </c>
      <c r="F1414" s="228">
        <v>4130227.49</v>
      </c>
      <c r="G1414" s="229">
        <v>6.5299999999999997E-2</v>
      </c>
    </row>
    <row r="1415" spans="1:7" x14ac:dyDescent="0.25">
      <c r="A1415" s="160" t="s">
        <v>2166</v>
      </c>
      <c r="B1415" s="160" t="s">
        <v>2169</v>
      </c>
      <c r="E1415" s="227">
        <v>43190</v>
      </c>
      <c r="F1415" s="228">
        <v>4130227.49</v>
      </c>
      <c r="G1415" s="229">
        <v>6.5299999999999997E-2</v>
      </c>
    </row>
    <row r="1416" spans="1:7" x14ac:dyDescent="0.25">
      <c r="A1416" s="160" t="s">
        <v>2166</v>
      </c>
      <c r="B1416" s="160" t="s">
        <v>2170</v>
      </c>
      <c r="E1416" s="227">
        <v>43220</v>
      </c>
      <c r="F1416" s="228">
        <v>4130227.49</v>
      </c>
      <c r="G1416" s="229">
        <v>6.5299999999999997E-2</v>
      </c>
    </row>
    <row r="1417" spans="1:7" x14ac:dyDescent="0.25">
      <c r="A1417" s="160" t="s">
        <v>2166</v>
      </c>
      <c r="B1417" s="160" t="s">
        <v>2171</v>
      </c>
      <c r="E1417" s="227">
        <v>43251</v>
      </c>
      <c r="F1417" s="228">
        <v>4139375.99</v>
      </c>
      <c r="G1417" s="229">
        <v>6.5299999999999997E-2</v>
      </c>
    </row>
    <row r="1418" spans="1:7" x14ac:dyDescent="0.25">
      <c r="A1418" s="160" t="s">
        <v>2166</v>
      </c>
      <c r="B1418" s="160" t="s">
        <v>2172</v>
      </c>
      <c r="E1418" s="227">
        <v>43281</v>
      </c>
      <c r="F1418" s="228">
        <v>4148765.24</v>
      </c>
      <c r="G1418" s="229">
        <v>6.5299999999999997E-2</v>
      </c>
    </row>
    <row r="1419" spans="1:7" x14ac:dyDescent="0.25">
      <c r="A1419" s="160" t="s">
        <v>2166</v>
      </c>
      <c r="B1419" s="160" t="s">
        <v>2173</v>
      </c>
      <c r="E1419" s="227">
        <v>43312</v>
      </c>
      <c r="F1419" s="228">
        <v>4149407.24</v>
      </c>
      <c r="G1419" s="229">
        <v>6.5299999999999997E-2</v>
      </c>
    </row>
    <row r="1420" spans="1:7" x14ac:dyDescent="0.25">
      <c r="A1420" s="160" t="s">
        <v>2166</v>
      </c>
      <c r="B1420" s="160" t="s">
        <v>2174</v>
      </c>
      <c r="E1420" s="227">
        <v>43343</v>
      </c>
      <c r="F1420" s="228">
        <v>4149808.49</v>
      </c>
      <c r="G1420" s="229">
        <v>6.5299999999999997E-2</v>
      </c>
    </row>
    <row r="1421" spans="1:7" x14ac:dyDescent="0.25">
      <c r="A1421" s="160" t="s">
        <v>2166</v>
      </c>
      <c r="B1421" s="160" t="s">
        <v>2175</v>
      </c>
      <c r="E1421" s="227">
        <v>43373</v>
      </c>
      <c r="F1421" s="228">
        <v>4149968.99</v>
      </c>
      <c r="G1421" s="229">
        <v>6.5299999999999997E-2</v>
      </c>
    </row>
    <row r="1422" spans="1:7" x14ac:dyDescent="0.25">
      <c r="A1422" s="160" t="s">
        <v>2166</v>
      </c>
      <c r="B1422" s="160" t="s">
        <v>2176</v>
      </c>
      <c r="E1422" s="227">
        <v>43404</v>
      </c>
      <c r="F1422" s="228">
        <v>4150372.49</v>
      </c>
      <c r="G1422" s="229">
        <v>6.5299999999999997E-2</v>
      </c>
    </row>
    <row r="1423" spans="1:7" x14ac:dyDescent="0.25">
      <c r="A1423" s="160" t="s">
        <v>2166</v>
      </c>
      <c r="B1423" s="160" t="s">
        <v>2177</v>
      </c>
      <c r="E1423" s="227">
        <v>43434</v>
      </c>
      <c r="F1423" s="228">
        <v>4151141.98</v>
      </c>
      <c r="G1423" s="229">
        <v>6.5299999999999997E-2</v>
      </c>
    </row>
    <row r="1424" spans="1:7" x14ac:dyDescent="0.25">
      <c r="A1424" s="160" t="s">
        <v>2166</v>
      </c>
      <c r="B1424" s="160" t="s">
        <v>2178</v>
      </c>
      <c r="E1424" s="227">
        <v>43465</v>
      </c>
      <c r="F1424" s="228">
        <v>4118484.59</v>
      </c>
      <c r="G1424" s="229">
        <v>6.5299999999999997E-2</v>
      </c>
    </row>
    <row r="1425" spans="1:7" x14ac:dyDescent="0.25">
      <c r="A1425" s="160" t="s">
        <v>2179</v>
      </c>
      <c r="B1425" s="160" t="s">
        <v>2180</v>
      </c>
      <c r="E1425" s="227">
        <v>43131</v>
      </c>
      <c r="F1425" s="228">
        <v>7386798.9500000002</v>
      </c>
      <c r="G1425" s="229">
        <v>4.0099999999999997E-2</v>
      </c>
    </row>
    <row r="1426" spans="1:7" x14ac:dyDescent="0.25">
      <c r="A1426" s="160" t="s">
        <v>2179</v>
      </c>
      <c r="B1426" s="160" t="s">
        <v>2181</v>
      </c>
      <c r="E1426" s="227">
        <v>43159</v>
      </c>
      <c r="F1426" s="228">
        <v>7144669.4800000004</v>
      </c>
      <c r="G1426" s="229">
        <v>4.0099999999999997E-2</v>
      </c>
    </row>
    <row r="1427" spans="1:7" x14ac:dyDescent="0.25">
      <c r="A1427" s="160" t="s">
        <v>2179</v>
      </c>
      <c r="B1427" s="160" t="s">
        <v>2182</v>
      </c>
      <c r="E1427" s="227">
        <v>43190</v>
      </c>
      <c r="F1427" s="228">
        <v>7145629.6299999999</v>
      </c>
      <c r="G1427" s="229">
        <v>4.0099999999999997E-2</v>
      </c>
    </row>
    <row r="1428" spans="1:7" x14ac:dyDescent="0.25">
      <c r="A1428" s="160" t="s">
        <v>2179</v>
      </c>
      <c r="B1428" s="160" t="s">
        <v>2183</v>
      </c>
      <c r="E1428" s="227">
        <v>43220</v>
      </c>
      <c r="F1428" s="228">
        <v>7147556.1799999997</v>
      </c>
      <c r="G1428" s="229">
        <v>4.0099999999999997E-2</v>
      </c>
    </row>
    <row r="1429" spans="1:7" x14ac:dyDescent="0.25">
      <c r="A1429" s="160" t="s">
        <v>2179</v>
      </c>
      <c r="B1429" s="160" t="s">
        <v>2184</v>
      </c>
      <c r="E1429" s="227">
        <v>43251</v>
      </c>
      <c r="F1429" s="228">
        <v>7149669.6299999999</v>
      </c>
      <c r="G1429" s="229">
        <v>4.0099999999999997E-2</v>
      </c>
    </row>
    <row r="1430" spans="1:7" x14ac:dyDescent="0.25">
      <c r="A1430" s="160" t="s">
        <v>2179</v>
      </c>
      <c r="B1430" s="160" t="s">
        <v>2185</v>
      </c>
      <c r="E1430" s="227">
        <v>43281</v>
      </c>
      <c r="F1430" s="228">
        <v>7156215.75</v>
      </c>
      <c r="G1430" s="229">
        <v>4.0099999999999997E-2</v>
      </c>
    </row>
    <row r="1431" spans="1:7" x14ac:dyDescent="0.25">
      <c r="A1431" s="160" t="s">
        <v>2179</v>
      </c>
      <c r="B1431" s="160" t="s">
        <v>2186</v>
      </c>
      <c r="E1431" s="227">
        <v>43312</v>
      </c>
      <c r="F1431" s="228">
        <v>7143012.4199999999</v>
      </c>
      <c r="G1431" s="229">
        <v>4.0099999999999997E-2</v>
      </c>
    </row>
    <row r="1432" spans="1:7" x14ac:dyDescent="0.25">
      <c r="A1432" s="160" t="s">
        <v>2179</v>
      </c>
      <c r="B1432" s="160" t="s">
        <v>2187</v>
      </c>
      <c r="E1432" s="227">
        <v>43343</v>
      </c>
      <c r="F1432" s="228">
        <v>7187628.2199999997</v>
      </c>
      <c r="G1432" s="229">
        <v>4.0099999999999997E-2</v>
      </c>
    </row>
    <row r="1433" spans="1:7" x14ac:dyDescent="0.25">
      <c r="A1433" s="160" t="s">
        <v>2179</v>
      </c>
      <c r="B1433" s="160" t="s">
        <v>2188</v>
      </c>
      <c r="E1433" s="227">
        <v>43373</v>
      </c>
      <c r="F1433" s="228">
        <v>7233281.21</v>
      </c>
      <c r="G1433" s="229">
        <v>4.0099999999999997E-2</v>
      </c>
    </row>
    <row r="1434" spans="1:7" x14ac:dyDescent="0.25">
      <c r="A1434" s="160" t="s">
        <v>2179</v>
      </c>
      <c r="B1434" s="160" t="s">
        <v>2189</v>
      </c>
      <c r="E1434" s="227">
        <v>43404</v>
      </c>
      <c r="F1434" s="228">
        <v>7235717.5300000003</v>
      </c>
      <c r="G1434" s="229">
        <v>4.0099999999999997E-2</v>
      </c>
    </row>
    <row r="1435" spans="1:7" x14ac:dyDescent="0.25">
      <c r="A1435" s="160" t="s">
        <v>2179</v>
      </c>
      <c r="B1435" s="160" t="s">
        <v>2190</v>
      </c>
      <c r="E1435" s="227">
        <v>43434</v>
      </c>
      <c r="F1435" s="228">
        <v>7235937.4800000004</v>
      </c>
      <c r="G1435" s="229">
        <v>4.0099999999999997E-2</v>
      </c>
    </row>
    <row r="1436" spans="1:7" x14ac:dyDescent="0.25">
      <c r="A1436" s="160" t="s">
        <v>2179</v>
      </c>
      <c r="B1436" s="160" t="s">
        <v>2191</v>
      </c>
      <c r="E1436" s="227">
        <v>43465</v>
      </c>
      <c r="F1436" s="228">
        <v>7246780.3300000001</v>
      </c>
      <c r="G1436" s="229">
        <v>4.0099999999999997E-2</v>
      </c>
    </row>
    <row r="1437" spans="1:7" x14ac:dyDescent="0.25">
      <c r="A1437" s="160" t="s">
        <v>2192</v>
      </c>
      <c r="B1437" s="160" t="s">
        <v>2193</v>
      </c>
      <c r="E1437" s="227">
        <v>43131</v>
      </c>
      <c r="F1437" s="228">
        <v>7639006.2400000002</v>
      </c>
      <c r="G1437" s="229">
        <v>3.5499999999999997E-2</v>
      </c>
    </row>
    <row r="1438" spans="1:7" x14ac:dyDescent="0.25">
      <c r="A1438" s="160" t="s">
        <v>2192</v>
      </c>
      <c r="B1438" s="160" t="s">
        <v>2194</v>
      </c>
      <c r="E1438" s="227">
        <v>43159</v>
      </c>
      <c r="F1438" s="228">
        <v>7639006.2400000002</v>
      </c>
      <c r="G1438" s="229">
        <v>3.5499999999999997E-2</v>
      </c>
    </row>
    <row r="1439" spans="1:7" x14ac:dyDescent="0.25">
      <c r="A1439" s="160" t="s">
        <v>2192</v>
      </c>
      <c r="B1439" s="160" t="s">
        <v>2195</v>
      </c>
      <c r="E1439" s="227">
        <v>43190</v>
      </c>
      <c r="F1439" s="228">
        <v>7639006.2400000002</v>
      </c>
      <c r="G1439" s="229">
        <v>3.5499999999999997E-2</v>
      </c>
    </row>
    <row r="1440" spans="1:7" x14ac:dyDescent="0.25">
      <c r="A1440" s="160" t="s">
        <v>2192</v>
      </c>
      <c r="B1440" s="160" t="s">
        <v>2196</v>
      </c>
      <c r="E1440" s="227">
        <v>43220</v>
      </c>
      <c r="F1440" s="228">
        <v>7639006.2400000002</v>
      </c>
      <c r="G1440" s="229">
        <v>3.5499999999999997E-2</v>
      </c>
    </row>
    <row r="1441" spans="1:7" x14ac:dyDescent="0.25">
      <c r="A1441" s="160" t="s">
        <v>2192</v>
      </c>
      <c r="B1441" s="160" t="s">
        <v>2197</v>
      </c>
      <c r="E1441" s="227">
        <v>43251</v>
      </c>
      <c r="F1441" s="228">
        <v>7639006.2400000002</v>
      </c>
      <c r="G1441" s="229">
        <v>3.5499999999999997E-2</v>
      </c>
    </row>
    <row r="1442" spans="1:7" x14ac:dyDescent="0.25">
      <c r="A1442" s="160" t="s">
        <v>2192</v>
      </c>
      <c r="B1442" s="160" t="s">
        <v>2198</v>
      </c>
      <c r="E1442" s="227">
        <v>43281</v>
      </c>
      <c r="F1442" s="228">
        <v>7639006.2400000002</v>
      </c>
      <c r="G1442" s="229">
        <v>3.5499999999999997E-2</v>
      </c>
    </row>
    <row r="1443" spans="1:7" x14ac:dyDescent="0.25">
      <c r="A1443" s="160" t="s">
        <v>2192</v>
      </c>
      <c r="B1443" s="160" t="s">
        <v>2199</v>
      </c>
      <c r="E1443" s="227">
        <v>43312</v>
      </c>
      <c r="F1443" s="228">
        <v>7639006.2400000002</v>
      </c>
      <c r="G1443" s="229">
        <v>3.5499999999999997E-2</v>
      </c>
    </row>
    <row r="1444" spans="1:7" x14ac:dyDescent="0.25">
      <c r="A1444" s="160" t="s">
        <v>2192</v>
      </c>
      <c r="B1444" s="160" t="s">
        <v>2200</v>
      </c>
      <c r="E1444" s="227">
        <v>43343</v>
      </c>
      <c r="F1444" s="228">
        <v>7639006.2400000002</v>
      </c>
      <c r="G1444" s="229">
        <v>3.5499999999999997E-2</v>
      </c>
    </row>
    <row r="1445" spans="1:7" x14ac:dyDescent="0.25">
      <c r="A1445" s="160" t="s">
        <v>2192</v>
      </c>
      <c r="B1445" s="160" t="s">
        <v>2201</v>
      </c>
      <c r="E1445" s="227">
        <v>43373</v>
      </c>
      <c r="F1445" s="228">
        <v>7639006.2400000002</v>
      </c>
      <c r="G1445" s="229">
        <v>3.5499999999999997E-2</v>
      </c>
    </row>
    <row r="1446" spans="1:7" x14ac:dyDescent="0.25">
      <c r="A1446" s="160" t="s">
        <v>2192</v>
      </c>
      <c r="B1446" s="160" t="s">
        <v>2202</v>
      </c>
      <c r="E1446" s="227">
        <v>43404</v>
      </c>
      <c r="F1446" s="228">
        <v>7639006.2400000002</v>
      </c>
      <c r="G1446" s="229">
        <v>3.5499999999999997E-2</v>
      </c>
    </row>
    <row r="1447" spans="1:7" x14ac:dyDescent="0.25">
      <c r="A1447" s="160" t="s">
        <v>2192</v>
      </c>
      <c r="B1447" s="160" t="s">
        <v>2203</v>
      </c>
      <c r="E1447" s="227">
        <v>43434</v>
      </c>
      <c r="F1447" s="228">
        <v>7639006.2400000002</v>
      </c>
      <c r="G1447" s="229">
        <v>3.5499999999999997E-2</v>
      </c>
    </row>
    <row r="1448" spans="1:7" x14ac:dyDescent="0.25">
      <c r="A1448" s="160" t="s">
        <v>2192</v>
      </c>
      <c r="B1448" s="160" t="s">
        <v>2204</v>
      </c>
      <c r="E1448" s="227">
        <v>43465</v>
      </c>
      <c r="F1448" s="228">
        <v>7639006.2400000002</v>
      </c>
      <c r="G1448" s="229">
        <v>3.5499999999999997E-2</v>
      </c>
    </row>
    <row r="1449" spans="1:7" x14ac:dyDescent="0.25">
      <c r="A1449" s="160" t="s">
        <v>2205</v>
      </c>
      <c r="B1449" s="160" t="s">
        <v>2206</v>
      </c>
      <c r="E1449" s="227">
        <v>43131</v>
      </c>
      <c r="F1449" s="228">
        <v>6687945.9400000004</v>
      </c>
      <c r="G1449" s="229">
        <v>4.7100000000000003E-2</v>
      </c>
    </row>
    <row r="1450" spans="1:7" x14ac:dyDescent="0.25">
      <c r="A1450" s="160" t="s">
        <v>2205</v>
      </c>
      <c r="B1450" s="160" t="s">
        <v>2207</v>
      </c>
      <c r="E1450" s="227">
        <v>43159</v>
      </c>
      <c r="F1450" s="228">
        <v>6465275.3700000001</v>
      </c>
      <c r="G1450" s="229">
        <v>4.7100000000000003E-2</v>
      </c>
    </row>
    <row r="1451" spans="1:7" x14ac:dyDescent="0.25">
      <c r="A1451" s="160" t="s">
        <v>2205</v>
      </c>
      <c r="B1451" s="160" t="s">
        <v>2208</v>
      </c>
      <c r="E1451" s="227">
        <v>43190</v>
      </c>
      <c r="F1451" s="228">
        <v>6466235.4900000002</v>
      </c>
      <c r="G1451" s="229">
        <v>4.7100000000000003E-2</v>
      </c>
    </row>
    <row r="1452" spans="1:7" x14ac:dyDescent="0.25">
      <c r="A1452" s="160" t="s">
        <v>2205</v>
      </c>
      <c r="B1452" s="160" t="s">
        <v>2209</v>
      </c>
      <c r="E1452" s="227">
        <v>43220</v>
      </c>
      <c r="F1452" s="228">
        <v>6468162.04</v>
      </c>
      <c r="G1452" s="229">
        <v>4.7100000000000003E-2</v>
      </c>
    </row>
    <row r="1453" spans="1:7" x14ac:dyDescent="0.25">
      <c r="A1453" s="160" t="s">
        <v>2205</v>
      </c>
      <c r="B1453" s="160" t="s">
        <v>2210</v>
      </c>
      <c r="E1453" s="227">
        <v>43251</v>
      </c>
      <c r="F1453" s="228">
        <v>6470275.4900000002</v>
      </c>
      <c r="G1453" s="229">
        <v>4.7100000000000003E-2</v>
      </c>
    </row>
    <row r="1454" spans="1:7" x14ac:dyDescent="0.25">
      <c r="A1454" s="160" t="s">
        <v>2205</v>
      </c>
      <c r="B1454" s="160" t="s">
        <v>2211</v>
      </c>
      <c r="E1454" s="227">
        <v>43281</v>
      </c>
      <c r="F1454" s="228">
        <v>6476821.5599999996</v>
      </c>
      <c r="G1454" s="229">
        <v>4.7100000000000003E-2</v>
      </c>
    </row>
    <row r="1455" spans="1:7" x14ac:dyDescent="0.25">
      <c r="A1455" s="160" t="s">
        <v>2205</v>
      </c>
      <c r="B1455" s="160" t="s">
        <v>2212</v>
      </c>
      <c r="E1455" s="227">
        <v>43312</v>
      </c>
      <c r="F1455" s="228">
        <v>6463618.1900000004</v>
      </c>
      <c r="G1455" s="229">
        <v>4.7100000000000003E-2</v>
      </c>
    </row>
    <row r="1456" spans="1:7" x14ac:dyDescent="0.25">
      <c r="A1456" s="160" t="s">
        <v>2205</v>
      </c>
      <c r="B1456" s="160" t="s">
        <v>2213</v>
      </c>
      <c r="E1456" s="227">
        <v>43343</v>
      </c>
      <c r="F1456" s="228">
        <v>6508233.9800000004</v>
      </c>
      <c r="G1456" s="229">
        <v>4.7100000000000003E-2</v>
      </c>
    </row>
    <row r="1457" spans="1:7" x14ac:dyDescent="0.25">
      <c r="A1457" s="160" t="s">
        <v>2205</v>
      </c>
      <c r="B1457" s="160" t="s">
        <v>2214</v>
      </c>
      <c r="E1457" s="227">
        <v>43373</v>
      </c>
      <c r="F1457" s="228">
        <v>6553753.2199999997</v>
      </c>
      <c r="G1457" s="229">
        <v>4.7100000000000003E-2</v>
      </c>
    </row>
    <row r="1458" spans="1:7" x14ac:dyDescent="0.25">
      <c r="A1458" s="160" t="s">
        <v>2205</v>
      </c>
      <c r="B1458" s="160" t="s">
        <v>2215</v>
      </c>
      <c r="E1458" s="227">
        <v>43404</v>
      </c>
      <c r="F1458" s="228">
        <v>6556055.7699999996</v>
      </c>
      <c r="G1458" s="229">
        <v>4.7100000000000003E-2</v>
      </c>
    </row>
    <row r="1459" spans="1:7" x14ac:dyDescent="0.25">
      <c r="A1459" s="160" t="s">
        <v>2205</v>
      </c>
      <c r="B1459" s="160" t="s">
        <v>2216</v>
      </c>
      <c r="E1459" s="227">
        <v>43434</v>
      </c>
      <c r="F1459" s="228">
        <v>6556275.7199999997</v>
      </c>
      <c r="G1459" s="229">
        <v>4.7100000000000003E-2</v>
      </c>
    </row>
    <row r="1460" spans="1:7" x14ac:dyDescent="0.25">
      <c r="A1460" s="160" t="s">
        <v>2205</v>
      </c>
      <c r="B1460" s="160" t="s">
        <v>2217</v>
      </c>
      <c r="E1460" s="227">
        <v>43465</v>
      </c>
      <c r="F1460" s="228">
        <v>6562035.25</v>
      </c>
      <c r="G1460" s="229">
        <v>4.7100000000000003E-2</v>
      </c>
    </row>
    <row r="1461" spans="1:7" x14ac:dyDescent="0.25">
      <c r="A1461" s="160" t="s">
        <v>2218</v>
      </c>
      <c r="B1461" s="160" t="s">
        <v>2219</v>
      </c>
      <c r="E1461" s="227">
        <v>43131</v>
      </c>
      <c r="F1461" s="228">
        <v>1678558.68</v>
      </c>
      <c r="G1461" s="229">
        <v>1.2800000000000001E-2</v>
      </c>
    </row>
    <row r="1462" spans="1:7" x14ac:dyDescent="0.25">
      <c r="A1462" s="160" t="s">
        <v>2218</v>
      </c>
      <c r="B1462" s="160" t="s">
        <v>2220</v>
      </c>
      <c r="E1462" s="227">
        <v>43159</v>
      </c>
      <c r="F1462" s="228">
        <v>1678558.68</v>
      </c>
      <c r="G1462" s="229">
        <v>1.2800000000000001E-2</v>
      </c>
    </row>
    <row r="1463" spans="1:7" x14ac:dyDescent="0.25">
      <c r="A1463" s="160" t="s">
        <v>2218</v>
      </c>
      <c r="B1463" s="160" t="s">
        <v>2221</v>
      </c>
      <c r="E1463" s="227">
        <v>43190</v>
      </c>
      <c r="F1463" s="228">
        <v>1678558.68</v>
      </c>
      <c r="G1463" s="229">
        <v>1.2800000000000001E-2</v>
      </c>
    </row>
    <row r="1464" spans="1:7" x14ac:dyDescent="0.25">
      <c r="A1464" s="160" t="s">
        <v>2218</v>
      </c>
      <c r="B1464" s="160" t="s">
        <v>2222</v>
      </c>
      <c r="E1464" s="227">
        <v>43220</v>
      </c>
      <c r="F1464" s="228">
        <v>1678558.68</v>
      </c>
      <c r="G1464" s="229">
        <v>1.2800000000000001E-2</v>
      </c>
    </row>
    <row r="1465" spans="1:7" x14ac:dyDescent="0.25">
      <c r="A1465" s="160" t="s">
        <v>2218</v>
      </c>
      <c r="B1465" s="160" t="s">
        <v>2223</v>
      </c>
      <c r="E1465" s="227">
        <v>43251</v>
      </c>
      <c r="F1465" s="228">
        <v>1678558.68</v>
      </c>
      <c r="G1465" s="229">
        <v>1.2800000000000001E-2</v>
      </c>
    </row>
    <row r="1466" spans="1:7" x14ac:dyDescent="0.25">
      <c r="A1466" s="160" t="s">
        <v>2218</v>
      </c>
      <c r="B1466" s="160" t="s">
        <v>2224</v>
      </c>
      <c r="E1466" s="227">
        <v>43281</v>
      </c>
      <c r="F1466" s="228">
        <v>1678558.68</v>
      </c>
      <c r="G1466" s="229">
        <v>1.2800000000000001E-2</v>
      </c>
    </row>
    <row r="1467" spans="1:7" x14ac:dyDescent="0.25">
      <c r="A1467" s="160" t="s">
        <v>2218</v>
      </c>
      <c r="B1467" s="160" t="s">
        <v>2225</v>
      </c>
      <c r="E1467" s="227">
        <v>43312</v>
      </c>
      <c r="F1467" s="228">
        <v>1678558.68</v>
      </c>
      <c r="G1467" s="229">
        <v>1.2800000000000001E-2</v>
      </c>
    </row>
    <row r="1468" spans="1:7" x14ac:dyDescent="0.25">
      <c r="A1468" s="160" t="s">
        <v>2218</v>
      </c>
      <c r="B1468" s="160" t="s">
        <v>2226</v>
      </c>
      <c r="E1468" s="227">
        <v>43343</v>
      </c>
      <c r="F1468" s="228">
        <v>1678558.68</v>
      </c>
      <c r="G1468" s="229">
        <v>1.2800000000000001E-2</v>
      </c>
    </row>
    <row r="1469" spans="1:7" x14ac:dyDescent="0.25">
      <c r="A1469" s="160" t="s">
        <v>2218</v>
      </c>
      <c r="B1469" s="160" t="s">
        <v>2227</v>
      </c>
      <c r="E1469" s="227">
        <v>43373</v>
      </c>
      <c r="F1469" s="228">
        <v>1678558.68</v>
      </c>
      <c r="G1469" s="229">
        <v>1.2800000000000001E-2</v>
      </c>
    </row>
    <row r="1470" spans="1:7" x14ac:dyDescent="0.25">
      <c r="A1470" s="160" t="s">
        <v>2218</v>
      </c>
      <c r="B1470" s="160" t="s">
        <v>2228</v>
      </c>
      <c r="E1470" s="227">
        <v>43404</v>
      </c>
      <c r="F1470" s="228">
        <v>1678558.68</v>
      </c>
      <c r="G1470" s="229">
        <v>1.2800000000000001E-2</v>
      </c>
    </row>
    <row r="1471" spans="1:7" x14ac:dyDescent="0.25">
      <c r="A1471" s="160" t="s">
        <v>2218</v>
      </c>
      <c r="B1471" s="160" t="s">
        <v>2229</v>
      </c>
      <c r="E1471" s="227">
        <v>43434</v>
      </c>
      <c r="F1471" s="228">
        <v>1678558.68</v>
      </c>
      <c r="G1471" s="229">
        <v>1.2800000000000001E-2</v>
      </c>
    </row>
    <row r="1472" spans="1:7" x14ac:dyDescent="0.25">
      <c r="A1472" s="160" t="s">
        <v>2218</v>
      </c>
      <c r="B1472" s="160" t="s">
        <v>2230</v>
      </c>
      <c r="E1472" s="227">
        <v>43465</v>
      </c>
      <c r="F1472" s="228">
        <v>1678558.68</v>
      </c>
      <c r="G1472" s="229">
        <v>1.2800000000000001E-2</v>
      </c>
    </row>
    <row r="1473" spans="1:7" x14ac:dyDescent="0.25">
      <c r="A1473" s="160" t="s">
        <v>2231</v>
      </c>
      <c r="B1473" s="160" t="s">
        <v>2232</v>
      </c>
      <c r="E1473" s="227">
        <v>43131</v>
      </c>
      <c r="F1473" s="228">
        <v>1412094.5</v>
      </c>
      <c r="G1473" s="229">
        <v>1.84E-2</v>
      </c>
    </row>
    <row r="1474" spans="1:7" x14ac:dyDescent="0.25">
      <c r="A1474" s="160" t="s">
        <v>2231</v>
      </c>
      <c r="B1474" s="160" t="s">
        <v>2233</v>
      </c>
      <c r="E1474" s="227">
        <v>43159</v>
      </c>
      <c r="F1474" s="228">
        <v>1412094.5</v>
      </c>
      <c r="G1474" s="229">
        <v>1.84E-2</v>
      </c>
    </row>
    <row r="1475" spans="1:7" x14ac:dyDescent="0.25">
      <c r="A1475" s="160" t="s">
        <v>2231</v>
      </c>
      <c r="B1475" s="160" t="s">
        <v>2234</v>
      </c>
      <c r="E1475" s="227">
        <v>43190</v>
      </c>
      <c r="F1475" s="228">
        <v>1412094.5</v>
      </c>
      <c r="G1475" s="229">
        <v>1.84E-2</v>
      </c>
    </row>
    <row r="1476" spans="1:7" x14ac:dyDescent="0.25">
      <c r="A1476" s="160" t="s">
        <v>2231</v>
      </c>
      <c r="B1476" s="160" t="s">
        <v>2235</v>
      </c>
      <c r="E1476" s="227">
        <v>43220</v>
      </c>
      <c r="F1476" s="228">
        <v>1412094.5</v>
      </c>
      <c r="G1476" s="229">
        <v>1.84E-2</v>
      </c>
    </row>
    <row r="1477" spans="1:7" x14ac:dyDescent="0.25">
      <c r="A1477" s="160" t="s">
        <v>2231</v>
      </c>
      <c r="B1477" s="160" t="s">
        <v>2236</v>
      </c>
      <c r="E1477" s="227">
        <v>43251</v>
      </c>
      <c r="F1477" s="228">
        <v>1412094.5</v>
      </c>
      <c r="G1477" s="229">
        <v>1.84E-2</v>
      </c>
    </row>
    <row r="1478" spans="1:7" x14ac:dyDescent="0.25">
      <c r="A1478" s="160" t="s">
        <v>2231</v>
      </c>
      <c r="B1478" s="160" t="s">
        <v>2237</v>
      </c>
      <c r="E1478" s="227">
        <v>43281</v>
      </c>
      <c r="F1478" s="228">
        <v>1412094.5</v>
      </c>
      <c r="G1478" s="229">
        <v>1.84E-2</v>
      </c>
    </row>
    <row r="1479" spans="1:7" x14ac:dyDescent="0.25">
      <c r="A1479" s="160" t="s">
        <v>2231</v>
      </c>
      <c r="B1479" s="160" t="s">
        <v>2238</v>
      </c>
      <c r="E1479" s="227">
        <v>43312</v>
      </c>
      <c r="F1479" s="228">
        <v>1412094.5</v>
      </c>
      <c r="G1479" s="229">
        <v>1.84E-2</v>
      </c>
    </row>
    <row r="1480" spans="1:7" x14ac:dyDescent="0.25">
      <c r="A1480" s="160" t="s">
        <v>2231</v>
      </c>
      <c r="B1480" s="160" t="s">
        <v>2239</v>
      </c>
      <c r="E1480" s="227">
        <v>43343</v>
      </c>
      <c r="F1480" s="228">
        <v>1412094.5</v>
      </c>
      <c r="G1480" s="229">
        <v>1.84E-2</v>
      </c>
    </row>
    <row r="1481" spans="1:7" x14ac:dyDescent="0.25">
      <c r="A1481" s="160" t="s">
        <v>2231</v>
      </c>
      <c r="B1481" s="160" t="s">
        <v>2240</v>
      </c>
      <c r="E1481" s="227">
        <v>43373</v>
      </c>
      <c r="F1481" s="228">
        <v>1412094.5</v>
      </c>
      <c r="G1481" s="229">
        <v>1.84E-2</v>
      </c>
    </row>
    <row r="1482" spans="1:7" x14ac:dyDescent="0.25">
      <c r="A1482" s="160" t="s">
        <v>2231</v>
      </c>
      <c r="B1482" s="160" t="s">
        <v>2241</v>
      </c>
      <c r="E1482" s="227">
        <v>43404</v>
      </c>
      <c r="F1482" s="228">
        <v>1412094.5</v>
      </c>
      <c r="G1482" s="229">
        <v>1.84E-2</v>
      </c>
    </row>
    <row r="1483" spans="1:7" x14ac:dyDescent="0.25">
      <c r="A1483" s="160" t="s">
        <v>2231</v>
      </c>
      <c r="B1483" s="160" t="s">
        <v>2242</v>
      </c>
      <c r="E1483" s="227">
        <v>43434</v>
      </c>
      <c r="F1483" s="228">
        <v>1412094.5</v>
      </c>
      <c r="G1483" s="229">
        <v>1.84E-2</v>
      </c>
    </row>
    <row r="1484" spans="1:7" x14ac:dyDescent="0.25">
      <c r="A1484" s="160" t="s">
        <v>2231</v>
      </c>
      <c r="B1484" s="160" t="s">
        <v>2243</v>
      </c>
      <c r="E1484" s="227">
        <v>43465</v>
      </c>
      <c r="F1484" s="228">
        <v>1412094.5</v>
      </c>
      <c r="G1484" s="229">
        <v>1.84E-2</v>
      </c>
    </row>
    <row r="1485" spans="1:7" x14ac:dyDescent="0.25">
      <c r="A1485" s="160" t="s">
        <v>2244</v>
      </c>
      <c r="B1485" s="160" t="s">
        <v>2245</v>
      </c>
      <c r="E1485" s="227">
        <v>43131</v>
      </c>
      <c r="F1485" s="228">
        <v>962486.71</v>
      </c>
      <c r="G1485" s="229">
        <v>2.53E-2</v>
      </c>
    </row>
    <row r="1486" spans="1:7" x14ac:dyDescent="0.25">
      <c r="A1486" s="160" t="s">
        <v>2244</v>
      </c>
      <c r="B1486" s="160" t="s">
        <v>2246</v>
      </c>
      <c r="E1486" s="227">
        <v>43159</v>
      </c>
      <c r="F1486" s="228">
        <v>962486.71</v>
      </c>
      <c r="G1486" s="229">
        <v>2.53E-2</v>
      </c>
    </row>
    <row r="1487" spans="1:7" x14ac:dyDescent="0.25">
      <c r="A1487" s="160" t="s">
        <v>2244</v>
      </c>
      <c r="B1487" s="160" t="s">
        <v>2247</v>
      </c>
      <c r="E1487" s="227">
        <v>43190</v>
      </c>
      <c r="F1487" s="228">
        <v>962486.71</v>
      </c>
      <c r="G1487" s="229">
        <v>2.53E-2</v>
      </c>
    </row>
    <row r="1488" spans="1:7" x14ac:dyDescent="0.25">
      <c r="A1488" s="160" t="s">
        <v>2244</v>
      </c>
      <c r="B1488" s="160" t="s">
        <v>2248</v>
      </c>
      <c r="E1488" s="227">
        <v>43220</v>
      </c>
      <c r="F1488" s="228">
        <v>962486.71</v>
      </c>
      <c r="G1488" s="229">
        <v>2.53E-2</v>
      </c>
    </row>
    <row r="1489" spans="1:7" x14ac:dyDescent="0.25">
      <c r="A1489" s="160" t="s">
        <v>2244</v>
      </c>
      <c r="B1489" s="160" t="s">
        <v>2249</v>
      </c>
      <c r="E1489" s="227">
        <v>43251</v>
      </c>
      <c r="F1489" s="228">
        <v>962486.71</v>
      </c>
      <c r="G1489" s="229">
        <v>2.53E-2</v>
      </c>
    </row>
    <row r="1490" spans="1:7" x14ac:dyDescent="0.25">
      <c r="A1490" s="160" t="s">
        <v>2244</v>
      </c>
      <c r="B1490" s="160" t="s">
        <v>2250</v>
      </c>
      <c r="E1490" s="227">
        <v>43281</v>
      </c>
      <c r="F1490" s="228">
        <v>962486.71</v>
      </c>
      <c r="G1490" s="229">
        <v>2.53E-2</v>
      </c>
    </row>
    <row r="1491" spans="1:7" x14ac:dyDescent="0.25">
      <c r="A1491" s="160" t="s">
        <v>2244</v>
      </c>
      <c r="B1491" s="160" t="s">
        <v>2251</v>
      </c>
      <c r="E1491" s="227">
        <v>43312</v>
      </c>
      <c r="F1491" s="228">
        <v>962486.71</v>
      </c>
      <c r="G1491" s="229">
        <v>2.53E-2</v>
      </c>
    </row>
    <row r="1492" spans="1:7" x14ac:dyDescent="0.25">
      <c r="A1492" s="160" t="s">
        <v>2244</v>
      </c>
      <c r="B1492" s="160" t="s">
        <v>2252</v>
      </c>
      <c r="E1492" s="227">
        <v>43343</v>
      </c>
      <c r="F1492" s="228">
        <v>962486.71</v>
      </c>
      <c r="G1492" s="229">
        <v>2.53E-2</v>
      </c>
    </row>
    <row r="1493" spans="1:7" x14ac:dyDescent="0.25">
      <c r="A1493" s="160" t="s">
        <v>2244</v>
      </c>
      <c r="B1493" s="160" t="s">
        <v>2253</v>
      </c>
      <c r="E1493" s="227">
        <v>43373</v>
      </c>
      <c r="F1493" s="228">
        <v>962486.71</v>
      </c>
      <c r="G1493" s="229">
        <v>2.53E-2</v>
      </c>
    </row>
    <row r="1494" spans="1:7" x14ac:dyDescent="0.25">
      <c r="A1494" s="160" t="s">
        <v>2244</v>
      </c>
      <c r="B1494" s="160" t="s">
        <v>2254</v>
      </c>
      <c r="E1494" s="227">
        <v>43404</v>
      </c>
      <c r="F1494" s="228">
        <v>962486.71</v>
      </c>
      <c r="G1494" s="229">
        <v>2.53E-2</v>
      </c>
    </row>
    <row r="1495" spans="1:7" x14ac:dyDescent="0.25">
      <c r="A1495" s="160" t="s">
        <v>2244</v>
      </c>
      <c r="B1495" s="160" t="s">
        <v>2255</v>
      </c>
      <c r="E1495" s="227">
        <v>43434</v>
      </c>
      <c r="F1495" s="228">
        <v>962486.71</v>
      </c>
      <c r="G1495" s="229">
        <v>2.53E-2</v>
      </c>
    </row>
    <row r="1496" spans="1:7" x14ac:dyDescent="0.25">
      <c r="A1496" s="160" t="s">
        <v>2244</v>
      </c>
      <c r="B1496" s="160" t="s">
        <v>2256</v>
      </c>
      <c r="E1496" s="227">
        <v>43465</v>
      </c>
      <c r="F1496" s="228">
        <v>962486.71</v>
      </c>
      <c r="G1496" s="229">
        <v>2.53E-2</v>
      </c>
    </row>
    <row r="1497" spans="1:7" x14ac:dyDescent="0.25">
      <c r="A1497" s="160" t="s">
        <v>2257</v>
      </c>
      <c r="B1497" s="160" t="s">
        <v>2258</v>
      </c>
      <c r="E1497" s="227">
        <v>43131</v>
      </c>
      <c r="F1497" s="228">
        <v>0</v>
      </c>
      <c r="G1497" s="229">
        <v>8.0999999999999996E-3</v>
      </c>
    </row>
    <row r="1498" spans="1:7" x14ac:dyDescent="0.25">
      <c r="A1498" s="160" t="s">
        <v>2257</v>
      </c>
      <c r="B1498" s="160" t="s">
        <v>2259</v>
      </c>
      <c r="E1498" s="227">
        <v>43159</v>
      </c>
      <c r="F1498" s="228">
        <v>0</v>
      </c>
      <c r="G1498" s="229">
        <v>8.0999999999999996E-3</v>
      </c>
    </row>
    <row r="1499" spans="1:7" x14ac:dyDescent="0.25">
      <c r="A1499" s="160" t="s">
        <v>2257</v>
      </c>
      <c r="B1499" s="160" t="s">
        <v>2260</v>
      </c>
      <c r="E1499" s="227">
        <v>43190</v>
      </c>
      <c r="F1499" s="228">
        <v>0</v>
      </c>
      <c r="G1499" s="229">
        <v>8.0999999999999996E-3</v>
      </c>
    </row>
    <row r="1500" spans="1:7" x14ac:dyDescent="0.25">
      <c r="A1500" s="160" t="s">
        <v>2257</v>
      </c>
      <c r="B1500" s="160" t="s">
        <v>2261</v>
      </c>
      <c r="E1500" s="227">
        <v>43220</v>
      </c>
      <c r="F1500" s="228">
        <v>0</v>
      </c>
      <c r="G1500" s="229">
        <v>8.0999999999999996E-3</v>
      </c>
    </row>
    <row r="1501" spans="1:7" x14ac:dyDescent="0.25">
      <c r="A1501" s="160" t="s">
        <v>2257</v>
      </c>
      <c r="B1501" s="160" t="s">
        <v>2262</v>
      </c>
      <c r="E1501" s="227">
        <v>43251</v>
      </c>
      <c r="F1501" s="228">
        <v>0</v>
      </c>
      <c r="G1501" s="229">
        <v>8.0999999999999996E-3</v>
      </c>
    </row>
    <row r="1502" spans="1:7" x14ac:dyDescent="0.25">
      <c r="A1502" s="160" t="s">
        <v>2257</v>
      </c>
      <c r="B1502" s="160" t="s">
        <v>2263</v>
      </c>
      <c r="E1502" s="227">
        <v>43281</v>
      </c>
      <c r="F1502" s="228">
        <v>0</v>
      </c>
      <c r="G1502" s="229">
        <v>8.0999999999999996E-3</v>
      </c>
    </row>
    <row r="1503" spans="1:7" x14ac:dyDescent="0.25">
      <c r="A1503" s="160" t="s">
        <v>2257</v>
      </c>
      <c r="B1503" s="160" t="s">
        <v>2264</v>
      </c>
      <c r="E1503" s="227">
        <v>43312</v>
      </c>
      <c r="F1503" s="228">
        <v>0</v>
      </c>
      <c r="G1503" s="229">
        <v>8.0999999999999996E-3</v>
      </c>
    </row>
    <row r="1504" spans="1:7" x14ac:dyDescent="0.25">
      <c r="A1504" s="160" t="s">
        <v>2257</v>
      </c>
      <c r="B1504" s="160" t="s">
        <v>2265</v>
      </c>
      <c r="E1504" s="227">
        <v>43343</v>
      </c>
      <c r="F1504" s="228">
        <v>0</v>
      </c>
      <c r="G1504" s="229">
        <v>8.0999999999999996E-3</v>
      </c>
    </row>
    <row r="1505" spans="1:7" x14ac:dyDescent="0.25">
      <c r="A1505" s="160" t="s">
        <v>2257</v>
      </c>
      <c r="B1505" s="160" t="s">
        <v>2266</v>
      </c>
      <c r="E1505" s="227">
        <v>43373</v>
      </c>
      <c r="F1505" s="228">
        <v>0</v>
      </c>
      <c r="G1505" s="229">
        <v>8.0999999999999996E-3</v>
      </c>
    </row>
    <row r="1506" spans="1:7" x14ac:dyDescent="0.25">
      <c r="A1506" s="160" t="s">
        <v>2257</v>
      </c>
      <c r="B1506" s="160" t="s">
        <v>2267</v>
      </c>
      <c r="E1506" s="227">
        <v>43404</v>
      </c>
      <c r="F1506" s="228">
        <v>0</v>
      </c>
      <c r="G1506" s="229">
        <v>8.0999999999999996E-3</v>
      </c>
    </row>
    <row r="1507" spans="1:7" x14ac:dyDescent="0.25">
      <c r="A1507" s="160" t="s">
        <v>2257</v>
      </c>
      <c r="B1507" s="160" t="s">
        <v>2268</v>
      </c>
      <c r="E1507" s="227">
        <v>43434</v>
      </c>
      <c r="F1507" s="228">
        <v>0</v>
      </c>
      <c r="G1507" s="229">
        <v>8.0999999999999996E-3</v>
      </c>
    </row>
    <row r="1508" spans="1:7" x14ac:dyDescent="0.25">
      <c r="A1508" s="160" t="s">
        <v>2257</v>
      </c>
      <c r="B1508" s="160" t="s">
        <v>2269</v>
      </c>
      <c r="E1508" s="227">
        <v>43465</v>
      </c>
      <c r="F1508" s="228">
        <v>0</v>
      </c>
      <c r="G1508" s="229">
        <v>8.0999999999999996E-3</v>
      </c>
    </row>
    <row r="1509" spans="1:7" x14ac:dyDescent="0.25">
      <c r="A1509" s="160" t="s">
        <v>2270</v>
      </c>
      <c r="B1509" s="160" t="s">
        <v>2271</v>
      </c>
      <c r="E1509" s="227">
        <v>43131</v>
      </c>
      <c r="F1509" s="228">
        <v>7300879</v>
      </c>
      <c r="G1509" s="229">
        <v>8.0999999999999996E-3</v>
      </c>
    </row>
    <row r="1510" spans="1:7" x14ac:dyDescent="0.25">
      <c r="A1510" s="160" t="s">
        <v>2270</v>
      </c>
      <c r="B1510" s="160" t="s">
        <v>2272</v>
      </c>
      <c r="E1510" s="227">
        <v>43159</v>
      </c>
      <c r="F1510" s="228">
        <v>7300879</v>
      </c>
      <c r="G1510" s="229">
        <v>8.0999999999999996E-3</v>
      </c>
    </row>
    <row r="1511" spans="1:7" x14ac:dyDescent="0.25">
      <c r="A1511" s="160" t="s">
        <v>2270</v>
      </c>
      <c r="B1511" s="160" t="s">
        <v>2273</v>
      </c>
      <c r="E1511" s="227">
        <v>43190</v>
      </c>
      <c r="F1511" s="228">
        <v>7300879</v>
      </c>
      <c r="G1511" s="229">
        <v>8.0999999999999996E-3</v>
      </c>
    </row>
    <row r="1512" spans="1:7" x14ac:dyDescent="0.25">
      <c r="A1512" s="160" t="s">
        <v>2270</v>
      </c>
      <c r="B1512" s="160" t="s">
        <v>2274</v>
      </c>
      <c r="E1512" s="227">
        <v>43220</v>
      </c>
      <c r="F1512" s="228">
        <v>7300879</v>
      </c>
      <c r="G1512" s="229">
        <v>8.0999999999999996E-3</v>
      </c>
    </row>
    <row r="1513" spans="1:7" x14ac:dyDescent="0.25">
      <c r="A1513" s="160" t="s">
        <v>2270</v>
      </c>
      <c r="B1513" s="160" t="s">
        <v>2275</v>
      </c>
      <c r="E1513" s="227">
        <v>43251</v>
      </c>
      <c r="F1513" s="228">
        <v>7300879</v>
      </c>
      <c r="G1513" s="229">
        <v>8.0999999999999996E-3</v>
      </c>
    </row>
    <row r="1514" spans="1:7" x14ac:dyDescent="0.25">
      <c r="A1514" s="160" t="s">
        <v>2270</v>
      </c>
      <c r="B1514" s="160" t="s">
        <v>2276</v>
      </c>
      <c r="E1514" s="227">
        <v>43281</v>
      </c>
      <c r="F1514" s="228">
        <v>7300879</v>
      </c>
      <c r="G1514" s="229">
        <v>8.0999999999999996E-3</v>
      </c>
    </row>
    <row r="1515" spans="1:7" x14ac:dyDescent="0.25">
      <c r="A1515" s="160" t="s">
        <v>2270</v>
      </c>
      <c r="B1515" s="160" t="s">
        <v>2277</v>
      </c>
      <c r="E1515" s="227">
        <v>43312</v>
      </c>
      <c r="F1515" s="228">
        <v>7300879</v>
      </c>
      <c r="G1515" s="229">
        <v>8.0999999999999996E-3</v>
      </c>
    </row>
    <row r="1516" spans="1:7" x14ac:dyDescent="0.25">
      <c r="A1516" s="160" t="s">
        <v>2270</v>
      </c>
      <c r="B1516" s="160" t="s">
        <v>2278</v>
      </c>
      <c r="E1516" s="227">
        <v>43343</v>
      </c>
      <c r="F1516" s="228">
        <v>7300879</v>
      </c>
      <c r="G1516" s="229">
        <v>8.0999999999999996E-3</v>
      </c>
    </row>
    <row r="1517" spans="1:7" x14ac:dyDescent="0.25">
      <c r="A1517" s="160" t="s">
        <v>2270</v>
      </c>
      <c r="B1517" s="160" t="s">
        <v>2279</v>
      </c>
      <c r="E1517" s="227">
        <v>43373</v>
      </c>
      <c r="F1517" s="228">
        <v>7300879</v>
      </c>
      <c r="G1517" s="229">
        <v>8.0999999999999996E-3</v>
      </c>
    </row>
    <row r="1518" spans="1:7" x14ac:dyDescent="0.25">
      <c r="A1518" s="160" t="s">
        <v>2270</v>
      </c>
      <c r="B1518" s="160" t="s">
        <v>2280</v>
      </c>
      <c r="E1518" s="227">
        <v>43404</v>
      </c>
      <c r="F1518" s="228">
        <v>7300879</v>
      </c>
      <c r="G1518" s="229">
        <v>8.0999999999999996E-3</v>
      </c>
    </row>
    <row r="1519" spans="1:7" x14ac:dyDescent="0.25">
      <c r="A1519" s="160" t="s">
        <v>2270</v>
      </c>
      <c r="B1519" s="160" t="s">
        <v>2281</v>
      </c>
      <c r="E1519" s="227">
        <v>43434</v>
      </c>
      <c r="F1519" s="228">
        <v>7300879</v>
      </c>
      <c r="G1519" s="229">
        <v>8.0999999999999996E-3</v>
      </c>
    </row>
    <row r="1520" spans="1:7" x14ac:dyDescent="0.25">
      <c r="A1520" s="160" t="s">
        <v>2270</v>
      </c>
      <c r="B1520" s="160" t="s">
        <v>2282</v>
      </c>
      <c r="E1520" s="227">
        <v>43465</v>
      </c>
      <c r="F1520" s="228">
        <v>7300879</v>
      </c>
      <c r="G1520" s="229">
        <v>8.0999999999999996E-3</v>
      </c>
    </row>
    <row r="1521" spans="1:7" x14ac:dyDescent="0.25">
      <c r="A1521" s="160" t="s">
        <v>2283</v>
      </c>
      <c r="B1521" s="160" t="s">
        <v>2284</v>
      </c>
      <c r="E1521" s="227">
        <v>43131</v>
      </c>
      <c r="F1521" s="228">
        <v>0</v>
      </c>
      <c r="G1521" s="229">
        <v>2.4799999999999999E-2</v>
      </c>
    </row>
    <row r="1522" spans="1:7" x14ac:dyDescent="0.25">
      <c r="A1522" s="160" t="s">
        <v>2283</v>
      </c>
      <c r="B1522" s="160" t="s">
        <v>2285</v>
      </c>
      <c r="E1522" s="227">
        <v>43159</v>
      </c>
      <c r="F1522" s="228">
        <v>0</v>
      </c>
      <c r="G1522" s="229">
        <v>2.4799999999999999E-2</v>
      </c>
    </row>
    <row r="1523" spans="1:7" x14ac:dyDescent="0.25">
      <c r="A1523" s="160" t="s">
        <v>2283</v>
      </c>
      <c r="B1523" s="160" t="s">
        <v>2286</v>
      </c>
      <c r="E1523" s="227">
        <v>43190</v>
      </c>
      <c r="F1523" s="228">
        <v>0</v>
      </c>
      <c r="G1523" s="229">
        <v>2.4799999999999999E-2</v>
      </c>
    </row>
    <row r="1524" spans="1:7" x14ac:dyDescent="0.25">
      <c r="A1524" s="160" t="s">
        <v>2283</v>
      </c>
      <c r="B1524" s="160" t="s">
        <v>2287</v>
      </c>
      <c r="E1524" s="227">
        <v>43220</v>
      </c>
      <c r="F1524" s="228">
        <v>0</v>
      </c>
      <c r="G1524" s="229">
        <v>2.4799999999999999E-2</v>
      </c>
    </row>
    <row r="1525" spans="1:7" x14ac:dyDescent="0.25">
      <c r="A1525" s="160" t="s">
        <v>2283</v>
      </c>
      <c r="B1525" s="160" t="s">
        <v>2288</v>
      </c>
      <c r="E1525" s="227">
        <v>43251</v>
      </c>
      <c r="F1525" s="228">
        <v>0</v>
      </c>
      <c r="G1525" s="229">
        <v>2.4799999999999999E-2</v>
      </c>
    </row>
    <row r="1526" spans="1:7" x14ac:dyDescent="0.25">
      <c r="A1526" s="160" t="s">
        <v>2283</v>
      </c>
      <c r="B1526" s="160" t="s">
        <v>2289</v>
      </c>
      <c r="E1526" s="227">
        <v>43281</v>
      </c>
      <c r="F1526" s="228">
        <v>0</v>
      </c>
      <c r="G1526" s="229">
        <v>2.4799999999999999E-2</v>
      </c>
    </row>
    <row r="1527" spans="1:7" x14ac:dyDescent="0.25">
      <c r="A1527" s="160" t="s">
        <v>2283</v>
      </c>
      <c r="B1527" s="160" t="s">
        <v>2290</v>
      </c>
      <c r="E1527" s="227">
        <v>43312</v>
      </c>
      <c r="F1527" s="228">
        <v>0</v>
      </c>
      <c r="G1527" s="229">
        <v>2.4799999999999999E-2</v>
      </c>
    </row>
    <row r="1528" spans="1:7" x14ac:dyDescent="0.25">
      <c r="A1528" s="160" t="s">
        <v>2283</v>
      </c>
      <c r="B1528" s="160" t="s">
        <v>2291</v>
      </c>
      <c r="E1528" s="227">
        <v>43343</v>
      </c>
      <c r="F1528" s="228">
        <v>0</v>
      </c>
      <c r="G1528" s="229">
        <v>2.4799999999999999E-2</v>
      </c>
    </row>
    <row r="1529" spans="1:7" x14ac:dyDescent="0.25">
      <c r="A1529" s="160" t="s">
        <v>2283</v>
      </c>
      <c r="B1529" s="160" t="s">
        <v>2292</v>
      </c>
      <c r="E1529" s="227">
        <v>43373</v>
      </c>
      <c r="F1529" s="228">
        <v>0</v>
      </c>
      <c r="G1529" s="229">
        <v>2.4799999999999999E-2</v>
      </c>
    </row>
    <row r="1530" spans="1:7" x14ac:dyDescent="0.25">
      <c r="A1530" s="160" t="s">
        <v>2283</v>
      </c>
      <c r="B1530" s="160" t="s">
        <v>2293</v>
      </c>
      <c r="E1530" s="227">
        <v>43404</v>
      </c>
      <c r="F1530" s="228">
        <v>0</v>
      </c>
      <c r="G1530" s="229">
        <v>2.4799999999999999E-2</v>
      </c>
    </row>
    <row r="1531" spans="1:7" x14ac:dyDescent="0.25">
      <c r="A1531" s="160" t="s">
        <v>2283</v>
      </c>
      <c r="B1531" s="160" t="s">
        <v>2294</v>
      </c>
      <c r="E1531" s="227">
        <v>43434</v>
      </c>
      <c r="F1531" s="228">
        <v>0</v>
      </c>
      <c r="G1531" s="229">
        <v>2.4799999999999999E-2</v>
      </c>
    </row>
    <row r="1532" spans="1:7" x14ac:dyDescent="0.25">
      <c r="A1532" s="160" t="s">
        <v>2283</v>
      </c>
      <c r="B1532" s="160" t="s">
        <v>2295</v>
      </c>
      <c r="E1532" s="227">
        <v>43465</v>
      </c>
      <c r="F1532" s="228">
        <v>0</v>
      </c>
      <c r="G1532" s="229">
        <v>2.4799999999999999E-2</v>
      </c>
    </row>
    <row r="1533" spans="1:7" x14ac:dyDescent="0.25">
      <c r="A1533" s="160" t="s">
        <v>2296</v>
      </c>
      <c r="B1533" s="160" t="s">
        <v>2297</v>
      </c>
      <c r="E1533" s="227">
        <v>43131</v>
      </c>
      <c r="F1533" s="228">
        <v>2199936</v>
      </c>
      <c r="G1533" s="229">
        <v>2.4799999999999999E-2</v>
      </c>
    </row>
    <row r="1534" spans="1:7" x14ac:dyDescent="0.25">
      <c r="A1534" s="160" t="s">
        <v>2296</v>
      </c>
      <c r="B1534" s="160" t="s">
        <v>2298</v>
      </c>
      <c r="E1534" s="227">
        <v>43159</v>
      </c>
      <c r="F1534" s="228">
        <v>2199936</v>
      </c>
      <c r="G1534" s="229">
        <v>2.4799999999999999E-2</v>
      </c>
    </row>
    <row r="1535" spans="1:7" x14ac:dyDescent="0.25">
      <c r="A1535" s="160" t="s">
        <v>2296</v>
      </c>
      <c r="B1535" s="160" t="s">
        <v>2299</v>
      </c>
      <c r="E1535" s="227">
        <v>43190</v>
      </c>
      <c r="F1535" s="228">
        <v>2199936</v>
      </c>
      <c r="G1535" s="229">
        <v>2.4799999999999999E-2</v>
      </c>
    </row>
    <row r="1536" spans="1:7" x14ac:dyDescent="0.25">
      <c r="A1536" s="160" t="s">
        <v>2296</v>
      </c>
      <c r="B1536" s="160" t="s">
        <v>2300</v>
      </c>
      <c r="E1536" s="227">
        <v>43220</v>
      </c>
      <c r="F1536" s="228">
        <v>2199936</v>
      </c>
      <c r="G1536" s="229">
        <v>2.4799999999999999E-2</v>
      </c>
    </row>
    <row r="1537" spans="1:7" x14ac:dyDescent="0.25">
      <c r="A1537" s="160" t="s">
        <v>2296</v>
      </c>
      <c r="B1537" s="160" t="s">
        <v>2301</v>
      </c>
      <c r="E1537" s="227">
        <v>43251</v>
      </c>
      <c r="F1537" s="228">
        <v>2199936</v>
      </c>
      <c r="G1537" s="229">
        <v>2.4799999999999999E-2</v>
      </c>
    </row>
    <row r="1538" spans="1:7" x14ac:dyDescent="0.25">
      <c r="A1538" s="160" t="s">
        <v>2296</v>
      </c>
      <c r="B1538" s="160" t="s">
        <v>2302</v>
      </c>
      <c r="E1538" s="227">
        <v>43281</v>
      </c>
      <c r="F1538" s="228">
        <v>2199936</v>
      </c>
      <c r="G1538" s="229">
        <v>2.4799999999999999E-2</v>
      </c>
    </row>
    <row r="1539" spans="1:7" x14ac:dyDescent="0.25">
      <c r="A1539" s="160" t="s">
        <v>2296</v>
      </c>
      <c r="B1539" s="160" t="s">
        <v>2303</v>
      </c>
      <c r="E1539" s="227">
        <v>43312</v>
      </c>
      <c r="F1539" s="228">
        <v>2199936</v>
      </c>
      <c r="G1539" s="229">
        <v>2.4799999999999999E-2</v>
      </c>
    </row>
    <row r="1540" spans="1:7" x14ac:dyDescent="0.25">
      <c r="A1540" s="160" t="s">
        <v>2296</v>
      </c>
      <c r="B1540" s="160" t="s">
        <v>2304</v>
      </c>
      <c r="E1540" s="227">
        <v>43343</v>
      </c>
      <c r="F1540" s="228">
        <v>2199936</v>
      </c>
      <c r="G1540" s="229">
        <v>2.4799999999999999E-2</v>
      </c>
    </row>
    <row r="1541" spans="1:7" x14ac:dyDescent="0.25">
      <c r="A1541" s="160" t="s">
        <v>2296</v>
      </c>
      <c r="B1541" s="160" t="s">
        <v>2305</v>
      </c>
      <c r="E1541" s="227">
        <v>43373</v>
      </c>
      <c r="F1541" s="228">
        <v>2199936</v>
      </c>
      <c r="G1541" s="229">
        <v>2.4799999999999999E-2</v>
      </c>
    </row>
    <row r="1542" spans="1:7" x14ac:dyDescent="0.25">
      <c r="A1542" s="160" t="s">
        <v>2296</v>
      </c>
      <c r="B1542" s="160" t="s">
        <v>2306</v>
      </c>
      <c r="E1542" s="227">
        <v>43404</v>
      </c>
      <c r="F1542" s="228">
        <v>2199936</v>
      </c>
      <c r="G1542" s="229">
        <v>2.4799999999999999E-2</v>
      </c>
    </row>
    <row r="1543" spans="1:7" x14ac:dyDescent="0.25">
      <c r="A1543" s="160" t="s">
        <v>2296</v>
      </c>
      <c r="B1543" s="160" t="s">
        <v>2307</v>
      </c>
      <c r="E1543" s="227">
        <v>43434</v>
      </c>
      <c r="F1543" s="228">
        <v>2199936</v>
      </c>
      <c r="G1543" s="229">
        <v>2.4799999999999999E-2</v>
      </c>
    </row>
    <row r="1544" spans="1:7" x14ac:dyDescent="0.25">
      <c r="A1544" s="160" t="s">
        <v>2296</v>
      </c>
      <c r="B1544" s="160" t="s">
        <v>2308</v>
      </c>
      <c r="E1544" s="227">
        <v>43465</v>
      </c>
      <c r="F1544" s="228">
        <v>2199936</v>
      </c>
      <c r="G1544" s="229">
        <v>2.4799999999999999E-2</v>
      </c>
    </row>
    <row r="1545" spans="1:7" x14ac:dyDescent="0.25">
      <c r="A1545" s="160" t="s">
        <v>2309</v>
      </c>
      <c r="B1545" s="160" t="s">
        <v>2310</v>
      </c>
      <c r="E1545" s="227">
        <v>43131</v>
      </c>
      <c r="F1545" s="228">
        <v>9857.85</v>
      </c>
      <c r="G1545" s="229">
        <v>8.2000000000000007E-3</v>
      </c>
    </row>
    <row r="1546" spans="1:7" x14ac:dyDescent="0.25">
      <c r="A1546" s="160" t="s">
        <v>2309</v>
      </c>
      <c r="B1546" s="160" t="s">
        <v>2311</v>
      </c>
      <c r="E1546" s="227">
        <v>43159</v>
      </c>
      <c r="F1546" s="228">
        <v>9857.85</v>
      </c>
      <c r="G1546" s="229">
        <v>8.2000000000000007E-3</v>
      </c>
    </row>
    <row r="1547" spans="1:7" x14ac:dyDescent="0.25">
      <c r="A1547" s="160" t="s">
        <v>2309</v>
      </c>
      <c r="B1547" s="160" t="s">
        <v>2312</v>
      </c>
      <c r="E1547" s="227">
        <v>43190</v>
      </c>
      <c r="F1547" s="228">
        <v>9857.85</v>
      </c>
      <c r="G1547" s="229">
        <v>8.2000000000000007E-3</v>
      </c>
    </row>
    <row r="1548" spans="1:7" x14ac:dyDescent="0.25">
      <c r="A1548" s="160" t="s">
        <v>2309</v>
      </c>
      <c r="B1548" s="160" t="s">
        <v>2313</v>
      </c>
      <c r="E1548" s="227">
        <v>43220</v>
      </c>
      <c r="F1548" s="228">
        <v>9857.85</v>
      </c>
      <c r="G1548" s="229">
        <v>8.2000000000000007E-3</v>
      </c>
    </row>
    <row r="1549" spans="1:7" x14ac:dyDescent="0.25">
      <c r="A1549" s="160" t="s">
        <v>2309</v>
      </c>
      <c r="B1549" s="160" t="s">
        <v>2314</v>
      </c>
      <c r="E1549" s="227">
        <v>43251</v>
      </c>
      <c r="F1549" s="228">
        <v>9857.85</v>
      </c>
      <c r="G1549" s="229">
        <v>8.2000000000000007E-3</v>
      </c>
    </row>
    <row r="1550" spans="1:7" x14ac:dyDescent="0.25">
      <c r="A1550" s="160" t="s">
        <v>2309</v>
      </c>
      <c r="B1550" s="160" t="s">
        <v>2315</v>
      </c>
      <c r="E1550" s="227">
        <v>43281</v>
      </c>
      <c r="F1550" s="228">
        <v>9857.85</v>
      </c>
      <c r="G1550" s="229">
        <v>8.2000000000000007E-3</v>
      </c>
    </row>
    <row r="1551" spans="1:7" x14ac:dyDescent="0.25">
      <c r="A1551" s="160" t="s">
        <v>2309</v>
      </c>
      <c r="B1551" s="160" t="s">
        <v>2316</v>
      </c>
      <c r="E1551" s="227">
        <v>43312</v>
      </c>
      <c r="F1551" s="228">
        <v>9857.85</v>
      </c>
      <c r="G1551" s="229">
        <v>8.2000000000000007E-3</v>
      </c>
    </row>
    <row r="1552" spans="1:7" x14ac:dyDescent="0.25">
      <c r="A1552" s="160" t="s">
        <v>2309</v>
      </c>
      <c r="B1552" s="160" t="s">
        <v>2317</v>
      </c>
      <c r="E1552" s="227">
        <v>43343</v>
      </c>
      <c r="F1552" s="228">
        <v>9857.85</v>
      </c>
      <c r="G1552" s="229">
        <v>8.2000000000000007E-3</v>
      </c>
    </row>
    <row r="1553" spans="1:7" x14ac:dyDescent="0.25">
      <c r="A1553" s="160" t="s">
        <v>2309</v>
      </c>
      <c r="B1553" s="160" t="s">
        <v>2318</v>
      </c>
      <c r="E1553" s="227">
        <v>43373</v>
      </c>
      <c r="F1553" s="228">
        <v>9857.85</v>
      </c>
      <c r="G1553" s="229">
        <v>8.2000000000000007E-3</v>
      </c>
    </row>
    <row r="1554" spans="1:7" x14ac:dyDescent="0.25">
      <c r="A1554" s="160" t="s">
        <v>2309</v>
      </c>
      <c r="B1554" s="160" t="s">
        <v>2319</v>
      </c>
      <c r="E1554" s="227">
        <v>43404</v>
      </c>
      <c r="F1554" s="228">
        <v>43953.79</v>
      </c>
      <c r="G1554" s="229">
        <v>8.2000000000000007E-3</v>
      </c>
    </row>
    <row r="1555" spans="1:7" x14ac:dyDescent="0.25">
      <c r="A1555" s="160" t="s">
        <v>2309</v>
      </c>
      <c r="B1555" s="160" t="s">
        <v>2320</v>
      </c>
      <c r="E1555" s="227">
        <v>43434</v>
      </c>
      <c r="F1555" s="228">
        <v>78049.73</v>
      </c>
      <c r="G1555" s="229">
        <v>8.2000000000000007E-3</v>
      </c>
    </row>
    <row r="1556" spans="1:7" x14ac:dyDescent="0.25">
      <c r="A1556" s="160" t="s">
        <v>2309</v>
      </c>
      <c r="B1556" s="160" t="s">
        <v>2321</v>
      </c>
      <c r="E1556" s="227">
        <v>43465</v>
      </c>
      <c r="F1556" s="228">
        <v>78049.73</v>
      </c>
      <c r="G1556" s="229">
        <v>8.2000000000000007E-3</v>
      </c>
    </row>
    <row r="1557" spans="1:7" x14ac:dyDescent="0.25">
      <c r="A1557" s="160" t="s">
        <v>2322</v>
      </c>
      <c r="B1557" s="160" t="s">
        <v>2323</v>
      </c>
      <c r="E1557" s="227">
        <v>43131</v>
      </c>
      <c r="F1557" s="228">
        <v>660424.04</v>
      </c>
      <c r="G1557" s="229">
        <v>8.2000000000000007E-3</v>
      </c>
    </row>
    <row r="1558" spans="1:7" x14ac:dyDescent="0.25">
      <c r="A1558" s="160" t="s">
        <v>2322</v>
      </c>
      <c r="B1558" s="160" t="s">
        <v>2324</v>
      </c>
      <c r="E1558" s="227">
        <v>43159</v>
      </c>
      <c r="F1558" s="228">
        <v>660424.04</v>
      </c>
      <c r="G1558" s="229">
        <v>8.2000000000000007E-3</v>
      </c>
    </row>
    <row r="1559" spans="1:7" x14ac:dyDescent="0.25">
      <c r="A1559" s="160" t="s">
        <v>2322</v>
      </c>
      <c r="B1559" s="160" t="s">
        <v>2325</v>
      </c>
      <c r="E1559" s="227">
        <v>43190</v>
      </c>
      <c r="F1559" s="228">
        <v>660424.04</v>
      </c>
      <c r="G1559" s="229">
        <v>8.2000000000000007E-3</v>
      </c>
    </row>
    <row r="1560" spans="1:7" x14ac:dyDescent="0.25">
      <c r="A1560" s="160" t="s">
        <v>2322</v>
      </c>
      <c r="B1560" s="160" t="s">
        <v>2326</v>
      </c>
      <c r="E1560" s="227">
        <v>43220</v>
      </c>
      <c r="F1560" s="228">
        <v>660424.04</v>
      </c>
      <c r="G1560" s="229">
        <v>8.2000000000000007E-3</v>
      </c>
    </row>
    <row r="1561" spans="1:7" x14ac:dyDescent="0.25">
      <c r="A1561" s="160" t="s">
        <v>2322</v>
      </c>
      <c r="B1561" s="160" t="s">
        <v>2327</v>
      </c>
      <c r="E1561" s="227">
        <v>43251</v>
      </c>
      <c r="F1561" s="228">
        <v>660424.04</v>
      </c>
      <c r="G1561" s="229">
        <v>8.2000000000000007E-3</v>
      </c>
    </row>
    <row r="1562" spans="1:7" x14ac:dyDescent="0.25">
      <c r="A1562" s="160" t="s">
        <v>2322</v>
      </c>
      <c r="B1562" s="160" t="s">
        <v>2328</v>
      </c>
      <c r="E1562" s="227">
        <v>43281</v>
      </c>
      <c r="F1562" s="228">
        <v>660424.04</v>
      </c>
      <c r="G1562" s="229">
        <v>8.2000000000000007E-3</v>
      </c>
    </row>
    <row r="1563" spans="1:7" x14ac:dyDescent="0.25">
      <c r="A1563" s="160" t="s">
        <v>2322</v>
      </c>
      <c r="B1563" s="160" t="s">
        <v>2329</v>
      </c>
      <c r="E1563" s="227">
        <v>43312</v>
      </c>
      <c r="F1563" s="228">
        <v>660424.04</v>
      </c>
      <c r="G1563" s="229">
        <v>8.2000000000000007E-3</v>
      </c>
    </row>
    <row r="1564" spans="1:7" x14ac:dyDescent="0.25">
      <c r="A1564" s="160" t="s">
        <v>2322</v>
      </c>
      <c r="B1564" s="160" t="s">
        <v>2330</v>
      </c>
      <c r="E1564" s="227">
        <v>43343</v>
      </c>
      <c r="F1564" s="228">
        <v>660424.04</v>
      </c>
      <c r="G1564" s="229">
        <v>8.2000000000000007E-3</v>
      </c>
    </row>
    <row r="1565" spans="1:7" x14ac:dyDescent="0.25">
      <c r="A1565" s="160" t="s">
        <v>2322</v>
      </c>
      <c r="B1565" s="160" t="s">
        <v>2331</v>
      </c>
      <c r="E1565" s="227">
        <v>43373</v>
      </c>
      <c r="F1565" s="228">
        <v>660424.04</v>
      </c>
      <c r="G1565" s="229">
        <v>8.2000000000000007E-3</v>
      </c>
    </row>
    <row r="1566" spans="1:7" x14ac:dyDescent="0.25">
      <c r="A1566" s="160" t="s">
        <v>2322</v>
      </c>
      <c r="B1566" s="160" t="s">
        <v>2332</v>
      </c>
      <c r="E1566" s="227">
        <v>43404</v>
      </c>
      <c r="F1566" s="228">
        <v>660424.04</v>
      </c>
      <c r="G1566" s="229">
        <v>8.2000000000000007E-3</v>
      </c>
    </row>
    <row r="1567" spans="1:7" x14ac:dyDescent="0.25">
      <c r="A1567" s="160" t="s">
        <v>2322</v>
      </c>
      <c r="B1567" s="160" t="s">
        <v>2333</v>
      </c>
      <c r="E1567" s="227">
        <v>43434</v>
      </c>
      <c r="F1567" s="228">
        <v>660424.04</v>
      </c>
      <c r="G1567" s="229">
        <v>8.2000000000000007E-3</v>
      </c>
    </row>
    <row r="1568" spans="1:7" x14ac:dyDescent="0.25">
      <c r="A1568" s="160" t="s">
        <v>2322</v>
      </c>
      <c r="B1568" s="160" t="s">
        <v>2334</v>
      </c>
      <c r="E1568" s="227">
        <v>43465</v>
      </c>
      <c r="F1568" s="228">
        <v>660424.04</v>
      </c>
      <c r="G1568" s="229">
        <v>8.2000000000000007E-3</v>
      </c>
    </row>
    <row r="1569" spans="1:7" x14ac:dyDescent="0.25">
      <c r="A1569" s="160" t="s">
        <v>2335</v>
      </c>
      <c r="B1569" s="160" t="s">
        <v>2336</v>
      </c>
      <c r="E1569" s="227">
        <v>43131</v>
      </c>
      <c r="F1569" s="228">
        <v>0</v>
      </c>
      <c r="G1569" s="229">
        <v>0</v>
      </c>
    </row>
    <row r="1570" spans="1:7" x14ac:dyDescent="0.25">
      <c r="A1570" s="160" t="s">
        <v>2335</v>
      </c>
      <c r="B1570" s="160" t="s">
        <v>2337</v>
      </c>
      <c r="E1570" s="227">
        <v>43159</v>
      </c>
      <c r="F1570" s="228">
        <v>0</v>
      </c>
      <c r="G1570" s="229">
        <v>0</v>
      </c>
    </row>
    <row r="1571" spans="1:7" x14ac:dyDescent="0.25">
      <c r="A1571" s="160" t="s">
        <v>2335</v>
      </c>
      <c r="B1571" s="160" t="s">
        <v>2338</v>
      </c>
      <c r="E1571" s="227">
        <v>43190</v>
      </c>
      <c r="F1571" s="228">
        <v>0</v>
      </c>
      <c r="G1571" s="229">
        <v>0</v>
      </c>
    </row>
    <row r="1572" spans="1:7" x14ac:dyDescent="0.25">
      <c r="A1572" s="160" t="s">
        <v>2335</v>
      </c>
      <c r="B1572" s="160" t="s">
        <v>2339</v>
      </c>
      <c r="E1572" s="227">
        <v>43220</v>
      </c>
      <c r="F1572" s="228">
        <v>0</v>
      </c>
      <c r="G1572" s="229">
        <v>0</v>
      </c>
    </row>
    <row r="1573" spans="1:7" x14ac:dyDescent="0.25">
      <c r="A1573" s="160" t="s">
        <v>2335</v>
      </c>
      <c r="B1573" s="160" t="s">
        <v>2340</v>
      </c>
      <c r="E1573" s="227">
        <v>43251</v>
      </c>
      <c r="F1573" s="228">
        <v>0</v>
      </c>
      <c r="G1573" s="229">
        <v>0</v>
      </c>
    </row>
    <row r="1574" spans="1:7" x14ac:dyDescent="0.25">
      <c r="A1574" s="160" t="s">
        <v>2335</v>
      </c>
      <c r="B1574" s="160" t="s">
        <v>2341</v>
      </c>
      <c r="E1574" s="227">
        <v>43281</v>
      </c>
      <c r="F1574" s="228">
        <v>0</v>
      </c>
      <c r="G1574" s="229">
        <v>0</v>
      </c>
    </row>
    <row r="1575" spans="1:7" x14ac:dyDescent="0.25">
      <c r="A1575" s="160" t="s">
        <v>2335</v>
      </c>
      <c r="B1575" s="160" t="s">
        <v>2342</v>
      </c>
      <c r="E1575" s="227">
        <v>43312</v>
      </c>
      <c r="F1575" s="228">
        <v>0</v>
      </c>
      <c r="G1575" s="229">
        <v>0</v>
      </c>
    </row>
    <row r="1576" spans="1:7" x14ac:dyDescent="0.25">
      <c r="A1576" s="160" t="s">
        <v>2335</v>
      </c>
      <c r="B1576" s="160" t="s">
        <v>2343</v>
      </c>
      <c r="E1576" s="227">
        <v>43343</v>
      </c>
      <c r="F1576" s="228">
        <v>0</v>
      </c>
      <c r="G1576" s="229">
        <v>0</v>
      </c>
    </row>
    <row r="1577" spans="1:7" x14ac:dyDescent="0.25">
      <c r="A1577" s="160" t="s">
        <v>2335</v>
      </c>
      <c r="B1577" s="160" t="s">
        <v>2344</v>
      </c>
      <c r="E1577" s="227">
        <v>43373</v>
      </c>
      <c r="F1577" s="228">
        <v>0</v>
      </c>
      <c r="G1577" s="229">
        <v>0</v>
      </c>
    </row>
    <row r="1578" spans="1:7" x14ac:dyDescent="0.25">
      <c r="A1578" s="160" t="s">
        <v>2335</v>
      </c>
      <c r="B1578" s="160" t="s">
        <v>2345</v>
      </c>
      <c r="E1578" s="227">
        <v>43404</v>
      </c>
      <c r="F1578" s="228">
        <v>0</v>
      </c>
      <c r="G1578" s="229">
        <v>0</v>
      </c>
    </row>
    <row r="1579" spans="1:7" x14ac:dyDescent="0.25">
      <c r="A1579" s="160" t="s">
        <v>2335</v>
      </c>
      <c r="B1579" s="160" t="s">
        <v>2346</v>
      </c>
      <c r="E1579" s="227">
        <v>43434</v>
      </c>
      <c r="F1579" s="228">
        <v>0</v>
      </c>
      <c r="G1579" s="229">
        <v>0</v>
      </c>
    </row>
    <row r="1580" spans="1:7" x14ac:dyDescent="0.25">
      <c r="A1580" s="160" t="s">
        <v>2335</v>
      </c>
      <c r="B1580" s="160" t="s">
        <v>2347</v>
      </c>
      <c r="E1580" s="227">
        <v>43465</v>
      </c>
      <c r="F1580" s="228">
        <v>0</v>
      </c>
      <c r="G1580" s="229">
        <v>0</v>
      </c>
    </row>
    <row r="1581" spans="1:7" x14ac:dyDescent="0.25">
      <c r="A1581" s="160" t="s">
        <v>2348</v>
      </c>
      <c r="B1581" s="160" t="s">
        <v>2349</v>
      </c>
      <c r="E1581" s="227">
        <v>43131</v>
      </c>
      <c r="F1581" s="228">
        <v>0</v>
      </c>
      <c r="G1581" s="229">
        <v>0</v>
      </c>
    </row>
    <row r="1582" spans="1:7" x14ac:dyDescent="0.25">
      <c r="A1582" s="160" t="s">
        <v>2348</v>
      </c>
      <c r="B1582" s="160" t="s">
        <v>2350</v>
      </c>
      <c r="E1582" s="227">
        <v>43159</v>
      </c>
      <c r="F1582" s="228">
        <v>0</v>
      </c>
      <c r="G1582" s="229">
        <v>0</v>
      </c>
    </row>
    <row r="1583" spans="1:7" x14ac:dyDescent="0.25">
      <c r="A1583" s="160" t="s">
        <v>2348</v>
      </c>
      <c r="B1583" s="160" t="s">
        <v>2351</v>
      </c>
      <c r="E1583" s="227">
        <v>43190</v>
      </c>
      <c r="F1583" s="228">
        <v>0</v>
      </c>
      <c r="G1583" s="229">
        <v>0</v>
      </c>
    </row>
    <row r="1584" spans="1:7" x14ac:dyDescent="0.25">
      <c r="A1584" s="160" t="s">
        <v>2348</v>
      </c>
      <c r="B1584" s="160" t="s">
        <v>2352</v>
      </c>
      <c r="E1584" s="227">
        <v>43220</v>
      </c>
      <c r="F1584" s="228">
        <v>0</v>
      </c>
      <c r="G1584" s="229">
        <v>0</v>
      </c>
    </row>
    <row r="1585" spans="1:7" x14ac:dyDescent="0.25">
      <c r="A1585" s="160" t="s">
        <v>2348</v>
      </c>
      <c r="B1585" s="160" t="s">
        <v>2353</v>
      </c>
      <c r="E1585" s="227">
        <v>43251</v>
      </c>
      <c r="F1585" s="228">
        <v>0</v>
      </c>
      <c r="G1585" s="229">
        <v>0</v>
      </c>
    </row>
    <row r="1586" spans="1:7" x14ac:dyDescent="0.25">
      <c r="A1586" s="160" t="s">
        <v>2348</v>
      </c>
      <c r="B1586" s="160" t="s">
        <v>2354</v>
      </c>
      <c r="E1586" s="227">
        <v>43281</v>
      </c>
      <c r="F1586" s="228">
        <v>0</v>
      </c>
      <c r="G1586" s="229">
        <v>0</v>
      </c>
    </row>
    <row r="1587" spans="1:7" x14ac:dyDescent="0.25">
      <c r="A1587" s="160" t="s">
        <v>2348</v>
      </c>
      <c r="B1587" s="160" t="s">
        <v>2355</v>
      </c>
      <c r="E1587" s="227">
        <v>43312</v>
      </c>
      <c r="F1587" s="228">
        <v>0</v>
      </c>
      <c r="G1587" s="229">
        <v>0</v>
      </c>
    </row>
    <row r="1588" spans="1:7" x14ac:dyDescent="0.25">
      <c r="A1588" s="160" t="s">
        <v>2348</v>
      </c>
      <c r="B1588" s="160" t="s">
        <v>2356</v>
      </c>
      <c r="E1588" s="227">
        <v>43343</v>
      </c>
      <c r="F1588" s="228">
        <v>0</v>
      </c>
      <c r="G1588" s="229">
        <v>0</v>
      </c>
    </row>
    <row r="1589" spans="1:7" x14ac:dyDescent="0.25">
      <c r="A1589" s="160" t="s">
        <v>2348</v>
      </c>
      <c r="B1589" s="160" t="s">
        <v>2357</v>
      </c>
      <c r="E1589" s="227">
        <v>43373</v>
      </c>
      <c r="F1589" s="228">
        <v>0</v>
      </c>
      <c r="G1589" s="229">
        <v>0</v>
      </c>
    </row>
    <row r="1590" spans="1:7" x14ac:dyDescent="0.25">
      <c r="A1590" s="160" t="s">
        <v>2348</v>
      </c>
      <c r="B1590" s="160" t="s">
        <v>2358</v>
      </c>
      <c r="E1590" s="227">
        <v>43404</v>
      </c>
      <c r="F1590" s="228">
        <v>0</v>
      </c>
      <c r="G1590" s="229">
        <v>0</v>
      </c>
    </row>
    <row r="1591" spans="1:7" x14ac:dyDescent="0.25">
      <c r="A1591" s="160" t="s">
        <v>2348</v>
      </c>
      <c r="B1591" s="160" t="s">
        <v>2359</v>
      </c>
      <c r="E1591" s="227">
        <v>43434</v>
      </c>
      <c r="F1591" s="228">
        <v>0</v>
      </c>
      <c r="G1591" s="229">
        <v>0</v>
      </c>
    </row>
    <row r="1592" spans="1:7" x14ac:dyDescent="0.25">
      <c r="A1592" s="160" t="s">
        <v>2348</v>
      </c>
      <c r="B1592" s="160" t="s">
        <v>2360</v>
      </c>
      <c r="E1592" s="227">
        <v>43465</v>
      </c>
      <c r="F1592" s="228">
        <v>0</v>
      </c>
      <c r="G1592" s="229">
        <v>0</v>
      </c>
    </row>
    <row r="1593" spans="1:7" x14ac:dyDescent="0.25">
      <c r="A1593" s="160" t="s">
        <v>2361</v>
      </c>
      <c r="B1593" s="160" t="s">
        <v>2362</v>
      </c>
      <c r="E1593" s="227">
        <v>43131</v>
      </c>
      <c r="F1593" s="228">
        <v>989235.3</v>
      </c>
      <c r="G1593" s="229">
        <v>6.7500000000000004E-2</v>
      </c>
    </row>
    <row r="1594" spans="1:7" x14ac:dyDescent="0.25">
      <c r="A1594" s="160" t="s">
        <v>2361</v>
      </c>
      <c r="B1594" s="160" t="s">
        <v>2363</v>
      </c>
      <c r="E1594" s="227">
        <v>43159</v>
      </c>
      <c r="F1594" s="228">
        <v>989387.68</v>
      </c>
      <c r="G1594" s="229">
        <v>6.7500000000000004E-2</v>
      </c>
    </row>
    <row r="1595" spans="1:7" x14ac:dyDescent="0.25">
      <c r="A1595" s="160" t="s">
        <v>2361</v>
      </c>
      <c r="B1595" s="160" t="s">
        <v>2364</v>
      </c>
      <c r="E1595" s="227">
        <v>43190</v>
      </c>
      <c r="F1595" s="228">
        <v>989387.68</v>
      </c>
      <c r="G1595" s="229">
        <v>6.7500000000000004E-2</v>
      </c>
    </row>
    <row r="1596" spans="1:7" x14ac:dyDescent="0.25">
      <c r="A1596" s="160" t="s">
        <v>2361</v>
      </c>
      <c r="B1596" s="160" t="s">
        <v>2365</v>
      </c>
      <c r="E1596" s="227">
        <v>43220</v>
      </c>
      <c r="F1596" s="228">
        <v>989387.68</v>
      </c>
      <c r="G1596" s="229">
        <v>6.7500000000000004E-2</v>
      </c>
    </row>
    <row r="1597" spans="1:7" x14ac:dyDescent="0.25">
      <c r="A1597" s="160" t="s">
        <v>2361</v>
      </c>
      <c r="B1597" s="160" t="s">
        <v>2366</v>
      </c>
      <c r="E1597" s="227">
        <v>43251</v>
      </c>
      <c r="F1597" s="228">
        <v>989387.68</v>
      </c>
      <c r="G1597" s="229">
        <v>6.7500000000000004E-2</v>
      </c>
    </row>
    <row r="1598" spans="1:7" x14ac:dyDescent="0.25">
      <c r="A1598" s="160" t="s">
        <v>2361</v>
      </c>
      <c r="B1598" s="160" t="s">
        <v>2367</v>
      </c>
      <c r="E1598" s="227">
        <v>43281</v>
      </c>
      <c r="F1598" s="228">
        <v>989387.68</v>
      </c>
      <c r="G1598" s="229">
        <v>6.7500000000000004E-2</v>
      </c>
    </row>
    <row r="1599" spans="1:7" x14ac:dyDescent="0.25">
      <c r="A1599" s="160" t="s">
        <v>2361</v>
      </c>
      <c r="B1599" s="160" t="s">
        <v>2368</v>
      </c>
      <c r="E1599" s="227">
        <v>43312</v>
      </c>
      <c r="F1599" s="228">
        <v>989387.68</v>
      </c>
      <c r="G1599" s="229">
        <v>6.7500000000000004E-2</v>
      </c>
    </row>
    <row r="1600" spans="1:7" x14ac:dyDescent="0.25">
      <c r="A1600" s="160" t="s">
        <v>2361</v>
      </c>
      <c r="B1600" s="160" t="s">
        <v>2369</v>
      </c>
      <c r="E1600" s="227">
        <v>43343</v>
      </c>
      <c r="F1600" s="228">
        <v>989387.68</v>
      </c>
      <c r="G1600" s="229">
        <v>6.7500000000000004E-2</v>
      </c>
    </row>
    <row r="1601" spans="1:7" x14ac:dyDescent="0.25">
      <c r="A1601" s="160" t="s">
        <v>2361</v>
      </c>
      <c r="B1601" s="160" t="s">
        <v>2370</v>
      </c>
      <c r="E1601" s="227">
        <v>43373</v>
      </c>
      <c r="F1601" s="228">
        <v>989387.68</v>
      </c>
      <c r="G1601" s="229">
        <v>6.7500000000000004E-2</v>
      </c>
    </row>
    <row r="1602" spans="1:7" x14ac:dyDescent="0.25">
      <c r="A1602" s="160" t="s">
        <v>2361</v>
      </c>
      <c r="B1602" s="160" t="s">
        <v>2371</v>
      </c>
      <c r="E1602" s="227">
        <v>43404</v>
      </c>
      <c r="F1602" s="228">
        <v>989387.68</v>
      </c>
      <c r="G1602" s="229">
        <v>6.7500000000000004E-2</v>
      </c>
    </row>
    <row r="1603" spans="1:7" x14ac:dyDescent="0.25">
      <c r="A1603" s="160" t="s">
        <v>2361</v>
      </c>
      <c r="B1603" s="160" t="s">
        <v>2372</v>
      </c>
      <c r="E1603" s="227">
        <v>43434</v>
      </c>
      <c r="F1603" s="228">
        <v>989387.68</v>
      </c>
      <c r="G1603" s="229">
        <v>6.7500000000000004E-2</v>
      </c>
    </row>
    <row r="1604" spans="1:7" x14ac:dyDescent="0.25">
      <c r="A1604" s="160" t="s">
        <v>2361</v>
      </c>
      <c r="B1604" s="160" t="s">
        <v>2373</v>
      </c>
      <c r="E1604" s="227">
        <v>43465</v>
      </c>
      <c r="F1604" s="228">
        <v>988048.93</v>
      </c>
      <c r="G1604" s="229">
        <v>6.7500000000000004E-2</v>
      </c>
    </row>
    <row r="1605" spans="1:7" x14ac:dyDescent="0.25">
      <c r="A1605" s="160" t="s">
        <v>2374</v>
      </c>
      <c r="B1605" s="160" t="s">
        <v>2375</v>
      </c>
      <c r="E1605" s="227">
        <v>43131</v>
      </c>
      <c r="F1605" s="228">
        <v>6204689.75</v>
      </c>
      <c r="G1605" s="229">
        <v>3.27E-2</v>
      </c>
    </row>
    <row r="1606" spans="1:7" x14ac:dyDescent="0.25">
      <c r="A1606" s="160" t="s">
        <v>2374</v>
      </c>
      <c r="B1606" s="160" t="s">
        <v>2376</v>
      </c>
      <c r="E1606" s="227">
        <v>43159</v>
      </c>
      <c r="F1606" s="228">
        <v>6204689.75</v>
      </c>
      <c r="G1606" s="229">
        <v>3.27E-2</v>
      </c>
    </row>
    <row r="1607" spans="1:7" x14ac:dyDescent="0.25">
      <c r="A1607" s="160" t="s">
        <v>2374</v>
      </c>
      <c r="B1607" s="160" t="s">
        <v>2377</v>
      </c>
      <c r="E1607" s="227">
        <v>43190</v>
      </c>
      <c r="F1607" s="228">
        <v>6204689.75</v>
      </c>
      <c r="G1607" s="229">
        <v>3.27E-2</v>
      </c>
    </row>
    <row r="1608" spans="1:7" x14ac:dyDescent="0.25">
      <c r="A1608" s="160" t="s">
        <v>2374</v>
      </c>
      <c r="B1608" s="160" t="s">
        <v>2378</v>
      </c>
      <c r="E1608" s="227">
        <v>43220</v>
      </c>
      <c r="F1608" s="228">
        <v>6204689.75</v>
      </c>
      <c r="G1608" s="229">
        <v>3.27E-2</v>
      </c>
    </row>
    <row r="1609" spans="1:7" x14ac:dyDescent="0.25">
      <c r="A1609" s="160" t="s">
        <v>2374</v>
      </c>
      <c r="B1609" s="160" t="s">
        <v>2379</v>
      </c>
      <c r="E1609" s="227">
        <v>43251</v>
      </c>
      <c r="F1609" s="228">
        <v>6204689.75</v>
      </c>
      <c r="G1609" s="229">
        <v>3.27E-2</v>
      </c>
    </row>
    <row r="1610" spans="1:7" x14ac:dyDescent="0.25">
      <c r="A1610" s="160" t="s">
        <v>2374</v>
      </c>
      <c r="B1610" s="160" t="s">
        <v>2380</v>
      </c>
      <c r="E1610" s="227">
        <v>43281</v>
      </c>
      <c r="F1610" s="228">
        <v>6204689.75</v>
      </c>
      <c r="G1610" s="229">
        <v>3.27E-2</v>
      </c>
    </row>
    <row r="1611" spans="1:7" x14ac:dyDescent="0.25">
      <c r="A1611" s="160" t="s">
        <v>2374</v>
      </c>
      <c r="B1611" s="160" t="s">
        <v>2381</v>
      </c>
      <c r="E1611" s="227">
        <v>43312</v>
      </c>
      <c r="F1611" s="228">
        <v>6204689.75</v>
      </c>
      <c r="G1611" s="229">
        <v>3.27E-2</v>
      </c>
    </row>
    <row r="1612" spans="1:7" x14ac:dyDescent="0.25">
      <c r="A1612" s="160" t="s">
        <v>2374</v>
      </c>
      <c r="B1612" s="160" t="s">
        <v>2382</v>
      </c>
      <c r="E1612" s="227">
        <v>43343</v>
      </c>
      <c r="F1612" s="228">
        <v>6204689.75</v>
      </c>
      <c r="G1612" s="229">
        <v>3.27E-2</v>
      </c>
    </row>
    <row r="1613" spans="1:7" x14ac:dyDescent="0.25">
      <c r="A1613" s="160" t="s">
        <v>2374</v>
      </c>
      <c r="B1613" s="160" t="s">
        <v>2383</v>
      </c>
      <c r="E1613" s="227">
        <v>43373</v>
      </c>
      <c r="F1613" s="228">
        <v>6204689.75</v>
      </c>
      <c r="G1613" s="229">
        <v>3.27E-2</v>
      </c>
    </row>
    <row r="1614" spans="1:7" x14ac:dyDescent="0.25">
      <c r="A1614" s="160" t="s">
        <v>2374</v>
      </c>
      <c r="B1614" s="160" t="s">
        <v>2384</v>
      </c>
      <c r="E1614" s="227">
        <v>43404</v>
      </c>
      <c r="F1614" s="228">
        <v>6204689.75</v>
      </c>
      <c r="G1614" s="229">
        <v>3.27E-2</v>
      </c>
    </row>
    <row r="1615" spans="1:7" x14ac:dyDescent="0.25">
      <c r="A1615" s="160" t="s">
        <v>2374</v>
      </c>
      <c r="B1615" s="160" t="s">
        <v>2385</v>
      </c>
      <c r="E1615" s="227">
        <v>43434</v>
      </c>
      <c r="F1615" s="228">
        <v>6204689.75</v>
      </c>
      <c r="G1615" s="229">
        <v>3.27E-2</v>
      </c>
    </row>
    <row r="1616" spans="1:7" x14ac:dyDescent="0.25">
      <c r="A1616" s="160" t="s">
        <v>2374</v>
      </c>
      <c r="B1616" s="160" t="s">
        <v>2386</v>
      </c>
      <c r="E1616" s="227">
        <v>43465</v>
      </c>
      <c r="F1616" s="228">
        <v>6204689.75</v>
      </c>
      <c r="G1616" s="229">
        <v>3.27E-2</v>
      </c>
    </row>
    <row r="1617" spans="1:7" x14ac:dyDescent="0.25">
      <c r="A1617" s="160" t="s">
        <v>2387</v>
      </c>
      <c r="B1617" s="160" t="s">
        <v>2388</v>
      </c>
      <c r="E1617" s="227">
        <v>43131</v>
      </c>
      <c r="F1617" s="228">
        <v>251533.56</v>
      </c>
      <c r="G1617" s="229">
        <v>2.9599999999999998E-2</v>
      </c>
    </row>
    <row r="1618" spans="1:7" x14ac:dyDescent="0.25">
      <c r="A1618" s="160" t="s">
        <v>2387</v>
      </c>
      <c r="B1618" s="160" t="s">
        <v>2389</v>
      </c>
      <c r="E1618" s="227">
        <v>43159</v>
      </c>
      <c r="F1618" s="228">
        <v>251533.56</v>
      </c>
      <c r="G1618" s="229">
        <v>2.9599999999999998E-2</v>
      </c>
    </row>
    <row r="1619" spans="1:7" x14ac:dyDescent="0.25">
      <c r="A1619" s="160" t="s">
        <v>2387</v>
      </c>
      <c r="B1619" s="160" t="s">
        <v>2390</v>
      </c>
      <c r="E1619" s="227">
        <v>43190</v>
      </c>
      <c r="F1619" s="228">
        <v>251533.56</v>
      </c>
      <c r="G1619" s="229">
        <v>2.9599999999999998E-2</v>
      </c>
    </row>
    <row r="1620" spans="1:7" x14ac:dyDescent="0.25">
      <c r="A1620" s="160" t="s">
        <v>2387</v>
      </c>
      <c r="B1620" s="160" t="s">
        <v>2391</v>
      </c>
      <c r="E1620" s="227">
        <v>43220</v>
      </c>
      <c r="F1620" s="228">
        <v>251533.56</v>
      </c>
      <c r="G1620" s="229">
        <v>2.9599999999999998E-2</v>
      </c>
    </row>
    <row r="1621" spans="1:7" x14ac:dyDescent="0.25">
      <c r="A1621" s="160" t="s">
        <v>2387</v>
      </c>
      <c r="B1621" s="160" t="s">
        <v>2392</v>
      </c>
      <c r="E1621" s="227">
        <v>43251</v>
      </c>
      <c r="F1621" s="228">
        <v>251533.56</v>
      </c>
      <c r="G1621" s="229">
        <v>2.9599999999999998E-2</v>
      </c>
    </row>
    <row r="1622" spans="1:7" x14ac:dyDescent="0.25">
      <c r="A1622" s="160" t="s">
        <v>2387</v>
      </c>
      <c r="B1622" s="160" t="s">
        <v>2393</v>
      </c>
      <c r="E1622" s="227">
        <v>43281</v>
      </c>
      <c r="F1622" s="228">
        <v>251533.56</v>
      </c>
      <c r="G1622" s="229">
        <v>2.9599999999999998E-2</v>
      </c>
    </row>
    <row r="1623" spans="1:7" x14ac:dyDescent="0.25">
      <c r="A1623" s="160" t="s">
        <v>2387</v>
      </c>
      <c r="B1623" s="160" t="s">
        <v>2394</v>
      </c>
      <c r="E1623" s="227">
        <v>43312</v>
      </c>
      <c r="F1623" s="228">
        <v>251533.56</v>
      </c>
      <c r="G1623" s="229">
        <v>2.9599999999999998E-2</v>
      </c>
    </row>
    <row r="1624" spans="1:7" x14ac:dyDescent="0.25">
      <c r="A1624" s="160" t="s">
        <v>2387</v>
      </c>
      <c r="B1624" s="160" t="s">
        <v>2395</v>
      </c>
      <c r="E1624" s="227">
        <v>43343</v>
      </c>
      <c r="F1624" s="228">
        <v>251533.56</v>
      </c>
      <c r="G1624" s="229">
        <v>2.9599999999999998E-2</v>
      </c>
    </row>
    <row r="1625" spans="1:7" x14ac:dyDescent="0.25">
      <c r="A1625" s="160" t="s">
        <v>2387</v>
      </c>
      <c r="B1625" s="160" t="s">
        <v>2396</v>
      </c>
      <c r="E1625" s="227">
        <v>43373</v>
      </c>
      <c r="F1625" s="228">
        <v>251533.56</v>
      </c>
      <c r="G1625" s="229">
        <v>2.9599999999999998E-2</v>
      </c>
    </row>
    <row r="1626" spans="1:7" x14ac:dyDescent="0.25">
      <c r="A1626" s="160" t="s">
        <v>2387</v>
      </c>
      <c r="B1626" s="160" t="s">
        <v>2397</v>
      </c>
      <c r="E1626" s="227">
        <v>43404</v>
      </c>
      <c r="F1626" s="228">
        <v>251533.56</v>
      </c>
      <c r="G1626" s="229">
        <v>2.9599999999999998E-2</v>
      </c>
    </row>
    <row r="1627" spans="1:7" x14ac:dyDescent="0.25">
      <c r="A1627" s="160" t="s">
        <v>2387</v>
      </c>
      <c r="B1627" s="160" t="s">
        <v>2398</v>
      </c>
      <c r="E1627" s="227">
        <v>43434</v>
      </c>
      <c r="F1627" s="228">
        <v>251533.56</v>
      </c>
      <c r="G1627" s="229">
        <v>2.9599999999999998E-2</v>
      </c>
    </row>
    <row r="1628" spans="1:7" x14ac:dyDescent="0.25">
      <c r="A1628" s="160" t="s">
        <v>2387</v>
      </c>
      <c r="B1628" s="160" t="s">
        <v>2399</v>
      </c>
      <c r="E1628" s="227">
        <v>43465</v>
      </c>
      <c r="F1628" s="228">
        <v>251533.56</v>
      </c>
      <c r="G1628" s="229">
        <v>2.9599999999999998E-2</v>
      </c>
    </row>
    <row r="1629" spans="1:7" x14ac:dyDescent="0.25">
      <c r="A1629" s="160" t="s">
        <v>2400</v>
      </c>
      <c r="B1629" s="160" t="s">
        <v>2401</v>
      </c>
      <c r="E1629" s="227">
        <v>43131</v>
      </c>
      <c r="F1629" s="228">
        <v>1119671.75</v>
      </c>
      <c r="G1629" s="229">
        <v>6.3200000000000006E-2</v>
      </c>
    </row>
    <row r="1630" spans="1:7" x14ac:dyDescent="0.25">
      <c r="A1630" s="160" t="s">
        <v>2400</v>
      </c>
      <c r="B1630" s="160" t="s">
        <v>2402</v>
      </c>
      <c r="E1630" s="227">
        <v>43159</v>
      </c>
      <c r="F1630" s="228">
        <v>1119824.1299999999</v>
      </c>
      <c r="G1630" s="229">
        <v>6.3200000000000006E-2</v>
      </c>
    </row>
    <row r="1631" spans="1:7" x14ac:dyDescent="0.25">
      <c r="A1631" s="160" t="s">
        <v>2400</v>
      </c>
      <c r="B1631" s="160" t="s">
        <v>2403</v>
      </c>
      <c r="E1631" s="227">
        <v>43190</v>
      </c>
      <c r="F1631" s="228">
        <v>1119824.1299999999</v>
      </c>
      <c r="G1631" s="229">
        <v>6.3200000000000006E-2</v>
      </c>
    </row>
    <row r="1632" spans="1:7" x14ac:dyDescent="0.25">
      <c r="A1632" s="160" t="s">
        <v>2400</v>
      </c>
      <c r="B1632" s="160" t="s">
        <v>2404</v>
      </c>
      <c r="E1632" s="227">
        <v>43220</v>
      </c>
      <c r="F1632" s="228">
        <v>1119824.1299999999</v>
      </c>
      <c r="G1632" s="229">
        <v>6.3200000000000006E-2</v>
      </c>
    </row>
    <row r="1633" spans="1:7" x14ac:dyDescent="0.25">
      <c r="A1633" s="160" t="s">
        <v>2400</v>
      </c>
      <c r="B1633" s="160" t="s">
        <v>2405</v>
      </c>
      <c r="E1633" s="227">
        <v>43251</v>
      </c>
      <c r="F1633" s="228">
        <v>1119824.1299999999</v>
      </c>
      <c r="G1633" s="229">
        <v>6.3200000000000006E-2</v>
      </c>
    </row>
    <row r="1634" spans="1:7" x14ac:dyDescent="0.25">
      <c r="A1634" s="160" t="s">
        <v>2400</v>
      </c>
      <c r="B1634" s="160" t="s">
        <v>2406</v>
      </c>
      <c r="E1634" s="227">
        <v>43281</v>
      </c>
      <c r="F1634" s="228">
        <v>1119824.1299999999</v>
      </c>
      <c r="G1634" s="229">
        <v>6.3200000000000006E-2</v>
      </c>
    </row>
    <row r="1635" spans="1:7" x14ac:dyDescent="0.25">
      <c r="A1635" s="160" t="s">
        <v>2400</v>
      </c>
      <c r="B1635" s="160" t="s">
        <v>2407</v>
      </c>
      <c r="E1635" s="227">
        <v>43312</v>
      </c>
      <c r="F1635" s="228">
        <v>1119824.1299999999</v>
      </c>
      <c r="G1635" s="229">
        <v>6.3200000000000006E-2</v>
      </c>
    </row>
    <row r="1636" spans="1:7" x14ac:dyDescent="0.25">
      <c r="A1636" s="160" t="s">
        <v>2400</v>
      </c>
      <c r="B1636" s="160" t="s">
        <v>2408</v>
      </c>
      <c r="E1636" s="227">
        <v>43343</v>
      </c>
      <c r="F1636" s="228">
        <v>1119824.1299999999</v>
      </c>
      <c r="G1636" s="229">
        <v>6.3200000000000006E-2</v>
      </c>
    </row>
    <row r="1637" spans="1:7" x14ac:dyDescent="0.25">
      <c r="A1637" s="160" t="s">
        <v>2400</v>
      </c>
      <c r="B1637" s="160" t="s">
        <v>2409</v>
      </c>
      <c r="E1637" s="227">
        <v>43373</v>
      </c>
      <c r="F1637" s="228">
        <v>1119824.1299999999</v>
      </c>
      <c r="G1637" s="229">
        <v>6.3200000000000006E-2</v>
      </c>
    </row>
    <row r="1638" spans="1:7" x14ac:dyDescent="0.25">
      <c r="A1638" s="160" t="s">
        <v>2400</v>
      </c>
      <c r="B1638" s="160" t="s">
        <v>2410</v>
      </c>
      <c r="E1638" s="227">
        <v>43404</v>
      </c>
      <c r="F1638" s="228">
        <v>1119824.1299999999</v>
      </c>
      <c r="G1638" s="229">
        <v>6.3200000000000006E-2</v>
      </c>
    </row>
    <row r="1639" spans="1:7" x14ac:dyDescent="0.25">
      <c r="A1639" s="160" t="s">
        <v>2400</v>
      </c>
      <c r="B1639" s="160" t="s">
        <v>2411</v>
      </c>
      <c r="E1639" s="227">
        <v>43434</v>
      </c>
      <c r="F1639" s="228">
        <v>1119824.1299999999</v>
      </c>
      <c r="G1639" s="229">
        <v>6.3200000000000006E-2</v>
      </c>
    </row>
    <row r="1640" spans="1:7" x14ac:dyDescent="0.25">
      <c r="A1640" s="160" t="s">
        <v>2400</v>
      </c>
      <c r="B1640" s="160" t="s">
        <v>2412</v>
      </c>
      <c r="E1640" s="227">
        <v>43465</v>
      </c>
      <c r="F1640" s="228">
        <v>1118485.3799999999</v>
      </c>
      <c r="G1640" s="229">
        <v>6.3200000000000006E-2</v>
      </c>
    </row>
    <row r="1641" spans="1:7" x14ac:dyDescent="0.25">
      <c r="A1641" s="160" t="s">
        <v>2413</v>
      </c>
      <c r="B1641" s="160" t="s">
        <v>2414</v>
      </c>
      <c r="E1641" s="227">
        <v>43131</v>
      </c>
      <c r="F1641" s="228">
        <v>1073350.8899999999</v>
      </c>
      <c r="G1641" s="229">
        <v>6.7699999999999996E-2</v>
      </c>
    </row>
    <row r="1642" spans="1:7" x14ac:dyDescent="0.25">
      <c r="A1642" s="160" t="s">
        <v>2413</v>
      </c>
      <c r="B1642" s="160" t="s">
        <v>2415</v>
      </c>
      <c r="E1642" s="227">
        <v>43159</v>
      </c>
      <c r="F1642" s="228">
        <v>1071172.29</v>
      </c>
      <c r="G1642" s="229">
        <v>6.7699999999999996E-2</v>
      </c>
    </row>
    <row r="1643" spans="1:7" x14ac:dyDescent="0.25">
      <c r="A1643" s="160" t="s">
        <v>2413</v>
      </c>
      <c r="B1643" s="160" t="s">
        <v>2416</v>
      </c>
      <c r="E1643" s="227">
        <v>43190</v>
      </c>
      <c r="F1643" s="228">
        <v>1071172.29</v>
      </c>
      <c r="G1643" s="229">
        <v>6.7699999999999996E-2</v>
      </c>
    </row>
    <row r="1644" spans="1:7" x14ac:dyDescent="0.25">
      <c r="A1644" s="160" t="s">
        <v>2413</v>
      </c>
      <c r="B1644" s="160" t="s">
        <v>2417</v>
      </c>
      <c r="E1644" s="227">
        <v>43220</v>
      </c>
      <c r="F1644" s="228">
        <v>1071172.29</v>
      </c>
      <c r="G1644" s="229">
        <v>6.7699999999999996E-2</v>
      </c>
    </row>
    <row r="1645" spans="1:7" x14ac:dyDescent="0.25">
      <c r="A1645" s="160" t="s">
        <v>2413</v>
      </c>
      <c r="B1645" s="160" t="s">
        <v>2418</v>
      </c>
      <c r="E1645" s="227">
        <v>43251</v>
      </c>
      <c r="F1645" s="228">
        <v>1071172.29</v>
      </c>
      <c r="G1645" s="229">
        <v>6.7699999999999996E-2</v>
      </c>
    </row>
    <row r="1646" spans="1:7" x14ac:dyDescent="0.25">
      <c r="A1646" s="160" t="s">
        <v>2413</v>
      </c>
      <c r="B1646" s="160" t="s">
        <v>2419</v>
      </c>
      <c r="E1646" s="227">
        <v>43281</v>
      </c>
      <c r="F1646" s="228">
        <v>1071172.29</v>
      </c>
      <c r="G1646" s="229">
        <v>6.7699999999999996E-2</v>
      </c>
    </row>
    <row r="1647" spans="1:7" x14ac:dyDescent="0.25">
      <c r="A1647" s="160" t="s">
        <v>2413</v>
      </c>
      <c r="B1647" s="160" t="s">
        <v>2420</v>
      </c>
      <c r="E1647" s="227">
        <v>43312</v>
      </c>
      <c r="F1647" s="228">
        <v>1071172.29</v>
      </c>
      <c r="G1647" s="229">
        <v>6.7699999999999996E-2</v>
      </c>
    </row>
    <row r="1648" spans="1:7" x14ac:dyDescent="0.25">
      <c r="A1648" s="160" t="s">
        <v>2413</v>
      </c>
      <c r="B1648" s="160" t="s">
        <v>2421</v>
      </c>
      <c r="E1648" s="227">
        <v>43343</v>
      </c>
      <c r="F1648" s="228">
        <v>1071172.29</v>
      </c>
      <c r="G1648" s="229">
        <v>6.7699999999999996E-2</v>
      </c>
    </row>
    <row r="1649" spans="1:7" x14ac:dyDescent="0.25">
      <c r="A1649" s="160" t="s">
        <v>2413</v>
      </c>
      <c r="B1649" s="160" t="s">
        <v>2422</v>
      </c>
      <c r="E1649" s="227">
        <v>43373</v>
      </c>
      <c r="F1649" s="228">
        <v>1071172.29</v>
      </c>
      <c r="G1649" s="229">
        <v>6.7699999999999996E-2</v>
      </c>
    </row>
    <row r="1650" spans="1:7" x14ac:dyDescent="0.25">
      <c r="A1650" s="160" t="s">
        <v>2413</v>
      </c>
      <c r="B1650" s="160" t="s">
        <v>2423</v>
      </c>
      <c r="E1650" s="227">
        <v>43404</v>
      </c>
      <c r="F1650" s="228">
        <v>1071172.29</v>
      </c>
      <c r="G1650" s="229">
        <v>6.7699999999999996E-2</v>
      </c>
    </row>
    <row r="1651" spans="1:7" x14ac:dyDescent="0.25">
      <c r="A1651" s="160" t="s">
        <v>2413</v>
      </c>
      <c r="B1651" s="160" t="s">
        <v>2424</v>
      </c>
      <c r="E1651" s="227">
        <v>43434</v>
      </c>
      <c r="F1651" s="228">
        <v>1071172.29</v>
      </c>
      <c r="G1651" s="229">
        <v>6.7699999999999996E-2</v>
      </c>
    </row>
    <row r="1652" spans="1:7" x14ac:dyDescent="0.25">
      <c r="A1652" s="160" t="s">
        <v>2413</v>
      </c>
      <c r="B1652" s="160" t="s">
        <v>2425</v>
      </c>
      <c r="E1652" s="227">
        <v>43465</v>
      </c>
      <c r="F1652" s="228">
        <v>1070502.9099999999</v>
      </c>
      <c r="G1652" s="229">
        <v>6.7699999999999996E-2</v>
      </c>
    </row>
    <row r="1653" spans="1:7" x14ac:dyDescent="0.25">
      <c r="A1653" s="160" t="s">
        <v>2426</v>
      </c>
      <c r="B1653" s="160" t="s">
        <v>2427</v>
      </c>
      <c r="E1653" s="227">
        <v>43131</v>
      </c>
      <c r="F1653" s="228">
        <v>4325614.8</v>
      </c>
      <c r="G1653" s="229">
        <v>4.1599999999999998E-2</v>
      </c>
    </row>
    <row r="1654" spans="1:7" x14ac:dyDescent="0.25">
      <c r="A1654" s="160" t="s">
        <v>2426</v>
      </c>
      <c r="B1654" s="160" t="s">
        <v>2428</v>
      </c>
      <c r="E1654" s="227">
        <v>43159</v>
      </c>
      <c r="F1654" s="228">
        <v>4325614.8</v>
      </c>
      <c r="G1654" s="229">
        <v>4.1599999999999998E-2</v>
      </c>
    </row>
    <row r="1655" spans="1:7" x14ac:dyDescent="0.25">
      <c r="A1655" s="160" t="s">
        <v>2426</v>
      </c>
      <c r="B1655" s="160" t="s">
        <v>2429</v>
      </c>
      <c r="E1655" s="227">
        <v>43190</v>
      </c>
      <c r="F1655" s="228">
        <v>4325614.8</v>
      </c>
      <c r="G1655" s="229">
        <v>4.1599999999999998E-2</v>
      </c>
    </row>
    <row r="1656" spans="1:7" x14ac:dyDescent="0.25">
      <c r="A1656" s="160" t="s">
        <v>2426</v>
      </c>
      <c r="B1656" s="160" t="s">
        <v>2430</v>
      </c>
      <c r="E1656" s="227">
        <v>43220</v>
      </c>
      <c r="F1656" s="228">
        <v>4325614.8</v>
      </c>
      <c r="G1656" s="229">
        <v>4.1599999999999998E-2</v>
      </c>
    </row>
    <row r="1657" spans="1:7" x14ac:dyDescent="0.25">
      <c r="A1657" s="160" t="s">
        <v>2426</v>
      </c>
      <c r="B1657" s="160" t="s">
        <v>2431</v>
      </c>
      <c r="E1657" s="227">
        <v>43251</v>
      </c>
      <c r="F1657" s="228">
        <v>4325614.8</v>
      </c>
      <c r="G1657" s="229">
        <v>4.1599999999999998E-2</v>
      </c>
    </row>
    <row r="1658" spans="1:7" x14ac:dyDescent="0.25">
      <c r="A1658" s="160" t="s">
        <v>2426</v>
      </c>
      <c r="B1658" s="160" t="s">
        <v>2432</v>
      </c>
      <c r="E1658" s="227">
        <v>43281</v>
      </c>
      <c r="F1658" s="228">
        <v>4325614.8</v>
      </c>
      <c r="G1658" s="229">
        <v>4.1599999999999998E-2</v>
      </c>
    </row>
    <row r="1659" spans="1:7" x14ac:dyDescent="0.25">
      <c r="A1659" s="160" t="s">
        <v>2426</v>
      </c>
      <c r="B1659" s="160" t="s">
        <v>2433</v>
      </c>
      <c r="E1659" s="227">
        <v>43312</v>
      </c>
      <c r="F1659" s="228">
        <v>4325614.8</v>
      </c>
      <c r="G1659" s="229">
        <v>4.1599999999999998E-2</v>
      </c>
    </row>
    <row r="1660" spans="1:7" x14ac:dyDescent="0.25">
      <c r="A1660" s="160" t="s">
        <v>2426</v>
      </c>
      <c r="B1660" s="160" t="s">
        <v>2434</v>
      </c>
      <c r="E1660" s="227">
        <v>43343</v>
      </c>
      <c r="F1660" s="228">
        <v>4325614.8</v>
      </c>
      <c r="G1660" s="229">
        <v>4.1599999999999998E-2</v>
      </c>
    </row>
    <row r="1661" spans="1:7" x14ac:dyDescent="0.25">
      <c r="A1661" s="160" t="s">
        <v>2426</v>
      </c>
      <c r="B1661" s="160" t="s">
        <v>2435</v>
      </c>
      <c r="E1661" s="227">
        <v>43373</v>
      </c>
      <c r="F1661" s="228">
        <v>4325614.8</v>
      </c>
      <c r="G1661" s="229">
        <v>4.1599999999999998E-2</v>
      </c>
    </row>
    <row r="1662" spans="1:7" x14ac:dyDescent="0.25">
      <c r="A1662" s="160" t="s">
        <v>2426</v>
      </c>
      <c r="B1662" s="160" t="s">
        <v>2436</v>
      </c>
      <c r="E1662" s="227">
        <v>43404</v>
      </c>
      <c r="F1662" s="228">
        <v>4325614.8</v>
      </c>
      <c r="G1662" s="229">
        <v>4.1599999999999998E-2</v>
      </c>
    </row>
    <row r="1663" spans="1:7" x14ac:dyDescent="0.25">
      <c r="A1663" s="160" t="s">
        <v>2426</v>
      </c>
      <c r="B1663" s="160" t="s">
        <v>2437</v>
      </c>
      <c r="E1663" s="227">
        <v>43434</v>
      </c>
      <c r="F1663" s="228">
        <v>4325614.8</v>
      </c>
      <c r="G1663" s="229">
        <v>4.1599999999999998E-2</v>
      </c>
    </row>
    <row r="1664" spans="1:7" x14ac:dyDescent="0.25">
      <c r="A1664" s="160" t="s">
        <v>2426</v>
      </c>
      <c r="B1664" s="160" t="s">
        <v>2438</v>
      </c>
      <c r="E1664" s="227">
        <v>43465</v>
      </c>
      <c r="F1664" s="228">
        <v>4325614.8</v>
      </c>
      <c r="G1664" s="229">
        <v>4.1599999999999998E-2</v>
      </c>
    </row>
    <row r="1665" spans="1:7" x14ac:dyDescent="0.25">
      <c r="A1665" s="160" t="s">
        <v>2439</v>
      </c>
      <c r="B1665" s="160" t="s">
        <v>2440</v>
      </c>
      <c r="E1665" s="227">
        <v>43131</v>
      </c>
      <c r="F1665" s="228">
        <v>1195041.1000000001</v>
      </c>
      <c r="G1665" s="229">
        <v>6.8000000000000005E-2</v>
      </c>
    </row>
    <row r="1666" spans="1:7" x14ac:dyDescent="0.25">
      <c r="A1666" s="160" t="s">
        <v>2439</v>
      </c>
      <c r="B1666" s="160" t="s">
        <v>2441</v>
      </c>
      <c r="E1666" s="227">
        <v>43159</v>
      </c>
      <c r="F1666" s="228">
        <v>1192862.5</v>
      </c>
      <c r="G1666" s="229">
        <v>6.8000000000000005E-2</v>
      </c>
    </row>
    <row r="1667" spans="1:7" x14ac:dyDescent="0.25">
      <c r="A1667" s="160" t="s">
        <v>2439</v>
      </c>
      <c r="B1667" s="160" t="s">
        <v>2442</v>
      </c>
      <c r="E1667" s="227">
        <v>43190</v>
      </c>
      <c r="F1667" s="228">
        <v>1192862.5</v>
      </c>
      <c r="G1667" s="229">
        <v>6.8000000000000005E-2</v>
      </c>
    </row>
    <row r="1668" spans="1:7" x14ac:dyDescent="0.25">
      <c r="A1668" s="160" t="s">
        <v>2439</v>
      </c>
      <c r="B1668" s="160" t="s">
        <v>2443</v>
      </c>
      <c r="E1668" s="227">
        <v>43220</v>
      </c>
      <c r="F1668" s="228">
        <v>1192862.5</v>
      </c>
      <c r="G1668" s="229">
        <v>6.8000000000000005E-2</v>
      </c>
    </row>
    <row r="1669" spans="1:7" x14ac:dyDescent="0.25">
      <c r="A1669" s="160" t="s">
        <v>2439</v>
      </c>
      <c r="B1669" s="160" t="s">
        <v>2444</v>
      </c>
      <c r="E1669" s="227">
        <v>43251</v>
      </c>
      <c r="F1669" s="228">
        <v>1192862.5</v>
      </c>
      <c r="G1669" s="229">
        <v>6.8000000000000005E-2</v>
      </c>
    </row>
    <row r="1670" spans="1:7" x14ac:dyDescent="0.25">
      <c r="A1670" s="160" t="s">
        <v>2439</v>
      </c>
      <c r="B1670" s="160" t="s">
        <v>2445</v>
      </c>
      <c r="E1670" s="227">
        <v>43281</v>
      </c>
      <c r="F1670" s="228">
        <v>1192862.5</v>
      </c>
      <c r="G1670" s="229">
        <v>6.8000000000000005E-2</v>
      </c>
    </row>
    <row r="1671" spans="1:7" x14ac:dyDescent="0.25">
      <c r="A1671" s="160" t="s">
        <v>2439</v>
      </c>
      <c r="B1671" s="160" t="s">
        <v>2446</v>
      </c>
      <c r="E1671" s="227">
        <v>43312</v>
      </c>
      <c r="F1671" s="228">
        <v>1192862.5</v>
      </c>
      <c r="G1671" s="229">
        <v>6.8000000000000005E-2</v>
      </c>
    </row>
    <row r="1672" spans="1:7" x14ac:dyDescent="0.25">
      <c r="A1672" s="160" t="s">
        <v>2439</v>
      </c>
      <c r="B1672" s="160" t="s">
        <v>2447</v>
      </c>
      <c r="E1672" s="227">
        <v>43343</v>
      </c>
      <c r="F1672" s="228">
        <v>1192862.5</v>
      </c>
      <c r="G1672" s="229">
        <v>6.8000000000000005E-2</v>
      </c>
    </row>
    <row r="1673" spans="1:7" x14ac:dyDescent="0.25">
      <c r="A1673" s="160" t="s">
        <v>2439</v>
      </c>
      <c r="B1673" s="160" t="s">
        <v>2448</v>
      </c>
      <c r="E1673" s="227">
        <v>43373</v>
      </c>
      <c r="F1673" s="228">
        <v>1192862.5</v>
      </c>
      <c r="G1673" s="229">
        <v>6.8000000000000005E-2</v>
      </c>
    </row>
    <row r="1674" spans="1:7" x14ac:dyDescent="0.25">
      <c r="A1674" s="160" t="s">
        <v>2439</v>
      </c>
      <c r="B1674" s="160" t="s">
        <v>2449</v>
      </c>
      <c r="E1674" s="227">
        <v>43404</v>
      </c>
      <c r="F1674" s="228">
        <v>1192862.5</v>
      </c>
      <c r="G1674" s="229">
        <v>6.8000000000000005E-2</v>
      </c>
    </row>
    <row r="1675" spans="1:7" x14ac:dyDescent="0.25">
      <c r="A1675" s="160" t="s">
        <v>2439</v>
      </c>
      <c r="B1675" s="160" t="s">
        <v>2450</v>
      </c>
      <c r="E1675" s="227">
        <v>43434</v>
      </c>
      <c r="F1675" s="228">
        <v>1192862.5</v>
      </c>
      <c r="G1675" s="229">
        <v>6.8000000000000005E-2</v>
      </c>
    </row>
    <row r="1676" spans="1:7" x14ac:dyDescent="0.25">
      <c r="A1676" s="160" t="s">
        <v>2439</v>
      </c>
      <c r="B1676" s="160" t="s">
        <v>2451</v>
      </c>
      <c r="E1676" s="227">
        <v>43465</v>
      </c>
      <c r="F1676" s="228">
        <v>1192193.1200000001</v>
      </c>
      <c r="G1676" s="229">
        <v>6.8000000000000005E-2</v>
      </c>
    </row>
    <row r="1677" spans="1:7" x14ac:dyDescent="0.25">
      <c r="A1677" s="160" t="s">
        <v>2452</v>
      </c>
      <c r="B1677" s="160" t="s">
        <v>2453</v>
      </c>
      <c r="E1677" s="227">
        <v>43131</v>
      </c>
      <c r="F1677" s="228">
        <v>62866</v>
      </c>
      <c r="G1677" s="229">
        <v>1.8599999999999998E-2</v>
      </c>
    </row>
    <row r="1678" spans="1:7" x14ac:dyDescent="0.25">
      <c r="A1678" s="160" t="s">
        <v>2452</v>
      </c>
      <c r="B1678" s="160" t="s">
        <v>2454</v>
      </c>
      <c r="E1678" s="227">
        <v>43159</v>
      </c>
      <c r="F1678" s="228">
        <v>62866</v>
      </c>
      <c r="G1678" s="229">
        <v>1.8599999999999998E-2</v>
      </c>
    </row>
    <row r="1679" spans="1:7" x14ac:dyDescent="0.25">
      <c r="A1679" s="160" t="s">
        <v>2452</v>
      </c>
      <c r="B1679" s="160" t="s">
        <v>2455</v>
      </c>
      <c r="E1679" s="227">
        <v>43190</v>
      </c>
      <c r="F1679" s="228">
        <v>62866</v>
      </c>
      <c r="G1679" s="229">
        <v>1.8599999999999998E-2</v>
      </c>
    </row>
    <row r="1680" spans="1:7" x14ac:dyDescent="0.25">
      <c r="A1680" s="160" t="s">
        <v>2452</v>
      </c>
      <c r="B1680" s="160" t="s">
        <v>2456</v>
      </c>
      <c r="E1680" s="227">
        <v>43220</v>
      </c>
      <c r="F1680" s="228">
        <v>62866</v>
      </c>
      <c r="G1680" s="229">
        <v>1.8599999999999998E-2</v>
      </c>
    </row>
    <row r="1681" spans="1:7" x14ac:dyDescent="0.25">
      <c r="A1681" s="160" t="s">
        <v>2452</v>
      </c>
      <c r="B1681" s="160" t="s">
        <v>2457</v>
      </c>
      <c r="E1681" s="227">
        <v>43251</v>
      </c>
      <c r="F1681" s="228">
        <v>62866</v>
      </c>
      <c r="G1681" s="229">
        <v>1.8599999999999998E-2</v>
      </c>
    </row>
    <row r="1682" spans="1:7" x14ac:dyDescent="0.25">
      <c r="A1682" s="160" t="s">
        <v>2452</v>
      </c>
      <c r="B1682" s="160" t="s">
        <v>2458</v>
      </c>
      <c r="E1682" s="227">
        <v>43281</v>
      </c>
      <c r="F1682" s="228">
        <v>62866</v>
      </c>
      <c r="G1682" s="229">
        <v>1.8599999999999998E-2</v>
      </c>
    </row>
    <row r="1683" spans="1:7" x14ac:dyDescent="0.25">
      <c r="A1683" s="160" t="s">
        <v>2452</v>
      </c>
      <c r="B1683" s="160" t="s">
        <v>2459</v>
      </c>
      <c r="E1683" s="227">
        <v>43312</v>
      </c>
      <c r="F1683" s="228">
        <v>62866</v>
      </c>
      <c r="G1683" s="229">
        <v>1.8599999999999998E-2</v>
      </c>
    </row>
    <row r="1684" spans="1:7" x14ac:dyDescent="0.25">
      <c r="A1684" s="160" t="s">
        <v>2452</v>
      </c>
      <c r="B1684" s="160" t="s">
        <v>2460</v>
      </c>
      <c r="E1684" s="227">
        <v>43343</v>
      </c>
      <c r="F1684" s="228">
        <v>62866</v>
      </c>
      <c r="G1684" s="229">
        <v>1.8599999999999998E-2</v>
      </c>
    </row>
    <row r="1685" spans="1:7" x14ac:dyDescent="0.25">
      <c r="A1685" s="160" t="s">
        <v>2452</v>
      </c>
      <c r="B1685" s="160" t="s">
        <v>2461</v>
      </c>
      <c r="E1685" s="227">
        <v>43373</v>
      </c>
      <c r="F1685" s="228">
        <v>62866</v>
      </c>
      <c r="G1685" s="229">
        <v>1.8599999999999998E-2</v>
      </c>
    </row>
    <row r="1686" spans="1:7" x14ac:dyDescent="0.25">
      <c r="A1686" s="160" t="s">
        <v>2452</v>
      </c>
      <c r="B1686" s="160" t="s">
        <v>2462</v>
      </c>
      <c r="E1686" s="227">
        <v>43404</v>
      </c>
      <c r="F1686" s="228">
        <v>62866</v>
      </c>
      <c r="G1686" s="229">
        <v>1.8599999999999998E-2</v>
      </c>
    </row>
    <row r="1687" spans="1:7" x14ac:dyDescent="0.25">
      <c r="A1687" s="160" t="s">
        <v>2452</v>
      </c>
      <c r="B1687" s="160" t="s">
        <v>2463</v>
      </c>
      <c r="E1687" s="227">
        <v>43434</v>
      </c>
      <c r="F1687" s="228">
        <v>62866</v>
      </c>
      <c r="G1687" s="229">
        <v>1.8599999999999998E-2</v>
      </c>
    </row>
    <row r="1688" spans="1:7" x14ac:dyDescent="0.25">
      <c r="A1688" s="160" t="s">
        <v>2452</v>
      </c>
      <c r="B1688" s="160" t="s">
        <v>2464</v>
      </c>
      <c r="E1688" s="227">
        <v>43465</v>
      </c>
      <c r="F1688" s="228">
        <v>62866</v>
      </c>
      <c r="G1688" s="229">
        <v>1.8599999999999998E-2</v>
      </c>
    </row>
    <row r="1689" spans="1:7" x14ac:dyDescent="0.25">
      <c r="A1689" s="160" t="s">
        <v>2465</v>
      </c>
      <c r="B1689" s="160" t="s">
        <v>2466</v>
      </c>
      <c r="E1689" s="227">
        <v>43131</v>
      </c>
      <c r="F1689" s="228">
        <v>336377.91</v>
      </c>
      <c r="G1689" s="229">
        <v>2.5500000000000002E-2</v>
      </c>
    </row>
    <row r="1690" spans="1:7" x14ac:dyDescent="0.25">
      <c r="A1690" s="160" t="s">
        <v>2465</v>
      </c>
      <c r="B1690" s="160" t="s">
        <v>2467</v>
      </c>
      <c r="E1690" s="227">
        <v>43159</v>
      </c>
      <c r="F1690" s="228">
        <v>336377.91</v>
      </c>
      <c r="G1690" s="229">
        <v>2.5500000000000002E-2</v>
      </c>
    </row>
    <row r="1691" spans="1:7" x14ac:dyDescent="0.25">
      <c r="A1691" s="160" t="s">
        <v>2465</v>
      </c>
      <c r="B1691" s="160" t="s">
        <v>2468</v>
      </c>
      <c r="E1691" s="227">
        <v>43190</v>
      </c>
      <c r="F1691" s="228">
        <v>336377.91</v>
      </c>
      <c r="G1691" s="229">
        <v>2.5500000000000002E-2</v>
      </c>
    </row>
    <row r="1692" spans="1:7" x14ac:dyDescent="0.25">
      <c r="A1692" s="160" t="s">
        <v>2465</v>
      </c>
      <c r="B1692" s="160" t="s">
        <v>2469</v>
      </c>
      <c r="E1692" s="227">
        <v>43220</v>
      </c>
      <c r="F1692" s="228">
        <v>336377.91</v>
      </c>
      <c r="G1692" s="229">
        <v>2.5500000000000002E-2</v>
      </c>
    </row>
    <row r="1693" spans="1:7" x14ac:dyDescent="0.25">
      <c r="A1693" s="160" t="s">
        <v>2465</v>
      </c>
      <c r="B1693" s="160" t="s">
        <v>2470</v>
      </c>
      <c r="E1693" s="227">
        <v>43251</v>
      </c>
      <c r="F1693" s="228">
        <v>336377.91</v>
      </c>
      <c r="G1693" s="229">
        <v>2.5500000000000002E-2</v>
      </c>
    </row>
    <row r="1694" spans="1:7" x14ac:dyDescent="0.25">
      <c r="A1694" s="160" t="s">
        <v>2465</v>
      </c>
      <c r="B1694" s="160" t="s">
        <v>2471</v>
      </c>
      <c r="E1694" s="227">
        <v>43281</v>
      </c>
      <c r="F1694" s="228">
        <v>336377.91</v>
      </c>
      <c r="G1694" s="229">
        <v>2.5500000000000002E-2</v>
      </c>
    </row>
    <row r="1695" spans="1:7" x14ac:dyDescent="0.25">
      <c r="A1695" s="160" t="s">
        <v>2465</v>
      </c>
      <c r="B1695" s="160" t="s">
        <v>2472</v>
      </c>
      <c r="E1695" s="227">
        <v>43312</v>
      </c>
      <c r="F1695" s="228">
        <v>336377.91</v>
      </c>
      <c r="G1695" s="229">
        <v>2.5500000000000002E-2</v>
      </c>
    </row>
    <row r="1696" spans="1:7" x14ac:dyDescent="0.25">
      <c r="A1696" s="160" t="s">
        <v>2465</v>
      </c>
      <c r="B1696" s="160" t="s">
        <v>2473</v>
      </c>
      <c r="E1696" s="227">
        <v>43343</v>
      </c>
      <c r="F1696" s="228">
        <v>336377.91</v>
      </c>
      <c r="G1696" s="229">
        <v>2.5500000000000002E-2</v>
      </c>
    </row>
    <row r="1697" spans="1:7" x14ac:dyDescent="0.25">
      <c r="A1697" s="160" t="s">
        <v>2465</v>
      </c>
      <c r="B1697" s="160" t="s">
        <v>2474</v>
      </c>
      <c r="E1697" s="227">
        <v>43373</v>
      </c>
      <c r="F1697" s="228">
        <v>336377.91</v>
      </c>
      <c r="G1697" s="229">
        <v>2.5500000000000002E-2</v>
      </c>
    </row>
    <row r="1698" spans="1:7" x14ac:dyDescent="0.25">
      <c r="A1698" s="160" t="s">
        <v>2465</v>
      </c>
      <c r="B1698" s="160" t="s">
        <v>2475</v>
      </c>
      <c r="E1698" s="227">
        <v>43404</v>
      </c>
      <c r="F1698" s="228">
        <v>336377.91</v>
      </c>
      <c r="G1698" s="229">
        <v>2.5500000000000002E-2</v>
      </c>
    </row>
    <row r="1699" spans="1:7" x14ac:dyDescent="0.25">
      <c r="A1699" s="160" t="s">
        <v>2465</v>
      </c>
      <c r="B1699" s="160" t="s">
        <v>2476</v>
      </c>
      <c r="E1699" s="227">
        <v>43434</v>
      </c>
      <c r="F1699" s="228">
        <v>336377.91</v>
      </c>
      <c r="G1699" s="229">
        <v>2.5500000000000002E-2</v>
      </c>
    </row>
    <row r="1700" spans="1:7" x14ac:dyDescent="0.25">
      <c r="A1700" s="160" t="s">
        <v>2465</v>
      </c>
      <c r="B1700" s="160" t="s">
        <v>2477</v>
      </c>
      <c r="E1700" s="227">
        <v>43465</v>
      </c>
      <c r="F1700" s="228">
        <v>336377.91</v>
      </c>
      <c r="G1700" s="229">
        <v>2.5500000000000002E-2</v>
      </c>
    </row>
    <row r="1701" spans="1:7" x14ac:dyDescent="0.25">
      <c r="A1701" s="160" t="s">
        <v>2478</v>
      </c>
      <c r="B1701" s="160" t="s">
        <v>2479</v>
      </c>
      <c r="E1701" s="227">
        <v>43131</v>
      </c>
      <c r="F1701" s="228">
        <v>0</v>
      </c>
      <c r="G1701" s="229">
        <v>8.7999999999999988E-3</v>
      </c>
    </row>
    <row r="1702" spans="1:7" x14ac:dyDescent="0.25">
      <c r="A1702" s="160" t="s">
        <v>2478</v>
      </c>
      <c r="B1702" s="160" t="s">
        <v>2480</v>
      </c>
      <c r="E1702" s="227">
        <v>43159</v>
      </c>
      <c r="F1702" s="228">
        <v>0</v>
      </c>
      <c r="G1702" s="229">
        <v>8.7999999999999988E-3</v>
      </c>
    </row>
    <row r="1703" spans="1:7" x14ac:dyDescent="0.25">
      <c r="A1703" s="160" t="s">
        <v>2478</v>
      </c>
      <c r="B1703" s="160" t="s">
        <v>2481</v>
      </c>
      <c r="E1703" s="227">
        <v>43190</v>
      </c>
      <c r="F1703" s="228">
        <v>0</v>
      </c>
      <c r="G1703" s="229">
        <v>8.7999999999999988E-3</v>
      </c>
    </row>
    <row r="1704" spans="1:7" x14ac:dyDescent="0.25">
      <c r="A1704" s="160" t="s">
        <v>2478</v>
      </c>
      <c r="B1704" s="160" t="s">
        <v>2482</v>
      </c>
      <c r="E1704" s="227">
        <v>43220</v>
      </c>
      <c r="F1704" s="228">
        <v>0</v>
      </c>
      <c r="G1704" s="229">
        <v>8.7999999999999988E-3</v>
      </c>
    </row>
    <row r="1705" spans="1:7" x14ac:dyDescent="0.25">
      <c r="A1705" s="160" t="s">
        <v>2478</v>
      </c>
      <c r="B1705" s="160" t="s">
        <v>2483</v>
      </c>
      <c r="E1705" s="227">
        <v>43251</v>
      </c>
      <c r="F1705" s="228">
        <v>0</v>
      </c>
      <c r="G1705" s="229">
        <v>8.7999999999999988E-3</v>
      </c>
    </row>
    <row r="1706" spans="1:7" x14ac:dyDescent="0.25">
      <c r="A1706" s="160" t="s">
        <v>2478</v>
      </c>
      <c r="B1706" s="160" t="s">
        <v>2484</v>
      </c>
      <c r="E1706" s="227">
        <v>43281</v>
      </c>
      <c r="F1706" s="228">
        <v>0</v>
      </c>
      <c r="G1706" s="229">
        <v>8.7999999999999988E-3</v>
      </c>
    </row>
    <row r="1707" spans="1:7" x14ac:dyDescent="0.25">
      <c r="A1707" s="160" t="s">
        <v>2478</v>
      </c>
      <c r="B1707" s="160" t="s">
        <v>2485</v>
      </c>
      <c r="E1707" s="227">
        <v>43312</v>
      </c>
      <c r="F1707" s="228">
        <v>0</v>
      </c>
      <c r="G1707" s="229">
        <v>8.7999999999999988E-3</v>
      </c>
    </row>
    <row r="1708" spans="1:7" x14ac:dyDescent="0.25">
      <c r="A1708" s="160" t="s">
        <v>2478</v>
      </c>
      <c r="B1708" s="160" t="s">
        <v>2486</v>
      </c>
      <c r="E1708" s="227">
        <v>43343</v>
      </c>
      <c r="F1708" s="228">
        <v>0</v>
      </c>
      <c r="G1708" s="229">
        <v>8.7999999999999988E-3</v>
      </c>
    </row>
    <row r="1709" spans="1:7" x14ac:dyDescent="0.25">
      <c r="A1709" s="160" t="s">
        <v>2478</v>
      </c>
      <c r="B1709" s="160" t="s">
        <v>2487</v>
      </c>
      <c r="E1709" s="227">
        <v>43373</v>
      </c>
      <c r="F1709" s="228">
        <v>0</v>
      </c>
      <c r="G1709" s="229">
        <v>8.7999999999999988E-3</v>
      </c>
    </row>
    <row r="1710" spans="1:7" x14ac:dyDescent="0.25">
      <c r="A1710" s="160" t="s">
        <v>2478</v>
      </c>
      <c r="B1710" s="160" t="s">
        <v>2488</v>
      </c>
      <c r="E1710" s="227">
        <v>43404</v>
      </c>
      <c r="F1710" s="228">
        <v>0</v>
      </c>
      <c r="G1710" s="229">
        <v>8.7999999999999988E-3</v>
      </c>
    </row>
    <row r="1711" spans="1:7" x14ac:dyDescent="0.25">
      <c r="A1711" s="160" t="s">
        <v>2478</v>
      </c>
      <c r="B1711" s="160" t="s">
        <v>2489</v>
      </c>
      <c r="E1711" s="227">
        <v>43434</v>
      </c>
      <c r="F1711" s="228">
        <v>0</v>
      </c>
      <c r="G1711" s="229">
        <v>8.7999999999999988E-3</v>
      </c>
    </row>
    <row r="1712" spans="1:7" x14ac:dyDescent="0.25">
      <c r="A1712" s="160" t="s">
        <v>2478</v>
      </c>
      <c r="B1712" s="160" t="s">
        <v>2490</v>
      </c>
      <c r="E1712" s="227">
        <v>43465</v>
      </c>
      <c r="F1712" s="228">
        <v>0</v>
      </c>
      <c r="G1712" s="229">
        <v>8.7999999999999988E-3</v>
      </c>
    </row>
    <row r="1713" spans="1:7" x14ac:dyDescent="0.25">
      <c r="A1713" s="160" t="s">
        <v>2491</v>
      </c>
      <c r="B1713" s="160" t="s">
        <v>2492</v>
      </c>
      <c r="E1713" s="227">
        <v>43131</v>
      </c>
      <c r="F1713" s="228">
        <v>6163</v>
      </c>
      <c r="G1713" s="229">
        <v>8.7999999999999988E-3</v>
      </c>
    </row>
    <row r="1714" spans="1:7" x14ac:dyDescent="0.25">
      <c r="A1714" s="160" t="s">
        <v>2491</v>
      </c>
      <c r="B1714" s="160" t="s">
        <v>2493</v>
      </c>
      <c r="E1714" s="227">
        <v>43159</v>
      </c>
      <c r="F1714" s="228">
        <v>6163</v>
      </c>
      <c r="G1714" s="229">
        <v>8.7999999999999988E-3</v>
      </c>
    </row>
    <row r="1715" spans="1:7" x14ac:dyDescent="0.25">
      <c r="A1715" s="160" t="s">
        <v>2491</v>
      </c>
      <c r="B1715" s="160" t="s">
        <v>2494</v>
      </c>
      <c r="E1715" s="227">
        <v>43190</v>
      </c>
      <c r="F1715" s="228">
        <v>6163</v>
      </c>
      <c r="G1715" s="229">
        <v>8.7999999999999988E-3</v>
      </c>
    </row>
    <row r="1716" spans="1:7" x14ac:dyDescent="0.25">
      <c r="A1716" s="160" t="s">
        <v>2491</v>
      </c>
      <c r="B1716" s="160" t="s">
        <v>2495</v>
      </c>
      <c r="E1716" s="227">
        <v>43220</v>
      </c>
      <c r="F1716" s="228">
        <v>6163</v>
      </c>
      <c r="G1716" s="229">
        <v>8.7999999999999988E-3</v>
      </c>
    </row>
    <row r="1717" spans="1:7" x14ac:dyDescent="0.25">
      <c r="A1717" s="160" t="s">
        <v>2491</v>
      </c>
      <c r="B1717" s="160" t="s">
        <v>2496</v>
      </c>
      <c r="E1717" s="227">
        <v>43251</v>
      </c>
      <c r="F1717" s="228">
        <v>6163</v>
      </c>
      <c r="G1717" s="229">
        <v>8.7999999999999988E-3</v>
      </c>
    </row>
    <row r="1718" spans="1:7" x14ac:dyDescent="0.25">
      <c r="A1718" s="160" t="s">
        <v>2491</v>
      </c>
      <c r="B1718" s="160" t="s">
        <v>2497</v>
      </c>
      <c r="E1718" s="227">
        <v>43281</v>
      </c>
      <c r="F1718" s="228">
        <v>6163</v>
      </c>
      <c r="G1718" s="229">
        <v>8.7999999999999988E-3</v>
      </c>
    </row>
    <row r="1719" spans="1:7" x14ac:dyDescent="0.25">
      <c r="A1719" s="160" t="s">
        <v>2491</v>
      </c>
      <c r="B1719" s="160" t="s">
        <v>2498</v>
      </c>
      <c r="E1719" s="227">
        <v>43312</v>
      </c>
      <c r="F1719" s="228">
        <v>6163</v>
      </c>
      <c r="G1719" s="229">
        <v>8.7999999999999988E-3</v>
      </c>
    </row>
    <row r="1720" spans="1:7" x14ac:dyDescent="0.25">
      <c r="A1720" s="160" t="s">
        <v>2491</v>
      </c>
      <c r="B1720" s="160" t="s">
        <v>2499</v>
      </c>
      <c r="E1720" s="227">
        <v>43343</v>
      </c>
      <c r="F1720" s="228">
        <v>6163</v>
      </c>
      <c r="G1720" s="229">
        <v>8.7999999999999988E-3</v>
      </c>
    </row>
    <row r="1721" spans="1:7" x14ac:dyDescent="0.25">
      <c r="A1721" s="160" t="s">
        <v>2491</v>
      </c>
      <c r="B1721" s="160" t="s">
        <v>2500</v>
      </c>
      <c r="E1721" s="227">
        <v>43373</v>
      </c>
      <c r="F1721" s="228">
        <v>6163</v>
      </c>
      <c r="G1721" s="229">
        <v>8.7999999999999988E-3</v>
      </c>
    </row>
    <row r="1722" spans="1:7" x14ac:dyDescent="0.25">
      <c r="A1722" s="160" t="s">
        <v>2491</v>
      </c>
      <c r="B1722" s="160" t="s">
        <v>2501</v>
      </c>
      <c r="E1722" s="227">
        <v>43404</v>
      </c>
      <c r="F1722" s="228">
        <v>6163</v>
      </c>
      <c r="G1722" s="229">
        <v>8.7999999999999988E-3</v>
      </c>
    </row>
    <row r="1723" spans="1:7" x14ac:dyDescent="0.25">
      <c r="A1723" s="160" t="s">
        <v>2491</v>
      </c>
      <c r="B1723" s="160" t="s">
        <v>2502</v>
      </c>
      <c r="E1723" s="227">
        <v>43434</v>
      </c>
      <c r="F1723" s="228">
        <v>6163</v>
      </c>
      <c r="G1723" s="229">
        <v>8.7999999999999988E-3</v>
      </c>
    </row>
    <row r="1724" spans="1:7" x14ac:dyDescent="0.25">
      <c r="A1724" s="160" t="s">
        <v>2491</v>
      </c>
      <c r="B1724" s="160" t="s">
        <v>2503</v>
      </c>
      <c r="E1724" s="227">
        <v>43465</v>
      </c>
      <c r="F1724" s="228">
        <v>6163</v>
      </c>
      <c r="G1724" s="229">
        <v>8.7999999999999988E-3</v>
      </c>
    </row>
    <row r="1725" spans="1:7" x14ac:dyDescent="0.25">
      <c r="A1725" s="160" t="s">
        <v>2504</v>
      </c>
      <c r="B1725" s="160" t="s">
        <v>2505</v>
      </c>
      <c r="E1725" s="227">
        <v>43131</v>
      </c>
      <c r="F1725" s="228">
        <v>0</v>
      </c>
      <c r="G1725" s="229">
        <v>2.7300000000000001E-2</v>
      </c>
    </row>
    <row r="1726" spans="1:7" x14ac:dyDescent="0.25">
      <c r="A1726" s="160" t="s">
        <v>2504</v>
      </c>
      <c r="B1726" s="160" t="s">
        <v>2506</v>
      </c>
      <c r="E1726" s="227">
        <v>43159</v>
      </c>
      <c r="F1726" s="228">
        <v>0</v>
      </c>
      <c r="G1726" s="229">
        <v>2.7300000000000001E-2</v>
      </c>
    </row>
    <row r="1727" spans="1:7" x14ac:dyDescent="0.25">
      <c r="A1727" s="160" t="s">
        <v>2504</v>
      </c>
      <c r="B1727" s="160" t="s">
        <v>2507</v>
      </c>
      <c r="E1727" s="227">
        <v>43190</v>
      </c>
      <c r="F1727" s="228">
        <v>0</v>
      </c>
      <c r="G1727" s="229">
        <v>2.7300000000000001E-2</v>
      </c>
    </row>
    <row r="1728" spans="1:7" x14ac:dyDescent="0.25">
      <c r="A1728" s="160" t="s">
        <v>2504</v>
      </c>
      <c r="B1728" s="160" t="s">
        <v>2508</v>
      </c>
      <c r="E1728" s="227">
        <v>43220</v>
      </c>
      <c r="F1728" s="228">
        <v>0</v>
      </c>
      <c r="G1728" s="229">
        <v>2.7300000000000001E-2</v>
      </c>
    </row>
    <row r="1729" spans="1:7" x14ac:dyDescent="0.25">
      <c r="A1729" s="160" t="s">
        <v>2504</v>
      </c>
      <c r="B1729" s="160" t="s">
        <v>2509</v>
      </c>
      <c r="E1729" s="227">
        <v>43251</v>
      </c>
      <c r="F1729" s="228">
        <v>0</v>
      </c>
      <c r="G1729" s="229">
        <v>2.7300000000000001E-2</v>
      </c>
    </row>
    <row r="1730" spans="1:7" x14ac:dyDescent="0.25">
      <c r="A1730" s="160" t="s">
        <v>2504</v>
      </c>
      <c r="B1730" s="160" t="s">
        <v>2510</v>
      </c>
      <c r="E1730" s="227">
        <v>43281</v>
      </c>
      <c r="F1730" s="228">
        <v>0</v>
      </c>
      <c r="G1730" s="229">
        <v>2.7300000000000001E-2</v>
      </c>
    </row>
    <row r="1731" spans="1:7" x14ac:dyDescent="0.25">
      <c r="A1731" s="160" t="s">
        <v>2504</v>
      </c>
      <c r="B1731" s="160" t="s">
        <v>2511</v>
      </c>
      <c r="E1731" s="227">
        <v>43312</v>
      </c>
      <c r="F1731" s="228">
        <v>0</v>
      </c>
      <c r="G1731" s="229">
        <v>2.7300000000000001E-2</v>
      </c>
    </row>
    <row r="1732" spans="1:7" x14ac:dyDescent="0.25">
      <c r="A1732" s="160" t="s">
        <v>2504</v>
      </c>
      <c r="B1732" s="160" t="s">
        <v>2512</v>
      </c>
      <c r="E1732" s="227">
        <v>43343</v>
      </c>
      <c r="F1732" s="228">
        <v>5459.49</v>
      </c>
      <c r="G1732" s="229">
        <v>2.7300000000000001E-2</v>
      </c>
    </row>
    <row r="1733" spans="1:7" x14ac:dyDescent="0.25">
      <c r="A1733" s="160" t="s">
        <v>2504</v>
      </c>
      <c r="B1733" s="160" t="s">
        <v>2513</v>
      </c>
      <c r="E1733" s="227">
        <v>43373</v>
      </c>
      <c r="F1733" s="228">
        <v>10918.98</v>
      </c>
      <c r="G1733" s="229">
        <v>2.7300000000000001E-2</v>
      </c>
    </row>
    <row r="1734" spans="1:7" x14ac:dyDescent="0.25">
      <c r="A1734" s="160" t="s">
        <v>2504</v>
      </c>
      <c r="B1734" s="160" t="s">
        <v>2514</v>
      </c>
      <c r="E1734" s="227">
        <v>43404</v>
      </c>
      <c r="F1734" s="228">
        <v>10918.98</v>
      </c>
      <c r="G1734" s="229">
        <v>2.7300000000000001E-2</v>
      </c>
    </row>
    <row r="1735" spans="1:7" x14ac:dyDescent="0.25">
      <c r="A1735" s="160" t="s">
        <v>2504</v>
      </c>
      <c r="B1735" s="160" t="s">
        <v>2515</v>
      </c>
      <c r="E1735" s="227">
        <v>43434</v>
      </c>
      <c r="F1735" s="228">
        <v>10918.98</v>
      </c>
      <c r="G1735" s="229">
        <v>2.7300000000000001E-2</v>
      </c>
    </row>
    <row r="1736" spans="1:7" x14ac:dyDescent="0.25">
      <c r="A1736" s="160" t="s">
        <v>2504</v>
      </c>
      <c r="B1736" s="160" t="s">
        <v>2516</v>
      </c>
      <c r="E1736" s="227">
        <v>43465</v>
      </c>
      <c r="F1736" s="228">
        <v>10918.98</v>
      </c>
      <c r="G1736" s="229">
        <v>2.7300000000000001E-2</v>
      </c>
    </row>
    <row r="1737" spans="1:7" x14ac:dyDescent="0.25">
      <c r="A1737" s="160" t="s">
        <v>2517</v>
      </c>
      <c r="B1737" s="160" t="s">
        <v>2518</v>
      </c>
      <c r="E1737" s="227">
        <v>43131</v>
      </c>
      <c r="F1737" s="228">
        <v>152757</v>
      </c>
      <c r="G1737" s="229">
        <v>2.7300000000000001E-2</v>
      </c>
    </row>
    <row r="1738" spans="1:7" x14ac:dyDescent="0.25">
      <c r="A1738" s="160" t="s">
        <v>2517</v>
      </c>
      <c r="B1738" s="160" t="s">
        <v>2519</v>
      </c>
      <c r="E1738" s="227">
        <v>43159</v>
      </c>
      <c r="F1738" s="228">
        <v>152757</v>
      </c>
      <c r="G1738" s="229">
        <v>2.7300000000000001E-2</v>
      </c>
    </row>
    <row r="1739" spans="1:7" x14ac:dyDescent="0.25">
      <c r="A1739" s="160" t="s">
        <v>2517</v>
      </c>
      <c r="B1739" s="160" t="s">
        <v>2520</v>
      </c>
      <c r="E1739" s="227">
        <v>43190</v>
      </c>
      <c r="F1739" s="228">
        <v>152757</v>
      </c>
      <c r="G1739" s="229">
        <v>2.7300000000000001E-2</v>
      </c>
    </row>
    <row r="1740" spans="1:7" x14ac:dyDescent="0.25">
      <c r="A1740" s="160" t="s">
        <v>2517</v>
      </c>
      <c r="B1740" s="160" t="s">
        <v>2521</v>
      </c>
      <c r="E1740" s="227">
        <v>43220</v>
      </c>
      <c r="F1740" s="228">
        <v>152757</v>
      </c>
      <c r="G1740" s="229">
        <v>2.7300000000000001E-2</v>
      </c>
    </row>
    <row r="1741" spans="1:7" x14ac:dyDescent="0.25">
      <c r="A1741" s="160" t="s">
        <v>2517</v>
      </c>
      <c r="B1741" s="160" t="s">
        <v>2522</v>
      </c>
      <c r="E1741" s="227">
        <v>43251</v>
      </c>
      <c r="F1741" s="228">
        <v>152757</v>
      </c>
      <c r="G1741" s="229">
        <v>2.7300000000000001E-2</v>
      </c>
    </row>
    <row r="1742" spans="1:7" x14ac:dyDescent="0.25">
      <c r="A1742" s="160" t="s">
        <v>2517</v>
      </c>
      <c r="B1742" s="160" t="s">
        <v>2523</v>
      </c>
      <c r="E1742" s="227">
        <v>43281</v>
      </c>
      <c r="F1742" s="228">
        <v>152757</v>
      </c>
      <c r="G1742" s="229">
        <v>2.7300000000000001E-2</v>
      </c>
    </row>
    <row r="1743" spans="1:7" x14ac:dyDescent="0.25">
      <c r="A1743" s="160" t="s">
        <v>2517</v>
      </c>
      <c r="B1743" s="160" t="s">
        <v>2524</v>
      </c>
      <c r="E1743" s="227">
        <v>43312</v>
      </c>
      <c r="F1743" s="228">
        <v>152757</v>
      </c>
      <c r="G1743" s="229">
        <v>2.7300000000000001E-2</v>
      </c>
    </row>
    <row r="1744" spans="1:7" x14ac:dyDescent="0.25">
      <c r="A1744" s="160" t="s">
        <v>2517</v>
      </c>
      <c r="B1744" s="160" t="s">
        <v>2525</v>
      </c>
      <c r="E1744" s="227">
        <v>43343</v>
      </c>
      <c r="F1744" s="228">
        <v>152757</v>
      </c>
      <c r="G1744" s="229">
        <v>2.7300000000000001E-2</v>
      </c>
    </row>
    <row r="1745" spans="1:7" x14ac:dyDescent="0.25">
      <c r="A1745" s="160" t="s">
        <v>2517</v>
      </c>
      <c r="B1745" s="160" t="s">
        <v>2526</v>
      </c>
      <c r="E1745" s="227">
        <v>43373</v>
      </c>
      <c r="F1745" s="228">
        <v>152757</v>
      </c>
      <c r="G1745" s="229">
        <v>2.7300000000000001E-2</v>
      </c>
    </row>
    <row r="1746" spans="1:7" x14ac:dyDescent="0.25">
      <c r="A1746" s="160" t="s">
        <v>2517</v>
      </c>
      <c r="B1746" s="160" t="s">
        <v>2527</v>
      </c>
      <c r="E1746" s="227">
        <v>43404</v>
      </c>
      <c r="F1746" s="228">
        <v>152757</v>
      </c>
      <c r="G1746" s="229">
        <v>2.7300000000000001E-2</v>
      </c>
    </row>
    <row r="1747" spans="1:7" x14ac:dyDescent="0.25">
      <c r="A1747" s="160" t="s">
        <v>2517</v>
      </c>
      <c r="B1747" s="160" t="s">
        <v>2528</v>
      </c>
      <c r="E1747" s="227">
        <v>43434</v>
      </c>
      <c r="F1747" s="228">
        <v>152757</v>
      </c>
      <c r="G1747" s="229">
        <v>2.7300000000000001E-2</v>
      </c>
    </row>
    <row r="1748" spans="1:7" x14ac:dyDescent="0.25">
      <c r="A1748" s="160" t="s">
        <v>2517</v>
      </c>
      <c r="B1748" s="160" t="s">
        <v>2529</v>
      </c>
      <c r="E1748" s="227">
        <v>43465</v>
      </c>
      <c r="F1748" s="228">
        <v>152757</v>
      </c>
      <c r="G1748" s="229">
        <v>2.7300000000000001E-2</v>
      </c>
    </row>
    <row r="1749" spans="1:7" x14ac:dyDescent="0.25">
      <c r="A1749" s="160" t="s">
        <v>2530</v>
      </c>
      <c r="B1749" s="160" t="s">
        <v>2531</v>
      </c>
      <c r="E1749" s="227">
        <v>43131</v>
      </c>
      <c r="F1749" s="228">
        <v>72066.83</v>
      </c>
      <c r="G1749" s="229">
        <v>7.1000000000000004E-3</v>
      </c>
    </row>
    <row r="1750" spans="1:7" x14ac:dyDescent="0.25">
      <c r="A1750" s="160" t="s">
        <v>2530</v>
      </c>
      <c r="B1750" s="160" t="s">
        <v>2532</v>
      </c>
      <c r="E1750" s="227">
        <v>43159</v>
      </c>
      <c r="F1750" s="228">
        <v>72066.83</v>
      </c>
      <c r="G1750" s="229">
        <v>7.1000000000000004E-3</v>
      </c>
    </row>
    <row r="1751" spans="1:7" x14ac:dyDescent="0.25">
      <c r="A1751" s="160" t="s">
        <v>2530</v>
      </c>
      <c r="B1751" s="160" t="s">
        <v>2533</v>
      </c>
      <c r="E1751" s="227">
        <v>43190</v>
      </c>
      <c r="F1751" s="228">
        <v>72066.83</v>
      </c>
      <c r="G1751" s="229">
        <v>7.1000000000000004E-3</v>
      </c>
    </row>
    <row r="1752" spans="1:7" x14ac:dyDescent="0.25">
      <c r="A1752" s="160" t="s">
        <v>2530</v>
      </c>
      <c r="B1752" s="160" t="s">
        <v>2534</v>
      </c>
      <c r="E1752" s="227">
        <v>43220</v>
      </c>
      <c r="F1752" s="228">
        <v>72066.83</v>
      </c>
      <c r="G1752" s="229">
        <v>7.1000000000000004E-3</v>
      </c>
    </row>
    <row r="1753" spans="1:7" x14ac:dyDescent="0.25">
      <c r="A1753" s="160" t="s">
        <v>2530</v>
      </c>
      <c r="B1753" s="160" t="s">
        <v>2535</v>
      </c>
      <c r="E1753" s="227">
        <v>43251</v>
      </c>
      <c r="F1753" s="228">
        <v>72066.83</v>
      </c>
      <c r="G1753" s="229">
        <v>7.1000000000000004E-3</v>
      </c>
    </row>
    <row r="1754" spans="1:7" x14ac:dyDescent="0.25">
      <c r="A1754" s="160" t="s">
        <v>2530</v>
      </c>
      <c r="B1754" s="160" t="s">
        <v>2536</v>
      </c>
      <c r="E1754" s="227">
        <v>43281</v>
      </c>
      <c r="F1754" s="228">
        <v>72066.83</v>
      </c>
      <c r="G1754" s="229">
        <v>7.1000000000000004E-3</v>
      </c>
    </row>
    <row r="1755" spans="1:7" x14ac:dyDescent="0.25">
      <c r="A1755" s="160" t="s">
        <v>2530</v>
      </c>
      <c r="B1755" s="160" t="s">
        <v>2537</v>
      </c>
      <c r="E1755" s="227">
        <v>43312</v>
      </c>
      <c r="F1755" s="228">
        <v>72066.83</v>
      </c>
      <c r="G1755" s="229">
        <v>7.1000000000000004E-3</v>
      </c>
    </row>
    <row r="1756" spans="1:7" x14ac:dyDescent="0.25">
      <c r="A1756" s="160" t="s">
        <v>2530</v>
      </c>
      <c r="B1756" s="160" t="s">
        <v>2538</v>
      </c>
      <c r="E1756" s="227">
        <v>43343</v>
      </c>
      <c r="F1756" s="228">
        <v>72066.83</v>
      </c>
      <c r="G1756" s="229">
        <v>7.1000000000000004E-3</v>
      </c>
    </row>
    <row r="1757" spans="1:7" x14ac:dyDescent="0.25">
      <c r="A1757" s="160" t="s">
        <v>2530</v>
      </c>
      <c r="B1757" s="160" t="s">
        <v>2539</v>
      </c>
      <c r="E1757" s="227">
        <v>43373</v>
      </c>
      <c r="F1757" s="228">
        <v>72066.83</v>
      </c>
      <c r="G1757" s="229">
        <v>7.1000000000000004E-3</v>
      </c>
    </row>
    <row r="1758" spans="1:7" x14ac:dyDescent="0.25">
      <c r="A1758" s="160" t="s">
        <v>2530</v>
      </c>
      <c r="B1758" s="160" t="s">
        <v>2540</v>
      </c>
      <c r="E1758" s="227">
        <v>43404</v>
      </c>
      <c r="F1758" s="228">
        <v>72066.83</v>
      </c>
      <c r="G1758" s="229">
        <v>7.1000000000000004E-3</v>
      </c>
    </row>
    <row r="1759" spans="1:7" x14ac:dyDescent="0.25">
      <c r="A1759" s="160" t="s">
        <v>2530</v>
      </c>
      <c r="B1759" s="160" t="s">
        <v>2541</v>
      </c>
      <c r="E1759" s="227">
        <v>43434</v>
      </c>
      <c r="F1759" s="228">
        <v>72066.83</v>
      </c>
      <c r="G1759" s="229">
        <v>7.1000000000000004E-3</v>
      </c>
    </row>
    <row r="1760" spans="1:7" x14ac:dyDescent="0.25">
      <c r="A1760" s="160" t="s">
        <v>2530</v>
      </c>
      <c r="B1760" s="160" t="s">
        <v>2542</v>
      </c>
      <c r="E1760" s="227">
        <v>43465</v>
      </c>
      <c r="F1760" s="228">
        <v>72066.83</v>
      </c>
      <c r="G1760" s="229">
        <v>7.1000000000000004E-3</v>
      </c>
    </row>
    <row r="1761" spans="1:7" x14ac:dyDescent="0.25">
      <c r="A1761" s="160" t="s">
        <v>2543</v>
      </c>
      <c r="B1761" s="160" t="s">
        <v>2544</v>
      </c>
      <c r="E1761" s="227">
        <v>43131</v>
      </c>
      <c r="F1761" s="228">
        <v>110376.2</v>
      </c>
      <c r="G1761" s="229">
        <v>7.1000000000000004E-3</v>
      </c>
    </row>
    <row r="1762" spans="1:7" x14ac:dyDescent="0.25">
      <c r="A1762" s="160" t="s">
        <v>2543</v>
      </c>
      <c r="B1762" s="160" t="s">
        <v>2545</v>
      </c>
      <c r="E1762" s="227">
        <v>43159</v>
      </c>
      <c r="F1762" s="228">
        <v>110376.2</v>
      </c>
      <c r="G1762" s="229">
        <v>7.1000000000000004E-3</v>
      </c>
    </row>
    <row r="1763" spans="1:7" x14ac:dyDescent="0.25">
      <c r="A1763" s="160" t="s">
        <v>2543</v>
      </c>
      <c r="B1763" s="160" t="s">
        <v>2546</v>
      </c>
      <c r="E1763" s="227">
        <v>43190</v>
      </c>
      <c r="F1763" s="228">
        <v>110376.2</v>
      </c>
      <c r="G1763" s="229">
        <v>7.1000000000000004E-3</v>
      </c>
    </row>
    <row r="1764" spans="1:7" x14ac:dyDescent="0.25">
      <c r="A1764" s="160" t="s">
        <v>2543</v>
      </c>
      <c r="B1764" s="160" t="s">
        <v>2547</v>
      </c>
      <c r="E1764" s="227">
        <v>43220</v>
      </c>
      <c r="F1764" s="228">
        <v>110376.2</v>
      </c>
      <c r="G1764" s="229">
        <v>7.1000000000000004E-3</v>
      </c>
    </row>
    <row r="1765" spans="1:7" x14ac:dyDescent="0.25">
      <c r="A1765" s="160" t="s">
        <v>2543</v>
      </c>
      <c r="B1765" s="160" t="s">
        <v>2548</v>
      </c>
      <c r="E1765" s="227">
        <v>43251</v>
      </c>
      <c r="F1765" s="228">
        <v>110376.2</v>
      </c>
      <c r="G1765" s="229">
        <v>7.1000000000000004E-3</v>
      </c>
    </row>
    <row r="1766" spans="1:7" x14ac:dyDescent="0.25">
      <c r="A1766" s="160" t="s">
        <v>2543</v>
      </c>
      <c r="B1766" s="160" t="s">
        <v>2549</v>
      </c>
      <c r="E1766" s="227">
        <v>43281</v>
      </c>
      <c r="F1766" s="228">
        <v>110376.2</v>
      </c>
      <c r="G1766" s="229">
        <v>7.1000000000000004E-3</v>
      </c>
    </row>
    <row r="1767" spans="1:7" x14ac:dyDescent="0.25">
      <c r="A1767" s="160" t="s">
        <v>2543</v>
      </c>
      <c r="B1767" s="160" t="s">
        <v>2550</v>
      </c>
      <c r="E1767" s="227">
        <v>43312</v>
      </c>
      <c r="F1767" s="228">
        <v>110376.2</v>
      </c>
      <c r="G1767" s="229">
        <v>7.1000000000000004E-3</v>
      </c>
    </row>
    <row r="1768" spans="1:7" x14ac:dyDescent="0.25">
      <c r="A1768" s="160" t="s">
        <v>2543</v>
      </c>
      <c r="B1768" s="160" t="s">
        <v>2551</v>
      </c>
      <c r="E1768" s="227">
        <v>43343</v>
      </c>
      <c r="F1768" s="228">
        <v>110376.2</v>
      </c>
      <c r="G1768" s="229">
        <v>7.1000000000000004E-3</v>
      </c>
    </row>
    <row r="1769" spans="1:7" x14ac:dyDescent="0.25">
      <c r="A1769" s="160" t="s">
        <v>2543</v>
      </c>
      <c r="B1769" s="160" t="s">
        <v>2552</v>
      </c>
      <c r="E1769" s="227">
        <v>43373</v>
      </c>
      <c r="F1769" s="228">
        <v>110376.2</v>
      </c>
      <c r="G1769" s="229">
        <v>7.1000000000000004E-3</v>
      </c>
    </row>
    <row r="1770" spans="1:7" x14ac:dyDescent="0.25">
      <c r="A1770" s="160" t="s">
        <v>2543</v>
      </c>
      <c r="B1770" s="160" t="s">
        <v>2553</v>
      </c>
      <c r="E1770" s="227">
        <v>43404</v>
      </c>
      <c r="F1770" s="228">
        <v>110376.2</v>
      </c>
      <c r="G1770" s="229">
        <v>7.1000000000000004E-3</v>
      </c>
    </row>
    <row r="1771" spans="1:7" x14ac:dyDescent="0.25">
      <c r="A1771" s="160" t="s">
        <v>2543</v>
      </c>
      <c r="B1771" s="160" t="s">
        <v>2554</v>
      </c>
      <c r="E1771" s="227">
        <v>43434</v>
      </c>
      <c r="F1771" s="228">
        <v>110376.2</v>
      </c>
      <c r="G1771" s="229">
        <v>7.1000000000000004E-3</v>
      </c>
    </row>
    <row r="1772" spans="1:7" x14ac:dyDescent="0.25">
      <c r="A1772" s="160" t="s">
        <v>2543</v>
      </c>
      <c r="B1772" s="160" t="s">
        <v>2555</v>
      </c>
      <c r="E1772" s="227">
        <v>43465</v>
      </c>
      <c r="F1772" s="228">
        <v>110376.2</v>
      </c>
      <c r="G1772" s="229">
        <v>7.1000000000000004E-3</v>
      </c>
    </row>
    <row r="1773" spans="1:7" x14ac:dyDescent="0.25">
      <c r="A1773" s="160" t="s">
        <v>2556</v>
      </c>
      <c r="B1773" s="160" t="s">
        <v>2557</v>
      </c>
      <c r="E1773" s="227">
        <v>43131</v>
      </c>
      <c r="F1773" s="228">
        <v>175470.04</v>
      </c>
      <c r="G1773" s="229">
        <v>0</v>
      </c>
    </row>
    <row r="1774" spans="1:7" x14ac:dyDescent="0.25">
      <c r="A1774" s="160" t="s">
        <v>2556</v>
      </c>
      <c r="B1774" s="160" t="s">
        <v>2558</v>
      </c>
      <c r="E1774" s="227">
        <v>43159</v>
      </c>
      <c r="F1774" s="228">
        <v>175052.25</v>
      </c>
      <c r="G1774" s="229">
        <v>0</v>
      </c>
    </row>
    <row r="1775" spans="1:7" x14ac:dyDescent="0.25">
      <c r="A1775" s="160" t="s">
        <v>2556</v>
      </c>
      <c r="B1775" s="160" t="s">
        <v>2559</v>
      </c>
      <c r="E1775" s="227">
        <v>43190</v>
      </c>
      <c r="F1775" s="228">
        <v>174634.47</v>
      </c>
      <c r="G1775" s="229">
        <v>0</v>
      </c>
    </row>
    <row r="1776" spans="1:7" x14ac:dyDescent="0.25">
      <c r="A1776" s="160" t="s">
        <v>2556</v>
      </c>
      <c r="B1776" s="160" t="s">
        <v>2560</v>
      </c>
      <c r="E1776" s="227">
        <v>43220</v>
      </c>
      <c r="F1776" s="228">
        <v>174216.68</v>
      </c>
      <c r="G1776" s="229">
        <v>0</v>
      </c>
    </row>
    <row r="1777" spans="1:7" x14ac:dyDescent="0.25">
      <c r="A1777" s="160" t="s">
        <v>2556</v>
      </c>
      <c r="B1777" s="160" t="s">
        <v>2561</v>
      </c>
      <c r="E1777" s="227">
        <v>43251</v>
      </c>
      <c r="F1777" s="228">
        <v>173798.89</v>
      </c>
      <c r="G1777" s="229">
        <v>0</v>
      </c>
    </row>
    <row r="1778" spans="1:7" x14ac:dyDescent="0.25">
      <c r="A1778" s="160" t="s">
        <v>2556</v>
      </c>
      <c r="B1778" s="160" t="s">
        <v>2562</v>
      </c>
      <c r="E1778" s="227">
        <v>43281</v>
      </c>
      <c r="F1778" s="228">
        <v>173381.1</v>
      </c>
      <c r="G1778" s="229">
        <v>0</v>
      </c>
    </row>
    <row r="1779" spans="1:7" x14ac:dyDescent="0.25">
      <c r="A1779" s="160" t="s">
        <v>2556</v>
      </c>
      <c r="B1779" s="160" t="s">
        <v>2563</v>
      </c>
      <c r="E1779" s="227">
        <v>43312</v>
      </c>
      <c r="F1779" s="228">
        <v>172963.31</v>
      </c>
      <c r="G1779" s="229">
        <v>0</v>
      </c>
    </row>
    <row r="1780" spans="1:7" x14ac:dyDescent="0.25">
      <c r="A1780" s="160" t="s">
        <v>2556</v>
      </c>
      <c r="B1780" s="160" t="s">
        <v>2564</v>
      </c>
      <c r="E1780" s="227">
        <v>43343</v>
      </c>
      <c r="F1780" s="228">
        <v>172545.52</v>
      </c>
      <c r="G1780" s="229">
        <v>0</v>
      </c>
    </row>
    <row r="1781" spans="1:7" x14ac:dyDescent="0.25">
      <c r="A1781" s="160" t="s">
        <v>2556</v>
      </c>
      <c r="B1781" s="160" t="s">
        <v>2565</v>
      </c>
      <c r="E1781" s="227">
        <v>43373</v>
      </c>
      <c r="F1781" s="228">
        <v>172127.73</v>
      </c>
      <c r="G1781" s="229">
        <v>0</v>
      </c>
    </row>
    <row r="1782" spans="1:7" x14ac:dyDescent="0.25">
      <c r="A1782" s="160" t="s">
        <v>2556</v>
      </c>
      <c r="B1782" s="160" t="s">
        <v>2566</v>
      </c>
      <c r="E1782" s="227">
        <v>43404</v>
      </c>
      <c r="F1782" s="228">
        <v>171709.95</v>
      </c>
      <c r="G1782" s="229">
        <v>0</v>
      </c>
    </row>
    <row r="1783" spans="1:7" x14ac:dyDescent="0.25">
      <c r="A1783" s="160" t="s">
        <v>2556</v>
      </c>
      <c r="B1783" s="160" t="s">
        <v>2567</v>
      </c>
      <c r="E1783" s="227">
        <v>43434</v>
      </c>
      <c r="F1783" s="228">
        <v>171292.16</v>
      </c>
      <c r="G1783" s="229">
        <v>0</v>
      </c>
    </row>
    <row r="1784" spans="1:7" x14ac:dyDescent="0.25">
      <c r="A1784" s="160" t="s">
        <v>2556</v>
      </c>
      <c r="B1784" s="160" t="s">
        <v>2568</v>
      </c>
      <c r="E1784" s="227">
        <v>43465</v>
      </c>
      <c r="F1784" s="228">
        <v>170874.37</v>
      </c>
      <c r="G1784" s="229">
        <v>0</v>
      </c>
    </row>
    <row r="1785" spans="1:7" x14ac:dyDescent="0.25">
      <c r="A1785" s="160" t="s">
        <v>2569</v>
      </c>
      <c r="B1785" s="160" t="s">
        <v>2570</v>
      </c>
      <c r="E1785" s="227">
        <v>43131</v>
      </c>
      <c r="F1785" s="228">
        <v>91797619.379999995</v>
      </c>
      <c r="G1785" s="229">
        <v>0</v>
      </c>
    </row>
    <row r="1786" spans="1:7" x14ac:dyDescent="0.25">
      <c r="A1786" s="160" t="s">
        <v>2569</v>
      </c>
      <c r="B1786" s="160" t="s">
        <v>2571</v>
      </c>
      <c r="E1786" s="227">
        <v>43159</v>
      </c>
      <c r="F1786" s="228">
        <v>90292527.519999996</v>
      </c>
      <c r="G1786" s="229">
        <v>0</v>
      </c>
    </row>
    <row r="1787" spans="1:7" x14ac:dyDescent="0.25">
      <c r="A1787" s="160" t="s">
        <v>2569</v>
      </c>
      <c r="B1787" s="160" t="s">
        <v>2572</v>
      </c>
      <c r="E1787" s="227">
        <v>43190</v>
      </c>
      <c r="F1787" s="228">
        <v>88994994.450000003</v>
      </c>
      <c r="G1787" s="229">
        <v>0</v>
      </c>
    </row>
    <row r="1788" spans="1:7" x14ac:dyDescent="0.25">
      <c r="A1788" s="160" t="s">
        <v>2569</v>
      </c>
      <c r="B1788" s="160" t="s">
        <v>2573</v>
      </c>
      <c r="E1788" s="227">
        <v>43220</v>
      </c>
      <c r="F1788" s="228">
        <v>87697460.900000006</v>
      </c>
      <c r="G1788" s="229">
        <v>0</v>
      </c>
    </row>
    <row r="1789" spans="1:7" x14ac:dyDescent="0.25">
      <c r="A1789" s="160" t="s">
        <v>2569</v>
      </c>
      <c r="B1789" s="160" t="s">
        <v>2574</v>
      </c>
      <c r="E1789" s="227">
        <v>43251</v>
      </c>
      <c r="F1789" s="228">
        <v>86399927.640000001</v>
      </c>
      <c r="G1789" s="229">
        <v>0</v>
      </c>
    </row>
    <row r="1790" spans="1:7" x14ac:dyDescent="0.25">
      <c r="A1790" s="160" t="s">
        <v>2569</v>
      </c>
      <c r="B1790" s="160" t="s">
        <v>2575</v>
      </c>
      <c r="E1790" s="227">
        <v>43281</v>
      </c>
      <c r="F1790" s="228">
        <v>85102394.269999996</v>
      </c>
      <c r="G1790" s="229">
        <v>0</v>
      </c>
    </row>
    <row r="1791" spans="1:7" x14ac:dyDescent="0.25">
      <c r="A1791" s="160" t="s">
        <v>2569</v>
      </c>
      <c r="B1791" s="160" t="s">
        <v>2576</v>
      </c>
      <c r="E1791" s="227">
        <v>43312</v>
      </c>
      <c r="F1791" s="228">
        <v>83804861.140000001</v>
      </c>
      <c r="G1791" s="229">
        <v>0</v>
      </c>
    </row>
    <row r="1792" spans="1:7" x14ac:dyDescent="0.25">
      <c r="A1792" s="160" t="s">
        <v>2569</v>
      </c>
      <c r="B1792" s="160" t="s">
        <v>2577</v>
      </c>
      <c r="E1792" s="227">
        <v>43343</v>
      </c>
      <c r="F1792" s="228">
        <v>82507327.920000002</v>
      </c>
      <c r="G1792" s="229">
        <v>0</v>
      </c>
    </row>
    <row r="1793" spans="1:7" x14ac:dyDescent="0.25">
      <c r="A1793" s="160" t="s">
        <v>2569</v>
      </c>
      <c r="B1793" s="160" t="s">
        <v>2578</v>
      </c>
      <c r="E1793" s="227">
        <v>43373</v>
      </c>
      <c r="F1793" s="228">
        <v>81209794.269999996</v>
      </c>
      <c r="G1793" s="229">
        <v>0</v>
      </c>
    </row>
    <row r="1794" spans="1:7" x14ac:dyDescent="0.25">
      <c r="A1794" s="160" t="s">
        <v>2569</v>
      </c>
      <c r="B1794" s="160" t="s">
        <v>2579</v>
      </c>
      <c r="E1794" s="227">
        <v>43404</v>
      </c>
      <c r="F1794" s="228">
        <v>79912260.980000004</v>
      </c>
      <c r="G1794" s="229">
        <v>0</v>
      </c>
    </row>
    <row r="1795" spans="1:7" x14ac:dyDescent="0.25">
      <c r="A1795" s="160" t="s">
        <v>2569</v>
      </c>
      <c r="B1795" s="160" t="s">
        <v>2580</v>
      </c>
      <c r="E1795" s="227">
        <v>43434</v>
      </c>
      <c r="F1795" s="228">
        <v>78614727.670000002</v>
      </c>
      <c r="G1795" s="229">
        <v>0</v>
      </c>
    </row>
    <row r="1796" spans="1:7" x14ac:dyDescent="0.25">
      <c r="A1796" s="160" t="s">
        <v>2569</v>
      </c>
      <c r="B1796" s="160" t="s">
        <v>2581</v>
      </c>
      <c r="E1796" s="227">
        <v>43465</v>
      </c>
      <c r="F1796" s="228">
        <v>72715685.510000005</v>
      </c>
      <c r="G1796" s="229">
        <v>0</v>
      </c>
    </row>
    <row r="1797" spans="1:7" x14ac:dyDescent="0.25">
      <c r="A1797" s="160" t="s">
        <v>2582</v>
      </c>
      <c r="B1797" s="160" t="s">
        <v>2583</v>
      </c>
      <c r="E1797" s="227">
        <v>43131</v>
      </c>
      <c r="F1797" s="228">
        <v>32898.730000000003</v>
      </c>
      <c r="G1797" s="229">
        <v>0.02</v>
      </c>
    </row>
    <row r="1798" spans="1:7" x14ac:dyDescent="0.25">
      <c r="A1798" s="160" t="s">
        <v>2582</v>
      </c>
      <c r="B1798" s="160" t="s">
        <v>2584</v>
      </c>
      <c r="E1798" s="227">
        <v>43159</v>
      </c>
      <c r="F1798" s="228">
        <v>32898.730000000003</v>
      </c>
      <c r="G1798" s="229">
        <v>0.02</v>
      </c>
    </row>
    <row r="1799" spans="1:7" x14ac:dyDescent="0.25">
      <c r="A1799" s="160" t="s">
        <v>2582</v>
      </c>
      <c r="B1799" s="160" t="s">
        <v>2585</v>
      </c>
      <c r="E1799" s="227">
        <v>43190</v>
      </c>
      <c r="F1799" s="228">
        <v>32898.730000000003</v>
      </c>
      <c r="G1799" s="229">
        <v>0.02</v>
      </c>
    </row>
    <row r="1800" spans="1:7" x14ac:dyDescent="0.25">
      <c r="A1800" s="160" t="s">
        <v>2582</v>
      </c>
      <c r="B1800" s="160" t="s">
        <v>2586</v>
      </c>
      <c r="E1800" s="227">
        <v>43220</v>
      </c>
      <c r="F1800" s="228">
        <v>32898.730000000003</v>
      </c>
      <c r="G1800" s="229">
        <v>0.02</v>
      </c>
    </row>
    <row r="1801" spans="1:7" x14ac:dyDescent="0.25">
      <c r="A1801" s="160" t="s">
        <v>2582</v>
      </c>
      <c r="B1801" s="160" t="s">
        <v>2587</v>
      </c>
      <c r="E1801" s="227">
        <v>43251</v>
      </c>
      <c r="F1801" s="228">
        <v>32898.730000000003</v>
      </c>
      <c r="G1801" s="229">
        <v>0.02</v>
      </c>
    </row>
    <row r="1802" spans="1:7" x14ac:dyDescent="0.25">
      <c r="A1802" s="160" t="s">
        <v>2582</v>
      </c>
      <c r="B1802" s="160" t="s">
        <v>2588</v>
      </c>
      <c r="E1802" s="227">
        <v>43281</v>
      </c>
      <c r="F1802" s="228">
        <v>32898.730000000003</v>
      </c>
      <c r="G1802" s="229">
        <v>0.02</v>
      </c>
    </row>
    <row r="1803" spans="1:7" x14ac:dyDescent="0.25">
      <c r="A1803" s="160" t="s">
        <v>2582</v>
      </c>
      <c r="B1803" s="160" t="s">
        <v>2589</v>
      </c>
      <c r="E1803" s="227">
        <v>43312</v>
      </c>
      <c r="F1803" s="228">
        <v>32898.730000000003</v>
      </c>
      <c r="G1803" s="229">
        <v>0.02</v>
      </c>
    </row>
    <row r="1804" spans="1:7" x14ac:dyDescent="0.25">
      <c r="A1804" s="160" t="s">
        <v>2582</v>
      </c>
      <c r="B1804" s="160" t="s">
        <v>2590</v>
      </c>
      <c r="E1804" s="227">
        <v>43343</v>
      </c>
      <c r="F1804" s="228">
        <v>32898.730000000003</v>
      </c>
      <c r="G1804" s="229">
        <v>0.02</v>
      </c>
    </row>
    <row r="1805" spans="1:7" x14ac:dyDescent="0.25">
      <c r="A1805" s="160" t="s">
        <v>2582</v>
      </c>
      <c r="B1805" s="160" t="s">
        <v>2591</v>
      </c>
      <c r="E1805" s="227">
        <v>43373</v>
      </c>
      <c r="F1805" s="228">
        <v>32898.730000000003</v>
      </c>
      <c r="G1805" s="229">
        <v>0.02</v>
      </c>
    </row>
    <row r="1806" spans="1:7" x14ac:dyDescent="0.25">
      <c r="A1806" s="160" t="s">
        <v>2582</v>
      </c>
      <c r="B1806" s="160" t="s">
        <v>2592</v>
      </c>
      <c r="E1806" s="227">
        <v>43404</v>
      </c>
      <c r="F1806" s="228">
        <v>32898.730000000003</v>
      </c>
      <c r="G1806" s="229">
        <v>0.02</v>
      </c>
    </row>
    <row r="1807" spans="1:7" x14ac:dyDescent="0.25">
      <c r="A1807" s="160" t="s">
        <v>2582</v>
      </c>
      <c r="B1807" s="160" t="s">
        <v>2593</v>
      </c>
      <c r="E1807" s="227">
        <v>43434</v>
      </c>
      <c r="F1807" s="228">
        <v>32898.730000000003</v>
      </c>
      <c r="G1807" s="229">
        <v>0.02</v>
      </c>
    </row>
    <row r="1808" spans="1:7" x14ac:dyDescent="0.25">
      <c r="A1808" s="160" t="s">
        <v>2582</v>
      </c>
      <c r="B1808" s="160" t="s">
        <v>2594</v>
      </c>
      <c r="E1808" s="227">
        <v>43465</v>
      </c>
      <c r="F1808" s="228">
        <v>32898.730000000003</v>
      </c>
      <c r="G1808" s="229">
        <v>0.02</v>
      </c>
    </row>
    <row r="1809" spans="1:7" x14ac:dyDescent="0.25">
      <c r="A1809" s="160" t="s">
        <v>2595</v>
      </c>
      <c r="B1809" s="160" t="s">
        <v>2596</v>
      </c>
      <c r="E1809" s="227">
        <v>43131</v>
      </c>
      <c r="F1809" s="228">
        <v>0</v>
      </c>
      <c r="G1809" s="229">
        <v>0</v>
      </c>
    </row>
    <row r="1810" spans="1:7" x14ac:dyDescent="0.25">
      <c r="A1810" s="160" t="s">
        <v>2595</v>
      </c>
      <c r="B1810" s="160" t="s">
        <v>2597</v>
      </c>
      <c r="E1810" s="227">
        <v>43159</v>
      </c>
      <c r="F1810" s="228">
        <v>0</v>
      </c>
      <c r="G1810" s="229">
        <v>0</v>
      </c>
    </row>
    <row r="1811" spans="1:7" x14ac:dyDescent="0.25">
      <c r="A1811" s="160" t="s">
        <v>2595</v>
      </c>
      <c r="B1811" s="160" t="s">
        <v>2598</v>
      </c>
      <c r="E1811" s="227">
        <v>43190</v>
      </c>
      <c r="F1811" s="228">
        <v>0</v>
      </c>
      <c r="G1811" s="229">
        <v>0</v>
      </c>
    </row>
    <row r="1812" spans="1:7" x14ac:dyDescent="0.25">
      <c r="A1812" s="160" t="s">
        <v>2595</v>
      </c>
      <c r="B1812" s="160" t="s">
        <v>2599</v>
      </c>
      <c r="E1812" s="227">
        <v>43220</v>
      </c>
      <c r="F1812" s="228">
        <v>0</v>
      </c>
      <c r="G1812" s="229">
        <v>0</v>
      </c>
    </row>
    <row r="1813" spans="1:7" x14ac:dyDescent="0.25">
      <c r="A1813" s="160" t="s">
        <v>2595</v>
      </c>
      <c r="B1813" s="160" t="s">
        <v>2600</v>
      </c>
      <c r="E1813" s="227">
        <v>43251</v>
      </c>
      <c r="F1813" s="228">
        <v>0</v>
      </c>
      <c r="G1813" s="229">
        <v>0</v>
      </c>
    </row>
    <row r="1814" spans="1:7" x14ac:dyDescent="0.25">
      <c r="A1814" s="160" t="s">
        <v>2595</v>
      </c>
      <c r="B1814" s="160" t="s">
        <v>2601</v>
      </c>
      <c r="E1814" s="227">
        <v>43281</v>
      </c>
      <c r="F1814" s="228">
        <v>0</v>
      </c>
      <c r="G1814" s="229">
        <v>0</v>
      </c>
    </row>
    <row r="1815" spans="1:7" x14ac:dyDescent="0.25">
      <c r="A1815" s="160" t="s">
        <v>2595</v>
      </c>
      <c r="B1815" s="160" t="s">
        <v>2602</v>
      </c>
      <c r="E1815" s="227">
        <v>43312</v>
      </c>
      <c r="F1815" s="228">
        <v>0</v>
      </c>
      <c r="G1815" s="229">
        <v>0</v>
      </c>
    </row>
    <row r="1816" spans="1:7" x14ac:dyDescent="0.25">
      <c r="A1816" s="160" t="s">
        <v>2595</v>
      </c>
      <c r="B1816" s="160" t="s">
        <v>2603</v>
      </c>
      <c r="E1816" s="227">
        <v>43343</v>
      </c>
      <c r="F1816" s="228">
        <v>0</v>
      </c>
      <c r="G1816" s="229">
        <v>0</v>
      </c>
    </row>
    <row r="1817" spans="1:7" x14ac:dyDescent="0.25">
      <c r="A1817" s="160" t="s">
        <v>2595</v>
      </c>
      <c r="B1817" s="160" t="s">
        <v>2604</v>
      </c>
      <c r="E1817" s="227">
        <v>43373</v>
      </c>
      <c r="F1817" s="228">
        <v>0</v>
      </c>
      <c r="G1817" s="229">
        <v>0</v>
      </c>
    </row>
    <row r="1818" spans="1:7" x14ac:dyDescent="0.25">
      <c r="A1818" s="160" t="s">
        <v>2595</v>
      </c>
      <c r="B1818" s="160" t="s">
        <v>2605</v>
      </c>
      <c r="E1818" s="227">
        <v>43404</v>
      </c>
      <c r="F1818" s="228">
        <v>0</v>
      </c>
      <c r="G1818" s="229">
        <v>0</v>
      </c>
    </row>
    <row r="1819" spans="1:7" x14ac:dyDescent="0.25">
      <c r="A1819" s="160" t="s">
        <v>2595</v>
      </c>
      <c r="B1819" s="160" t="s">
        <v>2606</v>
      </c>
      <c r="E1819" s="227">
        <v>43434</v>
      </c>
      <c r="F1819" s="228">
        <v>0</v>
      </c>
      <c r="G1819" s="229">
        <v>0</v>
      </c>
    </row>
    <row r="1820" spans="1:7" x14ac:dyDescent="0.25">
      <c r="A1820" s="160" t="s">
        <v>2595</v>
      </c>
      <c r="B1820" s="160" t="s">
        <v>2607</v>
      </c>
      <c r="E1820" s="227">
        <v>43465</v>
      </c>
      <c r="F1820" s="228">
        <v>0</v>
      </c>
      <c r="G1820" s="229">
        <v>0</v>
      </c>
    </row>
    <row r="1821" spans="1:7" x14ac:dyDescent="0.25">
      <c r="A1821" s="160" t="s">
        <v>2608</v>
      </c>
      <c r="B1821" s="160" t="s">
        <v>2609</v>
      </c>
      <c r="E1821" s="227">
        <v>43131</v>
      </c>
      <c r="F1821" s="228">
        <v>0</v>
      </c>
      <c r="G1821" s="229">
        <v>3.1899999999999998E-2</v>
      </c>
    </row>
    <row r="1822" spans="1:7" x14ac:dyDescent="0.25">
      <c r="A1822" s="160" t="s">
        <v>2608</v>
      </c>
      <c r="B1822" s="160" t="s">
        <v>2610</v>
      </c>
      <c r="E1822" s="227">
        <v>43159</v>
      </c>
      <c r="F1822" s="228">
        <v>0</v>
      </c>
      <c r="G1822" s="229">
        <v>3.1899999999999998E-2</v>
      </c>
    </row>
    <row r="1823" spans="1:7" x14ac:dyDescent="0.25">
      <c r="A1823" s="160" t="s">
        <v>2608</v>
      </c>
      <c r="B1823" s="160" t="s">
        <v>2611</v>
      </c>
      <c r="E1823" s="227">
        <v>43190</v>
      </c>
      <c r="F1823" s="228">
        <v>0</v>
      </c>
      <c r="G1823" s="229">
        <v>3.1899999999999998E-2</v>
      </c>
    </row>
    <row r="1824" spans="1:7" x14ac:dyDescent="0.25">
      <c r="A1824" s="160" t="s">
        <v>2608</v>
      </c>
      <c r="B1824" s="160" t="s">
        <v>2612</v>
      </c>
      <c r="E1824" s="227">
        <v>43220</v>
      </c>
      <c r="F1824" s="228">
        <v>0</v>
      </c>
      <c r="G1824" s="229">
        <v>3.1899999999999998E-2</v>
      </c>
    </row>
    <row r="1825" spans="1:7" x14ac:dyDescent="0.25">
      <c r="A1825" s="160" t="s">
        <v>2608</v>
      </c>
      <c r="B1825" s="160" t="s">
        <v>2613</v>
      </c>
      <c r="E1825" s="227">
        <v>43251</v>
      </c>
      <c r="F1825" s="228">
        <v>0</v>
      </c>
      <c r="G1825" s="229">
        <v>3.1899999999999998E-2</v>
      </c>
    </row>
    <row r="1826" spans="1:7" x14ac:dyDescent="0.25">
      <c r="A1826" s="160" t="s">
        <v>2608</v>
      </c>
      <c r="B1826" s="160" t="s">
        <v>2614</v>
      </c>
      <c r="E1826" s="227">
        <v>43281</v>
      </c>
      <c r="F1826" s="228">
        <v>0</v>
      </c>
      <c r="G1826" s="229">
        <v>3.1899999999999998E-2</v>
      </c>
    </row>
    <row r="1827" spans="1:7" x14ac:dyDescent="0.25">
      <c r="A1827" s="160" t="s">
        <v>2608</v>
      </c>
      <c r="B1827" s="160" t="s">
        <v>2615</v>
      </c>
      <c r="E1827" s="227">
        <v>43312</v>
      </c>
      <c r="F1827" s="228">
        <v>0</v>
      </c>
      <c r="G1827" s="229">
        <v>3.1899999999999998E-2</v>
      </c>
    </row>
    <row r="1828" spans="1:7" x14ac:dyDescent="0.25">
      <c r="A1828" s="160" t="s">
        <v>2608</v>
      </c>
      <c r="B1828" s="160" t="s">
        <v>2616</v>
      </c>
      <c r="E1828" s="227">
        <v>43343</v>
      </c>
      <c r="F1828" s="228">
        <v>0</v>
      </c>
      <c r="G1828" s="229">
        <v>3.1899999999999998E-2</v>
      </c>
    </row>
    <row r="1829" spans="1:7" x14ac:dyDescent="0.25">
      <c r="A1829" s="160" t="s">
        <v>2608</v>
      </c>
      <c r="B1829" s="160" t="s">
        <v>2617</v>
      </c>
      <c r="E1829" s="227">
        <v>43373</v>
      </c>
      <c r="F1829" s="228">
        <v>0</v>
      </c>
      <c r="G1829" s="229">
        <v>3.1899999999999998E-2</v>
      </c>
    </row>
    <row r="1830" spans="1:7" x14ac:dyDescent="0.25">
      <c r="A1830" s="160" t="s">
        <v>2608</v>
      </c>
      <c r="B1830" s="160" t="s">
        <v>2618</v>
      </c>
      <c r="E1830" s="227">
        <v>43404</v>
      </c>
      <c r="F1830" s="228">
        <v>0</v>
      </c>
      <c r="G1830" s="229">
        <v>3.1899999999999998E-2</v>
      </c>
    </row>
    <row r="1831" spans="1:7" x14ac:dyDescent="0.25">
      <c r="A1831" s="160" t="s">
        <v>2608</v>
      </c>
      <c r="B1831" s="160" t="s">
        <v>2619</v>
      </c>
      <c r="E1831" s="227">
        <v>43434</v>
      </c>
      <c r="F1831" s="228">
        <v>0</v>
      </c>
      <c r="G1831" s="229">
        <v>3.1899999999999998E-2</v>
      </c>
    </row>
    <row r="1832" spans="1:7" x14ac:dyDescent="0.25">
      <c r="A1832" s="160" t="s">
        <v>2608</v>
      </c>
      <c r="B1832" s="160" t="s">
        <v>2620</v>
      </c>
      <c r="E1832" s="227">
        <v>43465</v>
      </c>
      <c r="F1832" s="228">
        <v>0</v>
      </c>
      <c r="G1832" s="229">
        <v>3.1899999999999998E-2</v>
      </c>
    </row>
    <row r="1833" spans="1:7" x14ac:dyDescent="0.25">
      <c r="A1833" s="160" t="s">
        <v>2621</v>
      </c>
      <c r="B1833" s="160" t="s">
        <v>2622</v>
      </c>
      <c r="E1833" s="227">
        <v>43131</v>
      </c>
      <c r="F1833" s="228">
        <v>422422.56</v>
      </c>
      <c r="G1833" s="229">
        <v>2.2000000000000002E-2</v>
      </c>
    </row>
    <row r="1834" spans="1:7" x14ac:dyDescent="0.25">
      <c r="A1834" s="160" t="s">
        <v>2621</v>
      </c>
      <c r="B1834" s="160" t="s">
        <v>2623</v>
      </c>
      <c r="E1834" s="227">
        <v>43159</v>
      </c>
      <c r="F1834" s="228">
        <v>422422.56</v>
      </c>
      <c r="G1834" s="229">
        <v>2.2000000000000002E-2</v>
      </c>
    </row>
    <row r="1835" spans="1:7" x14ac:dyDescent="0.25">
      <c r="A1835" s="160" t="s">
        <v>2621</v>
      </c>
      <c r="B1835" s="160" t="s">
        <v>2624</v>
      </c>
      <c r="E1835" s="227">
        <v>43190</v>
      </c>
      <c r="F1835" s="228">
        <v>422422.56</v>
      </c>
      <c r="G1835" s="229">
        <v>2.2000000000000002E-2</v>
      </c>
    </row>
    <row r="1836" spans="1:7" x14ac:dyDescent="0.25">
      <c r="A1836" s="160" t="s">
        <v>2621</v>
      </c>
      <c r="B1836" s="160" t="s">
        <v>2625</v>
      </c>
      <c r="E1836" s="227">
        <v>43220</v>
      </c>
      <c r="F1836" s="228">
        <v>422422.56</v>
      </c>
      <c r="G1836" s="229">
        <v>2.2000000000000002E-2</v>
      </c>
    </row>
    <row r="1837" spans="1:7" x14ac:dyDescent="0.25">
      <c r="A1837" s="160" t="s">
        <v>2621</v>
      </c>
      <c r="B1837" s="160" t="s">
        <v>2626</v>
      </c>
      <c r="E1837" s="227">
        <v>43251</v>
      </c>
      <c r="F1837" s="228">
        <v>422422.56</v>
      </c>
      <c r="G1837" s="229">
        <v>2.2000000000000002E-2</v>
      </c>
    </row>
    <row r="1838" spans="1:7" x14ac:dyDescent="0.25">
      <c r="A1838" s="160" t="s">
        <v>2621</v>
      </c>
      <c r="B1838" s="160" t="s">
        <v>2627</v>
      </c>
      <c r="E1838" s="227">
        <v>43281</v>
      </c>
      <c r="F1838" s="228">
        <v>422422.56</v>
      </c>
      <c r="G1838" s="229">
        <v>2.2000000000000002E-2</v>
      </c>
    </row>
    <row r="1839" spans="1:7" x14ac:dyDescent="0.25">
      <c r="A1839" s="160" t="s">
        <v>2621</v>
      </c>
      <c r="B1839" s="160" t="s">
        <v>2628</v>
      </c>
      <c r="E1839" s="227">
        <v>43312</v>
      </c>
      <c r="F1839" s="228">
        <v>422422.56</v>
      </c>
      <c r="G1839" s="229">
        <v>2.2000000000000002E-2</v>
      </c>
    </row>
    <row r="1840" spans="1:7" x14ac:dyDescent="0.25">
      <c r="A1840" s="160" t="s">
        <v>2621</v>
      </c>
      <c r="B1840" s="160" t="s">
        <v>2629</v>
      </c>
      <c r="E1840" s="227">
        <v>43343</v>
      </c>
      <c r="F1840" s="228">
        <v>422422.56</v>
      </c>
      <c r="G1840" s="229">
        <v>2.2000000000000002E-2</v>
      </c>
    </row>
    <row r="1841" spans="1:7" x14ac:dyDescent="0.25">
      <c r="A1841" s="160" t="s">
        <v>2621</v>
      </c>
      <c r="B1841" s="160" t="s">
        <v>2630</v>
      </c>
      <c r="E1841" s="227">
        <v>43373</v>
      </c>
      <c r="F1841" s="228">
        <v>422422.56</v>
      </c>
      <c r="G1841" s="229">
        <v>2.2000000000000002E-2</v>
      </c>
    </row>
    <row r="1842" spans="1:7" x14ac:dyDescent="0.25">
      <c r="A1842" s="160" t="s">
        <v>2621</v>
      </c>
      <c r="B1842" s="160" t="s">
        <v>2631</v>
      </c>
      <c r="E1842" s="227">
        <v>43404</v>
      </c>
      <c r="F1842" s="228">
        <v>422422.56</v>
      </c>
      <c r="G1842" s="229">
        <v>2.2000000000000002E-2</v>
      </c>
    </row>
    <row r="1843" spans="1:7" x14ac:dyDescent="0.25">
      <c r="A1843" s="160" t="s">
        <v>2621</v>
      </c>
      <c r="B1843" s="160" t="s">
        <v>2632</v>
      </c>
      <c r="E1843" s="227">
        <v>43434</v>
      </c>
      <c r="F1843" s="228">
        <v>422422.56</v>
      </c>
      <c r="G1843" s="229">
        <v>2.2000000000000002E-2</v>
      </c>
    </row>
    <row r="1844" spans="1:7" x14ac:dyDescent="0.25">
      <c r="A1844" s="160" t="s">
        <v>2621</v>
      </c>
      <c r="B1844" s="160" t="s">
        <v>2633</v>
      </c>
      <c r="E1844" s="227">
        <v>43465</v>
      </c>
      <c r="F1844" s="228">
        <v>422422.56</v>
      </c>
      <c r="G1844" s="229">
        <v>2.2000000000000002E-2</v>
      </c>
    </row>
    <row r="1845" spans="1:7" x14ac:dyDescent="0.25">
      <c r="A1845" s="160" t="s">
        <v>2634</v>
      </c>
      <c r="B1845" s="160" t="s">
        <v>2635</v>
      </c>
      <c r="E1845" s="227">
        <v>43131</v>
      </c>
      <c r="F1845" s="228">
        <v>7877977</v>
      </c>
      <c r="G1845" s="229">
        <v>1.67E-2</v>
      </c>
    </row>
    <row r="1846" spans="1:7" x14ac:dyDescent="0.25">
      <c r="A1846" s="160" t="s">
        <v>2634</v>
      </c>
      <c r="B1846" s="160" t="s">
        <v>2636</v>
      </c>
      <c r="E1846" s="227">
        <v>43159</v>
      </c>
      <c r="F1846" s="228">
        <v>7877977</v>
      </c>
      <c r="G1846" s="229">
        <v>1.67E-2</v>
      </c>
    </row>
    <row r="1847" spans="1:7" x14ac:dyDescent="0.25">
      <c r="A1847" s="160" t="s">
        <v>2634</v>
      </c>
      <c r="B1847" s="160" t="s">
        <v>2637</v>
      </c>
      <c r="E1847" s="227">
        <v>43190</v>
      </c>
      <c r="F1847" s="228">
        <v>7877977</v>
      </c>
      <c r="G1847" s="229">
        <v>1.67E-2</v>
      </c>
    </row>
    <row r="1848" spans="1:7" x14ac:dyDescent="0.25">
      <c r="A1848" s="160" t="s">
        <v>2634</v>
      </c>
      <c r="B1848" s="160" t="s">
        <v>2638</v>
      </c>
      <c r="E1848" s="227">
        <v>43220</v>
      </c>
      <c r="F1848" s="228">
        <v>7877977</v>
      </c>
      <c r="G1848" s="229">
        <v>1.67E-2</v>
      </c>
    </row>
    <row r="1849" spans="1:7" x14ac:dyDescent="0.25">
      <c r="A1849" s="160" t="s">
        <v>2634</v>
      </c>
      <c r="B1849" s="160" t="s">
        <v>2639</v>
      </c>
      <c r="E1849" s="227">
        <v>43251</v>
      </c>
      <c r="F1849" s="228">
        <v>7877977</v>
      </c>
      <c r="G1849" s="229">
        <v>1.67E-2</v>
      </c>
    </row>
    <row r="1850" spans="1:7" x14ac:dyDescent="0.25">
      <c r="A1850" s="160" t="s">
        <v>2634</v>
      </c>
      <c r="B1850" s="160" t="s">
        <v>2640</v>
      </c>
      <c r="E1850" s="227">
        <v>43281</v>
      </c>
      <c r="F1850" s="228">
        <v>7877977</v>
      </c>
      <c r="G1850" s="229">
        <v>1.67E-2</v>
      </c>
    </row>
    <row r="1851" spans="1:7" x14ac:dyDescent="0.25">
      <c r="A1851" s="160" t="s">
        <v>2634</v>
      </c>
      <c r="B1851" s="160" t="s">
        <v>2641</v>
      </c>
      <c r="E1851" s="227">
        <v>43312</v>
      </c>
      <c r="F1851" s="228">
        <v>7877977</v>
      </c>
      <c r="G1851" s="229">
        <v>1.67E-2</v>
      </c>
    </row>
    <row r="1852" spans="1:7" x14ac:dyDescent="0.25">
      <c r="A1852" s="160" t="s">
        <v>2634</v>
      </c>
      <c r="B1852" s="160" t="s">
        <v>2642</v>
      </c>
      <c r="E1852" s="227">
        <v>43343</v>
      </c>
      <c r="F1852" s="228">
        <v>7877977</v>
      </c>
      <c r="G1852" s="229">
        <v>1.67E-2</v>
      </c>
    </row>
    <row r="1853" spans="1:7" x14ac:dyDescent="0.25">
      <c r="A1853" s="160" t="s">
        <v>2634</v>
      </c>
      <c r="B1853" s="160" t="s">
        <v>2643</v>
      </c>
      <c r="E1853" s="227">
        <v>43373</v>
      </c>
      <c r="F1853" s="228">
        <v>7877977</v>
      </c>
      <c r="G1853" s="229">
        <v>1.67E-2</v>
      </c>
    </row>
    <row r="1854" spans="1:7" x14ac:dyDescent="0.25">
      <c r="A1854" s="160" t="s">
        <v>2634</v>
      </c>
      <c r="B1854" s="160" t="s">
        <v>2644</v>
      </c>
      <c r="E1854" s="227">
        <v>43404</v>
      </c>
      <c r="F1854" s="228">
        <v>7877977</v>
      </c>
      <c r="G1854" s="229">
        <v>1.67E-2</v>
      </c>
    </row>
    <row r="1855" spans="1:7" x14ac:dyDescent="0.25">
      <c r="A1855" s="160" t="s">
        <v>2634</v>
      </c>
      <c r="B1855" s="160" t="s">
        <v>2645</v>
      </c>
      <c r="E1855" s="227">
        <v>43434</v>
      </c>
      <c r="F1855" s="228">
        <v>7877977</v>
      </c>
      <c r="G1855" s="229">
        <v>1.67E-2</v>
      </c>
    </row>
    <row r="1856" spans="1:7" x14ac:dyDescent="0.25">
      <c r="A1856" s="160" t="s">
        <v>2634</v>
      </c>
      <c r="B1856" s="160" t="s">
        <v>2646</v>
      </c>
      <c r="E1856" s="227">
        <v>43465</v>
      </c>
      <c r="F1856" s="228">
        <v>7877977</v>
      </c>
      <c r="G1856" s="229">
        <v>1.67E-2</v>
      </c>
    </row>
    <row r="1857" spans="1:7" x14ac:dyDescent="0.25">
      <c r="A1857" s="160" t="s">
        <v>2647</v>
      </c>
      <c r="B1857" s="160" t="s">
        <v>2648</v>
      </c>
      <c r="E1857" s="227">
        <v>43131</v>
      </c>
      <c r="F1857" s="228">
        <v>30363652.280000001</v>
      </c>
      <c r="G1857" s="229">
        <v>2.2000000000000002E-2</v>
      </c>
    </row>
    <row r="1858" spans="1:7" x14ac:dyDescent="0.25">
      <c r="A1858" s="160" t="s">
        <v>2647</v>
      </c>
      <c r="B1858" s="160" t="s">
        <v>2649</v>
      </c>
      <c r="E1858" s="227">
        <v>43159</v>
      </c>
      <c r="F1858" s="228">
        <v>30363652.280000001</v>
      </c>
      <c r="G1858" s="229">
        <v>2.2000000000000002E-2</v>
      </c>
    </row>
    <row r="1859" spans="1:7" x14ac:dyDescent="0.25">
      <c r="A1859" s="160" t="s">
        <v>2647</v>
      </c>
      <c r="B1859" s="160" t="s">
        <v>2650</v>
      </c>
      <c r="E1859" s="227">
        <v>43190</v>
      </c>
      <c r="F1859" s="228">
        <v>30363652.280000001</v>
      </c>
      <c r="G1859" s="229">
        <v>2.2000000000000002E-2</v>
      </c>
    </row>
    <row r="1860" spans="1:7" x14ac:dyDescent="0.25">
      <c r="A1860" s="160" t="s">
        <v>2647</v>
      </c>
      <c r="B1860" s="160" t="s">
        <v>2651</v>
      </c>
      <c r="E1860" s="227">
        <v>43220</v>
      </c>
      <c r="F1860" s="228">
        <v>30363652.280000001</v>
      </c>
      <c r="G1860" s="229">
        <v>2.2000000000000002E-2</v>
      </c>
    </row>
    <row r="1861" spans="1:7" x14ac:dyDescent="0.25">
      <c r="A1861" s="160" t="s">
        <v>2647</v>
      </c>
      <c r="B1861" s="160" t="s">
        <v>2652</v>
      </c>
      <c r="E1861" s="227">
        <v>43251</v>
      </c>
      <c r="F1861" s="228">
        <v>30363652.280000001</v>
      </c>
      <c r="G1861" s="229">
        <v>2.2000000000000002E-2</v>
      </c>
    </row>
    <row r="1862" spans="1:7" x14ac:dyDescent="0.25">
      <c r="A1862" s="160" t="s">
        <v>2647</v>
      </c>
      <c r="B1862" s="160" t="s">
        <v>2653</v>
      </c>
      <c r="E1862" s="227">
        <v>43281</v>
      </c>
      <c r="F1862" s="228">
        <v>30363652.280000001</v>
      </c>
      <c r="G1862" s="229">
        <v>2.2000000000000002E-2</v>
      </c>
    </row>
    <row r="1863" spans="1:7" x14ac:dyDescent="0.25">
      <c r="A1863" s="160" t="s">
        <v>2647</v>
      </c>
      <c r="B1863" s="160" t="s">
        <v>2654</v>
      </c>
      <c r="E1863" s="227">
        <v>43312</v>
      </c>
      <c r="F1863" s="228">
        <v>30363652.280000001</v>
      </c>
      <c r="G1863" s="229">
        <v>2.2000000000000002E-2</v>
      </c>
    </row>
    <row r="1864" spans="1:7" x14ac:dyDescent="0.25">
      <c r="A1864" s="160" t="s">
        <v>2647</v>
      </c>
      <c r="B1864" s="160" t="s">
        <v>2655</v>
      </c>
      <c r="E1864" s="227">
        <v>43343</v>
      </c>
      <c r="F1864" s="228">
        <v>30363652.280000001</v>
      </c>
      <c r="G1864" s="229">
        <v>2.2000000000000002E-2</v>
      </c>
    </row>
    <row r="1865" spans="1:7" x14ac:dyDescent="0.25">
      <c r="A1865" s="160" t="s">
        <v>2647</v>
      </c>
      <c r="B1865" s="160" t="s">
        <v>2656</v>
      </c>
      <c r="E1865" s="227">
        <v>43373</v>
      </c>
      <c r="F1865" s="228">
        <v>30363652.280000001</v>
      </c>
      <c r="G1865" s="229">
        <v>2.2000000000000002E-2</v>
      </c>
    </row>
    <row r="1866" spans="1:7" x14ac:dyDescent="0.25">
      <c r="A1866" s="160" t="s">
        <v>2647</v>
      </c>
      <c r="B1866" s="160" t="s">
        <v>2657</v>
      </c>
      <c r="E1866" s="227">
        <v>43404</v>
      </c>
      <c r="F1866" s="228">
        <v>30363652.280000001</v>
      </c>
      <c r="G1866" s="229">
        <v>2.2000000000000002E-2</v>
      </c>
    </row>
    <row r="1867" spans="1:7" x14ac:dyDescent="0.25">
      <c r="A1867" s="160" t="s">
        <v>2647</v>
      </c>
      <c r="B1867" s="160" t="s">
        <v>2658</v>
      </c>
      <c r="E1867" s="227">
        <v>43434</v>
      </c>
      <c r="F1867" s="228">
        <v>30363652.280000001</v>
      </c>
      <c r="G1867" s="229">
        <v>2.2000000000000002E-2</v>
      </c>
    </row>
    <row r="1868" spans="1:7" x14ac:dyDescent="0.25">
      <c r="A1868" s="160" t="s">
        <v>2647</v>
      </c>
      <c r="B1868" s="160" t="s">
        <v>2659</v>
      </c>
      <c r="E1868" s="227">
        <v>43465</v>
      </c>
      <c r="F1868" s="228">
        <v>30363652.280000001</v>
      </c>
      <c r="G1868" s="229">
        <v>2.2000000000000002E-2</v>
      </c>
    </row>
    <row r="1869" spans="1:7" x14ac:dyDescent="0.25">
      <c r="A1869" s="160" t="s">
        <v>2660</v>
      </c>
      <c r="B1869" s="160" t="s">
        <v>2661</v>
      </c>
      <c r="E1869" s="227">
        <v>43131</v>
      </c>
      <c r="F1869" s="228">
        <v>6317149.3600000003</v>
      </c>
      <c r="G1869" s="229">
        <v>2.2000000000000002E-2</v>
      </c>
    </row>
    <row r="1870" spans="1:7" x14ac:dyDescent="0.25">
      <c r="A1870" s="160" t="s">
        <v>2660</v>
      </c>
      <c r="B1870" s="160" t="s">
        <v>2662</v>
      </c>
      <c r="E1870" s="227">
        <v>43159</v>
      </c>
      <c r="F1870" s="228">
        <v>6317149.3600000003</v>
      </c>
      <c r="G1870" s="229">
        <v>2.2000000000000002E-2</v>
      </c>
    </row>
    <row r="1871" spans="1:7" x14ac:dyDescent="0.25">
      <c r="A1871" s="160" t="s">
        <v>2660</v>
      </c>
      <c r="B1871" s="160" t="s">
        <v>2663</v>
      </c>
      <c r="E1871" s="227">
        <v>43190</v>
      </c>
      <c r="F1871" s="228">
        <v>6317149.3600000003</v>
      </c>
      <c r="G1871" s="229">
        <v>2.2000000000000002E-2</v>
      </c>
    </row>
    <row r="1872" spans="1:7" x14ac:dyDescent="0.25">
      <c r="A1872" s="160" t="s">
        <v>2660</v>
      </c>
      <c r="B1872" s="160" t="s">
        <v>2664</v>
      </c>
      <c r="E1872" s="227">
        <v>43220</v>
      </c>
      <c r="F1872" s="228">
        <v>6317149.3600000003</v>
      </c>
      <c r="G1872" s="229">
        <v>2.2000000000000002E-2</v>
      </c>
    </row>
    <row r="1873" spans="1:7" x14ac:dyDescent="0.25">
      <c r="A1873" s="160" t="s">
        <v>2660</v>
      </c>
      <c r="B1873" s="160" t="s">
        <v>2665</v>
      </c>
      <c r="E1873" s="227">
        <v>43251</v>
      </c>
      <c r="F1873" s="228">
        <v>6317149.3600000003</v>
      </c>
      <c r="G1873" s="229">
        <v>2.2000000000000002E-2</v>
      </c>
    </row>
    <row r="1874" spans="1:7" x14ac:dyDescent="0.25">
      <c r="A1874" s="160" t="s">
        <v>2660</v>
      </c>
      <c r="B1874" s="160" t="s">
        <v>2666</v>
      </c>
      <c r="E1874" s="227">
        <v>43281</v>
      </c>
      <c r="F1874" s="228">
        <v>6317149.3600000003</v>
      </c>
      <c r="G1874" s="229">
        <v>2.2000000000000002E-2</v>
      </c>
    </row>
    <row r="1875" spans="1:7" x14ac:dyDescent="0.25">
      <c r="A1875" s="160" t="s">
        <v>2660</v>
      </c>
      <c r="B1875" s="160" t="s">
        <v>2667</v>
      </c>
      <c r="E1875" s="227">
        <v>43312</v>
      </c>
      <c r="F1875" s="228">
        <v>6317149.3600000003</v>
      </c>
      <c r="G1875" s="229">
        <v>2.2000000000000002E-2</v>
      </c>
    </row>
    <row r="1876" spans="1:7" x14ac:dyDescent="0.25">
      <c r="A1876" s="160" t="s">
        <v>2660</v>
      </c>
      <c r="B1876" s="160" t="s">
        <v>2668</v>
      </c>
      <c r="E1876" s="227">
        <v>43343</v>
      </c>
      <c r="F1876" s="228">
        <v>6317149.3600000003</v>
      </c>
      <c r="G1876" s="229">
        <v>2.2000000000000002E-2</v>
      </c>
    </row>
    <row r="1877" spans="1:7" x14ac:dyDescent="0.25">
      <c r="A1877" s="160" t="s">
        <v>2660</v>
      </c>
      <c r="B1877" s="160" t="s">
        <v>2669</v>
      </c>
      <c r="E1877" s="227">
        <v>43373</v>
      </c>
      <c r="F1877" s="228">
        <v>5717412.4000000004</v>
      </c>
      <c r="G1877" s="229">
        <v>2.2000000000000002E-2</v>
      </c>
    </row>
    <row r="1878" spans="1:7" x14ac:dyDescent="0.25">
      <c r="A1878" s="160" t="s">
        <v>2660</v>
      </c>
      <c r="B1878" s="160" t="s">
        <v>2670</v>
      </c>
      <c r="E1878" s="227">
        <v>43404</v>
      </c>
      <c r="F1878" s="228">
        <v>5117675.4400000004</v>
      </c>
      <c r="G1878" s="229">
        <v>2.2000000000000002E-2</v>
      </c>
    </row>
    <row r="1879" spans="1:7" x14ac:dyDescent="0.25">
      <c r="A1879" s="160" t="s">
        <v>2660</v>
      </c>
      <c r="B1879" s="160" t="s">
        <v>2671</v>
      </c>
      <c r="E1879" s="227">
        <v>43434</v>
      </c>
      <c r="F1879" s="228">
        <v>5117675.4400000004</v>
      </c>
      <c r="G1879" s="229">
        <v>2.2000000000000002E-2</v>
      </c>
    </row>
    <row r="1880" spans="1:7" x14ac:dyDescent="0.25">
      <c r="A1880" s="160" t="s">
        <v>2660</v>
      </c>
      <c r="B1880" s="160" t="s">
        <v>2672</v>
      </c>
      <c r="E1880" s="227">
        <v>43465</v>
      </c>
      <c r="F1880" s="228">
        <v>5117675.4400000004</v>
      </c>
      <c r="G1880" s="229">
        <v>2.2000000000000002E-2</v>
      </c>
    </row>
    <row r="1881" spans="1:7" x14ac:dyDescent="0.25">
      <c r="A1881" s="160" t="s">
        <v>2673</v>
      </c>
      <c r="B1881" s="160" t="s">
        <v>2674</v>
      </c>
      <c r="E1881" s="227">
        <v>43131</v>
      </c>
      <c r="F1881" s="228">
        <v>46881506.289999999</v>
      </c>
      <c r="G1881" s="229">
        <v>3.4299999999999997E-2</v>
      </c>
    </row>
    <row r="1882" spans="1:7" x14ac:dyDescent="0.25">
      <c r="A1882" s="160" t="s">
        <v>2673</v>
      </c>
      <c r="B1882" s="160" t="s">
        <v>2675</v>
      </c>
      <c r="E1882" s="227">
        <v>43159</v>
      </c>
      <c r="F1882" s="228">
        <v>46881506.289999999</v>
      </c>
      <c r="G1882" s="229">
        <v>3.4299999999999997E-2</v>
      </c>
    </row>
    <row r="1883" spans="1:7" x14ac:dyDescent="0.25">
      <c r="A1883" s="160" t="s">
        <v>2673</v>
      </c>
      <c r="B1883" s="160" t="s">
        <v>2676</v>
      </c>
      <c r="E1883" s="227">
        <v>43190</v>
      </c>
      <c r="F1883" s="228">
        <v>46881506.289999999</v>
      </c>
      <c r="G1883" s="229">
        <v>3.4299999999999997E-2</v>
      </c>
    </row>
    <row r="1884" spans="1:7" x14ac:dyDescent="0.25">
      <c r="A1884" s="160" t="s">
        <v>2673</v>
      </c>
      <c r="B1884" s="160" t="s">
        <v>2677</v>
      </c>
      <c r="E1884" s="227">
        <v>43220</v>
      </c>
      <c r="F1884" s="228">
        <v>46881506.289999999</v>
      </c>
      <c r="G1884" s="229">
        <v>3.4299999999999997E-2</v>
      </c>
    </row>
    <row r="1885" spans="1:7" x14ac:dyDescent="0.25">
      <c r="A1885" s="160" t="s">
        <v>2673</v>
      </c>
      <c r="B1885" s="160" t="s">
        <v>2678</v>
      </c>
      <c r="E1885" s="227">
        <v>43251</v>
      </c>
      <c r="F1885" s="228">
        <v>46881506.289999999</v>
      </c>
      <c r="G1885" s="229">
        <v>3.4299999999999997E-2</v>
      </c>
    </row>
    <row r="1886" spans="1:7" x14ac:dyDescent="0.25">
      <c r="A1886" s="160" t="s">
        <v>2673</v>
      </c>
      <c r="B1886" s="160" t="s">
        <v>2679</v>
      </c>
      <c r="E1886" s="227">
        <v>43281</v>
      </c>
      <c r="F1886" s="228">
        <v>46881506.289999999</v>
      </c>
      <c r="G1886" s="229">
        <v>3.4299999999999997E-2</v>
      </c>
    </row>
    <row r="1887" spans="1:7" x14ac:dyDescent="0.25">
      <c r="A1887" s="160" t="s">
        <v>2673</v>
      </c>
      <c r="B1887" s="160" t="s">
        <v>2680</v>
      </c>
      <c r="E1887" s="227">
        <v>43312</v>
      </c>
      <c r="F1887" s="228">
        <v>46881506.289999999</v>
      </c>
      <c r="G1887" s="229">
        <v>3.4299999999999997E-2</v>
      </c>
    </row>
    <row r="1888" spans="1:7" x14ac:dyDescent="0.25">
      <c r="A1888" s="160" t="s">
        <v>2673</v>
      </c>
      <c r="B1888" s="160" t="s">
        <v>2681</v>
      </c>
      <c r="E1888" s="227">
        <v>43343</v>
      </c>
      <c r="F1888" s="228">
        <v>46881506.289999999</v>
      </c>
      <c r="G1888" s="229">
        <v>3.4299999999999997E-2</v>
      </c>
    </row>
    <row r="1889" spans="1:7" x14ac:dyDescent="0.25">
      <c r="A1889" s="160" t="s">
        <v>2673</v>
      </c>
      <c r="B1889" s="160" t="s">
        <v>2682</v>
      </c>
      <c r="E1889" s="227">
        <v>43373</v>
      </c>
      <c r="F1889" s="228">
        <v>46881506.289999999</v>
      </c>
      <c r="G1889" s="229">
        <v>3.4299999999999997E-2</v>
      </c>
    </row>
    <row r="1890" spans="1:7" x14ac:dyDescent="0.25">
      <c r="A1890" s="160" t="s">
        <v>2673</v>
      </c>
      <c r="B1890" s="160" t="s">
        <v>2683</v>
      </c>
      <c r="E1890" s="227">
        <v>43404</v>
      </c>
      <c r="F1890" s="228">
        <v>46881506.289999999</v>
      </c>
      <c r="G1890" s="229">
        <v>3.4299999999999997E-2</v>
      </c>
    </row>
    <row r="1891" spans="1:7" x14ac:dyDescent="0.25">
      <c r="A1891" s="160" t="s">
        <v>2673</v>
      </c>
      <c r="B1891" s="160" t="s">
        <v>2684</v>
      </c>
      <c r="E1891" s="227">
        <v>43434</v>
      </c>
      <c r="F1891" s="228">
        <v>46881506.289999999</v>
      </c>
      <c r="G1891" s="229">
        <v>3.4299999999999997E-2</v>
      </c>
    </row>
    <row r="1892" spans="1:7" x14ac:dyDescent="0.25">
      <c r="A1892" s="160" t="s">
        <v>2673</v>
      </c>
      <c r="B1892" s="160" t="s">
        <v>2685</v>
      </c>
      <c r="E1892" s="227">
        <v>43465</v>
      </c>
      <c r="F1892" s="228">
        <v>46881506.289999999</v>
      </c>
      <c r="G1892" s="229">
        <v>3.4299999999999997E-2</v>
      </c>
    </row>
    <row r="1893" spans="1:7" x14ac:dyDescent="0.25">
      <c r="A1893" s="160" t="s">
        <v>2686</v>
      </c>
      <c r="B1893" s="160" t="s">
        <v>2687</v>
      </c>
      <c r="E1893" s="227">
        <v>43131</v>
      </c>
      <c r="F1893" s="228">
        <v>49092760.119999997</v>
      </c>
      <c r="G1893" s="229">
        <v>3.3599999999999998E-2</v>
      </c>
    </row>
    <row r="1894" spans="1:7" x14ac:dyDescent="0.25">
      <c r="A1894" s="160" t="s">
        <v>2686</v>
      </c>
      <c r="B1894" s="160" t="s">
        <v>2688</v>
      </c>
      <c r="E1894" s="227">
        <v>43159</v>
      </c>
      <c r="F1894" s="228">
        <v>49092760.119999997</v>
      </c>
      <c r="G1894" s="229">
        <v>3.3599999999999998E-2</v>
      </c>
    </row>
    <row r="1895" spans="1:7" x14ac:dyDescent="0.25">
      <c r="A1895" s="160" t="s">
        <v>2686</v>
      </c>
      <c r="B1895" s="160" t="s">
        <v>2689</v>
      </c>
      <c r="E1895" s="227">
        <v>43190</v>
      </c>
      <c r="F1895" s="228">
        <v>49092760.119999997</v>
      </c>
      <c r="G1895" s="229">
        <v>3.3599999999999998E-2</v>
      </c>
    </row>
    <row r="1896" spans="1:7" x14ac:dyDescent="0.25">
      <c r="A1896" s="160" t="s">
        <v>2686</v>
      </c>
      <c r="B1896" s="160" t="s">
        <v>2690</v>
      </c>
      <c r="E1896" s="227">
        <v>43220</v>
      </c>
      <c r="F1896" s="228">
        <v>49092760.119999997</v>
      </c>
      <c r="G1896" s="229">
        <v>3.3599999999999998E-2</v>
      </c>
    </row>
    <row r="1897" spans="1:7" x14ac:dyDescent="0.25">
      <c r="A1897" s="160" t="s">
        <v>2686</v>
      </c>
      <c r="B1897" s="160" t="s">
        <v>2691</v>
      </c>
      <c r="E1897" s="227">
        <v>43251</v>
      </c>
      <c r="F1897" s="228">
        <v>49092760.119999997</v>
      </c>
      <c r="G1897" s="229">
        <v>3.3599999999999998E-2</v>
      </c>
    </row>
    <row r="1898" spans="1:7" x14ac:dyDescent="0.25">
      <c r="A1898" s="160" t="s">
        <v>2686</v>
      </c>
      <c r="B1898" s="160" t="s">
        <v>2692</v>
      </c>
      <c r="E1898" s="227">
        <v>43281</v>
      </c>
      <c r="F1898" s="228">
        <v>49092760.119999997</v>
      </c>
      <c r="G1898" s="229">
        <v>3.3599999999999998E-2</v>
      </c>
    </row>
    <row r="1899" spans="1:7" x14ac:dyDescent="0.25">
      <c r="A1899" s="160" t="s">
        <v>2686</v>
      </c>
      <c r="B1899" s="160" t="s">
        <v>2693</v>
      </c>
      <c r="E1899" s="227">
        <v>43312</v>
      </c>
      <c r="F1899" s="228">
        <v>49092760.119999997</v>
      </c>
      <c r="G1899" s="229">
        <v>3.3599999999999998E-2</v>
      </c>
    </row>
    <row r="1900" spans="1:7" x14ac:dyDescent="0.25">
      <c r="A1900" s="160" t="s">
        <v>2686</v>
      </c>
      <c r="B1900" s="160" t="s">
        <v>2694</v>
      </c>
      <c r="E1900" s="227">
        <v>43343</v>
      </c>
      <c r="F1900" s="228">
        <v>49092760.119999997</v>
      </c>
      <c r="G1900" s="229">
        <v>3.3599999999999998E-2</v>
      </c>
    </row>
    <row r="1901" spans="1:7" x14ac:dyDescent="0.25">
      <c r="A1901" s="160" t="s">
        <v>2686</v>
      </c>
      <c r="B1901" s="160" t="s">
        <v>2695</v>
      </c>
      <c r="E1901" s="227">
        <v>43373</v>
      </c>
      <c r="F1901" s="228">
        <v>49092760.119999997</v>
      </c>
      <c r="G1901" s="229">
        <v>3.3599999999999998E-2</v>
      </c>
    </row>
    <row r="1902" spans="1:7" x14ac:dyDescent="0.25">
      <c r="A1902" s="160" t="s">
        <v>2686</v>
      </c>
      <c r="B1902" s="160" t="s">
        <v>2696</v>
      </c>
      <c r="E1902" s="227">
        <v>43404</v>
      </c>
      <c r="F1902" s="228">
        <v>49092760.119999997</v>
      </c>
      <c r="G1902" s="229">
        <v>3.3599999999999998E-2</v>
      </c>
    </row>
    <row r="1903" spans="1:7" x14ac:dyDescent="0.25">
      <c r="A1903" s="160" t="s">
        <v>2686</v>
      </c>
      <c r="B1903" s="160" t="s">
        <v>2697</v>
      </c>
      <c r="E1903" s="227">
        <v>43434</v>
      </c>
      <c r="F1903" s="228">
        <v>49093416.380000003</v>
      </c>
      <c r="G1903" s="229">
        <v>3.3599999999999998E-2</v>
      </c>
    </row>
    <row r="1904" spans="1:7" x14ac:dyDescent="0.25">
      <c r="A1904" s="160" t="s">
        <v>2686</v>
      </c>
      <c r="B1904" s="160" t="s">
        <v>2698</v>
      </c>
      <c r="E1904" s="227">
        <v>43465</v>
      </c>
      <c r="F1904" s="228">
        <v>49094072.640000001</v>
      </c>
      <c r="G1904" s="229">
        <v>3.3599999999999998E-2</v>
      </c>
    </row>
    <row r="1905" spans="1:7" x14ac:dyDescent="0.25">
      <c r="A1905" s="160" t="s">
        <v>2699</v>
      </c>
      <c r="B1905" s="160" t="s">
        <v>2700</v>
      </c>
      <c r="E1905" s="227">
        <v>43131</v>
      </c>
      <c r="F1905" s="228">
        <v>5838128.9000000004</v>
      </c>
      <c r="G1905" s="229">
        <v>3.3599999999999998E-2</v>
      </c>
    </row>
    <row r="1906" spans="1:7" x14ac:dyDescent="0.25">
      <c r="A1906" s="160" t="s">
        <v>2699</v>
      </c>
      <c r="B1906" s="160" t="s">
        <v>2701</v>
      </c>
      <c r="E1906" s="227">
        <v>43159</v>
      </c>
      <c r="F1906" s="228">
        <v>5838128.9000000004</v>
      </c>
      <c r="G1906" s="229">
        <v>3.3599999999999998E-2</v>
      </c>
    </row>
    <row r="1907" spans="1:7" x14ac:dyDescent="0.25">
      <c r="A1907" s="160" t="s">
        <v>2699</v>
      </c>
      <c r="B1907" s="160" t="s">
        <v>2702</v>
      </c>
      <c r="E1907" s="227">
        <v>43190</v>
      </c>
      <c r="F1907" s="228">
        <v>5838128.9000000004</v>
      </c>
      <c r="G1907" s="229">
        <v>3.3599999999999998E-2</v>
      </c>
    </row>
    <row r="1908" spans="1:7" x14ac:dyDescent="0.25">
      <c r="A1908" s="160" t="s">
        <v>2699</v>
      </c>
      <c r="B1908" s="160" t="s">
        <v>2703</v>
      </c>
      <c r="E1908" s="227">
        <v>43220</v>
      </c>
      <c r="F1908" s="228">
        <v>5838128.9000000004</v>
      </c>
      <c r="G1908" s="229">
        <v>3.3599999999999998E-2</v>
      </c>
    </row>
    <row r="1909" spans="1:7" x14ac:dyDescent="0.25">
      <c r="A1909" s="160" t="s">
        <v>2699</v>
      </c>
      <c r="B1909" s="160" t="s">
        <v>2704</v>
      </c>
      <c r="E1909" s="227">
        <v>43251</v>
      </c>
      <c r="F1909" s="228">
        <v>5838128.9000000004</v>
      </c>
      <c r="G1909" s="229">
        <v>3.3599999999999998E-2</v>
      </c>
    </row>
    <row r="1910" spans="1:7" x14ac:dyDescent="0.25">
      <c r="A1910" s="160" t="s">
        <v>2699</v>
      </c>
      <c r="B1910" s="160" t="s">
        <v>2705</v>
      </c>
      <c r="E1910" s="227">
        <v>43281</v>
      </c>
      <c r="F1910" s="228">
        <v>5838128.9000000004</v>
      </c>
      <c r="G1910" s="229">
        <v>3.3599999999999998E-2</v>
      </c>
    </row>
    <row r="1911" spans="1:7" x14ac:dyDescent="0.25">
      <c r="A1911" s="160" t="s">
        <v>2699</v>
      </c>
      <c r="B1911" s="160" t="s">
        <v>2706</v>
      </c>
      <c r="E1911" s="227">
        <v>43312</v>
      </c>
      <c r="F1911" s="228">
        <v>5838128.9000000004</v>
      </c>
      <c r="G1911" s="229">
        <v>3.3599999999999998E-2</v>
      </c>
    </row>
    <row r="1912" spans="1:7" x14ac:dyDescent="0.25">
      <c r="A1912" s="160" t="s">
        <v>2699</v>
      </c>
      <c r="B1912" s="160" t="s">
        <v>2707</v>
      </c>
      <c r="E1912" s="227">
        <v>43343</v>
      </c>
      <c r="F1912" s="228">
        <v>5838128.9000000004</v>
      </c>
      <c r="G1912" s="229">
        <v>3.3599999999999998E-2</v>
      </c>
    </row>
    <row r="1913" spans="1:7" x14ac:dyDescent="0.25">
      <c r="A1913" s="160" t="s">
        <v>2699</v>
      </c>
      <c r="B1913" s="160" t="s">
        <v>2708</v>
      </c>
      <c r="E1913" s="227">
        <v>43373</v>
      </c>
      <c r="F1913" s="228">
        <v>5838128.9000000004</v>
      </c>
      <c r="G1913" s="229">
        <v>3.3599999999999998E-2</v>
      </c>
    </row>
    <row r="1914" spans="1:7" x14ac:dyDescent="0.25">
      <c r="A1914" s="160" t="s">
        <v>2699</v>
      </c>
      <c r="B1914" s="160" t="s">
        <v>2709</v>
      </c>
      <c r="E1914" s="227">
        <v>43404</v>
      </c>
      <c r="F1914" s="228">
        <v>5838128.9000000004</v>
      </c>
      <c r="G1914" s="229">
        <v>3.3599999999999998E-2</v>
      </c>
    </row>
    <row r="1915" spans="1:7" x14ac:dyDescent="0.25">
      <c r="A1915" s="160" t="s">
        <v>2699</v>
      </c>
      <c r="B1915" s="160" t="s">
        <v>2710</v>
      </c>
      <c r="E1915" s="227">
        <v>43434</v>
      </c>
      <c r="F1915" s="228">
        <v>5838128.9000000004</v>
      </c>
      <c r="G1915" s="229">
        <v>3.3599999999999998E-2</v>
      </c>
    </row>
    <row r="1916" spans="1:7" x14ac:dyDescent="0.25">
      <c r="A1916" s="160" t="s">
        <v>2699</v>
      </c>
      <c r="B1916" s="160" t="s">
        <v>2711</v>
      </c>
      <c r="E1916" s="227">
        <v>43465</v>
      </c>
      <c r="F1916" s="228">
        <v>5838128.9000000004</v>
      </c>
      <c r="G1916" s="229">
        <v>3.3599999999999998E-2</v>
      </c>
    </row>
    <row r="1917" spans="1:7" x14ac:dyDescent="0.25">
      <c r="A1917" s="160" t="s">
        <v>2712</v>
      </c>
      <c r="B1917" s="160" t="s">
        <v>2713</v>
      </c>
      <c r="E1917" s="227">
        <v>43131</v>
      </c>
      <c r="F1917" s="228">
        <v>12648295.92</v>
      </c>
      <c r="G1917" s="229">
        <v>3.4299999999999997E-2</v>
      </c>
    </row>
    <row r="1918" spans="1:7" x14ac:dyDescent="0.25">
      <c r="A1918" s="160" t="s">
        <v>2712</v>
      </c>
      <c r="B1918" s="160" t="s">
        <v>2714</v>
      </c>
      <c r="E1918" s="227">
        <v>43159</v>
      </c>
      <c r="F1918" s="228">
        <v>12648295.92</v>
      </c>
      <c r="G1918" s="229">
        <v>3.4299999999999997E-2</v>
      </c>
    </row>
    <row r="1919" spans="1:7" x14ac:dyDescent="0.25">
      <c r="A1919" s="160" t="s">
        <v>2712</v>
      </c>
      <c r="B1919" s="160" t="s">
        <v>2715</v>
      </c>
      <c r="E1919" s="227">
        <v>43190</v>
      </c>
      <c r="F1919" s="228">
        <v>12648295.92</v>
      </c>
      <c r="G1919" s="229">
        <v>3.4299999999999997E-2</v>
      </c>
    </row>
    <row r="1920" spans="1:7" x14ac:dyDescent="0.25">
      <c r="A1920" s="160" t="s">
        <v>2712</v>
      </c>
      <c r="B1920" s="160" t="s">
        <v>2716</v>
      </c>
      <c r="E1920" s="227">
        <v>43220</v>
      </c>
      <c r="F1920" s="228">
        <v>12648295.92</v>
      </c>
      <c r="G1920" s="229">
        <v>3.4299999999999997E-2</v>
      </c>
    </row>
    <row r="1921" spans="1:7" x14ac:dyDescent="0.25">
      <c r="A1921" s="160" t="s">
        <v>2712</v>
      </c>
      <c r="B1921" s="160" t="s">
        <v>2717</v>
      </c>
      <c r="E1921" s="227">
        <v>43251</v>
      </c>
      <c r="F1921" s="228">
        <v>12648295.92</v>
      </c>
      <c r="G1921" s="229">
        <v>3.4299999999999997E-2</v>
      </c>
    </row>
    <row r="1922" spans="1:7" x14ac:dyDescent="0.25">
      <c r="A1922" s="160" t="s">
        <v>2712</v>
      </c>
      <c r="B1922" s="160" t="s">
        <v>2718</v>
      </c>
      <c r="E1922" s="227">
        <v>43281</v>
      </c>
      <c r="F1922" s="228">
        <v>12648295.92</v>
      </c>
      <c r="G1922" s="229">
        <v>3.4299999999999997E-2</v>
      </c>
    </row>
    <row r="1923" spans="1:7" x14ac:dyDescent="0.25">
      <c r="A1923" s="160" t="s">
        <v>2712</v>
      </c>
      <c r="B1923" s="160" t="s">
        <v>2719</v>
      </c>
      <c r="E1923" s="227">
        <v>43312</v>
      </c>
      <c r="F1923" s="228">
        <v>12648295.92</v>
      </c>
      <c r="G1923" s="229">
        <v>3.4299999999999997E-2</v>
      </c>
    </row>
    <row r="1924" spans="1:7" x14ac:dyDescent="0.25">
      <c r="A1924" s="160" t="s">
        <v>2712</v>
      </c>
      <c r="B1924" s="160" t="s">
        <v>2720</v>
      </c>
      <c r="E1924" s="227">
        <v>43343</v>
      </c>
      <c r="F1924" s="228">
        <v>12648295.92</v>
      </c>
      <c r="G1924" s="229">
        <v>3.4299999999999997E-2</v>
      </c>
    </row>
    <row r="1925" spans="1:7" x14ac:dyDescent="0.25">
      <c r="A1925" s="160" t="s">
        <v>2712</v>
      </c>
      <c r="B1925" s="160" t="s">
        <v>2721</v>
      </c>
      <c r="E1925" s="227">
        <v>43373</v>
      </c>
      <c r="F1925" s="228">
        <v>12648295.92</v>
      </c>
      <c r="G1925" s="229">
        <v>3.4299999999999997E-2</v>
      </c>
    </row>
    <row r="1926" spans="1:7" x14ac:dyDescent="0.25">
      <c r="A1926" s="160" t="s">
        <v>2712</v>
      </c>
      <c r="B1926" s="160" t="s">
        <v>2722</v>
      </c>
      <c r="E1926" s="227">
        <v>43404</v>
      </c>
      <c r="F1926" s="228">
        <v>12648295.92</v>
      </c>
      <c r="G1926" s="229">
        <v>3.4299999999999997E-2</v>
      </c>
    </row>
    <row r="1927" spans="1:7" x14ac:dyDescent="0.25">
      <c r="A1927" s="160" t="s">
        <v>2712</v>
      </c>
      <c r="B1927" s="160" t="s">
        <v>2723</v>
      </c>
      <c r="E1927" s="227">
        <v>43434</v>
      </c>
      <c r="F1927" s="228">
        <v>12648295.92</v>
      </c>
      <c r="G1927" s="229">
        <v>3.4299999999999997E-2</v>
      </c>
    </row>
    <row r="1928" spans="1:7" x14ac:dyDescent="0.25">
      <c r="A1928" s="160" t="s">
        <v>2712</v>
      </c>
      <c r="B1928" s="160" t="s">
        <v>2724</v>
      </c>
      <c r="E1928" s="227">
        <v>43465</v>
      </c>
      <c r="F1928" s="228">
        <v>12648295.92</v>
      </c>
      <c r="G1928" s="229">
        <v>3.4299999999999997E-2</v>
      </c>
    </row>
    <row r="1929" spans="1:7" x14ac:dyDescent="0.25">
      <c r="A1929" s="160" t="s">
        <v>2725</v>
      </c>
      <c r="B1929" s="160" t="s">
        <v>2726</v>
      </c>
      <c r="E1929" s="227">
        <v>43131</v>
      </c>
      <c r="F1929" s="228">
        <v>0</v>
      </c>
      <c r="G1929" s="229">
        <v>3.3599999999999998E-2</v>
      </c>
    </row>
    <row r="1930" spans="1:7" x14ac:dyDescent="0.25">
      <c r="A1930" s="160" t="s">
        <v>2725</v>
      </c>
      <c r="B1930" s="160" t="s">
        <v>2727</v>
      </c>
      <c r="E1930" s="227">
        <v>43159</v>
      </c>
      <c r="F1930" s="228">
        <v>0</v>
      </c>
      <c r="G1930" s="229">
        <v>3.3599999999999998E-2</v>
      </c>
    </row>
    <row r="1931" spans="1:7" x14ac:dyDescent="0.25">
      <c r="A1931" s="160" t="s">
        <v>2725</v>
      </c>
      <c r="B1931" s="160" t="s">
        <v>2728</v>
      </c>
      <c r="E1931" s="227">
        <v>43190</v>
      </c>
      <c r="F1931" s="228">
        <v>0</v>
      </c>
      <c r="G1931" s="229">
        <v>3.3599999999999998E-2</v>
      </c>
    </row>
    <row r="1932" spans="1:7" x14ac:dyDescent="0.25">
      <c r="A1932" s="160" t="s">
        <v>2725</v>
      </c>
      <c r="B1932" s="160" t="s">
        <v>2729</v>
      </c>
      <c r="E1932" s="227">
        <v>43220</v>
      </c>
      <c r="F1932" s="228">
        <v>0</v>
      </c>
      <c r="G1932" s="229">
        <v>3.3599999999999998E-2</v>
      </c>
    </row>
    <row r="1933" spans="1:7" x14ac:dyDescent="0.25">
      <c r="A1933" s="160" t="s">
        <v>2725</v>
      </c>
      <c r="B1933" s="160" t="s">
        <v>2730</v>
      </c>
      <c r="E1933" s="227">
        <v>43251</v>
      </c>
      <c r="F1933" s="228">
        <v>0</v>
      </c>
      <c r="G1933" s="229">
        <v>3.3599999999999998E-2</v>
      </c>
    </row>
    <row r="1934" spans="1:7" x14ac:dyDescent="0.25">
      <c r="A1934" s="160" t="s">
        <v>2725</v>
      </c>
      <c r="B1934" s="160" t="s">
        <v>2731</v>
      </c>
      <c r="E1934" s="227">
        <v>43281</v>
      </c>
      <c r="F1934" s="228">
        <v>0</v>
      </c>
      <c r="G1934" s="229">
        <v>3.3599999999999998E-2</v>
      </c>
    </row>
    <row r="1935" spans="1:7" x14ac:dyDescent="0.25">
      <c r="A1935" s="160" t="s">
        <v>2725</v>
      </c>
      <c r="B1935" s="160" t="s">
        <v>2732</v>
      </c>
      <c r="E1935" s="227">
        <v>43312</v>
      </c>
      <c r="F1935" s="228">
        <v>0</v>
      </c>
      <c r="G1935" s="229">
        <v>3.3599999999999998E-2</v>
      </c>
    </row>
    <row r="1936" spans="1:7" x14ac:dyDescent="0.25">
      <c r="A1936" s="160" t="s">
        <v>2725</v>
      </c>
      <c r="B1936" s="160" t="s">
        <v>2733</v>
      </c>
      <c r="E1936" s="227">
        <v>43343</v>
      </c>
      <c r="F1936" s="228">
        <v>0</v>
      </c>
      <c r="G1936" s="229">
        <v>3.3599999999999998E-2</v>
      </c>
    </row>
    <row r="1937" spans="1:7" x14ac:dyDescent="0.25">
      <c r="A1937" s="160" t="s">
        <v>2725</v>
      </c>
      <c r="B1937" s="160" t="s">
        <v>2734</v>
      </c>
      <c r="E1937" s="227">
        <v>43373</v>
      </c>
      <c r="F1937" s="228">
        <v>0</v>
      </c>
      <c r="G1937" s="229">
        <v>3.3599999999999998E-2</v>
      </c>
    </row>
    <row r="1938" spans="1:7" x14ac:dyDescent="0.25">
      <c r="A1938" s="160" t="s">
        <v>2725</v>
      </c>
      <c r="B1938" s="160" t="s">
        <v>2735</v>
      </c>
      <c r="E1938" s="227">
        <v>43404</v>
      </c>
      <c r="F1938" s="228">
        <v>0</v>
      </c>
      <c r="G1938" s="229">
        <v>3.3599999999999998E-2</v>
      </c>
    </row>
    <row r="1939" spans="1:7" x14ac:dyDescent="0.25">
      <c r="A1939" s="160" t="s">
        <v>2725</v>
      </c>
      <c r="B1939" s="160" t="s">
        <v>2736</v>
      </c>
      <c r="E1939" s="227">
        <v>43434</v>
      </c>
      <c r="F1939" s="228">
        <v>0</v>
      </c>
      <c r="G1939" s="229">
        <v>3.3599999999999998E-2</v>
      </c>
    </row>
    <row r="1940" spans="1:7" x14ac:dyDescent="0.25">
      <c r="A1940" s="160" t="s">
        <v>2725</v>
      </c>
      <c r="B1940" s="160" t="s">
        <v>2737</v>
      </c>
      <c r="E1940" s="227">
        <v>43465</v>
      </c>
      <c r="F1940" s="228">
        <v>0</v>
      </c>
      <c r="G1940" s="229">
        <v>3.3599999999999998E-2</v>
      </c>
    </row>
    <row r="1941" spans="1:7" x14ac:dyDescent="0.25">
      <c r="A1941" s="160" t="s">
        <v>2738</v>
      </c>
      <c r="B1941" s="160" t="s">
        <v>2739</v>
      </c>
      <c r="E1941" s="227">
        <v>43131</v>
      </c>
      <c r="F1941" s="228">
        <v>762025.76</v>
      </c>
      <c r="G1941" s="229">
        <v>1.67E-2</v>
      </c>
    </row>
    <row r="1942" spans="1:7" x14ac:dyDescent="0.25">
      <c r="A1942" s="160" t="s">
        <v>2738</v>
      </c>
      <c r="B1942" s="160" t="s">
        <v>2740</v>
      </c>
      <c r="E1942" s="227">
        <v>43159</v>
      </c>
      <c r="F1942" s="228">
        <v>762025.76</v>
      </c>
      <c r="G1942" s="229">
        <v>1.67E-2</v>
      </c>
    </row>
    <row r="1943" spans="1:7" x14ac:dyDescent="0.25">
      <c r="A1943" s="160" t="s">
        <v>2738</v>
      </c>
      <c r="B1943" s="160" t="s">
        <v>2741</v>
      </c>
      <c r="E1943" s="227">
        <v>43190</v>
      </c>
      <c r="F1943" s="228">
        <v>762025.76</v>
      </c>
      <c r="G1943" s="229">
        <v>1.67E-2</v>
      </c>
    </row>
    <row r="1944" spans="1:7" x14ac:dyDescent="0.25">
      <c r="A1944" s="160" t="s">
        <v>2738</v>
      </c>
      <c r="B1944" s="160" t="s">
        <v>2742</v>
      </c>
      <c r="E1944" s="227">
        <v>43220</v>
      </c>
      <c r="F1944" s="228">
        <v>762025.76</v>
      </c>
      <c r="G1944" s="229">
        <v>1.67E-2</v>
      </c>
    </row>
    <row r="1945" spans="1:7" x14ac:dyDescent="0.25">
      <c r="A1945" s="160" t="s">
        <v>2738</v>
      </c>
      <c r="B1945" s="160" t="s">
        <v>2743</v>
      </c>
      <c r="E1945" s="227">
        <v>43251</v>
      </c>
      <c r="F1945" s="228">
        <v>762025.76</v>
      </c>
      <c r="G1945" s="229">
        <v>1.67E-2</v>
      </c>
    </row>
    <row r="1946" spans="1:7" x14ac:dyDescent="0.25">
      <c r="A1946" s="160" t="s">
        <v>2738</v>
      </c>
      <c r="B1946" s="160" t="s">
        <v>2744</v>
      </c>
      <c r="E1946" s="227">
        <v>43281</v>
      </c>
      <c r="F1946" s="228">
        <v>762025.76</v>
      </c>
      <c r="G1946" s="229">
        <v>1.67E-2</v>
      </c>
    </row>
    <row r="1947" spans="1:7" x14ac:dyDescent="0.25">
      <c r="A1947" s="160" t="s">
        <v>2738</v>
      </c>
      <c r="B1947" s="160" t="s">
        <v>2745</v>
      </c>
      <c r="E1947" s="227">
        <v>43312</v>
      </c>
      <c r="F1947" s="228">
        <v>762025.76</v>
      </c>
      <c r="G1947" s="229">
        <v>1.67E-2</v>
      </c>
    </row>
    <row r="1948" spans="1:7" x14ac:dyDescent="0.25">
      <c r="A1948" s="160" t="s">
        <v>2738</v>
      </c>
      <c r="B1948" s="160" t="s">
        <v>2746</v>
      </c>
      <c r="E1948" s="227">
        <v>43343</v>
      </c>
      <c r="F1948" s="228">
        <v>762025.76</v>
      </c>
      <c r="G1948" s="229">
        <v>1.67E-2</v>
      </c>
    </row>
    <row r="1949" spans="1:7" x14ac:dyDescent="0.25">
      <c r="A1949" s="160" t="s">
        <v>2738</v>
      </c>
      <c r="B1949" s="160" t="s">
        <v>2747</v>
      </c>
      <c r="E1949" s="227">
        <v>43373</v>
      </c>
      <c r="F1949" s="228">
        <v>762025.76</v>
      </c>
      <c r="G1949" s="229">
        <v>1.67E-2</v>
      </c>
    </row>
    <row r="1950" spans="1:7" x14ac:dyDescent="0.25">
      <c r="A1950" s="160" t="s">
        <v>2738</v>
      </c>
      <c r="B1950" s="160" t="s">
        <v>2748</v>
      </c>
      <c r="E1950" s="227">
        <v>43404</v>
      </c>
      <c r="F1950" s="228">
        <v>762025.76</v>
      </c>
      <c r="G1950" s="229">
        <v>1.67E-2</v>
      </c>
    </row>
    <row r="1951" spans="1:7" x14ac:dyDescent="0.25">
      <c r="A1951" s="160" t="s">
        <v>2738</v>
      </c>
      <c r="B1951" s="160" t="s">
        <v>2749</v>
      </c>
      <c r="E1951" s="227">
        <v>43434</v>
      </c>
      <c r="F1951" s="228">
        <v>762025.76</v>
      </c>
      <c r="G1951" s="229">
        <v>1.67E-2</v>
      </c>
    </row>
    <row r="1952" spans="1:7" x14ac:dyDescent="0.25">
      <c r="A1952" s="160" t="s">
        <v>2738</v>
      </c>
      <c r="B1952" s="160" t="s">
        <v>2750</v>
      </c>
      <c r="E1952" s="227">
        <v>43465</v>
      </c>
      <c r="F1952" s="228">
        <v>762025.76</v>
      </c>
      <c r="G1952" s="229">
        <v>1.67E-2</v>
      </c>
    </row>
    <row r="1953" spans="1:7" x14ac:dyDescent="0.25">
      <c r="A1953" s="160" t="s">
        <v>2751</v>
      </c>
      <c r="B1953" s="160" t="s">
        <v>2752</v>
      </c>
      <c r="E1953" s="227">
        <v>43131</v>
      </c>
      <c r="F1953" s="228">
        <v>7173925.7599999998</v>
      </c>
      <c r="G1953" s="229">
        <v>1.67E-2</v>
      </c>
    </row>
    <row r="1954" spans="1:7" x14ac:dyDescent="0.25">
      <c r="A1954" s="160" t="s">
        <v>2751</v>
      </c>
      <c r="B1954" s="160" t="s">
        <v>2753</v>
      </c>
      <c r="E1954" s="227">
        <v>43159</v>
      </c>
      <c r="F1954" s="228">
        <v>7173925.7599999998</v>
      </c>
      <c r="G1954" s="229">
        <v>1.67E-2</v>
      </c>
    </row>
    <row r="1955" spans="1:7" x14ac:dyDescent="0.25">
      <c r="A1955" s="160" t="s">
        <v>2751</v>
      </c>
      <c r="B1955" s="160" t="s">
        <v>2754</v>
      </c>
      <c r="E1955" s="227">
        <v>43190</v>
      </c>
      <c r="F1955" s="228">
        <v>7173925.7599999998</v>
      </c>
      <c r="G1955" s="229">
        <v>1.67E-2</v>
      </c>
    </row>
    <row r="1956" spans="1:7" x14ac:dyDescent="0.25">
      <c r="A1956" s="160" t="s">
        <v>2751</v>
      </c>
      <c r="B1956" s="160" t="s">
        <v>2755</v>
      </c>
      <c r="E1956" s="227">
        <v>43220</v>
      </c>
      <c r="F1956" s="228">
        <v>7173925.7599999998</v>
      </c>
      <c r="G1956" s="229">
        <v>1.67E-2</v>
      </c>
    </row>
    <row r="1957" spans="1:7" x14ac:dyDescent="0.25">
      <c r="A1957" s="160" t="s">
        <v>2751</v>
      </c>
      <c r="B1957" s="160" t="s">
        <v>2756</v>
      </c>
      <c r="E1957" s="227">
        <v>43251</v>
      </c>
      <c r="F1957" s="228">
        <v>7173925.7599999998</v>
      </c>
      <c r="G1957" s="229">
        <v>1.67E-2</v>
      </c>
    </row>
    <row r="1958" spans="1:7" x14ac:dyDescent="0.25">
      <c r="A1958" s="160" t="s">
        <v>2751</v>
      </c>
      <c r="B1958" s="160" t="s">
        <v>2757</v>
      </c>
      <c r="E1958" s="227">
        <v>43281</v>
      </c>
      <c r="F1958" s="228">
        <v>7173925.7599999998</v>
      </c>
      <c r="G1958" s="229">
        <v>1.67E-2</v>
      </c>
    </row>
    <row r="1959" spans="1:7" x14ac:dyDescent="0.25">
      <c r="A1959" s="160" t="s">
        <v>2751</v>
      </c>
      <c r="B1959" s="160" t="s">
        <v>2758</v>
      </c>
      <c r="E1959" s="227">
        <v>43312</v>
      </c>
      <c r="F1959" s="228">
        <v>7210268.9699999997</v>
      </c>
      <c r="G1959" s="229">
        <v>1.67E-2</v>
      </c>
    </row>
    <row r="1960" spans="1:7" x14ac:dyDescent="0.25">
      <c r="A1960" s="160" t="s">
        <v>2751</v>
      </c>
      <c r="B1960" s="160" t="s">
        <v>2759</v>
      </c>
      <c r="E1960" s="227">
        <v>43343</v>
      </c>
      <c r="F1960" s="228">
        <v>7246612.1699999999</v>
      </c>
      <c r="G1960" s="229">
        <v>1.67E-2</v>
      </c>
    </row>
    <row r="1961" spans="1:7" x14ac:dyDescent="0.25">
      <c r="A1961" s="160" t="s">
        <v>2751</v>
      </c>
      <c r="B1961" s="160" t="s">
        <v>2760</v>
      </c>
      <c r="E1961" s="227">
        <v>43373</v>
      </c>
      <c r="F1961" s="228">
        <v>7246612.1699999999</v>
      </c>
      <c r="G1961" s="229">
        <v>1.67E-2</v>
      </c>
    </row>
    <row r="1962" spans="1:7" x14ac:dyDescent="0.25">
      <c r="A1962" s="160" t="s">
        <v>2751</v>
      </c>
      <c r="B1962" s="160" t="s">
        <v>2761</v>
      </c>
      <c r="E1962" s="227">
        <v>43404</v>
      </c>
      <c r="F1962" s="228">
        <v>7246612.1699999999</v>
      </c>
      <c r="G1962" s="229">
        <v>1.67E-2</v>
      </c>
    </row>
    <row r="1963" spans="1:7" x14ac:dyDescent="0.25">
      <c r="A1963" s="160" t="s">
        <v>2751</v>
      </c>
      <c r="B1963" s="160" t="s">
        <v>2762</v>
      </c>
      <c r="E1963" s="227">
        <v>43434</v>
      </c>
      <c r="F1963" s="228">
        <v>7246612.1699999999</v>
      </c>
      <c r="G1963" s="229">
        <v>1.67E-2</v>
      </c>
    </row>
    <row r="1964" spans="1:7" x14ac:dyDescent="0.25">
      <c r="A1964" s="160" t="s">
        <v>2751</v>
      </c>
      <c r="B1964" s="160" t="s">
        <v>2763</v>
      </c>
      <c r="E1964" s="227">
        <v>43465</v>
      </c>
      <c r="F1964" s="228">
        <v>7246612.1699999999</v>
      </c>
      <c r="G1964" s="229">
        <v>1.67E-2</v>
      </c>
    </row>
    <row r="1965" spans="1:7" x14ac:dyDescent="0.25">
      <c r="A1965" s="160" t="s">
        <v>2764</v>
      </c>
      <c r="B1965" s="160" t="s">
        <v>2765</v>
      </c>
      <c r="E1965" s="227">
        <v>43131</v>
      </c>
      <c r="F1965" s="228">
        <v>0</v>
      </c>
      <c r="G1965" s="229">
        <v>0</v>
      </c>
    </row>
    <row r="1966" spans="1:7" x14ac:dyDescent="0.25">
      <c r="A1966" s="160" t="s">
        <v>2764</v>
      </c>
      <c r="B1966" s="160" t="s">
        <v>2766</v>
      </c>
      <c r="E1966" s="227">
        <v>43159</v>
      </c>
      <c r="F1966" s="228">
        <v>0</v>
      </c>
      <c r="G1966" s="229">
        <v>0</v>
      </c>
    </row>
    <row r="1967" spans="1:7" x14ac:dyDescent="0.25">
      <c r="A1967" s="160" t="s">
        <v>2764</v>
      </c>
      <c r="B1967" s="160" t="s">
        <v>2767</v>
      </c>
      <c r="E1967" s="227">
        <v>43190</v>
      </c>
      <c r="F1967" s="228">
        <v>0</v>
      </c>
      <c r="G1967" s="229">
        <v>0</v>
      </c>
    </row>
    <row r="1968" spans="1:7" x14ac:dyDescent="0.25">
      <c r="A1968" s="160" t="s">
        <v>2764</v>
      </c>
      <c r="B1968" s="160" t="s">
        <v>2768</v>
      </c>
      <c r="E1968" s="227">
        <v>43220</v>
      </c>
      <c r="F1968" s="228">
        <v>0</v>
      </c>
      <c r="G1968" s="229">
        <v>0</v>
      </c>
    </row>
    <row r="1969" spans="1:7" x14ac:dyDescent="0.25">
      <c r="A1969" s="160" t="s">
        <v>2764</v>
      </c>
      <c r="B1969" s="160" t="s">
        <v>2769</v>
      </c>
      <c r="E1969" s="227">
        <v>43251</v>
      </c>
      <c r="F1969" s="228">
        <v>0</v>
      </c>
      <c r="G1969" s="229">
        <v>0</v>
      </c>
    </row>
    <row r="1970" spans="1:7" x14ac:dyDescent="0.25">
      <c r="A1970" s="160" t="s">
        <v>2764</v>
      </c>
      <c r="B1970" s="160" t="s">
        <v>2770</v>
      </c>
      <c r="E1970" s="227">
        <v>43281</v>
      </c>
      <c r="F1970" s="228">
        <v>0</v>
      </c>
      <c r="G1970" s="229">
        <v>0</v>
      </c>
    </row>
    <row r="1971" spans="1:7" x14ac:dyDescent="0.25">
      <c r="A1971" s="160" t="s">
        <v>2764</v>
      </c>
      <c r="B1971" s="160" t="s">
        <v>2771</v>
      </c>
      <c r="E1971" s="227">
        <v>43312</v>
      </c>
      <c r="F1971" s="228">
        <v>0</v>
      </c>
      <c r="G1971" s="229">
        <v>0</v>
      </c>
    </row>
    <row r="1972" spans="1:7" x14ac:dyDescent="0.25">
      <c r="A1972" s="160" t="s">
        <v>2764</v>
      </c>
      <c r="B1972" s="160" t="s">
        <v>2772</v>
      </c>
      <c r="E1972" s="227">
        <v>43343</v>
      </c>
      <c r="F1972" s="228">
        <v>0</v>
      </c>
      <c r="G1972" s="229">
        <v>0</v>
      </c>
    </row>
    <row r="1973" spans="1:7" x14ac:dyDescent="0.25">
      <c r="A1973" s="160" t="s">
        <v>2764</v>
      </c>
      <c r="B1973" s="160" t="s">
        <v>2773</v>
      </c>
      <c r="E1973" s="227">
        <v>43373</v>
      </c>
      <c r="F1973" s="228">
        <v>0</v>
      </c>
      <c r="G1973" s="229">
        <v>0</v>
      </c>
    </row>
    <row r="1974" spans="1:7" x14ac:dyDescent="0.25">
      <c r="A1974" s="160" t="s">
        <v>2764</v>
      </c>
      <c r="B1974" s="160" t="s">
        <v>2774</v>
      </c>
      <c r="E1974" s="227">
        <v>43404</v>
      </c>
      <c r="F1974" s="228">
        <v>0</v>
      </c>
      <c r="G1974" s="229">
        <v>0</v>
      </c>
    </row>
    <row r="1975" spans="1:7" x14ac:dyDescent="0.25">
      <c r="A1975" s="160" t="s">
        <v>2764</v>
      </c>
      <c r="B1975" s="160" t="s">
        <v>2775</v>
      </c>
      <c r="E1975" s="227">
        <v>43434</v>
      </c>
      <c r="F1975" s="228">
        <v>0</v>
      </c>
      <c r="G1975" s="229">
        <v>0</v>
      </c>
    </row>
    <row r="1976" spans="1:7" x14ac:dyDescent="0.25">
      <c r="A1976" s="160" t="s">
        <v>2764</v>
      </c>
      <c r="B1976" s="160" t="s">
        <v>2776</v>
      </c>
      <c r="E1976" s="227">
        <v>43465</v>
      </c>
      <c r="F1976" s="228">
        <v>0</v>
      </c>
      <c r="G1976" s="229">
        <v>0</v>
      </c>
    </row>
    <row r="1977" spans="1:7" x14ac:dyDescent="0.25">
      <c r="A1977" s="160" t="s">
        <v>2777</v>
      </c>
      <c r="B1977" s="160" t="s">
        <v>2778</v>
      </c>
      <c r="E1977" s="227">
        <v>43131</v>
      </c>
      <c r="F1977" s="228">
        <v>0</v>
      </c>
      <c r="G1977" s="229">
        <v>0</v>
      </c>
    </row>
    <row r="1978" spans="1:7" x14ac:dyDescent="0.25">
      <c r="A1978" s="160" t="s">
        <v>2777</v>
      </c>
      <c r="B1978" s="160" t="s">
        <v>2779</v>
      </c>
      <c r="E1978" s="227">
        <v>43159</v>
      </c>
      <c r="F1978" s="228">
        <v>0</v>
      </c>
      <c r="G1978" s="229">
        <v>0</v>
      </c>
    </row>
    <row r="1979" spans="1:7" x14ac:dyDescent="0.25">
      <c r="A1979" s="160" t="s">
        <v>2777</v>
      </c>
      <c r="B1979" s="160" t="s">
        <v>2780</v>
      </c>
      <c r="E1979" s="227">
        <v>43190</v>
      </c>
      <c r="F1979" s="228">
        <v>0</v>
      </c>
      <c r="G1979" s="229">
        <v>0</v>
      </c>
    </row>
    <row r="1980" spans="1:7" x14ac:dyDescent="0.25">
      <c r="A1980" s="160" t="s">
        <v>2777</v>
      </c>
      <c r="B1980" s="160" t="s">
        <v>2781</v>
      </c>
      <c r="E1980" s="227">
        <v>43220</v>
      </c>
      <c r="F1980" s="228">
        <v>0</v>
      </c>
      <c r="G1980" s="229">
        <v>0</v>
      </c>
    </row>
    <row r="1981" spans="1:7" x14ac:dyDescent="0.25">
      <c r="A1981" s="160" t="s">
        <v>2777</v>
      </c>
      <c r="B1981" s="160" t="s">
        <v>2782</v>
      </c>
      <c r="E1981" s="227">
        <v>43251</v>
      </c>
      <c r="F1981" s="228">
        <v>0</v>
      </c>
      <c r="G1981" s="229">
        <v>0</v>
      </c>
    </row>
    <row r="1982" spans="1:7" x14ac:dyDescent="0.25">
      <c r="A1982" s="160" t="s">
        <v>2777</v>
      </c>
      <c r="B1982" s="160" t="s">
        <v>2783</v>
      </c>
      <c r="E1982" s="227">
        <v>43281</v>
      </c>
      <c r="F1982" s="228">
        <v>0</v>
      </c>
      <c r="G1982" s="229">
        <v>0</v>
      </c>
    </row>
    <row r="1983" spans="1:7" x14ac:dyDescent="0.25">
      <c r="A1983" s="160" t="s">
        <v>2777</v>
      </c>
      <c r="B1983" s="160" t="s">
        <v>2784</v>
      </c>
      <c r="E1983" s="227">
        <v>43312</v>
      </c>
      <c r="F1983" s="228">
        <v>0</v>
      </c>
      <c r="G1983" s="229">
        <v>0</v>
      </c>
    </row>
    <row r="1984" spans="1:7" x14ac:dyDescent="0.25">
      <c r="A1984" s="160" t="s">
        <v>2777</v>
      </c>
      <c r="B1984" s="160" t="s">
        <v>2785</v>
      </c>
      <c r="E1984" s="227">
        <v>43343</v>
      </c>
      <c r="F1984" s="228">
        <v>0</v>
      </c>
      <c r="G1984" s="229">
        <v>0</v>
      </c>
    </row>
    <row r="1985" spans="1:7" x14ac:dyDescent="0.25">
      <c r="A1985" s="160" t="s">
        <v>2777</v>
      </c>
      <c r="B1985" s="160" t="s">
        <v>2786</v>
      </c>
      <c r="E1985" s="227">
        <v>43373</v>
      </c>
      <c r="F1985" s="228">
        <v>0</v>
      </c>
      <c r="G1985" s="229">
        <v>0</v>
      </c>
    </row>
    <row r="1986" spans="1:7" x14ac:dyDescent="0.25">
      <c r="A1986" s="160" t="s">
        <v>2777</v>
      </c>
      <c r="B1986" s="160" t="s">
        <v>2787</v>
      </c>
      <c r="E1986" s="227">
        <v>43404</v>
      </c>
      <c r="F1986" s="228">
        <v>0</v>
      </c>
      <c r="G1986" s="229">
        <v>0</v>
      </c>
    </row>
    <row r="1987" spans="1:7" x14ac:dyDescent="0.25">
      <c r="A1987" s="160" t="s">
        <v>2777</v>
      </c>
      <c r="B1987" s="160" t="s">
        <v>2788</v>
      </c>
      <c r="E1987" s="227">
        <v>43434</v>
      </c>
      <c r="F1987" s="228">
        <v>0</v>
      </c>
      <c r="G1987" s="229">
        <v>0</v>
      </c>
    </row>
    <row r="1988" spans="1:7" x14ac:dyDescent="0.25">
      <c r="A1988" s="160" t="s">
        <v>2777</v>
      </c>
      <c r="B1988" s="160" t="s">
        <v>2789</v>
      </c>
      <c r="E1988" s="227">
        <v>43465</v>
      </c>
      <c r="F1988" s="228">
        <v>0</v>
      </c>
      <c r="G1988" s="229">
        <v>0</v>
      </c>
    </row>
    <row r="1989" spans="1:7" x14ac:dyDescent="0.25">
      <c r="A1989" s="160" t="s">
        <v>2790</v>
      </c>
      <c r="B1989" s="160" t="s">
        <v>2791</v>
      </c>
      <c r="E1989" s="227">
        <v>43131</v>
      </c>
      <c r="F1989" s="228">
        <v>0</v>
      </c>
      <c r="G1989" s="229">
        <v>0</v>
      </c>
    </row>
    <row r="1990" spans="1:7" x14ac:dyDescent="0.25">
      <c r="A1990" s="160" t="s">
        <v>2790</v>
      </c>
      <c r="B1990" s="160" t="s">
        <v>2792</v>
      </c>
      <c r="E1990" s="227">
        <v>43159</v>
      </c>
      <c r="F1990" s="228">
        <v>0</v>
      </c>
      <c r="G1990" s="229">
        <v>0</v>
      </c>
    </row>
    <row r="1991" spans="1:7" x14ac:dyDescent="0.25">
      <c r="A1991" s="160" t="s">
        <v>2790</v>
      </c>
      <c r="B1991" s="160" t="s">
        <v>2793</v>
      </c>
      <c r="E1991" s="227">
        <v>43190</v>
      </c>
      <c r="F1991" s="228">
        <v>0</v>
      </c>
      <c r="G1991" s="229">
        <v>0</v>
      </c>
    </row>
    <row r="1992" spans="1:7" x14ac:dyDescent="0.25">
      <c r="A1992" s="160" t="s">
        <v>2790</v>
      </c>
      <c r="B1992" s="160" t="s">
        <v>2794</v>
      </c>
      <c r="E1992" s="227">
        <v>43220</v>
      </c>
      <c r="F1992" s="228">
        <v>0</v>
      </c>
      <c r="G1992" s="229">
        <v>0</v>
      </c>
    </row>
    <row r="1993" spans="1:7" x14ac:dyDescent="0.25">
      <c r="A1993" s="160" t="s">
        <v>2790</v>
      </c>
      <c r="B1993" s="160" t="s">
        <v>2795</v>
      </c>
      <c r="E1993" s="227">
        <v>43251</v>
      </c>
      <c r="F1993" s="228">
        <v>0</v>
      </c>
      <c r="G1993" s="229">
        <v>0</v>
      </c>
    </row>
    <row r="1994" spans="1:7" x14ac:dyDescent="0.25">
      <c r="A1994" s="160" t="s">
        <v>2790</v>
      </c>
      <c r="B1994" s="160" t="s">
        <v>2796</v>
      </c>
      <c r="E1994" s="227">
        <v>43281</v>
      </c>
      <c r="F1994" s="228">
        <v>0</v>
      </c>
      <c r="G1994" s="229">
        <v>0</v>
      </c>
    </row>
    <row r="1995" spans="1:7" x14ac:dyDescent="0.25">
      <c r="A1995" s="160" t="s">
        <v>2790</v>
      </c>
      <c r="B1995" s="160" t="s">
        <v>2797</v>
      </c>
      <c r="E1995" s="227">
        <v>43312</v>
      </c>
      <c r="F1995" s="228">
        <v>0</v>
      </c>
      <c r="G1995" s="229">
        <v>0</v>
      </c>
    </row>
    <row r="1996" spans="1:7" x14ac:dyDescent="0.25">
      <c r="A1996" s="160" t="s">
        <v>2790</v>
      </c>
      <c r="B1996" s="160" t="s">
        <v>2798</v>
      </c>
      <c r="E1996" s="227">
        <v>43343</v>
      </c>
      <c r="F1996" s="228">
        <v>0</v>
      </c>
      <c r="G1996" s="229">
        <v>0</v>
      </c>
    </row>
    <row r="1997" spans="1:7" x14ac:dyDescent="0.25">
      <c r="A1997" s="160" t="s">
        <v>2790</v>
      </c>
      <c r="B1997" s="160" t="s">
        <v>2799</v>
      </c>
      <c r="E1997" s="227">
        <v>43373</v>
      </c>
      <c r="F1997" s="228">
        <v>0</v>
      </c>
      <c r="G1997" s="229">
        <v>0</v>
      </c>
    </row>
    <row r="1998" spans="1:7" x14ac:dyDescent="0.25">
      <c r="A1998" s="160" t="s">
        <v>2790</v>
      </c>
      <c r="B1998" s="160" t="s">
        <v>2800</v>
      </c>
      <c r="E1998" s="227">
        <v>43404</v>
      </c>
      <c r="F1998" s="228">
        <v>0</v>
      </c>
      <c r="G1998" s="229">
        <v>0</v>
      </c>
    </row>
    <row r="1999" spans="1:7" x14ac:dyDescent="0.25">
      <c r="A1999" s="160" t="s">
        <v>2790</v>
      </c>
      <c r="B1999" s="160" t="s">
        <v>2801</v>
      </c>
      <c r="E1999" s="227">
        <v>43434</v>
      </c>
      <c r="F1999" s="228">
        <v>0</v>
      </c>
      <c r="G1999" s="229">
        <v>0</v>
      </c>
    </row>
    <row r="2000" spans="1:7" x14ac:dyDescent="0.25">
      <c r="A2000" s="160" t="s">
        <v>2790</v>
      </c>
      <c r="B2000" s="160" t="s">
        <v>2802</v>
      </c>
      <c r="E2000" s="227">
        <v>43465</v>
      </c>
      <c r="F2000" s="228">
        <v>0</v>
      </c>
      <c r="G2000" s="229">
        <v>0</v>
      </c>
    </row>
    <row r="2001" spans="1:7" x14ac:dyDescent="0.25">
      <c r="A2001" s="160" t="s">
        <v>2803</v>
      </c>
      <c r="B2001" s="160" t="s">
        <v>2804</v>
      </c>
      <c r="E2001" s="227">
        <v>43131</v>
      </c>
      <c r="F2001" s="228">
        <v>53553621.439999998</v>
      </c>
      <c r="G2001" s="229">
        <v>3.5499999999999997E-2</v>
      </c>
    </row>
    <row r="2002" spans="1:7" x14ac:dyDescent="0.25">
      <c r="A2002" s="160" t="s">
        <v>2803</v>
      </c>
      <c r="B2002" s="160" t="s">
        <v>2805</v>
      </c>
      <c r="E2002" s="227">
        <v>43159</v>
      </c>
      <c r="F2002" s="228">
        <v>53553621.439999998</v>
      </c>
      <c r="G2002" s="229">
        <v>3.5499999999999997E-2</v>
      </c>
    </row>
    <row r="2003" spans="1:7" x14ac:dyDescent="0.25">
      <c r="A2003" s="160" t="s">
        <v>2803</v>
      </c>
      <c r="B2003" s="160" t="s">
        <v>2806</v>
      </c>
      <c r="E2003" s="227">
        <v>43190</v>
      </c>
      <c r="F2003" s="228">
        <v>53553621.439999998</v>
      </c>
      <c r="G2003" s="229">
        <v>3.5499999999999997E-2</v>
      </c>
    </row>
    <row r="2004" spans="1:7" x14ac:dyDescent="0.25">
      <c r="A2004" s="160" t="s">
        <v>2803</v>
      </c>
      <c r="B2004" s="160" t="s">
        <v>2807</v>
      </c>
      <c r="E2004" s="227">
        <v>43220</v>
      </c>
      <c r="F2004" s="228">
        <v>53553621.439999998</v>
      </c>
      <c r="G2004" s="229">
        <v>3.5499999999999997E-2</v>
      </c>
    </row>
    <row r="2005" spans="1:7" x14ac:dyDescent="0.25">
      <c r="A2005" s="160" t="s">
        <v>2803</v>
      </c>
      <c r="B2005" s="160" t="s">
        <v>2808</v>
      </c>
      <c r="E2005" s="227">
        <v>43251</v>
      </c>
      <c r="F2005" s="228">
        <v>53553621.439999998</v>
      </c>
      <c r="G2005" s="229">
        <v>3.5499999999999997E-2</v>
      </c>
    </row>
    <row r="2006" spans="1:7" x14ac:dyDescent="0.25">
      <c r="A2006" s="160" t="s">
        <v>2803</v>
      </c>
      <c r="B2006" s="160" t="s">
        <v>2809</v>
      </c>
      <c r="E2006" s="227">
        <v>43281</v>
      </c>
      <c r="F2006" s="228">
        <v>53553621.439999998</v>
      </c>
      <c r="G2006" s="229">
        <v>3.5499999999999997E-2</v>
      </c>
    </row>
    <row r="2007" spans="1:7" x14ac:dyDescent="0.25">
      <c r="A2007" s="160" t="s">
        <v>2803</v>
      </c>
      <c r="B2007" s="160" t="s">
        <v>2810</v>
      </c>
      <c r="E2007" s="227">
        <v>43312</v>
      </c>
      <c r="F2007" s="228">
        <v>53553621.439999998</v>
      </c>
      <c r="G2007" s="229">
        <v>3.5499999999999997E-2</v>
      </c>
    </row>
    <row r="2008" spans="1:7" x14ac:dyDescent="0.25">
      <c r="A2008" s="160" t="s">
        <v>2803</v>
      </c>
      <c r="B2008" s="160" t="s">
        <v>2811</v>
      </c>
      <c r="E2008" s="227">
        <v>43343</v>
      </c>
      <c r="F2008" s="228">
        <v>53553621.439999998</v>
      </c>
      <c r="G2008" s="229">
        <v>3.5499999999999997E-2</v>
      </c>
    </row>
    <row r="2009" spans="1:7" x14ac:dyDescent="0.25">
      <c r="A2009" s="160" t="s">
        <v>2803</v>
      </c>
      <c r="B2009" s="160" t="s">
        <v>2812</v>
      </c>
      <c r="E2009" s="227">
        <v>43373</v>
      </c>
      <c r="F2009" s="228">
        <v>53553621.439999998</v>
      </c>
      <c r="G2009" s="229">
        <v>3.5499999999999997E-2</v>
      </c>
    </row>
    <row r="2010" spans="1:7" x14ac:dyDescent="0.25">
      <c r="A2010" s="160" t="s">
        <v>2803</v>
      </c>
      <c r="B2010" s="160" t="s">
        <v>2813</v>
      </c>
      <c r="E2010" s="227">
        <v>43404</v>
      </c>
      <c r="F2010" s="228">
        <v>53553621.439999998</v>
      </c>
      <c r="G2010" s="229">
        <v>3.5499999999999997E-2</v>
      </c>
    </row>
    <row r="2011" spans="1:7" x14ac:dyDescent="0.25">
      <c r="A2011" s="160" t="s">
        <v>2803</v>
      </c>
      <c r="B2011" s="160" t="s">
        <v>2814</v>
      </c>
      <c r="E2011" s="227">
        <v>43434</v>
      </c>
      <c r="F2011" s="228">
        <v>53553621.439999998</v>
      </c>
      <c r="G2011" s="229">
        <v>3.5499999999999997E-2</v>
      </c>
    </row>
    <row r="2012" spans="1:7" x14ac:dyDescent="0.25">
      <c r="A2012" s="160" t="s">
        <v>2803</v>
      </c>
      <c r="B2012" s="160" t="s">
        <v>2815</v>
      </c>
      <c r="E2012" s="227">
        <v>43465</v>
      </c>
      <c r="F2012" s="228">
        <v>53553621.439999998</v>
      </c>
      <c r="G2012" s="229">
        <v>3.5499999999999997E-2</v>
      </c>
    </row>
    <row r="2013" spans="1:7" x14ac:dyDescent="0.25">
      <c r="A2013" s="160" t="s">
        <v>2816</v>
      </c>
      <c r="B2013" s="160" t="s">
        <v>2817</v>
      </c>
      <c r="E2013" s="227">
        <v>43131</v>
      </c>
      <c r="F2013" s="228">
        <v>61017584.549999997</v>
      </c>
      <c r="G2013" s="229">
        <v>3.61E-2</v>
      </c>
    </row>
    <row r="2014" spans="1:7" x14ac:dyDescent="0.25">
      <c r="A2014" s="160" t="s">
        <v>2816</v>
      </c>
      <c r="B2014" s="160" t="s">
        <v>2818</v>
      </c>
      <c r="E2014" s="227">
        <v>43159</v>
      </c>
      <c r="F2014" s="228">
        <v>61017584.549999997</v>
      </c>
      <c r="G2014" s="229">
        <v>3.61E-2</v>
      </c>
    </row>
    <row r="2015" spans="1:7" x14ac:dyDescent="0.25">
      <c r="A2015" s="160" t="s">
        <v>2816</v>
      </c>
      <c r="B2015" s="160" t="s">
        <v>2819</v>
      </c>
      <c r="E2015" s="227">
        <v>43190</v>
      </c>
      <c r="F2015" s="228">
        <v>61017584.549999997</v>
      </c>
      <c r="G2015" s="229">
        <v>3.61E-2</v>
      </c>
    </row>
    <row r="2016" spans="1:7" x14ac:dyDescent="0.25">
      <c r="A2016" s="160" t="s">
        <v>2816</v>
      </c>
      <c r="B2016" s="160" t="s">
        <v>2820</v>
      </c>
      <c r="E2016" s="227">
        <v>43220</v>
      </c>
      <c r="F2016" s="228">
        <v>61017584.549999997</v>
      </c>
      <c r="G2016" s="229">
        <v>3.61E-2</v>
      </c>
    </row>
    <row r="2017" spans="1:7" x14ac:dyDescent="0.25">
      <c r="A2017" s="160" t="s">
        <v>2816</v>
      </c>
      <c r="B2017" s="160" t="s">
        <v>2821</v>
      </c>
      <c r="E2017" s="227">
        <v>43251</v>
      </c>
      <c r="F2017" s="228">
        <v>61017584.549999997</v>
      </c>
      <c r="G2017" s="229">
        <v>3.61E-2</v>
      </c>
    </row>
    <row r="2018" spans="1:7" x14ac:dyDescent="0.25">
      <c r="A2018" s="160" t="s">
        <v>2816</v>
      </c>
      <c r="B2018" s="160" t="s">
        <v>2822</v>
      </c>
      <c r="E2018" s="227">
        <v>43281</v>
      </c>
      <c r="F2018" s="228">
        <v>61017584.549999997</v>
      </c>
      <c r="G2018" s="229">
        <v>3.61E-2</v>
      </c>
    </row>
    <row r="2019" spans="1:7" x14ac:dyDescent="0.25">
      <c r="A2019" s="160" t="s">
        <v>2816</v>
      </c>
      <c r="B2019" s="160" t="s">
        <v>2823</v>
      </c>
      <c r="E2019" s="227">
        <v>43312</v>
      </c>
      <c r="F2019" s="228">
        <v>61017584.549999997</v>
      </c>
      <c r="G2019" s="229">
        <v>3.61E-2</v>
      </c>
    </row>
    <row r="2020" spans="1:7" x14ac:dyDescent="0.25">
      <c r="A2020" s="160" t="s">
        <v>2816</v>
      </c>
      <c r="B2020" s="160" t="s">
        <v>2824</v>
      </c>
      <c r="E2020" s="227">
        <v>43343</v>
      </c>
      <c r="F2020" s="228">
        <v>61017584.549999997</v>
      </c>
      <c r="G2020" s="229">
        <v>3.61E-2</v>
      </c>
    </row>
    <row r="2021" spans="1:7" x14ac:dyDescent="0.25">
      <c r="A2021" s="160" t="s">
        <v>2816</v>
      </c>
      <c r="B2021" s="160" t="s">
        <v>2825</v>
      </c>
      <c r="E2021" s="227">
        <v>43373</v>
      </c>
      <c r="F2021" s="228">
        <v>61017584.549999997</v>
      </c>
      <c r="G2021" s="229">
        <v>3.61E-2</v>
      </c>
    </row>
    <row r="2022" spans="1:7" x14ac:dyDescent="0.25">
      <c r="A2022" s="160" t="s">
        <v>2816</v>
      </c>
      <c r="B2022" s="160" t="s">
        <v>2826</v>
      </c>
      <c r="E2022" s="227">
        <v>43404</v>
      </c>
      <c r="F2022" s="228">
        <v>61017584.549999997</v>
      </c>
      <c r="G2022" s="229">
        <v>3.61E-2</v>
      </c>
    </row>
    <row r="2023" spans="1:7" x14ac:dyDescent="0.25">
      <c r="A2023" s="160" t="s">
        <v>2816</v>
      </c>
      <c r="B2023" s="160" t="s">
        <v>2827</v>
      </c>
      <c r="E2023" s="227">
        <v>43434</v>
      </c>
      <c r="F2023" s="228">
        <v>61018396.200000003</v>
      </c>
      <c r="G2023" s="229">
        <v>3.61E-2</v>
      </c>
    </row>
    <row r="2024" spans="1:7" x14ac:dyDescent="0.25">
      <c r="A2024" s="160" t="s">
        <v>2816</v>
      </c>
      <c r="B2024" s="160" t="s">
        <v>2828</v>
      </c>
      <c r="E2024" s="227">
        <v>43465</v>
      </c>
      <c r="F2024" s="228">
        <v>61019207.850000001</v>
      </c>
      <c r="G2024" s="229">
        <v>3.61E-2</v>
      </c>
    </row>
    <row r="2025" spans="1:7" x14ac:dyDescent="0.25">
      <c r="A2025" s="160" t="s">
        <v>2829</v>
      </c>
      <c r="B2025" s="160" t="s">
        <v>2830</v>
      </c>
      <c r="E2025" s="227">
        <v>43131</v>
      </c>
      <c r="F2025" s="228">
        <v>0</v>
      </c>
      <c r="G2025" s="229">
        <v>0</v>
      </c>
    </row>
    <row r="2026" spans="1:7" x14ac:dyDescent="0.25">
      <c r="A2026" s="160" t="s">
        <v>2829</v>
      </c>
      <c r="B2026" s="160" t="s">
        <v>2831</v>
      </c>
      <c r="E2026" s="227">
        <v>43159</v>
      </c>
      <c r="F2026" s="228">
        <v>0</v>
      </c>
      <c r="G2026" s="229">
        <v>0</v>
      </c>
    </row>
    <row r="2027" spans="1:7" x14ac:dyDescent="0.25">
      <c r="A2027" s="160" t="s">
        <v>2829</v>
      </c>
      <c r="B2027" s="160" t="s">
        <v>2832</v>
      </c>
      <c r="E2027" s="227">
        <v>43190</v>
      </c>
      <c r="F2027" s="228">
        <v>0</v>
      </c>
      <c r="G2027" s="229">
        <v>0</v>
      </c>
    </row>
    <row r="2028" spans="1:7" x14ac:dyDescent="0.25">
      <c r="A2028" s="160" t="s">
        <v>2829</v>
      </c>
      <c r="B2028" s="160" t="s">
        <v>2833</v>
      </c>
      <c r="E2028" s="227">
        <v>43220</v>
      </c>
      <c r="F2028" s="228">
        <v>0</v>
      </c>
      <c r="G2028" s="229">
        <v>0</v>
      </c>
    </row>
    <row r="2029" spans="1:7" x14ac:dyDescent="0.25">
      <c r="A2029" s="160" t="s">
        <v>2829</v>
      </c>
      <c r="B2029" s="160" t="s">
        <v>2834</v>
      </c>
      <c r="E2029" s="227">
        <v>43251</v>
      </c>
      <c r="F2029" s="228">
        <v>0</v>
      </c>
      <c r="G2029" s="229">
        <v>0</v>
      </c>
    </row>
    <row r="2030" spans="1:7" x14ac:dyDescent="0.25">
      <c r="A2030" s="160" t="s">
        <v>2829</v>
      </c>
      <c r="B2030" s="160" t="s">
        <v>2835</v>
      </c>
      <c r="E2030" s="227">
        <v>43281</v>
      </c>
      <c r="F2030" s="228">
        <v>0</v>
      </c>
      <c r="G2030" s="229">
        <v>0</v>
      </c>
    </row>
    <row r="2031" spans="1:7" x14ac:dyDescent="0.25">
      <c r="A2031" s="160" t="s">
        <v>2829</v>
      </c>
      <c r="B2031" s="160" t="s">
        <v>2836</v>
      </c>
      <c r="E2031" s="227">
        <v>43312</v>
      </c>
      <c r="F2031" s="228">
        <v>0</v>
      </c>
      <c r="G2031" s="229">
        <v>0</v>
      </c>
    </row>
    <row r="2032" spans="1:7" x14ac:dyDescent="0.25">
      <c r="A2032" s="160" t="s">
        <v>2829</v>
      </c>
      <c r="B2032" s="160" t="s">
        <v>2837</v>
      </c>
      <c r="E2032" s="227">
        <v>43343</v>
      </c>
      <c r="F2032" s="228">
        <v>0</v>
      </c>
      <c r="G2032" s="229">
        <v>0</v>
      </c>
    </row>
    <row r="2033" spans="1:7" x14ac:dyDescent="0.25">
      <c r="A2033" s="160" t="s">
        <v>2829</v>
      </c>
      <c r="B2033" s="160" t="s">
        <v>2838</v>
      </c>
      <c r="E2033" s="227">
        <v>43373</v>
      </c>
      <c r="F2033" s="228">
        <v>0</v>
      </c>
      <c r="G2033" s="229">
        <v>0</v>
      </c>
    </row>
    <row r="2034" spans="1:7" x14ac:dyDescent="0.25">
      <c r="A2034" s="160" t="s">
        <v>2829</v>
      </c>
      <c r="B2034" s="160" t="s">
        <v>2839</v>
      </c>
      <c r="E2034" s="227">
        <v>43404</v>
      </c>
      <c r="F2034" s="228">
        <v>0</v>
      </c>
      <c r="G2034" s="229">
        <v>0</v>
      </c>
    </row>
    <row r="2035" spans="1:7" x14ac:dyDescent="0.25">
      <c r="A2035" s="160" t="s">
        <v>2829</v>
      </c>
      <c r="B2035" s="160" t="s">
        <v>2840</v>
      </c>
      <c r="E2035" s="227">
        <v>43434</v>
      </c>
      <c r="F2035" s="228">
        <v>0</v>
      </c>
      <c r="G2035" s="229">
        <v>0</v>
      </c>
    </row>
    <row r="2036" spans="1:7" x14ac:dyDescent="0.25">
      <c r="A2036" s="160" t="s">
        <v>2829</v>
      </c>
      <c r="B2036" s="160" t="s">
        <v>2841</v>
      </c>
      <c r="E2036" s="227">
        <v>43465</v>
      </c>
      <c r="F2036" s="228">
        <v>0</v>
      </c>
      <c r="G2036" s="229">
        <v>0</v>
      </c>
    </row>
    <row r="2037" spans="1:7" x14ac:dyDescent="0.25">
      <c r="A2037" s="160" t="s">
        <v>2842</v>
      </c>
      <c r="B2037" s="160" t="s">
        <v>2843</v>
      </c>
      <c r="E2037" s="227">
        <v>43131</v>
      </c>
      <c r="F2037" s="228">
        <v>25887774.260000002</v>
      </c>
      <c r="G2037" s="229">
        <v>2.2799999999999997E-2</v>
      </c>
    </row>
    <row r="2038" spans="1:7" x14ac:dyDescent="0.25">
      <c r="A2038" s="160" t="s">
        <v>2842</v>
      </c>
      <c r="B2038" s="160" t="s">
        <v>2844</v>
      </c>
      <c r="E2038" s="227">
        <v>43159</v>
      </c>
      <c r="F2038" s="228">
        <v>25887774.260000002</v>
      </c>
      <c r="G2038" s="229">
        <v>2.2799999999999997E-2</v>
      </c>
    </row>
    <row r="2039" spans="1:7" x14ac:dyDescent="0.25">
      <c r="A2039" s="160" t="s">
        <v>2842</v>
      </c>
      <c r="B2039" s="160" t="s">
        <v>2845</v>
      </c>
      <c r="E2039" s="227">
        <v>43190</v>
      </c>
      <c r="F2039" s="228">
        <v>25887774.260000002</v>
      </c>
      <c r="G2039" s="229">
        <v>2.2799999999999997E-2</v>
      </c>
    </row>
    <row r="2040" spans="1:7" x14ac:dyDescent="0.25">
      <c r="A2040" s="160" t="s">
        <v>2842</v>
      </c>
      <c r="B2040" s="160" t="s">
        <v>2846</v>
      </c>
      <c r="E2040" s="227">
        <v>43220</v>
      </c>
      <c r="F2040" s="228">
        <v>25887774.260000002</v>
      </c>
      <c r="G2040" s="229">
        <v>2.2799999999999997E-2</v>
      </c>
    </row>
    <row r="2041" spans="1:7" x14ac:dyDescent="0.25">
      <c r="A2041" s="160" t="s">
        <v>2842</v>
      </c>
      <c r="B2041" s="160" t="s">
        <v>2847</v>
      </c>
      <c r="E2041" s="227">
        <v>43251</v>
      </c>
      <c r="F2041" s="228">
        <v>25887774.260000002</v>
      </c>
      <c r="G2041" s="229">
        <v>2.2799999999999997E-2</v>
      </c>
    </row>
    <row r="2042" spans="1:7" x14ac:dyDescent="0.25">
      <c r="A2042" s="160" t="s">
        <v>2842</v>
      </c>
      <c r="B2042" s="160" t="s">
        <v>2848</v>
      </c>
      <c r="E2042" s="227">
        <v>43281</v>
      </c>
      <c r="F2042" s="228">
        <v>25887774.260000002</v>
      </c>
      <c r="G2042" s="229">
        <v>2.2799999999999997E-2</v>
      </c>
    </row>
    <row r="2043" spans="1:7" x14ac:dyDescent="0.25">
      <c r="A2043" s="160" t="s">
        <v>2842</v>
      </c>
      <c r="B2043" s="160" t="s">
        <v>2849</v>
      </c>
      <c r="E2043" s="227">
        <v>43312</v>
      </c>
      <c r="F2043" s="228">
        <v>25887774.260000002</v>
      </c>
      <c r="G2043" s="229">
        <v>2.2799999999999997E-2</v>
      </c>
    </row>
    <row r="2044" spans="1:7" x14ac:dyDescent="0.25">
      <c r="A2044" s="160" t="s">
        <v>2842</v>
      </c>
      <c r="B2044" s="160" t="s">
        <v>2850</v>
      </c>
      <c r="E2044" s="227">
        <v>43343</v>
      </c>
      <c r="F2044" s="228">
        <v>25887774.260000002</v>
      </c>
      <c r="G2044" s="229">
        <v>2.2799999999999997E-2</v>
      </c>
    </row>
    <row r="2045" spans="1:7" x14ac:dyDescent="0.25">
      <c r="A2045" s="160" t="s">
        <v>2842</v>
      </c>
      <c r="B2045" s="160" t="s">
        <v>2851</v>
      </c>
      <c r="E2045" s="227">
        <v>43373</v>
      </c>
      <c r="F2045" s="228">
        <v>25887774.260000002</v>
      </c>
      <c r="G2045" s="229">
        <v>2.2799999999999997E-2</v>
      </c>
    </row>
    <row r="2046" spans="1:7" x14ac:dyDescent="0.25">
      <c r="A2046" s="160" t="s">
        <v>2842</v>
      </c>
      <c r="B2046" s="160" t="s">
        <v>2852</v>
      </c>
      <c r="E2046" s="227">
        <v>43404</v>
      </c>
      <c r="F2046" s="228">
        <v>25887774.260000002</v>
      </c>
      <c r="G2046" s="229">
        <v>2.2799999999999997E-2</v>
      </c>
    </row>
    <row r="2047" spans="1:7" x14ac:dyDescent="0.25">
      <c r="A2047" s="160" t="s">
        <v>2842</v>
      </c>
      <c r="B2047" s="160" t="s">
        <v>2853</v>
      </c>
      <c r="E2047" s="227">
        <v>43434</v>
      </c>
      <c r="F2047" s="228">
        <v>25887774.260000002</v>
      </c>
      <c r="G2047" s="229">
        <v>2.2799999999999997E-2</v>
      </c>
    </row>
    <row r="2048" spans="1:7" x14ac:dyDescent="0.25">
      <c r="A2048" s="160" t="s">
        <v>2842</v>
      </c>
      <c r="B2048" s="160" t="s">
        <v>2854</v>
      </c>
      <c r="E2048" s="227">
        <v>43465</v>
      </c>
      <c r="F2048" s="228">
        <v>25887774.260000002</v>
      </c>
      <c r="G2048" s="229">
        <v>2.2799999999999997E-2</v>
      </c>
    </row>
    <row r="2049" spans="1:7" x14ac:dyDescent="0.25">
      <c r="A2049" s="160" t="s">
        <v>2855</v>
      </c>
      <c r="B2049" s="160" t="s">
        <v>2856</v>
      </c>
      <c r="E2049" s="227">
        <v>43131</v>
      </c>
      <c r="F2049" s="228">
        <v>18449224.960000001</v>
      </c>
      <c r="G2049" s="229">
        <v>1.5900000000000001E-2</v>
      </c>
    </row>
    <row r="2050" spans="1:7" x14ac:dyDescent="0.25">
      <c r="A2050" s="160" t="s">
        <v>2855</v>
      </c>
      <c r="B2050" s="160" t="s">
        <v>2857</v>
      </c>
      <c r="E2050" s="227">
        <v>43159</v>
      </c>
      <c r="F2050" s="228">
        <v>18449224.960000001</v>
      </c>
      <c r="G2050" s="229">
        <v>1.5900000000000001E-2</v>
      </c>
    </row>
    <row r="2051" spans="1:7" x14ac:dyDescent="0.25">
      <c r="A2051" s="160" t="s">
        <v>2855</v>
      </c>
      <c r="B2051" s="160" t="s">
        <v>2858</v>
      </c>
      <c r="E2051" s="227">
        <v>43190</v>
      </c>
      <c r="F2051" s="228">
        <v>18449224.960000001</v>
      </c>
      <c r="G2051" s="229">
        <v>1.5900000000000001E-2</v>
      </c>
    </row>
    <row r="2052" spans="1:7" x14ac:dyDescent="0.25">
      <c r="A2052" s="160" t="s">
        <v>2855</v>
      </c>
      <c r="B2052" s="160" t="s">
        <v>2859</v>
      </c>
      <c r="E2052" s="227">
        <v>43220</v>
      </c>
      <c r="F2052" s="228">
        <v>18449224.960000001</v>
      </c>
      <c r="G2052" s="229">
        <v>1.5900000000000001E-2</v>
      </c>
    </row>
    <row r="2053" spans="1:7" x14ac:dyDescent="0.25">
      <c r="A2053" s="160" t="s">
        <v>2855</v>
      </c>
      <c r="B2053" s="160" t="s">
        <v>2860</v>
      </c>
      <c r="E2053" s="227">
        <v>43251</v>
      </c>
      <c r="F2053" s="228">
        <v>18449224.960000001</v>
      </c>
      <c r="G2053" s="229">
        <v>1.5900000000000001E-2</v>
      </c>
    </row>
    <row r="2054" spans="1:7" x14ac:dyDescent="0.25">
      <c r="A2054" s="160" t="s">
        <v>2855</v>
      </c>
      <c r="B2054" s="160" t="s">
        <v>2861</v>
      </c>
      <c r="E2054" s="227">
        <v>43281</v>
      </c>
      <c r="F2054" s="228">
        <v>18449224.960000001</v>
      </c>
      <c r="G2054" s="229">
        <v>1.5900000000000001E-2</v>
      </c>
    </row>
    <row r="2055" spans="1:7" x14ac:dyDescent="0.25">
      <c r="A2055" s="160" t="s">
        <v>2855</v>
      </c>
      <c r="B2055" s="160" t="s">
        <v>2862</v>
      </c>
      <c r="E2055" s="227">
        <v>43312</v>
      </c>
      <c r="F2055" s="228">
        <v>18449224.960000001</v>
      </c>
      <c r="G2055" s="229">
        <v>1.5900000000000001E-2</v>
      </c>
    </row>
    <row r="2056" spans="1:7" x14ac:dyDescent="0.25">
      <c r="A2056" s="160" t="s">
        <v>2855</v>
      </c>
      <c r="B2056" s="160" t="s">
        <v>2863</v>
      </c>
      <c r="E2056" s="227">
        <v>43343</v>
      </c>
      <c r="F2056" s="228">
        <v>18449224.960000001</v>
      </c>
      <c r="G2056" s="229">
        <v>1.5900000000000001E-2</v>
      </c>
    </row>
    <row r="2057" spans="1:7" x14ac:dyDescent="0.25">
      <c r="A2057" s="160" t="s">
        <v>2855</v>
      </c>
      <c r="B2057" s="160" t="s">
        <v>2864</v>
      </c>
      <c r="E2057" s="227">
        <v>43373</v>
      </c>
      <c r="F2057" s="228">
        <v>18449224.960000001</v>
      </c>
      <c r="G2057" s="229">
        <v>1.5900000000000001E-2</v>
      </c>
    </row>
    <row r="2058" spans="1:7" x14ac:dyDescent="0.25">
      <c r="A2058" s="160" t="s">
        <v>2855</v>
      </c>
      <c r="B2058" s="160" t="s">
        <v>2865</v>
      </c>
      <c r="E2058" s="227">
        <v>43404</v>
      </c>
      <c r="F2058" s="228">
        <v>18449224.960000001</v>
      </c>
      <c r="G2058" s="229">
        <v>1.5900000000000001E-2</v>
      </c>
    </row>
    <row r="2059" spans="1:7" x14ac:dyDescent="0.25">
      <c r="A2059" s="160" t="s">
        <v>2855</v>
      </c>
      <c r="B2059" s="160" t="s">
        <v>2866</v>
      </c>
      <c r="E2059" s="227">
        <v>43434</v>
      </c>
      <c r="F2059" s="228">
        <v>18449224.960000001</v>
      </c>
      <c r="G2059" s="229">
        <v>1.5900000000000001E-2</v>
      </c>
    </row>
    <row r="2060" spans="1:7" x14ac:dyDescent="0.25">
      <c r="A2060" s="160" t="s">
        <v>2855</v>
      </c>
      <c r="B2060" s="160" t="s">
        <v>2867</v>
      </c>
      <c r="E2060" s="227">
        <v>43465</v>
      </c>
      <c r="F2060" s="228">
        <v>18449224.960000001</v>
      </c>
      <c r="G2060" s="229">
        <v>1.5900000000000001E-2</v>
      </c>
    </row>
    <row r="2061" spans="1:7" x14ac:dyDescent="0.25">
      <c r="A2061" s="160" t="s">
        <v>2868</v>
      </c>
      <c r="B2061" s="160" t="s">
        <v>2869</v>
      </c>
      <c r="E2061" s="227">
        <v>43131</v>
      </c>
      <c r="F2061" s="228">
        <v>51264842.439999998</v>
      </c>
      <c r="G2061" s="229">
        <v>2.2799999999999997E-2</v>
      </c>
    </row>
    <row r="2062" spans="1:7" x14ac:dyDescent="0.25">
      <c r="A2062" s="160" t="s">
        <v>2868</v>
      </c>
      <c r="B2062" s="160" t="s">
        <v>2870</v>
      </c>
      <c r="E2062" s="227">
        <v>43159</v>
      </c>
      <c r="F2062" s="228">
        <v>51264842.439999998</v>
      </c>
      <c r="G2062" s="229">
        <v>2.2799999999999997E-2</v>
      </c>
    </row>
    <row r="2063" spans="1:7" x14ac:dyDescent="0.25">
      <c r="A2063" s="160" t="s">
        <v>2868</v>
      </c>
      <c r="B2063" s="160" t="s">
        <v>2871</v>
      </c>
      <c r="E2063" s="227">
        <v>43190</v>
      </c>
      <c r="F2063" s="228">
        <v>51264842.439999998</v>
      </c>
      <c r="G2063" s="229">
        <v>2.2799999999999997E-2</v>
      </c>
    </row>
    <row r="2064" spans="1:7" x14ac:dyDescent="0.25">
      <c r="A2064" s="160" t="s">
        <v>2868</v>
      </c>
      <c r="B2064" s="160" t="s">
        <v>2872</v>
      </c>
      <c r="E2064" s="227">
        <v>43220</v>
      </c>
      <c r="F2064" s="228">
        <v>51264842.439999998</v>
      </c>
      <c r="G2064" s="229">
        <v>2.2799999999999997E-2</v>
      </c>
    </row>
    <row r="2065" spans="1:7" x14ac:dyDescent="0.25">
      <c r="A2065" s="160" t="s">
        <v>2868</v>
      </c>
      <c r="B2065" s="160" t="s">
        <v>2873</v>
      </c>
      <c r="E2065" s="227">
        <v>43251</v>
      </c>
      <c r="F2065" s="228">
        <v>51264842.439999998</v>
      </c>
      <c r="G2065" s="229">
        <v>2.2799999999999997E-2</v>
      </c>
    </row>
    <row r="2066" spans="1:7" x14ac:dyDescent="0.25">
      <c r="A2066" s="160" t="s">
        <v>2868</v>
      </c>
      <c r="B2066" s="160" t="s">
        <v>2874</v>
      </c>
      <c r="E2066" s="227">
        <v>43281</v>
      </c>
      <c r="F2066" s="228">
        <v>51264842.439999998</v>
      </c>
      <c r="G2066" s="229">
        <v>2.2799999999999997E-2</v>
      </c>
    </row>
    <row r="2067" spans="1:7" x14ac:dyDescent="0.25">
      <c r="A2067" s="160" t="s">
        <v>2868</v>
      </c>
      <c r="B2067" s="160" t="s">
        <v>2875</v>
      </c>
      <c r="E2067" s="227">
        <v>43312</v>
      </c>
      <c r="F2067" s="228">
        <v>51264842.439999998</v>
      </c>
      <c r="G2067" s="229">
        <v>2.2799999999999997E-2</v>
      </c>
    </row>
    <row r="2068" spans="1:7" x14ac:dyDescent="0.25">
      <c r="A2068" s="160" t="s">
        <v>2868</v>
      </c>
      <c r="B2068" s="160" t="s">
        <v>2876</v>
      </c>
      <c r="E2068" s="227">
        <v>43343</v>
      </c>
      <c r="F2068" s="228">
        <v>51264842.439999998</v>
      </c>
      <c r="G2068" s="229">
        <v>2.2799999999999997E-2</v>
      </c>
    </row>
    <row r="2069" spans="1:7" x14ac:dyDescent="0.25">
      <c r="A2069" s="160" t="s">
        <v>2868</v>
      </c>
      <c r="B2069" s="160" t="s">
        <v>2877</v>
      </c>
      <c r="E2069" s="227">
        <v>43373</v>
      </c>
      <c r="F2069" s="228">
        <v>51264842.439999998</v>
      </c>
      <c r="G2069" s="229">
        <v>2.2799999999999997E-2</v>
      </c>
    </row>
    <row r="2070" spans="1:7" x14ac:dyDescent="0.25">
      <c r="A2070" s="160" t="s">
        <v>2868</v>
      </c>
      <c r="B2070" s="160" t="s">
        <v>2878</v>
      </c>
      <c r="E2070" s="227">
        <v>43404</v>
      </c>
      <c r="F2070" s="228">
        <v>51264842.439999998</v>
      </c>
      <c r="G2070" s="229">
        <v>2.2799999999999997E-2</v>
      </c>
    </row>
    <row r="2071" spans="1:7" x14ac:dyDescent="0.25">
      <c r="A2071" s="160" t="s">
        <v>2868</v>
      </c>
      <c r="B2071" s="160" t="s">
        <v>2879</v>
      </c>
      <c r="E2071" s="227">
        <v>43434</v>
      </c>
      <c r="F2071" s="228">
        <v>51264842.439999998</v>
      </c>
      <c r="G2071" s="229">
        <v>2.2799999999999997E-2</v>
      </c>
    </row>
    <row r="2072" spans="1:7" x14ac:dyDescent="0.25">
      <c r="A2072" s="160" t="s">
        <v>2868</v>
      </c>
      <c r="B2072" s="160" t="s">
        <v>2880</v>
      </c>
      <c r="E2072" s="227">
        <v>43465</v>
      </c>
      <c r="F2072" s="228">
        <v>53793772.840000004</v>
      </c>
      <c r="G2072" s="229">
        <v>2.2799999999999997E-2</v>
      </c>
    </row>
    <row r="2073" spans="1:7" x14ac:dyDescent="0.25">
      <c r="A2073" s="160" t="s">
        <v>2881</v>
      </c>
      <c r="B2073" s="160" t="s">
        <v>2882</v>
      </c>
      <c r="E2073" s="227">
        <v>43131</v>
      </c>
      <c r="F2073" s="228">
        <v>23561627.379999999</v>
      </c>
      <c r="G2073" s="229">
        <v>2.2799999999999997E-2</v>
      </c>
    </row>
    <row r="2074" spans="1:7" x14ac:dyDescent="0.25">
      <c r="A2074" s="160" t="s">
        <v>2881</v>
      </c>
      <c r="B2074" s="160" t="s">
        <v>2883</v>
      </c>
      <c r="E2074" s="227">
        <v>43159</v>
      </c>
      <c r="F2074" s="228">
        <v>23561627.379999999</v>
      </c>
      <c r="G2074" s="229">
        <v>2.2799999999999997E-2</v>
      </c>
    </row>
    <row r="2075" spans="1:7" x14ac:dyDescent="0.25">
      <c r="A2075" s="160" t="s">
        <v>2881</v>
      </c>
      <c r="B2075" s="160" t="s">
        <v>2884</v>
      </c>
      <c r="E2075" s="227">
        <v>43190</v>
      </c>
      <c r="F2075" s="228">
        <v>23561627.379999999</v>
      </c>
      <c r="G2075" s="229">
        <v>2.2799999999999997E-2</v>
      </c>
    </row>
    <row r="2076" spans="1:7" x14ac:dyDescent="0.25">
      <c r="A2076" s="160" t="s">
        <v>2881</v>
      </c>
      <c r="B2076" s="160" t="s">
        <v>2885</v>
      </c>
      <c r="E2076" s="227">
        <v>43220</v>
      </c>
      <c r="F2076" s="228">
        <v>23561627.379999999</v>
      </c>
      <c r="G2076" s="229">
        <v>2.2799999999999997E-2</v>
      </c>
    </row>
    <row r="2077" spans="1:7" x14ac:dyDescent="0.25">
      <c r="A2077" s="160" t="s">
        <v>2881</v>
      </c>
      <c r="B2077" s="160" t="s">
        <v>2886</v>
      </c>
      <c r="E2077" s="227">
        <v>43251</v>
      </c>
      <c r="F2077" s="228">
        <v>23561627.379999999</v>
      </c>
      <c r="G2077" s="229">
        <v>2.2799999999999997E-2</v>
      </c>
    </row>
    <row r="2078" spans="1:7" x14ac:dyDescent="0.25">
      <c r="A2078" s="160" t="s">
        <v>2881</v>
      </c>
      <c r="B2078" s="160" t="s">
        <v>2887</v>
      </c>
      <c r="E2078" s="227">
        <v>43281</v>
      </c>
      <c r="F2078" s="228">
        <v>23561627.379999999</v>
      </c>
      <c r="G2078" s="229">
        <v>2.2799999999999997E-2</v>
      </c>
    </row>
    <row r="2079" spans="1:7" x14ac:dyDescent="0.25">
      <c r="A2079" s="160" t="s">
        <v>2881</v>
      </c>
      <c r="B2079" s="160" t="s">
        <v>2888</v>
      </c>
      <c r="E2079" s="227">
        <v>43312</v>
      </c>
      <c r="F2079" s="228">
        <v>23561627.379999999</v>
      </c>
      <c r="G2079" s="229">
        <v>2.2799999999999997E-2</v>
      </c>
    </row>
    <row r="2080" spans="1:7" x14ac:dyDescent="0.25">
      <c r="A2080" s="160" t="s">
        <v>2881</v>
      </c>
      <c r="B2080" s="160" t="s">
        <v>2889</v>
      </c>
      <c r="E2080" s="227">
        <v>43343</v>
      </c>
      <c r="F2080" s="228">
        <v>23561627.379999999</v>
      </c>
      <c r="G2080" s="229">
        <v>2.2799999999999997E-2</v>
      </c>
    </row>
    <row r="2081" spans="1:7" x14ac:dyDescent="0.25">
      <c r="A2081" s="160" t="s">
        <v>2881</v>
      </c>
      <c r="B2081" s="160" t="s">
        <v>2890</v>
      </c>
      <c r="E2081" s="227">
        <v>43373</v>
      </c>
      <c r="F2081" s="228">
        <v>23561627.379999999</v>
      </c>
      <c r="G2081" s="229">
        <v>2.2799999999999997E-2</v>
      </c>
    </row>
    <row r="2082" spans="1:7" x14ac:dyDescent="0.25">
      <c r="A2082" s="160" t="s">
        <v>2881</v>
      </c>
      <c r="B2082" s="160" t="s">
        <v>2891</v>
      </c>
      <c r="E2082" s="227">
        <v>43404</v>
      </c>
      <c r="F2082" s="228">
        <v>23561627.379999999</v>
      </c>
      <c r="G2082" s="229">
        <v>2.2799999999999997E-2</v>
      </c>
    </row>
    <row r="2083" spans="1:7" x14ac:dyDescent="0.25">
      <c r="A2083" s="160" t="s">
        <v>2881</v>
      </c>
      <c r="B2083" s="160" t="s">
        <v>2892</v>
      </c>
      <c r="E2083" s="227">
        <v>43434</v>
      </c>
      <c r="F2083" s="228">
        <v>23561627.379999999</v>
      </c>
      <c r="G2083" s="229">
        <v>2.2799999999999997E-2</v>
      </c>
    </row>
    <row r="2084" spans="1:7" x14ac:dyDescent="0.25">
      <c r="A2084" s="160" t="s">
        <v>2881</v>
      </c>
      <c r="B2084" s="160" t="s">
        <v>2893</v>
      </c>
      <c r="E2084" s="227">
        <v>43465</v>
      </c>
      <c r="F2084" s="228">
        <v>23561627.379999999</v>
      </c>
      <c r="G2084" s="229">
        <v>2.2799999999999997E-2</v>
      </c>
    </row>
    <row r="2085" spans="1:7" x14ac:dyDescent="0.25">
      <c r="A2085" s="160" t="s">
        <v>2894</v>
      </c>
      <c r="B2085" s="160" t="s">
        <v>2895</v>
      </c>
      <c r="E2085" s="227">
        <v>43131</v>
      </c>
      <c r="F2085" s="228">
        <v>15466592.189999999</v>
      </c>
      <c r="G2085" s="229">
        <v>2.2799999999999997E-2</v>
      </c>
    </row>
    <row r="2086" spans="1:7" x14ac:dyDescent="0.25">
      <c r="A2086" s="160" t="s">
        <v>2894</v>
      </c>
      <c r="B2086" s="160" t="s">
        <v>2896</v>
      </c>
      <c r="E2086" s="227">
        <v>43159</v>
      </c>
      <c r="F2086" s="228">
        <v>15466592.189999999</v>
      </c>
      <c r="G2086" s="229">
        <v>2.2799999999999997E-2</v>
      </c>
    </row>
    <row r="2087" spans="1:7" x14ac:dyDescent="0.25">
      <c r="A2087" s="160" t="s">
        <v>2894</v>
      </c>
      <c r="B2087" s="160" t="s">
        <v>2897</v>
      </c>
      <c r="E2087" s="227">
        <v>43190</v>
      </c>
      <c r="F2087" s="228">
        <v>15466592.189999999</v>
      </c>
      <c r="G2087" s="229">
        <v>2.2799999999999997E-2</v>
      </c>
    </row>
    <row r="2088" spans="1:7" x14ac:dyDescent="0.25">
      <c r="A2088" s="160" t="s">
        <v>2894</v>
      </c>
      <c r="B2088" s="160" t="s">
        <v>2898</v>
      </c>
      <c r="E2088" s="227">
        <v>43220</v>
      </c>
      <c r="F2088" s="228">
        <v>15466592.189999999</v>
      </c>
      <c r="G2088" s="229">
        <v>2.2799999999999997E-2</v>
      </c>
    </row>
    <row r="2089" spans="1:7" x14ac:dyDescent="0.25">
      <c r="A2089" s="160" t="s">
        <v>2894</v>
      </c>
      <c r="B2089" s="160" t="s">
        <v>2899</v>
      </c>
      <c r="E2089" s="227">
        <v>43251</v>
      </c>
      <c r="F2089" s="228">
        <v>15466592.189999999</v>
      </c>
      <c r="G2089" s="229">
        <v>2.2799999999999997E-2</v>
      </c>
    </row>
    <row r="2090" spans="1:7" x14ac:dyDescent="0.25">
      <c r="A2090" s="160" t="s">
        <v>2894</v>
      </c>
      <c r="B2090" s="160" t="s">
        <v>2900</v>
      </c>
      <c r="E2090" s="227">
        <v>43281</v>
      </c>
      <c r="F2090" s="228">
        <v>15466592.189999999</v>
      </c>
      <c r="G2090" s="229">
        <v>2.2799999999999997E-2</v>
      </c>
    </row>
    <row r="2091" spans="1:7" x14ac:dyDescent="0.25">
      <c r="A2091" s="160" t="s">
        <v>2894</v>
      </c>
      <c r="B2091" s="160" t="s">
        <v>2901</v>
      </c>
      <c r="E2091" s="227">
        <v>43312</v>
      </c>
      <c r="F2091" s="228">
        <v>15466592.189999999</v>
      </c>
      <c r="G2091" s="229">
        <v>2.2799999999999997E-2</v>
      </c>
    </row>
    <row r="2092" spans="1:7" x14ac:dyDescent="0.25">
      <c r="A2092" s="160" t="s">
        <v>2894</v>
      </c>
      <c r="B2092" s="160" t="s">
        <v>2902</v>
      </c>
      <c r="E2092" s="227">
        <v>43343</v>
      </c>
      <c r="F2092" s="228">
        <v>15466592.189999999</v>
      </c>
      <c r="G2092" s="229">
        <v>2.2799999999999997E-2</v>
      </c>
    </row>
    <row r="2093" spans="1:7" x14ac:dyDescent="0.25">
      <c r="A2093" s="160" t="s">
        <v>2894</v>
      </c>
      <c r="B2093" s="160" t="s">
        <v>2903</v>
      </c>
      <c r="E2093" s="227">
        <v>43373</v>
      </c>
      <c r="F2093" s="228">
        <v>15466592.189999999</v>
      </c>
      <c r="G2093" s="229">
        <v>2.2799999999999997E-2</v>
      </c>
    </row>
    <row r="2094" spans="1:7" x14ac:dyDescent="0.25">
      <c r="A2094" s="160" t="s">
        <v>2894</v>
      </c>
      <c r="B2094" s="160" t="s">
        <v>2904</v>
      </c>
      <c r="E2094" s="227">
        <v>43404</v>
      </c>
      <c r="F2094" s="228">
        <v>15466592.189999999</v>
      </c>
      <c r="G2094" s="229">
        <v>2.2799999999999997E-2</v>
      </c>
    </row>
    <row r="2095" spans="1:7" x14ac:dyDescent="0.25">
      <c r="A2095" s="160" t="s">
        <v>2894</v>
      </c>
      <c r="B2095" s="160" t="s">
        <v>2905</v>
      </c>
      <c r="E2095" s="227">
        <v>43434</v>
      </c>
      <c r="F2095" s="228">
        <v>15466592.189999999</v>
      </c>
      <c r="G2095" s="229">
        <v>2.2799999999999997E-2</v>
      </c>
    </row>
    <row r="2096" spans="1:7" x14ac:dyDescent="0.25">
      <c r="A2096" s="160" t="s">
        <v>2894</v>
      </c>
      <c r="B2096" s="160" t="s">
        <v>2906</v>
      </c>
      <c r="E2096" s="227">
        <v>43465</v>
      </c>
      <c r="F2096" s="228">
        <v>15466592.189999999</v>
      </c>
      <c r="G2096" s="229">
        <v>2.2799999999999997E-2</v>
      </c>
    </row>
    <row r="2097" spans="1:7" x14ac:dyDescent="0.25">
      <c r="A2097" s="160" t="s">
        <v>2907</v>
      </c>
      <c r="B2097" s="160" t="s">
        <v>2908</v>
      </c>
      <c r="E2097" s="227">
        <v>43131</v>
      </c>
      <c r="F2097" s="228">
        <v>813257.52</v>
      </c>
      <c r="G2097" s="229">
        <v>3.5499999999999997E-2</v>
      </c>
    </row>
    <row r="2098" spans="1:7" x14ac:dyDescent="0.25">
      <c r="A2098" s="160" t="s">
        <v>2907</v>
      </c>
      <c r="B2098" s="160" t="s">
        <v>2909</v>
      </c>
      <c r="E2098" s="227">
        <v>43159</v>
      </c>
      <c r="F2098" s="228">
        <v>813257.52</v>
      </c>
      <c r="G2098" s="229">
        <v>3.5499999999999997E-2</v>
      </c>
    </row>
    <row r="2099" spans="1:7" x14ac:dyDescent="0.25">
      <c r="A2099" s="160" t="s">
        <v>2907</v>
      </c>
      <c r="B2099" s="160" t="s">
        <v>2910</v>
      </c>
      <c r="E2099" s="227">
        <v>43190</v>
      </c>
      <c r="F2099" s="228">
        <v>813257.52</v>
      </c>
      <c r="G2099" s="229">
        <v>3.5499999999999997E-2</v>
      </c>
    </row>
    <row r="2100" spans="1:7" x14ac:dyDescent="0.25">
      <c r="A2100" s="160" t="s">
        <v>2907</v>
      </c>
      <c r="B2100" s="160" t="s">
        <v>2911</v>
      </c>
      <c r="E2100" s="227">
        <v>43220</v>
      </c>
      <c r="F2100" s="228">
        <v>813257.52</v>
      </c>
      <c r="G2100" s="229">
        <v>3.5499999999999997E-2</v>
      </c>
    </row>
    <row r="2101" spans="1:7" x14ac:dyDescent="0.25">
      <c r="A2101" s="160" t="s">
        <v>2907</v>
      </c>
      <c r="B2101" s="160" t="s">
        <v>2912</v>
      </c>
      <c r="E2101" s="227">
        <v>43251</v>
      </c>
      <c r="F2101" s="228">
        <v>813257.52</v>
      </c>
      <c r="G2101" s="229">
        <v>3.5499999999999997E-2</v>
      </c>
    </row>
    <row r="2102" spans="1:7" x14ac:dyDescent="0.25">
      <c r="A2102" s="160" t="s">
        <v>2907</v>
      </c>
      <c r="B2102" s="160" t="s">
        <v>2913</v>
      </c>
      <c r="E2102" s="227">
        <v>43281</v>
      </c>
      <c r="F2102" s="228">
        <v>813257.52</v>
      </c>
      <c r="G2102" s="229">
        <v>3.5499999999999997E-2</v>
      </c>
    </row>
    <row r="2103" spans="1:7" x14ac:dyDescent="0.25">
      <c r="A2103" s="160" t="s">
        <v>2907</v>
      </c>
      <c r="B2103" s="160" t="s">
        <v>2914</v>
      </c>
      <c r="E2103" s="227">
        <v>43312</v>
      </c>
      <c r="F2103" s="228">
        <v>813257.52</v>
      </c>
      <c r="G2103" s="229">
        <v>3.5499999999999997E-2</v>
      </c>
    </row>
    <row r="2104" spans="1:7" x14ac:dyDescent="0.25">
      <c r="A2104" s="160" t="s">
        <v>2907</v>
      </c>
      <c r="B2104" s="160" t="s">
        <v>2915</v>
      </c>
      <c r="E2104" s="227">
        <v>43343</v>
      </c>
      <c r="F2104" s="228">
        <v>813257.52</v>
      </c>
      <c r="G2104" s="229">
        <v>3.5499999999999997E-2</v>
      </c>
    </row>
    <row r="2105" spans="1:7" x14ac:dyDescent="0.25">
      <c r="A2105" s="160" t="s">
        <v>2907</v>
      </c>
      <c r="B2105" s="160" t="s">
        <v>2916</v>
      </c>
      <c r="E2105" s="227">
        <v>43373</v>
      </c>
      <c r="F2105" s="228">
        <v>813257.52</v>
      </c>
      <c r="G2105" s="229">
        <v>3.5499999999999997E-2</v>
      </c>
    </row>
    <row r="2106" spans="1:7" x14ac:dyDescent="0.25">
      <c r="A2106" s="160" t="s">
        <v>2907</v>
      </c>
      <c r="B2106" s="160" t="s">
        <v>2917</v>
      </c>
      <c r="E2106" s="227">
        <v>43404</v>
      </c>
      <c r="F2106" s="228">
        <v>813257.52</v>
      </c>
      <c r="G2106" s="229">
        <v>3.5499999999999997E-2</v>
      </c>
    </row>
    <row r="2107" spans="1:7" x14ac:dyDescent="0.25">
      <c r="A2107" s="160" t="s">
        <v>2907</v>
      </c>
      <c r="B2107" s="160" t="s">
        <v>2918</v>
      </c>
      <c r="E2107" s="227">
        <v>43434</v>
      </c>
      <c r="F2107" s="228">
        <v>813257.52</v>
      </c>
      <c r="G2107" s="229">
        <v>3.5499999999999997E-2</v>
      </c>
    </row>
    <row r="2108" spans="1:7" x14ac:dyDescent="0.25">
      <c r="A2108" s="160" t="s">
        <v>2907</v>
      </c>
      <c r="B2108" s="160" t="s">
        <v>2919</v>
      </c>
      <c r="E2108" s="227">
        <v>43465</v>
      </c>
      <c r="F2108" s="228">
        <v>813257.52</v>
      </c>
      <c r="G2108" s="229">
        <v>3.5499999999999997E-2</v>
      </c>
    </row>
    <row r="2109" spans="1:7" x14ac:dyDescent="0.25">
      <c r="A2109" s="160" t="s">
        <v>2920</v>
      </c>
      <c r="B2109" s="160" t="s">
        <v>2921</v>
      </c>
      <c r="E2109" s="227">
        <v>43131</v>
      </c>
      <c r="F2109" s="228">
        <v>347115.7</v>
      </c>
      <c r="G2109" s="229">
        <v>3.61E-2</v>
      </c>
    </row>
    <row r="2110" spans="1:7" x14ac:dyDescent="0.25">
      <c r="A2110" s="160" t="s">
        <v>2920</v>
      </c>
      <c r="B2110" s="160" t="s">
        <v>2922</v>
      </c>
      <c r="E2110" s="227">
        <v>43159</v>
      </c>
      <c r="F2110" s="228">
        <v>347115.7</v>
      </c>
      <c r="G2110" s="229">
        <v>3.61E-2</v>
      </c>
    </row>
    <row r="2111" spans="1:7" x14ac:dyDescent="0.25">
      <c r="A2111" s="160" t="s">
        <v>2920</v>
      </c>
      <c r="B2111" s="160" t="s">
        <v>2923</v>
      </c>
      <c r="E2111" s="227">
        <v>43190</v>
      </c>
      <c r="F2111" s="228">
        <v>347115.7</v>
      </c>
      <c r="G2111" s="229">
        <v>3.61E-2</v>
      </c>
    </row>
    <row r="2112" spans="1:7" x14ac:dyDescent="0.25">
      <c r="A2112" s="160" t="s">
        <v>2920</v>
      </c>
      <c r="B2112" s="160" t="s">
        <v>2924</v>
      </c>
      <c r="E2112" s="227">
        <v>43220</v>
      </c>
      <c r="F2112" s="228">
        <v>347115.7</v>
      </c>
      <c r="G2112" s="229">
        <v>3.61E-2</v>
      </c>
    </row>
    <row r="2113" spans="1:7" x14ac:dyDescent="0.25">
      <c r="A2113" s="160" t="s">
        <v>2920</v>
      </c>
      <c r="B2113" s="160" t="s">
        <v>2925</v>
      </c>
      <c r="E2113" s="227">
        <v>43251</v>
      </c>
      <c r="F2113" s="228">
        <v>347115.7</v>
      </c>
      <c r="G2113" s="229">
        <v>3.61E-2</v>
      </c>
    </row>
    <row r="2114" spans="1:7" x14ac:dyDescent="0.25">
      <c r="A2114" s="160" t="s">
        <v>2920</v>
      </c>
      <c r="B2114" s="160" t="s">
        <v>2926</v>
      </c>
      <c r="E2114" s="227">
        <v>43281</v>
      </c>
      <c r="F2114" s="228">
        <v>347115.7</v>
      </c>
      <c r="G2114" s="229">
        <v>3.61E-2</v>
      </c>
    </row>
    <row r="2115" spans="1:7" x14ac:dyDescent="0.25">
      <c r="A2115" s="160" t="s">
        <v>2920</v>
      </c>
      <c r="B2115" s="160" t="s">
        <v>2927</v>
      </c>
      <c r="E2115" s="227">
        <v>43312</v>
      </c>
      <c r="F2115" s="228">
        <v>347115.7</v>
      </c>
      <c r="G2115" s="229">
        <v>3.61E-2</v>
      </c>
    </row>
    <row r="2116" spans="1:7" x14ac:dyDescent="0.25">
      <c r="A2116" s="160" t="s">
        <v>2920</v>
      </c>
      <c r="B2116" s="160" t="s">
        <v>2928</v>
      </c>
      <c r="E2116" s="227">
        <v>43343</v>
      </c>
      <c r="F2116" s="228">
        <v>347115.7</v>
      </c>
      <c r="G2116" s="229">
        <v>3.61E-2</v>
      </c>
    </row>
    <row r="2117" spans="1:7" x14ac:dyDescent="0.25">
      <c r="A2117" s="160" t="s">
        <v>2920</v>
      </c>
      <c r="B2117" s="160" t="s">
        <v>2929</v>
      </c>
      <c r="E2117" s="227">
        <v>43373</v>
      </c>
      <c r="F2117" s="228">
        <v>347115.7</v>
      </c>
      <c r="G2117" s="229">
        <v>3.61E-2</v>
      </c>
    </row>
    <row r="2118" spans="1:7" x14ac:dyDescent="0.25">
      <c r="A2118" s="160" t="s">
        <v>2920</v>
      </c>
      <c r="B2118" s="160" t="s">
        <v>2930</v>
      </c>
      <c r="E2118" s="227">
        <v>43404</v>
      </c>
      <c r="F2118" s="228">
        <v>347115.7</v>
      </c>
      <c r="G2118" s="229">
        <v>3.61E-2</v>
      </c>
    </row>
    <row r="2119" spans="1:7" x14ac:dyDescent="0.25">
      <c r="A2119" s="160" t="s">
        <v>2920</v>
      </c>
      <c r="B2119" s="160" t="s">
        <v>2931</v>
      </c>
      <c r="E2119" s="227">
        <v>43434</v>
      </c>
      <c r="F2119" s="228">
        <v>347115.7</v>
      </c>
      <c r="G2119" s="229">
        <v>3.61E-2</v>
      </c>
    </row>
    <row r="2120" spans="1:7" x14ac:dyDescent="0.25">
      <c r="A2120" s="160" t="s">
        <v>2920</v>
      </c>
      <c r="B2120" s="160" t="s">
        <v>2932</v>
      </c>
      <c r="E2120" s="227">
        <v>43465</v>
      </c>
      <c r="F2120" s="228">
        <v>347115.7</v>
      </c>
      <c r="G2120" s="229">
        <v>3.61E-2</v>
      </c>
    </row>
    <row r="2121" spans="1:7" x14ac:dyDescent="0.25">
      <c r="A2121" s="160" t="s">
        <v>2933</v>
      </c>
      <c r="B2121" s="160" t="s">
        <v>2934</v>
      </c>
      <c r="E2121" s="227">
        <v>43131</v>
      </c>
      <c r="F2121" s="228">
        <v>60244956.240000002</v>
      </c>
      <c r="G2121" s="229">
        <v>1.5900000000000001E-2</v>
      </c>
    </row>
    <row r="2122" spans="1:7" x14ac:dyDescent="0.25">
      <c r="A2122" s="160" t="s">
        <v>2933</v>
      </c>
      <c r="B2122" s="160" t="s">
        <v>2935</v>
      </c>
      <c r="E2122" s="227">
        <v>43159</v>
      </c>
      <c r="F2122" s="228">
        <v>60244956.240000002</v>
      </c>
      <c r="G2122" s="229">
        <v>1.5900000000000001E-2</v>
      </c>
    </row>
    <row r="2123" spans="1:7" x14ac:dyDescent="0.25">
      <c r="A2123" s="160" t="s">
        <v>2933</v>
      </c>
      <c r="B2123" s="160" t="s">
        <v>2936</v>
      </c>
      <c r="E2123" s="227">
        <v>43190</v>
      </c>
      <c r="F2123" s="228">
        <v>60244956.240000002</v>
      </c>
      <c r="G2123" s="229">
        <v>1.5900000000000001E-2</v>
      </c>
    </row>
    <row r="2124" spans="1:7" x14ac:dyDescent="0.25">
      <c r="A2124" s="160" t="s">
        <v>2933</v>
      </c>
      <c r="B2124" s="160" t="s">
        <v>2937</v>
      </c>
      <c r="E2124" s="227">
        <v>43220</v>
      </c>
      <c r="F2124" s="228">
        <v>60244956.240000002</v>
      </c>
      <c r="G2124" s="229">
        <v>1.5900000000000001E-2</v>
      </c>
    </row>
    <row r="2125" spans="1:7" x14ac:dyDescent="0.25">
      <c r="A2125" s="160" t="s">
        <v>2933</v>
      </c>
      <c r="B2125" s="160" t="s">
        <v>2938</v>
      </c>
      <c r="E2125" s="227">
        <v>43251</v>
      </c>
      <c r="F2125" s="228">
        <v>60244956.240000002</v>
      </c>
      <c r="G2125" s="229">
        <v>1.5900000000000001E-2</v>
      </c>
    </row>
    <row r="2126" spans="1:7" x14ac:dyDescent="0.25">
      <c r="A2126" s="160" t="s">
        <v>2933</v>
      </c>
      <c r="B2126" s="160" t="s">
        <v>2939</v>
      </c>
      <c r="E2126" s="227">
        <v>43281</v>
      </c>
      <c r="F2126" s="228">
        <v>60244956.240000002</v>
      </c>
      <c r="G2126" s="229">
        <v>1.5900000000000001E-2</v>
      </c>
    </row>
    <row r="2127" spans="1:7" x14ac:dyDescent="0.25">
      <c r="A2127" s="160" t="s">
        <v>2933</v>
      </c>
      <c r="B2127" s="160" t="s">
        <v>2940</v>
      </c>
      <c r="E2127" s="227">
        <v>43312</v>
      </c>
      <c r="F2127" s="228">
        <v>60244956.240000002</v>
      </c>
      <c r="G2127" s="229">
        <v>1.5900000000000001E-2</v>
      </c>
    </row>
    <row r="2128" spans="1:7" x14ac:dyDescent="0.25">
      <c r="A2128" s="160" t="s">
        <v>2933</v>
      </c>
      <c r="B2128" s="160" t="s">
        <v>2941</v>
      </c>
      <c r="E2128" s="227">
        <v>43343</v>
      </c>
      <c r="F2128" s="228">
        <v>60244956.240000002</v>
      </c>
      <c r="G2128" s="229">
        <v>1.5900000000000001E-2</v>
      </c>
    </row>
    <row r="2129" spans="1:7" x14ac:dyDescent="0.25">
      <c r="A2129" s="160" t="s">
        <v>2933</v>
      </c>
      <c r="B2129" s="160" t="s">
        <v>2942</v>
      </c>
      <c r="E2129" s="227">
        <v>43373</v>
      </c>
      <c r="F2129" s="228">
        <v>60244956.240000002</v>
      </c>
      <c r="G2129" s="229">
        <v>1.5900000000000001E-2</v>
      </c>
    </row>
    <row r="2130" spans="1:7" x14ac:dyDescent="0.25">
      <c r="A2130" s="160" t="s">
        <v>2933</v>
      </c>
      <c r="B2130" s="160" t="s">
        <v>2943</v>
      </c>
      <c r="E2130" s="227">
        <v>43404</v>
      </c>
      <c r="F2130" s="228">
        <v>60244956.240000002</v>
      </c>
      <c r="G2130" s="229">
        <v>1.5900000000000001E-2</v>
      </c>
    </row>
    <row r="2131" spans="1:7" x14ac:dyDescent="0.25">
      <c r="A2131" s="160" t="s">
        <v>2933</v>
      </c>
      <c r="B2131" s="160" t="s">
        <v>2944</v>
      </c>
      <c r="E2131" s="227">
        <v>43434</v>
      </c>
      <c r="F2131" s="228">
        <v>60244956.240000002</v>
      </c>
      <c r="G2131" s="229">
        <v>1.5900000000000001E-2</v>
      </c>
    </row>
    <row r="2132" spans="1:7" x14ac:dyDescent="0.25">
      <c r="A2132" s="160" t="s">
        <v>2933</v>
      </c>
      <c r="B2132" s="160" t="s">
        <v>2945</v>
      </c>
      <c r="E2132" s="227">
        <v>43465</v>
      </c>
      <c r="F2132" s="228">
        <v>60240065.450000003</v>
      </c>
      <c r="G2132" s="229">
        <v>1.5900000000000001E-2</v>
      </c>
    </row>
    <row r="2133" spans="1:7" x14ac:dyDescent="0.25">
      <c r="A2133" s="160" t="s">
        <v>2946</v>
      </c>
      <c r="B2133" s="160" t="s">
        <v>2947</v>
      </c>
      <c r="E2133" s="227">
        <v>43131</v>
      </c>
      <c r="F2133" s="228">
        <v>40909308.350000001</v>
      </c>
      <c r="G2133" s="229">
        <v>1.5900000000000001E-2</v>
      </c>
    </row>
    <row r="2134" spans="1:7" x14ac:dyDescent="0.25">
      <c r="A2134" s="160" t="s">
        <v>2946</v>
      </c>
      <c r="B2134" s="160" t="s">
        <v>2948</v>
      </c>
      <c r="E2134" s="227">
        <v>43159</v>
      </c>
      <c r="F2134" s="228">
        <v>40909308.350000001</v>
      </c>
      <c r="G2134" s="229">
        <v>1.5900000000000001E-2</v>
      </c>
    </row>
    <row r="2135" spans="1:7" x14ac:dyDescent="0.25">
      <c r="A2135" s="160" t="s">
        <v>2946</v>
      </c>
      <c r="B2135" s="160" t="s">
        <v>2949</v>
      </c>
      <c r="E2135" s="227">
        <v>43190</v>
      </c>
      <c r="F2135" s="228">
        <v>40909308.350000001</v>
      </c>
      <c r="G2135" s="229">
        <v>1.5900000000000001E-2</v>
      </c>
    </row>
    <row r="2136" spans="1:7" x14ac:dyDescent="0.25">
      <c r="A2136" s="160" t="s">
        <v>2946</v>
      </c>
      <c r="B2136" s="160" t="s">
        <v>2950</v>
      </c>
      <c r="E2136" s="227">
        <v>43220</v>
      </c>
      <c r="F2136" s="228">
        <v>40909308.350000001</v>
      </c>
      <c r="G2136" s="229">
        <v>1.5900000000000001E-2</v>
      </c>
    </row>
    <row r="2137" spans="1:7" x14ac:dyDescent="0.25">
      <c r="A2137" s="160" t="s">
        <v>2946</v>
      </c>
      <c r="B2137" s="160" t="s">
        <v>2951</v>
      </c>
      <c r="E2137" s="227">
        <v>43251</v>
      </c>
      <c r="F2137" s="228">
        <v>40909308.350000001</v>
      </c>
      <c r="G2137" s="229">
        <v>1.5900000000000001E-2</v>
      </c>
    </row>
    <row r="2138" spans="1:7" x14ac:dyDescent="0.25">
      <c r="A2138" s="160" t="s">
        <v>2946</v>
      </c>
      <c r="B2138" s="160" t="s">
        <v>2952</v>
      </c>
      <c r="E2138" s="227">
        <v>43281</v>
      </c>
      <c r="F2138" s="228">
        <v>40909308.350000001</v>
      </c>
      <c r="G2138" s="229">
        <v>1.5900000000000001E-2</v>
      </c>
    </row>
    <row r="2139" spans="1:7" x14ac:dyDescent="0.25">
      <c r="A2139" s="160" t="s">
        <v>2946</v>
      </c>
      <c r="B2139" s="160" t="s">
        <v>2953</v>
      </c>
      <c r="E2139" s="227">
        <v>43312</v>
      </c>
      <c r="F2139" s="228">
        <v>40909308.350000001</v>
      </c>
      <c r="G2139" s="229">
        <v>1.5900000000000001E-2</v>
      </c>
    </row>
    <row r="2140" spans="1:7" x14ac:dyDescent="0.25">
      <c r="A2140" s="160" t="s">
        <v>2946</v>
      </c>
      <c r="B2140" s="160" t="s">
        <v>2954</v>
      </c>
      <c r="E2140" s="227">
        <v>43343</v>
      </c>
      <c r="F2140" s="228">
        <v>40909308.350000001</v>
      </c>
      <c r="G2140" s="229">
        <v>1.5900000000000001E-2</v>
      </c>
    </row>
    <row r="2141" spans="1:7" x14ac:dyDescent="0.25">
      <c r="A2141" s="160" t="s">
        <v>2946</v>
      </c>
      <c r="B2141" s="160" t="s">
        <v>2955</v>
      </c>
      <c r="E2141" s="227">
        <v>43373</v>
      </c>
      <c r="F2141" s="228">
        <v>40954324.829999998</v>
      </c>
      <c r="G2141" s="229">
        <v>1.5900000000000001E-2</v>
      </c>
    </row>
    <row r="2142" spans="1:7" x14ac:dyDescent="0.25">
      <c r="A2142" s="160" t="s">
        <v>2946</v>
      </c>
      <c r="B2142" s="160" t="s">
        <v>2956</v>
      </c>
      <c r="E2142" s="227">
        <v>43404</v>
      </c>
      <c r="F2142" s="228">
        <v>40999341.299999997</v>
      </c>
      <c r="G2142" s="229">
        <v>1.5900000000000001E-2</v>
      </c>
    </row>
    <row r="2143" spans="1:7" x14ac:dyDescent="0.25">
      <c r="A2143" s="160" t="s">
        <v>2946</v>
      </c>
      <c r="B2143" s="160" t="s">
        <v>2957</v>
      </c>
      <c r="E2143" s="227">
        <v>43434</v>
      </c>
      <c r="F2143" s="228">
        <v>41002301.979999997</v>
      </c>
      <c r="G2143" s="229">
        <v>1.5900000000000001E-2</v>
      </c>
    </row>
    <row r="2144" spans="1:7" x14ac:dyDescent="0.25">
      <c r="A2144" s="160" t="s">
        <v>2946</v>
      </c>
      <c r="B2144" s="160" t="s">
        <v>2958</v>
      </c>
      <c r="E2144" s="227">
        <v>43465</v>
      </c>
      <c r="F2144" s="228">
        <v>42166830.289999999</v>
      </c>
      <c r="G2144" s="229">
        <v>1.5900000000000001E-2</v>
      </c>
    </row>
    <row r="2145" spans="1:7" x14ac:dyDescent="0.25">
      <c r="A2145" s="160" t="s">
        <v>2959</v>
      </c>
      <c r="B2145" s="160" t="s">
        <v>2960</v>
      </c>
      <c r="E2145" s="227">
        <v>43131</v>
      </c>
      <c r="F2145" s="228">
        <v>0</v>
      </c>
      <c r="G2145" s="229">
        <v>0</v>
      </c>
    </row>
    <row r="2146" spans="1:7" x14ac:dyDescent="0.25">
      <c r="A2146" s="160" t="s">
        <v>2959</v>
      </c>
      <c r="B2146" s="160" t="s">
        <v>2961</v>
      </c>
      <c r="E2146" s="227">
        <v>43159</v>
      </c>
      <c r="F2146" s="228">
        <v>0</v>
      </c>
      <c r="G2146" s="229">
        <v>0</v>
      </c>
    </row>
    <row r="2147" spans="1:7" x14ac:dyDescent="0.25">
      <c r="A2147" s="160" t="s">
        <v>2959</v>
      </c>
      <c r="B2147" s="160" t="s">
        <v>2962</v>
      </c>
      <c r="E2147" s="227">
        <v>43190</v>
      </c>
      <c r="F2147" s="228">
        <v>0</v>
      </c>
      <c r="G2147" s="229">
        <v>0</v>
      </c>
    </row>
    <row r="2148" spans="1:7" x14ac:dyDescent="0.25">
      <c r="A2148" s="160" t="s">
        <v>2959</v>
      </c>
      <c r="B2148" s="160" t="s">
        <v>2963</v>
      </c>
      <c r="E2148" s="227">
        <v>43220</v>
      </c>
      <c r="F2148" s="228">
        <v>0</v>
      </c>
      <c r="G2148" s="229">
        <v>0</v>
      </c>
    </row>
    <row r="2149" spans="1:7" x14ac:dyDescent="0.25">
      <c r="A2149" s="160" t="s">
        <v>2959</v>
      </c>
      <c r="B2149" s="160" t="s">
        <v>2964</v>
      </c>
      <c r="E2149" s="227">
        <v>43251</v>
      </c>
      <c r="F2149" s="228">
        <v>0</v>
      </c>
      <c r="G2149" s="229">
        <v>0</v>
      </c>
    </row>
    <row r="2150" spans="1:7" x14ac:dyDescent="0.25">
      <c r="A2150" s="160" t="s">
        <v>2959</v>
      </c>
      <c r="B2150" s="160" t="s">
        <v>2965</v>
      </c>
      <c r="E2150" s="227">
        <v>43281</v>
      </c>
      <c r="F2150" s="228">
        <v>0</v>
      </c>
      <c r="G2150" s="229">
        <v>0</v>
      </c>
    </row>
    <row r="2151" spans="1:7" x14ac:dyDescent="0.25">
      <c r="A2151" s="160" t="s">
        <v>2959</v>
      </c>
      <c r="B2151" s="160" t="s">
        <v>2966</v>
      </c>
      <c r="E2151" s="227">
        <v>43312</v>
      </c>
      <c r="F2151" s="228">
        <v>0</v>
      </c>
      <c r="G2151" s="229">
        <v>0</v>
      </c>
    </row>
    <row r="2152" spans="1:7" x14ac:dyDescent="0.25">
      <c r="A2152" s="160" t="s">
        <v>2959</v>
      </c>
      <c r="B2152" s="160" t="s">
        <v>2967</v>
      </c>
      <c r="E2152" s="227">
        <v>43343</v>
      </c>
      <c r="F2152" s="228">
        <v>0</v>
      </c>
      <c r="G2152" s="229">
        <v>0</v>
      </c>
    </row>
    <row r="2153" spans="1:7" x14ac:dyDescent="0.25">
      <c r="A2153" s="160" t="s">
        <v>2959</v>
      </c>
      <c r="B2153" s="160" t="s">
        <v>2968</v>
      </c>
      <c r="E2153" s="227">
        <v>43373</v>
      </c>
      <c r="F2153" s="228">
        <v>0</v>
      </c>
      <c r="G2153" s="229">
        <v>0</v>
      </c>
    </row>
    <row r="2154" spans="1:7" x14ac:dyDescent="0.25">
      <c r="A2154" s="160" t="s">
        <v>2959</v>
      </c>
      <c r="B2154" s="160" t="s">
        <v>2969</v>
      </c>
      <c r="E2154" s="227">
        <v>43404</v>
      </c>
      <c r="F2154" s="228">
        <v>0</v>
      </c>
      <c r="G2154" s="229">
        <v>0</v>
      </c>
    </row>
    <row r="2155" spans="1:7" x14ac:dyDescent="0.25">
      <c r="A2155" s="160" t="s">
        <v>2959</v>
      </c>
      <c r="B2155" s="160" t="s">
        <v>2970</v>
      </c>
      <c r="E2155" s="227">
        <v>43434</v>
      </c>
      <c r="F2155" s="228">
        <v>0</v>
      </c>
      <c r="G2155" s="229">
        <v>0</v>
      </c>
    </row>
    <row r="2156" spans="1:7" x14ac:dyDescent="0.25">
      <c r="A2156" s="160" t="s">
        <v>2959</v>
      </c>
      <c r="B2156" s="160" t="s">
        <v>2971</v>
      </c>
      <c r="E2156" s="227">
        <v>43465</v>
      </c>
      <c r="F2156" s="228">
        <v>0</v>
      </c>
      <c r="G2156" s="229">
        <v>0</v>
      </c>
    </row>
    <row r="2157" spans="1:7" x14ac:dyDescent="0.25">
      <c r="A2157" s="160" t="s">
        <v>2972</v>
      </c>
      <c r="B2157" s="160" t="s">
        <v>2973</v>
      </c>
      <c r="E2157" s="227">
        <v>43131</v>
      </c>
      <c r="F2157" s="228">
        <v>0</v>
      </c>
      <c r="G2157" s="229">
        <v>0</v>
      </c>
    </row>
    <row r="2158" spans="1:7" x14ac:dyDescent="0.25">
      <c r="A2158" s="160" t="s">
        <v>2972</v>
      </c>
      <c r="B2158" s="160" t="s">
        <v>2974</v>
      </c>
      <c r="E2158" s="227">
        <v>43159</v>
      </c>
      <c r="F2158" s="228">
        <v>0</v>
      </c>
      <c r="G2158" s="229">
        <v>0</v>
      </c>
    </row>
    <row r="2159" spans="1:7" x14ac:dyDescent="0.25">
      <c r="A2159" s="160" t="s">
        <v>2972</v>
      </c>
      <c r="B2159" s="160" t="s">
        <v>2975</v>
      </c>
      <c r="E2159" s="227">
        <v>43190</v>
      </c>
      <c r="F2159" s="228">
        <v>0</v>
      </c>
      <c r="G2159" s="229">
        <v>0</v>
      </c>
    </row>
    <row r="2160" spans="1:7" x14ac:dyDescent="0.25">
      <c r="A2160" s="160" t="s">
        <v>2972</v>
      </c>
      <c r="B2160" s="160" t="s">
        <v>2976</v>
      </c>
      <c r="E2160" s="227">
        <v>43220</v>
      </c>
      <c r="F2160" s="228">
        <v>0</v>
      </c>
      <c r="G2160" s="229">
        <v>0</v>
      </c>
    </row>
    <row r="2161" spans="1:7" x14ac:dyDescent="0.25">
      <c r="A2161" s="160" t="s">
        <v>2972</v>
      </c>
      <c r="B2161" s="160" t="s">
        <v>2977</v>
      </c>
      <c r="E2161" s="227">
        <v>43251</v>
      </c>
      <c r="F2161" s="228">
        <v>0</v>
      </c>
      <c r="G2161" s="229">
        <v>0</v>
      </c>
    </row>
    <row r="2162" spans="1:7" x14ac:dyDescent="0.25">
      <c r="A2162" s="160" t="s">
        <v>2972</v>
      </c>
      <c r="B2162" s="160" t="s">
        <v>2978</v>
      </c>
      <c r="E2162" s="227">
        <v>43281</v>
      </c>
      <c r="F2162" s="228">
        <v>0</v>
      </c>
      <c r="G2162" s="229">
        <v>0</v>
      </c>
    </row>
    <row r="2163" spans="1:7" x14ac:dyDescent="0.25">
      <c r="A2163" s="160" t="s">
        <v>2972</v>
      </c>
      <c r="B2163" s="160" t="s">
        <v>2979</v>
      </c>
      <c r="E2163" s="227">
        <v>43312</v>
      </c>
      <c r="F2163" s="228">
        <v>0</v>
      </c>
      <c r="G2163" s="229">
        <v>0</v>
      </c>
    </row>
    <row r="2164" spans="1:7" x14ac:dyDescent="0.25">
      <c r="A2164" s="160" t="s">
        <v>2972</v>
      </c>
      <c r="B2164" s="160" t="s">
        <v>2980</v>
      </c>
      <c r="E2164" s="227">
        <v>43343</v>
      </c>
      <c r="F2164" s="228">
        <v>0</v>
      </c>
      <c r="G2164" s="229">
        <v>0</v>
      </c>
    </row>
    <row r="2165" spans="1:7" x14ac:dyDescent="0.25">
      <c r="A2165" s="160" t="s">
        <v>2972</v>
      </c>
      <c r="B2165" s="160" t="s">
        <v>2981</v>
      </c>
      <c r="E2165" s="227">
        <v>43373</v>
      </c>
      <c r="F2165" s="228">
        <v>0</v>
      </c>
      <c r="G2165" s="229">
        <v>0</v>
      </c>
    </row>
    <row r="2166" spans="1:7" x14ac:dyDescent="0.25">
      <c r="A2166" s="160" t="s">
        <v>2972</v>
      </c>
      <c r="B2166" s="160" t="s">
        <v>2982</v>
      </c>
      <c r="E2166" s="227">
        <v>43404</v>
      </c>
      <c r="F2166" s="228">
        <v>0</v>
      </c>
      <c r="G2166" s="229">
        <v>0</v>
      </c>
    </row>
    <row r="2167" spans="1:7" x14ac:dyDescent="0.25">
      <c r="A2167" s="160" t="s">
        <v>2972</v>
      </c>
      <c r="B2167" s="160" t="s">
        <v>2983</v>
      </c>
      <c r="E2167" s="227">
        <v>43434</v>
      </c>
      <c r="F2167" s="228">
        <v>0</v>
      </c>
      <c r="G2167" s="229">
        <v>0</v>
      </c>
    </row>
    <row r="2168" spans="1:7" x14ac:dyDescent="0.25">
      <c r="A2168" s="160" t="s">
        <v>2972</v>
      </c>
      <c r="B2168" s="160" t="s">
        <v>2984</v>
      </c>
      <c r="E2168" s="227">
        <v>43465</v>
      </c>
      <c r="F2168" s="228">
        <v>0</v>
      </c>
      <c r="G2168" s="229">
        <v>0</v>
      </c>
    </row>
    <row r="2169" spans="1:7" x14ac:dyDescent="0.25">
      <c r="A2169" s="160" t="s">
        <v>2985</v>
      </c>
      <c r="B2169" s="160" t="s">
        <v>2986</v>
      </c>
      <c r="E2169" s="227">
        <v>43131</v>
      </c>
      <c r="F2169" s="228">
        <v>0</v>
      </c>
      <c r="G2169" s="229">
        <v>0</v>
      </c>
    </row>
    <row r="2170" spans="1:7" x14ac:dyDescent="0.25">
      <c r="A2170" s="160" t="s">
        <v>2985</v>
      </c>
      <c r="B2170" s="160" t="s">
        <v>2987</v>
      </c>
      <c r="E2170" s="227">
        <v>43159</v>
      </c>
      <c r="F2170" s="228">
        <v>0</v>
      </c>
      <c r="G2170" s="229">
        <v>0</v>
      </c>
    </row>
    <row r="2171" spans="1:7" x14ac:dyDescent="0.25">
      <c r="A2171" s="160" t="s">
        <v>2985</v>
      </c>
      <c r="B2171" s="160" t="s">
        <v>2988</v>
      </c>
      <c r="E2171" s="227">
        <v>43190</v>
      </c>
      <c r="F2171" s="228">
        <v>0</v>
      </c>
      <c r="G2171" s="229">
        <v>0</v>
      </c>
    </row>
    <row r="2172" spans="1:7" x14ac:dyDescent="0.25">
      <c r="A2172" s="160" t="s">
        <v>2985</v>
      </c>
      <c r="B2172" s="160" t="s">
        <v>2989</v>
      </c>
      <c r="E2172" s="227">
        <v>43220</v>
      </c>
      <c r="F2172" s="228">
        <v>0</v>
      </c>
      <c r="G2172" s="229">
        <v>0</v>
      </c>
    </row>
    <row r="2173" spans="1:7" x14ac:dyDescent="0.25">
      <c r="A2173" s="160" t="s">
        <v>2985</v>
      </c>
      <c r="B2173" s="160" t="s">
        <v>2990</v>
      </c>
      <c r="E2173" s="227">
        <v>43251</v>
      </c>
      <c r="F2173" s="228">
        <v>0</v>
      </c>
      <c r="G2173" s="229">
        <v>0</v>
      </c>
    </row>
    <row r="2174" spans="1:7" x14ac:dyDescent="0.25">
      <c r="A2174" s="160" t="s">
        <v>2985</v>
      </c>
      <c r="B2174" s="160" t="s">
        <v>2991</v>
      </c>
      <c r="E2174" s="227">
        <v>43281</v>
      </c>
      <c r="F2174" s="228">
        <v>0</v>
      </c>
      <c r="G2174" s="229">
        <v>0</v>
      </c>
    </row>
    <row r="2175" spans="1:7" x14ac:dyDescent="0.25">
      <c r="A2175" s="160" t="s">
        <v>2985</v>
      </c>
      <c r="B2175" s="160" t="s">
        <v>2992</v>
      </c>
      <c r="E2175" s="227">
        <v>43312</v>
      </c>
      <c r="F2175" s="228">
        <v>0</v>
      </c>
      <c r="G2175" s="229">
        <v>0</v>
      </c>
    </row>
    <row r="2176" spans="1:7" x14ac:dyDescent="0.25">
      <c r="A2176" s="160" t="s">
        <v>2985</v>
      </c>
      <c r="B2176" s="160" t="s">
        <v>2993</v>
      </c>
      <c r="E2176" s="227">
        <v>43343</v>
      </c>
      <c r="F2176" s="228">
        <v>0</v>
      </c>
      <c r="G2176" s="229">
        <v>0</v>
      </c>
    </row>
    <row r="2177" spans="1:7" x14ac:dyDescent="0.25">
      <c r="A2177" s="160" t="s">
        <v>2985</v>
      </c>
      <c r="B2177" s="160" t="s">
        <v>2994</v>
      </c>
      <c r="E2177" s="227">
        <v>43373</v>
      </c>
      <c r="F2177" s="228">
        <v>0</v>
      </c>
      <c r="G2177" s="229">
        <v>0</v>
      </c>
    </row>
    <row r="2178" spans="1:7" x14ac:dyDescent="0.25">
      <c r="A2178" s="160" t="s">
        <v>2985</v>
      </c>
      <c r="B2178" s="160" t="s">
        <v>2995</v>
      </c>
      <c r="E2178" s="227">
        <v>43404</v>
      </c>
      <c r="F2178" s="228">
        <v>0</v>
      </c>
      <c r="G2178" s="229">
        <v>0</v>
      </c>
    </row>
    <row r="2179" spans="1:7" x14ac:dyDescent="0.25">
      <c r="A2179" s="160" t="s">
        <v>2985</v>
      </c>
      <c r="B2179" s="160" t="s">
        <v>2996</v>
      </c>
      <c r="E2179" s="227">
        <v>43434</v>
      </c>
      <c r="F2179" s="228">
        <v>0</v>
      </c>
      <c r="G2179" s="229">
        <v>0</v>
      </c>
    </row>
    <row r="2180" spans="1:7" x14ac:dyDescent="0.25">
      <c r="A2180" s="160" t="s">
        <v>2985</v>
      </c>
      <c r="B2180" s="160" t="s">
        <v>2997</v>
      </c>
      <c r="E2180" s="227">
        <v>43465</v>
      </c>
      <c r="F2180" s="228">
        <v>0</v>
      </c>
      <c r="G2180" s="229">
        <v>0</v>
      </c>
    </row>
    <row r="2181" spans="1:7" x14ac:dyDescent="0.25">
      <c r="A2181" s="160" t="s">
        <v>2998</v>
      </c>
      <c r="B2181" s="160" t="s">
        <v>2999</v>
      </c>
      <c r="E2181" s="227">
        <v>43131</v>
      </c>
      <c r="F2181" s="228">
        <v>30445508.780000001</v>
      </c>
      <c r="G2181" s="229">
        <v>2.1499999999999998E-2</v>
      </c>
    </row>
    <row r="2182" spans="1:7" x14ac:dyDescent="0.25">
      <c r="A2182" s="160" t="s">
        <v>2998</v>
      </c>
      <c r="B2182" s="160" t="s">
        <v>3000</v>
      </c>
      <c r="E2182" s="227">
        <v>43159</v>
      </c>
      <c r="F2182" s="228">
        <v>30445508.780000001</v>
      </c>
      <c r="G2182" s="229">
        <v>2.1499999999999998E-2</v>
      </c>
    </row>
    <row r="2183" spans="1:7" x14ac:dyDescent="0.25">
      <c r="A2183" s="160" t="s">
        <v>2998</v>
      </c>
      <c r="B2183" s="160" t="s">
        <v>3001</v>
      </c>
      <c r="E2183" s="227">
        <v>43190</v>
      </c>
      <c r="F2183" s="228">
        <v>30445508.780000001</v>
      </c>
      <c r="G2183" s="229">
        <v>2.1499999999999998E-2</v>
      </c>
    </row>
    <row r="2184" spans="1:7" x14ac:dyDescent="0.25">
      <c r="A2184" s="160" t="s">
        <v>2998</v>
      </c>
      <c r="B2184" s="160" t="s">
        <v>3002</v>
      </c>
      <c r="E2184" s="227">
        <v>43220</v>
      </c>
      <c r="F2184" s="228">
        <v>30445508.780000001</v>
      </c>
      <c r="G2184" s="229">
        <v>2.1499999999999998E-2</v>
      </c>
    </row>
    <row r="2185" spans="1:7" x14ac:dyDescent="0.25">
      <c r="A2185" s="160" t="s">
        <v>2998</v>
      </c>
      <c r="B2185" s="160" t="s">
        <v>3003</v>
      </c>
      <c r="E2185" s="227">
        <v>43251</v>
      </c>
      <c r="F2185" s="228">
        <v>30445508.780000001</v>
      </c>
      <c r="G2185" s="229">
        <v>2.1499999999999998E-2</v>
      </c>
    </row>
    <row r="2186" spans="1:7" x14ac:dyDescent="0.25">
      <c r="A2186" s="160" t="s">
        <v>2998</v>
      </c>
      <c r="B2186" s="160" t="s">
        <v>3004</v>
      </c>
      <c r="E2186" s="227">
        <v>43281</v>
      </c>
      <c r="F2186" s="228">
        <v>30445508.780000001</v>
      </c>
      <c r="G2186" s="229">
        <v>2.1499999999999998E-2</v>
      </c>
    </row>
    <row r="2187" spans="1:7" x14ac:dyDescent="0.25">
      <c r="A2187" s="160" t="s">
        <v>2998</v>
      </c>
      <c r="B2187" s="160" t="s">
        <v>3005</v>
      </c>
      <c r="E2187" s="227">
        <v>43312</v>
      </c>
      <c r="F2187" s="228">
        <v>30445508.780000001</v>
      </c>
      <c r="G2187" s="229">
        <v>2.1499999999999998E-2</v>
      </c>
    </row>
    <row r="2188" spans="1:7" x14ac:dyDescent="0.25">
      <c r="A2188" s="160" t="s">
        <v>2998</v>
      </c>
      <c r="B2188" s="160" t="s">
        <v>3006</v>
      </c>
      <c r="E2188" s="227">
        <v>43343</v>
      </c>
      <c r="F2188" s="228">
        <v>30445508.780000001</v>
      </c>
      <c r="G2188" s="229">
        <v>2.1499999999999998E-2</v>
      </c>
    </row>
    <row r="2189" spans="1:7" x14ac:dyDescent="0.25">
      <c r="A2189" s="160" t="s">
        <v>2998</v>
      </c>
      <c r="B2189" s="160" t="s">
        <v>3007</v>
      </c>
      <c r="E2189" s="227">
        <v>43373</v>
      </c>
      <c r="F2189" s="228">
        <v>30445508.780000001</v>
      </c>
      <c r="G2189" s="229">
        <v>2.1499999999999998E-2</v>
      </c>
    </row>
    <row r="2190" spans="1:7" x14ac:dyDescent="0.25">
      <c r="A2190" s="160" t="s">
        <v>2998</v>
      </c>
      <c r="B2190" s="160" t="s">
        <v>3008</v>
      </c>
      <c r="E2190" s="227">
        <v>43404</v>
      </c>
      <c r="F2190" s="228">
        <v>30445508.780000001</v>
      </c>
      <c r="G2190" s="229">
        <v>2.1499999999999998E-2</v>
      </c>
    </row>
    <row r="2191" spans="1:7" x14ac:dyDescent="0.25">
      <c r="A2191" s="160" t="s">
        <v>2998</v>
      </c>
      <c r="B2191" s="160" t="s">
        <v>3009</v>
      </c>
      <c r="E2191" s="227">
        <v>43434</v>
      </c>
      <c r="F2191" s="228">
        <v>30445508.780000001</v>
      </c>
      <c r="G2191" s="229">
        <v>2.1499999999999998E-2</v>
      </c>
    </row>
    <row r="2192" spans="1:7" x14ac:dyDescent="0.25">
      <c r="A2192" s="160" t="s">
        <v>2998</v>
      </c>
      <c r="B2192" s="160" t="s">
        <v>3010</v>
      </c>
      <c r="E2192" s="227">
        <v>43465</v>
      </c>
      <c r="F2192" s="228">
        <v>30445508.780000001</v>
      </c>
      <c r="G2192" s="229">
        <v>2.1499999999999998E-2</v>
      </c>
    </row>
    <row r="2193" spans="1:7" x14ac:dyDescent="0.25">
      <c r="A2193" s="160" t="s">
        <v>3011</v>
      </c>
      <c r="B2193" s="160" t="s">
        <v>3012</v>
      </c>
      <c r="E2193" s="227">
        <v>43131</v>
      </c>
      <c r="F2193" s="228">
        <v>12184234.439999999</v>
      </c>
      <c r="G2193" s="229">
        <v>2.1499999999999998E-2</v>
      </c>
    </row>
    <row r="2194" spans="1:7" x14ac:dyDescent="0.25">
      <c r="A2194" s="160" t="s">
        <v>3011</v>
      </c>
      <c r="B2194" s="160" t="s">
        <v>3013</v>
      </c>
      <c r="E2194" s="227">
        <v>43159</v>
      </c>
      <c r="F2194" s="228">
        <v>12184929.199999999</v>
      </c>
      <c r="G2194" s="229">
        <v>2.1499999999999998E-2</v>
      </c>
    </row>
    <row r="2195" spans="1:7" x14ac:dyDescent="0.25">
      <c r="A2195" s="160" t="s">
        <v>3011</v>
      </c>
      <c r="B2195" s="160" t="s">
        <v>3014</v>
      </c>
      <c r="E2195" s="227">
        <v>43190</v>
      </c>
      <c r="F2195" s="228">
        <v>12184929.199999999</v>
      </c>
      <c r="G2195" s="229">
        <v>2.1499999999999998E-2</v>
      </c>
    </row>
    <row r="2196" spans="1:7" x14ac:dyDescent="0.25">
      <c r="A2196" s="160" t="s">
        <v>3011</v>
      </c>
      <c r="B2196" s="160" t="s">
        <v>3015</v>
      </c>
      <c r="E2196" s="227">
        <v>43220</v>
      </c>
      <c r="F2196" s="228">
        <v>12184929.199999999</v>
      </c>
      <c r="G2196" s="229">
        <v>2.1499999999999998E-2</v>
      </c>
    </row>
    <row r="2197" spans="1:7" x14ac:dyDescent="0.25">
      <c r="A2197" s="160" t="s">
        <v>3011</v>
      </c>
      <c r="B2197" s="160" t="s">
        <v>3016</v>
      </c>
      <c r="E2197" s="227">
        <v>43251</v>
      </c>
      <c r="F2197" s="228">
        <v>12184929.199999999</v>
      </c>
      <c r="G2197" s="229">
        <v>2.1499999999999998E-2</v>
      </c>
    </row>
    <row r="2198" spans="1:7" x14ac:dyDescent="0.25">
      <c r="A2198" s="160" t="s">
        <v>3011</v>
      </c>
      <c r="B2198" s="160" t="s">
        <v>3017</v>
      </c>
      <c r="E2198" s="227">
        <v>43281</v>
      </c>
      <c r="F2198" s="228">
        <v>12184929.199999999</v>
      </c>
      <c r="G2198" s="229">
        <v>2.1499999999999998E-2</v>
      </c>
    </row>
    <row r="2199" spans="1:7" x14ac:dyDescent="0.25">
      <c r="A2199" s="160" t="s">
        <v>3011</v>
      </c>
      <c r="B2199" s="160" t="s">
        <v>3018</v>
      </c>
      <c r="E2199" s="227">
        <v>43312</v>
      </c>
      <c r="F2199" s="228">
        <v>12184929.199999999</v>
      </c>
      <c r="G2199" s="229">
        <v>2.1499999999999998E-2</v>
      </c>
    </row>
    <row r="2200" spans="1:7" x14ac:dyDescent="0.25">
      <c r="A2200" s="160" t="s">
        <v>3011</v>
      </c>
      <c r="B2200" s="160" t="s">
        <v>3019</v>
      </c>
      <c r="E2200" s="227">
        <v>43343</v>
      </c>
      <c r="F2200" s="228">
        <v>12184929.199999999</v>
      </c>
      <c r="G2200" s="229">
        <v>2.1499999999999998E-2</v>
      </c>
    </row>
    <row r="2201" spans="1:7" x14ac:dyDescent="0.25">
      <c r="A2201" s="160" t="s">
        <v>3011</v>
      </c>
      <c r="B2201" s="160" t="s">
        <v>3020</v>
      </c>
      <c r="E2201" s="227">
        <v>43373</v>
      </c>
      <c r="F2201" s="228">
        <v>12184929.199999999</v>
      </c>
      <c r="G2201" s="229">
        <v>2.1499999999999998E-2</v>
      </c>
    </row>
    <row r="2202" spans="1:7" x14ac:dyDescent="0.25">
      <c r="A2202" s="160" t="s">
        <v>3011</v>
      </c>
      <c r="B2202" s="160" t="s">
        <v>3021</v>
      </c>
      <c r="E2202" s="227">
        <v>43404</v>
      </c>
      <c r="F2202" s="228">
        <v>12184929.199999999</v>
      </c>
      <c r="G2202" s="229">
        <v>2.1499999999999998E-2</v>
      </c>
    </row>
    <row r="2203" spans="1:7" x14ac:dyDescent="0.25">
      <c r="A2203" s="160" t="s">
        <v>3011</v>
      </c>
      <c r="B2203" s="160" t="s">
        <v>3022</v>
      </c>
      <c r="E2203" s="227">
        <v>43434</v>
      </c>
      <c r="F2203" s="228">
        <v>12184929.199999999</v>
      </c>
      <c r="G2203" s="229">
        <v>2.1499999999999998E-2</v>
      </c>
    </row>
    <row r="2204" spans="1:7" x14ac:dyDescent="0.25">
      <c r="A2204" s="160" t="s">
        <v>3011</v>
      </c>
      <c r="B2204" s="160" t="s">
        <v>3023</v>
      </c>
      <c r="E2204" s="227">
        <v>43465</v>
      </c>
      <c r="F2204" s="228">
        <v>12184929.199999999</v>
      </c>
      <c r="G2204" s="229">
        <v>2.1499999999999998E-2</v>
      </c>
    </row>
    <row r="2205" spans="1:7" x14ac:dyDescent="0.25">
      <c r="A2205" s="160" t="s">
        <v>3024</v>
      </c>
      <c r="B2205" s="160" t="s">
        <v>3025</v>
      </c>
      <c r="E2205" s="227">
        <v>43131</v>
      </c>
      <c r="F2205" s="228">
        <v>0</v>
      </c>
      <c r="G2205" s="229">
        <v>0</v>
      </c>
    </row>
    <row r="2206" spans="1:7" x14ac:dyDescent="0.25">
      <c r="A2206" s="160" t="s">
        <v>3024</v>
      </c>
      <c r="B2206" s="160" t="s">
        <v>3026</v>
      </c>
      <c r="E2206" s="227">
        <v>43159</v>
      </c>
      <c r="F2206" s="228">
        <v>0</v>
      </c>
      <c r="G2206" s="229">
        <v>0</v>
      </c>
    </row>
    <row r="2207" spans="1:7" x14ac:dyDescent="0.25">
      <c r="A2207" s="160" t="s">
        <v>3024</v>
      </c>
      <c r="B2207" s="160" t="s">
        <v>3027</v>
      </c>
      <c r="E2207" s="227">
        <v>43190</v>
      </c>
      <c r="F2207" s="228">
        <v>0</v>
      </c>
      <c r="G2207" s="229">
        <v>0</v>
      </c>
    </row>
    <row r="2208" spans="1:7" x14ac:dyDescent="0.25">
      <c r="A2208" s="160" t="s">
        <v>3024</v>
      </c>
      <c r="B2208" s="160" t="s">
        <v>3028</v>
      </c>
      <c r="E2208" s="227">
        <v>43220</v>
      </c>
      <c r="F2208" s="228">
        <v>0</v>
      </c>
      <c r="G2208" s="229">
        <v>0</v>
      </c>
    </row>
    <row r="2209" spans="1:7" x14ac:dyDescent="0.25">
      <c r="A2209" s="160" t="s">
        <v>3024</v>
      </c>
      <c r="B2209" s="160" t="s">
        <v>3029</v>
      </c>
      <c r="E2209" s="227">
        <v>43251</v>
      </c>
      <c r="F2209" s="228">
        <v>0</v>
      </c>
      <c r="G2209" s="229">
        <v>0</v>
      </c>
    </row>
    <row r="2210" spans="1:7" x14ac:dyDescent="0.25">
      <c r="A2210" s="160" t="s">
        <v>3024</v>
      </c>
      <c r="B2210" s="160" t="s">
        <v>3030</v>
      </c>
      <c r="E2210" s="227">
        <v>43281</v>
      </c>
      <c r="F2210" s="228">
        <v>0</v>
      </c>
      <c r="G2210" s="229">
        <v>0</v>
      </c>
    </row>
    <row r="2211" spans="1:7" x14ac:dyDescent="0.25">
      <c r="A2211" s="160" t="s">
        <v>3024</v>
      </c>
      <c r="B2211" s="160" t="s">
        <v>3031</v>
      </c>
      <c r="E2211" s="227">
        <v>43312</v>
      </c>
      <c r="F2211" s="228">
        <v>0</v>
      </c>
      <c r="G2211" s="229">
        <v>0</v>
      </c>
    </row>
    <row r="2212" spans="1:7" x14ac:dyDescent="0.25">
      <c r="A2212" s="160" t="s">
        <v>3024</v>
      </c>
      <c r="B2212" s="160" t="s">
        <v>3032</v>
      </c>
      <c r="E2212" s="227">
        <v>43343</v>
      </c>
      <c r="F2212" s="228">
        <v>0</v>
      </c>
      <c r="G2212" s="229">
        <v>0</v>
      </c>
    </row>
    <row r="2213" spans="1:7" x14ac:dyDescent="0.25">
      <c r="A2213" s="160" t="s">
        <v>3024</v>
      </c>
      <c r="B2213" s="160" t="s">
        <v>3033</v>
      </c>
      <c r="E2213" s="227">
        <v>43373</v>
      </c>
      <c r="F2213" s="228">
        <v>0</v>
      </c>
      <c r="G2213" s="229">
        <v>0</v>
      </c>
    </row>
    <row r="2214" spans="1:7" x14ac:dyDescent="0.25">
      <c r="A2214" s="160" t="s">
        <v>3024</v>
      </c>
      <c r="B2214" s="160" t="s">
        <v>3034</v>
      </c>
      <c r="E2214" s="227">
        <v>43404</v>
      </c>
      <c r="F2214" s="228">
        <v>0</v>
      </c>
      <c r="G2214" s="229">
        <v>0</v>
      </c>
    </row>
    <row r="2215" spans="1:7" x14ac:dyDescent="0.25">
      <c r="A2215" s="160" t="s">
        <v>3024</v>
      </c>
      <c r="B2215" s="160" t="s">
        <v>3035</v>
      </c>
      <c r="E2215" s="227">
        <v>43434</v>
      </c>
      <c r="F2215" s="228">
        <v>0</v>
      </c>
      <c r="G2215" s="229">
        <v>0</v>
      </c>
    </row>
    <row r="2216" spans="1:7" x14ac:dyDescent="0.25">
      <c r="A2216" s="160" t="s">
        <v>3024</v>
      </c>
      <c r="B2216" s="160" t="s">
        <v>3036</v>
      </c>
      <c r="E2216" s="227">
        <v>43465</v>
      </c>
      <c r="F2216" s="228">
        <v>0</v>
      </c>
      <c r="G2216" s="229">
        <v>0</v>
      </c>
    </row>
    <row r="2217" spans="1:7" x14ac:dyDescent="0.25">
      <c r="A2217" s="160" t="s">
        <v>3037</v>
      </c>
      <c r="B2217" s="160" t="s">
        <v>3038</v>
      </c>
      <c r="E2217" s="227">
        <v>43131</v>
      </c>
      <c r="F2217" s="228">
        <v>35392941.299999997</v>
      </c>
      <c r="G2217" s="229">
        <v>3.4599999999999999E-2</v>
      </c>
    </row>
    <row r="2218" spans="1:7" x14ac:dyDescent="0.25">
      <c r="A2218" s="160" t="s">
        <v>3037</v>
      </c>
      <c r="B2218" s="160" t="s">
        <v>3039</v>
      </c>
      <c r="E2218" s="227">
        <v>43159</v>
      </c>
      <c r="F2218" s="228">
        <v>35392941.299999997</v>
      </c>
      <c r="G2218" s="229">
        <v>3.4599999999999999E-2</v>
      </c>
    </row>
    <row r="2219" spans="1:7" x14ac:dyDescent="0.25">
      <c r="A2219" s="160" t="s">
        <v>3037</v>
      </c>
      <c r="B2219" s="160" t="s">
        <v>3040</v>
      </c>
      <c r="E2219" s="227">
        <v>43190</v>
      </c>
      <c r="F2219" s="228">
        <v>35392941.299999997</v>
      </c>
      <c r="G2219" s="229">
        <v>3.4599999999999999E-2</v>
      </c>
    </row>
    <row r="2220" spans="1:7" x14ac:dyDescent="0.25">
      <c r="A2220" s="160" t="s">
        <v>3037</v>
      </c>
      <c r="B2220" s="160" t="s">
        <v>3041</v>
      </c>
      <c r="E2220" s="227">
        <v>43220</v>
      </c>
      <c r="F2220" s="228">
        <v>35392941.299999997</v>
      </c>
      <c r="G2220" s="229">
        <v>3.4599999999999999E-2</v>
      </c>
    </row>
    <row r="2221" spans="1:7" x14ac:dyDescent="0.25">
      <c r="A2221" s="160" t="s">
        <v>3037</v>
      </c>
      <c r="B2221" s="160" t="s">
        <v>3042</v>
      </c>
      <c r="E2221" s="227">
        <v>43251</v>
      </c>
      <c r="F2221" s="228">
        <v>35392941.299999997</v>
      </c>
      <c r="G2221" s="229">
        <v>3.4599999999999999E-2</v>
      </c>
    </row>
    <row r="2222" spans="1:7" x14ac:dyDescent="0.25">
      <c r="A2222" s="160" t="s">
        <v>3037</v>
      </c>
      <c r="B2222" s="160" t="s">
        <v>3043</v>
      </c>
      <c r="E2222" s="227">
        <v>43281</v>
      </c>
      <c r="F2222" s="228">
        <v>35392941.299999997</v>
      </c>
      <c r="G2222" s="229">
        <v>3.4599999999999999E-2</v>
      </c>
    </row>
    <row r="2223" spans="1:7" x14ac:dyDescent="0.25">
      <c r="A2223" s="160" t="s">
        <v>3037</v>
      </c>
      <c r="B2223" s="160" t="s">
        <v>3044</v>
      </c>
      <c r="E2223" s="227">
        <v>43312</v>
      </c>
      <c r="F2223" s="228">
        <v>35392941.299999997</v>
      </c>
      <c r="G2223" s="229">
        <v>3.4599999999999999E-2</v>
      </c>
    </row>
    <row r="2224" spans="1:7" x14ac:dyDescent="0.25">
      <c r="A2224" s="160" t="s">
        <v>3037</v>
      </c>
      <c r="B2224" s="160" t="s">
        <v>3045</v>
      </c>
      <c r="E2224" s="227">
        <v>43343</v>
      </c>
      <c r="F2224" s="228">
        <v>35392941.299999997</v>
      </c>
      <c r="G2224" s="229">
        <v>3.4599999999999999E-2</v>
      </c>
    </row>
    <row r="2225" spans="1:7" x14ac:dyDescent="0.25">
      <c r="A2225" s="160" t="s">
        <v>3037</v>
      </c>
      <c r="B2225" s="160" t="s">
        <v>3046</v>
      </c>
      <c r="E2225" s="227">
        <v>43373</v>
      </c>
      <c r="F2225" s="228">
        <v>35392941.299999997</v>
      </c>
      <c r="G2225" s="229">
        <v>3.4599999999999999E-2</v>
      </c>
    </row>
    <row r="2226" spans="1:7" x14ac:dyDescent="0.25">
      <c r="A2226" s="160" t="s">
        <v>3037</v>
      </c>
      <c r="B2226" s="160" t="s">
        <v>3047</v>
      </c>
      <c r="E2226" s="227">
        <v>43404</v>
      </c>
      <c r="F2226" s="228">
        <v>35392941.299999997</v>
      </c>
      <c r="G2226" s="229">
        <v>3.4599999999999999E-2</v>
      </c>
    </row>
    <row r="2227" spans="1:7" x14ac:dyDescent="0.25">
      <c r="A2227" s="160" t="s">
        <v>3037</v>
      </c>
      <c r="B2227" s="160" t="s">
        <v>3048</v>
      </c>
      <c r="E2227" s="227">
        <v>43434</v>
      </c>
      <c r="F2227" s="228">
        <v>35392941.299999997</v>
      </c>
      <c r="G2227" s="229">
        <v>3.4599999999999999E-2</v>
      </c>
    </row>
    <row r="2228" spans="1:7" x14ac:dyDescent="0.25">
      <c r="A2228" s="160" t="s">
        <v>3037</v>
      </c>
      <c r="B2228" s="160" t="s">
        <v>3049</v>
      </c>
      <c r="E2228" s="227">
        <v>43465</v>
      </c>
      <c r="F2228" s="228">
        <v>35800875.049999997</v>
      </c>
      <c r="G2228" s="229">
        <v>3.4599999999999999E-2</v>
      </c>
    </row>
    <row r="2229" spans="1:7" x14ac:dyDescent="0.25">
      <c r="A2229" s="160" t="s">
        <v>3050</v>
      </c>
      <c r="B2229" s="160" t="s">
        <v>3051</v>
      </c>
      <c r="E2229" s="227">
        <v>43131</v>
      </c>
      <c r="F2229" s="228">
        <v>28602461.440000001</v>
      </c>
      <c r="G2229" s="229">
        <v>3.49E-2</v>
      </c>
    </row>
    <row r="2230" spans="1:7" x14ac:dyDescent="0.25">
      <c r="A2230" s="160" t="s">
        <v>3050</v>
      </c>
      <c r="B2230" s="160" t="s">
        <v>3052</v>
      </c>
      <c r="E2230" s="227">
        <v>43159</v>
      </c>
      <c r="F2230" s="228">
        <v>28602461.440000001</v>
      </c>
      <c r="G2230" s="229">
        <v>3.49E-2</v>
      </c>
    </row>
    <row r="2231" spans="1:7" x14ac:dyDescent="0.25">
      <c r="A2231" s="160" t="s">
        <v>3050</v>
      </c>
      <c r="B2231" s="160" t="s">
        <v>3053</v>
      </c>
      <c r="E2231" s="227">
        <v>43190</v>
      </c>
      <c r="F2231" s="228">
        <v>28602461.440000001</v>
      </c>
      <c r="G2231" s="229">
        <v>3.49E-2</v>
      </c>
    </row>
    <row r="2232" spans="1:7" x14ac:dyDescent="0.25">
      <c r="A2232" s="160" t="s">
        <v>3050</v>
      </c>
      <c r="B2232" s="160" t="s">
        <v>3054</v>
      </c>
      <c r="E2232" s="227">
        <v>43220</v>
      </c>
      <c r="F2232" s="228">
        <v>28602461.440000001</v>
      </c>
      <c r="G2232" s="229">
        <v>3.49E-2</v>
      </c>
    </row>
    <row r="2233" spans="1:7" x14ac:dyDescent="0.25">
      <c r="A2233" s="160" t="s">
        <v>3050</v>
      </c>
      <c r="B2233" s="160" t="s">
        <v>3055</v>
      </c>
      <c r="E2233" s="227">
        <v>43251</v>
      </c>
      <c r="F2233" s="228">
        <v>28602461.440000001</v>
      </c>
      <c r="G2233" s="229">
        <v>3.49E-2</v>
      </c>
    </row>
    <row r="2234" spans="1:7" x14ac:dyDescent="0.25">
      <c r="A2234" s="160" t="s">
        <v>3050</v>
      </c>
      <c r="B2234" s="160" t="s">
        <v>3056</v>
      </c>
      <c r="E2234" s="227">
        <v>43281</v>
      </c>
      <c r="F2234" s="228">
        <v>28602461.440000001</v>
      </c>
      <c r="G2234" s="229">
        <v>3.49E-2</v>
      </c>
    </row>
    <row r="2235" spans="1:7" x14ac:dyDescent="0.25">
      <c r="A2235" s="160" t="s">
        <v>3050</v>
      </c>
      <c r="B2235" s="160" t="s">
        <v>3057</v>
      </c>
      <c r="E2235" s="227">
        <v>43312</v>
      </c>
      <c r="F2235" s="228">
        <v>28602461.440000001</v>
      </c>
      <c r="G2235" s="229">
        <v>3.49E-2</v>
      </c>
    </row>
    <row r="2236" spans="1:7" x14ac:dyDescent="0.25">
      <c r="A2236" s="160" t="s">
        <v>3050</v>
      </c>
      <c r="B2236" s="160" t="s">
        <v>3058</v>
      </c>
      <c r="E2236" s="227">
        <v>43343</v>
      </c>
      <c r="F2236" s="228">
        <v>28602461.440000001</v>
      </c>
      <c r="G2236" s="229">
        <v>3.49E-2</v>
      </c>
    </row>
    <row r="2237" spans="1:7" x14ac:dyDescent="0.25">
      <c r="A2237" s="160" t="s">
        <v>3050</v>
      </c>
      <c r="B2237" s="160" t="s">
        <v>3059</v>
      </c>
      <c r="E2237" s="227">
        <v>43373</v>
      </c>
      <c r="F2237" s="228">
        <v>28602461.440000001</v>
      </c>
      <c r="G2237" s="229">
        <v>3.49E-2</v>
      </c>
    </row>
    <row r="2238" spans="1:7" x14ac:dyDescent="0.25">
      <c r="A2238" s="160" t="s">
        <v>3050</v>
      </c>
      <c r="B2238" s="160" t="s">
        <v>3060</v>
      </c>
      <c r="E2238" s="227">
        <v>43404</v>
      </c>
      <c r="F2238" s="228">
        <v>28602461.440000001</v>
      </c>
      <c r="G2238" s="229">
        <v>3.49E-2</v>
      </c>
    </row>
    <row r="2239" spans="1:7" x14ac:dyDescent="0.25">
      <c r="A2239" s="160" t="s">
        <v>3050</v>
      </c>
      <c r="B2239" s="160" t="s">
        <v>3061</v>
      </c>
      <c r="E2239" s="227">
        <v>43434</v>
      </c>
      <c r="F2239" s="228">
        <v>28602843.760000002</v>
      </c>
      <c r="G2239" s="229">
        <v>3.49E-2</v>
      </c>
    </row>
    <row r="2240" spans="1:7" x14ac:dyDescent="0.25">
      <c r="A2240" s="160" t="s">
        <v>3050</v>
      </c>
      <c r="B2240" s="160" t="s">
        <v>3062</v>
      </c>
      <c r="E2240" s="227">
        <v>43465</v>
      </c>
      <c r="F2240" s="228">
        <v>28603226.07</v>
      </c>
      <c r="G2240" s="229">
        <v>3.49E-2</v>
      </c>
    </row>
    <row r="2241" spans="1:7" x14ac:dyDescent="0.25">
      <c r="A2241" s="160" t="s">
        <v>3063</v>
      </c>
      <c r="B2241" s="160" t="s">
        <v>3064</v>
      </c>
      <c r="E2241" s="227">
        <v>43131</v>
      </c>
      <c r="F2241" s="228">
        <v>0</v>
      </c>
      <c r="G2241" s="229">
        <v>3.49E-2</v>
      </c>
    </row>
    <row r="2242" spans="1:7" x14ac:dyDescent="0.25">
      <c r="A2242" s="160" t="s">
        <v>3063</v>
      </c>
      <c r="B2242" s="160" t="s">
        <v>3065</v>
      </c>
      <c r="E2242" s="227">
        <v>43159</v>
      </c>
      <c r="F2242" s="228">
        <v>0</v>
      </c>
      <c r="G2242" s="229">
        <v>3.49E-2</v>
      </c>
    </row>
    <row r="2243" spans="1:7" x14ac:dyDescent="0.25">
      <c r="A2243" s="160" t="s">
        <v>3063</v>
      </c>
      <c r="B2243" s="160" t="s">
        <v>3066</v>
      </c>
      <c r="E2243" s="227">
        <v>43190</v>
      </c>
      <c r="F2243" s="228">
        <v>0</v>
      </c>
      <c r="G2243" s="229">
        <v>3.49E-2</v>
      </c>
    </row>
    <row r="2244" spans="1:7" x14ac:dyDescent="0.25">
      <c r="A2244" s="160" t="s">
        <v>3063</v>
      </c>
      <c r="B2244" s="160" t="s">
        <v>3067</v>
      </c>
      <c r="E2244" s="227">
        <v>43220</v>
      </c>
      <c r="F2244" s="228">
        <v>0</v>
      </c>
      <c r="G2244" s="229">
        <v>3.49E-2</v>
      </c>
    </row>
    <row r="2245" spans="1:7" x14ac:dyDescent="0.25">
      <c r="A2245" s="160" t="s">
        <v>3063</v>
      </c>
      <c r="B2245" s="160" t="s">
        <v>3068</v>
      </c>
      <c r="E2245" s="227">
        <v>43251</v>
      </c>
      <c r="F2245" s="228">
        <v>0</v>
      </c>
      <c r="G2245" s="229">
        <v>3.49E-2</v>
      </c>
    </row>
    <row r="2246" spans="1:7" x14ac:dyDescent="0.25">
      <c r="A2246" s="160" t="s">
        <v>3063</v>
      </c>
      <c r="B2246" s="160" t="s">
        <v>3069</v>
      </c>
      <c r="E2246" s="227">
        <v>43281</v>
      </c>
      <c r="F2246" s="228">
        <v>0</v>
      </c>
      <c r="G2246" s="229">
        <v>3.49E-2</v>
      </c>
    </row>
    <row r="2247" spans="1:7" x14ac:dyDescent="0.25">
      <c r="A2247" s="160" t="s">
        <v>3063</v>
      </c>
      <c r="B2247" s="160" t="s">
        <v>3070</v>
      </c>
      <c r="E2247" s="227">
        <v>43312</v>
      </c>
      <c r="F2247" s="228">
        <v>0</v>
      </c>
      <c r="G2247" s="229">
        <v>3.49E-2</v>
      </c>
    </row>
    <row r="2248" spans="1:7" x14ac:dyDescent="0.25">
      <c r="A2248" s="160" t="s">
        <v>3063</v>
      </c>
      <c r="B2248" s="160" t="s">
        <v>3071</v>
      </c>
      <c r="E2248" s="227">
        <v>43343</v>
      </c>
      <c r="F2248" s="228">
        <v>0</v>
      </c>
      <c r="G2248" s="229">
        <v>3.49E-2</v>
      </c>
    </row>
    <row r="2249" spans="1:7" x14ac:dyDescent="0.25">
      <c r="A2249" s="160" t="s">
        <v>3063</v>
      </c>
      <c r="B2249" s="160" t="s">
        <v>3072</v>
      </c>
      <c r="E2249" s="227">
        <v>43373</v>
      </c>
      <c r="F2249" s="228">
        <v>0</v>
      </c>
      <c r="G2249" s="229">
        <v>3.49E-2</v>
      </c>
    </row>
    <row r="2250" spans="1:7" x14ac:dyDescent="0.25">
      <c r="A2250" s="160" t="s">
        <v>3063</v>
      </c>
      <c r="B2250" s="160" t="s">
        <v>3073</v>
      </c>
      <c r="E2250" s="227">
        <v>43404</v>
      </c>
      <c r="F2250" s="228">
        <v>0</v>
      </c>
      <c r="G2250" s="229">
        <v>3.49E-2</v>
      </c>
    </row>
    <row r="2251" spans="1:7" x14ac:dyDescent="0.25">
      <c r="A2251" s="160" t="s">
        <v>3063</v>
      </c>
      <c r="B2251" s="160" t="s">
        <v>3074</v>
      </c>
      <c r="E2251" s="227">
        <v>43434</v>
      </c>
      <c r="F2251" s="228">
        <v>0</v>
      </c>
      <c r="G2251" s="229">
        <v>3.49E-2</v>
      </c>
    </row>
    <row r="2252" spans="1:7" x14ac:dyDescent="0.25">
      <c r="A2252" s="160" t="s">
        <v>3063</v>
      </c>
      <c r="B2252" s="160" t="s">
        <v>3075</v>
      </c>
      <c r="E2252" s="227">
        <v>43465</v>
      </c>
      <c r="F2252" s="228">
        <v>0</v>
      </c>
      <c r="G2252" s="229">
        <v>3.49E-2</v>
      </c>
    </row>
    <row r="2253" spans="1:7" x14ac:dyDescent="0.25">
      <c r="A2253" s="160" t="s">
        <v>3076</v>
      </c>
      <c r="B2253" s="160" t="s">
        <v>3077</v>
      </c>
      <c r="E2253" s="227">
        <v>43131</v>
      </c>
      <c r="F2253" s="228">
        <v>1885500.95</v>
      </c>
      <c r="G2253" s="229">
        <v>3.4599999999999999E-2</v>
      </c>
    </row>
    <row r="2254" spans="1:7" x14ac:dyDescent="0.25">
      <c r="A2254" s="160" t="s">
        <v>3076</v>
      </c>
      <c r="B2254" s="160" t="s">
        <v>3078</v>
      </c>
      <c r="E2254" s="227">
        <v>43159</v>
      </c>
      <c r="F2254" s="228">
        <v>1885500.95</v>
      </c>
      <c r="G2254" s="229">
        <v>3.4599999999999999E-2</v>
      </c>
    </row>
    <row r="2255" spans="1:7" x14ac:dyDescent="0.25">
      <c r="A2255" s="160" t="s">
        <v>3076</v>
      </c>
      <c r="B2255" s="160" t="s">
        <v>3079</v>
      </c>
      <c r="E2255" s="227">
        <v>43190</v>
      </c>
      <c r="F2255" s="228">
        <v>1885500.95</v>
      </c>
      <c r="G2255" s="229">
        <v>3.4599999999999999E-2</v>
      </c>
    </row>
    <row r="2256" spans="1:7" x14ac:dyDescent="0.25">
      <c r="A2256" s="160" t="s">
        <v>3076</v>
      </c>
      <c r="B2256" s="160" t="s">
        <v>3080</v>
      </c>
      <c r="E2256" s="227">
        <v>43220</v>
      </c>
      <c r="F2256" s="228">
        <v>1885500.95</v>
      </c>
      <c r="G2256" s="229">
        <v>3.4599999999999999E-2</v>
      </c>
    </row>
    <row r="2257" spans="1:7" x14ac:dyDescent="0.25">
      <c r="A2257" s="160" t="s">
        <v>3076</v>
      </c>
      <c r="B2257" s="160" t="s">
        <v>3081</v>
      </c>
      <c r="E2257" s="227">
        <v>43251</v>
      </c>
      <c r="F2257" s="228">
        <v>1885500.95</v>
      </c>
      <c r="G2257" s="229">
        <v>3.4599999999999999E-2</v>
      </c>
    </row>
    <row r="2258" spans="1:7" x14ac:dyDescent="0.25">
      <c r="A2258" s="160" t="s">
        <v>3076</v>
      </c>
      <c r="B2258" s="160" t="s">
        <v>3082</v>
      </c>
      <c r="E2258" s="227">
        <v>43281</v>
      </c>
      <c r="F2258" s="228">
        <v>1885500.95</v>
      </c>
      <c r="G2258" s="229">
        <v>3.4599999999999999E-2</v>
      </c>
    </row>
    <row r="2259" spans="1:7" x14ac:dyDescent="0.25">
      <c r="A2259" s="160" t="s">
        <v>3076</v>
      </c>
      <c r="B2259" s="160" t="s">
        <v>3083</v>
      </c>
      <c r="E2259" s="227">
        <v>43312</v>
      </c>
      <c r="F2259" s="228">
        <v>1885500.95</v>
      </c>
      <c r="G2259" s="229">
        <v>3.4599999999999999E-2</v>
      </c>
    </row>
    <row r="2260" spans="1:7" x14ac:dyDescent="0.25">
      <c r="A2260" s="160" t="s">
        <v>3076</v>
      </c>
      <c r="B2260" s="160" t="s">
        <v>3084</v>
      </c>
      <c r="E2260" s="227">
        <v>43343</v>
      </c>
      <c r="F2260" s="228">
        <v>1885500.95</v>
      </c>
      <c r="G2260" s="229">
        <v>3.4599999999999999E-2</v>
      </c>
    </row>
    <row r="2261" spans="1:7" x14ac:dyDescent="0.25">
      <c r="A2261" s="160" t="s">
        <v>3076</v>
      </c>
      <c r="B2261" s="160" t="s">
        <v>3085</v>
      </c>
      <c r="E2261" s="227">
        <v>43373</v>
      </c>
      <c r="F2261" s="228">
        <v>1885500.95</v>
      </c>
      <c r="G2261" s="229">
        <v>3.4599999999999999E-2</v>
      </c>
    </row>
    <row r="2262" spans="1:7" x14ac:dyDescent="0.25">
      <c r="A2262" s="160" t="s">
        <v>3076</v>
      </c>
      <c r="B2262" s="160" t="s">
        <v>3086</v>
      </c>
      <c r="E2262" s="227">
        <v>43404</v>
      </c>
      <c r="F2262" s="228">
        <v>1885500.95</v>
      </c>
      <c r="G2262" s="229">
        <v>3.4599999999999999E-2</v>
      </c>
    </row>
    <row r="2263" spans="1:7" x14ac:dyDescent="0.25">
      <c r="A2263" s="160" t="s">
        <v>3076</v>
      </c>
      <c r="B2263" s="160" t="s">
        <v>3087</v>
      </c>
      <c r="E2263" s="227">
        <v>43434</v>
      </c>
      <c r="F2263" s="228">
        <v>1885500.95</v>
      </c>
      <c r="G2263" s="229">
        <v>3.4599999999999999E-2</v>
      </c>
    </row>
    <row r="2264" spans="1:7" x14ac:dyDescent="0.25">
      <c r="A2264" s="160" t="s">
        <v>3076</v>
      </c>
      <c r="B2264" s="160" t="s">
        <v>3088</v>
      </c>
      <c r="E2264" s="227">
        <v>43465</v>
      </c>
      <c r="F2264" s="228">
        <v>1884124.07</v>
      </c>
      <c r="G2264" s="229">
        <v>3.4599999999999999E-2</v>
      </c>
    </row>
    <row r="2265" spans="1:7" x14ac:dyDescent="0.25">
      <c r="A2265" s="160" t="s">
        <v>3089</v>
      </c>
      <c r="B2265" s="160" t="s">
        <v>3090</v>
      </c>
      <c r="E2265" s="227">
        <v>43131</v>
      </c>
      <c r="F2265" s="228">
        <v>6614758.1299999999</v>
      </c>
      <c r="G2265" s="229">
        <v>3.49E-2</v>
      </c>
    </row>
    <row r="2266" spans="1:7" x14ac:dyDescent="0.25">
      <c r="A2266" s="160" t="s">
        <v>3089</v>
      </c>
      <c r="B2266" s="160" t="s">
        <v>3091</v>
      </c>
      <c r="E2266" s="227">
        <v>43159</v>
      </c>
      <c r="F2266" s="228">
        <v>6614758.1299999999</v>
      </c>
      <c r="G2266" s="229">
        <v>3.49E-2</v>
      </c>
    </row>
    <row r="2267" spans="1:7" x14ac:dyDescent="0.25">
      <c r="A2267" s="160" t="s">
        <v>3089</v>
      </c>
      <c r="B2267" s="160" t="s">
        <v>3092</v>
      </c>
      <c r="E2267" s="227">
        <v>43190</v>
      </c>
      <c r="F2267" s="228">
        <v>6614758.1299999999</v>
      </c>
      <c r="G2267" s="229">
        <v>3.49E-2</v>
      </c>
    </row>
    <row r="2268" spans="1:7" x14ac:dyDescent="0.25">
      <c r="A2268" s="160" t="s">
        <v>3089</v>
      </c>
      <c r="B2268" s="160" t="s">
        <v>3093</v>
      </c>
      <c r="E2268" s="227">
        <v>43220</v>
      </c>
      <c r="F2268" s="228">
        <v>6614758.1299999999</v>
      </c>
      <c r="G2268" s="229">
        <v>3.49E-2</v>
      </c>
    </row>
    <row r="2269" spans="1:7" x14ac:dyDescent="0.25">
      <c r="A2269" s="160" t="s">
        <v>3089</v>
      </c>
      <c r="B2269" s="160" t="s">
        <v>3094</v>
      </c>
      <c r="E2269" s="227">
        <v>43251</v>
      </c>
      <c r="F2269" s="228">
        <v>6614758.1299999999</v>
      </c>
      <c r="G2269" s="229">
        <v>3.49E-2</v>
      </c>
    </row>
    <row r="2270" spans="1:7" x14ac:dyDescent="0.25">
      <c r="A2270" s="160" t="s">
        <v>3089</v>
      </c>
      <c r="B2270" s="160" t="s">
        <v>3095</v>
      </c>
      <c r="E2270" s="227">
        <v>43281</v>
      </c>
      <c r="F2270" s="228">
        <v>6614758.1299999999</v>
      </c>
      <c r="G2270" s="229">
        <v>3.49E-2</v>
      </c>
    </row>
    <row r="2271" spans="1:7" x14ac:dyDescent="0.25">
      <c r="A2271" s="160" t="s">
        <v>3089</v>
      </c>
      <c r="B2271" s="160" t="s">
        <v>3096</v>
      </c>
      <c r="E2271" s="227">
        <v>43312</v>
      </c>
      <c r="F2271" s="228">
        <v>6614758.1299999999</v>
      </c>
      <c r="G2271" s="229">
        <v>3.49E-2</v>
      </c>
    </row>
    <row r="2272" spans="1:7" x14ac:dyDescent="0.25">
      <c r="A2272" s="160" t="s">
        <v>3089</v>
      </c>
      <c r="B2272" s="160" t="s">
        <v>3097</v>
      </c>
      <c r="E2272" s="227">
        <v>43343</v>
      </c>
      <c r="F2272" s="228">
        <v>6614758.1299999999</v>
      </c>
      <c r="G2272" s="229">
        <v>3.49E-2</v>
      </c>
    </row>
    <row r="2273" spans="1:7" x14ac:dyDescent="0.25">
      <c r="A2273" s="160" t="s">
        <v>3089</v>
      </c>
      <c r="B2273" s="160" t="s">
        <v>3098</v>
      </c>
      <c r="E2273" s="227">
        <v>43373</v>
      </c>
      <c r="F2273" s="228">
        <v>6614758.1299999999</v>
      </c>
      <c r="G2273" s="229">
        <v>3.49E-2</v>
      </c>
    </row>
    <row r="2274" spans="1:7" x14ac:dyDescent="0.25">
      <c r="A2274" s="160" t="s">
        <v>3089</v>
      </c>
      <c r="B2274" s="160" t="s">
        <v>3099</v>
      </c>
      <c r="E2274" s="227">
        <v>43404</v>
      </c>
      <c r="F2274" s="228">
        <v>6623149.5800000001</v>
      </c>
      <c r="G2274" s="229">
        <v>3.49E-2</v>
      </c>
    </row>
    <row r="2275" spans="1:7" x14ac:dyDescent="0.25">
      <c r="A2275" s="160" t="s">
        <v>3089</v>
      </c>
      <c r="B2275" s="160" t="s">
        <v>3100</v>
      </c>
      <c r="E2275" s="227">
        <v>43434</v>
      </c>
      <c r="F2275" s="228">
        <v>6631541.0300000003</v>
      </c>
      <c r="G2275" s="229">
        <v>3.49E-2</v>
      </c>
    </row>
    <row r="2276" spans="1:7" x14ac:dyDescent="0.25">
      <c r="A2276" s="160" t="s">
        <v>3089</v>
      </c>
      <c r="B2276" s="160" t="s">
        <v>3101</v>
      </c>
      <c r="E2276" s="227">
        <v>43465</v>
      </c>
      <c r="F2276" s="228">
        <v>7208704.2999999998</v>
      </c>
      <c r="G2276" s="229">
        <v>3.49E-2</v>
      </c>
    </row>
    <row r="2277" spans="1:7" x14ac:dyDescent="0.25">
      <c r="A2277" s="160" t="s">
        <v>3102</v>
      </c>
      <c r="B2277" s="160" t="s">
        <v>3103</v>
      </c>
      <c r="E2277" s="227">
        <v>43131</v>
      </c>
      <c r="F2277" s="228">
        <v>13128270.76</v>
      </c>
      <c r="G2277" s="229">
        <v>9.6000000000000009E-3</v>
      </c>
    </row>
    <row r="2278" spans="1:7" x14ac:dyDescent="0.25">
      <c r="A2278" s="160" t="s">
        <v>3102</v>
      </c>
      <c r="B2278" s="160" t="s">
        <v>3104</v>
      </c>
      <c r="E2278" s="227">
        <v>43159</v>
      </c>
      <c r="F2278" s="228">
        <v>13128270.76</v>
      </c>
      <c r="G2278" s="229">
        <v>9.6000000000000009E-3</v>
      </c>
    </row>
    <row r="2279" spans="1:7" x14ac:dyDescent="0.25">
      <c r="A2279" s="160" t="s">
        <v>3102</v>
      </c>
      <c r="B2279" s="160" t="s">
        <v>3105</v>
      </c>
      <c r="E2279" s="227">
        <v>43190</v>
      </c>
      <c r="F2279" s="228">
        <v>13128270.76</v>
      </c>
      <c r="G2279" s="229">
        <v>9.6000000000000009E-3</v>
      </c>
    </row>
    <row r="2280" spans="1:7" x14ac:dyDescent="0.25">
      <c r="A2280" s="160" t="s">
        <v>3102</v>
      </c>
      <c r="B2280" s="160" t="s">
        <v>3106</v>
      </c>
      <c r="E2280" s="227">
        <v>43220</v>
      </c>
      <c r="F2280" s="228">
        <v>13128270.76</v>
      </c>
      <c r="G2280" s="229">
        <v>9.6000000000000009E-3</v>
      </c>
    </row>
    <row r="2281" spans="1:7" x14ac:dyDescent="0.25">
      <c r="A2281" s="160" t="s">
        <v>3102</v>
      </c>
      <c r="B2281" s="160" t="s">
        <v>3107</v>
      </c>
      <c r="E2281" s="227">
        <v>43251</v>
      </c>
      <c r="F2281" s="228">
        <v>13128270.76</v>
      </c>
      <c r="G2281" s="229">
        <v>9.6000000000000009E-3</v>
      </c>
    </row>
    <row r="2282" spans="1:7" x14ac:dyDescent="0.25">
      <c r="A2282" s="160" t="s">
        <v>3102</v>
      </c>
      <c r="B2282" s="160" t="s">
        <v>3108</v>
      </c>
      <c r="E2282" s="227">
        <v>43281</v>
      </c>
      <c r="F2282" s="228">
        <v>13128270.76</v>
      </c>
      <c r="G2282" s="229">
        <v>9.6000000000000009E-3</v>
      </c>
    </row>
    <row r="2283" spans="1:7" x14ac:dyDescent="0.25">
      <c r="A2283" s="160" t="s">
        <v>3102</v>
      </c>
      <c r="B2283" s="160" t="s">
        <v>3109</v>
      </c>
      <c r="E2283" s="227">
        <v>43312</v>
      </c>
      <c r="F2283" s="228">
        <v>13128270.76</v>
      </c>
      <c r="G2283" s="229">
        <v>9.6000000000000009E-3</v>
      </c>
    </row>
    <row r="2284" spans="1:7" x14ac:dyDescent="0.25">
      <c r="A2284" s="160" t="s">
        <v>3102</v>
      </c>
      <c r="B2284" s="160" t="s">
        <v>3110</v>
      </c>
      <c r="E2284" s="227">
        <v>43343</v>
      </c>
      <c r="F2284" s="228">
        <v>13128270.76</v>
      </c>
      <c r="G2284" s="229">
        <v>9.6000000000000009E-3</v>
      </c>
    </row>
    <row r="2285" spans="1:7" x14ac:dyDescent="0.25">
      <c r="A2285" s="160" t="s">
        <v>3102</v>
      </c>
      <c r="B2285" s="160" t="s">
        <v>3111</v>
      </c>
      <c r="E2285" s="227">
        <v>43373</v>
      </c>
      <c r="F2285" s="228">
        <v>13128270.76</v>
      </c>
      <c r="G2285" s="229">
        <v>9.6000000000000009E-3</v>
      </c>
    </row>
    <row r="2286" spans="1:7" x14ac:dyDescent="0.25">
      <c r="A2286" s="160" t="s">
        <v>3102</v>
      </c>
      <c r="B2286" s="160" t="s">
        <v>3112</v>
      </c>
      <c r="E2286" s="227">
        <v>43404</v>
      </c>
      <c r="F2286" s="228">
        <v>13128270.76</v>
      </c>
      <c r="G2286" s="229">
        <v>9.6000000000000009E-3</v>
      </c>
    </row>
    <row r="2287" spans="1:7" x14ac:dyDescent="0.25">
      <c r="A2287" s="160" t="s">
        <v>3102</v>
      </c>
      <c r="B2287" s="160" t="s">
        <v>3113</v>
      </c>
      <c r="E2287" s="227">
        <v>43434</v>
      </c>
      <c r="F2287" s="228">
        <v>13128270.76</v>
      </c>
      <c r="G2287" s="229">
        <v>9.6000000000000009E-3</v>
      </c>
    </row>
    <row r="2288" spans="1:7" x14ac:dyDescent="0.25">
      <c r="A2288" s="160" t="s">
        <v>3102</v>
      </c>
      <c r="B2288" s="160" t="s">
        <v>3114</v>
      </c>
      <c r="E2288" s="227">
        <v>43465</v>
      </c>
      <c r="F2288" s="228">
        <v>13128270.76</v>
      </c>
      <c r="G2288" s="229">
        <v>9.6000000000000009E-3</v>
      </c>
    </row>
    <row r="2289" spans="1:7" x14ac:dyDescent="0.25">
      <c r="A2289" s="160" t="s">
        <v>3115</v>
      </c>
      <c r="B2289" s="160" t="s">
        <v>3116</v>
      </c>
      <c r="E2289" s="227">
        <v>43131</v>
      </c>
      <c r="F2289" s="228">
        <v>0</v>
      </c>
      <c r="G2289" s="229">
        <v>0</v>
      </c>
    </row>
    <row r="2290" spans="1:7" x14ac:dyDescent="0.25">
      <c r="A2290" s="160" t="s">
        <v>3115</v>
      </c>
      <c r="B2290" s="160" t="s">
        <v>3117</v>
      </c>
      <c r="E2290" s="227">
        <v>43159</v>
      </c>
      <c r="F2290" s="228">
        <v>0</v>
      </c>
      <c r="G2290" s="229">
        <v>0</v>
      </c>
    </row>
    <row r="2291" spans="1:7" x14ac:dyDescent="0.25">
      <c r="A2291" s="160" t="s">
        <v>3115</v>
      </c>
      <c r="B2291" s="160" t="s">
        <v>3118</v>
      </c>
      <c r="E2291" s="227">
        <v>43190</v>
      </c>
      <c r="F2291" s="228">
        <v>0</v>
      </c>
      <c r="G2291" s="229">
        <v>0</v>
      </c>
    </row>
    <row r="2292" spans="1:7" x14ac:dyDescent="0.25">
      <c r="A2292" s="160" t="s">
        <v>3115</v>
      </c>
      <c r="B2292" s="160" t="s">
        <v>3119</v>
      </c>
      <c r="E2292" s="227">
        <v>43220</v>
      </c>
      <c r="F2292" s="228">
        <v>0</v>
      </c>
      <c r="G2292" s="229">
        <v>0</v>
      </c>
    </row>
    <row r="2293" spans="1:7" x14ac:dyDescent="0.25">
      <c r="A2293" s="160" t="s">
        <v>3115</v>
      </c>
      <c r="B2293" s="160" t="s">
        <v>3120</v>
      </c>
      <c r="E2293" s="227">
        <v>43251</v>
      </c>
      <c r="F2293" s="228">
        <v>0</v>
      </c>
      <c r="G2293" s="229">
        <v>0</v>
      </c>
    </row>
    <row r="2294" spans="1:7" x14ac:dyDescent="0.25">
      <c r="A2294" s="160" t="s">
        <v>3115</v>
      </c>
      <c r="B2294" s="160" t="s">
        <v>3121</v>
      </c>
      <c r="E2294" s="227">
        <v>43281</v>
      </c>
      <c r="F2294" s="228">
        <v>0</v>
      </c>
      <c r="G2294" s="229">
        <v>0</v>
      </c>
    </row>
    <row r="2295" spans="1:7" x14ac:dyDescent="0.25">
      <c r="A2295" s="160" t="s">
        <v>3115</v>
      </c>
      <c r="B2295" s="160" t="s">
        <v>3122</v>
      </c>
      <c r="E2295" s="227">
        <v>43312</v>
      </c>
      <c r="F2295" s="228">
        <v>0</v>
      </c>
      <c r="G2295" s="229">
        <v>0</v>
      </c>
    </row>
    <row r="2296" spans="1:7" x14ac:dyDescent="0.25">
      <c r="A2296" s="160" t="s">
        <v>3115</v>
      </c>
      <c r="B2296" s="160" t="s">
        <v>3123</v>
      </c>
      <c r="E2296" s="227">
        <v>43343</v>
      </c>
      <c r="F2296" s="228">
        <v>0</v>
      </c>
      <c r="G2296" s="229">
        <v>0</v>
      </c>
    </row>
    <row r="2297" spans="1:7" x14ac:dyDescent="0.25">
      <c r="A2297" s="160" t="s">
        <v>3115</v>
      </c>
      <c r="B2297" s="160" t="s">
        <v>3124</v>
      </c>
      <c r="E2297" s="227">
        <v>43373</v>
      </c>
      <c r="F2297" s="228">
        <v>0</v>
      </c>
      <c r="G2297" s="229">
        <v>0</v>
      </c>
    </row>
    <row r="2298" spans="1:7" x14ac:dyDescent="0.25">
      <c r="A2298" s="160" t="s">
        <v>3115</v>
      </c>
      <c r="B2298" s="160" t="s">
        <v>3125</v>
      </c>
      <c r="E2298" s="227">
        <v>43404</v>
      </c>
      <c r="F2298" s="228">
        <v>0</v>
      </c>
      <c r="G2298" s="229">
        <v>0</v>
      </c>
    </row>
    <row r="2299" spans="1:7" x14ac:dyDescent="0.25">
      <c r="A2299" s="160" t="s">
        <v>3115</v>
      </c>
      <c r="B2299" s="160" t="s">
        <v>3126</v>
      </c>
      <c r="E2299" s="227">
        <v>43434</v>
      </c>
      <c r="F2299" s="228">
        <v>0</v>
      </c>
      <c r="G2299" s="229">
        <v>0</v>
      </c>
    </row>
    <row r="2300" spans="1:7" x14ac:dyDescent="0.25">
      <c r="A2300" s="160" t="s">
        <v>3115</v>
      </c>
      <c r="B2300" s="160" t="s">
        <v>3127</v>
      </c>
      <c r="E2300" s="227">
        <v>43465</v>
      </c>
      <c r="F2300" s="228">
        <v>0</v>
      </c>
      <c r="G2300" s="229">
        <v>0</v>
      </c>
    </row>
    <row r="2301" spans="1:7" x14ac:dyDescent="0.25">
      <c r="A2301" s="160" t="s">
        <v>3128</v>
      </c>
      <c r="B2301" s="160" t="s">
        <v>3129</v>
      </c>
      <c r="E2301" s="227">
        <v>43131</v>
      </c>
      <c r="F2301" s="228">
        <v>13539297.01</v>
      </c>
      <c r="G2301" s="229">
        <v>2.2099999999999998E-2</v>
      </c>
    </row>
    <row r="2302" spans="1:7" x14ac:dyDescent="0.25">
      <c r="A2302" s="160" t="s">
        <v>3128</v>
      </c>
      <c r="B2302" s="160" t="s">
        <v>3130</v>
      </c>
      <c r="E2302" s="227">
        <v>43159</v>
      </c>
      <c r="F2302" s="228">
        <v>13539297.01</v>
      </c>
      <c r="G2302" s="229">
        <v>2.2099999999999998E-2</v>
      </c>
    </row>
    <row r="2303" spans="1:7" x14ac:dyDescent="0.25">
      <c r="A2303" s="160" t="s">
        <v>3128</v>
      </c>
      <c r="B2303" s="160" t="s">
        <v>3131</v>
      </c>
      <c r="E2303" s="227">
        <v>43190</v>
      </c>
      <c r="F2303" s="228">
        <v>13539297.01</v>
      </c>
      <c r="G2303" s="229">
        <v>2.2099999999999998E-2</v>
      </c>
    </row>
    <row r="2304" spans="1:7" x14ac:dyDescent="0.25">
      <c r="A2304" s="160" t="s">
        <v>3128</v>
      </c>
      <c r="B2304" s="160" t="s">
        <v>3132</v>
      </c>
      <c r="E2304" s="227">
        <v>43220</v>
      </c>
      <c r="F2304" s="228">
        <v>13539297.01</v>
      </c>
      <c r="G2304" s="229">
        <v>2.2099999999999998E-2</v>
      </c>
    </row>
    <row r="2305" spans="1:7" x14ac:dyDescent="0.25">
      <c r="A2305" s="160" t="s">
        <v>3128</v>
      </c>
      <c r="B2305" s="160" t="s">
        <v>3133</v>
      </c>
      <c r="E2305" s="227">
        <v>43251</v>
      </c>
      <c r="F2305" s="228">
        <v>13539297.01</v>
      </c>
      <c r="G2305" s="229">
        <v>2.2099999999999998E-2</v>
      </c>
    </row>
    <row r="2306" spans="1:7" x14ac:dyDescent="0.25">
      <c r="A2306" s="160" t="s">
        <v>3128</v>
      </c>
      <c r="B2306" s="160" t="s">
        <v>3134</v>
      </c>
      <c r="E2306" s="227">
        <v>43281</v>
      </c>
      <c r="F2306" s="228">
        <v>13539297.01</v>
      </c>
      <c r="G2306" s="229">
        <v>2.2099999999999998E-2</v>
      </c>
    </row>
    <row r="2307" spans="1:7" x14ac:dyDescent="0.25">
      <c r="A2307" s="160" t="s">
        <v>3128</v>
      </c>
      <c r="B2307" s="160" t="s">
        <v>3135</v>
      </c>
      <c r="E2307" s="227">
        <v>43312</v>
      </c>
      <c r="F2307" s="228">
        <v>13539297.01</v>
      </c>
      <c r="G2307" s="229">
        <v>2.2099999999999998E-2</v>
      </c>
    </row>
    <row r="2308" spans="1:7" x14ac:dyDescent="0.25">
      <c r="A2308" s="160" t="s">
        <v>3128</v>
      </c>
      <c r="B2308" s="160" t="s">
        <v>3136</v>
      </c>
      <c r="E2308" s="227">
        <v>43343</v>
      </c>
      <c r="F2308" s="228">
        <v>13539297.01</v>
      </c>
      <c r="G2308" s="229">
        <v>2.2099999999999998E-2</v>
      </c>
    </row>
    <row r="2309" spans="1:7" x14ac:dyDescent="0.25">
      <c r="A2309" s="160" t="s">
        <v>3128</v>
      </c>
      <c r="B2309" s="160" t="s">
        <v>3137</v>
      </c>
      <c r="E2309" s="227">
        <v>43373</v>
      </c>
      <c r="F2309" s="228">
        <v>13539297.01</v>
      </c>
      <c r="G2309" s="229">
        <v>2.2099999999999998E-2</v>
      </c>
    </row>
    <row r="2310" spans="1:7" x14ac:dyDescent="0.25">
      <c r="A2310" s="160" t="s">
        <v>3128</v>
      </c>
      <c r="B2310" s="160" t="s">
        <v>3138</v>
      </c>
      <c r="E2310" s="227">
        <v>43404</v>
      </c>
      <c r="F2310" s="228">
        <v>13539297.01</v>
      </c>
      <c r="G2310" s="229">
        <v>2.2099999999999998E-2</v>
      </c>
    </row>
    <row r="2311" spans="1:7" x14ac:dyDescent="0.25">
      <c r="A2311" s="160" t="s">
        <v>3128</v>
      </c>
      <c r="B2311" s="160" t="s">
        <v>3139</v>
      </c>
      <c r="E2311" s="227">
        <v>43434</v>
      </c>
      <c r="F2311" s="228">
        <v>13539297.01</v>
      </c>
      <c r="G2311" s="229">
        <v>2.2099999999999998E-2</v>
      </c>
    </row>
    <row r="2312" spans="1:7" x14ac:dyDescent="0.25">
      <c r="A2312" s="160" t="s">
        <v>3128</v>
      </c>
      <c r="B2312" s="160" t="s">
        <v>3140</v>
      </c>
      <c r="E2312" s="227">
        <v>43465</v>
      </c>
      <c r="F2312" s="228">
        <v>13539297.01</v>
      </c>
      <c r="G2312" s="229">
        <v>2.2099999999999998E-2</v>
      </c>
    </row>
    <row r="2313" spans="1:7" x14ac:dyDescent="0.25">
      <c r="A2313" s="160" t="s">
        <v>3141</v>
      </c>
      <c r="B2313" s="160" t="s">
        <v>3142</v>
      </c>
      <c r="E2313" s="227">
        <v>43131</v>
      </c>
      <c r="F2313" s="228">
        <v>2038901.46</v>
      </c>
      <c r="G2313" s="229">
        <v>2.2099999999999998E-2</v>
      </c>
    </row>
    <row r="2314" spans="1:7" x14ac:dyDescent="0.25">
      <c r="A2314" s="160" t="s">
        <v>3141</v>
      </c>
      <c r="B2314" s="160" t="s">
        <v>3143</v>
      </c>
      <c r="E2314" s="227">
        <v>43159</v>
      </c>
      <c r="F2314" s="228">
        <v>2038901.46</v>
      </c>
      <c r="G2314" s="229">
        <v>2.2099999999999998E-2</v>
      </c>
    </row>
    <row r="2315" spans="1:7" x14ac:dyDescent="0.25">
      <c r="A2315" s="160" t="s">
        <v>3141</v>
      </c>
      <c r="B2315" s="160" t="s">
        <v>3144</v>
      </c>
      <c r="E2315" s="227">
        <v>43190</v>
      </c>
      <c r="F2315" s="228">
        <v>2038901.46</v>
      </c>
      <c r="G2315" s="229">
        <v>2.2099999999999998E-2</v>
      </c>
    </row>
    <row r="2316" spans="1:7" x14ac:dyDescent="0.25">
      <c r="A2316" s="160" t="s">
        <v>3141</v>
      </c>
      <c r="B2316" s="160" t="s">
        <v>3145</v>
      </c>
      <c r="E2316" s="227">
        <v>43220</v>
      </c>
      <c r="F2316" s="228">
        <v>2038901.46</v>
      </c>
      <c r="G2316" s="229">
        <v>2.2099999999999998E-2</v>
      </c>
    </row>
    <row r="2317" spans="1:7" x14ac:dyDescent="0.25">
      <c r="A2317" s="160" t="s">
        <v>3141</v>
      </c>
      <c r="B2317" s="160" t="s">
        <v>3146</v>
      </c>
      <c r="E2317" s="227">
        <v>43251</v>
      </c>
      <c r="F2317" s="228">
        <v>2038901.46</v>
      </c>
      <c r="G2317" s="229">
        <v>2.2099999999999998E-2</v>
      </c>
    </row>
    <row r="2318" spans="1:7" x14ac:dyDescent="0.25">
      <c r="A2318" s="160" t="s">
        <v>3141</v>
      </c>
      <c r="B2318" s="160" t="s">
        <v>3147</v>
      </c>
      <c r="E2318" s="227">
        <v>43281</v>
      </c>
      <c r="F2318" s="228">
        <v>2038901.46</v>
      </c>
      <c r="G2318" s="229">
        <v>2.2099999999999998E-2</v>
      </c>
    </row>
    <row r="2319" spans="1:7" x14ac:dyDescent="0.25">
      <c r="A2319" s="160" t="s">
        <v>3141</v>
      </c>
      <c r="B2319" s="160" t="s">
        <v>3148</v>
      </c>
      <c r="E2319" s="227">
        <v>43312</v>
      </c>
      <c r="F2319" s="228">
        <v>2038901.46</v>
      </c>
      <c r="G2319" s="229">
        <v>2.2099999999999998E-2</v>
      </c>
    </row>
    <row r="2320" spans="1:7" x14ac:dyDescent="0.25">
      <c r="A2320" s="160" t="s">
        <v>3141</v>
      </c>
      <c r="B2320" s="160" t="s">
        <v>3149</v>
      </c>
      <c r="E2320" s="227">
        <v>43343</v>
      </c>
      <c r="F2320" s="228">
        <v>2038901.46</v>
      </c>
      <c r="G2320" s="229">
        <v>2.2099999999999998E-2</v>
      </c>
    </row>
    <row r="2321" spans="1:7" x14ac:dyDescent="0.25">
      <c r="A2321" s="160" t="s">
        <v>3141</v>
      </c>
      <c r="B2321" s="160" t="s">
        <v>3150</v>
      </c>
      <c r="E2321" s="227">
        <v>43373</v>
      </c>
      <c r="F2321" s="228">
        <v>2038901.46</v>
      </c>
      <c r="G2321" s="229">
        <v>2.2099999999999998E-2</v>
      </c>
    </row>
    <row r="2322" spans="1:7" x14ac:dyDescent="0.25">
      <c r="A2322" s="160" t="s">
        <v>3141</v>
      </c>
      <c r="B2322" s="160" t="s">
        <v>3151</v>
      </c>
      <c r="E2322" s="227">
        <v>43404</v>
      </c>
      <c r="F2322" s="228">
        <v>2038901.46</v>
      </c>
      <c r="G2322" s="229">
        <v>2.2099999999999998E-2</v>
      </c>
    </row>
    <row r="2323" spans="1:7" x14ac:dyDescent="0.25">
      <c r="A2323" s="160" t="s">
        <v>3141</v>
      </c>
      <c r="B2323" s="160" t="s">
        <v>3152</v>
      </c>
      <c r="E2323" s="227">
        <v>43434</v>
      </c>
      <c r="F2323" s="228">
        <v>2038901.46</v>
      </c>
      <c r="G2323" s="229">
        <v>2.2099999999999998E-2</v>
      </c>
    </row>
    <row r="2324" spans="1:7" x14ac:dyDescent="0.25">
      <c r="A2324" s="160" t="s">
        <v>3141</v>
      </c>
      <c r="B2324" s="160" t="s">
        <v>3153</v>
      </c>
      <c r="E2324" s="227">
        <v>43465</v>
      </c>
      <c r="F2324" s="228">
        <v>2038901.46</v>
      </c>
      <c r="G2324" s="229">
        <v>2.2099999999999998E-2</v>
      </c>
    </row>
    <row r="2325" spans="1:7" x14ac:dyDescent="0.25">
      <c r="A2325" s="160" t="s">
        <v>3154</v>
      </c>
      <c r="B2325" s="160" t="s">
        <v>3155</v>
      </c>
      <c r="E2325" s="227">
        <v>43131</v>
      </c>
      <c r="F2325" s="228">
        <v>0</v>
      </c>
      <c r="G2325" s="229">
        <v>0</v>
      </c>
    </row>
    <row r="2326" spans="1:7" x14ac:dyDescent="0.25">
      <c r="A2326" s="160" t="s">
        <v>3154</v>
      </c>
      <c r="B2326" s="160" t="s">
        <v>3156</v>
      </c>
      <c r="E2326" s="227">
        <v>43159</v>
      </c>
      <c r="F2326" s="228">
        <v>0</v>
      </c>
      <c r="G2326" s="229">
        <v>0</v>
      </c>
    </row>
    <row r="2327" spans="1:7" x14ac:dyDescent="0.25">
      <c r="A2327" s="160" t="s">
        <v>3154</v>
      </c>
      <c r="B2327" s="160" t="s">
        <v>3157</v>
      </c>
      <c r="E2327" s="227">
        <v>43190</v>
      </c>
      <c r="F2327" s="228">
        <v>0</v>
      </c>
      <c r="G2327" s="229">
        <v>0</v>
      </c>
    </row>
    <row r="2328" spans="1:7" x14ac:dyDescent="0.25">
      <c r="A2328" s="160" t="s">
        <v>3154</v>
      </c>
      <c r="B2328" s="160" t="s">
        <v>3158</v>
      </c>
      <c r="E2328" s="227">
        <v>43220</v>
      </c>
      <c r="F2328" s="228">
        <v>0</v>
      </c>
      <c r="G2328" s="229">
        <v>0</v>
      </c>
    </row>
    <row r="2329" spans="1:7" x14ac:dyDescent="0.25">
      <c r="A2329" s="160" t="s">
        <v>3154</v>
      </c>
      <c r="B2329" s="160" t="s">
        <v>3159</v>
      </c>
      <c r="E2329" s="227">
        <v>43251</v>
      </c>
      <c r="F2329" s="228">
        <v>0</v>
      </c>
      <c r="G2329" s="229">
        <v>0</v>
      </c>
    </row>
    <row r="2330" spans="1:7" x14ac:dyDescent="0.25">
      <c r="A2330" s="160" t="s">
        <v>3154</v>
      </c>
      <c r="B2330" s="160" t="s">
        <v>3160</v>
      </c>
      <c r="E2330" s="227">
        <v>43281</v>
      </c>
      <c r="F2330" s="228">
        <v>0</v>
      </c>
      <c r="G2330" s="229">
        <v>0</v>
      </c>
    </row>
    <row r="2331" spans="1:7" x14ac:dyDescent="0.25">
      <c r="A2331" s="160" t="s">
        <v>3154</v>
      </c>
      <c r="B2331" s="160" t="s">
        <v>3161</v>
      </c>
      <c r="E2331" s="227">
        <v>43312</v>
      </c>
      <c r="F2331" s="228">
        <v>0</v>
      </c>
      <c r="G2331" s="229">
        <v>0</v>
      </c>
    </row>
    <row r="2332" spans="1:7" x14ac:dyDescent="0.25">
      <c r="A2332" s="160" t="s">
        <v>3154</v>
      </c>
      <c r="B2332" s="160" t="s">
        <v>3162</v>
      </c>
      <c r="E2332" s="227">
        <v>43343</v>
      </c>
      <c r="F2332" s="228">
        <v>0</v>
      </c>
      <c r="G2332" s="229">
        <v>0</v>
      </c>
    </row>
    <row r="2333" spans="1:7" x14ac:dyDescent="0.25">
      <c r="A2333" s="160" t="s">
        <v>3154</v>
      </c>
      <c r="B2333" s="160" t="s">
        <v>3163</v>
      </c>
      <c r="E2333" s="227">
        <v>43373</v>
      </c>
      <c r="F2333" s="228">
        <v>0</v>
      </c>
      <c r="G2333" s="229">
        <v>0</v>
      </c>
    </row>
    <row r="2334" spans="1:7" x14ac:dyDescent="0.25">
      <c r="A2334" s="160" t="s">
        <v>3154</v>
      </c>
      <c r="B2334" s="160" t="s">
        <v>3164</v>
      </c>
      <c r="E2334" s="227">
        <v>43404</v>
      </c>
      <c r="F2334" s="228">
        <v>0</v>
      </c>
      <c r="G2334" s="229">
        <v>0</v>
      </c>
    </row>
    <row r="2335" spans="1:7" x14ac:dyDescent="0.25">
      <c r="A2335" s="160" t="s">
        <v>3154</v>
      </c>
      <c r="B2335" s="160" t="s">
        <v>3165</v>
      </c>
      <c r="E2335" s="227">
        <v>43434</v>
      </c>
      <c r="F2335" s="228">
        <v>0</v>
      </c>
      <c r="G2335" s="229">
        <v>0</v>
      </c>
    </row>
    <row r="2336" spans="1:7" x14ac:dyDescent="0.25">
      <c r="A2336" s="160" t="s">
        <v>3154</v>
      </c>
      <c r="B2336" s="160" t="s">
        <v>3166</v>
      </c>
      <c r="E2336" s="227">
        <v>43465</v>
      </c>
      <c r="F2336" s="228">
        <v>0</v>
      </c>
      <c r="G2336" s="229">
        <v>0</v>
      </c>
    </row>
    <row r="2337" spans="1:7" x14ac:dyDescent="0.25">
      <c r="A2337" s="160" t="s">
        <v>3167</v>
      </c>
      <c r="B2337" s="160" t="s">
        <v>3168</v>
      </c>
      <c r="E2337" s="227">
        <v>43131</v>
      </c>
      <c r="F2337" s="228">
        <v>16462783.439999999</v>
      </c>
      <c r="G2337" s="229">
        <v>3.4700000000000002E-2</v>
      </c>
    </row>
    <row r="2338" spans="1:7" x14ac:dyDescent="0.25">
      <c r="A2338" s="160" t="s">
        <v>3167</v>
      </c>
      <c r="B2338" s="160" t="s">
        <v>3169</v>
      </c>
      <c r="E2338" s="227">
        <v>43159</v>
      </c>
      <c r="F2338" s="228">
        <v>16462783.439999999</v>
      </c>
      <c r="G2338" s="229">
        <v>3.4700000000000002E-2</v>
      </c>
    </row>
    <row r="2339" spans="1:7" x14ac:dyDescent="0.25">
      <c r="A2339" s="160" t="s">
        <v>3167</v>
      </c>
      <c r="B2339" s="160" t="s">
        <v>3170</v>
      </c>
      <c r="E2339" s="227">
        <v>43190</v>
      </c>
      <c r="F2339" s="228">
        <v>16462783.439999999</v>
      </c>
      <c r="G2339" s="229">
        <v>3.4700000000000002E-2</v>
      </c>
    </row>
    <row r="2340" spans="1:7" x14ac:dyDescent="0.25">
      <c r="A2340" s="160" t="s">
        <v>3167</v>
      </c>
      <c r="B2340" s="160" t="s">
        <v>3171</v>
      </c>
      <c r="E2340" s="227">
        <v>43220</v>
      </c>
      <c r="F2340" s="228">
        <v>16462783.439999999</v>
      </c>
      <c r="G2340" s="229">
        <v>3.4700000000000002E-2</v>
      </c>
    </row>
    <row r="2341" spans="1:7" x14ac:dyDescent="0.25">
      <c r="A2341" s="160" t="s">
        <v>3167</v>
      </c>
      <c r="B2341" s="160" t="s">
        <v>3172</v>
      </c>
      <c r="E2341" s="227">
        <v>43251</v>
      </c>
      <c r="F2341" s="228">
        <v>16462783.439999999</v>
      </c>
      <c r="G2341" s="229">
        <v>3.4700000000000002E-2</v>
      </c>
    </row>
    <row r="2342" spans="1:7" x14ac:dyDescent="0.25">
      <c r="A2342" s="160" t="s">
        <v>3167</v>
      </c>
      <c r="B2342" s="160" t="s">
        <v>3173</v>
      </c>
      <c r="E2342" s="227">
        <v>43281</v>
      </c>
      <c r="F2342" s="228">
        <v>16462783.439999999</v>
      </c>
      <c r="G2342" s="229">
        <v>3.4700000000000002E-2</v>
      </c>
    </row>
    <row r="2343" spans="1:7" x14ac:dyDescent="0.25">
      <c r="A2343" s="160" t="s">
        <v>3167</v>
      </c>
      <c r="B2343" s="160" t="s">
        <v>3174</v>
      </c>
      <c r="E2343" s="227">
        <v>43312</v>
      </c>
      <c r="F2343" s="228">
        <v>16462783.439999999</v>
      </c>
      <c r="G2343" s="229">
        <v>3.4700000000000002E-2</v>
      </c>
    </row>
    <row r="2344" spans="1:7" x14ac:dyDescent="0.25">
      <c r="A2344" s="160" t="s">
        <v>3167</v>
      </c>
      <c r="B2344" s="160" t="s">
        <v>3175</v>
      </c>
      <c r="E2344" s="227">
        <v>43343</v>
      </c>
      <c r="F2344" s="228">
        <v>16462783.439999999</v>
      </c>
      <c r="G2344" s="229">
        <v>3.4700000000000002E-2</v>
      </c>
    </row>
    <row r="2345" spans="1:7" x14ac:dyDescent="0.25">
      <c r="A2345" s="160" t="s">
        <v>3167</v>
      </c>
      <c r="B2345" s="160" t="s">
        <v>3176</v>
      </c>
      <c r="E2345" s="227">
        <v>43373</v>
      </c>
      <c r="F2345" s="228">
        <v>16462783.439999999</v>
      </c>
      <c r="G2345" s="229">
        <v>3.4700000000000002E-2</v>
      </c>
    </row>
    <row r="2346" spans="1:7" x14ac:dyDescent="0.25">
      <c r="A2346" s="160" t="s">
        <v>3167</v>
      </c>
      <c r="B2346" s="160" t="s">
        <v>3177</v>
      </c>
      <c r="E2346" s="227">
        <v>43404</v>
      </c>
      <c r="F2346" s="228">
        <v>16462783.439999999</v>
      </c>
      <c r="G2346" s="229">
        <v>3.4700000000000002E-2</v>
      </c>
    </row>
    <row r="2347" spans="1:7" x14ac:dyDescent="0.25">
      <c r="A2347" s="160" t="s">
        <v>3167</v>
      </c>
      <c r="B2347" s="160" t="s">
        <v>3178</v>
      </c>
      <c r="E2347" s="227">
        <v>43434</v>
      </c>
      <c r="F2347" s="228">
        <v>16462783.439999999</v>
      </c>
      <c r="G2347" s="229">
        <v>3.4700000000000002E-2</v>
      </c>
    </row>
    <row r="2348" spans="1:7" x14ac:dyDescent="0.25">
      <c r="A2348" s="160" t="s">
        <v>3167</v>
      </c>
      <c r="B2348" s="160" t="s">
        <v>3179</v>
      </c>
      <c r="E2348" s="227">
        <v>43465</v>
      </c>
      <c r="F2348" s="228">
        <v>16462783.439999999</v>
      </c>
      <c r="G2348" s="229">
        <v>3.4700000000000002E-2</v>
      </c>
    </row>
    <row r="2349" spans="1:7" x14ac:dyDescent="0.25">
      <c r="A2349" s="160" t="s">
        <v>3180</v>
      </c>
      <c r="B2349" s="160" t="s">
        <v>3181</v>
      </c>
      <c r="E2349" s="227">
        <v>43131</v>
      </c>
      <c r="F2349" s="228">
        <v>11127611.060000001</v>
      </c>
      <c r="G2349" s="229">
        <v>3.5099999999999999E-2</v>
      </c>
    </row>
    <row r="2350" spans="1:7" x14ac:dyDescent="0.25">
      <c r="A2350" s="160" t="s">
        <v>3180</v>
      </c>
      <c r="B2350" s="160" t="s">
        <v>3182</v>
      </c>
      <c r="E2350" s="227">
        <v>43159</v>
      </c>
      <c r="F2350" s="228">
        <v>11127611.060000001</v>
      </c>
      <c r="G2350" s="229">
        <v>3.5099999999999999E-2</v>
      </c>
    </row>
    <row r="2351" spans="1:7" x14ac:dyDescent="0.25">
      <c r="A2351" s="160" t="s">
        <v>3180</v>
      </c>
      <c r="B2351" s="160" t="s">
        <v>3183</v>
      </c>
      <c r="E2351" s="227">
        <v>43190</v>
      </c>
      <c r="F2351" s="228">
        <v>11127611.060000001</v>
      </c>
      <c r="G2351" s="229">
        <v>3.5099999999999999E-2</v>
      </c>
    </row>
    <row r="2352" spans="1:7" x14ac:dyDescent="0.25">
      <c r="A2352" s="160" t="s">
        <v>3180</v>
      </c>
      <c r="B2352" s="160" t="s">
        <v>3184</v>
      </c>
      <c r="E2352" s="227">
        <v>43220</v>
      </c>
      <c r="F2352" s="228">
        <v>11127611.060000001</v>
      </c>
      <c r="G2352" s="229">
        <v>3.5099999999999999E-2</v>
      </c>
    </row>
    <row r="2353" spans="1:7" x14ac:dyDescent="0.25">
      <c r="A2353" s="160" t="s">
        <v>3180</v>
      </c>
      <c r="B2353" s="160" t="s">
        <v>3185</v>
      </c>
      <c r="E2353" s="227">
        <v>43251</v>
      </c>
      <c r="F2353" s="228">
        <v>11127611.060000001</v>
      </c>
      <c r="G2353" s="229">
        <v>3.5099999999999999E-2</v>
      </c>
    </row>
    <row r="2354" spans="1:7" x14ac:dyDescent="0.25">
      <c r="A2354" s="160" t="s">
        <v>3180</v>
      </c>
      <c r="B2354" s="160" t="s">
        <v>3186</v>
      </c>
      <c r="E2354" s="227">
        <v>43281</v>
      </c>
      <c r="F2354" s="228">
        <v>11127611.060000001</v>
      </c>
      <c r="G2354" s="229">
        <v>3.5099999999999999E-2</v>
      </c>
    </row>
    <row r="2355" spans="1:7" x14ac:dyDescent="0.25">
      <c r="A2355" s="160" t="s">
        <v>3180</v>
      </c>
      <c r="B2355" s="160" t="s">
        <v>3187</v>
      </c>
      <c r="E2355" s="227">
        <v>43312</v>
      </c>
      <c r="F2355" s="228">
        <v>11127611.060000001</v>
      </c>
      <c r="G2355" s="229">
        <v>3.5099999999999999E-2</v>
      </c>
    </row>
    <row r="2356" spans="1:7" x14ac:dyDescent="0.25">
      <c r="A2356" s="160" t="s">
        <v>3180</v>
      </c>
      <c r="B2356" s="160" t="s">
        <v>3188</v>
      </c>
      <c r="E2356" s="227">
        <v>43343</v>
      </c>
      <c r="F2356" s="228">
        <v>11127611.060000001</v>
      </c>
      <c r="G2356" s="229">
        <v>3.5099999999999999E-2</v>
      </c>
    </row>
    <row r="2357" spans="1:7" x14ac:dyDescent="0.25">
      <c r="A2357" s="160" t="s">
        <v>3180</v>
      </c>
      <c r="B2357" s="160" t="s">
        <v>3189</v>
      </c>
      <c r="E2357" s="227">
        <v>43373</v>
      </c>
      <c r="F2357" s="228">
        <v>11127611.060000001</v>
      </c>
      <c r="G2357" s="229">
        <v>3.5099999999999999E-2</v>
      </c>
    </row>
    <row r="2358" spans="1:7" x14ac:dyDescent="0.25">
      <c r="A2358" s="160" t="s">
        <v>3180</v>
      </c>
      <c r="B2358" s="160" t="s">
        <v>3190</v>
      </c>
      <c r="E2358" s="227">
        <v>43404</v>
      </c>
      <c r="F2358" s="228">
        <v>11127611.060000001</v>
      </c>
      <c r="G2358" s="229">
        <v>3.5099999999999999E-2</v>
      </c>
    </row>
    <row r="2359" spans="1:7" x14ac:dyDescent="0.25">
      <c r="A2359" s="160" t="s">
        <v>3180</v>
      </c>
      <c r="B2359" s="160" t="s">
        <v>3191</v>
      </c>
      <c r="E2359" s="227">
        <v>43434</v>
      </c>
      <c r="F2359" s="228">
        <v>11127759.779999999</v>
      </c>
      <c r="G2359" s="229">
        <v>3.5099999999999999E-2</v>
      </c>
    </row>
    <row r="2360" spans="1:7" x14ac:dyDescent="0.25">
      <c r="A2360" s="160" t="s">
        <v>3180</v>
      </c>
      <c r="B2360" s="160" t="s">
        <v>3192</v>
      </c>
      <c r="E2360" s="227">
        <v>43465</v>
      </c>
      <c r="F2360" s="228">
        <v>11127908.5</v>
      </c>
      <c r="G2360" s="229">
        <v>3.5099999999999999E-2</v>
      </c>
    </row>
    <row r="2361" spans="1:7" x14ac:dyDescent="0.25">
      <c r="A2361" s="160" t="s">
        <v>3193</v>
      </c>
      <c r="B2361" s="160" t="s">
        <v>3194</v>
      </c>
      <c r="E2361" s="227">
        <v>43131</v>
      </c>
      <c r="F2361" s="228">
        <v>0</v>
      </c>
      <c r="G2361" s="229">
        <v>3.5099999999999999E-2</v>
      </c>
    </row>
    <row r="2362" spans="1:7" x14ac:dyDescent="0.25">
      <c r="A2362" s="160" t="s">
        <v>3193</v>
      </c>
      <c r="B2362" s="160" t="s">
        <v>3195</v>
      </c>
      <c r="E2362" s="227">
        <v>43159</v>
      </c>
      <c r="F2362" s="228">
        <v>0</v>
      </c>
      <c r="G2362" s="229">
        <v>3.5099999999999999E-2</v>
      </c>
    </row>
    <row r="2363" spans="1:7" x14ac:dyDescent="0.25">
      <c r="A2363" s="160" t="s">
        <v>3193</v>
      </c>
      <c r="B2363" s="160" t="s">
        <v>3196</v>
      </c>
      <c r="E2363" s="227">
        <v>43190</v>
      </c>
      <c r="F2363" s="228">
        <v>0</v>
      </c>
      <c r="G2363" s="229">
        <v>3.5099999999999999E-2</v>
      </c>
    </row>
    <row r="2364" spans="1:7" x14ac:dyDescent="0.25">
      <c r="A2364" s="160" t="s">
        <v>3193</v>
      </c>
      <c r="B2364" s="160" t="s">
        <v>3197</v>
      </c>
      <c r="E2364" s="227">
        <v>43220</v>
      </c>
      <c r="F2364" s="228">
        <v>0</v>
      </c>
      <c r="G2364" s="229">
        <v>3.5099999999999999E-2</v>
      </c>
    </row>
    <row r="2365" spans="1:7" x14ac:dyDescent="0.25">
      <c r="A2365" s="160" t="s">
        <v>3193</v>
      </c>
      <c r="B2365" s="160" t="s">
        <v>3198</v>
      </c>
      <c r="E2365" s="227">
        <v>43251</v>
      </c>
      <c r="F2365" s="228">
        <v>0</v>
      </c>
      <c r="G2365" s="229">
        <v>3.5099999999999999E-2</v>
      </c>
    </row>
    <row r="2366" spans="1:7" x14ac:dyDescent="0.25">
      <c r="A2366" s="160" t="s">
        <v>3193</v>
      </c>
      <c r="B2366" s="160" t="s">
        <v>3199</v>
      </c>
      <c r="E2366" s="227">
        <v>43281</v>
      </c>
      <c r="F2366" s="228">
        <v>0</v>
      </c>
      <c r="G2366" s="229">
        <v>3.5099999999999999E-2</v>
      </c>
    </row>
    <row r="2367" spans="1:7" x14ac:dyDescent="0.25">
      <c r="A2367" s="160" t="s">
        <v>3193</v>
      </c>
      <c r="B2367" s="160" t="s">
        <v>3200</v>
      </c>
      <c r="E2367" s="227">
        <v>43312</v>
      </c>
      <c r="F2367" s="228">
        <v>0</v>
      </c>
      <c r="G2367" s="229">
        <v>3.5099999999999999E-2</v>
      </c>
    </row>
    <row r="2368" spans="1:7" x14ac:dyDescent="0.25">
      <c r="A2368" s="160" t="s">
        <v>3193</v>
      </c>
      <c r="B2368" s="160" t="s">
        <v>3201</v>
      </c>
      <c r="E2368" s="227">
        <v>43343</v>
      </c>
      <c r="F2368" s="228">
        <v>0</v>
      </c>
      <c r="G2368" s="229">
        <v>3.5099999999999999E-2</v>
      </c>
    </row>
    <row r="2369" spans="1:7" x14ac:dyDescent="0.25">
      <c r="A2369" s="160" t="s">
        <v>3193</v>
      </c>
      <c r="B2369" s="160" t="s">
        <v>3202</v>
      </c>
      <c r="E2369" s="227">
        <v>43373</v>
      </c>
      <c r="F2369" s="228">
        <v>0</v>
      </c>
      <c r="G2369" s="229">
        <v>3.5099999999999999E-2</v>
      </c>
    </row>
    <row r="2370" spans="1:7" x14ac:dyDescent="0.25">
      <c r="A2370" s="160" t="s">
        <v>3193</v>
      </c>
      <c r="B2370" s="160" t="s">
        <v>3203</v>
      </c>
      <c r="E2370" s="227">
        <v>43404</v>
      </c>
      <c r="F2370" s="228">
        <v>0</v>
      </c>
      <c r="G2370" s="229">
        <v>3.5099999999999999E-2</v>
      </c>
    </row>
    <row r="2371" spans="1:7" x14ac:dyDescent="0.25">
      <c r="A2371" s="160" t="s">
        <v>3193</v>
      </c>
      <c r="B2371" s="160" t="s">
        <v>3204</v>
      </c>
      <c r="E2371" s="227">
        <v>43434</v>
      </c>
      <c r="F2371" s="228">
        <v>0</v>
      </c>
      <c r="G2371" s="229">
        <v>3.5099999999999999E-2</v>
      </c>
    </row>
    <row r="2372" spans="1:7" x14ac:dyDescent="0.25">
      <c r="A2372" s="160" t="s">
        <v>3193</v>
      </c>
      <c r="B2372" s="160" t="s">
        <v>3205</v>
      </c>
      <c r="E2372" s="227">
        <v>43465</v>
      </c>
      <c r="F2372" s="228">
        <v>0</v>
      </c>
      <c r="G2372" s="229">
        <v>3.5099999999999999E-2</v>
      </c>
    </row>
    <row r="2373" spans="1:7" x14ac:dyDescent="0.25">
      <c r="A2373" s="160" t="s">
        <v>3206</v>
      </c>
      <c r="B2373" s="160" t="s">
        <v>3207</v>
      </c>
      <c r="E2373" s="227">
        <v>43131</v>
      </c>
      <c r="F2373" s="228">
        <v>0</v>
      </c>
      <c r="G2373" s="229">
        <v>3.4700000000000002E-2</v>
      </c>
    </row>
    <row r="2374" spans="1:7" x14ac:dyDescent="0.25">
      <c r="A2374" s="160" t="s">
        <v>3206</v>
      </c>
      <c r="B2374" s="160" t="s">
        <v>3208</v>
      </c>
      <c r="E2374" s="227">
        <v>43159</v>
      </c>
      <c r="F2374" s="228">
        <v>0</v>
      </c>
      <c r="G2374" s="229">
        <v>3.4700000000000002E-2</v>
      </c>
    </row>
    <row r="2375" spans="1:7" x14ac:dyDescent="0.25">
      <c r="A2375" s="160" t="s">
        <v>3206</v>
      </c>
      <c r="B2375" s="160" t="s">
        <v>3209</v>
      </c>
      <c r="E2375" s="227">
        <v>43190</v>
      </c>
      <c r="F2375" s="228">
        <v>0</v>
      </c>
      <c r="G2375" s="229">
        <v>3.4700000000000002E-2</v>
      </c>
    </row>
    <row r="2376" spans="1:7" x14ac:dyDescent="0.25">
      <c r="A2376" s="160" t="s">
        <v>3206</v>
      </c>
      <c r="B2376" s="160" t="s">
        <v>3210</v>
      </c>
      <c r="E2376" s="227">
        <v>43220</v>
      </c>
      <c r="F2376" s="228">
        <v>0</v>
      </c>
      <c r="G2376" s="229">
        <v>3.4700000000000002E-2</v>
      </c>
    </row>
    <row r="2377" spans="1:7" x14ac:dyDescent="0.25">
      <c r="A2377" s="160" t="s">
        <v>3206</v>
      </c>
      <c r="B2377" s="160" t="s">
        <v>3211</v>
      </c>
      <c r="E2377" s="227">
        <v>43251</v>
      </c>
      <c r="F2377" s="228">
        <v>0</v>
      </c>
      <c r="G2377" s="229">
        <v>3.4700000000000002E-2</v>
      </c>
    </row>
    <row r="2378" spans="1:7" x14ac:dyDescent="0.25">
      <c r="A2378" s="160" t="s">
        <v>3206</v>
      </c>
      <c r="B2378" s="160" t="s">
        <v>3212</v>
      </c>
      <c r="E2378" s="227">
        <v>43281</v>
      </c>
      <c r="F2378" s="228">
        <v>0</v>
      </c>
      <c r="G2378" s="229">
        <v>3.4700000000000002E-2</v>
      </c>
    </row>
    <row r="2379" spans="1:7" x14ac:dyDescent="0.25">
      <c r="A2379" s="160" t="s">
        <v>3206</v>
      </c>
      <c r="B2379" s="160" t="s">
        <v>3213</v>
      </c>
      <c r="E2379" s="227">
        <v>43312</v>
      </c>
      <c r="F2379" s="228">
        <v>0</v>
      </c>
      <c r="G2379" s="229">
        <v>3.4700000000000002E-2</v>
      </c>
    </row>
    <row r="2380" spans="1:7" x14ac:dyDescent="0.25">
      <c r="A2380" s="160" t="s">
        <v>3206</v>
      </c>
      <c r="B2380" s="160" t="s">
        <v>3214</v>
      </c>
      <c r="E2380" s="227">
        <v>43343</v>
      </c>
      <c r="F2380" s="228">
        <v>0</v>
      </c>
      <c r="G2380" s="229">
        <v>3.4700000000000002E-2</v>
      </c>
    </row>
    <row r="2381" spans="1:7" x14ac:dyDescent="0.25">
      <c r="A2381" s="160" t="s">
        <v>3206</v>
      </c>
      <c r="B2381" s="160" t="s">
        <v>3215</v>
      </c>
      <c r="E2381" s="227">
        <v>43373</v>
      </c>
      <c r="F2381" s="228">
        <v>0</v>
      </c>
      <c r="G2381" s="229">
        <v>3.4700000000000002E-2</v>
      </c>
    </row>
    <row r="2382" spans="1:7" x14ac:dyDescent="0.25">
      <c r="A2382" s="160" t="s">
        <v>3206</v>
      </c>
      <c r="B2382" s="160" t="s">
        <v>3216</v>
      </c>
      <c r="E2382" s="227">
        <v>43404</v>
      </c>
      <c r="F2382" s="228">
        <v>0</v>
      </c>
      <c r="G2382" s="229">
        <v>3.4700000000000002E-2</v>
      </c>
    </row>
    <row r="2383" spans="1:7" x14ac:dyDescent="0.25">
      <c r="A2383" s="160" t="s">
        <v>3206</v>
      </c>
      <c r="B2383" s="160" t="s">
        <v>3217</v>
      </c>
      <c r="E2383" s="227">
        <v>43434</v>
      </c>
      <c r="F2383" s="228">
        <v>0</v>
      </c>
      <c r="G2383" s="229">
        <v>3.4700000000000002E-2</v>
      </c>
    </row>
    <row r="2384" spans="1:7" x14ac:dyDescent="0.25">
      <c r="A2384" s="160" t="s">
        <v>3206</v>
      </c>
      <c r="B2384" s="160" t="s">
        <v>3218</v>
      </c>
      <c r="E2384" s="227">
        <v>43465</v>
      </c>
      <c r="F2384" s="228">
        <v>0</v>
      </c>
      <c r="G2384" s="229">
        <v>3.4700000000000002E-2</v>
      </c>
    </row>
    <row r="2385" spans="1:7" x14ac:dyDescent="0.25">
      <c r="A2385" s="160" t="s">
        <v>3219</v>
      </c>
      <c r="B2385" s="160" t="s">
        <v>3220</v>
      </c>
      <c r="E2385" s="227">
        <v>43131</v>
      </c>
      <c r="F2385" s="228">
        <v>0</v>
      </c>
      <c r="G2385" s="229">
        <v>3.5099999999999999E-2</v>
      </c>
    </row>
    <row r="2386" spans="1:7" x14ac:dyDescent="0.25">
      <c r="A2386" s="160" t="s">
        <v>3219</v>
      </c>
      <c r="B2386" s="160" t="s">
        <v>3221</v>
      </c>
      <c r="E2386" s="227">
        <v>43159</v>
      </c>
      <c r="F2386" s="228">
        <v>0</v>
      </c>
      <c r="G2386" s="229">
        <v>3.5099999999999999E-2</v>
      </c>
    </row>
    <row r="2387" spans="1:7" x14ac:dyDescent="0.25">
      <c r="A2387" s="160" t="s">
        <v>3219</v>
      </c>
      <c r="B2387" s="160" t="s">
        <v>3222</v>
      </c>
      <c r="E2387" s="227">
        <v>43190</v>
      </c>
      <c r="F2387" s="228">
        <v>0</v>
      </c>
      <c r="G2387" s="229">
        <v>3.5099999999999999E-2</v>
      </c>
    </row>
    <row r="2388" spans="1:7" x14ac:dyDescent="0.25">
      <c r="A2388" s="160" t="s">
        <v>3219</v>
      </c>
      <c r="B2388" s="160" t="s">
        <v>3223</v>
      </c>
      <c r="E2388" s="227">
        <v>43220</v>
      </c>
      <c r="F2388" s="228">
        <v>0</v>
      </c>
      <c r="G2388" s="229">
        <v>3.5099999999999999E-2</v>
      </c>
    </row>
    <row r="2389" spans="1:7" x14ac:dyDescent="0.25">
      <c r="A2389" s="160" t="s">
        <v>3219</v>
      </c>
      <c r="B2389" s="160" t="s">
        <v>3224</v>
      </c>
      <c r="E2389" s="227">
        <v>43251</v>
      </c>
      <c r="F2389" s="228">
        <v>0</v>
      </c>
      <c r="G2389" s="229">
        <v>3.5099999999999999E-2</v>
      </c>
    </row>
    <row r="2390" spans="1:7" x14ac:dyDescent="0.25">
      <c r="A2390" s="160" t="s">
        <v>3219</v>
      </c>
      <c r="B2390" s="160" t="s">
        <v>3225</v>
      </c>
      <c r="E2390" s="227">
        <v>43281</v>
      </c>
      <c r="F2390" s="228">
        <v>0</v>
      </c>
      <c r="G2390" s="229">
        <v>3.5099999999999999E-2</v>
      </c>
    </row>
    <row r="2391" spans="1:7" x14ac:dyDescent="0.25">
      <c r="A2391" s="160" t="s">
        <v>3219</v>
      </c>
      <c r="B2391" s="160" t="s">
        <v>3226</v>
      </c>
      <c r="E2391" s="227">
        <v>43312</v>
      </c>
      <c r="F2391" s="228">
        <v>0</v>
      </c>
      <c r="G2391" s="229">
        <v>3.5099999999999999E-2</v>
      </c>
    </row>
    <row r="2392" spans="1:7" x14ac:dyDescent="0.25">
      <c r="A2392" s="160" t="s">
        <v>3219</v>
      </c>
      <c r="B2392" s="160" t="s">
        <v>3227</v>
      </c>
      <c r="E2392" s="227">
        <v>43343</v>
      </c>
      <c r="F2392" s="228">
        <v>0</v>
      </c>
      <c r="G2392" s="229">
        <v>3.5099999999999999E-2</v>
      </c>
    </row>
    <row r="2393" spans="1:7" x14ac:dyDescent="0.25">
      <c r="A2393" s="160" t="s">
        <v>3219</v>
      </c>
      <c r="B2393" s="160" t="s">
        <v>3228</v>
      </c>
      <c r="E2393" s="227">
        <v>43373</v>
      </c>
      <c r="F2393" s="228">
        <v>0</v>
      </c>
      <c r="G2393" s="229">
        <v>3.5099999999999999E-2</v>
      </c>
    </row>
    <row r="2394" spans="1:7" x14ac:dyDescent="0.25">
      <c r="A2394" s="160" t="s">
        <v>3219</v>
      </c>
      <c r="B2394" s="160" t="s">
        <v>3229</v>
      </c>
      <c r="E2394" s="227">
        <v>43404</v>
      </c>
      <c r="F2394" s="228">
        <v>0</v>
      </c>
      <c r="G2394" s="229">
        <v>3.5099999999999999E-2</v>
      </c>
    </row>
    <row r="2395" spans="1:7" x14ac:dyDescent="0.25">
      <c r="A2395" s="160" t="s">
        <v>3219</v>
      </c>
      <c r="B2395" s="160" t="s">
        <v>3230</v>
      </c>
      <c r="E2395" s="227">
        <v>43434</v>
      </c>
      <c r="F2395" s="228">
        <v>0</v>
      </c>
      <c r="G2395" s="229">
        <v>3.5099999999999999E-2</v>
      </c>
    </row>
    <row r="2396" spans="1:7" x14ac:dyDescent="0.25">
      <c r="A2396" s="160" t="s">
        <v>3219</v>
      </c>
      <c r="B2396" s="160" t="s">
        <v>3231</v>
      </c>
      <c r="E2396" s="227">
        <v>43465</v>
      </c>
      <c r="F2396" s="228">
        <v>0</v>
      </c>
      <c r="G2396" s="229">
        <v>3.5099999999999999E-2</v>
      </c>
    </row>
    <row r="2397" spans="1:7" x14ac:dyDescent="0.25">
      <c r="A2397" s="160" t="s">
        <v>3232</v>
      </c>
      <c r="B2397" s="160" t="s">
        <v>3233</v>
      </c>
      <c r="E2397" s="227">
        <v>43131</v>
      </c>
      <c r="F2397" s="228">
        <v>2738077.7</v>
      </c>
      <c r="G2397" s="229">
        <v>1.4E-2</v>
      </c>
    </row>
    <row r="2398" spans="1:7" x14ac:dyDescent="0.25">
      <c r="A2398" s="160" t="s">
        <v>3232</v>
      </c>
      <c r="B2398" s="160" t="s">
        <v>3234</v>
      </c>
      <c r="E2398" s="227">
        <v>43159</v>
      </c>
      <c r="F2398" s="228">
        <v>2738077.7</v>
      </c>
      <c r="G2398" s="229">
        <v>1.4E-2</v>
      </c>
    </row>
    <row r="2399" spans="1:7" x14ac:dyDescent="0.25">
      <c r="A2399" s="160" t="s">
        <v>3232</v>
      </c>
      <c r="B2399" s="160" t="s">
        <v>3235</v>
      </c>
      <c r="E2399" s="227">
        <v>43190</v>
      </c>
      <c r="F2399" s="228">
        <v>2738077.7</v>
      </c>
      <c r="G2399" s="229">
        <v>1.4E-2</v>
      </c>
    </row>
    <row r="2400" spans="1:7" x14ac:dyDescent="0.25">
      <c r="A2400" s="160" t="s">
        <v>3232</v>
      </c>
      <c r="B2400" s="160" t="s">
        <v>3236</v>
      </c>
      <c r="E2400" s="227">
        <v>43220</v>
      </c>
      <c r="F2400" s="228">
        <v>2738077.7</v>
      </c>
      <c r="G2400" s="229">
        <v>1.4E-2</v>
      </c>
    </row>
    <row r="2401" spans="1:7" x14ac:dyDescent="0.25">
      <c r="A2401" s="160" t="s">
        <v>3232</v>
      </c>
      <c r="B2401" s="160" t="s">
        <v>3237</v>
      </c>
      <c r="E2401" s="227">
        <v>43251</v>
      </c>
      <c r="F2401" s="228">
        <v>2738077.7</v>
      </c>
      <c r="G2401" s="229">
        <v>1.4E-2</v>
      </c>
    </row>
    <row r="2402" spans="1:7" x14ac:dyDescent="0.25">
      <c r="A2402" s="160" t="s">
        <v>3232</v>
      </c>
      <c r="B2402" s="160" t="s">
        <v>3238</v>
      </c>
      <c r="E2402" s="227">
        <v>43281</v>
      </c>
      <c r="F2402" s="228">
        <v>2738077.7</v>
      </c>
      <c r="G2402" s="229">
        <v>1.4E-2</v>
      </c>
    </row>
    <row r="2403" spans="1:7" x14ac:dyDescent="0.25">
      <c r="A2403" s="160" t="s">
        <v>3232</v>
      </c>
      <c r="B2403" s="160" t="s">
        <v>3239</v>
      </c>
      <c r="E2403" s="227">
        <v>43312</v>
      </c>
      <c r="F2403" s="228">
        <v>2738077.7</v>
      </c>
      <c r="G2403" s="229">
        <v>1.4E-2</v>
      </c>
    </row>
    <row r="2404" spans="1:7" x14ac:dyDescent="0.25">
      <c r="A2404" s="160" t="s">
        <v>3232</v>
      </c>
      <c r="B2404" s="160" t="s">
        <v>3240</v>
      </c>
      <c r="E2404" s="227">
        <v>43343</v>
      </c>
      <c r="F2404" s="228">
        <v>2738077.7</v>
      </c>
      <c r="G2404" s="229">
        <v>1.4E-2</v>
      </c>
    </row>
    <row r="2405" spans="1:7" x14ac:dyDescent="0.25">
      <c r="A2405" s="160" t="s">
        <v>3232</v>
      </c>
      <c r="B2405" s="160" t="s">
        <v>3241</v>
      </c>
      <c r="E2405" s="227">
        <v>43373</v>
      </c>
      <c r="F2405" s="228">
        <v>2738077.7</v>
      </c>
      <c r="G2405" s="229">
        <v>1.4E-2</v>
      </c>
    </row>
    <row r="2406" spans="1:7" x14ac:dyDescent="0.25">
      <c r="A2406" s="160" t="s">
        <v>3232</v>
      </c>
      <c r="B2406" s="160" t="s">
        <v>3242</v>
      </c>
      <c r="E2406" s="227">
        <v>43404</v>
      </c>
      <c r="F2406" s="228">
        <v>2738077.7</v>
      </c>
      <c r="G2406" s="229">
        <v>1.4E-2</v>
      </c>
    </row>
    <row r="2407" spans="1:7" x14ac:dyDescent="0.25">
      <c r="A2407" s="160" t="s">
        <v>3232</v>
      </c>
      <c r="B2407" s="160" t="s">
        <v>3243</v>
      </c>
      <c r="E2407" s="227">
        <v>43434</v>
      </c>
      <c r="F2407" s="228">
        <v>2738077.7</v>
      </c>
      <c r="G2407" s="229">
        <v>1.4E-2</v>
      </c>
    </row>
    <row r="2408" spans="1:7" x14ac:dyDescent="0.25">
      <c r="A2408" s="160" t="s">
        <v>3232</v>
      </c>
      <c r="B2408" s="160" t="s">
        <v>3244</v>
      </c>
      <c r="E2408" s="227">
        <v>43465</v>
      </c>
      <c r="F2408" s="228">
        <v>2738077.7</v>
      </c>
      <c r="G2408" s="229">
        <v>1.4E-2</v>
      </c>
    </row>
    <row r="2409" spans="1:7" x14ac:dyDescent="0.25">
      <c r="A2409" s="160" t="s">
        <v>3245</v>
      </c>
      <c r="B2409" s="160" t="s">
        <v>3246</v>
      </c>
      <c r="E2409" s="227">
        <v>43131</v>
      </c>
      <c r="F2409" s="228">
        <v>288724.38</v>
      </c>
      <c r="G2409" s="229">
        <v>2.7E-2</v>
      </c>
    </row>
    <row r="2410" spans="1:7" x14ac:dyDescent="0.25">
      <c r="A2410" s="160" t="s">
        <v>3245</v>
      </c>
      <c r="B2410" s="160" t="s">
        <v>3247</v>
      </c>
      <c r="E2410" s="227">
        <v>43159</v>
      </c>
      <c r="F2410" s="228">
        <v>288724.38</v>
      </c>
      <c r="G2410" s="229">
        <v>2.7E-2</v>
      </c>
    </row>
    <row r="2411" spans="1:7" x14ac:dyDescent="0.25">
      <c r="A2411" s="160" t="s">
        <v>3245</v>
      </c>
      <c r="B2411" s="160" t="s">
        <v>3248</v>
      </c>
      <c r="E2411" s="227">
        <v>43190</v>
      </c>
      <c r="F2411" s="228">
        <v>288724.38</v>
      </c>
      <c r="G2411" s="229">
        <v>2.7E-2</v>
      </c>
    </row>
    <row r="2412" spans="1:7" x14ac:dyDescent="0.25">
      <c r="A2412" s="160" t="s">
        <v>3245</v>
      </c>
      <c r="B2412" s="160" t="s">
        <v>3249</v>
      </c>
      <c r="E2412" s="227">
        <v>43220</v>
      </c>
      <c r="F2412" s="228">
        <v>288724.38</v>
      </c>
      <c r="G2412" s="229">
        <v>2.7E-2</v>
      </c>
    </row>
    <row r="2413" spans="1:7" x14ac:dyDescent="0.25">
      <c r="A2413" s="160" t="s">
        <v>3245</v>
      </c>
      <c r="B2413" s="160" t="s">
        <v>3250</v>
      </c>
      <c r="E2413" s="227">
        <v>43251</v>
      </c>
      <c r="F2413" s="228">
        <v>288724.38</v>
      </c>
      <c r="G2413" s="229">
        <v>2.7E-2</v>
      </c>
    </row>
    <row r="2414" spans="1:7" x14ac:dyDescent="0.25">
      <c r="A2414" s="160" t="s">
        <v>3245</v>
      </c>
      <c r="B2414" s="160" t="s">
        <v>3251</v>
      </c>
      <c r="E2414" s="227">
        <v>43281</v>
      </c>
      <c r="F2414" s="228">
        <v>288724.38</v>
      </c>
      <c r="G2414" s="229">
        <v>2.7E-2</v>
      </c>
    </row>
    <row r="2415" spans="1:7" x14ac:dyDescent="0.25">
      <c r="A2415" s="160" t="s">
        <v>3245</v>
      </c>
      <c r="B2415" s="160" t="s">
        <v>3252</v>
      </c>
      <c r="E2415" s="227">
        <v>43312</v>
      </c>
      <c r="F2415" s="228">
        <v>288724.38</v>
      </c>
      <c r="G2415" s="229">
        <v>2.7E-2</v>
      </c>
    </row>
    <row r="2416" spans="1:7" x14ac:dyDescent="0.25">
      <c r="A2416" s="160" t="s">
        <v>3245</v>
      </c>
      <c r="B2416" s="160" t="s">
        <v>3253</v>
      </c>
      <c r="E2416" s="227">
        <v>43343</v>
      </c>
      <c r="F2416" s="228">
        <v>288724.38</v>
      </c>
      <c r="G2416" s="229">
        <v>2.7E-2</v>
      </c>
    </row>
    <row r="2417" spans="1:7" x14ac:dyDescent="0.25">
      <c r="A2417" s="160" t="s">
        <v>3245</v>
      </c>
      <c r="B2417" s="160" t="s">
        <v>3254</v>
      </c>
      <c r="E2417" s="227">
        <v>43373</v>
      </c>
      <c r="F2417" s="228">
        <v>288724.38</v>
      </c>
      <c r="G2417" s="229">
        <v>2.7E-2</v>
      </c>
    </row>
    <row r="2418" spans="1:7" x14ac:dyDescent="0.25">
      <c r="A2418" s="160" t="s">
        <v>3245</v>
      </c>
      <c r="B2418" s="160" t="s">
        <v>3255</v>
      </c>
      <c r="E2418" s="227">
        <v>43404</v>
      </c>
      <c r="F2418" s="228">
        <v>288724.38</v>
      </c>
      <c r="G2418" s="229">
        <v>2.7E-2</v>
      </c>
    </row>
    <row r="2419" spans="1:7" x14ac:dyDescent="0.25">
      <c r="A2419" s="160" t="s">
        <v>3245</v>
      </c>
      <c r="B2419" s="160" t="s">
        <v>3256</v>
      </c>
      <c r="E2419" s="227">
        <v>43434</v>
      </c>
      <c r="F2419" s="228">
        <v>288724.38</v>
      </c>
      <c r="G2419" s="229">
        <v>2.7E-2</v>
      </c>
    </row>
    <row r="2420" spans="1:7" x14ac:dyDescent="0.25">
      <c r="A2420" s="160" t="s">
        <v>3245</v>
      </c>
      <c r="B2420" s="160" t="s">
        <v>3257</v>
      </c>
      <c r="E2420" s="227">
        <v>43465</v>
      </c>
      <c r="F2420" s="228">
        <v>288724.38</v>
      </c>
      <c r="G2420" s="229">
        <v>2.7E-2</v>
      </c>
    </row>
    <row r="2421" spans="1:7" x14ac:dyDescent="0.25">
      <c r="A2421" s="160" t="s">
        <v>3258</v>
      </c>
      <c r="B2421" s="160" t="s">
        <v>3259</v>
      </c>
      <c r="E2421" s="227">
        <v>43131</v>
      </c>
      <c r="F2421" s="228">
        <v>752239.16</v>
      </c>
      <c r="G2421" s="229">
        <v>2.7E-2</v>
      </c>
    </row>
    <row r="2422" spans="1:7" x14ac:dyDescent="0.25">
      <c r="A2422" s="160" t="s">
        <v>3258</v>
      </c>
      <c r="B2422" s="160" t="s">
        <v>3260</v>
      </c>
      <c r="E2422" s="227">
        <v>43159</v>
      </c>
      <c r="F2422" s="228">
        <v>752239.16</v>
      </c>
      <c r="G2422" s="229">
        <v>2.7E-2</v>
      </c>
    </row>
    <row r="2423" spans="1:7" x14ac:dyDescent="0.25">
      <c r="A2423" s="160" t="s">
        <v>3258</v>
      </c>
      <c r="B2423" s="160" t="s">
        <v>3261</v>
      </c>
      <c r="E2423" s="227">
        <v>43190</v>
      </c>
      <c r="F2423" s="228">
        <v>752239.16</v>
      </c>
      <c r="G2423" s="229">
        <v>2.7E-2</v>
      </c>
    </row>
    <row r="2424" spans="1:7" x14ac:dyDescent="0.25">
      <c r="A2424" s="160" t="s">
        <v>3258</v>
      </c>
      <c r="B2424" s="160" t="s">
        <v>3262</v>
      </c>
      <c r="E2424" s="227">
        <v>43220</v>
      </c>
      <c r="F2424" s="228">
        <v>752239.16</v>
      </c>
      <c r="G2424" s="229">
        <v>2.7E-2</v>
      </c>
    </row>
    <row r="2425" spans="1:7" x14ac:dyDescent="0.25">
      <c r="A2425" s="160" t="s">
        <v>3258</v>
      </c>
      <c r="B2425" s="160" t="s">
        <v>3263</v>
      </c>
      <c r="E2425" s="227">
        <v>43251</v>
      </c>
      <c r="F2425" s="228">
        <v>752239.16</v>
      </c>
      <c r="G2425" s="229">
        <v>2.7E-2</v>
      </c>
    </row>
    <row r="2426" spans="1:7" x14ac:dyDescent="0.25">
      <c r="A2426" s="160" t="s">
        <v>3258</v>
      </c>
      <c r="B2426" s="160" t="s">
        <v>3264</v>
      </c>
      <c r="E2426" s="227">
        <v>43281</v>
      </c>
      <c r="F2426" s="228">
        <v>752239.16</v>
      </c>
      <c r="G2426" s="229">
        <v>2.7E-2</v>
      </c>
    </row>
    <row r="2427" spans="1:7" x14ac:dyDescent="0.25">
      <c r="A2427" s="160" t="s">
        <v>3258</v>
      </c>
      <c r="B2427" s="160" t="s">
        <v>3265</v>
      </c>
      <c r="E2427" s="227">
        <v>43312</v>
      </c>
      <c r="F2427" s="228">
        <v>752239.16</v>
      </c>
      <c r="G2427" s="229">
        <v>2.7E-2</v>
      </c>
    </row>
    <row r="2428" spans="1:7" x14ac:dyDescent="0.25">
      <c r="A2428" s="160" t="s">
        <v>3258</v>
      </c>
      <c r="B2428" s="160" t="s">
        <v>3266</v>
      </c>
      <c r="E2428" s="227">
        <v>43343</v>
      </c>
      <c r="F2428" s="228">
        <v>752239.16</v>
      </c>
      <c r="G2428" s="229">
        <v>2.7E-2</v>
      </c>
    </row>
    <row r="2429" spans="1:7" x14ac:dyDescent="0.25">
      <c r="A2429" s="160" t="s">
        <v>3258</v>
      </c>
      <c r="B2429" s="160" t="s">
        <v>3267</v>
      </c>
      <c r="E2429" s="227">
        <v>43373</v>
      </c>
      <c r="F2429" s="228">
        <v>752239.16</v>
      </c>
      <c r="G2429" s="229">
        <v>2.7E-2</v>
      </c>
    </row>
    <row r="2430" spans="1:7" x14ac:dyDescent="0.25">
      <c r="A2430" s="160" t="s">
        <v>3258</v>
      </c>
      <c r="B2430" s="160" t="s">
        <v>3268</v>
      </c>
      <c r="E2430" s="227">
        <v>43404</v>
      </c>
      <c r="F2430" s="228">
        <v>752239.16</v>
      </c>
      <c r="G2430" s="229">
        <v>2.7E-2</v>
      </c>
    </row>
    <row r="2431" spans="1:7" x14ac:dyDescent="0.25">
      <c r="A2431" s="160" t="s">
        <v>3258</v>
      </c>
      <c r="B2431" s="160" t="s">
        <v>3269</v>
      </c>
      <c r="E2431" s="227">
        <v>43434</v>
      </c>
      <c r="F2431" s="228">
        <v>752239.16</v>
      </c>
      <c r="G2431" s="229">
        <v>2.7E-2</v>
      </c>
    </row>
    <row r="2432" spans="1:7" x14ac:dyDescent="0.25">
      <c r="A2432" s="160" t="s">
        <v>3258</v>
      </c>
      <c r="B2432" s="160" t="s">
        <v>3270</v>
      </c>
      <c r="E2432" s="227">
        <v>43465</v>
      </c>
      <c r="F2432" s="228">
        <v>752239.16</v>
      </c>
      <c r="G2432" s="229">
        <v>2.7E-2</v>
      </c>
    </row>
    <row r="2433" spans="1:7" x14ac:dyDescent="0.25">
      <c r="A2433" s="160" t="s">
        <v>3271</v>
      </c>
      <c r="B2433" s="160" t="s">
        <v>3272</v>
      </c>
      <c r="E2433" s="227">
        <v>43131</v>
      </c>
      <c r="F2433" s="228">
        <v>6971816.9199999999</v>
      </c>
      <c r="G2433" s="229">
        <v>2.7E-2</v>
      </c>
    </row>
    <row r="2434" spans="1:7" x14ac:dyDescent="0.25">
      <c r="A2434" s="160" t="s">
        <v>3271</v>
      </c>
      <c r="B2434" s="160" t="s">
        <v>3273</v>
      </c>
      <c r="E2434" s="227">
        <v>43159</v>
      </c>
      <c r="F2434" s="228">
        <v>6971816.9199999999</v>
      </c>
      <c r="G2434" s="229">
        <v>2.7E-2</v>
      </c>
    </row>
    <row r="2435" spans="1:7" x14ac:dyDescent="0.25">
      <c r="A2435" s="160" t="s">
        <v>3271</v>
      </c>
      <c r="B2435" s="160" t="s">
        <v>3274</v>
      </c>
      <c r="E2435" s="227">
        <v>43190</v>
      </c>
      <c r="F2435" s="228">
        <v>6971816.9199999999</v>
      </c>
      <c r="G2435" s="229">
        <v>2.7E-2</v>
      </c>
    </row>
    <row r="2436" spans="1:7" x14ac:dyDescent="0.25">
      <c r="A2436" s="160" t="s">
        <v>3271</v>
      </c>
      <c r="B2436" s="160" t="s">
        <v>3275</v>
      </c>
      <c r="E2436" s="227">
        <v>43220</v>
      </c>
      <c r="F2436" s="228">
        <v>6971816.9199999999</v>
      </c>
      <c r="G2436" s="229">
        <v>2.7E-2</v>
      </c>
    </row>
    <row r="2437" spans="1:7" x14ac:dyDescent="0.25">
      <c r="A2437" s="160" t="s">
        <v>3271</v>
      </c>
      <c r="B2437" s="160" t="s">
        <v>3276</v>
      </c>
      <c r="E2437" s="227">
        <v>43251</v>
      </c>
      <c r="F2437" s="228">
        <v>6971816.9199999999</v>
      </c>
      <c r="G2437" s="229">
        <v>2.7E-2</v>
      </c>
    </row>
    <row r="2438" spans="1:7" x14ac:dyDescent="0.25">
      <c r="A2438" s="160" t="s">
        <v>3271</v>
      </c>
      <c r="B2438" s="160" t="s">
        <v>3277</v>
      </c>
      <c r="E2438" s="227">
        <v>43281</v>
      </c>
      <c r="F2438" s="228">
        <v>6971816.9199999999</v>
      </c>
      <c r="G2438" s="229">
        <v>2.7E-2</v>
      </c>
    </row>
    <row r="2439" spans="1:7" x14ac:dyDescent="0.25">
      <c r="A2439" s="160" t="s">
        <v>3271</v>
      </c>
      <c r="B2439" s="160" t="s">
        <v>3278</v>
      </c>
      <c r="E2439" s="227">
        <v>43312</v>
      </c>
      <c r="F2439" s="228">
        <v>6971816.9199999999</v>
      </c>
      <c r="G2439" s="229">
        <v>2.7E-2</v>
      </c>
    </row>
    <row r="2440" spans="1:7" x14ac:dyDescent="0.25">
      <c r="A2440" s="160" t="s">
        <v>3271</v>
      </c>
      <c r="B2440" s="160" t="s">
        <v>3279</v>
      </c>
      <c r="E2440" s="227">
        <v>43343</v>
      </c>
      <c r="F2440" s="228">
        <v>6971816.9199999999</v>
      </c>
      <c r="G2440" s="229">
        <v>2.7E-2</v>
      </c>
    </row>
    <row r="2441" spans="1:7" x14ac:dyDescent="0.25">
      <c r="A2441" s="160" t="s">
        <v>3271</v>
      </c>
      <c r="B2441" s="160" t="s">
        <v>3280</v>
      </c>
      <c r="E2441" s="227">
        <v>43373</v>
      </c>
      <c r="F2441" s="228">
        <v>6971816.9199999999</v>
      </c>
      <c r="G2441" s="229">
        <v>2.7E-2</v>
      </c>
    </row>
    <row r="2442" spans="1:7" x14ac:dyDescent="0.25">
      <c r="A2442" s="160" t="s">
        <v>3271</v>
      </c>
      <c r="B2442" s="160" t="s">
        <v>3281</v>
      </c>
      <c r="E2442" s="227">
        <v>43404</v>
      </c>
      <c r="F2442" s="228">
        <v>6971816.9199999999</v>
      </c>
      <c r="G2442" s="229">
        <v>2.7E-2</v>
      </c>
    </row>
    <row r="2443" spans="1:7" x14ac:dyDescent="0.25">
      <c r="A2443" s="160" t="s">
        <v>3271</v>
      </c>
      <c r="B2443" s="160" t="s">
        <v>3282</v>
      </c>
      <c r="E2443" s="227">
        <v>43434</v>
      </c>
      <c r="F2443" s="228">
        <v>6971816.9199999999</v>
      </c>
      <c r="G2443" s="229">
        <v>2.7E-2</v>
      </c>
    </row>
    <row r="2444" spans="1:7" x14ac:dyDescent="0.25">
      <c r="A2444" s="160" t="s">
        <v>3271</v>
      </c>
      <c r="B2444" s="160" t="s">
        <v>3283</v>
      </c>
      <c r="E2444" s="227">
        <v>43465</v>
      </c>
      <c r="F2444" s="228">
        <v>6971816.9199999999</v>
      </c>
      <c r="G2444" s="229">
        <v>2.7E-2</v>
      </c>
    </row>
    <row r="2445" spans="1:7" x14ac:dyDescent="0.25">
      <c r="A2445" s="160" t="s">
        <v>3284</v>
      </c>
      <c r="B2445" s="160" t="s">
        <v>3285</v>
      </c>
      <c r="E2445" s="227">
        <v>43131</v>
      </c>
      <c r="F2445" s="228">
        <v>1479906.95</v>
      </c>
      <c r="G2445" s="229">
        <v>3.6199999999999996E-2</v>
      </c>
    </row>
    <row r="2446" spans="1:7" x14ac:dyDescent="0.25">
      <c r="A2446" s="160" t="s">
        <v>3284</v>
      </c>
      <c r="B2446" s="160" t="s">
        <v>3286</v>
      </c>
      <c r="E2446" s="227">
        <v>43159</v>
      </c>
      <c r="F2446" s="228">
        <v>1479906.95</v>
      </c>
      <c r="G2446" s="229">
        <v>3.6199999999999996E-2</v>
      </c>
    </row>
    <row r="2447" spans="1:7" x14ac:dyDescent="0.25">
      <c r="A2447" s="160" t="s">
        <v>3284</v>
      </c>
      <c r="B2447" s="160" t="s">
        <v>3287</v>
      </c>
      <c r="E2447" s="227">
        <v>43190</v>
      </c>
      <c r="F2447" s="228">
        <v>1479906.95</v>
      </c>
      <c r="G2447" s="229">
        <v>3.6199999999999996E-2</v>
      </c>
    </row>
    <row r="2448" spans="1:7" x14ac:dyDescent="0.25">
      <c r="A2448" s="160" t="s">
        <v>3284</v>
      </c>
      <c r="B2448" s="160" t="s">
        <v>3288</v>
      </c>
      <c r="E2448" s="227">
        <v>43220</v>
      </c>
      <c r="F2448" s="228">
        <v>1479906.95</v>
      </c>
      <c r="G2448" s="229">
        <v>3.6199999999999996E-2</v>
      </c>
    </row>
    <row r="2449" spans="1:7" x14ac:dyDescent="0.25">
      <c r="A2449" s="160" t="s">
        <v>3284</v>
      </c>
      <c r="B2449" s="160" t="s">
        <v>3289</v>
      </c>
      <c r="E2449" s="227">
        <v>43251</v>
      </c>
      <c r="F2449" s="228">
        <v>1479906.95</v>
      </c>
      <c r="G2449" s="229">
        <v>3.6199999999999996E-2</v>
      </c>
    </row>
    <row r="2450" spans="1:7" x14ac:dyDescent="0.25">
      <c r="A2450" s="160" t="s">
        <v>3284</v>
      </c>
      <c r="B2450" s="160" t="s">
        <v>3290</v>
      </c>
      <c r="E2450" s="227">
        <v>43281</v>
      </c>
      <c r="F2450" s="228">
        <v>1479906.95</v>
      </c>
      <c r="G2450" s="229">
        <v>3.6199999999999996E-2</v>
      </c>
    </row>
    <row r="2451" spans="1:7" x14ac:dyDescent="0.25">
      <c r="A2451" s="160" t="s">
        <v>3284</v>
      </c>
      <c r="B2451" s="160" t="s">
        <v>3291</v>
      </c>
      <c r="E2451" s="227">
        <v>43312</v>
      </c>
      <c r="F2451" s="228">
        <v>1479906.95</v>
      </c>
      <c r="G2451" s="229">
        <v>3.6199999999999996E-2</v>
      </c>
    </row>
    <row r="2452" spans="1:7" x14ac:dyDescent="0.25">
      <c r="A2452" s="160" t="s">
        <v>3284</v>
      </c>
      <c r="B2452" s="160" t="s">
        <v>3292</v>
      </c>
      <c r="E2452" s="227">
        <v>43343</v>
      </c>
      <c r="F2452" s="228">
        <v>1479906.95</v>
      </c>
      <c r="G2452" s="229">
        <v>3.6199999999999996E-2</v>
      </c>
    </row>
    <row r="2453" spans="1:7" x14ac:dyDescent="0.25">
      <c r="A2453" s="160" t="s">
        <v>3284</v>
      </c>
      <c r="B2453" s="160" t="s">
        <v>3293</v>
      </c>
      <c r="E2453" s="227">
        <v>43373</v>
      </c>
      <c r="F2453" s="228">
        <v>1479906.95</v>
      </c>
      <c r="G2453" s="229">
        <v>3.6199999999999996E-2</v>
      </c>
    </row>
    <row r="2454" spans="1:7" x14ac:dyDescent="0.25">
      <c r="A2454" s="160" t="s">
        <v>3284</v>
      </c>
      <c r="B2454" s="160" t="s">
        <v>3294</v>
      </c>
      <c r="E2454" s="227">
        <v>43404</v>
      </c>
      <c r="F2454" s="228">
        <v>1479906.95</v>
      </c>
      <c r="G2454" s="229">
        <v>3.6199999999999996E-2</v>
      </c>
    </row>
    <row r="2455" spans="1:7" x14ac:dyDescent="0.25">
      <c r="A2455" s="160" t="s">
        <v>3284</v>
      </c>
      <c r="B2455" s="160" t="s">
        <v>3295</v>
      </c>
      <c r="E2455" s="227">
        <v>43434</v>
      </c>
      <c r="F2455" s="228">
        <v>1479906.95</v>
      </c>
      <c r="G2455" s="229">
        <v>3.6199999999999996E-2</v>
      </c>
    </row>
    <row r="2456" spans="1:7" x14ac:dyDescent="0.25">
      <c r="A2456" s="160" t="s">
        <v>3284</v>
      </c>
      <c r="B2456" s="160" t="s">
        <v>3296</v>
      </c>
      <c r="E2456" s="227">
        <v>43465</v>
      </c>
      <c r="F2456" s="228">
        <v>1479906.95</v>
      </c>
      <c r="G2456" s="229">
        <v>3.6199999999999996E-2</v>
      </c>
    </row>
    <row r="2457" spans="1:7" x14ac:dyDescent="0.25">
      <c r="A2457" s="160" t="s">
        <v>3297</v>
      </c>
      <c r="B2457" s="160" t="s">
        <v>3298</v>
      </c>
      <c r="E2457" s="227">
        <v>43131</v>
      </c>
      <c r="F2457" s="228">
        <v>1593060.77</v>
      </c>
      <c r="G2457" s="229">
        <v>3.56E-2</v>
      </c>
    </row>
    <row r="2458" spans="1:7" x14ac:dyDescent="0.25">
      <c r="A2458" s="160" t="s">
        <v>3297</v>
      </c>
      <c r="B2458" s="160" t="s">
        <v>3299</v>
      </c>
      <c r="E2458" s="227">
        <v>43159</v>
      </c>
      <c r="F2458" s="228">
        <v>1593060.77</v>
      </c>
      <c r="G2458" s="229">
        <v>3.56E-2</v>
      </c>
    </row>
    <row r="2459" spans="1:7" x14ac:dyDescent="0.25">
      <c r="A2459" s="160" t="s">
        <v>3297</v>
      </c>
      <c r="B2459" s="160" t="s">
        <v>3300</v>
      </c>
      <c r="E2459" s="227">
        <v>43190</v>
      </c>
      <c r="F2459" s="228">
        <v>1593060.77</v>
      </c>
      <c r="G2459" s="229">
        <v>3.56E-2</v>
      </c>
    </row>
    <row r="2460" spans="1:7" x14ac:dyDescent="0.25">
      <c r="A2460" s="160" t="s">
        <v>3297</v>
      </c>
      <c r="B2460" s="160" t="s">
        <v>3301</v>
      </c>
      <c r="E2460" s="227">
        <v>43220</v>
      </c>
      <c r="F2460" s="228">
        <v>1593060.77</v>
      </c>
      <c r="G2460" s="229">
        <v>3.56E-2</v>
      </c>
    </row>
    <row r="2461" spans="1:7" x14ac:dyDescent="0.25">
      <c r="A2461" s="160" t="s">
        <v>3297</v>
      </c>
      <c r="B2461" s="160" t="s">
        <v>3302</v>
      </c>
      <c r="E2461" s="227">
        <v>43251</v>
      </c>
      <c r="F2461" s="228">
        <v>1593060.77</v>
      </c>
      <c r="G2461" s="229">
        <v>3.56E-2</v>
      </c>
    </row>
    <row r="2462" spans="1:7" x14ac:dyDescent="0.25">
      <c r="A2462" s="160" t="s">
        <v>3297</v>
      </c>
      <c r="B2462" s="160" t="s">
        <v>3303</v>
      </c>
      <c r="E2462" s="227">
        <v>43281</v>
      </c>
      <c r="F2462" s="228">
        <v>1593060.77</v>
      </c>
      <c r="G2462" s="229">
        <v>3.56E-2</v>
      </c>
    </row>
    <row r="2463" spans="1:7" x14ac:dyDescent="0.25">
      <c r="A2463" s="160" t="s">
        <v>3297</v>
      </c>
      <c r="B2463" s="160" t="s">
        <v>3304</v>
      </c>
      <c r="E2463" s="227">
        <v>43312</v>
      </c>
      <c r="F2463" s="228">
        <v>1593060.77</v>
      </c>
      <c r="G2463" s="229">
        <v>3.56E-2</v>
      </c>
    </row>
    <row r="2464" spans="1:7" x14ac:dyDescent="0.25">
      <c r="A2464" s="160" t="s">
        <v>3297</v>
      </c>
      <c r="B2464" s="160" t="s">
        <v>3305</v>
      </c>
      <c r="E2464" s="227">
        <v>43343</v>
      </c>
      <c r="F2464" s="228">
        <v>1593060.77</v>
      </c>
      <c r="G2464" s="229">
        <v>3.56E-2</v>
      </c>
    </row>
    <row r="2465" spans="1:7" x14ac:dyDescent="0.25">
      <c r="A2465" s="160" t="s">
        <v>3297</v>
      </c>
      <c r="B2465" s="160" t="s">
        <v>3306</v>
      </c>
      <c r="E2465" s="227">
        <v>43373</v>
      </c>
      <c r="F2465" s="228">
        <v>1593060.77</v>
      </c>
      <c r="G2465" s="229">
        <v>3.56E-2</v>
      </c>
    </row>
    <row r="2466" spans="1:7" x14ac:dyDescent="0.25">
      <c r="A2466" s="160" t="s">
        <v>3297</v>
      </c>
      <c r="B2466" s="160" t="s">
        <v>3307</v>
      </c>
      <c r="E2466" s="227">
        <v>43404</v>
      </c>
      <c r="F2466" s="228">
        <v>1593060.77</v>
      </c>
      <c r="G2466" s="229">
        <v>3.56E-2</v>
      </c>
    </row>
    <row r="2467" spans="1:7" x14ac:dyDescent="0.25">
      <c r="A2467" s="160" t="s">
        <v>3297</v>
      </c>
      <c r="B2467" s="160" t="s">
        <v>3308</v>
      </c>
      <c r="E2467" s="227">
        <v>43434</v>
      </c>
      <c r="F2467" s="228">
        <v>1593082.07</v>
      </c>
      <c r="G2467" s="229">
        <v>3.56E-2</v>
      </c>
    </row>
    <row r="2468" spans="1:7" x14ac:dyDescent="0.25">
      <c r="A2468" s="160" t="s">
        <v>3297</v>
      </c>
      <c r="B2468" s="160" t="s">
        <v>3309</v>
      </c>
      <c r="E2468" s="227">
        <v>43465</v>
      </c>
      <c r="F2468" s="228">
        <v>1593103.3600000001</v>
      </c>
      <c r="G2468" s="229">
        <v>3.56E-2</v>
      </c>
    </row>
    <row r="2469" spans="1:7" x14ac:dyDescent="0.25">
      <c r="A2469" s="160" t="s">
        <v>3310</v>
      </c>
      <c r="B2469" s="160" t="s">
        <v>3311</v>
      </c>
      <c r="E2469" s="227">
        <v>43131</v>
      </c>
      <c r="F2469" s="228">
        <v>9082.23</v>
      </c>
      <c r="G2469" s="229">
        <v>3.56E-2</v>
      </c>
    </row>
    <row r="2470" spans="1:7" x14ac:dyDescent="0.25">
      <c r="A2470" s="160" t="s">
        <v>3310</v>
      </c>
      <c r="B2470" s="160" t="s">
        <v>3312</v>
      </c>
      <c r="E2470" s="227">
        <v>43159</v>
      </c>
      <c r="F2470" s="228">
        <v>9082.23</v>
      </c>
      <c r="G2470" s="229">
        <v>3.56E-2</v>
      </c>
    </row>
    <row r="2471" spans="1:7" x14ac:dyDescent="0.25">
      <c r="A2471" s="160" t="s">
        <v>3310</v>
      </c>
      <c r="B2471" s="160" t="s">
        <v>3313</v>
      </c>
      <c r="E2471" s="227">
        <v>43190</v>
      </c>
      <c r="F2471" s="228">
        <v>9082.23</v>
      </c>
      <c r="G2471" s="229">
        <v>3.56E-2</v>
      </c>
    </row>
    <row r="2472" spans="1:7" x14ac:dyDescent="0.25">
      <c r="A2472" s="160" t="s">
        <v>3310</v>
      </c>
      <c r="B2472" s="160" t="s">
        <v>3314</v>
      </c>
      <c r="E2472" s="227">
        <v>43220</v>
      </c>
      <c r="F2472" s="228">
        <v>9082.23</v>
      </c>
      <c r="G2472" s="229">
        <v>3.56E-2</v>
      </c>
    </row>
    <row r="2473" spans="1:7" x14ac:dyDescent="0.25">
      <c r="A2473" s="160" t="s">
        <v>3310</v>
      </c>
      <c r="B2473" s="160" t="s">
        <v>3315</v>
      </c>
      <c r="E2473" s="227">
        <v>43251</v>
      </c>
      <c r="F2473" s="228">
        <v>9082.23</v>
      </c>
      <c r="G2473" s="229">
        <v>3.56E-2</v>
      </c>
    </row>
    <row r="2474" spans="1:7" x14ac:dyDescent="0.25">
      <c r="A2474" s="160" t="s">
        <v>3310</v>
      </c>
      <c r="B2474" s="160" t="s">
        <v>3316</v>
      </c>
      <c r="E2474" s="227">
        <v>43281</v>
      </c>
      <c r="F2474" s="228">
        <v>9082.23</v>
      </c>
      <c r="G2474" s="229">
        <v>3.56E-2</v>
      </c>
    </row>
    <row r="2475" spans="1:7" x14ac:dyDescent="0.25">
      <c r="A2475" s="160" t="s">
        <v>3310</v>
      </c>
      <c r="B2475" s="160" t="s">
        <v>3317</v>
      </c>
      <c r="E2475" s="227">
        <v>43312</v>
      </c>
      <c r="F2475" s="228">
        <v>9082.23</v>
      </c>
      <c r="G2475" s="229">
        <v>3.56E-2</v>
      </c>
    </row>
    <row r="2476" spans="1:7" x14ac:dyDescent="0.25">
      <c r="A2476" s="160" t="s">
        <v>3310</v>
      </c>
      <c r="B2476" s="160" t="s">
        <v>3318</v>
      </c>
      <c r="E2476" s="227">
        <v>43343</v>
      </c>
      <c r="F2476" s="228">
        <v>9082.23</v>
      </c>
      <c r="G2476" s="229">
        <v>3.56E-2</v>
      </c>
    </row>
    <row r="2477" spans="1:7" x14ac:dyDescent="0.25">
      <c r="A2477" s="160" t="s">
        <v>3310</v>
      </c>
      <c r="B2477" s="160" t="s">
        <v>3319</v>
      </c>
      <c r="E2477" s="227">
        <v>43373</v>
      </c>
      <c r="F2477" s="228">
        <v>9082.23</v>
      </c>
      <c r="G2477" s="229">
        <v>3.56E-2</v>
      </c>
    </row>
    <row r="2478" spans="1:7" x14ac:dyDescent="0.25">
      <c r="A2478" s="160" t="s">
        <v>3310</v>
      </c>
      <c r="B2478" s="160" t="s">
        <v>3320</v>
      </c>
      <c r="E2478" s="227">
        <v>43404</v>
      </c>
      <c r="F2478" s="228">
        <v>9082.23</v>
      </c>
      <c r="G2478" s="229">
        <v>3.56E-2</v>
      </c>
    </row>
    <row r="2479" spans="1:7" x14ac:dyDescent="0.25">
      <c r="A2479" s="160" t="s">
        <v>3310</v>
      </c>
      <c r="B2479" s="160" t="s">
        <v>3321</v>
      </c>
      <c r="E2479" s="227">
        <v>43434</v>
      </c>
      <c r="F2479" s="228">
        <v>9082.23</v>
      </c>
      <c r="G2479" s="229">
        <v>3.56E-2</v>
      </c>
    </row>
    <row r="2480" spans="1:7" x14ac:dyDescent="0.25">
      <c r="A2480" s="160" t="s">
        <v>3310</v>
      </c>
      <c r="B2480" s="160" t="s">
        <v>3322</v>
      </c>
      <c r="E2480" s="227">
        <v>43465</v>
      </c>
      <c r="F2480" s="228">
        <v>9082.23</v>
      </c>
      <c r="G2480" s="229">
        <v>3.56E-2</v>
      </c>
    </row>
    <row r="2481" spans="1:7" x14ac:dyDescent="0.25">
      <c r="A2481" s="160" t="s">
        <v>3323</v>
      </c>
      <c r="B2481" s="160" t="s">
        <v>3324</v>
      </c>
      <c r="E2481" s="227">
        <v>43131</v>
      </c>
      <c r="F2481" s="228">
        <v>96289.75</v>
      </c>
      <c r="G2481" s="229">
        <v>1.52E-2</v>
      </c>
    </row>
    <row r="2482" spans="1:7" x14ac:dyDescent="0.25">
      <c r="A2482" s="160" t="s">
        <v>3323</v>
      </c>
      <c r="B2482" s="160" t="s">
        <v>3325</v>
      </c>
      <c r="E2482" s="227">
        <v>43159</v>
      </c>
      <c r="F2482" s="228">
        <v>96289.75</v>
      </c>
      <c r="G2482" s="229">
        <v>1.52E-2</v>
      </c>
    </row>
    <row r="2483" spans="1:7" x14ac:dyDescent="0.25">
      <c r="A2483" s="160" t="s">
        <v>3323</v>
      </c>
      <c r="B2483" s="160" t="s">
        <v>3326</v>
      </c>
      <c r="E2483" s="227">
        <v>43190</v>
      </c>
      <c r="F2483" s="228">
        <v>96289.75</v>
      </c>
      <c r="G2483" s="229">
        <v>1.52E-2</v>
      </c>
    </row>
    <row r="2484" spans="1:7" x14ac:dyDescent="0.25">
      <c r="A2484" s="160" t="s">
        <v>3323</v>
      </c>
      <c r="B2484" s="160" t="s">
        <v>3327</v>
      </c>
      <c r="E2484" s="227">
        <v>43220</v>
      </c>
      <c r="F2484" s="228">
        <v>96289.75</v>
      </c>
      <c r="G2484" s="229">
        <v>1.52E-2</v>
      </c>
    </row>
    <row r="2485" spans="1:7" x14ac:dyDescent="0.25">
      <c r="A2485" s="160" t="s">
        <v>3323</v>
      </c>
      <c r="B2485" s="160" t="s">
        <v>3328</v>
      </c>
      <c r="E2485" s="227">
        <v>43251</v>
      </c>
      <c r="F2485" s="228">
        <v>96289.75</v>
      </c>
      <c r="G2485" s="229">
        <v>1.52E-2</v>
      </c>
    </row>
    <row r="2486" spans="1:7" x14ac:dyDescent="0.25">
      <c r="A2486" s="160" t="s">
        <v>3323</v>
      </c>
      <c r="B2486" s="160" t="s">
        <v>3329</v>
      </c>
      <c r="E2486" s="227">
        <v>43281</v>
      </c>
      <c r="F2486" s="228">
        <v>96289.75</v>
      </c>
      <c r="G2486" s="229">
        <v>1.52E-2</v>
      </c>
    </row>
    <row r="2487" spans="1:7" x14ac:dyDescent="0.25">
      <c r="A2487" s="160" t="s">
        <v>3323</v>
      </c>
      <c r="B2487" s="160" t="s">
        <v>3330</v>
      </c>
      <c r="E2487" s="227">
        <v>43312</v>
      </c>
      <c r="F2487" s="228">
        <v>96289.75</v>
      </c>
      <c r="G2487" s="229">
        <v>1.52E-2</v>
      </c>
    </row>
    <row r="2488" spans="1:7" x14ac:dyDescent="0.25">
      <c r="A2488" s="160" t="s">
        <v>3323</v>
      </c>
      <c r="B2488" s="160" t="s">
        <v>3331</v>
      </c>
      <c r="E2488" s="227">
        <v>43343</v>
      </c>
      <c r="F2488" s="228">
        <v>96289.75</v>
      </c>
      <c r="G2488" s="229">
        <v>1.52E-2</v>
      </c>
    </row>
    <row r="2489" spans="1:7" x14ac:dyDescent="0.25">
      <c r="A2489" s="160" t="s">
        <v>3323</v>
      </c>
      <c r="B2489" s="160" t="s">
        <v>3332</v>
      </c>
      <c r="E2489" s="227">
        <v>43373</v>
      </c>
      <c r="F2489" s="228">
        <v>96289.75</v>
      </c>
      <c r="G2489" s="229">
        <v>3.6199999999999996E-2</v>
      </c>
    </row>
    <row r="2490" spans="1:7" x14ac:dyDescent="0.25">
      <c r="A2490" s="160" t="s">
        <v>3323</v>
      </c>
      <c r="B2490" s="160" t="s">
        <v>3333</v>
      </c>
      <c r="E2490" s="227">
        <v>43404</v>
      </c>
      <c r="F2490" s="228">
        <v>96289.75</v>
      </c>
      <c r="G2490" s="229">
        <v>3.6199999999999996E-2</v>
      </c>
    </row>
    <row r="2491" spans="1:7" x14ac:dyDescent="0.25">
      <c r="A2491" s="160" t="s">
        <v>3323</v>
      </c>
      <c r="B2491" s="160" t="s">
        <v>3334</v>
      </c>
      <c r="E2491" s="227">
        <v>43434</v>
      </c>
      <c r="F2491" s="228">
        <v>96289.75</v>
      </c>
      <c r="G2491" s="229">
        <v>3.6199999999999996E-2</v>
      </c>
    </row>
    <row r="2492" spans="1:7" x14ac:dyDescent="0.25">
      <c r="A2492" s="160" t="s">
        <v>3323</v>
      </c>
      <c r="B2492" s="160" t="s">
        <v>3335</v>
      </c>
      <c r="E2492" s="227">
        <v>43465</v>
      </c>
      <c r="F2492" s="228">
        <v>96289.75</v>
      </c>
      <c r="G2492" s="229">
        <v>3.6199999999999996E-2</v>
      </c>
    </row>
    <row r="2493" spans="1:7" x14ac:dyDescent="0.25">
      <c r="A2493" s="160" t="s">
        <v>3336</v>
      </c>
      <c r="B2493" s="160" t="s">
        <v>3337</v>
      </c>
      <c r="E2493" s="227">
        <v>43131</v>
      </c>
      <c r="F2493" s="228">
        <v>500.63</v>
      </c>
      <c r="G2493" s="229">
        <v>3.56E-2</v>
      </c>
    </row>
    <row r="2494" spans="1:7" x14ac:dyDescent="0.25">
      <c r="A2494" s="160" t="s">
        <v>3336</v>
      </c>
      <c r="B2494" s="160" t="s">
        <v>3338</v>
      </c>
      <c r="E2494" s="227">
        <v>43159</v>
      </c>
      <c r="F2494" s="228">
        <v>500.63</v>
      </c>
      <c r="G2494" s="229">
        <v>3.56E-2</v>
      </c>
    </row>
    <row r="2495" spans="1:7" x14ac:dyDescent="0.25">
      <c r="A2495" s="160" t="s">
        <v>3336</v>
      </c>
      <c r="B2495" s="160" t="s">
        <v>3339</v>
      </c>
      <c r="E2495" s="227">
        <v>43190</v>
      </c>
      <c r="F2495" s="228">
        <v>500.63</v>
      </c>
      <c r="G2495" s="229">
        <v>3.56E-2</v>
      </c>
    </row>
    <row r="2496" spans="1:7" x14ac:dyDescent="0.25">
      <c r="A2496" s="160" t="s">
        <v>3336</v>
      </c>
      <c r="B2496" s="160" t="s">
        <v>3340</v>
      </c>
      <c r="E2496" s="227">
        <v>43220</v>
      </c>
      <c r="F2496" s="228">
        <v>500.63</v>
      </c>
      <c r="G2496" s="229">
        <v>3.56E-2</v>
      </c>
    </row>
    <row r="2497" spans="1:7" x14ac:dyDescent="0.25">
      <c r="A2497" s="160" t="s">
        <v>3336</v>
      </c>
      <c r="B2497" s="160" t="s">
        <v>3341</v>
      </c>
      <c r="E2497" s="227">
        <v>43251</v>
      </c>
      <c r="F2497" s="228">
        <v>500.63</v>
      </c>
      <c r="G2497" s="229">
        <v>3.56E-2</v>
      </c>
    </row>
    <row r="2498" spans="1:7" x14ac:dyDescent="0.25">
      <c r="A2498" s="160" t="s">
        <v>3336</v>
      </c>
      <c r="B2498" s="160" t="s">
        <v>3342</v>
      </c>
      <c r="E2498" s="227">
        <v>43281</v>
      </c>
      <c r="F2498" s="228">
        <v>500.63</v>
      </c>
      <c r="G2498" s="229">
        <v>3.56E-2</v>
      </c>
    </row>
    <row r="2499" spans="1:7" x14ac:dyDescent="0.25">
      <c r="A2499" s="160" t="s">
        <v>3336</v>
      </c>
      <c r="B2499" s="160" t="s">
        <v>3343</v>
      </c>
      <c r="E2499" s="227">
        <v>43312</v>
      </c>
      <c r="F2499" s="228">
        <v>500.63</v>
      </c>
      <c r="G2499" s="229">
        <v>3.56E-2</v>
      </c>
    </row>
    <row r="2500" spans="1:7" x14ac:dyDescent="0.25">
      <c r="A2500" s="160" t="s">
        <v>3336</v>
      </c>
      <c r="B2500" s="160" t="s">
        <v>3344</v>
      </c>
      <c r="E2500" s="227">
        <v>43343</v>
      </c>
      <c r="F2500" s="228">
        <v>500.63</v>
      </c>
      <c r="G2500" s="229">
        <v>3.56E-2</v>
      </c>
    </row>
    <row r="2501" spans="1:7" x14ac:dyDescent="0.25">
      <c r="A2501" s="160" t="s">
        <v>3336</v>
      </c>
      <c r="B2501" s="160" t="s">
        <v>3345</v>
      </c>
      <c r="E2501" s="227">
        <v>43373</v>
      </c>
      <c r="F2501" s="228">
        <v>500.63</v>
      </c>
      <c r="G2501" s="229">
        <v>3.56E-2</v>
      </c>
    </row>
    <row r="2502" spans="1:7" x14ac:dyDescent="0.25">
      <c r="A2502" s="160" t="s">
        <v>3336</v>
      </c>
      <c r="B2502" s="160" t="s">
        <v>3346</v>
      </c>
      <c r="E2502" s="227">
        <v>43404</v>
      </c>
      <c r="F2502" s="228">
        <v>500.63</v>
      </c>
      <c r="G2502" s="229">
        <v>3.56E-2</v>
      </c>
    </row>
    <row r="2503" spans="1:7" x14ac:dyDescent="0.25">
      <c r="A2503" s="160" t="s">
        <v>3336</v>
      </c>
      <c r="B2503" s="160" t="s">
        <v>3347</v>
      </c>
      <c r="E2503" s="227">
        <v>43434</v>
      </c>
      <c r="F2503" s="228">
        <v>500.63</v>
      </c>
      <c r="G2503" s="229">
        <v>3.56E-2</v>
      </c>
    </row>
    <row r="2504" spans="1:7" x14ac:dyDescent="0.25">
      <c r="A2504" s="160" t="s">
        <v>3336</v>
      </c>
      <c r="B2504" s="160" t="s">
        <v>3348</v>
      </c>
      <c r="E2504" s="227">
        <v>43465</v>
      </c>
      <c r="F2504" s="228">
        <v>500.63</v>
      </c>
      <c r="G2504" s="229">
        <v>3.56E-2</v>
      </c>
    </row>
    <row r="2505" spans="1:7" x14ac:dyDescent="0.25">
      <c r="A2505" s="160" t="s">
        <v>3349</v>
      </c>
      <c r="B2505" s="160" t="s">
        <v>3350</v>
      </c>
      <c r="E2505" s="227">
        <v>43131</v>
      </c>
      <c r="F2505" s="228">
        <v>864877.95</v>
      </c>
      <c r="G2505" s="229">
        <v>1.9699999999999999E-2</v>
      </c>
    </row>
    <row r="2506" spans="1:7" x14ac:dyDescent="0.25">
      <c r="A2506" s="160" t="s">
        <v>3349</v>
      </c>
      <c r="B2506" s="160" t="s">
        <v>3351</v>
      </c>
      <c r="E2506" s="227">
        <v>43159</v>
      </c>
      <c r="F2506" s="228">
        <v>864877.95</v>
      </c>
      <c r="G2506" s="229">
        <v>1.9699999999999999E-2</v>
      </c>
    </row>
    <row r="2507" spans="1:7" x14ac:dyDescent="0.25">
      <c r="A2507" s="160" t="s">
        <v>3349</v>
      </c>
      <c r="B2507" s="160" t="s">
        <v>3352</v>
      </c>
      <c r="E2507" s="227">
        <v>43190</v>
      </c>
      <c r="F2507" s="228">
        <v>864877.95</v>
      </c>
      <c r="G2507" s="229">
        <v>1.9699999999999999E-2</v>
      </c>
    </row>
    <row r="2508" spans="1:7" x14ac:dyDescent="0.25">
      <c r="A2508" s="160" t="s">
        <v>3349</v>
      </c>
      <c r="B2508" s="160" t="s">
        <v>3353</v>
      </c>
      <c r="E2508" s="227">
        <v>43220</v>
      </c>
      <c r="F2508" s="228">
        <v>864877.95</v>
      </c>
      <c r="G2508" s="229">
        <v>1.9699999999999999E-2</v>
      </c>
    </row>
    <row r="2509" spans="1:7" x14ac:dyDescent="0.25">
      <c r="A2509" s="160" t="s">
        <v>3349</v>
      </c>
      <c r="B2509" s="160" t="s">
        <v>3354</v>
      </c>
      <c r="E2509" s="227">
        <v>43251</v>
      </c>
      <c r="F2509" s="228">
        <v>864877.95</v>
      </c>
      <c r="G2509" s="229">
        <v>1.9699999999999999E-2</v>
      </c>
    </row>
    <row r="2510" spans="1:7" x14ac:dyDescent="0.25">
      <c r="A2510" s="160" t="s">
        <v>3349</v>
      </c>
      <c r="B2510" s="160" t="s">
        <v>3355</v>
      </c>
      <c r="E2510" s="227">
        <v>43281</v>
      </c>
      <c r="F2510" s="228">
        <v>864877.95</v>
      </c>
      <c r="G2510" s="229">
        <v>1.9699999999999999E-2</v>
      </c>
    </row>
    <row r="2511" spans="1:7" x14ac:dyDescent="0.25">
      <c r="A2511" s="160" t="s">
        <v>3349</v>
      </c>
      <c r="B2511" s="160" t="s">
        <v>3356</v>
      </c>
      <c r="E2511" s="227">
        <v>43312</v>
      </c>
      <c r="F2511" s="228">
        <v>864877.95</v>
      </c>
      <c r="G2511" s="229">
        <v>1.9699999999999999E-2</v>
      </c>
    </row>
    <row r="2512" spans="1:7" x14ac:dyDescent="0.25">
      <c r="A2512" s="160" t="s">
        <v>3349</v>
      </c>
      <c r="B2512" s="160" t="s">
        <v>3357</v>
      </c>
      <c r="E2512" s="227">
        <v>43343</v>
      </c>
      <c r="F2512" s="228">
        <v>864877.95</v>
      </c>
      <c r="G2512" s="229">
        <v>1.9699999999999999E-2</v>
      </c>
    </row>
    <row r="2513" spans="1:7" x14ac:dyDescent="0.25">
      <c r="A2513" s="160" t="s">
        <v>3349</v>
      </c>
      <c r="B2513" s="160" t="s">
        <v>3358</v>
      </c>
      <c r="E2513" s="227">
        <v>43373</v>
      </c>
      <c r="F2513" s="228">
        <v>864877.95</v>
      </c>
      <c r="G2513" s="229">
        <v>1.9699999999999999E-2</v>
      </c>
    </row>
    <row r="2514" spans="1:7" x14ac:dyDescent="0.25">
      <c r="A2514" s="160" t="s">
        <v>3349</v>
      </c>
      <c r="B2514" s="160" t="s">
        <v>3359</v>
      </c>
      <c r="E2514" s="227">
        <v>43404</v>
      </c>
      <c r="F2514" s="228">
        <v>864877.95</v>
      </c>
      <c r="G2514" s="229">
        <v>1.9699999999999999E-2</v>
      </c>
    </row>
    <row r="2515" spans="1:7" x14ac:dyDescent="0.25">
      <c r="A2515" s="160" t="s">
        <v>3349</v>
      </c>
      <c r="B2515" s="160" t="s">
        <v>3360</v>
      </c>
      <c r="E2515" s="227">
        <v>43434</v>
      </c>
      <c r="F2515" s="228">
        <v>864877.95</v>
      </c>
      <c r="G2515" s="229">
        <v>1.9699999999999999E-2</v>
      </c>
    </row>
    <row r="2516" spans="1:7" x14ac:dyDescent="0.25">
      <c r="A2516" s="160" t="s">
        <v>3349</v>
      </c>
      <c r="B2516" s="160" t="s">
        <v>3361</v>
      </c>
      <c r="E2516" s="227">
        <v>43465</v>
      </c>
      <c r="F2516" s="228">
        <v>864877.95</v>
      </c>
      <c r="G2516" s="229">
        <v>1.9699999999999999E-2</v>
      </c>
    </row>
    <row r="2517" spans="1:7" x14ac:dyDescent="0.25">
      <c r="A2517" s="160" t="s">
        <v>3362</v>
      </c>
      <c r="B2517" s="160" t="s">
        <v>3363</v>
      </c>
      <c r="E2517" s="227">
        <v>43131</v>
      </c>
      <c r="F2517" s="228">
        <v>27444.45</v>
      </c>
      <c r="G2517" s="229">
        <v>1.9699999999999999E-2</v>
      </c>
    </row>
    <row r="2518" spans="1:7" x14ac:dyDescent="0.25">
      <c r="A2518" s="160" t="s">
        <v>3362</v>
      </c>
      <c r="B2518" s="160" t="s">
        <v>3364</v>
      </c>
      <c r="E2518" s="227">
        <v>43159</v>
      </c>
      <c r="F2518" s="228">
        <v>27444.45</v>
      </c>
      <c r="G2518" s="229">
        <v>1.9699999999999999E-2</v>
      </c>
    </row>
    <row r="2519" spans="1:7" x14ac:dyDescent="0.25">
      <c r="A2519" s="160" t="s">
        <v>3362</v>
      </c>
      <c r="B2519" s="160" t="s">
        <v>3365</v>
      </c>
      <c r="E2519" s="227">
        <v>43190</v>
      </c>
      <c r="F2519" s="228">
        <v>27444.45</v>
      </c>
      <c r="G2519" s="229">
        <v>1.9699999999999999E-2</v>
      </c>
    </row>
    <row r="2520" spans="1:7" x14ac:dyDescent="0.25">
      <c r="A2520" s="160" t="s">
        <v>3362</v>
      </c>
      <c r="B2520" s="160" t="s">
        <v>3366</v>
      </c>
      <c r="E2520" s="227">
        <v>43220</v>
      </c>
      <c r="F2520" s="228">
        <v>27444.45</v>
      </c>
      <c r="G2520" s="229">
        <v>1.9699999999999999E-2</v>
      </c>
    </row>
    <row r="2521" spans="1:7" x14ac:dyDescent="0.25">
      <c r="A2521" s="160" t="s">
        <v>3362</v>
      </c>
      <c r="B2521" s="160" t="s">
        <v>3367</v>
      </c>
      <c r="E2521" s="227">
        <v>43251</v>
      </c>
      <c r="F2521" s="228">
        <v>27444.45</v>
      </c>
      <c r="G2521" s="229">
        <v>1.9699999999999999E-2</v>
      </c>
    </row>
    <row r="2522" spans="1:7" x14ac:dyDescent="0.25">
      <c r="A2522" s="160" t="s">
        <v>3362</v>
      </c>
      <c r="B2522" s="160" t="s">
        <v>3368</v>
      </c>
      <c r="E2522" s="227">
        <v>43281</v>
      </c>
      <c r="F2522" s="228">
        <v>27444.45</v>
      </c>
      <c r="G2522" s="229">
        <v>1.9699999999999999E-2</v>
      </c>
    </row>
    <row r="2523" spans="1:7" x14ac:dyDescent="0.25">
      <c r="A2523" s="160" t="s">
        <v>3362</v>
      </c>
      <c r="B2523" s="160" t="s">
        <v>3369</v>
      </c>
      <c r="E2523" s="227">
        <v>43312</v>
      </c>
      <c r="F2523" s="228">
        <v>27444.45</v>
      </c>
      <c r="G2523" s="229">
        <v>1.9699999999999999E-2</v>
      </c>
    </row>
    <row r="2524" spans="1:7" x14ac:dyDescent="0.25">
      <c r="A2524" s="160" t="s">
        <v>3362</v>
      </c>
      <c r="B2524" s="160" t="s">
        <v>3370</v>
      </c>
      <c r="E2524" s="227">
        <v>43343</v>
      </c>
      <c r="F2524" s="228">
        <v>27444.45</v>
      </c>
      <c r="G2524" s="229">
        <v>1.9699999999999999E-2</v>
      </c>
    </row>
    <row r="2525" spans="1:7" x14ac:dyDescent="0.25">
      <c r="A2525" s="160" t="s">
        <v>3362</v>
      </c>
      <c r="B2525" s="160" t="s">
        <v>3371</v>
      </c>
      <c r="E2525" s="227">
        <v>43373</v>
      </c>
      <c r="F2525" s="228">
        <v>27444.45</v>
      </c>
      <c r="G2525" s="229">
        <v>1.9699999999999999E-2</v>
      </c>
    </row>
    <row r="2526" spans="1:7" x14ac:dyDescent="0.25">
      <c r="A2526" s="160" t="s">
        <v>3362</v>
      </c>
      <c r="B2526" s="160" t="s">
        <v>3372</v>
      </c>
      <c r="E2526" s="227">
        <v>43404</v>
      </c>
      <c r="F2526" s="228">
        <v>27444.45</v>
      </c>
      <c r="G2526" s="229">
        <v>1.9699999999999999E-2</v>
      </c>
    </row>
    <row r="2527" spans="1:7" x14ac:dyDescent="0.25">
      <c r="A2527" s="160" t="s">
        <v>3362</v>
      </c>
      <c r="B2527" s="160" t="s">
        <v>3373</v>
      </c>
      <c r="E2527" s="227">
        <v>43434</v>
      </c>
      <c r="F2527" s="228">
        <v>27444.45</v>
      </c>
      <c r="G2527" s="229">
        <v>1.9699999999999999E-2</v>
      </c>
    </row>
    <row r="2528" spans="1:7" x14ac:dyDescent="0.25">
      <c r="A2528" s="160" t="s">
        <v>3362</v>
      </c>
      <c r="B2528" s="160" t="s">
        <v>3374</v>
      </c>
      <c r="E2528" s="227">
        <v>43465</v>
      </c>
      <c r="F2528" s="228">
        <v>27444.45</v>
      </c>
      <c r="G2528" s="229">
        <v>1.9699999999999999E-2</v>
      </c>
    </row>
    <row r="2529" spans="1:7" x14ac:dyDescent="0.25">
      <c r="A2529" s="160" t="s">
        <v>3375</v>
      </c>
      <c r="B2529" s="160" t="s">
        <v>3376</v>
      </c>
      <c r="E2529" s="227">
        <v>43131</v>
      </c>
      <c r="F2529" s="228">
        <v>1215228.56</v>
      </c>
      <c r="G2529" s="229">
        <v>1.9699999999999999E-2</v>
      </c>
    </row>
    <row r="2530" spans="1:7" x14ac:dyDescent="0.25">
      <c r="A2530" s="160" t="s">
        <v>3375</v>
      </c>
      <c r="B2530" s="160" t="s">
        <v>3377</v>
      </c>
      <c r="E2530" s="227">
        <v>43159</v>
      </c>
      <c r="F2530" s="228">
        <v>1215228.56</v>
      </c>
      <c r="G2530" s="229">
        <v>1.9699999999999999E-2</v>
      </c>
    </row>
    <row r="2531" spans="1:7" x14ac:dyDescent="0.25">
      <c r="A2531" s="160" t="s">
        <v>3375</v>
      </c>
      <c r="B2531" s="160" t="s">
        <v>3378</v>
      </c>
      <c r="E2531" s="227">
        <v>43190</v>
      </c>
      <c r="F2531" s="228">
        <v>1215228.56</v>
      </c>
      <c r="G2531" s="229">
        <v>1.9699999999999999E-2</v>
      </c>
    </row>
    <row r="2532" spans="1:7" x14ac:dyDescent="0.25">
      <c r="A2532" s="160" t="s">
        <v>3375</v>
      </c>
      <c r="B2532" s="160" t="s">
        <v>3379</v>
      </c>
      <c r="E2532" s="227">
        <v>43220</v>
      </c>
      <c r="F2532" s="228">
        <v>1215228.56</v>
      </c>
      <c r="G2532" s="229">
        <v>1.9699999999999999E-2</v>
      </c>
    </row>
    <row r="2533" spans="1:7" x14ac:dyDescent="0.25">
      <c r="A2533" s="160" t="s">
        <v>3375</v>
      </c>
      <c r="B2533" s="160" t="s">
        <v>3380</v>
      </c>
      <c r="E2533" s="227">
        <v>43251</v>
      </c>
      <c r="F2533" s="228">
        <v>1215228.56</v>
      </c>
      <c r="G2533" s="229">
        <v>1.9699999999999999E-2</v>
      </c>
    </row>
    <row r="2534" spans="1:7" x14ac:dyDescent="0.25">
      <c r="A2534" s="160" t="s">
        <v>3375</v>
      </c>
      <c r="B2534" s="160" t="s">
        <v>3381</v>
      </c>
      <c r="E2534" s="227">
        <v>43281</v>
      </c>
      <c r="F2534" s="228">
        <v>1215228.56</v>
      </c>
      <c r="G2534" s="229">
        <v>1.9699999999999999E-2</v>
      </c>
    </row>
    <row r="2535" spans="1:7" x14ac:dyDescent="0.25">
      <c r="A2535" s="160" t="s">
        <v>3375</v>
      </c>
      <c r="B2535" s="160" t="s">
        <v>3382</v>
      </c>
      <c r="E2535" s="227">
        <v>43312</v>
      </c>
      <c r="F2535" s="228">
        <v>1215228.56</v>
      </c>
      <c r="G2535" s="229">
        <v>1.9699999999999999E-2</v>
      </c>
    </row>
    <row r="2536" spans="1:7" x14ac:dyDescent="0.25">
      <c r="A2536" s="160" t="s">
        <v>3375</v>
      </c>
      <c r="B2536" s="160" t="s">
        <v>3383</v>
      </c>
      <c r="E2536" s="227">
        <v>43343</v>
      </c>
      <c r="F2536" s="228">
        <v>1215228.56</v>
      </c>
      <c r="G2536" s="229">
        <v>1.9699999999999999E-2</v>
      </c>
    </row>
    <row r="2537" spans="1:7" x14ac:dyDescent="0.25">
      <c r="A2537" s="160" t="s">
        <v>3375</v>
      </c>
      <c r="B2537" s="160" t="s">
        <v>3384</v>
      </c>
      <c r="E2537" s="227">
        <v>43373</v>
      </c>
      <c r="F2537" s="228">
        <v>1215228.56</v>
      </c>
      <c r="G2537" s="229">
        <v>1.9699999999999999E-2</v>
      </c>
    </row>
    <row r="2538" spans="1:7" x14ac:dyDescent="0.25">
      <c r="A2538" s="160" t="s">
        <v>3375</v>
      </c>
      <c r="B2538" s="160" t="s">
        <v>3385</v>
      </c>
      <c r="E2538" s="227">
        <v>43404</v>
      </c>
      <c r="F2538" s="228">
        <v>1215228.56</v>
      </c>
      <c r="G2538" s="229">
        <v>1.9699999999999999E-2</v>
      </c>
    </row>
    <row r="2539" spans="1:7" x14ac:dyDescent="0.25">
      <c r="A2539" s="160" t="s">
        <v>3375</v>
      </c>
      <c r="B2539" s="160" t="s">
        <v>3386</v>
      </c>
      <c r="E2539" s="227">
        <v>43434</v>
      </c>
      <c r="F2539" s="228">
        <v>1215228.56</v>
      </c>
      <c r="G2539" s="229">
        <v>1.9699999999999999E-2</v>
      </c>
    </row>
    <row r="2540" spans="1:7" x14ac:dyDescent="0.25">
      <c r="A2540" s="160" t="s">
        <v>3375</v>
      </c>
      <c r="B2540" s="160" t="s">
        <v>3387</v>
      </c>
      <c r="E2540" s="227">
        <v>43465</v>
      </c>
      <c r="F2540" s="228">
        <v>1215228.56</v>
      </c>
      <c r="G2540" s="229">
        <v>1.9699999999999999E-2</v>
      </c>
    </row>
    <row r="2541" spans="1:7" x14ac:dyDescent="0.25">
      <c r="A2541" s="160" t="s">
        <v>3388</v>
      </c>
      <c r="B2541" s="160" t="s">
        <v>3389</v>
      </c>
      <c r="E2541" s="227">
        <v>43131</v>
      </c>
      <c r="F2541" s="228">
        <v>0</v>
      </c>
      <c r="G2541" s="229">
        <v>0</v>
      </c>
    </row>
    <row r="2542" spans="1:7" x14ac:dyDescent="0.25">
      <c r="A2542" s="160" t="s">
        <v>3388</v>
      </c>
      <c r="B2542" s="160" t="s">
        <v>3390</v>
      </c>
      <c r="E2542" s="227">
        <v>43159</v>
      </c>
      <c r="F2542" s="228">
        <v>0</v>
      </c>
      <c r="G2542" s="229">
        <v>0</v>
      </c>
    </row>
    <row r="2543" spans="1:7" x14ac:dyDescent="0.25">
      <c r="A2543" s="160" t="s">
        <v>3388</v>
      </c>
      <c r="B2543" s="160" t="s">
        <v>3391</v>
      </c>
      <c r="E2543" s="227">
        <v>43190</v>
      </c>
      <c r="F2543" s="228">
        <v>0</v>
      </c>
      <c r="G2543" s="229">
        <v>0</v>
      </c>
    </row>
    <row r="2544" spans="1:7" x14ac:dyDescent="0.25">
      <c r="A2544" s="160" t="s">
        <v>3388</v>
      </c>
      <c r="B2544" s="160" t="s">
        <v>3392</v>
      </c>
      <c r="E2544" s="227">
        <v>43220</v>
      </c>
      <c r="F2544" s="228">
        <v>0</v>
      </c>
      <c r="G2544" s="229">
        <v>0</v>
      </c>
    </row>
    <row r="2545" spans="1:7" x14ac:dyDescent="0.25">
      <c r="A2545" s="160" t="s">
        <v>3388</v>
      </c>
      <c r="B2545" s="160" t="s">
        <v>3393</v>
      </c>
      <c r="E2545" s="227">
        <v>43251</v>
      </c>
      <c r="F2545" s="228">
        <v>0</v>
      </c>
      <c r="G2545" s="229">
        <v>0</v>
      </c>
    </row>
    <row r="2546" spans="1:7" x14ac:dyDescent="0.25">
      <c r="A2546" s="160" t="s">
        <v>3388</v>
      </c>
      <c r="B2546" s="160" t="s">
        <v>3394</v>
      </c>
      <c r="E2546" s="227">
        <v>43281</v>
      </c>
      <c r="F2546" s="228">
        <v>0</v>
      </c>
      <c r="G2546" s="229">
        <v>0</v>
      </c>
    </row>
    <row r="2547" spans="1:7" x14ac:dyDescent="0.25">
      <c r="A2547" s="160" t="s">
        <v>3388</v>
      </c>
      <c r="B2547" s="160" t="s">
        <v>3395</v>
      </c>
      <c r="E2547" s="227">
        <v>43312</v>
      </c>
      <c r="F2547" s="228">
        <v>0</v>
      </c>
      <c r="G2547" s="229">
        <v>0</v>
      </c>
    </row>
    <row r="2548" spans="1:7" x14ac:dyDescent="0.25">
      <c r="A2548" s="160" t="s">
        <v>3388</v>
      </c>
      <c r="B2548" s="160" t="s">
        <v>3396</v>
      </c>
      <c r="E2548" s="227">
        <v>43343</v>
      </c>
      <c r="F2548" s="228">
        <v>0</v>
      </c>
      <c r="G2548" s="229">
        <v>0</v>
      </c>
    </row>
    <row r="2549" spans="1:7" x14ac:dyDescent="0.25">
      <c r="A2549" s="160" t="s">
        <v>3388</v>
      </c>
      <c r="B2549" s="160" t="s">
        <v>3397</v>
      </c>
      <c r="E2549" s="227">
        <v>43373</v>
      </c>
      <c r="F2549" s="228">
        <v>0</v>
      </c>
      <c r="G2549" s="229">
        <v>0</v>
      </c>
    </row>
    <row r="2550" spans="1:7" x14ac:dyDescent="0.25">
      <c r="A2550" s="160" t="s">
        <v>3388</v>
      </c>
      <c r="B2550" s="160" t="s">
        <v>3398</v>
      </c>
      <c r="E2550" s="227">
        <v>43404</v>
      </c>
      <c r="F2550" s="228">
        <v>0</v>
      </c>
      <c r="G2550" s="229">
        <v>0</v>
      </c>
    </row>
    <row r="2551" spans="1:7" x14ac:dyDescent="0.25">
      <c r="A2551" s="160" t="s">
        <v>3388</v>
      </c>
      <c r="B2551" s="160" t="s">
        <v>3399</v>
      </c>
      <c r="E2551" s="227">
        <v>43434</v>
      </c>
      <c r="F2551" s="228">
        <v>0</v>
      </c>
      <c r="G2551" s="229">
        <v>0</v>
      </c>
    </row>
    <row r="2552" spans="1:7" x14ac:dyDescent="0.25">
      <c r="A2552" s="160" t="s">
        <v>3388</v>
      </c>
      <c r="B2552" s="160" t="s">
        <v>3400</v>
      </c>
      <c r="E2552" s="227">
        <v>43465</v>
      </c>
      <c r="F2552" s="228">
        <v>0</v>
      </c>
      <c r="G2552" s="229">
        <v>0</v>
      </c>
    </row>
    <row r="2553" spans="1:7" x14ac:dyDescent="0.25">
      <c r="A2553" s="160" t="s">
        <v>3401</v>
      </c>
      <c r="B2553" s="160" t="s">
        <v>3402</v>
      </c>
      <c r="E2553" s="227">
        <v>43131</v>
      </c>
      <c r="F2553" s="228">
        <v>718101.24</v>
      </c>
      <c r="G2553" s="229">
        <v>1.32E-2</v>
      </c>
    </row>
    <row r="2554" spans="1:7" x14ac:dyDescent="0.25">
      <c r="A2554" s="160" t="s">
        <v>3401</v>
      </c>
      <c r="B2554" s="160" t="s">
        <v>3403</v>
      </c>
      <c r="E2554" s="227">
        <v>43159</v>
      </c>
      <c r="F2554" s="228">
        <v>718101.24</v>
      </c>
      <c r="G2554" s="229">
        <v>1.32E-2</v>
      </c>
    </row>
    <row r="2555" spans="1:7" x14ac:dyDescent="0.25">
      <c r="A2555" s="160" t="s">
        <v>3401</v>
      </c>
      <c r="B2555" s="160" t="s">
        <v>3404</v>
      </c>
      <c r="E2555" s="227">
        <v>43190</v>
      </c>
      <c r="F2555" s="228">
        <v>718101.24</v>
      </c>
      <c r="G2555" s="229">
        <v>1.32E-2</v>
      </c>
    </row>
    <row r="2556" spans="1:7" x14ac:dyDescent="0.25">
      <c r="A2556" s="160" t="s">
        <v>3401</v>
      </c>
      <c r="B2556" s="160" t="s">
        <v>3405</v>
      </c>
      <c r="E2556" s="227">
        <v>43220</v>
      </c>
      <c r="F2556" s="228">
        <v>718101.24</v>
      </c>
      <c r="G2556" s="229">
        <v>1.32E-2</v>
      </c>
    </row>
    <row r="2557" spans="1:7" x14ac:dyDescent="0.25">
      <c r="A2557" s="160" t="s">
        <v>3401</v>
      </c>
      <c r="B2557" s="160" t="s">
        <v>3406</v>
      </c>
      <c r="E2557" s="227">
        <v>43251</v>
      </c>
      <c r="F2557" s="228">
        <v>718101.24</v>
      </c>
      <c r="G2557" s="229">
        <v>1.32E-2</v>
      </c>
    </row>
    <row r="2558" spans="1:7" x14ac:dyDescent="0.25">
      <c r="A2558" s="160" t="s">
        <v>3401</v>
      </c>
      <c r="B2558" s="160" t="s">
        <v>3407</v>
      </c>
      <c r="E2558" s="227">
        <v>43281</v>
      </c>
      <c r="F2558" s="228">
        <v>718101.24</v>
      </c>
      <c r="G2558" s="229">
        <v>1.32E-2</v>
      </c>
    </row>
    <row r="2559" spans="1:7" x14ac:dyDescent="0.25">
      <c r="A2559" s="160" t="s">
        <v>3401</v>
      </c>
      <c r="B2559" s="160" t="s">
        <v>3408</v>
      </c>
      <c r="E2559" s="227">
        <v>43312</v>
      </c>
      <c r="F2559" s="228">
        <v>718101.24</v>
      </c>
      <c r="G2559" s="229">
        <v>1.32E-2</v>
      </c>
    </row>
    <row r="2560" spans="1:7" x14ac:dyDescent="0.25">
      <c r="A2560" s="160" t="s">
        <v>3401</v>
      </c>
      <c r="B2560" s="160" t="s">
        <v>3409</v>
      </c>
      <c r="E2560" s="227">
        <v>43343</v>
      </c>
      <c r="F2560" s="228">
        <v>718101.24</v>
      </c>
      <c r="G2560" s="229">
        <v>1.32E-2</v>
      </c>
    </row>
    <row r="2561" spans="1:7" x14ac:dyDescent="0.25">
      <c r="A2561" s="160" t="s">
        <v>3401</v>
      </c>
      <c r="B2561" s="160" t="s">
        <v>3410</v>
      </c>
      <c r="E2561" s="227">
        <v>43373</v>
      </c>
      <c r="F2561" s="228">
        <v>718101.24</v>
      </c>
      <c r="G2561" s="229">
        <v>1.32E-2</v>
      </c>
    </row>
    <row r="2562" spans="1:7" x14ac:dyDescent="0.25">
      <c r="A2562" s="160" t="s">
        <v>3401</v>
      </c>
      <c r="B2562" s="160" t="s">
        <v>3411</v>
      </c>
      <c r="E2562" s="227">
        <v>43404</v>
      </c>
      <c r="F2562" s="228">
        <v>718101.24</v>
      </c>
      <c r="G2562" s="229">
        <v>1.32E-2</v>
      </c>
    </row>
    <row r="2563" spans="1:7" x14ac:dyDescent="0.25">
      <c r="A2563" s="160" t="s">
        <v>3401</v>
      </c>
      <c r="B2563" s="160" t="s">
        <v>3412</v>
      </c>
      <c r="E2563" s="227">
        <v>43434</v>
      </c>
      <c r="F2563" s="228">
        <v>718101.24</v>
      </c>
      <c r="G2563" s="229">
        <v>1.32E-2</v>
      </c>
    </row>
    <row r="2564" spans="1:7" x14ac:dyDescent="0.25">
      <c r="A2564" s="160" t="s">
        <v>3401</v>
      </c>
      <c r="B2564" s="160" t="s">
        <v>3413</v>
      </c>
      <c r="E2564" s="227">
        <v>43465</v>
      </c>
      <c r="F2564" s="228">
        <v>718101.24</v>
      </c>
      <c r="G2564" s="229">
        <v>1.32E-2</v>
      </c>
    </row>
    <row r="2565" spans="1:7" x14ac:dyDescent="0.25">
      <c r="A2565" s="160" t="s">
        <v>3414</v>
      </c>
      <c r="B2565" s="160" t="s">
        <v>3415</v>
      </c>
      <c r="E2565" s="227">
        <v>43131</v>
      </c>
      <c r="F2565" s="228">
        <v>0</v>
      </c>
      <c r="G2565" s="229">
        <v>2.5999999999999999E-3</v>
      </c>
    </row>
    <row r="2566" spans="1:7" x14ac:dyDescent="0.25">
      <c r="A2566" s="160" t="s">
        <v>3414</v>
      </c>
      <c r="B2566" s="160" t="s">
        <v>3416</v>
      </c>
      <c r="E2566" s="227">
        <v>43159</v>
      </c>
      <c r="F2566" s="228">
        <v>0</v>
      </c>
      <c r="G2566" s="229">
        <v>2.5999999999999999E-3</v>
      </c>
    </row>
    <row r="2567" spans="1:7" x14ac:dyDescent="0.25">
      <c r="A2567" s="160" t="s">
        <v>3414</v>
      </c>
      <c r="B2567" s="160" t="s">
        <v>3417</v>
      </c>
      <c r="E2567" s="227">
        <v>43190</v>
      </c>
      <c r="F2567" s="228">
        <v>0</v>
      </c>
      <c r="G2567" s="229">
        <v>2.5999999999999999E-3</v>
      </c>
    </row>
    <row r="2568" spans="1:7" x14ac:dyDescent="0.25">
      <c r="A2568" s="160" t="s">
        <v>3414</v>
      </c>
      <c r="B2568" s="160" t="s">
        <v>3418</v>
      </c>
      <c r="E2568" s="227">
        <v>43220</v>
      </c>
      <c r="F2568" s="228">
        <v>0</v>
      </c>
      <c r="G2568" s="229">
        <v>2.5999999999999999E-3</v>
      </c>
    </row>
    <row r="2569" spans="1:7" x14ac:dyDescent="0.25">
      <c r="A2569" s="160" t="s">
        <v>3414</v>
      </c>
      <c r="B2569" s="160" t="s">
        <v>3419</v>
      </c>
      <c r="E2569" s="227">
        <v>43251</v>
      </c>
      <c r="F2569" s="228">
        <v>0</v>
      </c>
      <c r="G2569" s="229">
        <v>2.5999999999999999E-3</v>
      </c>
    </row>
    <row r="2570" spans="1:7" x14ac:dyDescent="0.25">
      <c r="A2570" s="160" t="s">
        <v>3414</v>
      </c>
      <c r="B2570" s="160" t="s">
        <v>3420</v>
      </c>
      <c r="E2570" s="227">
        <v>43281</v>
      </c>
      <c r="F2570" s="228">
        <v>0</v>
      </c>
      <c r="G2570" s="229">
        <v>2.5999999999999999E-3</v>
      </c>
    </row>
    <row r="2571" spans="1:7" x14ac:dyDescent="0.25">
      <c r="A2571" s="160" t="s">
        <v>3414</v>
      </c>
      <c r="B2571" s="160" t="s">
        <v>3421</v>
      </c>
      <c r="E2571" s="227">
        <v>43312</v>
      </c>
      <c r="F2571" s="228">
        <v>0</v>
      </c>
      <c r="G2571" s="229">
        <v>2.5999999999999999E-3</v>
      </c>
    </row>
    <row r="2572" spans="1:7" x14ac:dyDescent="0.25">
      <c r="A2572" s="160" t="s">
        <v>3414</v>
      </c>
      <c r="B2572" s="160" t="s">
        <v>3422</v>
      </c>
      <c r="E2572" s="227">
        <v>43343</v>
      </c>
      <c r="F2572" s="228">
        <v>0</v>
      </c>
      <c r="G2572" s="229">
        <v>2.5999999999999999E-3</v>
      </c>
    </row>
    <row r="2573" spans="1:7" x14ac:dyDescent="0.25">
      <c r="A2573" s="160" t="s">
        <v>3414</v>
      </c>
      <c r="B2573" s="160" t="s">
        <v>3423</v>
      </c>
      <c r="E2573" s="227">
        <v>43373</v>
      </c>
      <c r="F2573" s="228">
        <v>0</v>
      </c>
      <c r="G2573" s="229">
        <v>2.5999999999999999E-3</v>
      </c>
    </row>
    <row r="2574" spans="1:7" x14ac:dyDescent="0.25">
      <c r="A2574" s="160" t="s">
        <v>3414</v>
      </c>
      <c r="B2574" s="160" t="s">
        <v>3424</v>
      </c>
      <c r="E2574" s="227">
        <v>43404</v>
      </c>
      <c r="F2574" s="228">
        <v>0</v>
      </c>
      <c r="G2574" s="229">
        <v>2.5999999999999999E-3</v>
      </c>
    </row>
    <row r="2575" spans="1:7" x14ac:dyDescent="0.25">
      <c r="A2575" s="160" t="s">
        <v>3414</v>
      </c>
      <c r="B2575" s="160" t="s">
        <v>3425</v>
      </c>
      <c r="E2575" s="227">
        <v>43434</v>
      </c>
      <c r="F2575" s="228">
        <v>0</v>
      </c>
      <c r="G2575" s="229">
        <v>2.5999999999999999E-3</v>
      </c>
    </row>
    <row r="2576" spans="1:7" x14ac:dyDescent="0.25">
      <c r="A2576" s="160" t="s">
        <v>3414</v>
      </c>
      <c r="B2576" s="160" t="s">
        <v>3426</v>
      </c>
      <c r="E2576" s="227">
        <v>43465</v>
      </c>
      <c r="F2576" s="228">
        <v>0</v>
      </c>
      <c r="G2576" s="229">
        <v>2.5999999999999999E-3</v>
      </c>
    </row>
    <row r="2577" spans="1:7" x14ac:dyDescent="0.25">
      <c r="A2577" s="160" t="s">
        <v>3427</v>
      </c>
      <c r="B2577" s="160" t="s">
        <v>3428</v>
      </c>
      <c r="E2577" s="227">
        <v>43131</v>
      </c>
      <c r="F2577" s="228">
        <v>0</v>
      </c>
      <c r="G2577" s="229">
        <v>0.1036</v>
      </c>
    </row>
    <row r="2578" spans="1:7" x14ac:dyDescent="0.25">
      <c r="A2578" s="160" t="s">
        <v>3427</v>
      </c>
      <c r="B2578" s="160" t="s">
        <v>3429</v>
      </c>
      <c r="E2578" s="227">
        <v>43159</v>
      </c>
      <c r="F2578" s="228">
        <v>0</v>
      </c>
      <c r="G2578" s="229">
        <v>0.1036</v>
      </c>
    </row>
    <row r="2579" spans="1:7" x14ac:dyDescent="0.25">
      <c r="A2579" s="160" t="s">
        <v>3427</v>
      </c>
      <c r="B2579" s="160" t="s">
        <v>3430</v>
      </c>
      <c r="E2579" s="227">
        <v>43190</v>
      </c>
      <c r="F2579" s="228">
        <v>0</v>
      </c>
      <c r="G2579" s="229">
        <v>0.1036</v>
      </c>
    </row>
    <row r="2580" spans="1:7" x14ac:dyDescent="0.25">
      <c r="A2580" s="160" t="s">
        <v>3427</v>
      </c>
      <c r="B2580" s="160" t="s">
        <v>3431</v>
      </c>
      <c r="E2580" s="227">
        <v>43220</v>
      </c>
      <c r="F2580" s="228">
        <v>0</v>
      </c>
      <c r="G2580" s="229">
        <v>0.1036</v>
      </c>
    </row>
    <row r="2581" spans="1:7" x14ac:dyDescent="0.25">
      <c r="A2581" s="160" t="s">
        <v>3427</v>
      </c>
      <c r="B2581" s="160" t="s">
        <v>3432</v>
      </c>
      <c r="E2581" s="227">
        <v>43251</v>
      </c>
      <c r="F2581" s="228">
        <v>0</v>
      </c>
      <c r="G2581" s="229">
        <v>0.1036</v>
      </c>
    </row>
    <row r="2582" spans="1:7" x14ac:dyDescent="0.25">
      <c r="A2582" s="160" t="s">
        <v>3427</v>
      </c>
      <c r="B2582" s="160" t="s">
        <v>3433</v>
      </c>
      <c r="E2582" s="227">
        <v>43281</v>
      </c>
      <c r="F2582" s="228">
        <v>0</v>
      </c>
      <c r="G2582" s="229">
        <v>0.1036</v>
      </c>
    </row>
    <row r="2583" spans="1:7" x14ac:dyDescent="0.25">
      <c r="A2583" s="160" t="s">
        <v>3427</v>
      </c>
      <c r="B2583" s="160" t="s">
        <v>3434</v>
      </c>
      <c r="E2583" s="227">
        <v>43312</v>
      </c>
      <c r="F2583" s="228">
        <v>0</v>
      </c>
      <c r="G2583" s="229">
        <v>0.1036</v>
      </c>
    </row>
    <row r="2584" spans="1:7" x14ac:dyDescent="0.25">
      <c r="A2584" s="160" t="s">
        <v>3427</v>
      </c>
      <c r="B2584" s="160" t="s">
        <v>3435</v>
      </c>
      <c r="E2584" s="227">
        <v>43343</v>
      </c>
      <c r="F2584" s="228">
        <v>0</v>
      </c>
      <c r="G2584" s="229">
        <v>0.1036</v>
      </c>
    </row>
    <row r="2585" spans="1:7" x14ac:dyDescent="0.25">
      <c r="A2585" s="160" t="s">
        <v>3427</v>
      </c>
      <c r="B2585" s="160" t="s">
        <v>3436</v>
      </c>
      <c r="E2585" s="227">
        <v>43373</v>
      </c>
      <c r="F2585" s="228">
        <v>0</v>
      </c>
      <c r="G2585" s="229">
        <v>0.1036</v>
      </c>
    </row>
    <row r="2586" spans="1:7" x14ac:dyDescent="0.25">
      <c r="A2586" s="160" t="s">
        <v>3427</v>
      </c>
      <c r="B2586" s="160" t="s">
        <v>3437</v>
      </c>
      <c r="E2586" s="227">
        <v>43404</v>
      </c>
      <c r="F2586" s="228">
        <v>0</v>
      </c>
      <c r="G2586" s="229">
        <v>0.1036</v>
      </c>
    </row>
    <row r="2587" spans="1:7" x14ac:dyDescent="0.25">
      <c r="A2587" s="160" t="s">
        <v>3427</v>
      </c>
      <c r="B2587" s="160" t="s">
        <v>3438</v>
      </c>
      <c r="E2587" s="227">
        <v>43434</v>
      </c>
      <c r="F2587" s="228">
        <v>0</v>
      </c>
      <c r="G2587" s="229">
        <v>0.1036</v>
      </c>
    </row>
    <row r="2588" spans="1:7" x14ac:dyDescent="0.25">
      <c r="A2588" s="160" t="s">
        <v>3427</v>
      </c>
      <c r="B2588" s="160" t="s">
        <v>3439</v>
      </c>
      <c r="E2588" s="227">
        <v>43465</v>
      </c>
      <c r="F2588" s="228">
        <v>0</v>
      </c>
      <c r="G2588" s="229">
        <v>0.1036</v>
      </c>
    </row>
    <row r="2589" spans="1:7" x14ac:dyDescent="0.25">
      <c r="A2589" s="160" t="s">
        <v>3440</v>
      </c>
      <c r="B2589" s="160" t="s">
        <v>3441</v>
      </c>
      <c r="E2589" s="227">
        <v>43131</v>
      </c>
      <c r="F2589" s="228">
        <v>0</v>
      </c>
      <c r="G2589" s="229">
        <v>0.1036</v>
      </c>
    </row>
    <row r="2590" spans="1:7" x14ac:dyDescent="0.25">
      <c r="A2590" s="160" t="s">
        <v>3440</v>
      </c>
      <c r="B2590" s="160" t="s">
        <v>3442</v>
      </c>
      <c r="E2590" s="227">
        <v>43159</v>
      </c>
      <c r="F2590" s="228">
        <v>0</v>
      </c>
      <c r="G2590" s="229">
        <v>0.1036</v>
      </c>
    </row>
    <row r="2591" spans="1:7" x14ac:dyDescent="0.25">
      <c r="A2591" s="160" t="s">
        <v>3440</v>
      </c>
      <c r="B2591" s="160" t="s">
        <v>3443</v>
      </c>
      <c r="E2591" s="227">
        <v>43190</v>
      </c>
      <c r="F2591" s="228">
        <v>0</v>
      </c>
      <c r="G2591" s="229">
        <v>0.1036</v>
      </c>
    </row>
    <row r="2592" spans="1:7" x14ac:dyDescent="0.25">
      <c r="A2592" s="160" t="s">
        <v>3440</v>
      </c>
      <c r="B2592" s="160" t="s">
        <v>3444</v>
      </c>
      <c r="E2592" s="227">
        <v>43220</v>
      </c>
      <c r="F2592" s="228">
        <v>0</v>
      </c>
      <c r="G2592" s="229">
        <v>0.1036</v>
      </c>
    </row>
    <row r="2593" spans="1:7" x14ac:dyDescent="0.25">
      <c r="A2593" s="160" t="s">
        <v>3440</v>
      </c>
      <c r="B2593" s="160" t="s">
        <v>3445</v>
      </c>
      <c r="E2593" s="227">
        <v>43251</v>
      </c>
      <c r="F2593" s="228">
        <v>0</v>
      </c>
      <c r="G2593" s="229">
        <v>0.1036</v>
      </c>
    </row>
    <row r="2594" spans="1:7" x14ac:dyDescent="0.25">
      <c r="A2594" s="160" t="s">
        <v>3440</v>
      </c>
      <c r="B2594" s="160" t="s">
        <v>3446</v>
      </c>
      <c r="E2594" s="227">
        <v>43281</v>
      </c>
      <c r="F2594" s="228">
        <v>0</v>
      </c>
      <c r="G2594" s="229">
        <v>0.1036</v>
      </c>
    </row>
    <row r="2595" spans="1:7" x14ac:dyDescent="0.25">
      <c r="A2595" s="160" t="s">
        <v>3440</v>
      </c>
      <c r="B2595" s="160" t="s">
        <v>3447</v>
      </c>
      <c r="E2595" s="227">
        <v>43312</v>
      </c>
      <c r="F2595" s="228">
        <v>0</v>
      </c>
      <c r="G2595" s="229">
        <v>0.1036</v>
      </c>
    </row>
    <row r="2596" spans="1:7" x14ac:dyDescent="0.25">
      <c r="A2596" s="160" t="s">
        <v>3440</v>
      </c>
      <c r="B2596" s="160" t="s">
        <v>3448</v>
      </c>
      <c r="E2596" s="227">
        <v>43343</v>
      </c>
      <c r="F2596" s="228">
        <v>0</v>
      </c>
      <c r="G2596" s="229">
        <v>0.1036</v>
      </c>
    </row>
    <row r="2597" spans="1:7" x14ac:dyDescent="0.25">
      <c r="A2597" s="160" t="s">
        <v>3440</v>
      </c>
      <c r="B2597" s="160" t="s">
        <v>3449</v>
      </c>
      <c r="E2597" s="227">
        <v>43373</v>
      </c>
      <c r="F2597" s="228">
        <v>0</v>
      </c>
      <c r="G2597" s="229">
        <v>0.1036</v>
      </c>
    </row>
    <row r="2598" spans="1:7" x14ac:dyDescent="0.25">
      <c r="A2598" s="160" t="s">
        <v>3440</v>
      </c>
      <c r="B2598" s="160" t="s">
        <v>3450</v>
      </c>
      <c r="E2598" s="227">
        <v>43404</v>
      </c>
      <c r="F2598" s="228">
        <v>0</v>
      </c>
      <c r="G2598" s="229">
        <v>0.1036</v>
      </c>
    </row>
    <row r="2599" spans="1:7" x14ac:dyDescent="0.25">
      <c r="A2599" s="160" t="s">
        <v>3440</v>
      </c>
      <c r="B2599" s="160" t="s">
        <v>3451</v>
      </c>
      <c r="E2599" s="227">
        <v>43434</v>
      </c>
      <c r="F2599" s="228">
        <v>0</v>
      </c>
      <c r="G2599" s="229">
        <v>0.1036</v>
      </c>
    </row>
    <row r="2600" spans="1:7" x14ac:dyDescent="0.25">
      <c r="A2600" s="160" t="s">
        <v>3440</v>
      </c>
      <c r="B2600" s="160" t="s">
        <v>3452</v>
      </c>
      <c r="E2600" s="227">
        <v>43465</v>
      </c>
      <c r="F2600" s="228">
        <v>0</v>
      </c>
      <c r="G2600" s="229">
        <v>0.1036</v>
      </c>
    </row>
    <row r="2601" spans="1:7" x14ac:dyDescent="0.25">
      <c r="A2601" s="160" t="s">
        <v>3453</v>
      </c>
      <c r="B2601" s="160" t="s">
        <v>3454</v>
      </c>
      <c r="E2601" s="227">
        <v>43131</v>
      </c>
      <c r="F2601" s="228">
        <v>712351.7</v>
      </c>
      <c r="G2601" s="229">
        <v>0.1036</v>
      </c>
    </row>
    <row r="2602" spans="1:7" x14ac:dyDescent="0.25">
      <c r="A2602" s="160" t="s">
        <v>3453</v>
      </c>
      <c r="B2602" s="160" t="s">
        <v>3455</v>
      </c>
      <c r="E2602" s="227">
        <v>43159</v>
      </c>
      <c r="F2602" s="228">
        <v>712351.7</v>
      </c>
      <c r="G2602" s="229">
        <v>0.1036</v>
      </c>
    </row>
    <row r="2603" spans="1:7" x14ac:dyDescent="0.25">
      <c r="A2603" s="160" t="s">
        <v>3453</v>
      </c>
      <c r="B2603" s="160" t="s">
        <v>3456</v>
      </c>
      <c r="E2603" s="227">
        <v>43190</v>
      </c>
      <c r="F2603" s="228">
        <v>716844.32</v>
      </c>
      <c r="G2603" s="229">
        <v>0.1036</v>
      </c>
    </row>
    <row r="2604" spans="1:7" x14ac:dyDescent="0.25">
      <c r="A2604" s="160" t="s">
        <v>3453</v>
      </c>
      <c r="B2604" s="160" t="s">
        <v>3457</v>
      </c>
      <c r="E2604" s="227">
        <v>43220</v>
      </c>
      <c r="F2604" s="228">
        <v>723210.12</v>
      </c>
      <c r="G2604" s="229">
        <v>0.1036</v>
      </c>
    </row>
    <row r="2605" spans="1:7" x14ac:dyDescent="0.25">
      <c r="A2605" s="160" t="s">
        <v>3453</v>
      </c>
      <c r="B2605" s="160" t="s">
        <v>3458</v>
      </c>
      <c r="E2605" s="227">
        <v>43251</v>
      </c>
      <c r="F2605" s="228">
        <v>725083.29</v>
      </c>
      <c r="G2605" s="229">
        <v>0.1036</v>
      </c>
    </row>
    <row r="2606" spans="1:7" x14ac:dyDescent="0.25">
      <c r="A2606" s="160" t="s">
        <v>3453</v>
      </c>
      <c r="B2606" s="160" t="s">
        <v>3459</v>
      </c>
      <c r="E2606" s="227">
        <v>43281</v>
      </c>
      <c r="F2606" s="228">
        <v>733340.27</v>
      </c>
      <c r="G2606" s="229">
        <v>0.1036</v>
      </c>
    </row>
    <row r="2607" spans="1:7" x14ac:dyDescent="0.25">
      <c r="A2607" s="160" t="s">
        <v>3453</v>
      </c>
      <c r="B2607" s="160" t="s">
        <v>3460</v>
      </c>
      <c r="E2607" s="227">
        <v>43312</v>
      </c>
      <c r="F2607" s="228">
        <v>743322.38</v>
      </c>
      <c r="G2607" s="229">
        <v>0.1036</v>
      </c>
    </row>
    <row r="2608" spans="1:7" x14ac:dyDescent="0.25">
      <c r="A2608" s="160" t="s">
        <v>3453</v>
      </c>
      <c r="B2608" s="160" t="s">
        <v>3461</v>
      </c>
      <c r="E2608" s="227">
        <v>43343</v>
      </c>
      <c r="F2608" s="228">
        <v>745047.5</v>
      </c>
      <c r="G2608" s="229">
        <v>0.1036</v>
      </c>
    </row>
    <row r="2609" spans="1:7" x14ac:dyDescent="0.25">
      <c r="A2609" s="160" t="s">
        <v>3453</v>
      </c>
      <c r="B2609" s="160" t="s">
        <v>3462</v>
      </c>
      <c r="E2609" s="227">
        <v>43373</v>
      </c>
      <c r="F2609" s="228">
        <v>745047.5</v>
      </c>
      <c r="G2609" s="229">
        <v>0.1036</v>
      </c>
    </row>
    <row r="2610" spans="1:7" x14ac:dyDescent="0.25">
      <c r="A2610" s="160" t="s">
        <v>3453</v>
      </c>
      <c r="B2610" s="160" t="s">
        <v>3463</v>
      </c>
      <c r="E2610" s="227">
        <v>43404</v>
      </c>
      <c r="F2610" s="228">
        <v>745047.5</v>
      </c>
      <c r="G2610" s="229">
        <v>0.1036</v>
      </c>
    </row>
    <row r="2611" spans="1:7" x14ac:dyDescent="0.25">
      <c r="A2611" s="160" t="s">
        <v>3453</v>
      </c>
      <c r="B2611" s="160" t="s">
        <v>3464</v>
      </c>
      <c r="E2611" s="227">
        <v>43434</v>
      </c>
      <c r="F2611" s="228">
        <v>751520.57</v>
      </c>
      <c r="G2611" s="229">
        <v>0.1036</v>
      </c>
    </row>
    <row r="2612" spans="1:7" x14ac:dyDescent="0.25">
      <c r="A2612" s="160" t="s">
        <v>3453</v>
      </c>
      <c r="B2612" s="160" t="s">
        <v>3465</v>
      </c>
      <c r="E2612" s="227">
        <v>43465</v>
      </c>
      <c r="F2612" s="228">
        <v>768134.03</v>
      </c>
      <c r="G2612" s="229">
        <v>0.1036</v>
      </c>
    </row>
    <row r="2613" spans="1:7" x14ac:dyDescent="0.25">
      <c r="A2613" s="160" t="s">
        <v>3466</v>
      </c>
      <c r="B2613" s="160" t="s">
        <v>3467</v>
      </c>
      <c r="E2613" s="227">
        <v>43131</v>
      </c>
      <c r="F2613" s="228">
        <v>66683.86</v>
      </c>
      <c r="G2613" s="229">
        <v>1.77E-2</v>
      </c>
    </row>
    <row r="2614" spans="1:7" x14ac:dyDescent="0.25">
      <c r="A2614" s="160" t="s">
        <v>3466</v>
      </c>
      <c r="B2614" s="160" t="s">
        <v>3468</v>
      </c>
      <c r="E2614" s="227">
        <v>43159</v>
      </c>
      <c r="F2614" s="228">
        <v>66683.86</v>
      </c>
      <c r="G2614" s="229">
        <v>1.77E-2</v>
      </c>
    </row>
    <row r="2615" spans="1:7" x14ac:dyDescent="0.25">
      <c r="A2615" s="160" t="s">
        <v>3466</v>
      </c>
      <c r="B2615" s="160" t="s">
        <v>3469</v>
      </c>
      <c r="E2615" s="227">
        <v>43190</v>
      </c>
      <c r="F2615" s="228">
        <v>66683.86</v>
      </c>
      <c r="G2615" s="229">
        <v>1.77E-2</v>
      </c>
    </row>
    <row r="2616" spans="1:7" x14ac:dyDescent="0.25">
      <c r="A2616" s="160" t="s">
        <v>3466</v>
      </c>
      <c r="B2616" s="160" t="s">
        <v>3470</v>
      </c>
      <c r="E2616" s="227">
        <v>43220</v>
      </c>
      <c r="F2616" s="228">
        <v>66683.86</v>
      </c>
      <c r="G2616" s="229">
        <v>1.77E-2</v>
      </c>
    </row>
    <row r="2617" spans="1:7" x14ac:dyDescent="0.25">
      <c r="A2617" s="160" t="s">
        <v>3466</v>
      </c>
      <c r="B2617" s="160" t="s">
        <v>3471</v>
      </c>
      <c r="E2617" s="227">
        <v>43251</v>
      </c>
      <c r="F2617" s="228">
        <v>66683.86</v>
      </c>
      <c r="G2617" s="229">
        <v>1.77E-2</v>
      </c>
    </row>
    <row r="2618" spans="1:7" x14ac:dyDescent="0.25">
      <c r="A2618" s="160" t="s">
        <v>3466</v>
      </c>
      <c r="B2618" s="160" t="s">
        <v>3472</v>
      </c>
      <c r="E2618" s="227">
        <v>43281</v>
      </c>
      <c r="F2618" s="228">
        <v>66683.86</v>
      </c>
      <c r="G2618" s="229">
        <v>1.77E-2</v>
      </c>
    </row>
    <row r="2619" spans="1:7" x14ac:dyDescent="0.25">
      <c r="A2619" s="160" t="s">
        <v>3466</v>
      </c>
      <c r="B2619" s="160" t="s">
        <v>3473</v>
      </c>
      <c r="E2619" s="227">
        <v>43312</v>
      </c>
      <c r="F2619" s="228">
        <v>66683.86</v>
      </c>
      <c r="G2619" s="229">
        <v>1.77E-2</v>
      </c>
    </row>
    <row r="2620" spans="1:7" x14ac:dyDescent="0.25">
      <c r="A2620" s="160" t="s">
        <v>3466</v>
      </c>
      <c r="B2620" s="160" t="s">
        <v>3474</v>
      </c>
      <c r="E2620" s="227">
        <v>43343</v>
      </c>
      <c r="F2620" s="228">
        <v>66683.86</v>
      </c>
      <c r="G2620" s="229">
        <v>1.77E-2</v>
      </c>
    </row>
    <row r="2621" spans="1:7" x14ac:dyDescent="0.25">
      <c r="A2621" s="160" t="s">
        <v>3466</v>
      </c>
      <c r="B2621" s="160" t="s">
        <v>3475</v>
      </c>
      <c r="E2621" s="227">
        <v>43373</v>
      </c>
      <c r="F2621" s="228">
        <v>66683.86</v>
      </c>
      <c r="G2621" s="229">
        <v>1.77E-2</v>
      </c>
    </row>
    <row r="2622" spans="1:7" x14ac:dyDescent="0.25">
      <c r="A2622" s="160" t="s">
        <v>3466</v>
      </c>
      <c r="B2622" s="160" t="s">
        <v>3476</v>
      </c>
      <c r="E2622" s="227">
        <v>43404</v>
      </c>
      <c r="F2622" s="228">
        <v>66683.86</v>
      </c>
      <c r="G2622" s="229">
        <v>1.77E-2</v>
      </c>
    </row>
    <row r="2623" spans="1:7" x14ac:dyDescent="0.25">
      <c r="A2623" s="160" t="s">
        <v>3466</v>
      </c>
      <c r="B2623" s="160" t="s">
        <v>3477</v>
      </c>
      <c r="E2623" s="227">
        <v>43434</v>
      </c>
      <c r="F2623" s="228">
        <v>66683.86</v>
      </c>
      <c r="G2623" s="229">
        <v>1.77E-2</v>
      </c>
    </row>
    <row r="2624" spans="1:7" x14ac:dyDescent="0.25">
      <c r="A2624" s="160" t="s">
        <v>3466</v>
      </c>
      <c r="B2624" s="160" t="s">
        <v>3478</v>
      </c>
      <c r="E2624" s="227">
        <v>43465</v>
      </c>
      <c r="F2624" s="228">
        <v>66683.86</v>
      </c>
      <c r="G2624" s="229">
        <v>1.77E-2</v>
      </c>
    </row>
    <row r="2625" spans="1:7" x14ac:dyDescent="0.25">
      <c r="A2625" s="160" t="s">
        <v>3479</v>
      </c>
      <c r="B2625" s="160" t="s">
        <v>3480</v>
      </c>
      <c r="E2625" s="227">
        <v>43131</v>
      </c>
      <c r="F2625" s="228">
        <v>897382.99</v>
      </c>
      <c r="G2625" s="229">
        <v>1.77E-2</v>
      </c>
    </row>
    <row r="2626" spans="1:7" x14ac:dyDescent="0.25">
      <c r="A2626" s="160" t="s">
        <v>3479</v>
      </c>
      <c r="B2626" s="160" t="s">
        <v>3481</v>
      </c>
      <c r="E2626" s="227">
        <v>43159</v>
      </c>
      <c r="F2626" s="228">
        <v>897382.99</v>
      </c>
      <c r="G2626" s="229">
        <v>1.77E-2</v>
      </c>
    </row>
    <row r="2627" spans="1:7" x14ac:dyDescent="0.25">
      <c r="A2627" s="160" t="s">
        <v>3479</v>
      </c>
      <c r="B2627" s="160" t="s">
        <v>3482</v>
      </c>
      <c r="E2627" s="227">
        <v>43190</v>
      </c>
      <c r="F2627" s="228">
        <v>905277.42</v>
      </c>
      <c r="G2627" s="229">
        <v>1.77E-2</v>
      </c>
    </row>
    <row r="2628" spans="1:7" x14ac:dyDescent="0.25">
      <c r="A2628" s="160" t="s">
        <v>3479</v>
      </c>
      <c r="B2628" s="160" t="s">
        <v>3483</v>
      </c>
      <c r="E2628" s="227">
        <v>43220</v>
      </c>
      <c r="F2628" s="228">
        <v>912553.39</v>
      </c>
      <c r="G2628" s="229">
        <v>1.77E-2</v>
      </c>
    </row>
    <row r="2629" spans="1:7" x14ac:dyDescent="0.25">
      <c r="A2629" s="160" t="s">
        <v>3479</v>
      </c>
      <c r="B2629" s="160" t="s">
        <v>3484</v>
      </c>
      <c r="E2629" s="227">
        <v>43251</v>
      </c>
      <c r="F2629" s="228">
        <v>933427.02</v>
      </c>
      <c r="G2629" s="229">
        <v>1.77E-2</v>
      </c>
    </row>
    <row r="2630" spans="1:7" x14ac:dyDescent="0.25">
      <c r="A2630" s="160" t="s">
        <v>3479</v>
      </c>
      <c r="B2630" s="160" t="s">
        <v>3485</v>
      </c>
      <c r="E2630" s="227">
        <v>43281</v>
      </c>
      <c r="F2630" s="228">
        <v>959539.65</v>
      </c>
      <c r="G2630" s="229">
        <v>1.77E-2</v>
      </c>
    </row>
    <row r="2631" spans="1:7" x14ac:dyDescent="0.25">
      <c r="A2631" s="160" t="s">
        <v>3479</v>
      </c>
      <c r="B2631" s="160" t="s">
        <v>3486</v>
      </c>
      <c r="E2631" s="227">
        <v>43312</v>
      </c>
      <c r="F2631" s="228">
        <v>964618.18</v>
      </c>
      <c r="G2631" s="229">
        <v>1.77E-2</v>
      </c>
    </row>
    <row r="2632" spans="1:7" x14ac:dyDescent="0.25">
      <c r="A2632" s="160" t="s">
        <v>3479</v>
      </c>
      <c r="B2632" s="160" t="s">
        <v>3487</v>
      </c>
      <c r="E2632" s="227">
        <v>43343</v>
      </c>
      <c r="F2632" s="228">
        <v>965076.17</v>
      </c>
      <c r="G2632" s="229">
        <v>1.77E-2</v>
      </c>
    </row>
    <row r="2633" spans="1:7" x14ac:dyDescent="0.25">
      <c r="A2633" s="160" t="s">
        <v>3479</v>
      </c>
      <c r="B2633" s="160" t="s">
        <v>3488</v>
      </c>
      <c r="E2633" s="227">
        <v>43373</v>
      </c>
      <c r="F2633" s="228">
        <v>965076.17</v>
      </c>
      <c r="G2633" s="229">
        <v>1.77E-2</v>
      </c>
    </row>
    <row r="2634" spans="1:7" x14ac:dyDescent="0.25">
      <c r="A2634" s="160" t="s">
        <v>3479</v>
      </c>
      <c r="B2634" s="160" t="s">
        <v>3489</v>
      </c>
      <c r="E2634" s="227">
        <v>43404</v>
      </c>
      <c r="F2634" s="228">
        <v>965076.17</v>
      </c>
      <c r="G2634" s="229">
        <v>1.77E-2</v>
      </c>
    </row>
    <row r="2635" spans="1:7" x14ac:dyDescent="0.25">
      <c r="A2635" s="160" t="s">
        <v>3479</v>
      </c>
      <c r="B2635" s="160" t="s">
        <v>3490</v>
      </c>
      <c r="E2635" s="227">
        <v>43434</v>
      </c>
      <c r="F2635" s="228">
        <v>1010603.41</v>
      </c>
      <c r="G2635" s="229">
        <v>1.77E-2</v>
      </c>
    </row>
    <row r="2636" spans="1:7" x14ac:dyDescent="0.25">
      <c r="A2636" s="160" t="s">
        <v>3479</v>
      </c>
      <c r="B2636" s="160" t="s">
        <v>3491</v>
      </c>
      <c r="E2636" s="227">
        <v>43465</v>
      </c>
      <c r="F2636" s="228">
        <v>1095031.96</v>
      </c>
      <c r="G2636" s="229">
        <v>1.77E-2</v>
      </c>
    </row>
    <row r="2637" spans="1:7" x14ac:dyDescent="0.25">
      <c r="A2637" s="160" t="s">
        <v>3492</v>
      </c>
      <c r="B2637" s="160" t="s">
        <v>3493</v>
      </c>
      <c r="E2637" s="227">
        <v>43131</v>
      </c>
      <c r="F2637" s="228">
        <v>0</v>
      </c>
      <c r="G2637" s="229">
        <v>1.32E-2</v>
      </c>
    </row>
    <row r="2638" spans="1:7" x14ac:dyDescent="0.25">
      <c r="A2638" s="160" t="s">
        <v>3492</v>
      </c>
      <c r="B2638" s="160" t="s">
        <v>3494</v>
      </c>
      <c r="E2638" s="227">
        <v>43159</v>
      </c>
      <c r="F2638" s="228">
        <v>0</v>
      </c>
      <c r="G2638" s="229">
        <v>1.32E-2</v>
      </c>
    </row>
    <row r="2639" spans="1:7" x14ac:dyDescent="0.25">
      <c r="A2639" s="160" t="s">
        <v>3492</v>
      </c>
      <c r="B2639" s="160" t="s">
        <v>3495</v>
      </c>
      <c r="E2639" s="227">
        <v>43190</v>
      </c>
      <c r="F2639" s="228">
        <v>0</v>
      </c>
      <c r="G2639" s="229">
        <v>1.32E-2</v>
      </c>
    </row>
    <row r="2640" spans="1:7" x14ac:dyDescent="0.25">
      <c r="A2640" s="160" t="s">
        <v>3492</v>
      </c>
      <c r="B2640" s="160" t="s">
        <v>3496</v>
      </c>
      <c r="E2640" s="227">
        <v>43220</v>
      </c>
      <c r="F2640" s="228">
        <v>0</v>
      </c>
      <c r="G2640" s="229">
        <v>1.32E-2</v>
      </c>
    </row>
    <row r="2641" spans="1:7" x14ac:dyDescent="0.25">
      <c r="A2641" s="160" t="s">
        <v>3492</v>
      </c>
      <c r="B2641" s="160" t="s">
        <v>3497</v>
      </c>
      <c r="E2641" s="227">
        <v>43251</v>
      </c>
      <c r="F2641" s="228">
        <v>0</v>
      </c>
      <c r="G2641" s="229">
        <v>1.32E-2</v>
      </c>
    </row>
    <row r="2642" spans="1:7" x14ac:dyDescent="0.25">
      <c r="A2642" s="160" t="s">
        <v>3492</v>
      </c>
      <c r="B2642" s="160" t="s">
        <v>3498</v>
      </c>
      <c r="E2642" s="227">
        <v>43281</v>
      </c>
      <c r="F2642" s="228">
        <v>0</v>
      </c>
      <c r="G2642" s="229">
        <v>1.32E-2</v>
      </c>
    </row>
    <row r="2643" spans="1:7" x14ac:dyDescent="0.25">
      <c r="A2643" s="160" t="s">
        <v>3492</v>
      </c>
      <c r="B2643" s="160" t="s">
        <v>3499</v>
      </c>
      <c r="E2643" s="227">
        <v>43312</v>
      </c>
      <c r="F2643" s="228">
        <v>0</v>
      </c>
      <c r="G2643" s="229">
        <v>1.32E-2</v>
      </c>
    </row>
    <row r="2644" spans="1:7" x14ac:dyDescent="0.25">
      <c r="A2644" s="160" t="s">
        <v>3492</v>
      </c>
      <c r="B2644" s="160" t="s">
        <v>3500</v>
      </c>
      <c r="E2644" s="227">
        <v>43343</v>
      </c>
      <c r="F2644" s="228">
        <v>0</v>
      </c>
      <c r="G2644" s="229">
        <v>1.32E-2</v>
      </c>
    </row>
    <row r="2645" spans="1:7" x14ac:dyDescent="0.25">
      <c r="A2645" s="160" t="s">
        <v>3492</v>
      </c>
      <c r="B2645" s="160" t="s">
        <v>3501</v>
      </c>
      <c r="E2645" s="227">
        <v>43373</v>
      </c>
      <c r="F2645" s="228">
        <v>0</v>
      </c>
      <c r="G2645" s="229">
        <v>1.32E-2</v>
      </c>
    </row>
    <row r="2646" spans="1:7" x14ac:dyDescent="0.25">
      <c r="A2646" s="160" t="s">
        <v>3492</v>
      </c>
      <c r="B2646" s="160" t="s">
        <v>3502</v>
      </c>
      <c r="E2646" s="227">
        <v>43404</v>
      </c>
      <c r="F2646" s="228">
        <v>0</v>
      </c>
      <c r="G2646" s="229">
        <v>1.32E-2</v>
      </c>
    </row>
    <row r="2647" spans="1:7" x14ac:dyDescent="0.25">
      <c r="A2647" s="160" t="s">
        <v>3492</v>
      </c>
      <c r="B2647" s="160" t="s">
        <v>3503</v>
      </c>
      <c r="E2647" s="227">
        <v>43434</v>
      </c>
      <c r="F2647" s="228">
        <v>0</v>
      </c>
      <c r="G2647" s="229">
        <v>1.32E-2</v>
      </c>
    </row>
    <row r="2648" spans="1:7" x14ac:dyDescent="0.25">
      <c r="A2648" s="160" t="s">
        <v>3492</v>
      </c>
      <c r="B2648" s="160" t="s">
        <v>3504</v>
      </c>
      <c r="E2648" s="227">
        <v>43465</v>
      </c>
      <c r="F2648" s="228">
        <v>0</v>
      </c>
      <c r="G2648" s="229">
        <v>1.32E-2</v>
      </c>
    </row>
    <row r="2649" spans="1:7" x14ac:dyDescent="0.25">
      <c r="A2649" s="160" t="s">
        <v>3505</v>
      </c>
      <c r="B2649" s="160" t="s">
        <v>3506</v>
      </c>
      <c r="E2649" s="227">
        <v>43131</v>
      </c>
      <c r="F2649" s="228">
        <v>80300.259999999995</v>
      </c>
      <c r="G2649" s="229">
        <v>2.5999999999999999E-3</v>
      </c>
    </row>
    <row r="2650" spans="1:7" x14ac:dyDescent="0.25">
      <c r="A2650" s="160" t="s">
        <v>3505</v>
      </c>
      <c r="B2650" s="160" t="s">
        <v>3507</v>
      </c>
      <c r="E2650" s="227">
        <v>43159</v>
      </c>
      <c r="F2650" s="228">
        <v>80300.259999999995</v>
      </c>
      <c r="G2650" s="229">
        <v>2.5999999999999999E-3</v>
      </c>
    </row>
    <row r="2651" spans="1:7" x14ac:dyDescent="0.25">
      <c r="A2651" s="160" t="s">
        <v>3505</v>
      </c>
      <c r="B2651" s="160" t="s">
        <v>3508</v>
      </c>
      <c r="E2651" s="227">
        <v>43190</v>
      </c>
      <c r="F2651" s="228">
        <v>80300.259999999995</v>
      </c>
      <c r="G2651" s="229">
        <v>2.5999999999999999E-3</v>
      </c>
    </row>
    <row r="2652" spans="1:7" x14ac:dyDescent="0.25">
      <c r="A2652" s="160" t="s">
        <v>3505</v>
      </c>
      <c r="B2652" s="160" t="s">
        <v>3509</v>
      </c>
      <c r="E2652" s="227">
        <v>43220</v>
      </c>
      <c r="F2652" s="228">
        <v>80300.259999999995</v>
      </c>
      <c r="G2652" s="229">
        <v>2.5999999999999999E-3</v>
      </c>
    </row>
    <row r="2653" spans="1:7" x14ac:dyDescent="0.25">
      <c r="A2653" s="160" t="s">
        <v>3505</v>
      </c>
      <c r="B2653" s="160" t="s">
        <v>3510</v>
      </c>
      <c r="E2653" s="227">
        <v>43251</v>
      </c>
      <c r="F2653" s="228">
        <v>80300.259999999995</v>
      </c>
      <c r="G2653" s="229">
        <v>2.5999999999999999E-3</v>
      </c>
    </row>
    <row r="2654" spans="1:7" x14ac:dyDescent="0.25">
      <c r="A2654" s="160" t="s">
        <v>3505</v>
      </c>
      <c r="B2654" s="160" t="s">
        <v>3511</v>
      </c>
      <c r="E2654" s="227">
        <v>43281</v>
      </c>
      <c r="F2654" s="228">
        <v>80300.259999999995</v>
      </c>
      <c r="G2654" s="229">
        <v>2.5999999999999999E-3</v>
      </c>
    </row>
    <row r="2655" spans="1:7" x14ac:dyDescent="0.25">
      <c r="A2655" s="160" t="s">
        <v>3505</v>
      </c>
      <c r="B2655" s="160" t="s">
        <v>3512</v>
      </c>
      <c r="E2655" s="227">
        <v>43312</v>
      </c>
      <c r="F2655" s="228">
        <v>80300.259999999995</v>
      </c>
      <c r="G2655" s="229">
        <v>2.5999999999999999E-3</v>
      </c>
    </row>
    <row r="2656" spans="1:7" x14ac:dyDescent="0.25">
      <c r="A2656" s="160" t="s">
        <v>3505</v>
      </c>
      <c r="B2656" s="160" t="s">
        <v>3513</v>
      </c>
      <c r="E2656" s="227">
        <v>43343</v>
      </c>
      <c r="F2656" s="228">
        <v>80300.259999999995</v>
      </c>
      <c r="G2656" s="229">
        <v>2.5999999999999999E-3</v>
      </c>
    </row>
    <row r="2657" spans="1:7" x14ac:dyDescent="0.25">
      <c r="A2657" s="160" t="s">
        <v>3505</v>
      </c>
      <c r="B2657" s="160" t="s">
        <v>3514</v>
      </c>
      <c r="E2657" s="227">
        <v>43373</v>
      </c>
      <c r="F2657" s="228">
        <v>80300.259999999995</v>
      </c>
      <c r="G2657" s="229">
        <v>2.5999999999999999E-3</v>
      </c>
    </row>
    <row r="2658" spans="1:7" x14ac:dyDescent="0.25">
      <c r="A2658" s="160" t="s">
        <v>3505</v>
      </c>
      <c r="B2658" s="160" t="s">
        <v>3515</v>
      </c>
      <c r="E2658" s="227">
        <v>43404</v>
      </c>
      <c r="F2658" s="228">
        <v>80300.259999999995</v>
      </c>
      <c r="G2658" s="229">
        <v>2.5999999999999999E-3</v>
      </c>
    </row>
    <row r="2659" spans="1:7" x14ac:dyDescent="0.25">
      <c r="A2659" s="160" t="s">
        <v>3505</v>
      </c>
      <c r="B2659" s="160" t="s">
        <v>3516</v>
      </c>
      <c r="E2659" s="227">
        <v>43434</v>
      </c>
      <c r="F2659" s="228">
        <v>80300.259999999995</v>
      </c>
      <c r="G2659" s="229">
        <v>2.5999999999999999E-3</v>
      </c>
    </row>
    <row r="2660" spans="1:7" x14ac:dyDescent="0.25">
      <c r="A2660" s="160" t="s">
        <v>3505</v>
      </c>
      <c r="B2660" s="160" t="s">
        <v>3517</v>
      </c>
      <c r="E2660" s="227">
        <v>43465</v>
      </c>
      <c r="F2660" s="228">
        <v>80300.259999999995</v>
      </c>
      <c r="G2660" s="229">
        <v>2.5999999999999999E-3</v>
      </c>
    </row>
    <row r="2661" spans="1:7" x14ac:dyDescent="0.25">
      <c r="A2661" s="160" t="s">
        <v>3518</v>
      </c>
      <c r="B2661" s="160" t="s">
        <v>3519</v>
      </c>
      <c r="E2661" s="227">
        <v>43131</v>
      </c>
      <c r="F2661" s="228">
        <v>0</v>
      </c>
      <c r="G2661" s="229">
        <v>2.5999999999999999E-3</v>
      </c>
    </row>
    <row r="2662" spans="1:7" x14ac:dyDescent="0.25">
      <c r="A2662" s="160" t="s">
        <v>3518</v>
      </c>
      <c r="B2662" s="160" t="s">
        <v>3520</v>
      </c>
      <c r="E2662" s="227">
        <v>43159</v>
      </c>
      <c r="F2662" s="228">
        <v>0</v>
      </c>
      <c r="G2662" s="229">
        <v>2.5999999999999999E-3</v>
      </c>
    </row>
    <row r="2663" spans="1:7" x14ac:dyDescent="0.25">
      <c r="A2663" s="160" t="s">
        <v>3518</v>
      </c>
      <c r="B2663" s="160" t="s">
        <v>3521</v>
      </c>
      <c r="E2663" s="227">
        <v>43190</v>
      </c>
      <c r="F2663" s="228">
        <v>0</v>
      </c>
      <c r="G2663" s="229">
        <v>2.5999999999999999E-3</v>
      </c>
    </row>
    <row r="2664" spans="1:7" x14ac:dyDescent="0.25">
      <c r="A2664" s="160" t="s">
        <v>3518</v>
      </c>
      <c r="B2664" s="160" t="s">
        <v>3522</v>
      </c>
      <c r="E2664" s="227">
        <v>43220</v>
      </c>
      <c r="F2664" s="228">
        <v>0</v>
      </c>
      <c r="G2664" s="229">
        <v>2.5999999999999999E-3</v>
      </c>
    </row>
    <row r="2665" spans="1:7" x14ac:dyDescent="0.25">
      <c r="A2665" s="160" t="s">
        <v>3518</v>
      </c>
      <c r="B2665" s="160" t="s">
        <v>3523</v>
      </c>
      <c r="E2665" s="227">
        <v>43251</v>
      </c>
      <c r="F2665" s="228">
        <v>0</v>
      </c>
      <c r="G2665" s="229">
        <v>2.5999999999999999E-3</v>
      </c>
    </row>
    <row r="2666" spans="1:7" x14ac:dyDescent="0.25">
      <c r="A2666" s="160" t="s">
        <v>3518</v>
      </c>
      <c r="B2666" s="160" t="s">
        <v>3524</v>
      </c>
      <c r="E2666" s="227">
        <v>43281</v>
      </c>
      <c r="F2666" s="228">
        <v>0</v>
      </c>
      <c r="G2666" s="229">
        <v>2.5999999999999999E-3</v>
      </c>
    </row>
    <row r="2667" spans="1:7" x14ac:dyDescent="0.25">
      <c r="A2667" s="160" t="s">
        <v>3518</v>
      </c>
      <c r="B2667" s="160" t="s">
        <v>3525</v>
      </c>
      <c r="E2667" s="227">
        <v>43312</v>
      </c>
      <c r="F2667" s="228">
        <v>0</v>
      </c>
      <c r="G2667" s="229">
        <v>2.5999999999999999E-3</v>
      </c>
    </row>
    <row r="2668" spans="1:7" x14ac:dyDescent="0.25">
      <c r="A2668" s="160" t="s">
        <v>3518</v>
      </c>
      <c r="B2668" s="160" t="s">
        <v>3526</v>
      </c>
      <c r="E2668" s="227">
        <v>43343</v>
      </c>
      <c r="F2668" s="228">
        <v>0</v>
      </c>
      <c r="G2668" s="229">
        <v>2.5999999999999999E-3</v>
      </c>
    </row>
    <row r="2669" spans="1:7" x14ac:dyDescent="0.25">
      <c r="A2669" s="160" t="s">
        <v>3518</v>
      </c>
      <c r="B2669" s="160" t="s">
        <v>3527</v>
      </c>
      <c r="E2669" s="227">
        <v>43373</v>
      </c>
      <c r="F2669" s="228">
        <v>0</v>
      </c>
      <c r="G2669" s="229">
        <v>2.5999999999999999E-3</v>
      </c>
    </row>
    <row r="2670" spans="1:7" x14ac:dyDescent="0.25">
      <c r="A2670" s="160" t="s">
        <v>3518</v>
      </c>
      <c r="B2670" s="160" t="s">
        <v>3528</v>
      </c>
      <c r="E2670" s="227">
        <v>43404</v>
      </c>
      <c r="F2670" s="228">
        <v>0</v>
      </c>
      <c r="G2670" s="229">
        <v>2.5999999999999999E-3</v>
      </c>
    </row>
    <row r="2671" spans="1:7" x14ac:dyDescent="0.25">
      <c r="A2671" s="160" t="s">
        <v>3518</v>
      </c>
      <c r="B2671" s="160" t="s">
        <v>3529</v>
      </c>
      <c r="E2671" s="227">
        <v>43434</v>
      </c>
      <c r="F2671" s="228">
        <v>0</v>
      </c>
      <c r="G2671" s="229">
        <v>2.5999999999999999E-3</v>
      </c>
    </row>
    <row r="2672" spans="1:7" x14ac:dyDescent="0.25">
      <c r="A2672" s="160" t="s">
        <v>3518</v>
      </c>
      <c r="B2672" s="160" t="s">
        <v>3530</v>
      </c>
      <c r="E2672" s="227">
        <v>43465</v>
      </c>
      <c r="F2672" s="228">
        <v>0</v>
      </c>
      <c r="G2672" s="229">
        <v>2.5999999999999999E-3</v>
      </c>
    </row>
    <row r="2673" spans="1:7" x14ac:dyDescent="0.25">
      <c r="A2673" s="160" t="s">
        <v>3531</v>
      </c>
      <c r="B2673" s="160" t="s">
        <v>3532</v>
      </c>
      <c r="E2673" s="227">
        <v>43131</v>
      </c>
      <c r="F2673" s="228">
        <v>0</v>
      </c>
      <c r="G2673" s="229">
        <v>0</v>
      </c>
    </row>
    <row r="2674" spans="1:7" x14ac:dyDescent="0.25">
      <c r="A2674" s="160" t="s">
        <v>3531</v>
      </c>
      <c r="B2674" s="160" t="s">
        <v>3533</v>
      </c>
      <c r="E2674" s="227">
        <v>43159</v>
      </c>
      <c r="F2674" s="228">
        <v>0</v>
      </c>
      <c r="G2674" s="229">
        <v>0</v>
      </c>
    </row>
    <row r="2675" spans="1:7" x14ac:dyDescent="0.25">
      <c r="A2675" s="160" t="s">
        <v>3531</v>
      </c>
      <c r="B2675" s="160" t="s">
        <v>3534</v>
      </c>
      <c r="E2675" s="227">
        <v>43190</v>
      </c>
      <c r="F2675" s="228">
        <v>0</v>
      </c>
      <c r="G2675" s="229">
        <v>0</v>
      </c>
    </row>
    <row r="2676" spans="1:7" x14ac:dyDescent="0.25">
      <c r="A2676" s="160" t="s">
        <v>3531</v>
      </c>
      <c r="B2676" s="160" t="s">
        <v>3535</v>
      </c>
      <c r="E2676" s="227">
        <v>43220</v>
      </c>
      <c r="F2676" s="228">
        <v>0</v>
      </c>
      <c r="G2676" s="229">
        <v>0</v>
      </c>
    </row>
    <row r="2677" spans="1:7" x14ac:dyDescent="0.25">
      <c r="A2677" s="160" t="s">
        <v>3531</v>
      </c>
      <c r="B2677" s="160" t="s">
        <v>3536</v>
      </c>
      <c r="E2677" s="227">
        <v>43251</v>
      </c>
      <c r="F2677" s="228">
        <v>0</v>
      </c>
      <c r="G2677" s="229">
        <v>0</v>
      </c>
    </row>
    <row r="2678" spans="1:7" x14ac:dyDescent="0.25">
      <c r="A2678" s="160" t="s">
        <v>3531</v>
      </c>
      <c r="B2678" s="160" t="s">
        <v>3537</v>
      </c>
      <c r="E2678" s="227">
        <v>43281</v>
      </c>
      <c r="F2678" s="228">
        <v>0</v>
      </c>
      <c r="G2678" s="229">
        <v>0</v>
      </c>
    </row>
    <row r="2679" spans="1:7" x14ac:dyDescent="0.25">
      <c r="A2679" s="160" t="s">
        <v>3531</v>
      </c>
      <c r="B2679" s="160" t="s">
        <v>3538</v>
      </c>
      <c r="E2679" s="227">
        <v>43312</v>
      </c>
      <c r="F2679" s="228">
        <v>0</v>
      </c>
      <c r="G2679" s="229">
        <v>0</v>
      </c>
    </row>
    <row r="2680" spans="1:7" x14ac:dyDescent="0.25">
      <c r="A2680" s="160" t="s">
        <v>3531</v>
      </c>
      <c r="B2680" s="160" t="s">
        <v>3539</v>
      </c>
      <c r="E2680" s="227">
        <v>43343</v>
      </c>
      <c r="F2680" s="228">
        <v>0</v>
      </c>
      <c r="G2680" s="229">
        <v>0</v>
      </c>
    </row>
    <row r="2681" spans="1:7" x14ac:dyDescent="0.25">
      <c r="A2681" s="160" t="s">
        <v>3531</v>
      </c>
      <c r="B2681" s="160" t="s">
        <v>3540</v>
      </c>
      <c r="E2681" s="227">
        <v>43373</v>
      </c>
      <c r="F2681" s="228">
        <v>0</v>
      </c>
      <c r="G2681" s="229">
        <v>0</v>
      </c>
    </row>
    <row r="2682" spans="1:7" x14ac:dyDescent="0.25">
      <c r="A2682" s="160" t="s">
        <v>3531</v>
      </c>
      <c r="B2682" s="160" t="s">
        <v>3541</v>
      </c>
      <c r="E2682" s="227">
        <v>43404</v>
      </c>
      <c r="F2682" s="228">
        <v>0</v>
      </c>
      <c r="G2682" s="229">
        <v>0</v>
      </c>
    </row>
    <row r="2683" spans="1:7" x14ac:dyDescent="0.25">
      <c r="A2683" s="160" t="s">
        <v>3531</v>
      </c>
      <c r="B2683" s="160" t="s">
        <v>3542</v>
      </c>
      <c r="E2683" s="227">
        <v>43434</v>
      </c>
      <c r="F2683" s="228">
        <v>0</v>
      </c>
      <c r="G2683" s="229">
        <v>0</v>
      </c>
    </row>
    <row r="2684" spans="1:7" x14ac:dyDescent="0.25">
      <c r="A2684" s="160" t="s">
        <v>3531</v>
      </c>
      <c r="B2684" s="160" t="s">
        <v>3543</v>
      </c>
      <c r="E2684" s="227">
        <v>43465</v>
      </c>
      <c r="F2684" s="228">
        <v>0</v>
      </c>
      <c r="G2684" s="229">
        <v>0</v>
      </c>
    </row>
    <row r="2685" spans="1:7" x14ac:dyDescent="0.25">
      <c r="A2685" s="160" t="s">
        <v>3544</v>
      </c>
      <c r="B2685" s="160" t="s">
        <v>3545</v>
      </c>
      <c r="E2685" s="227">
        <v>43131</v>
      </c>
      <c r="F2685" s="228">
        <v>1483898.73</v>
      </c>
      <c r="G2685" s="229">
        <v>2.3E-2</v>
      </c>
    </row>
    <row r="2686" spans="1:7" x14ac:dyDescent="0.25">
      <c r="A2686" s="160" t="s">
        <v>3544</v>
      </c>
      <c r="B2686" s="160" t="s">
        <v>3546</v>
      </c>
      <c r="E2686" s="227">
        <v>43159</v>
      </c>
      <c r="F2686" s="228">
        <v>1483898.73</v>
      </c>
      <c r="G2686" s="229">
        <v>2.3E-2</v>
      </c>
    </row>
    <row r="2687" spans="1:7" x14ac:dyDescent="0.25">
      <c r="A2687" s="160" t="s">
        <v>3544</v>
      </c>
      <c r="B2687" s="160" t="s">
        <v>3547</v>
      </c>
      <c r="E2687" s="227">
        <v>43190</v>
      </c>
      <c r="F2687" s="228">
        <v>1483898.73</v>
      </c>
      <c r="G2687" s="229">
        <v>2.3E-2</v>
      </c>
    </row>
    <row r="2688" spans="1:7" x14ac:dyDescent="0.25">
      <c r="A2688" s="160" t="s">
        <v>3544</v>
      </c>
      <c r="B2688" s="160" t="s">
        <v>3548</v>
      </c>
      <c r="E2688" s="227">
        <v>43220</v>
      </c>
      <c r="F2688" s="228">
        <v>1483898.73</v>
      </c>
      <c r="G2688" s="229">
        <v>2.3E-2</v>
      </c>
    </row>
    <row r="2689" spans="1:7" x14ac:dyDescent="0.25">
      <c r="A2689" s="160" t="s">
        <v>3544</v>
      </c>
      <c r="B2689" s="160" t="s">
        <v>3549</v>
      </c>
      <c r="E2689" s="227">
        <v>43251</v>
      </c>
      <c r="F2689" s="228">
        <v>1483898.73</v>
      </c>
      <c r="G2689" s="229">
        <v>2.3E-2</v>
      </c>
    </row>
    <row r="2690" spans="1:7" x14ac:dyDescent="0.25">
      <c r="A2690" s="160" t="s">
        <v>3544</v>
      </c>
      <c r="B2690" s="160" t="s">
        <v>3550</v>
      </c>
      <c r="E2690" s="227">
        <v>43281</v>
      </c>
      <c r="F2690" s="228">
        <v>1483898.73</v>
      </c>
      <c r="G2690" s="229">
        <v>2.3E-2</v>
      </c>
    </row>
    <row r="2691" spans="1:7" x14ac:dyDescent="0.25">
      <c r="A2691" s="160" t="s">
        <v>3544</v>
      </c>
      <c r="B2691" s="160" t="s">
        <v>3551</v>
      </c>
      <c r="E2691" s="227">
        <v>43312</v>
      </c>
      <c r="F2691" s="228">
        <v>1483898.73</v>
      </c>
      <c r="G2691" s="229">
        <v>2.3E-2</v>
      </c>
    </row>
    <row r="2692" spans="1:7" x14ac:dyDescent="0.25">
      <c r="A2692" s="160" t="s">
        <v>3544</v>
      </c>
      <c r="B2692" s="160" t="s">
        <v>3552</v>
      </c>
      <c r="E2692" s="227">
        <v>43343</v>
      </c>
      <c r="F2692" s="228">
        <v>1483898.73</v>
      </c>
      <c r="G2692" s="229">
        <v>2.3E-2</v>
      </c>
    </row>
    <row r="2693" spans="1:7" x14ac:dyDescent="0.25">
      <c r="A2693" s="160" t="s">
        <v>3544</v>
      </c>
      <c r="B2693" s="160" t="s">
        <v>3553</v>
      </c>
      <c r="E2693" s="227">
        <v>43373</v>
      </c>
      <c r="F2693" s="228">
        <v>1483898.73</v>
      </c>
      <c r="G2693" s="229">
        <v>2.3E-2</v>
      </c>
    </row>
    <row r="2694" spans="1:7" x14ac:dyDescent="0.25">
      <c r="A2694" s="160" t="s">
        <v>3544</v>
      </c>
      <c r="B2694" s="160" t="s">
        <v>3554</v>
      </c>
      <c r="E2694" s="227">
        <v>43404</v>
      </c>
      <c r="F2694" s="228">
        <v>1483898.73</v>
      </c>
      <c r="G2694" s="229">
        <v>2.3E-2</v>
      </c>
    </row>
    <row r="2695" spans="1:7" x14ac:dyDescent="0.25">
      <c r="A2695" s="160" t="s">
        <v>3544</v>
      </c>
      <c r="B2695" s="160" t="s">
        <v>3555</v>
      </c>
      <c r="E2695" s="227">
        <v>43434</v>
      </c>
      <c r="F2695" s="228">
        <v>1483898.73</v>
      </c>
      <c r="G2695" s="229">
        <v>2.3E-2</v>
      </c>
    </row>
    <row r="2696" spans="1:7" x14ac:dyDescent="0.25">
      <c r="A2696" s="160" t="s">
        <v>3544</v>
      </c>
      <c r="B2696" s="160" t="s">
        <v>3556</v>
      </c>
      <c r="E2696" s="227">
        <v>43465</v>
      </c>
      <c r="F2696" s="228">
        <v>1483898.73</v>
      </c>
      <c r="G2696" s="229">
        <v>2.3E-2</v>
      </c>
    </row>
    <row r="2697" spans="1:7" x14ac:dyDescent="0.25">
      <c r="A2697" s="160" t="s">
        <v>3557</v>
      </c>
      <c r="B2697" s="160" t="s">
        <v>3558</v>
      </c>
      <c r="E2697" s="227">
        <v>43131</v>
      </c>
      <c r="F2697" s="228">
        <v>104417.01</v>
      </c>
      <c r="G2697" s="229">
        <v>2.3E-2</v>
      </c>
    </row>
    <row r="2698" spans="1:7" x14ac:dyDescent="0.25">
      <c r="A2698" s="160" t="s">
        <v>3557</v>
      </c>
      <c r="B2698" s="160" t="s">
        <v>3559</v>
      </c>
      <c r="E2698" s="227">
        <v>43159</v>
      </c>
      <c r="F2698" s="228">
        <v>104417.01</v>
      </c>
      <c r="G2698" s="229">
        <v>2.3E-2</v>
      </c>
    </row>
    <row r="2699" spans="1:7" x14ac:dyDescent="0.25">
      <c r="A2699" s="160" t="s">
        <v>3557</v>
      </c>
      <c r="B2699" s="160" t="s">
        <v>3560</v>
      </c>
      <c r="E2699" s="227">
        <v>43190</v>
      </c>
      <c r="F2699" s="228">
        <v>104417.01</v>
      </c>
      <c r="G2699" s="229">
        <v>2.3E-2</v>
      </c>
    </row>
    <row r="2700" spans="1:7" x14ac:dyDescent="0.25">
      <c r="A2700" s="160" t="s">
        <v>3557</v>
      </c>
      <c r="B2700" s="160" t="s">
        <v>3561</v>
      </c>
      <c r="E2700" s="227">
        <v>43220</v>
      </c>
      <c r="F2700" s="228">
        <v>104417.01</v>
      </c>
      <c r="G2700" s="229">
        <v>2.3E-2</v>
      </c>
    </row>
    <row r="2701" spans="1:7" x14ac:dyDescent="0.25">
      <c r="A2701" s="160" t="s">
        <v>3557</v>
      </c>
      <c r="B2701" s="160" t="s">
        <v>3562</v>
      </c>
      <c r="E2701" s="227">
        <v>43251</v>
      </c>
      <c r="F2701" s="228">
        <v>104417.01</v>
      </c>
      <c r="G2701" s="229">
        <v>2.3E-2</v>
      </c>
    </row>
    <row r="2702" spans="1:7" x14ac:dyDescent="0.25">
      <c r="A2702" s="160" t="s">
        <v>3557</v>
      </c>
      <c r="B2702" s="160" t="s">
        <v>3563</v>
      </c>
      <c r="E2702" s="227">
        <v>43281</v>
      </c>
      <c r="F2702" s="228">
        <v>104417.01</v>
      </c>
      <c r="G2702" s="229">
        <v>2.3E-2</v>
      </c>
    </row>
    <row r="2703" spans="1:7" x14ac:dyDescent="0.25">
      <c r="A2703" s="160" t="s">
        <v>3557</v>
      </c>
      <c r="B2703" s="160" t="s">
        <v>3564</v>
      </c>
      <c r="E2703" s="227">
        <v>43312</v>
      </c>
      <c r="F2703" s="228">
        <v>104417.01</v>
      </c>
      <c r="G2703" s="229">
        <v>2.3E-2</v>
      </c>
    </row>
    <row r="2704" spans="1:7" x14ac:dyDescent="0.25">
      <c r="A2704" s="160" t="s">
        <v>3557</v>
      </c>
      <c r="B2704" s="160" t="s">
        <v>3565</v>
      </c>
      <c r="E2704" s="227">
        <v>43343</v>
      </c>
      <c r="F2704" s="228">
        <v>104417.01</v>
      </c>
      <c r="G2704" s="229">
        <v>2.3E-2</v>
      </c>
    </row>
    <row r="2705" spans="1:7" x14ac:dyDescent="0.25">
      <c r="A2705" s="160" t="s">
        <v>3557</v>
      </c>
      <c r="B2705" s="160" t="s">
        <v>3566</v>
      </c>
      <c r="E2705" s="227">
        <v>43373</v>
      </c>
      <c r="F2705" s="228">
        <v>104417.01</v>
      </c>
      <c r="G2705" s="229">
        <v>2.3E-2</v>
      </c>
    </row>
    <row r="2706" spans="1:7" x14ac:dyDescent="0.25">
      <c r="A2706" s="160" t="s">
        <v>3557</v>
      </c>
      <c r="B2706" s="160" t="s">
        <v>3567</v>
      </c>
      <c r="E2706" s="227">
        <v>43404</v>
      </c>
      <c r="F2706" s="228">
        <v>104417.01</v>
      </c>
      <c r="G2706" s="229">
        <v>2.3E-2</v>
      </c>
    </row>
    <row r="2707" spans="1:7" x14ac:dyDescent="0.25">
      <c r="A2707" s="160" t="s">
        <v>3557</v>
      </c>
      <c r="B2707" s="160" t="s">
        <v>3568</v>
      </c>
      <c r="E2707" s="227">
        <v>43434</v>
      </c>
      <c r="F2707" s="228">
        <v>104417.01</v>
      </c>
      <c r="G2707" s="229">
        <v>2.3E-2</v>
      </c>
    </row>
    <row r="2708" spans="1:7" x14ac:dyDescent="0.25">
      <c r="A2708" s="160" t="s">
        <v>3557</v>
      </c>
      <c r="B2708" s="160" t="s">
        <v>3569</v>
      </c>
      <c r="E2708" s="227">
        <v>43465</v>
      </c>
      <c r="F2708" s="228">
        <v>104417.01</v>
      </c>
      <c r="G2708" s="229">
        <v>2.3E-2</v>
      </c>
    </row>
    <row r="2709" spans="1:7" x14ac:dyDescent="0.25">
      <c r="A2709" s="160" t="s">
        <v>3570</v>
      </c>
      <c r="B2709" s="160" t="s">
        <v>3571</v>
      </c>
      <c r="E2709" s="227">
        <v>43131</v>
      </c>
      <c r="F2709" s="228">
        <v>649594.13</v>
      </c>
      <c r="G2709" s="229">
        <v>3.3799999999999997E-2</v>
      </c>
    </row>
    <row r="2710" spans="1:7" x14ac:dyDescent="0.25">
      <c r="A2710" s="160" t="s">
        <v>3570</v>
      </c>
      <c r="B2710" s="160" t="s">
        <v>3572</v>
      </c>
      <c r="E2710" s="227">
        <v>43159</v>
      </c>
      <c r="F2710" s="228">
        <v>649594.13</v>
      </c>
      <c r="G2710" s="229">
        <v>3.3799999999999997E-2</v>
      </c>
    </row>
    <row r="2711" spans="1:7" x14ac:dyDescent="0.25">
      <c r="A2711" s="160" t="s">
        <v>3570</v>
      </c>
      <c r="B2711" s="160" t="s">
        <v>3573</v>
      </c>
      <c r="E2711" s="227">
        <v>43190</v>
      </c>
      <c r="F2711" s="228">
        <v>649594.13</v>
      </c>
      <c r="G2711" s="229">
        <v>3.3799999999999997E-2</v>
      </c>
    </row>
    <row r="2712" spans="1:7" x14ac:dyDescent="0.25">
      <c r="A2712" s="160" t="s">
        <v>3570</v>
      </c>
      <c r="B2712" s="160" t="s">
        <v>3574</v>
      </c>
      <c r="E2712" s="227">
        <v>43220</v>
      </c>
      <c r="F2712" s="228">
        <v>649594.13</v>
      </c>
      <c r="G2712" s="229">
        <v>3.3799999999999997E-2</v>
      </c>
    </row>
    <row r="2713" spans="1:7" x14ac:dyDescent="0.25">
      <c r="A2713" s="160" t="s">
        <v>3570</v>
      </c>
      <c r="B2713" s="160" t="s">
        <v>3575</v>
      </c>
      <c r="E2713" s="227">
        <v>43251</v>
      </c>
      <c r="F2713" s="228">
        <v>649594.13</v>
      </c>
      <c r="G2713" s="229">
        <v>3.3799999999999997E-2</v>
      </c>
    </row>
    <row r="2714" spans="1:7" x14ac:dyDescent="0.25">
      <c r="A2714" s="160" t="s">
        <v>3570</v>
      </c>
      <c r="B2714" s="160" t="s">
        <v>3576</v>
      </c>
      <c r="E2714" s="227">
        <v>43281</v>
      </c>
      <c r="F2714" s="228">
        <v>649594.13</v>
      </c>
      <c r="G2714" s="229">
        <v>3.3799999999999997E-2</v>
      </c>
    </row>
    <row r="2715" spans="1:7" x14ac:dyDescent="0.25">
      <c r="A2715" s="160" t="s">
        <v>3570</v>
      </c>
      <c r="B2715" s="160" t="s">
        <v>3577</v>
      </c>
      <c r="E2715" s="227">
        <v>43312</v>
      </c>
      <c r="F2715" s="228">
        <v>649594.13</v>
      </c>
      <c r="G2715" s="229">
        <v>3.3799999999999997E-2</v>
      </c>
    </row>
    <row r="2716" spans="1:7" x14ac:dyDescent="0.25">
      <c r="A2716" s="160" t="s">
        <v>3570</v>
      </c>
      <c r="B2716" s="160" t="s">
        <v>3578</v>
      </c>
      <c r="E2716" s="227">
        <v>43343</v>
      </c>
      <c r="F2716" s="228">
        <v>649594.13</v>
      </c>
      <c r="G2716" s="229">
        <v>3.3799999999999997E-2</v>
      </c>
    </row>
    <row r="2717" spans="1:7" x14ac:dyDescent="0.25">
      <c r="A2717" s="160" t="s">
        <v>3570</v>
      </c>
      <c r="B2717" s="160" t="s">
        <v>3579</v>
      </c>
      <c r="E2717" s="227">
        <v>43373</v>
      </c>
      <c r="F2717" s="228">
        <v>649594.13</v>
      </c>
      <c r="G2717" s="229">
        <v>3.3799999999999997E-2</v>
      </c>
    </row>
    <row r="2718" spans="1:7" x14ac:dyDescent="0.25">
      <c r="A2718" s="160" t="s">
        <v>3570</v>
      </c>
      <c r="B2718" s="160" t="s">
        <v>3580</v>
      </c>
      <c r="E2718" s="227">
        <v>43404</v>
      </c>
      <c r="F2718" s="228">
        <v>649594.13</v>
      </c>
      <c r="G2718" s="229">
        <v>3.3799999999999997E-2</v>
      </c>
    </row>
    <row r="2719" spans="1:7" x14ac:dyDescent="0.25">
      <c r="A2719" s="160" t="s">
        <v>3570</v>
      </c>
      <c r="B2719" s="160" t="s">
        <v>3581</v>
      </c>
      <c r="E2719" s="227">
        <v>43434</v>
      </c>
      <c r="F2719" s="228">
        <v>649594.13</v>
      </c>
      <c r="G2719" s="229">
        <v>3.3799999999999997E-2</v>
      </c>
    </row>
    <row r="2720" spans="1:7" x14ac:dyDescent="0.25">
      <c r="A2720" s="160" t="s">
        <v>3570</v>
      </c>
      <c r="B2720" s="160" t="s">
        <v>3582</v>
      </c>
      <c r="E2720" s="227">
        <v>43465</v>
      </c>
      <c r="F2720" s="228">
        <v>649594.13</v>
      </c>
      <c r="G2720" s="229">
        <v>3.3799999999999997E-2</v>
      </c>
    </row>
    <row r="2721" spans="1:7" x14ac:dyDescent="0.25">
      <c r="A2721" s="160" t="s">
        <v>3583</v>
      </c>
      <c r="B2721" s="160" t="s">
        <v>3584</v>
      </c>
      <c r="E2721" s="227">
        <v>43131</v>
      </c>
      <c r="F2721" s="228">
        <v>158966.87</v>
      </c>
      <c r="G2721" s="229">
        <v>3.3799999999999997E-2</v>
      </c>
    </row>
    <row r="2722" spans="1:7" x14ac:dyDescent="0.25">
      <c r="A2722" s="160" t="s">
        <v>3583</v>
      </c>
      <c r="B2722" s="160" t="s">
        <v>3585</v>
      </c>
      <c r="E2722" s="227">
        <v>43159</v>
      </c>
      <c r="F2722" s="228">
        <v>158966.87</v>
      </c>
      <c r="G2722" s="229">
        <v>3.3799999999999997E-2</v>
      </c>
    </row>
    <row r="2723" spans="1:7" x14ac:dyDescent="0.25">
      <c r="A2723" s="160" t="s">
        <v>3583</v>
      </c>
      <c r="B2723" s="160" t="s">
        <v>3586</v>
      </c>
      <c r="E2723" s="227">
        <v>43190</v>
      </c>
      <c r="F2723" s="228">
        <v>158966.87</v>
      </c>
      <c r="G2723" s="229">
        <v>3.3799999999999997E-2</v>
      </c>
    </row>
    <row r="2724" spans="1:7" x14ac:dyDescent="0.25">
      <c r="A2724" s="160" t="s">
        <v>3583</v>
      </c>
      <c r="B2724" s="160" t="s">
        <v>3587</v>
      </c>
      <c r="E2724" s="227">
        <v>43220</v>
      </c>
      <c r="F2724" s="228">
        <v>158966.87</v>
      </c>
      <c r="G2724" s="229">
        <v>3.3799999999999997E-2</v>
      </c>
    </row>
    <row r="2725" spans="1:7" x14ac:dyDescent="0.25">
      <c r="A2725" s="160" t="s">
        <v>3583</v>
      </c>
      <c r="B2725" s="160" t="s">
        <v>3588</v>
      </c>
      <c r="E2725" s="227">
        <v>43251</v>
      </c>
      <c r="F2725" s="228">
        <v>158966.87</v>
      </c>
      <c r="G2725" s="229">
        <v>3.3799999999999997E-2</v>
      </c>
    </row>
    <row r="2726" spans="1:7" x14ac:dyDescent="0.25">
      <c r="A2726" s="160" t="s">
        <v>3583</v>
      </c>
      <c r="B2726" s="160" t="s">
        <v>3589</v>
      </c>
      <c r="E2726" s="227">
        <v>43281</v>
      </c>
      <c r="F2726" s="228">
        <v>158966.87</v>
      </c>
      <c r="G2726" s="229">
        <v>3.3799999999999997E-2</v>
      </c>
    </row>
    <row r="2727" spans="1:7" x14ac:dyDescent="0.25">
      <c r="A2727" s="160" t="s">
        <v>3583</v>
      </c>
      <c r="B2727" s="160" t="s">
        <v>3590</v>
      </c>
      <c r="E2727" s="227">
        <v>43312</v>
      </c>
      <c r="F2727" s="228">
        <v>158966.87</v>
      </c>
      <c r="G2727" s="229">
        <v>3.3799999999999997E-2</v>
      </c>
    </row>
    <row r="2728" spans="1:7" x14ac:dyDescent="0.25">
      <c r="A2728" s="160" t="s">
        <v>3583</v>
      </c>
      <c r="B2728" s="160" t="s">
        <v>3591</v>
      </c>
      <c r="E2728" s="227">
        <v>43343</v>
      </c>
      <c r="F2728" s="228">
        <v>158966.87</v>
      </c>
      <c r="G2728" s="229">
        <v>3.3799999999999997E-2</v>
      </c>
    </row>
    <row r="2729" spans="1:7" x14ac:dyDescent="0.25">
      <c r="A2729" s="160" t="s">
        <v>3583</v>
      </c>
      <c r="B2729" s="160" t="s">
        <v>3592</v>
      </c>
      <c r="E2729" s="227">
        <v>43373</v>
      </c>
      <c r="F2729" s="228">
        <v>158966.87</v>
      </c>
      <c r="G2729" s="229">
        <v>3.3799999999999997E-2</v>
      </c>
    </row>
    <row r="2730" spans="1:7" x14ac:dyDescent="0.25">
      <c r="A2730" s="160" t="s">
        <v>3583</v>
      </c>
      <c r="B2730" s="160" t="s">
        <v>3593</v>
      </c>
      <c r="E2730" s="227">
        <v>43404</v>
      </c>
      <c r="F2730" s="228">
        <v>158966.87</v>
      </c>
      <c r="G2730" s="229">
        <v>3.3799999999999997E-2</v>
      </c>
    </row>
    <row r="2731" spans="1:7" x14ac:dyDescent="0.25">
      <c r="A2731" s="160" t="s">
        <v>3583</v>
      </c>
      <c r="B2731" s="160" t="s">
        <v>3594</v>
      </c>
      <c r="E2731" s="227">
        <v>43434</v>
      </c>
      <c r="F2731" s="228">
        <v>158968.99</v>
      </c>
      <c r="G2731" s="229">
        <v>3.3799999999999997E-2</v>
      </c>
    </row>
    <row r="2732" spans="1:7" x14ac:dyDescent="0.25">
      <c r="A2732" s="160" t="s">
        <v>3583</v>
      </c>
      <c r="B2732" s="160" t="s">
        <v>3595</v>
      </c>
      <c r="E2732" s="227">
        <v>43465</v>
      </c>
      <c r="F2732" s="228">
        <v>158971.10999999999</v>
      </c>
      <c r="G2732" s="229">
        <v>3.3799999999999997E-2</v>
      </c>
    </row>
    <row r="2733" spans="1:7" x14ac:dyDescent="0.25">
      <c r="A2733" s="160" t="s">
        <v>3596</v>
      </c>
      <c r="B2733" s="160" t="s">
        <v>3597</v>
      </c>
      <c r="E2733" s="227">
        <v>43131</v>
      </c>
      <c r="F2733" s="228">
        <v>0</v>
      </c>
      <c r="G2733" s="229">
        <v>3.3799999999999997E-2</v>
      </c>
    </row>
    <row r="2734" spans="1:7" x14ac:dyDescent="0.25">
      <c r="A2734" s="160" t="s">
        <v>3596</v>
      </c>
      <c r="B2734" s="160" t="s">
        <v>3598</v>
      </c>
      <c r="E2734" s="227">
        <v>43159</v>
      </c>
      <c r="F2734" s="228">
        <v>0</v>
      </c>
      <c r="G2734" s="229">
        <v>3.3799999999999997E-2</v>
      </c>
    </row>
    <row r="2735" spans="1:7" x14ac:dyDescent="0.25">
      <c r="A2735" s="160" t="s">
        <v>3596</v>
      </c>
      <c r="B2735" s="160" t="s">
        <v>3599</v>
      </c>
      <c r="E2735" s="227">
        <v>43190</v>
      </c>
      <c r="F2735" s="228">
        <v>0</v>
      </c>
      <c r="G2735" s="229">
        <v>3.3799999999999997E-2</v>
      </c>
    </row>
    <row r="2736" spans="1:7" x14ac:dyDescent="0.25">
      <c r="A2736" s="160" t="s">
        <v>3596</v>
      </c>
      <c r="B2736" s="160" t="s">
        <v>3600</v>
      </c>
      <c r="E2736" s="227">
        <v>43220</v>
      </c>
      <c r="F2736" s="228">
        <v>0</v>
      </c>
      <c r="G2736" s="229">
        <v>3.3799999999999997E-2</v>
      </c>
    </row>
    <row r="2737" spans="1:7" x14ac:dyDescent="0.25">
      <c r="A2737" s="160" t="s">
        <v>3596</v>
      </c>
      <c r="B2737" s="160" t="s">
        <v>3601</v>
      </c>
      <c r="E2737" s="227">
        <v>43251</v>
      </c>
      <c r="F2737" s="228">
        <v>0</v>
      </c>
      <c r="G2737" s="229">
        <v>3.3799999999999997E-2</v>
      </c>
    </row>
    <row r="2738" spans="1:7" x14ac:dyDescent="0.25">
      <c r="A2738" s="160" t="s">
        <v>3596</v>
      </c>
      <c r="B2738" s="160" t="s">
        <v>3602</v>
      </c>
      <c r="E2738" s="227">
        <v>43281</v>
      </c>
      <c r="F2738" s="228">
        <v>0</v>
      </c>
      <c r="G2738" s="229">
        <v>3.3799999999999997E-2</v>
      </c>
    </row>
    <row r="2739" spans="1:7" x14ac:dyDescent="0.25">
      <c r="A2739" s="160" t="s">
        <v>3596</v>
      </c>
      <c r="B2739" s="160" t="s">
        <v>3603</v>
      </c>
      <c r="E2739" s="227">
        <v>43312</v>
      </c>
      <c r="F2739" s="228">
        <v>0</v>
      </c>
      <c r="G2739" s="229">
        <v>3.3799999999999997E-2</v>
      </c>
    </row>
    <row r="2740" spans="1:7" x14ac:dyDescent="0.25">
      <c r="A2740" s="160" t="s">
        <v>3596</v>
      </c>
      <c r="B2740" s="160" t="s">
        <v>3604</v>
      </c>
      <c r="E2740" s="227">
        <v>43343</v>
      </c>
      <c r="F2740" s="228">
        <v>0</v>
      </c>
      <c r="G2740" s="229">
        <v>3.3799999999999997E-2</v>
      </c>
    </row>
    <row r="2741" spans="1:7" x14ac:dyDescent="0.25">
      <c r="A2741" s="160" t="s">
        <v>3596</v>
      </c>
      <c r="B2741" s="160" t="s">
        <v>3605</v>
      </c>
      <c r="E2741" s="227">
        <v>43373</v>
      </c>
      <c r="F2741" s="228">
        <v>0</v>
      </c>
      <c r="G2741" s="229">
        <v>3.3799999999999997E-2</v>
      </c>
    </row>
    <row r="2742" spans="1:7" x14ac:dyDescent="0.25">
      <c r="A2742" s="160" t="s">
        <v>3596</v>
      </c>
      <c r="B2742" s="160" t="s">
        <v>3606</v>
      </c>
      <c r="E2742" s="227">
        <v>43404</v>
      </c>
      <c r="F2742" s="228">
        <v>0</v>
      </c>
      <c r="G2742" s="229">
        <v>3.3799999999999997E-2</v>
      </c>
    </row>
    <row r="2743" spans="1:7" x14ac:dyDescent="0.25">
      <c r="A2743" s="160" t="s">
        <v>3596</v>
      </c>
      <c r="B2743" s="160" t="s">
        <v>3607</v>
      </c>
      <c r="E2743" s="227">
        <v>43434</v>
      </c>
      <c r="F2743" s="228">
        <v>0</v>
      </c>
      <c r="G2743" s="229">
        <v>3.3799999999999997E-2</v>
      </c>
    </row>
    <row r="2744" spans="1:7" x14ac:dyDescent="0.25">
      <c r="A2744" s="160" t="s">
        <v>3596</v>
      </c>
      <c r="B2744" s="160" t="s">
        <v>3608</v>
      </c>
      <c r="E2744" s="227">
        <v>43465</v>
      </c>
      <c r="F2744" s="228">
        <v>0</v>
      </c>
      <c r="G2744" s="229">
        <v>3.3799999999999997E-2</v>
      </c>
    </row>
    <row r="2745" spans="1:7" x14ac:dyDescent="0.25">
      <c r="A2745" s="160" t="s">
        <v>3609</v>
      </c>
      <c r="B2745" s="160" t="s">
        <v>3610</v>
      </c>
      <c r="E2745" s="227">
        <v>43131</v>
      </c>
      <c r="F2745" s="228">
        <v>0</v>
      </c>
      <c r="G2745" s="229">
        <v>3.3799999999999997E-2</v>
      </c>
    </row>
    <row r="2746" spans="1:7" x14ac:dyDescent="0.25">
      <c r="A2746" s="160" t="s">
        <v>3609</v>
      </c>
      <c r="B2746" s="160" t="s">
        <v>3611</v>
      </c>
      <c r="E2746" s="227">
        <v>43159</v>
      </c>
      <c r="F2746" s="228">
        <v>0</v>
      </c>
      <c r="G2746" s="229">
        <v>3.3799999999999997E-2</v>
      </c>
    </row>
    <row r="2747" spans="1:7" x14ac:dyDescent="0.25">
      <c r="A2747" s="160" t="s">
        <v>3609</v>
      </c>
      <c r="B2747" s="160" t="s">
        <v>3612</v>
      </c>
      <c r="E2747" s="227">
        <v>43190</v>
      </c>
      <c r="F2747" s="228">
        <v>0</v>
      </c>
      <c r="G2747" s="229">
        <v>3.3799999999999997E-2</v>
      </c>
    </row>
    <row r="2748" spans="1:7" x14ac:dyDescent="0.25">
      <c r="A2748" s="160" t="s">
        <v>3609</v>
      </c>
      <c r="B2748" s="160" t="s">
        <v>3613</v>
      </c>
      <c r="E2748" s="227">
        <v>43220</v>
      </c>
      <c r="F2748" s="228">
        <v>0</v>
      </c>
      <c r="G2748" s="229">
        <v>3.3799999999999997E-2</v>
      </c>
    </row>
    <row r="2749" spans="1:7" x14ac:dyDescent="0.25">
      <c r="A2749" s="160" t="s">
        <v>3609</v>
      </c>
      <c r="B2749" s="160" t="s">
        <v>3614</v>
      </c>
      <c r="E2749" s="227">
        <v>43251</v>
      </c>
      <c r="F2749" s="228">
        <v>0</v>
      </c>
      <c r="G2749" s="229">
        <v>3.3799999999999997E-2</v>
      </c>
    </row>
    <row r="2750" spans="1:7" x14ac:dyDescent="0.25">
      <c r="A2750" s="160" t="s">
        <v>3609</v>
      </c>
      <c r="B2750" s="160" t="s">
        <v>3615</v>
      </c>
      <c r="E2750" s="227">
        <v>43281</v>
      </c>
      <c r="F2750" s="228">
        <v>0</v>
      </c>
      <c r="G2750" s="229">
        <v>3.3799999999999997E-2</v>
      </c>
    </row>
    <row r="2751" spans="1:7" x14ac:dyDescent="0.25">
      <c r="A2751" s="160" t="s">
        <v>3609</v>
      </c>
      <c r="B2751" s="160" t="s">
        <v>3616</v>
      </c>
      <c r="E2751" s="227">
        <v>43312</v>
      </c>
      <c r="F2751" s="228">
        <v>0</v>
      </c>
      <c r="G2751" s="229">
        <v>3.3799999999999997E-2</v>
      </c>
    </row>
    <row r="2752" spans="1:7" x14ac:dyDescent="0.25">
      <c r="A2752" s="160" t="s">
        <v>3609</v>
      </c>
      <c r="B2752" s="160" t="s">
        <v>3617</v>
      </c>
      <c r="E2752" s="227">
        <v>43343</v>
      </c>
      <c r="F2752" s="228">
        <v>0</v>
      </c>
      <c r="G2752" s="229">
        <v>3.3799999999999997E-2</v>
      </c>
    </row>
    <row r="2753" spans="1:7" x14ac:dyDescent="0.25">
      <c r="A2753" s="160" t="s">
        <v>3609</v>
      </c>
      <c r="B2753" s="160" t="s">
        <v>3618</v>
      </c>
      <c r="E2753" s="227">
        <v>43373</v>
      </c>
      <c r="F2753" s="228">
        <v>0</v>
      </c>
      <c r="G2753" s="229">
        <v>3.3799999999999997E-2</v>
      </c>
    </row>
    <row r="2754" spans="1:7" x14ac:dyDescent="0.25">
      <c r="A2754" s="160" t="s">
        <v>3609</v>
      </c>
      <c r="B2754" s="160" t="s">
        <v>3619</v>
      </c>
      <c r="E2754" s="227">
        <v>43404</v>
      </c>
      <c r="F2754" s="228">
        <v>0</v>
      </c>
      <c r="G2754" s="229">
        <v>3.3799999999999997E-2</v>
      </c>
    </row>
    <row r="2755" spans="1:7" x14ac:dyDescent="0.25">
      <c r="A2755" s="160" t="s">
        <v>3609</v>
      </c>
      <c r="B2755" s="160" t="s">
        <v>3620</v>
      </c>
      <c r="E2755" s="227">
        <v>43434</v>
      </c>
      <c r="F2755" s="228">
        <v>0</v>
      </c>
      <c r="G2755" s="229">
        <v>3.3799999999999997E-2</v>
      </c>
    </row>
    <row r="2756" spans="1:7" x14ac:dyDescent="0.25">
      <c r="A2756" s="160" t="s">
        <v>3609</v>
      </c>
      <c r="B2756" s="160" t="s">
        <v>3621</v>
      </c>
      <c r="E2756" s="227">
        <v>43465</v>
      </c>
      <c r="F2756" s="228">
        <v>0</v>
      </c>
      <c r="G2756" s="229">
        <v>3.3799999999999997E-2</v>
      </c>
    </row>
    <row r="2757" spans="1:7" x14ac:dyDescent="0.25">
      <c r="A2757" s="160" t="s">
        <v>3622</v>
      </c>
      <c r="B2757" s="160" t="s">
        <v>3623</v>
      </c>
      <c r="E2757" s="227">
        <v>43131</v>
      </c>
      <c r="F2757" s="228">
        <v>0</v>
      </c>
      <c r="G2757" s="229">
        <v>3.3799999999999997E-2</v>
      </c>
    </row>
    <row r="2758" spans="1:7" x14ac:dyDescent="0.25">
      <c r="A2758" s="160" t="s">
        <v>3622</v>
      </c>
      <c r="B2758" s="160" t="s">
        <v>3624</v>
      </c>
      <c r="E2758" s="227">
        <v>43159</v>
      </c>
      <c r="F2758" s="228">
        <v>0</v>
      </c>
      <c r="G2758" s="229">
        <v>3.3799999999999997E-2</v>
      </c>
    </row>
    <row r="2759" spans="1:7" x14ac:dyDescent="0.25">
      <c r="A2759" s="160" t="s">
        <v>3622</v>
      </c>
      <c r="B2759" s="160" t="s">
        <v>3625</v>
      </c>
      <c r="E2759" s="227">
        <v>43190</v>
      </c>
      <c r="F2759" s="228">
        <v>0</v>
      </c>
      <c r="G2759" s="229">
        <v>3.3799999999999997E-2</v>
      </c>
    </row>
    <row r="2760" spans="1:7" x14ac:dyDescent="0.25">
      <c r="A2760" s="160" t="s">
        <v>3622</v>
      </c>
      <c r="B2760" s="160" t="s">
        <v>3626</v>
      </c>
      <c r="E2760" s="227">
        <v>43220</v>
      </c>
      <c r="F2760" s="228">
        <v>0</v>
      </c>
      <c r="G2760" s="229">
        <v>3.3799999999999997E-2</v>
      </c>
    </row>
    <row r="2761" spans="1:7" x14ac:dyDescent="0.25">
      <c r="A2761" s="160" t="s">
        <v>3622</v>
      </c>
      <c r="B2761" s="160" t="s">
        <v>3627</v>
      </c>
      <c r="E2761" s="227">
        <v>43251</v>
      </c>
      <c r="F2761" s="228">
        <v>0</v>
      </c>
      <c r="G2761" s="229">
        <v>3.3799999999999997E-2</v>
      </c>
    </row>
    <row r="2762" spans="1:7" x14ac:dyDescent="0.25">
      <c r="A2762" s="160" t="s">
        <v>3622</v>
      </c>
      <c r="B2762" s="160" t="s">
        <v>3628</v>
      </c>
      <c r="E2762" s="227">
        <v>43281</v>
      </c>
      <c r="F2762" s="228">
        <v>0</v>
      </c>
      <c r="G2762" s="229">
        <v>3.3799999999999997E-2</v>
      </c>
    </row>
    <row r="2763" spans="1:7" x14ac:dyDescent="0.25">
      <c r="A2763" s="160" t="s">
        <v>3622</v>
      </c>
      <c r="B2763" s="160" t="s">
        <v>3629</v>
      </c>
      <c r="E2763" s="227">
        <v>43312</v>
      </c>
      <c r="F2763" s="228">
        <v>0</v>
      </c>
      <c r="G2763" s="229">
        <v>3.3799999999999997E-2</v>
      </c>
    </row>
    <row r="2764" spans="1:7" x14ac:dyDescent="0.25">
      <c r="A2764" s="160" t="s">
        <v>3622</v>
      </c>
      <c r="B2764" s="160" t="s">
        <v>3630</v>
      </c>
      <c r="E2764" s="227">
        <v>43343</v>
      </c>
      <c r="F2764" s="228">
        <v>0</v>
      </c>
      <c r="G2764" s="229">
        <v>3.3799999999999997E-2</v>
      </c>
    </row>
    <row r="2765" spans="1:7" x14ac:dyDescent="0.25">
      <c r="A2765" s="160" t="s">
        <v>3622</v>
      </c>
      <c r="B2765" s="160" t="s">
        <v>3631</v>
      </c>
      <c r="E2765" s="227">
        <v>43373</v>
      </c>
      <c r="F2765" s="228">
        <v>0</v>
      </c>
      <c r="G2765" s="229">
        <v>3.3799999999999997E-2</v>
      </c>
    </row>
    <row r="2766" spans="1:7" x14ac:dyDescent="0.25">
      <c r="A2766" s="160" t="s">
        <v>3622</v>
      </c>
      <c r="B2766" s="160" t="s">
        <v>3632</v>
      </c>
      <c r="E2766" s="227">
        <v>43404</v>
      </c>
      <c r="F2766" s="228">
        <v>0</v>
      </c>
      <c r="G2766" s="229">
        <v>3.3799999999999997E-2</v>
      </c>
    </row>
    <row r="2767" spans="1:7" x14ac:dyDescent="0.25">
      <c r="A2767" s="160" t="s">
        <v>3622</v>
      </c>
      <c r="B2767" s="160" t="s">
        <v>3633</v>
      </c>
      <c r="E2767" s="227">
        <v>43434</v>
      </c>
      <c r="F2767" s="228">
        <v>0</v>
      </c>
      <c r="G2767" s="229">
        <v>3.3799999999999997E-2</v>
      </c>
    </row>
    <row r="2768" spans="1:7" x14ac:dyDescent="0.25">
      <c r="A2768" s="160" t="s">
        <v>3622</v>
      </c>
      <c r="B2768" s="160" t="s">
        <v>3634</v>
      </c>
      <c r="E2768" s="227">
        <v>43465</v>
      </c>
      <c r="F2768" s="228">
        <v>0</v>
      </c>
      <c r="G2768" s="229">
        <v>3.3799999999999997E-2</v>
      </c>
    </row>
    <row r="2769" spans="1:7" x14ac:dyDescent="0.25">
      <c r="A2769" s="160" t="s">
        <v>3635</v>
      </c>
      <c r="B2769" s="160" t="s">
        <v>3636</v>
      </c>
      <c r="E2769" s="227">
        <v>43131</v>
      </c>
      <c r="F2769" s="228">
        <v>2648181.67</v>
      </c>
      <c r="G2769" s="229">
        <v>2.53E-2</v>
      </c>
    </row>
    <row r="2770" spans="1:7" x14ac:dyDescent="0.25">
      <c r="A2770" s="160" t="s">
        <v>3635</v>
      </c>
      <c r="B2770" s="160" t="s">
        <v>3637</v>
      </c>
      <c r="E2770" s="227">
        <v>43159</v>
      </c>
      <c r="F2770" s="228">
        <v>2648181.67</v>
      </c>
      <c r="G2770" s="229">
        <v>2.53E-2</v>
      </c>
    </row>
    <row r="2771" spans="1:7" x14ac:dyDescent="0.25">
      <c r="A2771" s="160" t="s">
        <v>3635</v>
      </c>
      <c r="B2771" s="160" t="s">
        <v>3638</v>
      </c>
      <c r="E2771" s="227">
        <v>43190</v>
      </c>
      <c r="F2771" s="228">
        <v>2648181.67</v>
      </c>
      <c r="G2771" s="229">
        <v>2.53E-2</v>
      </c>
    </row>
    <row r="2772" spans="1:7" x14ac:dyDescent="0.25">
      <c r="A2772" s="160" t="s">
        <v>3635</v>
      </c>
      <c r="B2772" s="160" t="s">
        <v>3639</v>
      </c>
      <c r="E2772" s="227">
        <v>43220</v>
      </c>
      <c r="F2772" s="228">
        <v>2648181.67</v>
      </c>
      <c r="G2772" s="229">
        <v>2.53E-2</v>
      </c>
    </row>
    <row r="2773" spans="1:7" x14ac:dyDescent="0.25">
      <c r="A2773" s="160" t="s">
        <v>3635</v>
      </c>
      <c r="B2773" s="160" t="s">
        <v>3640</v>
      </c>
      <c r="E2773" s="227">
        <v>43251</v>
      </c>
      <c r="F2773" s="228">
        <v>2648181.67</v>
      </c>
      <c r="G2773" s="229">
        <v>2.53E-2</v>
      </c>
    </row>
    <row r="2774" spans="1:7" x14ac:dyDescent="0.25">
      <c r="A2774" s="160" t="s">
        <v>3635</v>
      </c>
      <c r="B2774" s="160" t="s">
        <v>3641</v>
      </c>
      <c r="E2774" s="227">
        <v>43281</v>
      </c>
      <c r="F2774" s="228">
        <v>2648181.67</v>
      </c>
      <c r="G2774" s="229">
        <v>2.53E-2</v>
      </c>
    </row>
    <row r="2775" spans="1:7" x14ac:dyDescent="0.25">
      <c r="A2775" s="160" t="s">
        <v>3635</v>
      </c>
      <c r="B2775" s="160" t="s">
        <v>3642</v>
      </c>
      <c r="E2775" s="227">
        <v>43312</v>
      </c>
      <c r="F2775" s="228">
        <v>2648181.67</v>
      </c>
      <c r="G2775" s="229">
        <v>2.53E-2</v>
      </c>
    </row>
    <row r="2776" spans="1:7" x14ac:dyDescent="0.25">
      <c r="A2776" s="160" t="s">
        <v>3635</v>
      </c>
      <c r="B2776" s="160" t="s">
        <v>3643</v>
      </c>
      <c r="E2776" s="227">
        <v>43343</v>
      </c>
      <c r="F2776" s="228">
        <v>2648181.67</v>
      </c>
      <c r="G2776" s="229">
        <v>2.53E-2</v>
      </c>
    </row>
    <row r="2777" spans="1:7" x14ac:dyDescent="0.25">
      <c r="A2777" s="160" t="s">
        <v>3635</v>
      </c>
      <c r="B2777" s="160" t="s">
        <v>3644</v>
      </c>
      <c r="E2777" s="227">
        <v>43373</v>
      </c>
      <c r="F2777" s="228">
        <v>2648181.67</v>
      </c>
      <c r="G2777" s="229">
        <v>2.53E-2</v>
      </c>
    </row>
    <row r="2778" spans="1:7" x14ac:dyDescent="0.25">
      <c r="A2778" s="160" t="s">
        <v>3635</v>
      </c>
      <c r="B2778" s="160" t="s">
        <v>3645</v>
      </c>
      <c r="E2778" s="227">
        <v>43404</v>
      </c>
      <c r="F2778" s="228">
        <v>2648181.67</v>
      </c>
      <c r="G2778" s="229">
        <v>2.53E-2</v>
      </c>
    </row>
    <row r="2779" spans="1:7" x14ac:dyDescent="0.25">
      <c r="A2779" s="160" t="s">
        <v>3635</v>
      </c>
      <c r="B2779" s="160" t="s">
        <v>3646</v>
      </c>
      <c r="E2779" s="227">
        <v>43434</v>
      </c>
      <c r="F2779" s="228">
        <v>2648181.67</v>
      </c>
      <c r="G2779" s="229">
        <v>2.53E-2</v>
      </c>
    </row>
    <row r="2780" spans="1:7" x14ac:dyDescent="0.25">
      <c r="A2780" s="160" t="s">
        <v>3635</v>
      </c>
      <c r="B2780" s="160" t="s">
        <v>3647</v>
      </c>
      <c r="E2780" s="227">
        <v>43465</v>
      </c>
      <c r="F2780" s="228">
        <v>2648181.67</v>
      </c>
      <c r="G2780" s="229">
        <v>2.53E-2</v>
      </c>
    </row>
    <row r="2781" spans="1:7" x14ac:dyDescent="0.25">
      <c r="A2781" s="160" t="s">
        <v>3648</v>
      </c>
      <c r="B2781" s="160" t="s">
        <v>3649</v>
      </c>
      <c r="E2781" s="227">
        <v>43131</v>
      </c>
      <c r="F2781" s="228">
        <v>0</v>
      </c>
      <c r="G2781" s="229">
        <v>0</v>
      </c>
    </row>
    <row r="2782" spans="1:7" x14ac:dyDescent="0.25">
      <c r="A2782" s="160" t="s">
        <v>3648</v>
      </c>
      <c r="B2782" s="160" t="s">
        <v>3650</v>
      </c>
      <c r="E2782" s="227">
        <v>43159</v>
      </c>
      <c r="F2782" s="228">
        <v>0</v>
      </c>
      <c r="G2782" s="229">
        <v>0</v>
      </c>
    </row>
    <row r="2783" spans="1:7" x14ac:dyDescent="0.25">
      <c r="A2783" s="160" t="s">
        <v>3648</v>
      </c>
      <c r="B2783" s="160" t="s">
        <v>3651</v>
      </c>
      <c r="E2783" s="227">
        <v>43190</v>
      </c>
      <c r="F2783" s="228">
        <v>0</v>
      </c>
      <c r="G2783" s="229">
        <v>0</v>
      </c>
    </row>
    <row r="2784" spans="1:7" x14ac:dyDescent="0.25">
      <c r="A2784" s="160" t="s">
        <v>3648</v>
      </c>
      <c r="B2784" s="160" t="s">
        <v>3652</v>
      </c>
      <c r="E2784" s="227">
        <v>43220</v>
      </c>
      <c r="F2784" s="228">
        <v>0</v>
      </c>
      <c r="G2784" s="229">
        <v>0</v>
      </c>
    </row>
    <row r="2785" spans="1:7" x14ac:dyDescent="0.25">
      <c r="A2785" s="160" t="s">
        <v>3648</v>
      </c>
      <c r="B2785" s="160" t="s">
        <v>3653</v>
      </c>
      <c r="E2785" s="227">
        <v>43251</v>
      </c>
      <c r="F2785" s="228">
        <v>0</v>
      </c>
      <c r="G2785" s="229">
        <v>0</v>
      </c>
    </row>
    <row r="2786" spans="1:7" x14ac:dyDescent="0.25">
      <c r="A2786" s="160" t="s">
        <v>3648</v>
      </c>
      <c r="B2786" s="160" t="s">
        <v>3654</v>
      </c>
      <c r="E2786" s="227">
        <v>43281</v>
      </c>
      <c r="F2786" s="228">
        <v>0</v>
      </c>
      <c r="G2786" s="229">
        <v>0</v>
      </c>
    </row>
    <row r="2787" spans="1:7" x14ac:dyDescent="0.25">
      <c r="A2787" s="160" t="s">
        <v>3648</v>
      </c>
      <c r="B2787" s="160" t="s">
        <v>3655</v>
      </c>
      <c r="E2787" s="227">
        <v>43312</v>
      </c>
      <c r="F2787" s="228">
        <v>0</v>
      </c>
      <c r="G2787" s="229">
        <v>0</v>
      </c>
    </row>
    <row r="2788" spans="1:7" x14ac:dyDescent="0.25">
      <c r="A2788" s="160" t="s">
        <v>3648</v>
      </c>
      <c r="B2788" s="160" t="s">
        <v>3656</v>
      </c>
      <c r="E2788" s="227">
        <v>43343</v>
      </c>
      <c r="F2788" s="228">
        <v>0</v>
      </c>
      <c r="G2788" s="229">
        <v>0</v>
      </c>
    </row>
    <row r="2789" spans="1:7" x14ac:dyDescent="0.25">
      <c r="A2789" s="160" t="s">
        <v>3648</v>
      </c>
      <c r="B2789" s="160" t="s">
        <v>3657</v>
      </c>
      <c r="E2789" s="227">
        <v>43373</v>
      </c>
      <c r="F2789" s="228">
        <v>0</v>
      </c>
      <c r="G2789" s="229">
        <v>0</v>
      </c>
    </row>
    <row r="2790" spans="1:7" x14ac:dyDescent="0.25">
      <c r="A2790" s="160" t="s">
        <v>3648</v>
      </c>
      <c r="B2790" s="160" t="s">
        <v>3658</v>
      </c>
      <c r="E2790" s="227">
        <v>43404</v>
      </c>
      <c r="F2790" s="228">
        <v>0</v>
      </c>
      <c r="G2790" s="229">
        <v>0</v>
      </c>
    </row>
    <row r="2791" spans="1:7" x14ac:dyDescent="0.25">
      <c r="A2791" s="160" t="s">
        <v>3648</v>
      </c>
      <c r="B2791" s="160" t="s">
        <v>3659</v>
      </c>
      <c r="E2791" s="227">
        <v>43434</v>
      </c>
      <c r="F2791" s="228">
        <v>0</v>
      </c>
      <c r="G2791" s="229">
        <v>0</v>
      </c>
    </row>
    <row r="2792" spans="1:7" x14ac:dyDescent="0.25">
      <c r="A2792" s="160" t="s">
        <v>3648</v>
      </c>
      <c r="B2792" s="160" t="s">
        <v>3660</v>
      </c>
      <c r="E2792" s="227">
        <v>43465</v>
      </c>
      <c r="F2792" s="228">
        <v>0</v>
      </c>
      <c r="G2792" s="229">
        <v>0</v>
      </c>
    </row>
    <row r="2793" spans="1:7" x14ac:dyDescent="0.25">
      <c r="A2793" s="160" t="s">
        <v>3661</v>
      </c>
      <c r="B2793" s="160" t="s">
        <v>3662</v>
      </c>
      <c r="E2793" s="227">
        <v>43131</v>
      </c>
      <c r="F2793" s="228">
        <v>221928.75</v>
      </c>
      <c r="G2793" s="229">
        <v>1.17E-2</v>
      </c>
    </row>
    <row r="2794" spans="1:7" x14ac:dyDescent="0.25">
      <c r="A2794" s="160" t="s">
        <v>3661</v>
      </c>
      <c r="B2794" s="160" t="s">
        <v>3663</v>
      </c>
      <c r="E2794" s="227">
        <v>43159</v>
      </c>
      <c r="F2794" s="228">
        <v>221928.75</v>
      </c>
      <c r="G2794" s="229">
        <v>1.17E-2</v>
      </c>
    </row>
    <row r="2795" spans="1:7" x14ac:dyDescent="0.25">
      <c r="A2795" s="160" t="s">
        <v>3661</v>
      </c>
      <c r="B2795" s="160" t="s">
        <v>3664</v>
      </c>
      <c r="E2795" s="227">
        <v>43190</v>
      </c>
      <c r="F2795" s="228">
        <v>221928.75</v>
      </c>
      <c r="G2795" s="229">
        <v>1.17E-2</v>
      </c>
    </row>
    <row r="2796" spans="1:7" x14ac:dyDescent="0.25">
      <c r="A2796" s="160" t="s">
        <v>3661</v>
      </c>
      <c r="B2796" s="160" t="s">
        <v>3665</v>
      </c>
      <c r="E2796" s="227">
        <v>43220</v>
      </c>
      <c r="F2796" s="228">
        <v>221928.75</v>
      </c>
      <c r="G2796" s="229">
        <v>1.17E-2</v>
      </c>
    </row>
    <row r="2797" spans="1:7" x14ac:dyDescent="0.25">
      <c r="A2797" s="160" t="s">
        <v>3661</v>
      </c>
      <c r="B2797" s="160" t="s">
        <v>3666</v>
      </c>
      <c r="E2797" s="227">
        <v>43251</v>
      </c>
      <c r="F2797" s="228">
        <v>221928.75</v>
      </c>
      <c r="G2797" s="229">
        <v>1.17E-2</v>
      </c>
    </row>
    <row r="2798" spans="1:7" x14ac:dyDescent="0.25">
      <c r="A2798" s="160" t="s">
        <v>3661</v>
      </c>
      <c r="B2798" s="160" t="s">
        <v>3667</v>
      </c>
      <c r="E2798" s="227">
        <v>43281</v>
      </c>
      <c r="F2798" s="228">
        <v>221928.75</v>
      </c>
      <c r="G2798" s="229">
        <v>1.17E-2</v>
      </c>
    </row>
    <row r="2799" spans="1:7" x14ac:dyDescent="0.25">
      <c r="A2799" s="160" t="s">
        <v>3661</v>
      </c>
      <c r="B2799" s="160" t="s">
        <v>3668</v>
      </c>
      <c r="E2799" s="227">
        <v>43312</v>
      </c>
      <c r="F2799" s="228">
        <v>221928.75</v>
      </c>
      <c r="G2799" s="229">
        <v>1.17E-2</v>
      </c>
    </row>
    <row r="2800" spans="1:7" x14ac:dyDescent="0.25">
      <c r="A2800" s="160" t="s">
        <v>3661</v>
      </c>
      <c r="B2800" s="160" t="s">
        <v>3669</v>
      </c>
      <c r="E2800" s="227">
        <v>43343</v>
      </c>
      <c r="F2800" s="228">
        <v>221928.75</v>
      </c>
      <c r="G2800" s="229">
        <v>1.17E-2</v>
      </c>
    </row>
    <row r="2801" spans="1:7" x14ac:dyDescent="0.25">
      <c r="A2801" s="160" t="s">
        <v>3661</v>
      </c>
      <c r="B2801" s="160" t="s">
        <v>3670</v>
      </c>
      <c r="E2801" s="227">
        <v>43373</v>
      </c>
      <c r="F2801" s="228">
        <v>221928.75</v>
      </c>
      <c r="G2801" s="229">
        <v>1.17E-2</v>
      </c>
    </row>
    <row r="2802" spans="1:7" x14ac:dyDescent="0.25">
      <c r="A2802" s="160" t="s">
        <v>3661</v>
      </c>
      <c r="B2802" s="160" t="s">
        <v>3671</v>
      </c>
      <c r="E2802" s="227">
        <v>43404</v>
      </c>
      <c r="F2802" s="228">
        <v>221928.75</v>
      </c>
      <c r="G2802" s="229">
        <v>1.17E-2</v>
      </c>
    </row>
    <row r="2803" spans="1:7" x14ac:dyDescent="0.25">
      <c r="A2803" s="160" t="s">
        <v>3661</v>
      </c>
      <c r="B2803" s="160" t="s">
        <v>3672</v>
      </c>
      <c r="E2803" s="227">
        <v>43434</v>
      </c>
      <c r="F2803" s="228">
        <v>221928.75</v>
      </c>
      <c r="G2803" s="229">
        <v>1.17E-2</v>
      </c>
    </row>
    <row r="2804" spans="1:7" x14ac:dyDescent="0.25">
      <c r="A2804" s="160" t="s">
        <v>3661</v>
      </c>
      <c r="B2804" s="160" t="s">
        <v>3673</v>
      </c>
      <c r="E2804" s="227">
        <v>43465</v>
      </c>
      <c r="F2804" s="228">
        <v>221928.75</v>
      </c>
      <c r="G2804" s="229">
        <v>1.17E-2</v>
      </c>
    </row>
    <row r="2805" spans="1:7" x14ac:dyDescent="0.25">
      <c r="A2805" s="160" t="s">
        <v>3674</v>
      </c>
      <c r="B2805" s="160" t="s">
        <v>3675</v>
      </c>
      <c r="E2805" s="227">
        <v>43131</v>
      </c>
      <c r="F2805" s="228">
        <v>811209.69</v>
      </c>
      <c r="G2805" s="229">
        <v>5.0499999999999996E-2</v>
      </c>
    </row>
    <row r="2806" spans="1:7" x14ac:dyDescent="0.25">
      <c r="A2806" s="160" t="s">
        <v>3674</v>
      </c>
      <c r="B2806" s="160" t="s">
        <v>3676</v>
      </c>
      <c r="E2806" s="227">
        <v>43159</v>
      </c>
      <c r="F2806" s="228">
        <v>811209.69</v>
      </c>
      <c r="G2806" s="229">
        <v>5.0499999999999996E-2</v>
      </c>
    </row>
    <row r="2807" spans="1:7" x14ac:dyDescent="0.25">
      <c r="A2807" s="160" t="s">
        <v>3674</v>
      </c>
      <c r="B2807" s="160" t="s">
        <v>3677</v>
      </c>
      <c r="E2807" s="227">
        <v>43190</v>
      </c>
      <c r="F2807" s="228">
        <v>811209.69</v>
      </c>
      <c r="G2807" s="229">
        <v>5.0499999999999996E-2</v>
      </c>
    </row>
    <row r="2808" spans="1:7" x14ac:dyDescent="0.25">
      <c r="A2808" s="160" t="s">
        <v>3674</v>
      </c>
      <c r="B2808" s="160" t="s">
        <v>3678</v>
      </c>
      <c r="E2808" s="227">
        <v>43220</v>
      </c>
      <c r="F2808" s="228">
        <v>811209.69</v>
      </c>
      <c r="G2808" s="229">
        <v>5.0499999999999996E-2</v>
      </c>
    </row>
    <row r="2809" spans="1:7" x14ac:dyDescent="0.25">
      <c r="A2809" s="160" t="s">
        <v>3674</v>
      </c>
      <c r="B2809" s="160" t="s">
        <v>3679</v>
      </c>
      <c r="E2809" s="227">
        <v>43251</v>
      </c>
      <c r="F2809" s="228">
        <v>811209.69</v>
      </c>
      <c r="G2809" s="229">
        <v>5.0499999999999996E-2</v>
      </c>
    </row>
    <row r="2810" spans="1:7" x14ac:dyDescent="0.25">
      <c r="A2810" s="160" t="s">
        <v>3674</v>
      </c>
      <c r="B2810" s="160" t="s">
        <v>3680</v>
      </c>
      <c r="E2810" s="227">
        <v>43281</v>
      </c>
      <c r="F2810" s="228">
        <v>811209.69</v>
      </c>
      <c r="G2810" s="229">
        <v>5.0499999999999996E-2</v>
      </c>
    </row>
    <row r="2811" spans="1:7" x14ac:dyDescent="0.25">
      <c r="A2811" s="160" t="s">
        <v>3674</v>
      </c>
      <c r="B2811" s="160" t="s">
        <v>3681</v>
      </c>
      <c r="E2811" s="227">
        <v>43312</v>
      </c>
      <c r="F2811" s="228">
        <v>811209.69</v>
      </c>
      <c r="G2811" s="229">
        <v>5.0499999999999996E-2</v>
      </c>
    </row>
    <row r="2812" spans="1:7" x14ac:dyDescent="0.25">
      <c r="A2812" s="160" t="s">
        <v>3674</v>
      </c>
      <c r="B2812" s="160" t="s">
        <v>3682</v>
      </c>
      <c r="E2812" s="227">
        <v>43343</v>
      </c>
      <c r="F2812" s="228">
        <v>811209.69</v>
      </c>
      <c r="G2812" s="229">
        <v>5.0499999999999996E-2</v>
      </c>
    </row>
    <row r="2813" spans="1:7" x14ac:dyDescent="0.25">
      <c r="A2813" s="160" t="s">
        <v>3674</v>
      </c>
      <c r="B2813" s="160" t="s">
        <v>3683</v>
      </c>
      <c r="E2813" s="227">
        <v>43373</v>
      </c>
      <c r="F2813" s="228">
        <v>811209.69</v>
      </c>
      <c r="G2813" s="229">
        <v>5.0499999999999996E-2</v>
      </c>
    </row>
    <row r="2814" spans="1:7" x14ac:dyDescent="0.25">
      <c r="A2814" s="160" t="s">
        <v>3674</v>
      </c>
      <c r="B2814" s="160" t="s">
        <v>3684</v>
      </c>
      <c r="E2814" s="227">
        <v>43404</v>
      </c>
      <c r="F2814" s="228">
        <v>811209.69</v>
      </c>
      <c r="G2814" s="229">
        <v>5.0499999999999996E-2</v>
      </c>
    </row>
    <row r="2815" spans="1:7" x14ac:dyDescent="0.25">
      <c r="A2815" s="160" t="s">
        <v>3674</v>
      </c>
      <c r="B2815" s="160" t="s">
        <v>3685</v>
      </c>
      <c r="E2815" s="227">
        <v>43434</v>
      </c>
      <c r="F2815" s="228">
        <v>811209.69</v>
      </c>
      <c r="G2815" s="229">
        <v>5.0499999999999996E-2</v>
      </c>
    </row>
    <row r="2816" spans="1:7" x14ac:dyDescent="0.25">
      <c r="A2816" s="160" t="s">
        <v>3674</v>
      </c>
      <c r="B2816" s="160" t="s">
        <v>3686</v>
      </c>
      <c r="E2816" s="227">
        <v>43465</v>
      </c>
      <c r="F2816" s="228">
        <v>811209.69</v>
      </c>
      <c r="G2816" s="229">
        <v>5.0499999999999996E-2</v>
      </c>
    </row>
    <row r="2817" spans="1:7" x14ac:dyDescent="0.25">
      <c r="A2817" s="160" t="s">
        <v>3687</v>
      </c>
      <c r="B2817" s="160" t="s">
        <v>3688</v>
      </c>
      <c r="E2817" s="227">
        <v>43131</v>
      </c>
      <c r="F2817" s="228">
        <v>9383040.2300000004</v>
      </c>
      <c r="G2817" s="229">
        <v>2.5100000000000001E-2</v>
      </c>
    </row>
    <row r="2818" spans="1:7" x14ac:dyDescent="0.25">
      <c r="A2818" s="160" t="s">
        <v>3687</v>
      </c>
      <c r="B2818" s="160" t="s">
        <v>3689</v>
      </c>
      <c r="E2818" s="227">
        <v>43159</v>
      </c>
      <c r="F2818" s="228">
        <v>9508422.0199999996</v>
      </c>
      <c r="G2818" s="229">
        <v>2.5100000000000001E-2</v>
      </c>
    </row>
    <row r="2819" spans="1:7" x14ac:dyDescent="0.25">
      <c r="A2819" s="160" t="s">
        <v>3687</v>
      </c>
      <c r="B2819" s="160" t="s">
        <v>3690</v>
      </c>
      <c r="E2819" s="227">
        <v>43190</v>
      </c>
      <c r="F2819" s="228">
        <v>9523108.9000000004</v>
      </c>
      <c r="G2819" s="229">
        <v>2.5100000000000001E-2</v>
      </c>
    </row>
    <row r="2820" spans="1:7" x14ac:dyDescent="0.25">
      <c r="A2820" s="160" t="s">
        <v>3687</v>
      </c>
      <c r="B2820" s="160" t="s">
        <v>3691</v>
      </c>
      <c r="E2820" s="227">
        <v>43220</v>
      </c>
      <c r="F2820" s="228">
        <v>9514231.2200000007</v>
      </c>
      <c r="G2820" s="229">
        <v>2.5100000000000001E-2</v>
      </c>
    </row>
    <row r="2821" spans="1:7" x14ac:dyDescent="0.25">
      <c r="A2821" s="160" t="s">
        <v>3687</v>
      </c>
      <c r="B2821" s="160" t="s">
        <v>3692</v>
      </c>
      <c r="E2821" s="227">
        <v>43251</v>
      </c>
      <c r="F2821" s="228">
        <v>9498867.3599999994</v>
      </c>
      <c r="G2821" s="229">
        <v>2.5100000000000001E-2</v>
      </c>
    </row>
    <row r="2822" spans="1:7" x14ac:dyDescent="0.25">
      <c r="A2822" s="160" t="s">
        <v>3687</v>
      </c>
      <c r="B2822" s="160" t="s">
        <v>3693</v>
      </c>
      <c r="E2822" s="227">
        <v>43281</v>
      </c>
      <c r="F2822" s="228">
        <v>9506028.5600000005</v>
      </c>
      <c r="G2822" s="229">
        <v>2.5100000000000001E-2</v>
      </c>
    </row>
    <row r="2823" spans="1:7" x14ac:dyDescent="0.25">
      <c r="A2823" s="160" t="s">
        <v>3687</v>
      </c>
      <c r="B2823" s="160" t="s">
        <v>3694</v>
      </c>
      <c r="E2823" s="227">
        <v>43312</v>
      </c>
      <c r="F2823" s="228">
        <v>9492527.1300000008</v>
      </c>
      <c r="G2823" s="229">
        <v>2.5100000000000001E-2</v>
      </c>
    </row>
    <row r="2824" spans="1:7" x14ac:dyDescent="0.25">
      <c r="A2824" s="160" t="s">
        <v>3687</v>
      </c>
      <c r="B2824" s="160" t="s">
        <v>3695</v>
      </c>
      <c r="E2824" s="227">
        <v>43343</v>
      </c>
      <c r="F2824" s="228">
        <v>9478993.8900000006</v>
      </c>
      <c r="G2824" s="229">
        <v>2.5100000000000001E-2</v>
      </c>
    </row>
    <row r="2825" spans="1:7" x14ac:dyDescent="0.25">
      <c r="A2825" s="160" t="s">
        <v>3687</v>
      </c>
      <c r="B2825" s="160" t="s">
        <v>3696</v>
      </c>
      <c r="E2825" s="227">
        <v>43373</v>
      </c>
      <c r="F2825" s="228">
        <v>9478993.8900000006</v>
      </c>
      <c r="G2825" s="229">
        <v>2.5100000000000001E-2</v>
      </c>
    </row>
    <row r="2826" spans="1:7" x14ac:dyDescent="0.25">
      <c r="A2826" s="160" t="s">
        <v>3687</v>
      </c>
      <c r="B2826" s="160" t="s">
        <v>3697</v>
      </c>
      <c r="E2826" s="227">
        <v>43404</v>
      </c>
      <c r="F2826" s="228">
        <v>9478993.8900000006</v>
      </c>
      <c r="G2826" s="229">
        <v>2.5100000000000001E-2</v>
      </c>
    </row>
    <row r="2827" spans="1:7" x14ac:dyDescent="0.25">
      <c r="A2827" s="160" t="s">
        <v>3687</v>
      </c>
      <c r="B2827" s="160" t="s">
        <v>3698</v>
      </c>
      <c r="E2827" s="227">
        <v>43434</v>
      </c>
      <c r="F2827" s="228">
        <v>9478993.8900000006</v>
      </c>
      <c r="G2827" s="229">
        <v>2.5100000000000001E-2</v>
      </c>
    </row>
    <row r="2828" spans="1:7" x14ac:dyDescent="0.25">
      <c r="A2828" s="160" t="s">
        <v>3687</v>
      </c>
      <c r="B2828" s="160" t="s">
        <v>3699</v>
      </c>
      <c r="E2828" s="227">
        <v>43465</v>
      </c>
      <c r="F2828" s="228">
        <v>9478993.8900000006</v>
      </c>
      <c r="G2828" s="229">
        <v>2.5100000000000001E-2</v>
      </c>
    </row>
    <row r="2829" spans="1:7" x14ac:dyDescent="0.25">
      <c r="A2829" s="160" t="s">
        <v>3700</v>
      </c>
      <c r="B2829" s="160" t="s">
        <v>3701</v>
      </c>
      <c r="E2829" s="227">
        <v>43131</v>
      </c>
      <c r="F2829" s="228">
        <v>5927075</v>
      </c>
      <c r="G2829" s="229">
        <v>2.2800000000000001E-2</v>
      </c>
    </row>
    <row r="2830" spans="1:7" x14ac:dyDescent="0.25">
      <c r="A2830" s="160" t="s">
        <v>3700</v>
      </c>
      <c r="B2830" s="160" t="s">
        <v>3702</v>
      </c>
      <c r="E2830" s="227">
        <v>43159</v>
      </c>
      <c r="F2830" s="228">
        <v>5927075</v>
      </c>
      <c r="G2830" s="229">
        <v>2.2800000000000001E-2</v>
      </c>
    </row>
    <row r="2831" spans="1:7" x14ac:dyDescent="0.25">
      <c r="A2831" s="160" t="s">
        <v>3700</v>
      </c>
      <c r="B2831" s="160" t="s">
        <v>3703</v>
      </c>
      <c r="E2831" s="227">
        <v>43190</v>
      </c>
      <c r="F2831" s="228">
        <v>5927075</v>
      </c>
      <c r="G2831" s="229">
        <v>2.2800000000000001E-2</v>
      </c>
    </row>
    <row r="2832" spans="1:7" x14ac:dyDescent="0.25">
      <c r="A2832" s="160" t="s">
        <v>3700</v>
      </c>
      <c r="B2832" s="160" t="s">
        <v>3704</v>
      </c>
      <c r="E2832" s="227">
        <v>43220</v>
      </c>
      <c r="F2832" s="228">
        <v>5927075</v>
      </c>
      <c r="G2832" s="229">
        <v>2.2800000000000001E-2</v>
      </c>
    </row>
    <row r="2833" spans="1:7" x14ac:dyDescent="0.25">
      <c r="A2833" s="160" t="s">
        <v>3700</v>
      </c>
      <c r="B2833" s="160" t="s">
        <v>3705</v>
      </c>
      <c r="E2833" s="227">
        <v>43251</v>
      </c>
      <c r="F2833" s="228">
        <v>5927075</v>
      </c>
      <c r="G2833" s="229">
        <v>2.2800000000000001E-2</v>
      </c>
    </row>
    <row r="2834" spans="1:7" x14ac:dyDescent="0.25">
      <c r="A2834" s="160" t="s">
        <v>3700</v>
      </c>
      <c r="B2834" s="160" t="s">
        <v>3706</v>
      </c>
      <c r="E2834" s="227">
        <v>43281</v>
      </c>
      <c r="F2834" s="228">
        <v>5927075</v>
      </c>
      <c r="G2834" s="229">
        <v>2.2800000000000001E-2</v>
      </c>
    </row>
    <row r="2835" spans="1:7" x14ac:dyDescent="0.25">
      <c r="A2835" s="160" t="s">
        <v>3700</v>
      </c>
      <c r="B2835" s="160" t="s">
        <v>3707</v>
      </c>
      <c r="E2835" s="227">
        <v>43312</v>
      </c>
      <c r="F2835" s="228">
        <v>5927075</v>
      </c>
      <c r="G2835" s="229">
        <v>2.2800000000000001E-2</v>
      </c>
    </row>
    <row r="2836" spans="1:7" x14ac:dyDescent="0.25">
      <c r="A2836" s="160" t="s">
        <v>3700</v>
      </c>
      <c r="B2836" s="160" t="s">
        <v>3708</v>
      </c>
      <c r="E2836" s="227">
        <v>43343</v>
      </c>
      <c r="F2836" s="228">
        <v>5927075</v>
      </c>
      <c r="G2836" s="229">
        <v>2.2800000000000001E-2</v>
      </c>
    </row>
    <row r="2837" spans="1:7" x14ac:dyDescent="0.25">
      <c r="A2837" s="160" t="s">
        <v>3700</v>
      </c>
      <c r="B2837" s="160" t="s">
        <v>3709</v>
      </c>
      <c r="E2837" s="227">
        <v>43373</v>
      </c>
      <c r="F2837" s="228">
        <v>5927075</v>
      </c>
      <c r="G2837" s="229">
        <v>2.2800000000000001E-2</v>
      </c>
    </row>
    <row r="2838" spans="1:7" x14ac:dyDescent="0.25">
      <c r="A2838" s="160" t="s">
        <v>3700</v>
      </c>
      <c r="B2838" s="160" t="s">
        <v>3710</v>
      </c>
      <c r="E2838" s="227">
        <v>43404</v>
      </c>
      <c r="F2838" s="228">
        <v>5927075</v>
      </c>
      <c r="G2838" s="229">
        <v>2.2800000000000001E-2</v>
      </c>
    </row>
    <row r="2839" spans="1:7" x14ac:dyDescent="0.25">
      <c r="A2839" s="160" t="s">
        <v>3700</v>
      </c>
      <c r="B2839" s="160" t="s">
        <v>3711</v>
      </c>
      <c r="E2839" s="227">
        <v>43434</v>
      </c>
      <c r="F2839" s="228">
        <v>5927075</v>
      </c>
      <c r="G2839" s="229">
        <v>2.2800000000000001E-2</v>
      </c>
    </row>
    <row r="2840" spans="1:7" x14ac:dyDescent="0.25">
      <c r="A2840" s="160" t="s">
        <v>3700</v>
      </c>
      <c r="B2840" s="160" t="s">
        <v>3712</v>
      </c>
      <c r="E2840" s="227">
        <v>43465</v>
      </c>
      <c r="F2840" s="228">
        <v>5956388.75</v>
      </c>
      <c r="G2840" s="229">
        <v>2.2800000000000001E-2</v>
      </c>
    </row>
    <row r="2841" spans="1:7" x14ac:dyDescent="0.25">
      <c r="A2841" s="160" t="s">
        <v>3713</v>
      </c>
      <c r="B2841" s="160" t="s">
        <v>3714</v>
      </c>
      <c r="E2841" s="227">
        <v>43131</v>
      </c>
      <c r="F2841" s="228">
        <v>5774386.75</v>
      </c>
      <c r="G2841" s="229">
        <v>2.47E-2</v>
      </c>
    </row>
    <row r="2842" spans="1:7" x14ac:dyDescent="0.25">
      <c r="A2842" s="160" t="s">
        <v>3713</v>
      </c>
      <c r="B2842" s="160" t="s">
        <v>3715</v>
      </c>
      <c r="E2842" s="227">
        <v>43159</v>
      </c>
      <c r="F2842" s="228">
        <v>5774386.75</v>
      </c>
      <c r="G2842" s="229">
        <v>2.47E-2</v>
      </c>
    </row>
    <row r="2843" spans="1:7" x14ac:dyDescent="0.25">
      <c r="A2843" s="160" t="s">
        <v>3713</v>
      </c>
      <c r="B2843" s="160" t="s">
        <v>3716</v>
      </c>
      <c r="E2843" s="227">
        <v>43190</v>
      </c>
      <c r="F2843" s="228">
        <v>5774386.75</v>
      </c>
      <c r="G2843" s="229">
        <v>2.47E-2</v>
      </c>
    </row>
    <row r="2844" spans="1:7" x14ac:dyDescent="0.25">
      <c r="A2844" s="160" t="s">
        <v>3713</v>
      </c>
      <c r="B2844" s="160" t="s">
        <v>3717</v>
      </c>
      <c r="E2844" s="227">
        <v>43220</v>
      </c>
      <c r="F2844" s="228">
        <v>5774386.75</v>
      </c>
      <c r="G2844" s="229">
        <v>2.47E-2</v>
      </c>
    </row>
    <row r="2845" spans="1:7" x14ac:dyDescent="0.25">
      <c r="A2845" s="160" t="s">
        <v>3713</v>
      </c>
      <c r="B2845" s="160" t="s">
        <v>3718</v>
      </c>
      <c r="E2845" s="227">
        <v>43251</v>
      </c>
      <c r="F2845" s="228">
        <v>5774386.75</v>
      </c>
      <c r="G2845" s="229">
        <v>2.47E-2</v>
      </c>
    </row>
    <row r="2846" spans="1:7" x14ac:dyDescent="0.25">
      <c r="A2846" s="160" t="s">
        <v>3713</v>
      </c>
      <c r="B2846" s="160" t="s">
        <v>3719</v>
      </c>
      <c r="E2846" s="227">
        <v>43281</v>
      </c>
      <c r="F2846" s="228">
        <v>5774386.75</v>
      </c>
      <c r="G2846" s="229">
        <v>2.47E-2</v>
      </c>
    </row>
    <row r="2847" spans="1:7" x14ac:dyDescent="0.25">
      <c r="A2847" s="160" t="s">
        <v>3713</v>
      </c>
      <c r="B2847" s="160" t="s">
        <v>3720</v>
      </c>
      <c r="E2847" s="227">
        <v>43312</v>
      </c>
      <c r="F2847" s="228">
        <v>5774386.75</v>
      </c>
      <c r="G2847" s="229">
        <v>2.47E-2</v>
      </c>
    </row>
    <row r="2848" spans="1:7" x14ac:dyDescent="0.25">
      <c r="A2848" s="160" t="s">
        <v>3713</v>
      </c>
      <c r="B2848" s="160" t="s">
        <v>3721</v>
      </c>
      <c r="E2848" s="227">
        <v>43343</v>
      </c>
      <c r="F2848" s="228">
        <v>5774386.75</v>
      </c>
      <c r="G2848" s="229">
        <v>2.47E-2</v>
      </c>
    </row>
    <row r="2849" spans="1:7" x14ac:dyDescent="0.25">
      <c r="A2849" s="160" t="s">
        <v>3713</v>
      </c>
      <c r="B2849" s="160" t="s">
        <v>3722</v>
      </c>
      <c r="E2849" s="227">
        <v>43373</v>
      </c>
      <c r="F2849" s="228">
        <v>5774386.75</v>
      </c>
      <c r="G2849" s="229">
        <v>2.47E-2</v>
      </c>
    </row>
    <row r="2850" spans="1:7" x14ac:dyDescent="0.25">
      <c r="A2850" s="160" t="s">
        <v>3713</v>
      </c>
      <c r="B2850" s="160" t="s">
        <v>3723</v>
      </c>
      <c r="E2850" s="227">
        <v>43404</v>
      </c>
      <c r="F2850" s="228">
        <v>5774386.75</v>
      </c>
      <c r="G2850" s="229">
        <v>2.47E-2</v>
      </c>
    </row>
    <row r="2851" spans="1:7" x14ac:dyDescent="0.25">
      <c r="A2851" s="160" t="s">
        <v>3713</v>
      </c>
      <c r="B2851" s="160" t="s">
        <v>3724</v>
      </c>
      <c r="E2851" s="227">
        <v>43434</v>
      </c>
      <c r="F2851" s="228">
        <v>5774386.75</v>
      </c>
      <c r="G2851" s="229">
        <v>2.47E-2</v>
      </c>
    </row>
    <row r="2852" spans="1:7" x14ac:dyDescent="0.25">
      <c r="A2852" s="160" t="s">
        <v>3713</v>
      </c>
      <c r="B2852" s="160" t="s">
        <v>3725</v>
      </c>
      <c r="E2852" s="227">
        <v>43465</v>
      </c>
      <c r="F2852" s="228">
        <v>5774386.75</v>
      </c>
      <c r="G2852" s="229">
        <v>2.47E-2</v>
      </c>
    </row>
    <row r="2853" spans="1:7" x14ac:dyDescent="0.25">
      <c r="A2853" s="160" t="s">
        <v>3726</v>
      </c>
      <c r="B2853" s="160" t="s">
        <v>3727</v>
      </c>
      <c r="E2853" s="227">
        <v>43131</v>
      </c>
      <c r="F2853" s="228">
        <v>2854297.39</v>
      </c>
      <c r="G2853" s="229">
        <v>9.0999999999999987E-3</v>
      </c>
    </row>
    <row r="2854" spans="1:7" x14ac:dyDescent="0.25">
      <c r="A2854" s="160" t="s">
        <v>3726</v>
      </c>
      <c r="B2854" s="160" t="s">
        <v>3728</v>
      </c>
      <c r="E2854" s="227">
        <v>43159</v>
      </c>
      <c r="F2854" s="228">
        <v>2854297.39</v>
      </c>
      <c r="G2854" s="229">
        <v>9.0999999999999987E-3</v>
      </c>
    </row>
    <row r="2855" spans="1:7" x14ac:dyDescent="0.25">
      <c r="A2855" s="160" t="s">
        <v>3726</v>
      </c>
      <c r="B2855" s="160" t="s">
        <v>3729</v>
      </c>
      <c r="E2855" s="227">
        <v>43190</v>
      </c>
      <c r="F2855" s="228">
        <v>2854297.39</v>
      </c>
      <c r="G2855" s="229">
        <v>9.0999999999999987E-3</v>
      </c>
    </row>
    <row r="2856" spans="1:7" x14ac:dyDescent="0.25">
      <c r="A2856" s="160" t="s">
        <v>3726</v>
      </c>
      <c r="B2856" s="160" t="s">
        <v>3730</v>
      </c>
      <c r="E2856" s="227">
        <v>43220</v>
      </c>
      <c r="F2856" s="228">
        <v>2854297.39</v>
      </c>
      <c r="G2856" s="229">
        <v>9.0999999999999987E-3</v>
      </c>
    </row>
    <row r="2857" spans="1:7" x14ac:dyDescent="0.25">
      <c r="A2857" s="160" t="s">
        <v>3726</v>
      </c>
      <c r="B2857" s="160" t="s">
        <v>3731</v>
      </c>
      <c r="E2857" s="227">
        <v>43251</v>
      </c>
      <c r="F2857" s="228">
        <v>2854297.39</v>
      </c>
      <c r="G2857" s="229">
        <v>9.0999999999999987E-3</v>
      </c>
    </row>
    <row r="2858" spans="1:7" x14ac:dyDescent="0.25">
      <c r="A2858" s="160" t="s">
        <v>3726</v>
      </c>
      <c r="B2858" s="160" t="s">
        <v>3732</v>
      </c>
      <c r="E2858" s="227">
        <v>43281</v>
      </c>
      <c r="F2858" s="228">
        <v>2854297.39</v>
      </c>
      <c r="G2858" s="229">
        <v>9.0999999999999987E-3</v>
      </c>
    </row>
    <row r="2859" spans="1:7" x14ac:dyDescent="0.25">
      <c r="A2859" s="160" t="s">
        <v>3726</v>
      </c>
      <c r="B2859" s="160" t="s">
        <v>3733</v>
      </c>
      <c r="E2859" s="227">
        <v>43312</v>
      </c>
      <c r="F2859" s="228">
        <v>2854297.39</v>
      </c>
      <c r="G2859" s="229">
        <v>9.0999999999999987E-3</v>
      </c>
    </row>
    <row r="2860" spans="1:7" x14ac:dyDescent="0.25">
      <c r="A2860" s="160" t="s">
        <v>3726</v>
      </c>
      <c r="B2860" s="160" t="s">
        <v>3734</v>
      </c>
      <c r="E2860" s="227">
        <v>43343</v>
      </c>
      <c r="F2860" s="228">
        <v>2854297.39</v>
      </c>
      <c r="G2860" s="229">
        <v>9.0999999999999987E-3</v>
      </c>
    </row>
    <row r="2861" spans="1:7" x14ac:dyDescent="0.25">
      <c r="A2861" s="160" t="s">
        <v>3726</v>
      </c>
      <c r="B2861" s="160" t="s">
        <v>3735</v>
      </c>
      <c r="E2861" s="227">
        <v>43373</v>
      </c>
      <c r="F2861" s="228">
        <v>2854297.39</v>
      </c>
      <c r="G2861" s="229">
        <v>9.0999999999999987E-3</v>
      </c>
    </row>
    <row r="2862" spans="1:7" x14ac:dyDescent="0.25">
      <c r="A2862" s="160" t="s">
        <v>3726</v>
      </c>
      <c r="B2862" s="160" t="s">
        <v>3736</v>
      </c>
      <c r="E2862" s="227">
        <v>43404</v>
      </c>
      <c r="F2862" s="228">
        <v>2854297.39</v>
      </c>
      <c r="G2862" s="229">
        <v>9.0999999999999987E-3</v>
      </c>
    </row>
    <row r="2863" spans="1:7" x14ac:dyDescent="0.25">
      <c r="A2863" s="160" t="s">
        <v>3726</v>
      </c>
      <c r="B2863" s="160" t="s">
        <v>3737</v>
      </c>
      <c r="E2863" s="227">
        <v>43434</v>
      </c>
      <c r="F2863" s="228">
        <v>2854297.39</v>
      </c>
      <c r="G2863" s="229">
        <v>9.0999999999999987E-3</v>
      </c>
    </row>
    <row r="2864" spans="1:7" x14ac:dyDescent="0.25">
      <c r="A2864" s="160" t="s">
        <v>3726</v>
      </c>
      <c r="B2864" s="160" t="s">
        <v>3738</v>
      </c>
      <c r="E2864" s="227">
        <v>43465</v>
      </c>
      <c r="F2864" s="228">
        <v>2961523.51</v>
      </c>
      <c r="G2864" s="229">
        <v>9.0999999999999987E-3</v>
      </c>
    </row>
    <row r="2865" spans="1:7" x14ac:dyDescent="0.25">
      <c r="A2865" s="160" t="s">
        <v>3739</v>
      </c>
      <c r="B2865" s="160" t="s">
        <v>3740</v>
      </c>
      <c r="E2865" s="227">
        <v>43131</v>
      </c>
      <c r="F2865" s="228">
        <v>3782845.56</v>
      </c>
      <c r="G2865" s="229">
        <v>1.8000000000000002E-2</v>
      </c>
    </row>
    <row r="2866" spans="1:7" x14ac:dyDescent="0.25">
      <c r="A2866" s="160" t="s">
        <v>3739</v>
      </c>
      <c r="B2866" s="160" t="s">
        <v>3741</v>
      </c>
      <c r="E2866" s="227">
        <v>43159</v>
      </c>
      <c r="F2866" s="228">
        <v>3782845.56</v>
      </c>
      <c r="G2866" s="229">
        <v>1.8000000000000002E-2</v>
      </c>
    </row>
    <row r="2867" spans="1:7" x14ac:dyDescent="0.25">
      <c r="A2867" s="160" t="s">
        <v>3739</v>
      </c>
      <c r="B2867" s="160" t="s">
        <v>3742</v>
      </c>
      <c r="E2867" s="227">
        <v>43190</v>
      </c>
      <c r="F2867" s="228">
        <v>3782845.56</v>
      </c>
      <c r="G2867" s="229">
        <v>1.8000000000000002E-2</v>
      </c>
    </row>
    <row r="2868" spans="1:7" x14ac:dyDescent="0.25">
      <c r="A2868" s="160" t="s">
        <v>3739</v>
      </c>
      <c r="B2868" s="160" t="s">
        <v>3743</v>
      </c>
      <c r="E2868" s="227">
        <v>43220</v>
      </c>
      <c r="F2868" s="228">
        <v>3782845.56</v>
      </c>
      <c r="G2868" s="229">
        <v>1.8000000000000002E-2</v>
      </c>
    </row>
    <row r="2869" spans="1:7" x14ac:dyDescent="0.25">
      <c r="A2869" s="160" t="s">
        <v>3739</v>
      </c>
      <c r="B2869" s="160" t="s">
        <v>3744</v>
      </c>
      <c r="E2869" s="227">
        <v>43251</v>
      </c>
      <c r="F2869" s="228">
        <v>3782845.56</v>
      </c>
      <c r="G2869" s="229">
        <v>1.8000000000000002E-2</v>
      </c>
    </row>
    <row r="2870" spans="1:7" x14ac:dyDescent="0.25">
      <c r="A2870" s="160" t="s">
        <v>3739</v>
      </c>
      <c r="B2870" s="160" t="s">
        <v>3745</v>
      </c>
      <c r="E2870" s="227">
        <v>43281</v>
      </c>
      <c r="F2870" s="228">
        <v>3782845.56</v>
      </c>
      <c r="G2870" s="229">
        <v>1.8000000000000002E-2</v>
      </c>
    </row>
    <row r="2871" spans="1:7" x14ac:dyDescent="0.25">
      <c r="A2871" s="160" t="s">
        <v>3739</v>
      </c>
      <c r="B2871" s="160" t="s">
        <v>3746</v>
      </c>
      <c r="E2871" s="227">
        <v>43312</v>
      </c>
      <c r="F2871" s="228">
        <v>3782845.56</v>
      </c>
      <c r="G2871" s="229">
        <v>1.8000000000000002E-2</v>
      </c>
    </row>
    <row r="2872" spans="1:7" x14ac:dyDescent="0.25">
      <c r="A2872" s="160" t="s">
        <v>3739</v>
      </c>
      <c r="B2872" s="160" t="s">
        <v>3747</v>
      </c>
      <c r="E2872" s="227">
        <v>43343</v>
      </c>
      <c r="F2872" s="228">
        <v>3782845.56</v>
      </c>
      <c r="G2872" s="229">
        <v>1.8000000000000002E-2</v>
      </c>
    </row>
    <row r="2873" spans="1:7" x14ac:dyDescent="0.25">
      <c r="A2873" s="160" t="s">
        <v>3739</v>
      </c>
      <c r="B2873" s="160" t="s">
        <v>3748</v>
      </c>
      <c r="E2873" s="227">
        <v>43373</v>
      </c>
      <c r="F2873" s="228">
        <v>3782845.56</v>
      </c>
      <c r="G2873" s="229">
        <v>1.8000000000000002E-2</v>
      </c>
    </row>
    <row r="2874" spans="1:7" x14ac:dyDescent="0.25">
      <c r="A2874" s="160" t="s">
        <v>3739</v>
      </c>
      <c r="B2874" s="160" t="s">
        <v>3749</v>
      </c>
      <c r="E2874" s="227">
        <v>43404</v>
      </c>
      <c r="F2874" s="228">
        <v>3782845.56</v>
      </c>
      <c r="G2874" s="229">
        <v>1.8000000000000002E-2</v>
      </c>
    </row>
    <row r="2875" spans="1:7" x14ac:dyDescent="0.25">
      <c r="A2875" s="160" t="s">
        <v>3739</v>
      </c>
      <c r="B2875" s="160" t="s">
        <v>3750</v>
      </c>
      <c r="E2875" s="227">
        <v>43434</v>
      </c>
      <c r="F2875" s="228">
        <v>3782845.56</v>
      </c>
      <c r="G2875" s="229">
        <v>1.8000000000000002E-2</v>
      </c>
    </row>
    <row r="2876" spans="1:7" x14ac:dyDescent="0.25">
      <c r="A2876" s="160" t="s">
        <v>3739</v>
      </c>
      <c r="B2876" s="160" t="s">
        <v>3751</v>
      </c>
      <c r="E2876" s="227">
        <v>43465</v>
      </c>
      <c r="F2876" s="228">
        <v>3782845.56</v>
      </c>
      <c r="G2876" s="229">
        <v>1.8000000000000002E-2</v>
      </c>
    </row>
    <row r="2877" spans="1:7" x14ac:dyDescent="0.25">
      <c r="A2877" s="160" t="s">
        <v>3752</v>
      </c>
      <c r="B2877" s="160" t="s">
        <v>3753</v>
      </c>
      <c r="E2877" s="227">
        <v>43131</v>
      </c>
      <c r="F2877" s="228">
        <v>1252681.2</v>
      </c>
      <c r="G2877" s="229">
        <v>1.8000000000000002E-2</v>
      </c>
    </row>
    <row r="2878" spans="1:7" x14ac:dyDescent="0.25">
      <c r="A2878" s="160" t="s">
        <v>3752</v>
      </c>
      <c r="B2878" s="160" t="s">
        <v>3754</v>
      </c>
      <c r="E2878" s="227">
        <v>43159</v>
      </c>
      <c r="F2878" s="228">
        <v>1252681.2</v>
      </c>
      <c r="G2878" s="229">
        <v>1.8000000000000002E-2</v>
      </c>
    </row>
    <row r="2879" spans="1:7" x14ac:dyDescent="0.25">
      <c r="A2879" s="160" t="s">
        <v>3752</v>
      </c>
      <c r="B2879" s="160" t="s">
        <v>3755</v>
      </c>
      <c r="E2879" s="227">
        <v>43190</v>
      </c>
      <c r="F2879" s="228">
        <v>1252681.2</v>
      </c>
      <c r="G2879" s="229">
        <v>1.8000000000000002E-2</v>
      </c>
    </row>
    <row r="2880" spans="1:7" x14ac:dyDescent="0.25">
      <c r="A2880" s="160" t="s">
        <v>3752</v>
      </c>
      <c r="B2880" s="160" t="s">
        <v>3756</v>
      </c>
      <c r="E2880" s="227">
        <v>43220</v>
      </c>
      <c r="F2880" s="228">
        <v>1252681.2</v>
      </c>
      <c r="G2880" s="229">
        <v>1.8000000000000002E-2</v>
      </c>
    </row>
    <row r="2881" spans="1:7" x14ac:dyDescent="0.25">
      <c r="A2881" s="160" t="s">
        <v>3752</v>
      </c>
      <c r="B2881" s="160" t="s">
        <v>3757</v>
      </c>
      <c r="E2881" s="227">
        <v>43251</v>
      </c>
      <c r="F2881" s="228">
        <v>1252681.2</v>
      </c>
      <c r="G2881" s="229">
        <v>1.8000000000000002E-2</v>
      </c>
    </row>
    <row r="2882" spans="1:7" x14ac:dyDescent="0.25">
      <c r="A2882" s="160" t="s">
        <v>3752</v>
      </c>
      <c r="B2882" s="160" t="s">
        <v>3758</v>
      </c>
      <c r="E2882" s="227">
        <v>43281</v>
      </c>
      <c r="F2882" s="228">
        <v>1252681.2</v>
      </c>
      <c r="G2882" s="229">
        <v>1.8000000000000002E-2</v>
      </c>
    </row>
    <row r="2883" spans="1:7" x14ac:dyDescent="0.25">
      <c r="A2883" s="160" t="s">
        <v>3752</v>
      </c>
      <c r="B2883" s="160" t="s">
        <v>3759</v>
      </c>
      <c r="E2883" s="227">
        <v>43312</v>
      </c>
      <c r="F2883" s="228">
        <v>1252681.2</v>
      </c>
      <c r="G2883" s="229">
        <v>1.8000000000000002E-2</v>
      </c>
    </row>
    <row r="2884" spans="1:7" x14ac:dyDescent="0.25">
      <c r="A2884" s="160" t="s">
        <v>3752</v>
      </c>
      <c r="B2884" s="160" t="s">
        <v>3760</v>
      </c>
      <c r="E2884" s="227">
        <v>43343</v>
      </c>
      <c r="F2884" s="228">
        <v>1252681.2</v>
      </c>
      <c r="G2884" s="229">
        <v>1.8000000000000002E-2</v>
      </c>
    </row>
    <row r="2885" spans="1:7" x14ac:dyDescent="0.25">
      <c r="A2885" s="160" t="s">
        <v>3752</v>
      </c>
      <c r="B2885" s="160" t="s">
        <v>3761</v>
      </c>
      <c r="E2885" s="227">
        <v>43373</v>
      </c>
      <c r="F2885" s="228">
        <v>1252681.2</v>
      </c>
      <c r="G2885" s="229">
        <v>1.8000000000000002E-2</v>
      </c>
    </row>
    <row r="2886" spans="1:7" x14ac:dyDescent="0.25">
      <c r="A2886" s="160" t="s">
        <v>3752</v>
      </c>
      <c r="B2886" s="160" t="s">
        <v>3762</v>
      </c>
      <c r="E2886" s="227">
        <v>43404</v>
      </c>
      <c r="F2886" s="228">
        <v>1432785.3</v>
      </c>
      <c r="G2886" s="229">
        <v>1.8000000000000002E-2</v>
      </c>
    </row>
    <row r="2887" spans="1:7" x14ac:dyDescent="0.25">
      <c r="A2887" s="160" t="s">
        <v>3752</v>
      </c>
      <c r="B2887" s="160" t="s">
        <v>3763</v>
      </c>
      <c r="E2887" s="227">
        <v>43434</v>
      </c>
      <c r="F2887" s="228">
        <v>1613053.66</v>
      </c>
      <c r="G2887" s="229">
        <v>1.8000000000000002E-2</v>
      </c>
    </row>
    <row r="2888" spans="1:7" x14ac:dyDescent="0.25">
      <c r="A2888" s="160" t="s">
        <v>3752</v>
      </c>
      <c r="B2888" s="160" t="s">
        <v>3764</v>
      </c>
      <c r="E2888" s="227">
        <v>43465</v>
      </c>
      <c r="F2888" s="228">
        <v>1624143.63</v>
      </c>
      <c r="G2888" s="229">
        <v>1.8000000000000002E-2</v>
      </c>
    </row>
    <row r="2889" spans="1:7" x14ac:dyDescent="0.25">
      <c r="A2889" s="160" t="s">
        <v>3765</v>
      </c>
      <c r="B2889" s="160" t="s">
        <v>3766</v>
      </c>
      <c r="E2889" s="227">
        <v>43131</v>
      </c>
      <c r="F2889" s="228">
        <v>457760.72</v>
      </c>
      <c r="G2889" s="229">
        <v>1.01E-2</v>
      </c>
    </row>
    <row r="2890" spans="1:7" x14ac:dyDescent="0.25">
      <c r="A2890" s="160" t="s">
        <v>3765</v>
      </c>
      <c r="B2890" s="160" t="s">
        <v>3767</v>
      </c>
      <c r="E2890" s="227">
        <v>43159</v>
      </c>
      <c r="F2890" s="228">
        <v>457760.72</v>
      </c>
      <c r="G2890" s="229">
        <v>1.01E-2</v>
      </c>
    </row>
    <row r="2891" spans="1:7" x14ac:dyDescent="0.25">
      <c r="A2891" s="160" t="s">
        <v>3765</v>
      </c>
      <c r="B2891" s="160" t="s">
        <v>3768</v>
      </c>
      <c r="E2891" s="227">
        <v>43190</v>
      </c>
      <c r="F2891" s="228">
        <v>457760.72</v>
      </c>
      <c r="G2891" s="229">
        <v>1.01E-2</v>
      </c>
    </row>
    <row r="2892" spans="1:7" x14ac:dyDescent="0.25">
      <c r="A2892" s="160" t="s">
        <v>3765</v>
      </c>
      <c r="B2892" s="160" t="s">
        <v>3769</v>
      </c>
      <c r="E2892" s="227">
        <v>43220</v>
      </c>
      <c r="F2892" s="228">
        <v>457760.72</v>
      </c>
      <c r="G2892" s="229">
        <v>1.01E-2</v>
      </c>
    </row>
    <row r="2893" spans="1:7" x14ac:dyDescent="0.25">
      <c r="A2893" s="160" t="s">
        <v>3765</v>
      </c>
      <c r="B2893" s="160" t="s">
        <v>3770</v>
      </c>
      <c r="E2893" s="227">
        <v>43251</v>
      </c>
      <c r="F2893" s="228">
        <v>457760.72</v>
      </c>
      <c r="G2893" s="229">
        <v>1.01E-2</v>
      </c>
    </row>
    <row r="2894" spans="1:7" x14ac:dyDescent="0.25">
      <c r="A2894" s="160" t="s">
        <v>3765</v>
      </c>
      <c r="B2894" s="160" t="s">
        <v>3771</v>
      </c>
      <c r="E2894" s="227">
        <v>43281</v>
      </c>
      <c r="F2894" s="228">
        <v>457760.72</v>
      </c>
      <c r="G2894" s="229">
        <v>1.01E-2</v>
      </c>
    </row>
    <row r="2895" spans="1:7" x14ac:dyDescent="0.25">
      <c r="A2895" s="160" t="s">
        <v>3765</v>
      </c>
      <c r="B2895" s="160" t="s">
        <v>3772</v>
      </c>
      <c r="E2895" s="227">
        <v>43312</v>
      </c>
      <c r="F2895" s="228">
        <v>457760.72</v>
      </c>
      <c r="G2895" s="229">
        <v>1.01E-2</v>
      </c>
    </row>
    <row r="2896" spans="1:7" x14ac:dyDescent="0.25">
      <c r="A2896" s="160" t="s">
        <v>3765</v>
      </c>
      <c r="B2896" s="160" t="s">
        <v>3773</v>
      </c>
      <c r="E2896" s="227">
        <v>43343</v>
      </c>
      <c r="F2896" s="228">
        <v>457760.72</v>
      </c>
      <c r="G2896" s="229">
        <v>1.01E-2</v>
      </c>
    </row>
    <row r="2897" spans="1:7" x14ac:dyDescent="0.25">
      <c r="A2897" s="160" t="s">
        <v>3765</v>
      </c>
      <c r="B2897" s="160" t="s">
        <v>3774</v>
      </c>
      <c r="E2897" s="227">
        <v>43373</v>
      </c>
      <c r="F2897" s="228">
        <v>457760.72</v>
      </c>
      <c r="G2897" s="229">
        <v>1.01E-2</v>
      </c>
    </row>
    <row r="2898" spans="1:7" x14ac:dyDescent="0.25">
      <c r="A2898" s="160" t="s">
        <v>3765</v>
      </c>
      <c r="B2898" s="160" t="s">
        <v>3775</v>
      </c>
      <c r="E2898" s="227">
        <v>43404</v>
      </c>
      <c r="F2898" s="228">
        <v>457760.72</v>
      </c>
      <c r="G2898" s="229">
        <v>1.01E-2</v>
      </c>
    </row>
    <row r="2899" spans="1:7" x14ac:dyDescent="0.25">
      <c r="A2899" s="160" t="s">
        <v>3765</v>
      </c>
      <c r="B2899" s="160" t="s">
        <v>3776</v>
      </c>
      <c r="E2899" s="227">
        <v>43434</v>
      </c>
      <c r="F2899" s="228">
        <v>457760.72</v>
      </c>
      <c r="G2899" s="229">
        <v>1.01E-2</v>
      </c>
    </row>
    <row r="2900" spans="1:7" x14ac:dyDescent="0.25">
      <c r="A2900" s="160" t="s">
        <v>3765</v>
      </c>
      <c r="B2900" s="160" t="s">
        <v>3777</v>
      </c>
      <c r="E2900" s="227">
        <v>43465</v>
      </c>
      <c r="F2900" s="228">
        <v>457760.72</v>
      </c>
      <c r="G2900" s="229">
        <v>1.01E-2</v>
      </c>
    </row>
    <row r="2901" spans="1:7" x14ac:dyDescent="0.25">
      <c r="A2901" s="160" t="s">
        <v>3778</v>
      </c>
      <c r="B2901" s="160" t="s">
        <v>3779</v>
      </c>
      <c r="E2901" s="227">
        <v>43131</v>
      </c>
      <c r="F2901" s="228">
        <v>33993049</v>
      </c>
      <c r="G2901" s="229">
        <v>1.01E-2</v>
      </c>
    </row>
    <row r="2902" spans="1:7" x14ac:dyDescent="0.25">
      <c r="A2902" s="160" t="s">
        <v>3778</v>
      </c>
      <c r="B2902" s="160" t="s">
        <v>3780</v>
      </c>
      <c r="E2902" s="227">
        <v>43159</v>
      </c>
      <c r="F2902" s="228">
        <v>33993049</v>
      </c>
      <c r="G2902" s="229">
        <v>1.01E-2</v>
      </c>
    </row>
    <row r="2903" spans="1:7" x14ac:dyDescent="0.25">
      <c r="A2903" s="160" t="s">
        <v>3778</v>
      </c>
      <c r="B2903" s="160" t="s">
        <v>3781</v>
      </c>
      <c r="E2903" s="227">
        <v>43190</v>
      </c>
      <c r="F2903" s="228">
        <v>33993049</v>
      </c>
      <c r="G2903" s="229">
        <v>1.01E-2</v>
      </c>
    </row>
    <row r="2904" spans="1:7" x14ac:dyDescent="0.25">
      <c r="A2904" s="160" t="s">
        <v>3778</v>
      </c>
      <c r="B2904" s="160" t="s">
        <v>3782</v>
      </c>
      <c r="E2904" s="227">
        <v>43220</v>
      </c>
      <c r="F2904" s="228">
        <v>33993049</v>
      </c>
      <c r="G2904" s="229">
        <v>1.01E-2</v>
      </c>
    </row>
    <row r="2905" spans="1:7" x14ac:dyDescent="0.25">
      <c r="A2905" s="160" t="s">
        <v>3778</v>
      </c>
      <c r="B2905" s="160" t="s">
        <v>3783</v>
      </c>
      <c r="E2905" s="227">
        <v>43251</v>
      </c>
      <c r="F2905" s="228">
        <v>33993049</v>
      </c>
      <c r="G2905" s="229">
        <v>1.01E-2</v>
      </c>
    </row>
    <row r="2906" spans="1:7" x14ac:dyDescent="0.25">
      <c r="A2906" s="160" t="s">
        <v>3778</v>
      </c>
      <c r="B2906" s="160" t="s">
        <v>3784</v>
      </c>
      <c r="E2906" s="227">
        <v>43281</v>
      </c>
      <c r="F2906" s="228">
        <v>33993049</v>
      </c>
      <c r="G2906" s="229">
        <v>1.01E-2</v>
      </c>
    </row>
    <row r="2907" spans="1:7" x14ac:dyDescent="0.25">
      <c r="A2907" s="160" t="s">
        <v>3778</v>
      </c>
      <c r="B2907" s="160" t="s">
        <v>3785</v>
      </c>
      <c r="E2907" s="227">
        <v>43312</v>
      </c>
      <c r="F2907" s="228">
        <v>33993049</v>
      </c>
      <c r="G2907" s="229">
        <v>1.01E-2</v>
      </c>
    </row>
    <row r="2908" spans="1:7" x14ac:dyDescent="0.25">
      <c r="A2908" s="160" t="s">
        <v>3778</v>
      </c>
      <c r="B2908" s="160" t="s">
        <v>3786</v>
      </c>
      <c r="E2908" s="227">
        <v>43343</v>
      </c>
      <c r="F2908" s="228">
        <v>33993049</v>
      </c>
      <c r="G2908" s="229">
        <v>1.01E-2</v>
      </c>
    </row>
    <row r="2909" spans="1:7" x14ac:dyDescent="0.25">
      <c r="A2909" s="160" t="s">
        <v>3778</v>
      </c>
      <c r="B2909" s="160" t="s">
        <v>3787</v>
      </c>
      <c r="E2909" s="227">
        <v>43373</v>
      </c>
      <c r="F2909" s="228">
        <v>33993049</v>
      </c>
      <c r="G2909" s="229">
        <v>1.01E-2</v>
      </c>
    </row>
    <row r="2910" spans="1:7" x14ac:dyDescent="0.25">
      <c r="A2910" s="160" t="s">
        <v>3778</v>
      </c>
      <c r="B2910" s="160" t="s">
        <v>3788</v>
      </c>
      <c r="E2910" s="227">
        <v>43404</v>
      </c>
      <c r="F2910" s="228">
        <v>33993049</v>
      </c>
      <c r="G2910" s="229">
        <v>1.01E-2</v>
      </c>
    </row>
    <row r="2911" spans="1:7" x14ac:dyDescent="0.25">
      <c r="A2911" s="160" t="s">
        <v>3778</v>
      </c>
      <c r="B2911" s="160" t="s">
        <v>3789</v>
      </c>
      <c r="E2911" s="227">
        <v>43434</v>
      </c>
      <c r="F2911" s="228">
        <v>33993049</v>
      </c>
      <c r="G2911" s="229">
        <v>1.01E-2</v>
      </c>
    </row>
    <row r="2912" spans="1:7" x14ac:dyDescent="0.25">
      <c r="A2912" s="160" t="s">
        <v>3778</v>
      </c>
      <c r="B2912" s="160" t="s">
        <v>3790</v>
      </c>
      <c r="E2912" s="227">
        <v>43465</v>
      </c>
      <c r="F2912" s="228">
        <v>33993049</v>
      </c>
      <c r="G2912" s="229">
        <v>1.01E-2</v>
      </c>
    </row>
    <row r="2913" spans="1:7" x14ac:dyDescent="0.25">
      <c r="A2913" s="160" t="s">
        <v>3791</v>
      </c>
      <c r="B2913" s="160" t="s">
        <v>3792</v>
      </c>
      <c r="E2913" s="227">
        <v>43131</v>
      </c>
      <c r="F2913" s="228">
        <v>1083013.78</v>
      </c>
      <c r="G2913" s="229">
        <v>2.5899999999999999E-2</v>
      </c>
    </row>
    <row r="2914" spans="1:7" x14ac:dyDescent="0.25">
      <c r="A2914" s="160" t="s">
        <v>3791</v>
      </c>
      <c r="B2914" s="160" t="s">
        <v>3793</v>
      </c>
      <c r="E2914" s="227">
        <v>43159</v>
      </c>
      <c r="F2914" s="228">
        <v>1188596.7</v>
      </c>
      <c r="G2914" s="229">
        <v>2.5899999999999999E-2</v>
      </c>
    </row>
    <row r="2915" spans="1:7" x14ac:dyDescent="0.25">
      <c r="A2915" s="160" t="s">
        <v>3791</v>
      </c>
      <c r="B2915" s="160" t="s">
        <v>3794</v>
      </c>
      <c r="E2915" s="227">
        <v>43190</v>
      </c>
      <c r="F2915" s="228">
        <v>1188879.02</v>
      </c>
      <c r="G2915" s="229">
        <v>2.5899999999999999E-2</v>
      </c>
    </row>
    <row r="2916" spans="1:7" x14ac:dyDescent="0.25">
      <c r="A2916" s="160" t="s">
        <v>3791</v>
      </c>
      <c r="B2916" s="160" t="s">
        <v>3795</v>
      </c>
      <c r="E2916" s="227">
        <v>43220</v>
      </c>
      <c r="F2916" s="228">
        <v>1200072.31</v>
      </c>
      <c r="G2916" s="229">
        <v>2.5899999999999999E-2</v>
      </c>
    </row>
    <row r="2917" spans="1:7" x14ac:dyDescent="0.25">
      <c r="A2917" s="160" t="s">
        <v>3791</v>
      </c>
      <c r="B2917" s="160" t="s">
        <v>3796</v>
      </c>
      <c r="E2917" s="227">
        <v>43251</v>
      </c>
      <c r="F2917" s="228">
        <v>1211271.1499999999</v>
      </c>
      <c r="G2917" s="229">
        <v>2.5899999999999999E-2</v>
      </c>
    </row>
    <row r="2918" spans="1:7" x14ac:dyDescent="0.25">
      <c r="A2918" s="160" t="s">
        <v>3791</v>
      </c>
      <c r="B2918" s="160" t="s">
        <v>3797</v>
      </c>
      <c r="E2918" s="227">
        <v>43281</v>
      </c>
      <c r="F2918" s="228">
        <v>1211276.7</v>
      </c>
      <c r="G2918" s="229">
        <v>2.5899999999999999E-2</v>
      </c>
    </row>
    <row r="2919" spans="1:7" x14ac:dyDescent="0.25">
      <c r="A2919" s="160" t="s">
        <v>3791</v>
      </c>
      <c r="B2919" s="160" t="s">
        <v>3798</v>
      </c>
      <c r="E2919" s="227">
        <v>43312</v>
      </c>
      <c r="F2919" s="228">
        <v>1211276.7</v>
      </c>
      <c r="G2919" s="229">
        <v>2.5899999999999999E-2</v>
      </c>
    </row>
    <row r="2920" spans="1:7" x14ac:dyDescent="0.25">
      <c r="A2920" s="160" t="s">
        <v>3791</v>
      </c>
      <c r="B2920" s="160" t="s">
        <v>3799</v>
      </c>
      <c r="E2920" s="227">
        <v>43343</v>
      </c>
      <c r="F2920" s="228">
        <v>1211276.7</v>
      </c>
      <c r="G2920" s="229">
        <v>2.5899999999999999E-2</v>
      </c>
    </row>
    <row r="2921" spans="1:7" x14ac:dyDescent="0.25">
      <c r="A2921" s="160" t="s">
        <v>3791</v>
      </c>
      <c r="B2921" s="160" t="s">
        <v>3800</v>
      </c>
      <c r="E2921" s="227">
        <v>43373</v>
      </c>
      <c r="F2921" s="228">
        <v>1211276.7</v>
      </c>
      <c r="G2921" s="229">
        <v>2.5899999999999999E-2</v>
      </c>
    </row>
    <row r="2922" spans="1:7" x14ac:dyDescent="0.25">
      <c r="A2922" s="160" t="s">
        <v>3791</v>
      </c>
      <c r="B2922" s="160" t="s">
        <v>3801</v>
      </c>
      <c r="E2922" s="227">
        <v>43404</v>
      </c>
      <c r="F2922" s="228">
        <v>1211276.7</v>
      </c>
      <c r="G2922" s="229">
        <v>2.5899999999999999E-2</v>
      </c>
    </row>
    <row r="2923" spans="1:7" x14ac:dyDescent="0.25">
      <c r="A2923" s="160" t="s">
        <v>3791</v>
      </c>
      <c r="B2923" s="160" t="s">
        <v>3802</v>
      </c>
      <c r="E2923" s="227">
        <v>43434</v>
      </c>
      <c r="F2923" s="228">
        <v>1211276.7</v>
      </c>
      <c r="G2923" s="229">
        <v>2.5899999999999999E-2</v>
      </c>
    </row>
    <row r="2924" spans="1:7" x14ac:dyDescent="0.25">
      <c r="A2924" s="160" t="s">
        <v>3791</v>
      </c>
      <c r="B2924" s="160" t="s">
        <v>3803</v>
      </c>
      <c r="E2924" s="227">
        <v>43465</v>
      </c>
      <c r="F2924" s="228">
        <v>1211276.7</v>
      </c>
      <c r="G2924" s="229">
        <v>2.5899999999999999E-2</v>
      </c>
    </row>
    <row r="2925" spans="1:7" x14ac:dyDescent="0.25">
      <c r="A2925" s="160" t="s">
        <v>3804</v>
      </c>
      <c r="B2925" s="160" t="s">
        <v>3805</v>
      </c>
      <c r="E2925" s="227">
        <v>43131</v>
      </c>
      <c r="F2925" s="228">
        <v>10211670</v>
      </c>
      <c r="G2925" s="229">
        <v>2.5899999999999999E-2</v>
      </c>
    </row>
    <row r="2926" spans="1:7" x14ac:dyDescent="0.25">
      <c r="A2926" s="160" t="s">
        <v>3804</v>
      </c>
      <c r="B2926" s="160" t="s">
        <v>3806</v>
      </c>
      <c r="E2926" s="227">
        <v>43159</v>
      </c>
      <c r="F2926" s="228">
        <v>10211670</v>
      </c>
      <c r="G2926" s="229">
        <v>2.5899999999999999E-2</v>
      </c>
    </row>
    <row r="2927" spans="1:7" x14ac:dyDescent="0.25">
      <c r="A2927" s="160" t="s">
        <v>3804</v>
      </c>
      <c r="B2927" s="160" t="s">
        <v>3807</v>
      </c>
      <c r="E2927" s="227">
        <v>43190</v>
      </c>
      <c r="F2927" s="228">
        <v>10211670</v>
      </c>
      <c r="G2927" s="229">
        <v>2.5899999999999999E-2</v>
      </c>
    </row>
    <row r="2928" spans="1:7" x14ac:dyDescent="0.25">
      <c r="A2928" s="160" t="s">
        <v>3804</v>
      </c>
      <c r="B2928" s="160" t="s">
        <v>3808</v>
      </c>
      <c r="E2928" s="227">
        <v>43220</v>
      </c>
      <c r="F2928" s="228">
        <v>10211670</v>
      </c>
      <c r="G2928" s="229">
        <v>2.5899999999999999E-2</v>
      </c>
    </row>
    <row r="2929" spans="1:7" x14ac:dyDescent="0.25">
      <c r="A2929" s="160" t="s">
        <v>3804</v>
      </c>
      <c r="B2929" s="160" t="s">
        <v>3809</v>
      </c>
      <c r="E2929" s="227">
        <v>43251</v>
      </c>
      <c r="F2929" s="228">
        <v>10211670</v>
      </c>
      <c r="G2929" s="229">
        <v>2.5899999999999999E-2</v>
      </c>
    </row>
    <row r="2930" spans="1:7" x14ac:dyDescent="0.25">
      <c r="A2930" s="160" t="s">
        <v>3804</v>
      </c>
      <c r="B2930" s="160" t="s">
        <v>3810</v>
      </c>
      <c r="E2930" s="227">
        <v>43281</v>
      </c>
      <c r="F2930" s="228">
        <v>10211670</v>
      </c>
      <c r="G2930" s="229">
        <v>2.5899999999999999E-2</v>
      </c>
    </row>
    <row r="2931" spans="1:7" x14ac:dyDescent="0.25">
      <c r="A2931" s="160" t="s">
        <v>3804</v>
      </c>
      <c r="B2931" s="160" t="s">
        <v>3811</v>
      </c>
      <c r="E2931" s="227">
        <v>43312</v>
      </c>
      <c r="F2931" s="228">
        <v>10211670</v>
      </c>
      <c r="G2931" s="229">
        <v>2.5899999999999999E-2</v>
      </c>
    </row>
    <row r="2932" spans="1:7" x14ac:dyDescent="0.25">
      <c r="A2932" s="160" t="s">
        <v>3804</v>
      </c>
      <c r="B2932" s="160" t="s">
        <v>3812</v>
      </c>
      <c r="E2932" s="227">
        <v>43343</v>
      </c>
      <c r="F2932" s="228">
        <v>10211670</v>
      </c>
      <c r="G2932" s="229">
        <v>2.5899999999999999E-2</v>
      </c>
    </row>
    <row r="2933" spans="1:7" x14ac:dyDescent="0.25">
      <c r="A2933" s="160" t="s">
        <v>3804</v>
      </c>
      <c r="B2933" s="160" t="s">
        <v>3813</v>
      </c>
      <c r="E2933" s="227">
        <v>43373</v>
      </c>
      <c r="F2933" s="228">
        <v>10211670</v>
      </c>
      <c r="G2933" s="229">
        <v>2.5899999999999999E-2</v>
      </c>
    </row>
    <row r="2934" spans="1:7" x14ac:dyDescent="0.25">
      <c r="A2934" s="160" t="s">
        <v>3804</v>
      </c>
      <c r="B2934" s="160" t="s">
        <v>3814</v>
      </c>
      <c r="E2934" s="227">
        <v>43404</v>
      </c>
      <c r="F2934" s="228">
        <v>10211670</v>
      </c>
      <c r="G2934" s="229">
        <v>2.5899999999999999E-2</v>
      </c>
    </row>
    <row r="2935" spans="1:7" x14ac:dyDescent="0.25">
      <c r="A2935" s="160" t="s">
        <v>3804</v>
      </c>
      <c r="B2935" s="160" t="s">
        <v>3815</v>
      </c>
      <c r="E2935" s="227">
        <v>43434</v>
      </c>
      <c r="F2935" s="228">
        <v>10211670</v>
      </c>
      <c r="G2935" s="229">
        <v>2.5899999999999999E-2</v>
      </c>
    </row>
    <row r="2936" spans="1:7" x14ac:dyDescent="0.25">
      <c r="A2936" s="160" t="s">
        <v>3804</v>
      </c>
      <c r="B2936" s="160" t="s">
        <v>3816</v>
      </c>
      <c r="E2936" s="227">
        <v>43465</v>
      </c>
      <c r="F2936" s="228">
        <v>10211670</v>
      </c>
      <c r="G2936" s="229">
        <v>2.5899999999999999E-2</v>
      </c>
    </row>
    <row r="2937" spans="1:7" x14ac:dyDescent="0.25">
      <c r="A2937" s="160" t="s">
        <v>3817</v>
      </c>
      <c r="B2937" s="160" t="s">
        <v>3818</v>
      </c>
      <c r="E2937" s="227">
        <v>43131</v>
      </c>
      <c r="F2937" s="228">
        <v>1133739.78</v>
      </c>
      <c r="G2937" s="229">
        <v>1.49E-2</v>
      </c>
    </row>
    <row r="2938" spans="1:7" x14ac:dyDescent="0.25">
      <c r="A2938" s="160" t="s">
        <v>3817</v>
      </c>
      <c r="B2938" s="160" t="s">
        <v>3819</v>
      </c>
      <c r="E2938" s="227">
        <v>43159</v>
      </c>
      <c r="F2938" s="228">
        <v>1133739.78</v>
      </c>
      <c r="G2938" s="229">
        <v>1.49E-2</v>
      </c>
    </row>
    <row r="2939" spans="1:7" x14ac:dyDescent="0.25">
      <c r="A2939" s="160" t="s">
        <v>3817</v>
      </c>
      <c r="B2939" s="160" t="s">
        <v>3820</v>
      </c>
      <c r="E2939" s="227">
        <v>43190</v>
      </c>
      <c r="F2939" s="228">
        <v>1133739.78</v>
      </c>
      <c r="G2939" s="229">
        <v>1.49E-2</v>
      </c>
    </row>
    <row r="2940" spans="1:7" x14ac:dyDescent="0.25">
      <c r="A2940" s="160" t="s">
        <v>3817</v>
      </c>
      <c r="B2940" s="160" t="s">
        <v>3821</v>
      </c>
      <c r="E2940" s="227">
        <v>43220</v>
      </c>
      <c r="F2940" s="228">
        <v>1133739.78</v>
      </c>
      <c r="G2940" s="229">
        <v>1.49E-2</v>
      </c>
    </row>
    <row r="2941" spans="1:7" x14ac:dyDescent="0.25">
      <c r="A2941" s="160" t="s">
        <v>3817</v>
      </c>
      <c r="B2941" s="160" t="s">
        <v>3822</v>
      </c>
      <c r="E2941" s="227">
        <v>43251</v>
      </c>
      <c r="F2941" s="228">
        <v>1133739.78</v>
      </c>
      <c r="G2941" s="229">
        <v>1.49E-2</v>
      </c>
    </row>
    <row r="2942" spans="1:7" x14ac:dyDescent="0.25">
      <c r="A2942" s="160" t="s">
        <v>3817</v>
      </c>
      <c r="B2942" s="160" t="s">
        <v>3823</v>
      </c>
      <c r="E2942" s="227">
        <v>43281</v>
      </c>
      <c r="F2942" s="228">
        <v>1133739.78</v>
      </c>
      <c r="G2942" s="229">
        <v>1.49E-2</v>
      </c>
    </row>
    <row r="2943" spans="1:7" x14ac:dyDescent="0.25">
      <c r="A2943" s="160" t="s">
        <v>3817</v>
      </c>
      <c r="B2943" s="160" t="s">
        <v>3824</v>
      </c>
      <c r="E2943" s="227">
        <v>43312</v>
      </c>
      <c r="F2943" s="228">
        <v>1133739.78</v>
      </c>
      <c r="G2943" s="229">
        <v>1.49E-2</v>
      </c>
    </row>
    <row r="2944" spans="1:7" x14ac:dyDescent="0.25">
      <c r="A2944" s="160" t="s">
        <v>3817</v>
      </c>
      <c r="B2944" s="160" t="s">
        <v>3825</v>
      </c>
      <c r="E2944" s="227">
        <v>43343</v>
      </c>
      <c r="F2944" s="228">
        <v>1133739.78</v>
      </c>
      <c r="G2944" s="229">
        <v>1.49E-2</v>
      </c>
    </row>
    <row r="2945" spans="1:7" x14ac:dyDescent="0.25">
      <c r="A2945" s="160" t="s">
        <v>3817</v>
      </c>
      <c r="B2945" s="160" t="s">
        <v>3826</v>
      </c>
      <c r="E2945" s="227">
        <v>43373</v>
      </c>
      <c r="F2945" s="228">
        <v>1133739.78</v>
      </c>
      <c r="G2945" s="229">
        <v>1.49E-2</v>
      </c>
    </row>
    <row r="2946" spans="1:7" x14ac:dyDescent="0.25">
      <c r="A2946" s="160" t="s">
        <v>3817</v>
      </c>
      <c r="B2946" s="160" t="s">
        <v>3827</v>
      </c>
      <c r="E2946" s="227">
        <v>43404</v>
      </c>
      <c r="F2946" s="228">
        <v>1133739.78</v>
      </c>
      <c r="G2946" s="229">
        <v>1.49E-2</v>
      </c>
    </row>
    <row r="2947" spans="1:7" x14ac:dyDescent="0.25">
      <c r="A2947" s="160" t="s">
        <v>3817</v>
      </c>
      <c r="B2947" s="160" t="s">
        <v>3828</v>
      </c>
      <c r="E2947" s="227">
        <v>43434</v>
      </c>
      <c r="F2947" s="228">
        <v>1133739.78</v>
      </c>
      <c r="G2947" s="229">
        <v>1.49E-2</v>
      </c>
    </row>
    <row r="2948" spans="1:7" x14ac:dyDescent="0.25">
      <c r="A2948" s="160" t="s">
        <v>3817</v>
      </c>
      <c r="B2948" s="160" t="s">
        <v>3829</v>
      </c>
      <c r="E2948" s="227">
        <v>43465</v>
      </c>
      <c r="F2948" s="228">
        <v>1133739.78</v>
      </c>
      <c r="G2948" s="229">
        <v>1.49E-2</v>
      </c>
    </row>
    <row r="2949" spans="1:7" x14ac:dyDescent="0.25">
      <c r="A2949" s="160" t="s">
        <v>3830</v>
      </c>
      <c r="B2949" s="160" t="s">
        <v>3831</v>
      </c>
      <c r="E2949" s="227">
        <v>43131</v>
      </c>
      <c r="F2949" s="228">
        <v>2585068.23</v>
      </c>
      <c r="G2949" s="229">
        <v>1.49E-2</v>
      </c>
    </row>
    <row r="2950" spans="1:7" x14ac:dyDescent="0.25">
      <c r="A2950" s="160" t="s">
        <v>3830</v>
      </c>
      <c r="B2950" s="160" t="s">
        <v>3832</v>
      </c>
      <c r="E2950" s="227">
        <v>43159</v>
      </c>
      <c r="F2950" s="228">
        <v>2585068.23</v>
      </c>
      <c r="G2950" s="229">
        <v>1.49E-2</v>
      </c>
    </row>
    <row r="2951" spans="1:7" x14ac:dyDescent="0.25">
      <c r="A2951" s="160" t="s">
        <v>3830</v>
      </c>
      <c r="B2951" s="160" t="s">
        <v>3833</v>
      </c>
      <c r="E2951" s="227">
        <v>43190</v>
      </c>
      <c r="F2951" s="228">
        <v>2585068.23</v>
      </c>
      <c r="G2951" s="229">
        <v>1.49E-2</v>
      </c>
    </row>
    <row r="2952" spans="1:7" x14ac:dyDescent="0.25">
      <c r="A2952" s="160" t="s">
        <v>3830</v>
      </c>
      <c r="B2952" s="160" t="s">
        <v>3834</v>
      </c>
      <c r="E2952" s="227">
        <v>43220</v>
      </c>
      <c r="F2952" s="228">
        <v>2585068.23</v>
      </c>
      <c r="G2952" s="229">
        <v>1.49E-2</v>
      </c>
    </row>
    <row r="2953" spans="1:7" x14ac:dyDescent="0.25">
      <c r="A2953" s="160" t="s">
        <v>3830</v>
      </c>
      <c r="B2953" s="160" t="s">
        <v>3835</v>
      </c>
      <c r="E2953" s="227">
        <v>43251</v>
      </c>
      <c r="F2953" s="228">
        <v>2585068.23</v>
      </c>
      <c r="G2953" s="229">
        <v>1.49E-2</v>
      </c>
    </row>
    <row r="2954" spans="1:7" x14ac:dyDescent="0.25">
      <c r="A2954" s="160" t="s">
        <v>3830</v>
      </c>
      <c r="B2954" s="160" t="s">
        <v>3836</v>
      </c>
      <c r="E2954" s="227">
        <v>43281</v>
      </c>
      <c r="F2954" s="228">
        <v>2585068.23</v>
      </c>
      <c r="G2954" s="229">
        <v>1.49E-2</v>
      </c>
    </row>
    <row r="2955" spans="1:7" x14ac:dyDescent="0.25">
      <c r="A2955" s="160" t="s">
        <v>3830</v>
      </c>
      <c r="B2955" s="160" t="s">
        <v>3837</v>
      </c>
      <c r="E2955" s="227">
        <v>43312</v>
      </c>
      <c r="F2955" s="228">
        <v>2585068.23</v>
      </c>
      <c r="G2955" s="229">
        <v>1.49E-2</v>
      </c>
    </row>
    <row r="2956" spans="1:7" x14ac:dyDescent="0.25">
      <c r="A2956" s="160" t="s">
        <v>3830</v>
      </c>
      <c r="B2956" s="160" t="s">
        <v>3838</v>
      </c>
      <c r="E2956" s="227">
        <v>43343</v>
      </c>
      <c r="F2956" s="228">
        <v>2585068.23</v>
      </c>
      <c r="G2956" s="229">
        <v>1.49E-2</v>
      </c>
    </row>
    <row r="2957" spans="1:7" x14ac:dyDescent="0.25">
      <c r="A2957" s="160" t="s">
        <v>3830</v>
      </c>
      <c r="B2957" s="160" t="s">
        <v>3839</v>
      </c>
      <c r="E2957" s="227">
        <v>43373</v>
      </c>
      <c r="F2957" s="228">
        <v>2585068.23</v>
      </c>
      <c r="G2957" s="229">
        <v>1.49E-2</v>
      </c>
    </row>
    <row r="2958" spans="1:7" x14ac:dyDescent="0.25">
      <c r="A2958" s="160" t="s">
        <v>3830</v>
      </c>
      <c r="B2958" s="160" t="s">
        <v>3840</v>
      </c>
      <c r="E2958" s="227">
        <v>43404</v>
      </c>
      <c r="F2958" s="228">
        <v>2585068.23</v>
      </c>
      <c r="G2958" s="229">
        <v>1.49E-2</v>
      </c>
    </row>
    <row r="2959" spans="1:7" x14ac:dyDescent="0.25">
      <c r="A2959" s="160" t="s">
        <v>3830</v>
      </c>
      <c r="B2959" s="160" t="s">
        <v>3841</v>
      </c>
      <c r="E2959" s="227">
        <v>43434</v>
      </c>
      <c r="F2959" s="228">
        <v>2585068.23</v>
      </c>
      <c r="G2959" s="229">
        <v>1.49E-2</v>
      </c>
    </row>
    <row r="2960" spans="1:7" x14ac:dyDescent="0.25">
      <c r="A2960" s="160" t="s">
        <v>3830</v>
      </c>
      <c r="B2960" s="160" t="s">
        <v>3842</v>
      </c>
      <c r="E2960" s="227">
        <v>43465</v>
      </c>
      <c r="F2960" s="228">
        <v>2585068.23</v>
      </c>
      <c r="G2960" s="229">
        <v>1.49E-2</v>
      </c>
    </row>
    <row r="2961" spans="1:7" x14ac:dyDescent="0.25">
      <c r="A2961" s="160" t="s">
        <v>3843</v>
      </c>
      <c r="B2961" s="160" t="s">
        <v>3844</v>
      </c>
      <c r="E2961" s="227">
        <v>43131</v>
      </c>
      <c r="F2961" s="228">
        <v>1161347.56</v>
      </c>
      <c r="G2961" s="229">
        <v>2.8299999999999999E-2</v>
      </c>
    </row>
    <row r="2962" spans="1:7" x14ac:dyDescent="0.25">
      <c r="A2962" s="160" t="s">
        <v>3843</v>
      </c>
      <c r="B2962" s="160" t="s">
        <v>3845</v>
      </c>
      <c r="E2962" s="227">
        <v>43159</v>
      </c>
      <c r="F2962" s="228">
        <v>1161347.56</v>
      </c>
      <c r="G2962" s="229">
        <v>2.8299999999999999E-2</v>
      </c>
    </row>
    <row r="2963" spans="1:7" x14ac:dyDescent="0.25">
      <c r="A2963" s="160" t="s">
        <v>3843</v>
      </c>
      <c r="B2963" s="160" t="s">
        <v>3846</v>
      </c>
      <c r="E2963" s="227">
        <v>43190</v>
      </c>
      <c r="F2963" s="228">
        <v>1161347.56</v>
      </c>
      <c r="G2963" s="229">
        <v>2.8299999999999999E-2</v>
      </c>
    </row>
    <row r="2964" spans="1:7" x14ac:dyDescent="0.25">
      <c r="A2964" s="160" t="s">
        <v>3843</v>
      </c>
      <c r="B2964" s="160" t="s">
        <v>3847</v>
      </c>
      <c r="E2964" s="227">
        <v>43220</v>
      </c>
      <c r="F2964" s="228">
        <v>1161347.56</v>
      </c>
      <c r="G2964" s="229">
        <v>2.8299999999999999E-2</v>
      </c>
    </row>
    <row r="2965" spans="1:7" x14ac:dyDescent="0.25">
      <c r="A2965" s="160" t="s">
        <v>3843</v>
      </c>
      <c r="B2965" s="160" t="s">
        <v>3848</v>
      </c>
      <c r="E2965" s="227">
        <v>43251</v>
      </c>
      <c r="F2965" s="228">
        <v>1161347.56</v>
      </c>
      <c r="G2965" s="229">
        <v>2.8299999999999999E-2</v>
      </c>
    </row>
    <row r="2966" spans="1:7" x14ac:dyDescent="0.25">
      <c r="A2966" s="160" t="s">
        <v>3843</v>
      </c>
      <c r="B2966" s="160" t="s">
        <v>3849</v>
      </c>
      <c r="E2966" s="227">
        <v>43281</v>
      </c>
      <c r="F2966" s="228">
        <v>1161347.56</v>
      </c>
      <c r="G2966" s="229">
        <v>2.8299999999999999E-2</v>
      </c>
    </row>
    <row r="2967" spans="1:7" x14ac:dyDescent="0.25">
      <c r="A2967" s="160" t="s">
        <v>3843</v>
      </c>
      <c r="B2967" s="160" t="s">
        <v>3850</v>
      </c>
      <c r="E2967" s="227">
        <v>43312</v>
      </c>
      <c r="F2967" s="228">
        <v>1161347.56</v>
      </c>
      <c r="G2967" s="229">
        <v>2.8299999999999999E-2</v>
      </c>
    </row>
    <row r="2968" spans="1:7" x14ac:dyDescent="0.25">
      <c r="A2968" s="160" t="s">
        <v>3843</v>
      </c>
      <c r="B2968" s="160" t="s">
        <v>3851</v>
      </c>
      <c r="E2968" s="227">
        <v>43343</v>
      </c>
      <c r="F2968" s="228">
        <v>1323839.1200000001</v>
      </c>
      <c r="G2968" s="229">
        <v>2.8299999999999999E-2</v>
      </c>
    </row>
    <row r="2969" spans="1:7" x14ac:dyDescent="0.25">
      <c r="A2969" s="160" t="s">
        <v>3843</v>
      </c>
      <c r="B2969" s="160" t="s">
        <v>3852</v>
      </c>
      <c r="E2969" s="227">
        <v>43373</v>
      </c>
      <c r="F2969" s="228">
        <v>1486573.67</v>
      </c>
      <c r="G2969" s="229">
        <v>2.8299999999999999E-2</v>
      </c>
    </row>
    <row r="2970" spans="1:7" x14ac:dyDescent="0.25">
      <c r="A2970" s="160" t="s">
        <v>3843</v>
      </c>
      <c r="B2970" s="160" t="s">
        <v>3853</v>
      </c>
      <c r="E2970" s="227">
        <v>43404</v>
      </c>
      <c r="F2970" s="228">
        <v>1486816.65</v>
      </c>
      <c r="G2970" s="229">
        <v>2.8299999999999999E-2</v>
      </c>
    </row>
    <row r="2971" spans="1:7" x14ac:dyDescent="0.25">
      <c r="A2971" s="160" t="s">
        <v>3843</v>
      </c>
      <c r="B2971" s="160" t="s">
        <v>3854</v>
      </c>
      <c r="E2971" s="227">
        <v>43434</v>
      </c>
      <c r="F2971" s="228">
        <v>1486816.65</v>
      </c>
      <c r="G2971" s="229">
        <v>2.8299999999999999E-2</v>
      </c>
    </row>
    <row r="2972" spans="1:7" x14ac:dyDescent="0.25">
      <c r="A2972" s="160" t="s">
        <v>3843</v>
      </c>
      <c r="B2972" s="160" t="s">
        <v>3855</v>
      </c>
      <c r="E2972" s="227">
        <v>43465</v>
      </c>
      <c r="F2972" s="228">
        <v>1486816.65</v>
      </c>
      <c r="G2972" s="229">
        <v>2.8299999999999999E-2</v>
      </c>
    </row>
    <row r="2973" spans="1:7" x14ac:dyDescent="0.25">
      <c r="A2973" s="160" t="s">
        <v>3856</v>
      </c>
      <c r="B2973" s="160" t="s">
        <v>3857</v>
      </c>
      <c r="E2973" s="227">
        <v>43131</v>
      </c>
      <c r="F2973" s="228">
        <v>3413471.97</v>
      </c>
      <c r="G2973" s="229">
        <v>6.88E-2</v>
      </c>
    </row>
    <row r="2974" spans="1:7" x14ac:dyDescent="0.25">
      <c r="A2974" s="160" t="s">
        <v>3856</v>
      </c>
      <c r="B2974" s="160" t="s">
        <v>3858</v>
      </c>
      <c r="E2974" s="227">
        <v>43159</v>
      </c>
      <c r="F2974" s="228">
        <v>3413471.97</v>
      </c>
      <c r="G2974" s="229">
        <v>6.88E-2</v>
      </c>
    </row>
    <row r="2975" spans="1:7" x14ac:dyDescent="0.25">
      <c r="A2975" s="160" t="s">
        <v>3856</v>
      </c>
      <c r="B2975" s="160" t="s">
        <v>3859</v>
      </c>
      <c r="E2975" s="227">
        <v>43190</v>
      </c>
      <c r="F2975" s="228">
        <v>3413471.97</v>
      </c>
      <c r="G2975" s="229">
        <v>6.88E-2</v>
      </c>
    </row>
    <row r="2976" spans="1:7" x14ac:dyDescent="0.25">
      <c r="A2976" s="160" t="s">
        <v>3856</v>
      </c>
      <c r="B2976" s="160" t="s">
        <v>3860</v>
      </c>
      <c r="E2976" s="227">
        <v>43220</v>
      </c>
      <c r="F2976" s="228">
        <v>3413471.97</v>
      </c>
      <c r="G2976" s="229">
        <v>6.88E-2</v>
      </c>
    </row>
    <row r="2977" spans="1:7" x14ac:dyDescent="0.25">
      <c r="A2977" s="160" t="s">
        <v>3856</v>
      </c>
      <c r="B2977" s="160" t="s">
        <v>3861</v>
      </c>
      <c r="E2977" s="227">
        <v>43251</v>
      </c>
      <c r="F2977" s="228">
        <v>3413471.97</v>
      </c>
      <c r="G2977" s="229">
        <v>6.88E-2</v>
      </c>
    </row>
    <row r="2978" spans="1:7" x14ac:dyDescent="0.25">
      <c r="A2978" s="160" t="s">
        <v>3856</v>
      </c>
      <c r="B2978" s="160" t="s">
        <v>3862</v>
      </c>
      <c r="E2978" s="227">
        <v>43281</v>
      </c>
      <c r="F2978" s="228">
        <v>3413471.97</v>
      </c>
      <c r="G2978" s="229">
        <v>6.88E-2</v>
      </c>
    </row>
    <row r="2979" spans="1:7" x14ac:dyDescent="0.25">
      <c r="A2979" s="160" t="s">
        <v>3856</v>
      </c>
      <c r="B2979" s="160" t="s">
        <v>3863</v>
      </c>
      <c r="E2979" s="227">
        <v>43312</v>
      </c>
      <c r="F2979" s="228">
        <v>3413471.97</v>
      </c>
      <c r="G2979" s="229">
        <v>6.88E-2</v>
      </c>
    </row>
    <row r="2980" spans="1:7" x14ac:dyDescent="0.25">
      <c r="A2980" s="160" t="s">
        <v>3856</v>
      </c>
      <c r="B2980" s="160" t="s">
        <v>3864</v>
      </c>
      <c r="E2980" s="227">
        <v>43343</v>
      </c>
      <c r="F2980" s="228">
        <v>3413471.97</v>
      </c>
      <c r="G2980" s="229">
        <v>6.88E-2</v>
      </c>
    </row>
    <row r="2981" spans="1:7" x14ac:dyDescent="0.25">
      <c r="A2981" s="160" t="s">
        <v>3856</v>
      </c>
      <c r="B2981" s="160" t="s">
        <v>3865</v>
      </c>
      <c r="E2981" s="227">
        <v>43373</v>
      </c>
      <c r="F2981" s="228">
        <v>3413471.97</v>
      </c>
      <c r="G2981" s="229">
        <v>6.88E-2</v>
      </c>
    </row>
    <row r="2982" spans="1:7" x14ac:dyDescent="0.25">
      <c r="A2982" s="160" t="s">
        <v>3856</v>
      </c>
      <c r="B2982" s="160" t="s">
        <v>3866</v>
      </c>
      <c r="E2982" s="227">
        <v>43404</v>
      </c>
      <c r="F2982" s="228">
        <v>3413471.97</v>
      </c>
      <c r="G2982" s="229">
        <v>6.88E-2</v>
      </c>
    </row>
    <row r="2983" spans="1:7" x14ac:dyDescent="0.25">
      <c r="A2983" s="160" t="s">
        <v>3856</v>
      </c>
      <c r="B2983" s="160" t="s">
        <v>3867</v>
      </c>
      <c r="E2983" s="227">
        <v>43434</v>
      </c>
      <c r="F2983" s="228">
        <v>3413471.97</v>
      </c>
      <c r="G2983" s="229">
        <v>6.88E-2</v>
      </c>
    </row>
    <row r="2984" spans="1:7" x14ac:dyDescent="0.25">
      <c r="A2984" s="160" t="s">
        <v>3856</v>
      </c>
      <c r="B2984" s="160" t="s">
        <v>3868</v>
      </c>
      <c r="E2984" s="227">
        <v>43465</v>
      </c>
      <c r="F2984" s="228">
        <v>3413471.97</v>
      </c>
      <c r="G2984" s="229">
        <v>6.88E-2</v>
      </c>
    </row>
    <row r="2985" spans="1:7" x14ac:dyDescent="0.25">
      <c r="A2985" s="160" t="s">
        <v>3869</v>
      </c>
      <c r="B2985" s="160" t="s">
        <v>3870</v>
      </c>
      <c r="E2985" s="227">
        <v>43131</v>
      </c>
      <c r="F2985" s="228">
        <v>31393616.66</v>
      </c>
      <c r="G2985" s="229">
        <v>4.3699999999999996E-2</v>
      </c>
    </row>
    <row r="2986" spans="1:7" x14ac:dyDescent="0.25">
      <c r="A2986" s="160" t="s">
        <v>3869</v>
      </c>
      <c r="B2986" s="160" t="s">
        <v>3871</v>
      </c>
      <c r="E2986" s="227">
        <v>43159</v>
      </c>
      <c r="F2986" s="228">
        <v>31393616.66</v>
      </c>
      <c r="G2986" s="229">
        <v>4.3699999999999996E-2</v>
      </c>
    </row>
    <row r="2987" spans="1:7" x14ac:dyDescent="0.25">
      <c r="A2987" s="160" t="s">
        <v>3869</v>
      </c>
      <c r="B2987" s="160" t="s">
        <v>3872</v>
      </c>
      <c r="E2987" s="227">
        <v>43190</v>
      </c>
      <c r="F2987" s="228">
        <v>31393616.66</v>
      </c>
      <c r="G2987" s="229">
        <v>4.3699999999999996E-2</v>
      </c>
    </row>
    <row r="2988" spans="1:7" x14ac:dyDescent="0.25">
      <c r="A2988" s="160" t="s">
        <v>3869</v>
      </c>
      <c r="B2988" s="160" t="s">
        <v>3873</v>
      </c>
      <c r="E2988" s="227">
        <v>43220</v>
      </c>
      <c r="F2988" s="228">
        <v>31393616.66</v>
      </c>
      <c r="G2988" s="229">
        <v>4.3699999999999996E-2</v>
      </c>
    </row>
    <row r="2989" spans="1:7" x14ac:dyDescent="0.25">
      <c r="A2989" s="160" t="s">
        <v>3869</v>
      </c>
      <c r="B2989" s="160" t="s">
        <v>3874</v>
      </c>
      <c r="E2989" s="227">
        <v>43251</v>
      </c>
      <c r="F2989" s="228">
        <v>31393616.66</v>
      </c>
      <c r="G2989" s="229">
        <v>4.3699999999999996E-2</v>
      </c>
    </row>
    <row r="2990" spans="1:7" x14ac:dyDescent="0.25">
      <c r="A2990" s="160" t="s">
        <v>3869</v>
      </c>
      <c r="B2990" s="160" t="s">
        <v>3875</v>
      </c>
      <c r="E2990" s="227">
        <v>43281</v>
      </c>
      <c r="F2990" s="228">
        <v>31393616.66</v>
      </c>
      <c r="G2990" s="229">
        <v>4.3699999999999996E-2</v>
      </c>
    </row>
    <row r="2991" spans="1:7" x14ac:dyDescent="0.25">
      <c r="A2991" s="160" t="s">
        <v>3869</v>
      </c>
      <c r="B2991" s="160" t="s">
        <v>3876</v>
      </c>
      <c r="E2991" s="227">
        <v>43312</v>
      </c>
      <c r="F2991" s="228">
        <v>31393616.66</v>
      </c>
      <c r="G2991" s="229">
        <v>4.3699999999999996E-2</v>
      </c>
    </row>
    <row r="2992" spans="1:7" x14ac:dyDescent="0.25">
      <c r="A2992" s="160" t="s">
        <v>3869</v>
      </c>
      <c r="B2992" s="160" t="s">
        <v>3877</v>
      </c>
      <c r="E2992" s="227">
        <v>43343</v>
      </c>
      <c r="F2992" s="228">
        <v>31393616.66</v>
      </c>
      <c r="G2992" s="229">
        <v>4.3699999999999996E-2</v>
      </c>
    </row>
    <row r="2993" spans="1:7" x14ac:dyDescent="0.25">
      <c r="A2993" s="160" t="s">
        <v>3869</v>
      </c>
      <c r="B2993" s="160" t="s">
        <v>3878</v>
      </c>
      <c r="E2993" s="227">
        <v>43373</v>
      </c>
      <c r="F2993" s="228">
        <v>31393616.66</v>
      </c>
      <c r="G2993" s="229">
        <v>4.3699999999999996E-2</v>
      </c>
    </row>
    <row r="2994" spans="1:7" x14ac:dyDescent="0.25">
      <c r="A2994" s="160" t="s">
        <v>3869</v>
      </c>
      <c r="B2994" s="160" t="s">
        <v>3879</v>
      </c>
      <c r="E2994" s="227">
        <v>43404</v>
      </c>
      <c r="F2994" s="228">
        <v>31393616.66</v>
      </c>
      <c r="G2994" s="229">
        <v>4.3699999999999996E-2</v>
      </c>
    </row>
    <row r="2995" spans="1:7" x14ac:dyDescent="0.25">
      <c r="A2995" s="160" t="s">
        <v>3869</v>
      </c>
      <c r="B2995" s="160" t="s">
        <v>3880</v>
      </c>
      <c r="E2995" s="227">
        <v>43434</v>
      </c>
      <c r="F2995" s="228">
        <v>31393616.66</v>
      </c>
      <c r="G2995" s="229">
        <v>4.3699999999999996E-2</v>
      </c>
    </row>
    <row r="2996" spans="1:7" x14ac:dyDescent="0.25">
      <c r="A2996" s="160" t="s">
        <v>3869</v>
      </c>
      <c r="B2996" s="160" t="s">
        <v>3881</v>
      </c>
      <c r="E2996" s="227">
        <v>43465</v>
      </c>
      <c r="F2996" s="228">
        <v>31393616.66</v>
      </c>
      <c r="G2996" s="229">
        <v>4.3699999999999996E-2</v>
      </c>
    </row>
    <row r="2997" spans="1:7" x14ac:dyDescent="0.25">
      <c r="A2997" s="160" t="s">
        <v>3882</v>
      </c>
      <c r="B2997" s="160" t="s">
        <v>3883</v>
      </c>
      <c r="E2997" s="227">
        <v>43131</v>
      </c>
      <c r="F2997" s="228">
        <v>11884554.949999999</v>
      </c>
      <c r="G2997" s="229">
        <v>5.7000000000000002E-2</v>
      </c>
    </row>
    <row r="2998" spans="1:7" x14ac:dyDescent="0.25">
      <c r="A2998" s="160" t="s">
        <v>3882</v>
      </c>
      <c r="B2998" s="160" t="s">
        <v>3884</v>
      </c>
      <c r="E2998" s="227">
        <v>43159</v>
      </c>
      <c r="F2998" s="228">
        <v>11884554.949999999</v>
      </c>
      <c r="G2998" s="229">
        <v>5.7000000000000002E-2</v>
      </c>
    </row>
    <row r="2999" spans="1:7" x14ac:dyDescent="0.25">
      <c r="A2999" s="160" t="s">
        <v>3882</v>
      </c>
      <c r="B2999" s="160" t="s">
        <v>3885</v>
      </c>
      <c r="E2999" s="227">
        <v>43190</v>
      </c>
      <c r="F2999" s="228">
        <v>11884554.949999999</v>
      </c>
      <c r="G2999" s="229">
        <v>5.7000000000000002E-2</v>
      </c>
    </row>
    <row r="3000" spans="1:7" x14ac:dyDescent="0.25">
      <c r="A3000" s="160" t="s">
        <v>3882</v>
      </c>
      <c r="B3000" s="160" t="s">
        <v>3886</v>
      </c>
      <c r="E3000" s="227">
        <v>43220</v>
      </c>
      <c r="F3000" s="228">
        <v>11884554.949999999</v>
      </c>
      <c r="G3000" s="229">
        <v>5.7000000000000002E-2</v>
      </c>
    </row>
    <row r="3001" spans="1:7" x14ac:dyDescent="0.25">
      <c r="A3001" s="160" t="s">
        <v>3882</v>
      </c>
      <c r="B3001" s="160" t="s">
        <v>3887</v>
      </c>
      <c r="E3001" s="227">
        <v>43251</v>
      </c>
      <c r="F3001" s="228">
        <v>11884554.949999999</v>
      </c>
      <c r="G3001" s="229">
        <v>5.7000000000000002E-2</v>
      </c>
    </row>
    <row r="3002" spans="1:7" x14ac:dyDescent="0.25">
      <c r="A3002" s="160" t="s">
        <v>3882</v>
      </c>
      <c r="B3002" s="160" t="s">
        <v>3888</v>
      </c>
      <c r="E3002" s="227">
        <v>43281</v>
      </c>
      <c r="F3002" s="228">
        <v>11884554.949999999</v>
      </c>
      <c r="G3002" s="229">
        <v>5.7000000000000002E-2</v>
      </c>
    </row>
    <row r="3003" spans="1:7" x14ac:dyDescent="0.25">
      <c r="A3003" s="160" t="s">
        <v>3882</v>
      </c>
      <c r="B3003" s="160" t="s">
        <v>3889</v>
      </c>
      <c r="E3003" s="227">
        <v>43312</v>
      </c>
      <c r="F3003" s="228">
        <v>11884554.949999999</v>
      </c>
      <c r="G3003" s="229">
        <v>5.7000000000000002E-2</v>
      </c>
    </row>
    <row r="3004" spans="1:7" x14ac:dyDescent="0.25">
      <c r="A3004" s="160" t="s">
        <v>3882</v>
      </c>
      <c r="B3004" s="160" t="s">
        <v>3890</v>
      </c>
      <c r="E3004" s="227">
        <v>43343</v>
      </c>
      <c r="F3004" s="228">
        <v>11884554.949999999</v>
      </c>
      <c r="G3004" s="229">
        <v>5.7000000000000002E-2</v>
      </c>
    </row>
    <row r="3005" spans="1:7" x14ac:dyDescent="0.25">
      <c r="A3005" s="160" t="s">
        <v>3882</v>
      </c>
      <c r="B3005" s="160" t="s">
        <v>3891</v>
      </c>
      <c r="E3005" s="227">
        <v>43373</v>
      </c>
      <c r="F3005" s="228">
        <v>11884554.949999999</v>
      </c>
      <c r="G3005" s="229">
        <v>5.7000000000000002E-2</v>
      </c>
    </row>
    <row r="3006" spans="1:7" x14ac:dyDescent="0.25">
      <c r="A3006" s="160" t="s">
        <v>3882</v>
      </c>
      <c r="B3006" s="160" t="s">
        <v>3892</v>
      </c>
      <c r="E3006" s="227">
        <v>43404</v>
      </c>
      <c r="F3006" s="228">
        <v>11884554.949999999</v>
      </c>
      <c r="G3006" s="229">
        <v>5.7000000000000002E-2</v>
      </c>
    </row>
    <row r="3007" spans="1:7" x14ac:dyDescent="0.25">
      <c r="A3007" s="160" t="s">
        <v>3882</v>
      </c>
      <c r="B3007" s="160" t="s">
        <v>3893</v>
      </c>
      <c r="E3007" s="227">
        <v>43434</v>
      </c>
      <c r="F3007" s="228">
        <v>11884554.949999999</v>
      </c>
      <c r="G3007" s="229">
        <v>5.7000000000000002E-2</v>
      </c>
    </row>
    <row r="3008" spans="1:7" x14ac:dyDescent="0.25">
      <c r="A3008" s="160" t="s">
        <v>3882</v>
      </c>
      <c r="B3008" s="160" t="s">
        <v>3894</v>
      </c>
      <c r="E3008" s="227">
        <v>43465</v>
      </c>
      <c r="F3008" s="228">
        <v>11884554.949999999</v>
      </c>
      <c r="G3008" s="229">
        <v>5.7000000000000002E-2</v>
      </c>
    </row>
    <row r="3009" spans="1:7" x14ac:dyDescent="0.25">
      <c r="A3009" s="160" t="s">
        <v>3895</v>
      </c>
      <c r="B3009" s="160" t="s">
        <v>3896</v>
      </c>
      <c r="E3009" s="227">
        <v>43131</v>
      </c>
      <c r="F3009" s="228">
        <v>3235517.14</v>
      </c>
      <c r="G3009" s="229">
        <v>5.7000000000000002E-2</v>
      </c>
    </row>
    <row r="3010" spans="1:7" x14ac:dyDescent="0.25">
      <c r="A3010" s="160" t="s">
        <v>3895</v>
      </c>
      <c r="B3010" s="160" t="s">
        <v>3897</v>
      </c>
      <c r="E3010" s="227">
        <v>43159</v>
      </c>
      <c r="F3010" s="228">
        <v>3235517.14</v>
      </c>
      <c r="G3010" s="229">
        <v>5.7000000000000002E-2</v>
      </c>
    </row>
    <row r="3011" spans="1:7" x14ac:dyDescent="0.25">
      <c r="A3011" s="160" t="s">
        <v>3895</v>
      </c>
      <c r="B3011" s="160" t="s">
        <v>3898</v>
      </c>
      <c r="E3011" s="227">
        <v>43190</v>
      </c>
      <c r="F3011" s="228">
        <v>3235517.14</v>
      </c>
      <c r="G3011" s="229">
        <v>5.7000000000000002E-2</v>
      </c>
    </row>
    <row r="3012" spans="1:7" x14ac:dyDescent="0.25">
      <c r="A3012" s="160" t="s">
        <v>3895</v>
      </c>
      <c r="B3012" s="160" t="s">
        <v>3899</v>
      </c>
      <c r="E3012" s="227">
        <v>43220</v>
      </c>
      <c r="F3012" s="228">
        <v>3235517.14</v>
      </c>
      <c r="G3012" s="229">
        <v>5.7000000000000002E-2</v>
      </c>
    </row>
    <row r="3013" spans="1:7" x14ac:dyDescent="0.25">
      <c r="A3013" s="160" t="s">
        <v>3895</v>
      </c>
      <c r="B3013" s="160" t="s">
        <v>3900</v>
      </c>
      <c r="E3013" s="227">
        <v>43251</v>
      </c>
      <c r="F3013" s="228">
        <v>3235517.14</v>
      </c>
      <c r="G3013" s="229">
        <v>5.7000000000000002E-2</v>
      </c>
    </row>
    <row r="3014" spans="1:7" x14ac:dyDescent="0.25">
      <c r="A3014" s="160" t="s">
        <v>3895</v>
      </c>
      <c r="B3014" s="160" t="s">
        <v>3901</v>
      </c>
      <c r="E3014" s="227">
        <v>43281</v>
      </c>
      <c r="F3014" s="228">
        <v>3235517.14</v>
      </c>
      <c r="G3014" s="229">
        <v>5.7000000000000002E-2</v>
      </c>
    </row>
    <row r="3015" spans="1:7" x14ac:dyDescent="0.25">
      <c r="A3015" s="160" t="s">
        <v>3895</v>
      </c>
      <c r="B3015" s="160" t="s">
        <v>3902</v>
      </c>
      <c r="E3015" s="227">
        <v>43312</v>
      </c>
      <c r="F3015" s="228">
        <v>3235517.14</v>
      </c>
      <c r="G3015" s="229">
        <v>5.7000000000000002E-2</v>
      </c>
    </row>
    <row r="3016" spans="1:7" x14ac:dyDescent="0.25">
      <c r="A3016" s="160" t="s">
        <v>3895</v>
      </c>
      <c r="B3016" s="160" t="s">
        <v>3903</v>
      </c>
      <c r="E3016" s="227">
        <v>43343</v>
      </c>
      <c r="F3016" s="228">
        <v>3235517.14</v>
      </c>
      <c r="G3016" s="229">
        <v>5.7000000000000002E-2</v>
      </c>
    </row>
    <row r="3017" spans="1:7" x14ac:dyDescent="0.25">
      <c r="A3017" s="160" t="s">
        <v>3895</v>
      </c>
      <c r="B3017" s="160" t="s">
        <v>3904</v>
      </c>
      <c r="E3017" s="227">
        <v>43373</v>
      </c>
      <c r="F3017" s="228">
        <v>3235517.14</v>
      </c>
      <c r="G3017" s="229">
        <v>5.7000000000000002E-2</v>
      </c>
    </row>
    <row r="3018" spans="1:7" x14ac:dyDescent="0.25">
      <c r="A3018" s="160" t="s">
        <v>3895</v>
      </c>
      <c r="B3018" s="160" t="s">
        <v>3905</v>
      </c>
      <c r="E3018" s="227">
        <v>43404</v>
      </c>
      <c r="F3018" s="228">
        <v>3235517.14</v>
      </c>
      <c r="G3018" s="229">
        <v>5.7000000000000002E-2</v>
      </c>
    </row>
    <row r="3019" spans="1:7" x14ac:dyDescent="0.25">
      <c r="A3019" s="160" t="s">
        <v>3895</v>
      </c>
      <c r="B3019" s="160" t="s">
        <v>3906</v>
      </c>
      <c r="E3019" s="227">
        <v>43434</v>
      </c>
      <c r="F3019" s="228">
        <v>3235517.14</v>
      </c>
      <c r="G3019" s="229">
        <v>5.7000000000000002E-2</v>
      </c>
    </row>
    <row r="3020" spans="1:7" x14ac:dyDescent="0.25">
      <c r="A3020" s="160" t="s">
        <v>3895</v>
      </c>
      <c r="B3020" s="160" t="s">
        <v>3907</v>
      </c>
      <c r="E3020" s="227">
        <v>43465</v>
      </c>
      <c r="F3020" s="228">
        <v>3235517.14</v>
      </c>
      <c r="G3020" s="229">
        <v>5.7000000000000002E-2</v>
      </c>
    </row>
    <row r="3021" spans="1:7" x14ac:dyDescent="0.25">
      <c r="A3021" s="160" t="s">
        <v>3908</v>
      </c>
      <c r="B3021" s="160" t="s">
        <v>3909</v>
      </c>
      <c r="E3021" s="227">
        <v>43131</v>
      </c>
      <c r="F3021" s="228">
        <v>0</v>
      </c>
      <c r="G3021" s="229">
        <v>0</v>
      </c>
    </row>
    <row r="3022" spans="1:7" x14ac:dyDescent="0.25">
      <c r="A3022" s="160" t="s">
        <v>3908</v>
      </c>
      <c r="B3022" s="160" t="s">
        <v>3910</v>
      </c>
      <c r="E3022" s="227">
        <v>43159</v>
      </c>
      <c r="F3022" s="228">
        <v>0</v>
      </c>
      <c r="G3022" s="229">
        <v>0</v>
      </c>
    </row>
    <row r="3023" spans="1:7" x14ac:dyDescent="0.25">
      <c r="A3023" s="160" t="s">
        <v>3908</v>
      </c>
      <c r="B3023" s="160" t="s">
        <v>3911</v>
      </c>
      <c r="E3023" s="227">
        <v>43190</v>
      </c>
      <c r="F3023" s="228">
        <v>0</v>
      </c>
      <c r="G3023" s="229">
        <v>0</v>
      </c>
    </row>
    <row r="3024" spans="1:7" x14ac:dyDescent="0.25">
      <c r="A3024" s="160" t="s">
        <v>3908</v>
      </c>
      <c r="B3024" s="160" t="s">
        <v>3912</v>
      </c>
      <c r="E3024" s="227">
        <v>43220</v>
      </c>
      <c r="F3024" s="228">
        <v>0</v>
      </c>
      <c r="G3024" s="229">
        <v>0</v>
      </c>
    </row>
    <row r="3025" spans="1:7" x14ac:dyDescent="0.25">
      <c r="A3025" s="160" t="s">
        <v>3908</v>
      </c>
      <c r="B3025" s="160" t="s">
        <v>3913</v>
      </c>
      <c r="E3025" s="227">
        <v>43251</v>
      </c>
      <c r="F3025" s="228">
        <v>0</v>
      </c>
      <c r="G3025" s="229">
        <v>0</v>
      </c>
    </row>
    <row r="3026" spans="1:7" x14ac:dyDescent="0.25">
      <c r="A3026" s="160" t="s">
        <v>3908</v>
      </c>
      <c r="B3026" s="160" t="s">
        <v>3914</v>
      </c>
      <c r="E3026" s="227">
        <v>43281</v>
      </c>
      <c r="F3026" s="228">
        <v>0</v>
      </c>
      <c r="G3026" s="229">
        <v>0</v>
      </c>
    </row>
    <row r="3027" spans="1:7" x14ac:dyDescent="0.25">
      <c r="A3027" s="160" t="s">
        <v>3908</v>
      </c>
      <c r="B3027" s="160" t="s">
        <v>3915</v>
      </c>
      <c r="E3027" s="227">
        <v>43312</v>
      </c>
      <c r="F3027" s="228">
        <v>0</v>
      </c>
      <c r="G3027" s="229">
        <v>0</v>
      </c>
    </row>
    <row r="3028" spans="1:7" x14ac:dyDescent="0.25">
      <c r="A3028" s="160" t="s">
        <v>3908</v>
      </c>
      <c r="B3028" s="160" t="s">
        <v>3916</v>
      </c>
      <c r="E3028" s="227">
        <v>43343</v>
      </c>
      <c r="F3028" s="228">
        <v>0</v>
      </c>
      <c r="G3028" s="229">
        <v>0</v>
      </c>
    </row>
    <row r="3029" spans="1:7" x14ac:dyDescent="0.25">
      <c r="A3029" s="160" t="s">
        <v>3908</v>
      </c>
      <c r="B3029" s="160" t="s">
        <v>3917</v>
      </c>
      <c r="E3029" s="227">
        <v>43373</v>
      </c>
      <c r="F3029" s="228">
        <v>0</v>
      </c>
      <c r="G3029" s="229">
        <v>0</v>
      </c>
    </row>
    <row r="3030" spans="1:7" x14ac:dyDescent="0.25">
      <c r="A3030" s="160" t="s">
        <v>3908</v>
      </c>
      <c r="B3030" s="160" t="s">
        <v>3918</v>
      </c>
      <c r="E3030" s="227">
        <v>43404</v>
      </c>
      <c r="F3030" s="228">
        <v>0</v>
      </c>
      <c r="G3030" s="229">
        <v>0</v>
      </c>
    </row>
    <row r="3031" spans="1:7" x14ac:dyDescent="0.25">
      <c r="A3031" s="160" t="s">
        <v>3908</v>
      </c>
      <c r="B3031" s="160" t="s">
        <v>3919</v>
      </c>
      <c r="E3031" s="227">
        <v>43434</v>
      </c>
      <c r="F3031" s="228">
        <v>0</v>
      </c>
      <c r="G3031" s="229">
        <v>0</v>
      </c>
    </row>
    <row r="3032" spans="1:7" x14ac:dyDescent="0.25">
      <c r="A3032" s="160" t="s">
        <v>3908</v>
      </c>
      <c r="B3032" s="160" t="s">
        <v>3920</v>
      </c>
      <c r="E3032" s="227">
        <v>43465</v>
      </c>
      <c r="F3032" s="228">
        <v>0</v>
      </c>
      <c r="G3032" s="229">
        <v>0</v>
      </c>
    </row>
    <row r="3033" spans="1:7" x14ac:dyDescent="0.25">
      <c r="A3033" s="160" t="s">
        <v>3921</v>
      </c>
      <c r="B3033" s="160" t="s">
        <v>3922</v>
      </c>
      <c r="E3033" s="227">
        <v>43131</v>
      </c>
      <c r="F3033" s="228">
        <v>1014306.89</v>
      </c>
      <c r="G3033" s="229">
        <v>3.27E-2</v>
      </c>
    </row>
    <row r="3034" spans="1:7" x14ac:dyDescent="0.25">
      <c r="A3034" s="160" t="s">
        <v>3921</v>
      </c>
      <c r="B3034" s="160" t="s">
        <v>3923</v>
      </c>
      <c r="E3034" s="227">
        <v>43159</v>
      </c>
      <c r="F3034" s="228">
        <v>1014306.89</v>
      </c>
      <c r="G3034" s="229">
        <v>3.27E-2</v>
      </c>
    </row>
    <row r="3035" spans="1:7" x14ac:dyDescent="0.25">
      <c r="A3035" s="160" t="s">
        <v>3921</v>
      </c>
      <c r="B3035" s="160" t="s">
        <v>3924</v>
      </c>
      <c r="E3035" s="227">
        <v>43190</v>
      </c>
      <c r="F3035" s="228">
        <v>1014306.89</v>
      </c>
      <c r="G3035" s="229">
        <v>3.27E-2</v>
      </c>
    </row>
    <row r="3036" spans="1:7" x14ac:dyDescent="0.25">
      <c r="A3036" s="160" t="s">
        <v>3921</v>
      </c>
      <c r="B3036" s="160" t="s">
        <v>3925</v>
      </c>
      <c r="E3036" s="227">
        <v>43220</v>
      </c>
      <c r="F3036" s="228">
        <v>1014306.89</v>
      </c>
      <c r="G3036" s="229">
        <v>3.27E-2</v>
      </c>
    </row>
    <row r="3037" spans="1:7" x14ac:dyDescent="0.25">
      <c r="A3037" s="160" t="s">
        <v>3921</v>
      </c>
      <c r="B3037" s="160" t="s">
        <v>3926</v>
      </c>
      <c r="E3037" s="227">
        <v>43251</v>
      </c>
      <c r="F3037" s="228">
        <v>1014306.89</v>
      </c>
      <c r="G3037" s="229">
        <v>3.27E-2</v>
      </c>
    </row>
    <row r="3038" spans="1:7" x14ac:dyDescent="0.25">
      <c r="A3038" s="160" t="s">
        <v>3921</v>
      </c>
      <c r="B3038" s="160" t="s">
        <v>3927</v>
      </c>
      <c r="E3038" s="227">
        <v>43281</v>
      </c>
      <c r="F3038" s="228">
        <v>1014306.89</v>
      </c>
      <c r="G3038" s="229">
        <v>3.27E-2</v>
      </c>
    </row>
    <row r="3039" spans="1:7" x14ac:dyDescent="0.25">
      <c r="A3039" s="160" t="s">
        <v>3921</v>
      </c>
      <c r="B3039" s="160" t="s">
        <v>3928</v>
      </c>
      <c r="E3039" s="227">
        <v>43312</v>
      </c>
      <c r="F3039" s="228">
        <v>1014306.89</v>
      </c>
      <c r="G3039" s="229">
        <v>3.27E-2</v>
      </c>
    </row>
    <row r="3040" spans="1:7" x14ac:dyDescent="0.25">
      <c r="A3040" s="160" t="s">
        <v>3921</v>
      </c>
      <c r="B3040" s="160" t="s">
        <v>3929</v>
      </c>
      <c r="E3040" s="227">
        <v>43343</v>
      </c>
      <c r="F3040" s="228">
        <v>1014306.89</v>
      </c>
      <c r="G3040" s="229">
        <v>3.27E-2</v>
      </c>
    </row>
    <row r="3041" spans="1:7" x14ac:dyDescent="0.25">
      <c r="A3041" s="160" t="s">
        <v>3921</v>
      </c>
      <c r="B3041" s="160" t="s">
        <v>3930</v>
      </c>
      <c r="E3041" s="227">
        <v>43373</v>
      </c>
      <c r="F3041" s="228">
        <v>1014306.89</v>
      </c>
      <c r="G3041" s="229">
        <v>3.27E-2</v>
      </c>
    </row>
    <row r="3042" spans="1:7" x14ac:dyDescent="0.25">
      <c r="A3042" s="160" t="s">
        <v>3921</v>
      </c>
      <c r="B3042" s="160" t="s">
        <v>3931</v>
      </c>
      <c r="E3042" s="227">
        <v>43404</v>
      </c>
      <c r="F3042" s="228">
        <v>1014306.89</v>
      </c>
      <c r="G3042" s="229">
        <v>3.27E-2</v>
      </c>
    </row>
    <row r="3043" spans="1:7" x14ac:dyDescent="0.25">
      <c r="A3043" s="160" t="s">
        <v>3921</v>
      </c>
      <c r="B3043" s="160" t="s">
        <v>3932</v>
      </c>
      <c r="E3043" s="227">
        <v>43434</v>
      </c>
      <c r="F3043" s="228">
        <v>1014306.89</v>
      </c>
      <c r="G3043" s="229">
        <v>3.27E-2</v>
      </c>
    </row>
    <row r="3044" spans="1:7" x14ac:dyDescent="0.25">
      <c r="A3044" s="160" t="s">
        <v>3921</v>
      </c>
      <c r="B3044" s="160" t="s">
        <v>3933</v>
      </c>
      <c r="E3044" s="227">
        <v>43465</v>
      </c>
      <c r="F3044" s="228">
        <v>1014306.89</v>
      </c>
      <c r="G3044" s="229">
        <v>3.27E-2</v>
      </c>
    </row>
    <row r="3045" spans="1:7" x14ac:dyDescent="0.25">
      <c r="A3045" s="160" t="s">
        <v>3934</v>
      </c>
      <c r="B3045" s="160" t="s">
        <v>3935</v>
      </c>
      <c r="E3045" s="227">
        <v>43131</v>
      </c>
      <c r="F3045" s="228">
        <v>476309.45</v>
      </c>
      <c r="G3045" s="229">
        <v>7.8399999999999997E-2</v>
      </c>
    </row>
    <row r="3046" spans="1:7" x14ac:dyDescent="0.25">
      <c r="A3046" s="160" t="s">
        <v>3934</v>
      </c>
      <c r="B3046" s="160" t="s">
        <v>3936</v>
      </c>
      <c r="E3046" s="227">
        <v>43159</v>
      </c>
      <c r="F3046" s="228">
        <v>476309.45</v>
      </c>
      <c r="G3046" s="229">
        <v>7.8399999999999997E-2</v>
      </c>
    </row>
    <row r="3047" spans="1:7" x14ac:dyDescent="0.25">
      <c r="A3047" s="160" t="s">
        <v>3934</v>
      </c>
      <c r="B3047" s="160" t="s">
        <v>3937</v>
      </c>
      <c r="E3047" s="227">
        <v>43190</v>
      </c>
      <c r="F3047" s="228">
        <v>476309.45</v>
      </c>
      <c r="G3047" s="229">
        <v>7.8399999999999997E-2</v>
      </c>
    </row>
    <row r="3048" spans="1:7" x14ac:dyDescent="0.25">
      <c r="A3048" s="160" t="s">
        <v>3934</v>
      </c>
      <c r="B3048" s="160" t="s">
        <v>3938</v>
      </c>
      <c r="E3048" s="227">
        <v>43220</v>
      </c>
      <c r="F3048" s="228">
        <v>476309.45</v>
      </c>
      <c r="G3048" s="229">
        <v>7.8399999999999997E-2</v>
      </c>
    </row>
    <row r="3049" spans="1:7" x14ac:dyDescent="0.25">
      <c r="A3049" s="160" t="s">
        <v>3934</v>
      </c>
      <c r="B3049" s="160" t="s">
        <v>3939</v>
      </c>
      <c r="E3049" s="227">
        <v>43251</v>
      </c>
      <c r="F3049" s="228">
        <v>476309.45</v>
      </c>
      <c r="G3049" s="229">
        <v>7.8399999999999997E-2</v>
      </c>
    </row>
    <row r="3050" spans="1:7" x14ac:dyDescent="0.25">
      <c r="A3050" s="160" t="s">
        <v>3934</v>
      </c>
      <c r="B3050" s="160" t="s">
        <v>3940</v>
      </c>
      <c r="E3050" s="227">
        <v>43281</v>
      </c>
      <c r="F3050" s="228">
        <v>476309.45</v>
      </c>
      <c r="G3050" s="229">
        <v>7.8399999999999997E-2</v>
      </c>
    </row>
    <row r="3051" spans="1:7" x14ac:dyDescent="0.25">
      <c r="A3051" s="160" t="s">
        <v>3934</v>
      </c>
      <c r="B3051" s="160" t="s">
        <v>3941</v>
      </c>
      <c r="E3051" s="227">
        <v>43312</v>
      </c>
      <c r="F3051" s="228">
        <v>476309.45</v>
      </c>
      <c r="G3051" s="229">
        <v>7.8399999999999997E-2</v>
      </c>
    </row>
    <row r="3052" spans="1:7" x14ac:dyDescent="0.25">
      <c r="A3052" s="160" t="s">
        <v>3934</v>
      </c>
      <c r="B3052" s="160" t="s">
        <v>3942</v>
      </c>
      <c r="E3052" s="227">
        <v>43343</v>
      </c>
      <c r="F3052" s="228">
        <v>476309.45</v>
      </c>
      <c r="G3052" s="229">
        <v>7.8399999999999997E-2</v>
      </c>
    </row>
    <row r="3053" spans="1:7" x14ac:dyDescent="0.25">
      <c r="A3053" s="160" t="s">
        <v>3934</v>
      </c>
      <c r="B3053" s="160" t="s">
        <v>3943</v>
      </c>
      <c r="E3053" s="227">
        <v>43373</v>
      </c>
      <c r="F3053" s="228">
        <v>476309.45</v>
      </c>
      <c r="G3053" s="229">
        <v>7.8399999999999997E-2</v>
      </c>
    </row>
    <row r="3054" spans="1:7" x14ac:dyDescent="0.25">
      <c r="A3054" s="160" t="s">
        <v>3934</v>
      </c>
      <c r="B3054" s="160" t="s">
        <v>3944</v>
      </c>
      <c r="E3054" s="227">
        <v>43404</v>
      </c>
      <c r="F3054" s="228">
        <v>476309.45</v>
      </c>
      <c r="G3054" s="229">
        <v>7.8399999999999997E-2</v>
      </c>
    </row>
    <row r="3055" spans="1:7" x14ac:dyDescent="0.25">
      <c r="A3055" s="160" t="s">
        <v>3934</v>
      </c>
      <c r="B3055" s="160" t="s">
        <v>3945</v>
      </c>
      <c r="E3055" s="227">
        <v>43434</v>
      </c>
      <c r="F3055" s="228">
        <v>476309.45</v>
      </c>
      <c r="G3055" s="229">
        <v>7.8399999999999997E-2</v>
      </c>
    </row>
    <row r="3056" spans="1:7" x14ac:dyDescent="0.25">
      <c r="A3056" s="160" t="s">
        <v>3934</v>
      </c>
      <c r="B3056" s="160" t="s">
        <v>3946</v>
      </c>
      <c r="E3056" s="227">
        <v>43465</v>
      </c>
      <c r="F3056" s="228">
        <v>476309.45</v>
      </c>
      <c r="G3056" s="229">
        <v>7.8399999999999997E-2</v>
      </c>
    </row>
    <row r="3057" spans="1:7" x14ac:dyDescent="0.25">
      <c r="A3057" s="160" t="s">
        <v>3947</v>
      </c>
      <c r="B3057" s="160" t="s">
        <v>3948</v>
      </c>
      <c r="E3057" s="227">
        <v>43131</v>
      </c>
      <c r="F3057" s="228">
        <v>8121641.0800000001</v>
      </c>
      <c r="G3057" s="229">
        <v>1.5399999999999999E-2</v>
      </c>
    </row>
    <row r="3058" spans="1:7" x14ac:dyDescent="0.25">
      <c r="A3058" s="160" t="s">
        <v>3947</v>
      </c>
      <c r="B3058" s="160" t="s">
        <v>3949</v>
      </c>
      <c r="E3058" s="227">
        <v>43159</v>
      </c>
      <c r="F3058" s="228">
        <v>8121641.0800000001</v>
      </c>
      <c r="G3058" s="229">
        <v>1.5399999999999999E-2</v>
      </c>
    </row>
    <row r="3059" spans="1:7" x14ac:dyDescent="0.25">
      <c r="A3059" s="160" t="s">
        <v>3947</v>
      </c>
      <c r="B3059" s="160" t="s">
        <v>3950</v>
      </c>
      <c r="E3059" s="227">
        <v>43190</v>
      </c>
      <c r="F3059" s="228">
        <v>8121641.0800000001</v>
      </c>
      <c r="G3059" s="229">
        <v>1.5399999999999999E-2</v>
      </c>
    </row>
    <row r="3060" spans="1:7" x14ac:dyDescent="0.25">
      <c r="A3060" s="160" t="s">
        <v>3947</v>
      </c>
      <c r="B3060" s="160" t="s">
        <v>3951</v>
      </c>
      <c r="E3060" s="227">
        <v>43220</v>
      </c>
      <c r="F3060" s="228">
        <v>8121641.0800000001</v>
      </c>
      <c r="G3060" s="229">
        <v>1.5399999999999999E-2</v>
      </c>
    </row>
    <row r="3061" spans="1:7" x14ac:dyDescent="0.25">
      <c r="A3061" s="160" t="s">
        <v>3947</v>
      </c>
      <c r="B3061" s="160" t="s">
        <v>3952</v>
      </c>
      <c r="E3061" s="227">
        <v>43251</v>
      </c>
      <c r="F3061" s="228">
        <v>8121641.0800000001</v>
      </c>
      <c r="G3061" s="229">
        <v>1.5399999999999999E-2</v>
      </c>
    </row>
    <row r="3062" spans="1:7" x14ac:dyDescent="0.25">
      <c r="A3062" s="160" t="s">
        <v>3947</v>
      </c>
      <c r="B3062" s="160" t="s">
        <v>3953</v>
      </c>
      <c r="E3062" s="227">
        <v>43281</v>
      </c>
      <c r="F3062" s="228">
        <v>8121641.0800000001</v>
      </c>
      <c r="G3062" s="229">
        <v>1.5399999999999999E-2</v>
      </c>
    </row>
    <row r="3063" spans="1:7" x14ac:dyDescent="0.25">
      <c r="A3063" s="160" t="s">
        <v>3947</v>
      </c>
      <c r="B3063" s="160" t="s">
        <v>3954</v>
      </c>
      <c r="E3063" s="227">
        <v>43312</v>
      </c>
      <c r="F3063" s="228">
        <v>8121641.0800000001</v>
      </c>
      <c r="G3063" s="229">
        <v>1.5399999999999999E-2</v>
      </c>
    </row>
    <row r="3064" spans="1:7" x14ac:dyDescent="0.25">
      <c r="A3064" s="160" t="s">
        <v>3947</v>
      </c>
      <c r="B3064" s="160" t="s">
        <v>3955</v>
      </c>
      <c r="E3064" s="227">
        <v>43343</v>
      </c>
      <c r="F3064" s="228">
        <v>8121641.0800000001</v>
      </c>
      <c r="G3064" s="229">
        <v>1.5399999999999999E-2</v>
      </c>
    </row>
    <row r="3065" spans="1:7" x14ac:dyDescent="0.25">
      <c r="A3065" s="160" t="s">
        <v>3947</v>
      </c>
      <c r="B3065" s="160" t="s">
        <v>3956</v>
      </c>
      <c r="E3065" s="227">
        <v>43373</v>
      </c>
      <c r="F3065" s="228">
        <v>8121641.0800000001</v>
      </c>
      <c r="G3065" s="229">
        <v>1.5399999999999999E-2</v>
      </c>
    </row>
    <row r="3066" spans="1:7" x14ac:dyDescent="0.25">
      <c r="A3066" s="160" t="s">
        <v>3947</v>
      </c>
      <c r="B3066" s="160" t="s">
        <v>3957</v>
      </c>
      <c r="E3066" s="227">
        <v>43404</v>
      </c>
      <c r="F3066" s="228">
        <v>8121641.0800000001</v>
      </c>
      <c r="G3066" s="229">
        <v>1.5399999999999999E-2</v>
      </c>
    </row>
    <row r="3067" spans="1:7" x14ac:dyDescent="0.25">
      <c r="A3067" s="160" t="s">
        <v>3947</v>
      </c>
      <c r="B3067" s="160" t="s">
        <v>3958</v>
      </c>
      <c r="E3067" s="227">
        <v>43434</v>
      </c>
      <c r="F3067" s="228">
        <v>8121641.0800000001</v>
      </c>
      <c r="G3067" s="229">
        <v>1.5399999999999999E-2</v>
      </c>
    </row>
    <row r="3068" spans="1:7" x14ac:dyDescent="0.25">
      <c r="A3068" s="160" t="s">
        <v>3947</v>
      </c>
      <c r="B3068" s="160" t="s">
        <v>3959</v>
      </c>
      <c r="E3068" s="227">
        <v>43465</v>
      </c>
      <c r="F3068" s="228">
        <v>8234890</v>
      </c>
      <c r="G3068" s="229">
        <v>1.5399999999999999E-2</v>
      </c>
    </row>
    <row r="3069" spans="1:7" x14ac:dyDescent="0.25">
      <c r="A3069" s="160" t="s">
        <v>3960</v>
      </c>
      <c r="B3069" s="160" t="s">
        <v>3961</v>
      </c>
      <c r="E3069" s="227">
        <v>43131</v>
      </c>
      <c r="F3069" s="228">
        <v>418443</v>
      </c>
      <c r="G3069" s="229">
        <v>2.0900000000000002E-2</v>
      </c>
    </row>
    <row r="3070" spans="1:7" x14ac:dyDescent="0.25">
      <c r="A3070" s="160" t="s">
        <v>3960</v>
      </c>
      <c r="B3070" s="160" t="s">
        <v>3962</v>
      </c>
      <c r="E3070" s="227">
        <v>43159</v>
      </c>
      <c r="F3070" s="228">
        <v>418443</v>
      </c>
      <c r="G3070" s="229">
        <v>2.0900000000000002E-2</v>
      </c>
    </row>
    <row r="3071" spans="1:7" x14ac:dyDescent="0.25">
      <c r="A3071" s="160" t="s">
        <v>3960</v>
      </c>
      <c r="B3071" s="160" t="s">
        <v>3963</v>
      </c>
      <c r="E3071" s="227">
        <v>43190</v>
      </c>
      <c r="F3071" s="228">
        <v>418443</v>
      </c>
      <c r="G3071" s="229">
        <v>2.0900000000000002E-2</v>
      </c>
    </row>
    <row r="3072" spans="1:7" x14ac:dyDescent="0.25">
      <c r="A3072" s="160" t="s">
        <v>3960</v>
      </c>
      <c r="B3072" s="160" t="s">
        <v>3964</v>
      </c>
      <c r="E3072" s="227">
        <v>43220</v>
      </c>
      <c r="F3072" s="228">
        <v>418443</v>
      </c>
      <c r="G3072" s="229">
        <v>2.0900000000000002E-2</v>
      </c>
    </row>
    <row r="3073" spans="1:7" x14ac:dyDescent="0.25">
      <c r="A3073" s="160" t="s">
        <v>3960</v>
      </c>
      <c r="B3073" s="160" t="s">
        <v>3965</v>
      </c>
      <c r="E3073" s="227">
        <v>43251</v>
      </c>
      <c r="F3073" s="228">
        <v>418443</v>
      </c>
      <c r="G3073" s="229">
        <v>2.0900000000000002E-2</v>
      </c>
    </row>
    <row r="3074" spans="1:7" x14ac:dyDescent="0.25">
      <c r="A3074" s="160" t="s">
        <v>3960</v>
      </c>
      <c r="B3074" s="160" t="s">
        <v>3966</v>
      </c>
      <c r="E3074" s="227">
        <v>43281</v>
      </c>
      <c r="F3074" s="228">
        <v>418443</v>
      </c>
      <c r="G3074" s="229">
        <v>2.0900000000000002E-2</v>
      </c>
    </row>
    <row r="3075" spans="1:7" x14ac:dyDescent="0.25">
      <c r="A3075" s="160" t="s">
        <v>3960</v>
      </c>
      <c r="B3075" s="160" t="s">
        <v>3967</v>
      </c>
      <c r="E3075" s="227">
        <v>43312</v>
      </c>
      <c r="F3075" s="228">
        <v>418443</v>
      </c>
      <c r="G3075" s="229">
        <v>2.0900000000000002E-2</v>
      </c>
    </row>
    <row r="3076" spans="1:7" x14ac:dyDescent="0.25">
      <c r="A3076" s="160" t="s">
        <v>3960</v>
      </c>
      <c r="B3076" s="160" t="s">
        <v>3968</v>
      </c>
      <c r="E3076" s="227">
        <v>43343</v>
      </c>
      <c r="F3076" s="228">
        <v>418443</v>
      </c>
      <c r="G3076" s="229">
        <v>2.0900000000000002E-2</v>
      </c>
    </row>
    <row r="3077" spans="1:7" x14ac:dyDescent="0.25">
      <c r="A3077" s="160" t="s">
        <v>3960</v>
      </c>
      <c r="B3077" s="160" t="s">
        <v>3969</v>
      </c>
      <c r="E3077" s="227">
        <v>43373</v>
      </c>
      <c r="F3077" s="228">
        <v>418443</v>
      </c>
      <c r="G3077" s="229">
        <v>2.0900000000000002E-2</v>
      </c>
    </row>
    <row r="3078" spans="1:7" x14ac:dyDescent="0.25">
      <c r="A3078" s="160" t="s">
        <v>3960</v>
      </c>
      <c r="B3078" s="160" t="s">
        <v>3970</v>
      </c>
      <c r="E3078" s="227">
        <v>43404</v>
      </c>
      <c r="F3078" s="228">
        <v>418443</v>
      </c>
      <c r="G3078" s="229">
        <v>2.0900000000000002E-2</v>
      </c>
    </row>
    <row r="3079" spans="1:7" x14ac:dyDescent="0.25">
      <c r="A3079" s="160" t="s">
        <v>3960</v>
      </c>
      <c r="B3079" s="160" t="s">
        <v>3971</v>
      </c>
      <c r="E3079" s="227">
        <v>43434</v>
      </c>
      <c r="F3079" s="228">
        <v>418443</v>
      </c>
      <c r="G3079" s="229">
        <v>2.0900000000000002E-2</v>
      </c>
    </row>
    <row r="3080" spans="1:7" x14ac:dyDescent="0.25">
      <c r="A3080" s="160" t="s">
        <v>3960</v>
      </c>
      <c r="B3080" s="160" t="s">
        <v>3972</v>
      </c>
      <c r="E3080" s="227">
        <v>43465</v>
      </c>
      <c r="F3080" s="228">
        <v>418443</v>
      </c>
      <c r="G3080" s="229">
        <v>2.0900000000000002E-2</v>
      </c>
    </row>
    <row r="3081" spans="1:7" x14ac:dyDescent="0.25">
      <c r="A3081" s="160" t="s">
        <v>3973</v>
      </c>
      <c r="B3081" s="160" t="s">
        <v>3974</v>
      </c>
      <c r="E3081" s="227">
        <v>43131</v>
      </c>
      <c r="F3081" s="228">
        <v>1804662.8</v>
      </c>
      <c r="G3081" s="229">
        <v>2.81E-2</v>
      </c>
    </row>
    <row r="3082" spans="1:7" x14ac:dyDescent="0.25">
      <c r="A3082" s="160" t="s">
        <v>3973</v>
      </c>
      <c r="B3082" s="160" t="s">
        <v>3975</v>
      </c>
      <c r="E3082" s="227">
        <v>43159</v>
      </c>
      <c r="F3082" s="228">
        <v>1804662.8</v>
      </c>
      <c r="G3082" s="229">
        <v>2.81E-2</v>
      </c>
    </row>
    <row r="3083" spans="1:7" x14ac:dyDescent="0.25">
      <c r="A3083" s="160" t="s">
        <v>3973</v>
      </c>
      <c r="B3083" s="160" t="s">
        <v>3976</v>
      </c>
      <c r="E3083" s="227">
        <v>43190</v>
      </c>
      <c r="F3083" s="228">
        <v>1804662.8</v>
      </c>
      <c r="G3083" s="229">
        <v>2.81E-2</v>
      </c>
    </row>
    <row r="3084" spans="1:7" x14ac:dyDescent="0.25">
      <c r="A3084" s="160" t="s">
        <v>3973</v>
      </c>
      <c r="B3084" s="160" t="s">
        <v>3977</v>
      </c>
      <c r="E3084" s="227">
        <v>43220</v>
      </c>
      <c r="F3084" s="228">
        <v>1804662.8</v>
      </c>
      <c r="G3084" s="229">
        <v>2.81E-2</v>
      </c>
    </row>
    <row r="3085" spans="1:7" x14ac:dyDescent="0.25">
      <c r="A3085" s="160" t="s">
        <v>3973</v>
      </c>
      <c r="B3085" s="160" t="s">
        <v>3978</v>
      </c>
      <c r="E3085" s="227">
        <v>43251</v>
      </c>
      <c r="F3085" s="228">
        <v>1804662.8</v>
      </c>
      <c r="G3085" s="229">
        <v>2.81E-2</v>
      </c>
    </row>
    <row r="3086" spans="1:7" x14ac:dyDescent="0.25">
      <c r="A3086" s="160" t="s">
        <v>3973</v>
      </c>
      <c r="B3086" s="160" t="s">
        <v>3979</v>
      </c>
      <c r="E3086" s="227">
        <v>43281</v>
      </c>
      <c r="F3086" s="228">
        <v>1804662.8</v>
      </c>
      <c r="G3086" s="229">
        <v>2.81E-2</v>
      </c>
    </row>
    <row r="3087" spans="1:7" x14ac:dyDescent="0.25">
      <c r="A3087" s="160" t="s">
        <v>3973</v>
      </c>
      <c r="B3087" s="160" t="s">
        <v>3980</v>
      </c>
      <c r="E3087" s="227">
        <v>43312</v>
      </c>
      <c r="F3087" s="228">
        <v>1804662.8</v>
      </c>
      <c r="G3087" s="229">
        <v>2.81E-2</v>
      </c>
    </row>
    <row r="3088" spans="1:7" x14ac:dyDescent="0.25">
      <c r="A3088" s="160" t="s">
        <v>3973</v>
      </c>
      <c r="B3088" s="160" t="s">
        <v>3981</v>
      </c>
      <c r="E3088" s="227">
        <v>43343</v>
      </c>
      <c r="F3088" s="228">
        <v>1804662.8</v>
      </c>
      <c r="G3088" s="229">
        <v>2.81E-2</v>
      </c>
    </row>
    <row r="3089" spans="1:7" x14ac:dyDescent="0.25">
      <c r="A3089" s="160" t="s">
        <v>3973</v>
      </c>
      <c r="B3089" s="160" t="s">
        <v>3982</v>
      </c>
      <c r="E3089" s="227">
        <v>43373</v>
      </c>
      <c r="F3089" s="228">
        <v>1804662.8</v>
      </c>
      <c r="G3089" s="229">
        <v>2.81E-2</v>
      </c>
    </row>
    <row r="3090" spans="1:7" x14ac:dyDescent="0.25">
      <c r="A3090" s="160" t="s">
        <v>3973</v>
      </c>
      <c r="B3090" s="160" t="s">
        <v>3983</v>
      </c>
      <c r="E3090" s="227">
        <v>43404</v>
      </c>
      <c r="F3090" s="228">
        <v>1804662.8</v>
      </c>
      <c r="G3090" s="229">
        <v>2.81E-2</v>
      </c>
    </row>
    <row r="3091" spans="1:7" x14ac:dyDescent="0.25">
      <c r="A3091" s="160" t="s">
        <v>3973</v>
      </c>
      <c r="B3091" s="160" t="s">
        <v>3984</v>
      </c>
      <c r="E3091" s="227">
        <v>43434</v>
      </c>
      <c r="F3091" s="228">
        <v>1804662.8</v>
      </c>
      <c r="G3091" s="229">
        <v>2.81E-2</v>
      </c>
    </row>
    <row r="3092" spans="1:7" x14ac:dyDescent="0.25">
      <c r="A3092" s="160" t="s">
        <v>3973</v>
      </c>
      <c r="B3092" s="160" t="s">
        <v>3985</v>
      </c>
      <c r="E3092" s="227">
        <v>43465</v>
      </c>
      <c r="F3092" s="228">
        <v>1804662.8</v>
      </c>
      <c r="G3092" s="229">
        <v>2.81E-2</v>
      </c>
    </row>
    <row r="3093" spans="1:7" x14ac:dyDescent="0.25">
      <c r="A3093" s="160" t="s">
        <v>3986</v>
      </c>
      <c r="B3093" s="160" t="s">
        <v>3987</v>
      </c>
      <c r="E3093" s="227">
        <v>43131</v>
      </c>
      <c r="F3093" s="228">
        <v>3702107.48</v>
      </c>
      <c r="G3093" s="229">
        <v>5.5999999999999999E-3</v>
      </c>
    </row>
    <row r="3094" spans="1:7" x14ac:dyDescent="0.25">
      <c r="A3094" s="160" t="s">
        <v>3986</v>
      </c>
      <c r="B3094" s="160" t="s">
        <v>3988</v>
      </c>
      <c r="E3094" s="227">
        <v>43159</v>
      </c>
      <c r="F3094" s="228">
        <v>3702107.48</v>
      </c>
      <c r="G3094" s="229">
        <v>5.5999999999999999E-3</v>
      </c>
    </row>
    <row r="3095" spans="1:7" x14ac:dyDescent="0.25">
      <c r="A3095" s="160" t="s">
        <v>3986</v>
      </c>
      <c r="B3095" s="160" t="s">
        <v>3989</v>
      </c>
      <c r="E3095" s="227">
        <v>43190</v>
      </c>
      <c r="F3095" s="228">
        <v>3702107.48</v>
      </c>
      <c r="G3095" s="229">
        <v>5.5999999999999999E-3</v>
      </c>
    </row>
    <row r="3096" spans="1:7" x14ac:dyDescent="0.25">
      <c r="A3096" s="160" t="s">
        <v>3986</v>
      </c>
      <c r="B3096" s="160" t="s">
        <v>3990</v>
      </c>
      <c r="E3096" s="227">
        <v>43220</v>
      </c>
      <c r="F3096" s="228">
        <v>3702107.48</v>
      </c>
      <c r="G3096" s="229">
        <v>5.5999999999999999E-3</v>
      </c>
    </row>
    <row r="3097" spans="1:7" x14ac:dyDescent="0.25">
      <c r="A3097" s="160" t="s">
        <v>3986</v>
      </c>
      <c r="B3097" s="160" t="s">
        <v>3991</v>
      </c>
      <c r="E3097" s="227">
        <v>43251</v>
      </c>
      <c r="F3097" s="228">
        <v>3702107.48</v>
      </c>
      <c r="G3097" s="229">
        <v>5.5999999999999999E-3</v>
      </c>
    </row>
    <row r="3098" spans="1:7" x14ac:dyDescent="0.25">
      <c r="A3098" s="160" t="s">
        <v>3986</v>
      </c>
      <c r="B3098" s="160" t="s">
        <v>3992</v>
      </c>
      <c r="E3098" s="227">
        <v>43281</v>
      </c>
      <c r="F3098" s="228">
        <v>3702107.48</v>
      </c>
      <c r="G3098" s="229">
        <v>5.5999999999999999E-3</v>
      </c>
    </row>
    <row r="3099" spans="1:7" x14ac:dyDescent="0.25">
      <c r="A3099" s="160" t="s">
        <v>3986</v>
      </c>
      <c r="B3099" s="160" t="s">
        <v>3993</v>
      </c>
      <c r="E3099" s="227">
        <v>43312</v>
      </c>
      <c r="F3099" s="228">
        <v>3702107.48</v>
      </c>
      <c r="G3099" s="229">
        <v>5.5999999999999999E-3</v>
      </c>
    </row>
    <row r="3100" spans="1:7" x14ac:dyDescent="0.25">
      <c r="A3100" s="160" t="s">
        <v>3986</v>
      </c>
      <c r="B3100" s="160" t="s">
        <v>3994</v>
      </c>
      <c r="E3100" s="227">
        <v>43343</v>
      </c>
      <c r="F3100" s="228">
        <v>3702107.48</v>
      </c>
      <c r="G3100" s="229">
        <v>5.5999999999999999E-3</v>
      </c>
    </row>
    <row r="3101" spans="1:7" x14ac:dyDescent="0.25">
      <c r="A3101" s="160" t="s">
        <v>3986</v>
      </c>
      <c r="B3101" s="160" t="s">
        <v>3995</v>
      </c>
      <c r="E3101" s="227">
        <v>43373</v>
      </c>
      <c r="F3101" s="228">
        <v>3702107.48</v>
      </c>
      <c r="G3101" s="229">
        <v>5.5999999999999999E-3</v>
      </c>
    </row>
    <row r="3102" spans="1:7" x14ac:dyDescent="0.25">
      <c r="A3102" s="160" t="s">
        <v>3986</v>
      </c>
      <c r="B3102" s="160" t="s">
        <v>3996</v>
      </c>
      <c r="E3102" s="227">
        <v>43404</v>
      </c>
      <c r="F3102" s="228">
        <v>3702107.48</v>
      </c>
      <c r="G3102" s="229">
        <v>5.5999999999999999E-3</v>
      </c>
    </row>
    <row r="3103" spans="1:7" x14ac:dyDescent="0.25">
      <c r="A3103" s="160" t="s">
        <v>3986</v>
      </c>
      <c r="B3103" s="160" t="s">
        <v>3997</v>
      </c>
      <c r="E3103" s="227">
        <v>43434</v>
      </c>
      <c r="F3103" s="228">
        <v>3702107.48</v>
      </c>
      <c r="G3103" s="229">
        <v>5.5999999999999999E-3</v>
      </c>
    </row>
    <row r="3104" spans="1:7" x14ac:dyDescent="0.25">
      <c r="A3104" s="160" t="s">
        <v>3986</v>
      </c>
      <c r="B3104" s="160" t="s">
        <v>3998</v>
      </c>
      <c r="E3104" s="227">
        <v>43465</v>
      </c>
      <c r="F3104" s="228">
        <v>3702107.48</v>
      </c>
      <c r="G3104" s="229">
        <v>5.5999999999999999E-3</v>
      </c>
    </row>
    <row r="3105" spans="1:7" x14ac:dyDescent="0.25">
      <c r="A3105" s="160" t="s">
        <v>3999</v>
      </c>
      <c r="B3105" s="160" t="s">
        <v>4000</v>
      </c>
      <c r="E3105" s="227">
        <v>43131</v>
      </c>
      <c r="F3105" s="228">
        <v>2725684.73</v>
      </c>
      <c r="G3105" s="229">
        <v>3.27E-2</v>
      </c>
    </row>
    <row r="3106" spans="1:7" x14ac:dyDescent="0.25">
      <c r="A3106" s="160" t="s">
        <v>3999</v>
      </c>
      <c r="B3106" s="160" t="s">
        <v>4001</v>
      </c>
      <c r="E3106" s="227">
        <v>43159</v>
      </c>
      <c r="F3106" s="228">
        <v>2725684.73</v>
      </c>
      <c r="G3106" s="229">
        <v>3.27E-2</v>
      </c>
    </row>
    <row r="3107" spans="1:7" x14ac:dyDescent="0.25">
      <c r="A3107" s="160" t="s">
        <v>3999</v>
      </c>
      <c r="B3107" s="160" t="s">
        <v>4002</v>
      </c>
      <c r="E3107" s="227">
        <v>43190</v>
      </c>
      <c r="F3107" s="228">
        <v>2725684.73</v>
      </c>
      <c r="G3107" s="229">
        <v>3.27E-2</v>
      </c>
    </row>
    <row r="3108" spans="1:7" x14ac:dyDescent="0.25">
      <c r="A3108" s="160" t="s">
        <v>3999</v>
      </c>
      <c r="B3108" s="160" t="s">
        <v>4003</v>
      </c>
      <c r="E3108" s="227">
        <v>43220</v>
      </c>
      <c r="F3108" s="228">
        <v>2725684.73</v>
      </c>
      <c r="G3108" s="229">
        <v>3.27E-2</v>
      </c>
    </row>
    <row r="3109" spans="1:7" x14ac:dyDescent="0.25">
      <c r="A3109" s="160" t="s">
        <v>3999</v>
      </c>
      <c r="B3109" s="160" t="s">
        <v>4004</v>
      </c>
      <c r="E3109" s="227">
        <v>43251</v>
      </c>
      <c r="F3109" s="228">
        <v>2725684.73</v>
      </c>
      <c r="G3109" s="229">
        <v>3.27E-2</v>
      </c>
    </row>
    <row r="3110" spans="1:7" x14ac:dyDescent="0.25">
      <c r="A3110" s="160" t="s">
        <v>3999</v>
      </c>
      <c r="B3110" s="160" t="s">
        <v>4005</v>
      </c>
      <c r="E3110" s="227">
        <v>43281</v>
      </c>
      <c r="F3110" s="228">
        <v>2725684.73</v>
      </c>
      <c r="G3110" s="229">
        <v>3.27E-2</v>
      </c>
    </row>
    <row r="3111" spans="1:7" x14ac:dyDescent="0.25">
      <c r="A3111" s="160" t="s">
        <v>3999</v>
      </c>
      <c r="B3111" s="160" t="s">
        <v>4006</v>
      </c>
      <c r="E3111" s="227">
        <v>43312</v>
      </c>
      <c r="F3111" s="228">
        <v>2725684.73</v>
      </c>
      <c r="G3111" s="229">
        <v>3.27E-2</v>
      </c>
    </row>
    <row r="3112" spans="1:7" x14ac:dyDescent="0.25">
      <c r="A3112" s="160" t="s">
        <v>3999</v>
      </c>
      <c r="B3112" s="160" t="s">
        <v>4007</v>
      </c>
      <c r="E3112" s="227">
        <v>43343</v>
      </c>
      <c r="F3112" s="228">
        <v>2725684.73</v>
      </c>
      <c r="G3112" s="229">
        <v>3.27E-2</v>
      </c>
    </row>
    <row r="3113" spans="1:7" x14ac:dyDescent="0.25">
      <c r="A3113" s="160" t="s">
        <v>3999</v>
      </c>
      <c r="B3113" s="160" t="s">
        <v>4008</v>
      </c>
      <c r="E3113" s="227">
        <v>43373</v>
      </c>
      <c r="F3113" s="228">
        <v>2725684.73</v>
      </c>
      <c r="G3113" s="229">
        <v>3.27E-2</v>
      </c>
    </row>
    <row r="3114" spans="1:7" x14ac:dyDescent="0.25">
      <c r="A3114" s="160" t="s">
        <v>3999</v>
      </c>
      <c r="B3114" s="160" t="s">
        <v>4009</v>
      </c>
      <c r="E3114" s="227">
        <v>43404</v>
      </c>
      <c r="F3114" s="228">
        <v>2725684.73</v>
      </c>
      <c r="G3114" s="229">
        <v>3.27E-2</v>
      </c>
    </row>
    <row r="3115" spans="1:7" x14ac:dyDescent="0.25">
      <c r="A3115" s="160" t="s">
        <v>3999</v>
      </c>
      <c r="B3115" s="160" t="s">
        <v>4010</v>
      </c>
      <c r="E3115" s="227">
        <v>43434</v>
      </c>
      <c r="F3115" s="228">
        <v>2725684.73</v>
      </c>
      <c r="G3115" s="229">
        <v>3.27E-2</v>
      </c>
    </row>
    <row r="3116" spans="1:7" x14ac:dyDescent="0.25">
      <c r="A3116" s="160" t="s">
        <v>3999</v>
      </c>
      <c r="B3116" s="160" t="s">
        <v>4011</v>
      </c>
      <c r="E3116" s="227">
        <v>43465</v>
      </c>
      <c r="F3116" s="228">
        <v>2725684.73</v>
      </c>
      <c r="G3116" s="229">
        <v>3.27E-2</v>
      </c>
    </row>
    <row r="3117" spans="1:7" x14ac:dyDescent="0.25">
      <c r="A3117" s="160" t="s">
        <v>4012</v>
      </c>
      <c r="B3117" s="160" t="s">
        <v>4013</v>
      </c>
      <c r="E3117" s="227">
        <v>43131</v>
      </c>
      <c r="F3117" s="228">
        <v>0</v>
      </c>
      <c r="G3117" s="229">
        <v>1.0400000000000001E-2</v>
      </c>
    </row>
    <row r="3118" spans="1:7" x14ac:dyDescent="0.25">
      <c r="A3118" s="160" t="s">
        <v>4012</v>
      </c>
      <c r="B3118" s="160" t="s">
        <v>4014</v>
      </c>
      <c r="E3118" s="227">
        <v>43159</v>
      </c>
      <c r="F3118" s="228">
        <v>0</v>
      </c>
      <c r="G3118" s="229">
        <v>1.0400000000000001E-2</v>
      </c>
    </row>
    <row r="3119" spans="1:7" x14ac:dyDescent="0.25">
      <c r="A3119" s="160" t="s">
        <v>4012</v>
      </c>
      <c r="B3119" s="160" t="s">
        <v>4015</v>
      </c>
      <c r="E3119" s="227">
        <v>43190</v>
      </c>
      <c r="F3119" s="228">
        <v>0</v>
      </c>
      <c r="G3119" s="229">
        <v>1.0400000000000001E-2</v>
      </c>
    </row>
    <row r="3120" spans="1:7" x14ac:dyDescent="0.25">
      <c r="A3120" s="160" t="s">
        <v>4012</v>
      </c>
      <c r="B3120" s="160" t="s">
        <v>4016</v>
      </c>
      <c r="E3120" s="227">
        <v>43220</v>
      </c>
      <c r="F3120" s="228">
        <v>0</v>
      </c>
      <c r="G3120" s="229">
        <v>1.0400000000000001E-2</v>
      </c>
    </row>
    <row r="3121" spans="1:7" x14ac:dyDescent="0.25">
      <c r="A3121" s="160" t="s">
        <v>4012</v>
      </c>
      <c r="B3121" s="160" t="s">
        <v>4017</v>
      </c>
      <c r="E3121" s="227">
        <v>43251</v>
      </c>
      <c r="F3121" s="228">
        <v>0</v>
      </c>
      <c r="G3121" s="229">
        <v>1.0400000000000001E-2</v>
      </c>
    </row>
    <row r="3122" spans="1:7" x14ac:dyDescent="0.25">
      <c r="A3122" s="160" t="s">
        <v>4012</v>
      </c>
      <c r="B3122" s="160" t="s">
        <v>4018</v>
      </c>
      <c r="E3122" s="227">
        <v>43281</v>
      </c>
      <c r="F3122" s="228">
        <v>0</v>
      </c>
      <c r="G3122" s="229">
        <v>1.0400000000000001E-2</v>
      </c>
    </row>
    <row r="3123" spans="1:7" x14ac:dyDescent="0.25">
      <c r="A3123" s="160" t="s">
        <v>4012</v>
      </c>
      <c r="B3123" s="160" t="s">
        <v>4019</v>
      </c>
      <c r="E3123" s="227">
        <v>43312</v>
      </c>
      <c r="F3123" s="228">
        <v>0</v>
      </c>
      <c r="G3123" s="229">
        <v>1.0400000000000001E-2</v>
      </c>
    </row>
    <row r="3124" spans="1:7" x14ac:dyDescent="0.25">
      <c r="A3124" s="160" t="s">
        <v>4012</v>
      </c>
      <c r="B3124" s="160" t="s">
        <v>4020</v>
      </c>
      <c r="E3124" s="227">
        <v>43343</v>
      </c>
      <c r="F3124" s="228">
        <v>0</v>
      </c>
      <c r="G3124" s="229">
        <v>1.0400000000000001E-2</v>
      </c>
    </row>
    <row r="3125" spans="1:7" x14ac:dyDescent="0.25">
      <c r="A3125" s="160" t="s">
        <v>4012</v>
      </c>
      <c r="B3125" s="160" t="s">
        <v>4021</v>
      </c>
      <c r="E3125" s="227">
        <v>43373</v>
      </c>
      <c r="F3125" s="228">
        <v>0</v>
      </c>
      <c r="G3125" s="229">
        <v>1.0400000000000001E-2</v>
      </c>
    </row>
    <row r="3126" spans="1:7" x14ac:dyDescent="0.25">
      <c r="A3126" s="160" t="s">
        <v>4012</v>
      </c>
      <c r="B3126" s="160" t="s">
        <v>4022</v>
      </c>
      <c r="E3126" s="227">
        <v>43404</v>
      </c>
      <c r="F3126" s="228">
        <v>0</v>
      </c>
      <c r="G3126" s="229">
        <v>1.0400000000000001E-2</v>
      </c>
    </row>
    <row r="3127" spans="1:7" x14ac:dyDescent="0.25">
      <c r="A3127" s="160" t="s">
        <v>4012</v>
      </c>
      <c r="B3127" s="160" t="s">
        <v>4023</v>
      </c>
      <c r="E3127" s="227">
        <v>43434</v>
      </c>
      <c r="F3127" s="228">
        <v>0</v>
      </c>
      <c r="G3127" s="229">
        <v>1.0400000000000001E-2</v>
      </c>
    </row>
    <row r="3128" spans="1:7" x14ac:dyDescent="0.25">
      <c r="A3128" s="160" t="s">
        <v>4012</v>
      </c>
      <c r="B3128" s="160" t="s">
        <v>4024</v>
      </c>
      <c r="E3128" s="227">
        <v>43465</v>
      </c>
      <c r="F3128" s="228">
        <v>0</v>
      </c>
      <c r="G3128" s="229">
        <v>1.0400000000000001E-2</v>
      </c>
    </row>
    <row r="3129" spans="1:7" x14ac:dyDescent="0.25">
      <c r="A3129" s="160" t="s">
        <v>4025</v>
      </c>
      <c r="B3129" s="160" t="s">
        <v>4026</v>
      </c>
      <c r="E3129" s="227">
        <v>43131</v>
      </c>
      <c r="F3129" s="228">
        <v>1887875</v>
      </c>
      <c r="G3129" s="229">
        <v>1.0400000000000001E-2</v>
      </c>
    </row>
    <row r="3130" spans="1:7" x14ac:dyDescent="0.25">
      <c r="A3130" s="160" t="s">
        <v>4025</v>
      </c>
      <c r="B3130" s="160" t="s">
        <v>4027</v>
      </c>
      <c r="E3130" s="227">
        <v>43159</v>
      </c>
      <c r="F3130" s="228">
        <v>1887875</v>
      </c>
      <c r="G3130" s="229">
        <v>1.0400000000000001E-2</v>
      </c>
    </row>
    <row r="3131" spans="1:7" x14ac:dyDescent="0.25">
      <c r="A3131" s="160" t="s">
        <v>4025</v>
      </c>
      <c r="B3131" s="160" t="s">
        <v>4028</v>
      </c>
      <c r="E3131" s="227">
        <v>43190</v>
      </c>
      <c r="F3131" s="228">
        <v>1887875</v>
      </c>
      <c r="G3131" s="229">
        <v>1.0400000000000001E-2</v>
      </c>
    </row>
    <row r="3132" spans="1:7" x14ac:dyDescent="0.25">
      <c r="A3132" s="160" t="s">
        <v>4025</v>
      </c>
      <c r="B3132" s="160" t="s">
        <v>4029</v>
      </c>
      <c r="E3132" s="227">
        <v>43220</v>
      </c>
      <c r="F3132" s="228">
        <v>1887875</v>
      </c>
      <c r="G3132" s="229">
        <v>1.0400000000000001E-2</v>
      </c>
    </row>
    <row r="3133" spans="1:7" x14ac:dyDescent="0.25">
      <c r="A3133" s="160" t="s">
        <v>4025</v>
      </c>
      <c r="B3133" s="160" t="s">
        <v>4030</v>
      </c>
      <c r="E3133" s="227">
        <v>43251</v>
      </c>
      <c r="F3133" s="228">
        <v>1887875</v>
      </c>
      <c r="G3133" s="229">
        <v>1.0400000000000001E-2</v>
      </c>
    </row>
    <row r="3134" spans="1:7" x14ac:dyDescent="0.25">
      <c r="A3134" s="160" t="s">
        <v>4025</v>
      </c>
      <c r="B3134" s="160" t="s">
        <v>4031</v>
      </c>
      <c r="E3134" s="227">
        <v>43281</v>
      </c>
      <c r="F3134" s="228">
        <v>1887875</v>
      </c>
      <c r="G3134" s="229">
        <v>1.0400000000000001E-2</v>
      </c>
    </row>
    <row r="3135" spans="1:7" x14ac:dyDescent="0.25">
      <c r="A3135" s="160" t="s">
        <v>4025</v>
      </c>
      <c r="B3135" s="160" t="s">
        <v>4032</v>
      </c>
      <c r="E3135" s="227">
        <v>43312</v>
      </c>
      <c r="F3135" s="228">
        <v>1887875</v>
      </c>
      <c r="G3135" s="229">
        <v>1.0400000000000001E-2</v>
      </c>
    </row>
    <row r="3136" spans="1:7" x14ac:dyDescent="0.25">
      <c r="A3136" s="160" t="s">
        <v>4025</v>
      </c>
      <c r="B3136" s="160" t="s">
        <v>4033</v>
      </c>
      <c r="E3136" s="227">
        <v>43343</v>
      </c>
      <c r="F3136" s="228">
        <v>1887875</v>
      </c>
      <c r="G3136" s="229">
        <v>1.0400000000000001E-2</v>
      </c>
    </row>
    <row r="3137" spans="1:7" x14ac:dyDescent="0.25">
      <c r="A3137" s="160" t="s">
        <v>4025</v>
      </c>
      <c r="B3137" s="160" t="s">
        <v>4034</v>
      </c>
      <c r="E3137" s="227">
        <v>43373</v>
      </c>
      <c r="F3137" s="228">
        <v>1887875</v>
      </c>
      <c r="G3137" s="229">
        <v>1.0400000000000001E-2</v>
      </c>
    </row>
    <row r="3138" spans="1:7" x14ac:dyDescent="0.25">
      <c r="A3138" s="160" t="s">
        <v>4025</v>
      </c>
      <c r="B3138" s="160" t="s">
        <v>4035</v>
      </c>
      <c r="E3138" s="227">
        <v>43404</v>
      </c>
      <c r="F3138" s="228">
        <v>1887875</v>
      </c>
      <c r="G3138" s="229">
        <v>1.0400000000000001E-2</v>
      </c>
    </row>
    <row r="3139" spans="1:7" x14ac:dyDescent="0.25">
      <c r="A3139" s="160" t="s">
        <v>4025</v>
      </c>
      <c r="B3139" s="160" t="s">
        <v>4036</v>
      </c>
      <c r="E3139" s="227">
        <v>43434</v>
      </c>
      <c r="F3139" s="228">
        <v>1887875</v>
      </c>
      <c r="G3139" s="229">
        <v>1.0400000000000001E-2</v>
      </c>
    </row>
    <row r="3140" spans="1:7" x14ac:dyDescent="0.25">
      <c r="A3140" s="160" t="s">
        <v>4025</v>
      </c>
      <c r="B3140" s="160" t="s">
        <v>4037</v>
      </c>
      <c r="E3140" s="227">
        <v>43465</v>
      </c>
      <c r="F3140" s="228">
        <v>1887875</v>
      </c>
      <c r="G3140" s="229">
        <v>1.0400000000000001E-2</v>
      </c>
    </row>
    <row r="3141" spans="1:7" x14ac:dyDescent="0.25">
      <c r="A3141" s="160" t="s">
        <v>4038</v>
      </c>
      <c r="B3141" s="160" t="s">
        <v>4039</v>
      </c>
      <c r="E3141" s="227">
        <v>43131</v>
      </c>
      <c r="F3141" s="228">
        <v>0</v>
      </c>
      <c r="G3141" s="229">
        <v>2.7099999999999999E-2</v>
      </c>
    </row>
    <row r="3142" spans="1:7" x14ac:dyDescent="0.25">
      <c r="A3142" s="160" t="s">
        <v>4038</v>
      </c>
      <c r="B3142" s="160" t="s">
        <v>4040</v>
      </c>
      <c r="E3142" s="227">
        <v>43159</v>
      </c>
      <c r="F3142" s="228">
        <v>0</v>
      </c>
      <c r="G3142" s="229">
        <v>2.7099999999999999E-2</v>
      </c>
    </row>
    <row r="3143" spans="1:7" x14ac:dyDescent="0.25">
      <c r="A3143" s="160" t="s">
        <v>4038</v>
      </c>
      <c r="B3143" s="160" t="s">
        <v>4041</v>
      </c>
      <c r="E3143" s="227">
        <v>43190</v>
      </c>
      <c r="F3143" s="228">
        <v>0</v>
      </c>
      <c r="G3143" s="229">
        <v>2.7099999999999999E-2</v>
      </c>
    </row>
    <row r="3144" spans="1:7" x14ac:dyDescent="0.25">
      <c r="A3144" s="160" t="s">
        <v>4038</v>
      </c>
      <c r="B3144" s="160" t="s">
        <v>4042</v>
      </c>
      <c r="E3144" s="227">
        <v>43220</v>
      </c>
      <c r="F3144" s="228">
        <v>0</v>
      </c>
      <c r="G3144" s="229">
        <v>2.7099999999999999E-2</v>
      </c>
    </row>
    <row r="3145" spans="1:7" x14ac:dyDescent="0.25">
      <c r="A3145" s="160" t="s">
        <v>4038</v>
      </c>
      <c r="B3145" s="160" t="s">
        <v>4043</v>
      </c>
      <c r="E3145" s="227">
        <v>43251</v>
      </c>
      <c r="F3145" s="228">
        <v>0</v>
      </c>
      <c r="G3145" s="229">
        <v>2.7099999999999999E-2</v>
      </c>
    </row>
    <row r="3146" spans="1:7" x14ac:dyDescent="0.25">
      <c r="A3146" s="160" t="s">
        <v>4038</v>
      </c>
      <c r="B3146" s="160" t="s">
        <v>4044</v>
      </c>
      <c r="E3146" s="227">
        <v>43281</v>
      </c>
      <c r="F3146" s="228">
        <v>0</v>
      </c>
      <c r="G3146" s="229">
        <v>2.7099999999999999E-2</v>
      </c>
    </row>
    <row r="3147" spans="1:7" x14ac:dyDescent="0.25">
      <c r="A3147" s="160" t="s">
        <v>4038</v>
      </c>
      <c r="B3147" s="160" t="s">
        <v>4045</v>
      </c>
      <c r="E3147" s="227">
        <v>43312</v>
      </c>
      <c r="F3147" s="228">
        <v>0</v>
      </c>
      <c r="G3147" s="229">
        <v>2.7099999999999999E-2</v>
      </c>
    </row>
    <row r="3148" spans="1:7" x14ac:dyDescent="0.25">
      <c r="A3148" s="160" t="s">
        <v>4038</v>
      </c>
      <c r="B3148" s="160" t="s">
        <v>4046</v>
      </c>
      <c r="E3148" s="227">
        <v>43343</v>
      </c>
      <c r="F3148" s="228">
        <v>0</v>
      </c>
      <c r="G3148" s="229">
        <v>2.7099999999999999E-2</v>
      </c>
    </row>
    <row r="3149" spans="1:7" x14ac:dyDescent="0.25">
      <c r="A3149" s="160" t="s">
        <v>4038</v>
      </c>
      <c r="B3149" s="160" t="s">
        <v>4047</v>
      </c>
      <c r="E3149" s="227">
        <v>43373</v>
      </c>
      <c r="F3149" s="228">
        <v>0</v>
      </c>
      <c r="G3149" s="229">
        <v>2.7099999999999999E-2</v>
      </c>
    </row>
    <row r="3150" spans="1:7" x14ac:dyDescent="0.25">
      <c r="A3150" s="160" t="s">
        <v>4038</v>
      </c>
      <c r="B3150" s="160" t="s">
        <v>4048</v>
      </c>
      <c r="E3150" s="227">
        <v>43404</v>
      </c>
      <c r="F3150" s="228">
        <v>0</v>
      </c>
      <c r="G3150" s="229">
        <v>2.7099999999999999E-2</v>
      </c>
    </row>
    <row r="3151" spans="1:7" x14ac:dyDescent="0.25">
      <c r="A3151" s="160" t="s">
        <v>4038</v>
      </c>
      <c r="B3151" s="160" t="s">
        <v>4049</v>
      </c>
      <c r="E3151" s="227">
        <v>43434</v>
      </c>
      <c r="F3151" s="228">
        <v>0</v>
      </c>
      <c r="G3151" s="229">
        <v>2.7099999999999999E-2</v>
      </c>
    </row>
    <row r="3152" spans="1:7" x14ac:dyDescent="0.25">
      <c r="A3152" s="160" t="s">
        <v>4038</v>
      </c>
      <c r="B3152" s="160" t="s">
        <v>4050</v>
      </c>
      <c r="E3152" s="227">
        <v>43465</v>
      </c>
      <c r="F3152" s="228">
        <v>0</v>
      </c>
      <c r="G3152" s="229">
        <v>2.7099999999999999E-2</v>
      </c>
    </row>
    <row r="3153" spans="1:7" x14ac:dyDescent="0.25">
      <c r="A3153" s="160" t="s">
        <v>4051</v>
      </c>
      <c r="B3153" s="160" t="s">
        <v>4052</v>
      </c>
      <c r="E3153" s="227">
        <v>43131</v>
      </c>
      <c r="F3153" s="228">
        <v>1457862</v>
      </c>
      <c r="G3153" s="229">
        <v>2.7099999999999999E-2</v>
      </c>
    </row>
    <row r="3154" spans="1:7" x14ac:dyDescent="0.25">
      <c r="A3154" s="160" t="s">
        <v>4051</v>
      </c>
      <c r="B3154" s="160" t="s">
        <v>4053</v>
      </c>
      <c r="E3154" s="227">
        <v>43159</v>
      </c>
      <c r="F3154" s="228">
        <v>1457862</v>
      </c>
      <c r="G3154" s="229">
        <v>2.7099999999999999E-2</v>
      </c>
    </row>
    <row r="3155" spans="1:7" x14ac:dyDescent="0.25">
      <c r="A3155" s="160" t="s">
        <v>4051</v>
      </c>
      <c r="B3155" s="160" t="s">
        <v>4054</v>
      </c>
      <c r="E3155" s="227">
        <v>43190</v>
      </c>
      <c r="F3155" s="228">
        <v>1457862</v>
      </c>
      <c r="G3155" s="229">
        <v>2.7099999999999999E-2</v>
      </c>
    </row>
    <row r="3156" spans="1:7" x14ac:dyDescent="0.25">
      <c r="A3156" s="160" t="s">
        <v>4051</v>
      </c>
      <c r="B3156" s="160" t="s">
        <v>4055</v>
      </c>
      <c r="E3156" s="227">
        <v>43220</v>
      </c>
      <c r="F3156" s="228">
        <v>1457862</v>
      </c>
      <c r="G3156" s="229">
        <v>2.7099999999999999E-2</v>
      </c>
    </row>
    <row r="3157" spans="1:7" x14ac:dyDescent="0.25">
      <c r="A3157" s="160" t="s">
        <v>4051</v>
      </c>
      <c r="B3157" s="160" t="s">
        <v>4056</v>
      </c>
      <c r="E3157" s="227">
        <v>43251</v>
      </c>
      <c r="F3157" s="228">
        <v>1457862</v>
      </c>
      <c r="G3157" s="229">
        <v>2.7099999999999999E-2</v>
      </c>
    </row>
    <row r="3158" spans="1:7" x14ac:dyDescent="0.25">
      <c r="A3158" s="160" t="s">
        <v>4051</v>
      </c>
      <c r="B3158" s="160" t="s">
        <v>4057</v>
      </c>
      <c r="E3158" s="227">
        <v>43281</v>
      </c>
      <c r="F3158" s="228">
        <v>1457862</v>
      </c>
      <c r="G3158" s="229">
        <v>2.7099999999999999E-2</v>
      </c>
    </row>
    <row r="3159" spans="1:7" x14ac:dyDescent="0.25">
      <c r="A3159" s="160" t="s">
        <v>4051</v>
      </c>
      <c r="B3159" s="160" t="s">
        <v>4058</v>
      </c>
      <c r="E3159" s="227">
        <v>43312</v>
      </c>
      <c r="F3159" s="228">
        <v>1457862</v>
      </c>
      <c r="G3159" s="229">
        <v>2.7099999999999999E-2</v>
      </c>
    </row>
    <row r="3160" spans="1:7" x14ac:dyDescent="0.25">
      <c r="A3160" s="160" t="s">
        <v>4051</v>
      </c>
      <c r="B3160" s="160" t="s">
        <v>4059</v>
      </c>
      <c r="E3160" s="227">
        <v>43343</v>
      </c>
      <c r="F3160" s="228">
        <v>1457862</v>
      </c>
      <c r="G3160" s="229">
        <v>2.7099999999999999E-2</v>
      </c>
    </row>
    <row r="3161" spans="1:7" x14ac:dyDescent="0.25">
      <c r="A3161" s="160" t="s">
        <v>4051</v>
      </c>
      <c r="B3161" s="160" t="s">
        <v>4060</v>
      </c>
      <c r="E3161" s="227">
        <v>43373</v>
      </c>
      <c r="F3161" s="228">
        <v>1457862</v>
      </c>
      <c r="G3161" s="229">
        <v>2.7099999999999999E-2</v>
      </c>
    </row>
    <row r="3162" spans="1:7" x14ac:dyDescent="0.25">
      <c r="A3162" s="160" t="s">
        <v>4051</v>
      </c>
      <c r="B3162" s="160" t="s">
        <v>4061</v>
      </c>
      <c r="E3162" s="227">
        <v>43404</v>
      </c>
      <c r="F3162" s="228">
        <v>1457862</v>
      </c>
      <c r="G3162" s="229">
        <v>2.7099999999999999E-2</v>
      </c>
    </row>
    <row r="3163" spans="1:7" x14ac:dyDescent="0.25">
      <c r="A3163" s="160" t="s">
        <v>4051</v>
      </c>
      <c r="B3163" s="160" t="s">
        <v>4062</v>
      </c>
      <c r="E3163" s="227">
        <v>43434</v>
      </c>
      <c r="F3163" s="228">
        <v>1457862</v>
      </c>
      <c r="G3163" s="229">
        <v>2.7099999999999999E-2</v>
      </c>
    </row>
    <row r="3164" spans="1:7" x14ac:dyDescent="0.25">
      <c r="A3164" s="160" t="s">
        <v>4051</v>
      </c>
      <c r="B3164" s="160" t="s">
        <v>4063</v>
      </c>
      <c r="E3164" s="227">
        <v>43465</v>
      </c>
      <c r="F3164" s="228">
        <v>1457862</v>
      </c>
      <c r="G3164" s="229">
        <v>2.7099999999999999E-2</v>
      </c>
    </row>
    <row r="3165" spans="1:7" x14ac:dyDescent="0.25">
      <c r="A3165" s="160" t="s">
        <v>4064</v>
      </c>
      <c r="B3165" s="160" t="s">
        <v>4065</v>
      </c>
      <c r="E3165" s="227">
        <v>43131</v>
      </c>
      <c r="F3165" s="228">
        <v>0</v>
      </c>
      <c r="G3165" s="229">
        <v>9.9000000000000008E-3</v>
      </c>
    </row>
    <row r="3166" spans="1:7" x14ac:dyDescent="0.25">
      <c r="A3166" s="160" t="s">
        <v>4064</v>
      </c>
      <c r="B3166" s="160" t="s">
        <v>4066</v>
      </c>
      <c r="E3166" s="227">
        <v>43159</v>
      </c>
      <c r="F3166" s="228">
        <v>0</v>
      </c>
      <c r="G3166" s="229">
        <v>9.9000000000000008E-3</v>
      </c>
    </row>
    <row r="3167" spans="1:7" x14ac:dyDescent="0.25">
      <c r="A3167" s="160" t="s">
        <v>4064</v>
      </c>
      <c r="B3167" s="160" t="s">
        <v>4067</v>
      </c>
      <c r="E3167" s="227">
        <v>43190</v>
      </c>
      <c r="F3167" s="228">
        <v>0</v>
      </c>
      <c r="G3167" s="229">
        <v>9.9000000000000008E-3</v>
      </c>
    </row>
    <row r="3168" spans="1:7" x14ac:dyDescent="0.25">
      <c r="A3168" s="160" t="s">
        <v>4064</v>
      </c>
      <c r="B3168" s="160" t="s">
        <v>4068</v>
      </c>
      <c r="E3168" s="227">
        <v>43220</v>
      </c>
      <c r="F3168" s="228">
        <v>0</v>
      </c>
      <c r="G3168" s="229">
        <v>9.9000000000000008E-3</v>
      </c>
    </row>
    <row r="3169" spans="1:7" x14ac:dyDescent="0.25">
      <c r="A3169" s="160" t="s">
        <v>4064</v>
      </c>
      <c r="B3169" s="160" t="s">
        <v>4069</v>
      </c>
      <c r="E3169" s="227">
        <v>43251</v>
      </c>
      <c r="F3169" s="228">
        <v>0</v>
      </c>
      <c r="G3169" s="229">
        <v>9.9000000000000008E-3</v>
      </c>
    </row>
    <row r="3170" spans="1:7" x14ac:dyDescent="0.25">
      <c r="A3170" s="160" t="s">
        <v>4064</v>
      </c>
      <c r="B3170" s="160" t="s">
        <v>4070</v>
      </c>
      <c r="E3170" s="227">
        <v>43281</v>
      </c>
      <c r="F3170" s="228">
        <v>0</v>
      </c>
      <c r="G3170" s="229">
        <v>9.9000000000000008E-3</v>
      </c>
    </row>
    <row r="3171" spans="1:7" x14ac:dyDescent="0.25">
      <c r="A3171" s="160" t="s">
        <v>4064</v>
      </c>
      <c r="B3171" s="160" t="s">
        <v>4071</v>
      </c>
      <c r="E3171" s="227">
        <v>43312</v>
      </c>
      <c r="F3171" s="228">
        <v>0</v>
      </c>
      <c r="G3171" s="229">
        <v>9.9000000000000008E-3</v>
      </c>
    </row>
    <row r="3172" spans="1:7" x14ac:dyDescent="0.25">
      <c r="A3172" s="160" t="s">
        <v>4064</v>
      </c>
      <c r="B3172" s="160" t="s">
        <v>4072</v>
      </c>
      <c r="E3172" s="227">
        <v>43343</v>
      </c>
      <c r="F3172" s="228">
        <v>0</v>
      </c>
      <c r="G3172" s="229">
        <v>9.9000000000000008E-3</v>
      </c>
    </row>
    <row r="3173" spans="1:7" x14ac:dyDescent="0.25">
      <c r="A3173" s="160" t="s">
        <v>4064</v>
      </c>
      <c r="B3173" s="160" t="s">
        <v>4073</v>
      </c>
      <c r="E3173" s="227">
        <v>43373</v>
      </c>
      <c r="F3173" s="228">
        <v>0</v>
      </c>
      <c r="G3173" s="229">
        <v>9.9000000000000008E-3</v>
      </c>
    </row>
    <row r="3174" spans="1:7" x14ac:dyDescent="0.25">
      <c r="A3174" s="160" t="s">
        <v>4064</v>
      </c>
      <c r="B3174" s="160" t="s">
        <v>4074</v>
      </c>
      <c r="E3174" s="227">
        <v>43404</v>
      </c>
      <c r="F3174" s="228">
        <v>0</v>
      </c>
      <c r="G3174" s="229">
        <v>9.9000000000000008E-3</v>
      </c>
    </row>
    <row r="3175" spans="1:7" x14ac:dyDescent="0.25">
      <c r="A3175" s="160" t="s">
        <v>4064</v>
      </c>
      <c r="B3175" s="160" t="s">
        <v>4075</v>
      </c>
      <c r="E3175" s="227">
        <v>43434</v>
      </c>
      <c r="F3175" s="228">
        <v>0</v>
      </c>
      <c r="G3175" s="229">
        <v>9.9000000000000008E-3</v>
      </c>
    </row>
    <row r="3176" spans="1:7" x14ac:dyDescent="0.25">
      <c r="A3176" s="160" t="s">
        <v>4064</v>
      </c>
      <c r="B3176" s="160" t="s">
        <v>4076</v>
      </c>
      <c r="E3176" s="227">
        <v>43465</v>
      </c>
      <c r="F3176" s="228">
        <v>0</v>
      </c>
      <c r="G3176" s="229">
        <v>9.9000000000000008E-3</v>
      </c>
    </row>
    <row r="3177" spans="1:7" x14ac:dyDescent="0.25">
      <c r="A3177" s="160" t="s">
        <v>4077</v>
      </c>
      <c r="B3177" s="160" t="s">
        <v>4078</v>
      </c>
      <c r="E3177" s="227">
        <v>43131</v>
      </c>
      <c r="F3177" s="228">
        <v>3889943.37</v>
      </c>
      <c r="G3177" s="229">
        <v>9.9000000000000008E-3</v>
      </c>
    </row>
    <row r="3178" spans="1:7" x14ac:dyDescent="0.25">
      <c r="A3178" s="160" t="s">
        <v>4077</v>
      </c>
      <c r="B3178" s="160" t="s">
        <v>4079</v>
      </c>
      <c r="E3178" s="227">
        <v>43159</v>
      </c>
      <c r="F3178" s="228">
        <v>3889943.37</v>
      </c>
      <c r="G3178" s="229">
        <v>9.9000000000000008E-3</v>
      </c>
    </row>
    <row r="3179" spans="1:7" x14ac:dyDescent="0.25">
      <c r="A3179" s="160" t="s">
        <v>4077</v>
      </c>
      <c r="B3179" s="160" t="s">
        <v>4080</v>
      </c>
      <c r="E3179" s="227">
        <v>43190</v>
      </c>
      <c r="F3179" s="228">
        <v>3889943.37</v>
      </c>
      <c r="G3179" s="229">
        <v>9.9000000000000008E-3</v>
      </c>
    </row>
    <row r="3180" spans="1:7" x14ac:dyDescent="0.25">
      <c r="A3180" s="160" t="s">
        <v>4077</v>
      </c>
      <c r="B3180" s="160" t="s">
        <v>4081</v>
      </c>
      <c r="E3180" s="227">
        <v>43220</v>
      </c>
      <c r="F3180" s="228">
        <v>3889943.37</v>
      </c>
      <c r="G3180" s="229">
        <v>9.9000000000000008E-3</v>
      </c>
    </row>
    <row r="3181" spans="1:7" x14ac:dyDescent="0.25">
      <c r="A3181" s="160" t="s">
        <v>4077</v>
      </c>
      <c r="B3181" s="160" t="s">
        <v>4082</v>
      </c>
      <c r="E3181" s="227">
        <v>43251</v>
      </c>
      <c r="F3181" s="228">
        <v>3889943.37</v>
      </c>
      <c r="G3181" s="229">
        <v>9.9000000000000008E-3</v>
      </c>
    </row>
    <row r="3182" spans="1:7" x14ac:dyDescent="0.25">
      <c r="A3182" s="160" t="s">
        <v>4077</v>
      </c>
      <c r="B3182" s="160" t="s">
        <v>4083</v>
      </c>
      <c r="E3182" s="227">
        <v>43281</v>
      </c>
      <c r="F3182" s="228">
        <v>3889943.37</v>
      </c>
      <c r="G3182" s="229">
        <v>9.9000000000000008E-3</v>
      </c>
    </row>
    <row r="3183" spans="1:7" x14ac:dyDescent="0.25">
      <c r="A3183" s="160" t="s">
        <v>4077</v>
      </c>
      <c r="B3183" s="160" t="s">
        <v>4084</v>
      </c>
      <c r="E3183" s="227">
        <v>43312</v>
      </c>
      <c r="F3183" s="228">
        <v>3889943.37</v>
      </c>
      <c r="G3183" s="229">
        <v>9.9000000000000008E-3</v>
      </c>
    </row>
    <row r="3184" spans="1:7" x14ac:dyDescent="0.25">
      <c r="A3184" s="160" t="s">
        <v>4077</v>
      </c>
      <c r="B3184" s="160" t="s">
        <v>4085</v>
      </c>
      <c r="E3184" s="227">
        <v>43343</v>
      </c>
      <c r="F3184" s="228">
        <v>3889943.37</v>
      </c>
      <c r="G3184" s="229">
        <v>9.9000000000000008E-3</v>
      </c>
    </row>
    <row r="3185" spans="1:7" x14ac:dyDescent="0.25">
      <c r="A3185" s="160" t="s">
        <v>4077</v>
      </c>
      <c r="B3185" s="160" t="s">
        <v>4086</v>
      </c>
      <c r="E3185" s="227">
        <v>43373</v>
      </c>
      <c r="F3185" s="228">
        <v>3889943.37</v>
      </c>
      <c r="G3185" s="229">
        <v>9.9000000000000008E-3</v>
      </c>
    </row>
    <row r="3186" spans="1:7" x14ac:dyDescent="0.25">
      <c r="A3186" s="160" t="s">
        <v>4077</v>
      </c>
      <c r="B3186" s="160" t="s">
        <v>4087</v>
      </c>
      <c r="E3186" s="227">
        <v>43404</v>
      </c>
      <c r="F3186" s="228">
        <v>3889943.37</v>
      </c>
      <c r="G3186" s="229">
        <v>9.9000000000000008E-3</v>
      </c>
    </row>
    <row r="3187" spans="1:7" x14ac:dyDescent="0.25">
      <c r="A3187" s="160" t="s">
        <v>4077</v>
      </c>
      <c r="B3187" s="160" t="s">
        <v>4088</v>
      </c>
      <c r="E3187" s="227">
        <v>43434</v>
      </c>
      <c r="F3187" s="228">
        <v>3889943.37</v>
      </c>
      <c r="G3187" s="229">
        <v>9.9000000000000008E-3</v>
      </c>
    </row>
    <row r="3188" spans="1:7" x14ac:dyDescent="0.25">
      <c r="A3188" s="160" t="s">
        <v>4077</v>
      </c>
      <c r="B3188" s="160" t="s">
        <v>4089</v>
      </c>
      <c r="E3188" s="227">
        <v>43465</v>
      </c>
      <c r="F3188" s="228">
        <v>3889943.37</v>
      </c>
      <c r="G3188" s="229">
        <v>9.9000000000000008E-3</v>
      </c>
    </row>
    <row r="3189" spans="1:7" x14ac:dyDescent="0.25">
      <c r="A3189" s="160" t="s">
        <v>4090</v>
      </c>
      <c r="B3189" s="160" t="s">
        <v>4091</v>
      </c>
      <c r="E3189" s="227">
        <v>43131</v>
      </c>
      <c r="F3189" s="228">
        <v>134194.70000000001</v>
      </c>
      <c r="G3189" s="229">
        <v>1E-3</v>
      </c>
    </row>
    <row r="3190" spans="1:7" x14ac:dyDescent="0.25">
      <c r="A3190" s="160" t="s">
        <v>4090</v>
      </c>
      <c r="B3190" s="160" t="s">
        <v>4092</v>
      </c>
      <c r="E3190" s="227">
        <v>43159</v>
      </c>
      <c r="F3190" s="228">
        <v>134194.70000000001</v>
      </c>
      <c r="G3190" s="229">
        <v>1E-3</v>
      </c>
    </row>
    <row r="3191" spans="1:7" x14ac:dyDescent="0.25">
      <c r="A3191" s="160" t="s">
        <v>4090</v>
      </c>
      <c r="B3191" s="160" t="s">
        <v>4093</v>
      </c>
      <c r="E3191" s="227">
        <v>43190</v>
      </c>
      <c r="F3191" s="228">
        <v>134194.70000000001</v>
      </c>
      <c r="G3191" s="229">
        <v>1E-3</v>
      </c>
    </row>
    <row r="3192" spans="1:7" x14ac:dyDescent="0.25">
      <c r="A3192" s="160" t="s">
        <v>4090</v>
      </c>
      <c r="B3192" s="160" t="s">
        <v>4094</v>
      </c>
      <c r="E3192" s="227">
        <v>43220</v>
      </c>
      <c r="F3192" s="228">
        <v>134194.70000000001</v>
      </c>
      <c r="G3192" s="229">
        <v>1E-3</v>
      </c>
    </row>
    <row r="3193" spans="1:7" x14ac:dyDescent="0.25">
      <c r="A3193" s="160" t="s">
        <v>4090</v>
      </c>
      <c r="B3193" s="160" t="s">
        <v>4095</v>
      </c>
      <c r="E3193" s="227">
        <v>43251</v>
      </c>
      <c r="F3193" s="228">
        <v>134194.70000000001</v>
      </c>
      <c r="G3193" s="229">
        <v>1E-3</v>
      </c>
    </row>
    <row r="3194" spans="1:7" x14ac:dyDescent="0.25">
      <c r="A3194" s="160" t="s">
        <v>4090</v>
      </c>
      <c r="B3194" s="160" t="s">
        <v>4096</v>
      </c>
      <c r="E3194" s="227">
        <v>43281</v>
      </c>
      <c r="F3194" s="228">
        <v>134194.70000000001</v>
      </c>
      <c r="G3194" s="229">
        <v>1E-3</v>
      </c>
    </row>
    <row r="3195" spans="1:7" x14ac:dyDescent="0.25">
      <c r="A3195" s="160" t="s">
        <v>4090</v>
      </c>
      <c r="B3195" s="160" t="s">
        <v>4097</v>
      </c>
      <c r="E3195" s="227">
        <v>43312</v>
      </c>
      <c r="F3195" s="228">
        <v>134194.70000000001</v>
      </c>
      <c r="G3195" s="229">
        <v>1E-3</v>
      </c>
    </row>
    <row r="3196" spans="1:7" x14ac:dyDescent="0.25">
      <c r="A3196" s="160" t="s">
        <v>4090</v>
      </c>
      <c r="B3196" s="160" t="s">
        <v>4098</v>
      </c>
      <c r="E3196" s="227">
        <v>43343</v>
      </c>
      <c r="F3196" s="228">
        <v>134194.70000000001</v>
      </c>
      <c r="G3196" s="229">
        <v>1E-3</v>
      </c>
    </row>
    <row r="3197" spans="1:7" x14ac:dyDescent="0.25">
      <c r="A3197" s="160" t="s">
        <v>4090</v>
      </c>
      <c r="B3197" s="160" t="s">
        <v>4099</v>
      </c>
      <c r="E3197" s="227">
        <v>43373</v>
      </c>
      <c r="F3197" s="228">
        <v>134194.70000000001</v>
      </c>
      <c r="G3197" s="229">
        <v>1E-3</v>
      </c>
    </row>
    <row r="3198" spans="1:7" x14ac:dyDescent="0.25">
      <c r="A3198" s="160" t="s">
        <v>4090</v>
      </c>
      <c r="B3198" s="160" t="s">
        <v>4100</v>
      </c>
      <c r="E3198" s="227">
        <v>43404</v>
      </c>
      <c r="F3198" s="228">
        <v>134194.70000000001</v>
      </c>
      <c r="G3198" s="229">
        <v>1E-3</v>
      </c>
    </row>
    <row r="3199" spans="1:7" x14ac:dyDescent="0.25">
      <c r="A3199" s="160" t="s">
        <v>4090</v>
      </c>
      <c r="B3199" s="160" t="s">
        <v>4101</v>
      </c>
      <c r="E3199" s="227">
        <v>43434</v>
      </c>
      <c r="F3199" s="228">
        <v>134194.70000000001</v>
      </c>
      <c r="G3199" s="229">
        <v>1E-3</v>
      </c>
    </row>
    <row r="3200" spans="1:7" x14ac:dyDescent="0.25">
      <c r="A3200" s="160" t="s">
        <v>4090</v>
      </c>
      <c r="B3200" s="160" t="s">
        <v>4102</v>
      </c>
      <c r="E3200" s="227">
        <v>43465</v>
      </c>
      <c r="F3200" s="228">
        <v>134194.70000000001</v>
      </c>
      <c r="G3200" s="229">
        <v>1E-3</v>
      </c>
    </row>
    <row r="3201" spans="1:7" x14ac:dyDescent="0.25">
      <c r="A3201" s="160" t="s">
        <v>4103</v>
      </c>
      <c r="B3201" s="160" t="s">
        <v>4104</v>
      </c>
      <c r="E3201" s="227">
        <v>43131</v>
      </c>
      <c r="F3201" s="228">
        <v>0</v>
      </c>
      <c r="G3201" s="229">
        <v>0</v>
      </c>
    </row>
    <row r="3202" spans="1:7" x14ac:dyDescent="0.25">
      <c r="A3202" s="160" t="s">
        <v>4103</v>
      </c>
      <c r="B3202" s="160" t="s">
        <v>4105</v>
      </c>
      <c r="E3202" s="227">
        <v>43159</v>
      </c>
      <c r="F3202" s="228">
        <v>0</v>
      </c>
      <c r="G3202" s="229">
        <v>0</v>
      </c>
    </row>
    <row r="3203" spans="1:7" x14ac:dyDescent="0.25">
      <c r="A3203" s="160" t="s">
        <v>4103</v>
      </c>
      <c r="B3203" s="160" t="s">
        <v>4106</v>
      </c>
      <c r="E3203" s="227">
        <v>43190</v>
      </c>
      <c r="F3203" s="228">
        <v>0</v>
      </c>
      <c r="G3203" s="229">
        <v>0</v>
      </c>
    </row>
    <row r="3204" spans="1:7" x14ac:dyDescent="0.25">
      <c r="A3204" s="160" t="s">
        <v>4103</v>
      </c>
      <c r="B3204" s="160" t="s">
        <v>4107</v>
      </c>
      <c r="E3204" s="227">
        <v>43220</v>
      </c>
      <c r="F3204" s="228">
        <v>0</v>
      </c>
      <c r="G3204" s="229">
        <v>0</v>
      </c>
    </row>
    <row r="3205" spans="1:7" x14ac:dyDescent="0.25">
      <c r="A3205" s="160" t="s">
        <v>4103</v>
      </c>
      <c r="B3205" s="160" t="s">
        <v>4108</v>
      </c>
      <c r="E3205" s="227">
        <v>43251</v>
      </c>
      <c r="F3205" s="228">
        <v>0</v>
      </c>
      <c r="G3205" s="229">
        <v>0</v>
      </c>
    </row>
    <row r="3206" spans="1:7" x14ac:dyDescent="0.25">
      <c r="A3206" s="160" t="s">
        <v>4103</v>
      </c>
      <c r="B3206" s="160" t="s">
        <v>4109</v>
      </c>
      <c r="E3206" s="227">
        <v>43281</v>
      </c>
      <c r="F3206" s="228">
        <v>0</v>
      </c>
      <c r="G3206" s="229">
        <v>0</v>
      </c>
    </row>
    <row r="3207" spans="1:7" x14ac:dyDescent="0.25">
      <c r="A3207" s="160" t="s">
        <v>4103</v>
      </c>
      <c r="B3207" s="160" t="s">
        <v>4110</v>
      </c>
      <c r="E3207" s="227">
        <v>43312</v>
      </c>
      <c r="F3207" s="228">
        <v>0</v>
      </c>
      <c r="G3207" s="229">
        <v>0</v>
      </c>
    </row>
    <row r="3208" spans="1:7" x14ac:dyDescent="0.25">
      <c r="A3208" s="160" t="s">
        <v>4103</v>
      </c>
      <c r="B3208" s="160" t="s">
        <v>4111</v>
      </c>
      <c r="E3208" s="227">
        <v>43343</v>
      </c>
      <c r="F3208" s="228">
        <v>0</v>
      </c>
      <c r="G3208" s="229">
        <v>0</v>
      </c>
    </row>
    <row r="3209" spans="1:7" x14ac:dyDescent="0.25">
      <c r="A3209" s="160" t="s">
        <v>4103</v>
      </c>
      <c r="B3209" s="160" t="s">
        <v>4112</v>
      </c>
      <c r="E3209" s="227">
        <v>43373</v>
      </c>
      <c r="F3209" s="228">
        <v>0</v>
      </c>
      <c r="G3209" s="229">
        <v>0</v>
      </c>
    </row>
    <row r="3210" spans="1:7" x14ac:dyDescent="0.25">
      <c r="A3210" s="160" t="s">
        <v>4103</v>
      </c>
      <c r="B3210" s="160" t="s">
        <v>4113</v>
      </c>
      <c r="E3210" s="227">
        <v>43404</v>
      </c>
      <c r="F3210" s="228">
        <v>0</v>
      </c>
      <c r="G3210" s="229">
        <v>0</v>
      </c>
    </row>
    <row r="3211" spans="1:7" x14ac:dyDescent="0.25">
      <c r="A3211" s="160" t="s">
        <v>4103</v>
      </c>
      <c r="B3211" s="160" t="s">
        <v>4114</v>
      </c>
      <c r="E3211" s="227">
        <v>43434</v>
      </c>
      <c r="F3211" s="228">
        <v>0</v>
      </c>
      <c r="G3211" s="229">
        <v>0</v>
      </c>
    </row>
    <row r="3212" spans="1:7" x14ac:dyDescent="0.25">
      <c r="A3212" s="160" t="s">
        <v>4103</v>
      </c>
      <c r="B3212" s="160" t="s">
        <v>4115</v>
      </c>
      <c r="E3212" s="227">
        <v>43465</v>
      </c>
      <c r="F3212" s="228">
        <v>0</v>
      </c>
      <c r="G3212" s="229">
        <v>0</v>
      </c>
    </row>
    <row r="3213" spans="1:7" x14ac:dyDescent="0.25">
      <c r="A3213" s="160" t="s">
        <v>4116</v>
      </c>
      <c r="B3213" s="160" t="s">
        <v>4117</v>
      </c>
      <c r="E3213" s="227">
        <v>43131</v>
      </c>
      <c r="F3213" s="228">
        <v>575842.91</v>
      </c>
      <c r="G3213" s="229">
        <v>0.03</v>
      </c>
    </row>
    <row r="3214" spans="1:7" x14ac:dyDescent="0.25">
      <c r="A3214" s="160" t="s">
        <v>4116</v>
      </c>
      <c r="B3214" s="160" t="s">
        <v>4118</v>
      </c>
      <c r="E3214" s="227">
        <v>43159</v>
      </c>
      <c r="F3214" s="228">
        <v>575842.91</v>
      </c>
      <c r="G3214" s="229">
        <v>0.03</v>
      </c>
    </row>
    <row r="3215" spans="1:7" x14ac:dyDescent="0.25">
      <c r="A3215" s="160" t="s">
        <v>4116</v>
      </c>
      <c r="B3215" s="160" t="s">
        <v>4119</v>
      </c>
      <c r="E3215" s="227">
        <v>43190</v>
      </c>
      <c r="F3215" s="228">
        <v>575842.91</v>
      </c>
      <c r="G3215" s="229">
        <v>0.03</v>
      </c>
    </row>
    <row r="3216" spans="1:7" x14ac:dyDescent="0.25">
      <c r="A3216" s="160" t="s">
        <v>4116</v>
      </c>
      <c r="B3216" s="160" t="s">
        <v>4120</v>
      </c>
      <c r="E3216" s="227">
        <v>43220</v>
      </c>
      <c r="F3216" s="228">
        <v>575842.91</v>
      </c>
      <c r="G3216" s="229">
        <v>0.03</v>
      </c>
    </row>
    <row r="3217" spans="1:7" x14ac:dyDescent="0.25">
      <c r="A3217" s="160" t="s">
        <v>4116</v>
      </c>
      <c r="B3217" s="160" t="s">
        <v>4121</v>
      </c>
      <c r="E3217" s="227">
        <v>43251</v>
      </c>
      <c r="F3217" s="228">
        <v>575842.91</v>
      </c>
      <c r="G3217" s="229">
        <v>0.03</v>
      </c>
    </row>
    <row r="3218" spans="1:7" x14ac:dyDescent="0.25">
      <c r="A3218" s="160" t="s">
        <v>4116</v>
      </c>
      <c r="B3218" s="160" t="s">
        <v>4122</v>
      </c>
      <c r="E3218" s="227">
        <v>43281</v>
      </c>
      <c r="F3218" s="228">
        <v>575842.91</v>
      </c>
      <c r="G3218" s="229">
        <v>0.03</v>
      </c>
    </row>
    <row r="3219" spans="1:7" x14ac:dyDescent="0.25">
      <c r="A3219" s="160" t="s">
        <v>4116</v>
      </c>
      <c r="B3219" s="160" t="s">
        <v>4123</v>
      </c>
      <c r="E3219" s="227">
        <v>43312</v>
      </c>
      <c r="F3219" s="228">
        <v>575842.91</v>
      </c>
      <c r="G3219" s="229">
        <v>0.03</v>
      </c>
    </row>
    <row r="3220" spans="1:7" x14ac:dyDescent="0.25">
      <c r="A3220" s="160" t="s">
        <v>4116</v>
      </c>
      <c r="B3220" s="160" t="s">
        <v>4124</v>
      </c>
      <c r="E3220" s="227">
        <v>43343</v>
      </c>
      <c r="F3220" s="228">
        <v>575842.91</v>
      </c>
      <c r="G3220" s="229">
        <v>0.03</v>
      </c>
    </row>
    <row r="3221" spans="1:7" x14ac:dyDescent="0.25">
      <c r="A3221" s="160" t="s">
        <v>4116</v>
      </c>
      <c r="B3221" s="160" t="s">
        <v>4125</v>
      </c>
      <c r="E3221" s="227">
        <v>43373</v>
      </c>
      <c r="F3221" s="228">
        <v>575842.91</v>
      </c>
      <c r="G3221" s="229">
        <v>0.03</v>
      </c>
    </row>
    <row r="3222" spans="1:7" x14ac:dyDescent="0.25">
      <c r="A3222" s="160" t="s">
        <v>4116</v>
      </c>
      <c r="B3222" s="160" t="s">
        <v>4126</v>
      </c>
      <c r="E3222" s="227">
        <v>43404</v>
      </c>
      <c r="F3222" s="228">
        <v>575842.91</v>
      </c>
      <c r="G3222" s="229">
        <v>0.03</v>
      </c>
    </row>
    <row r="3223" spans="1:7" x14ac:dyDescent="0.25">
      <c r="A3223" s="160" t="s">
        <v>4116</v>
      </c>
      <c r="B3223" s="160" t="s">
        <v>4127</v>
      </c>
      <c r="E3223" s="227">
        <v>43434</v>
      </c>
      <c r="F3223" s="228">
        <v>575842.91</v>
      </c>
      <c r="G3223" s="229">
        <v>0.03</v>
      </c>
    </row>
    <row r="3224" spans="1:7" x14ac:dyDescent="0.25">
      <c r="A3224" s="160" t="s">
        <v>4116</v>
      </c>
      <c r="B3224" s="160" t="s">
        <v>4128</v>
      </c>
      <c r="E3224" s="227">
        <v>43465</v>
      </c>
      <c r="F3224" s="228">
        <v>575842.91</v>
      </c>
      <c r="G3224" s="229">
        <v>0.03</v>
      </c>
    </row>
    <row r="3225" spans="1:7" x14ac:dyDescent="0.25">
      <c r="A3225" s="160" t="s">
        <v>4129</v>
      </c>
      <c r="B3225" s="160" t="s">
        <v>4130</v>
      </c>
      <c r="E3225" s="227">
        <v>43131</v>
      </c>
      <c r="F3225" s="228">
        <v>29940685.359999999</v>
      </c>
      <c r="G3225" s="229">
        <v>1.6899999999999998E-2</v>
      </c>
    </row>
    <row r="3226" spans="1:7" x14ac:dyDescent="0.25">
      <c r="A3226" s="160" t="s">
        <v>4129</v>
      </c>
      <c r="B3226" s="160" t="s">
        <v>4131</v>
      </c>
      <c r="E3226" s="227">
        <v>43159</v>
      </c>
      <c r="F3226" s="228">
        <v>29940685.359999999</v>
      </c>
      <c r="G3226" s="229">
        <v>1.6899999999999998E-2</v>
      </c>
    </row>
    <row r="3227" spans="1:7" x14ac:dyDescent="0.25">
      <c r="A3227" s="160" t="s">
        <v>4129</v>
      </c>
      <c r="B3227" s="160" t="s">
        <v>4132</v>
      </c>
      <c r="E3227" s="227">
        <v>43190</v>
      </c>
      <c r="F3227" s="228">
        <v>29940685.359999999</v>
      </c>
      <c r="G3227" s="229">
        <v>1.6899999999999998E-2</v>
      </c>
    </row>
    <row r="3228" spans="1:7" x14ac:dyDescent="0.25">
      <c r="A3228" s="160" t="s">
        <v>4129</v>
      </c>
      <c r="B3228" s="160" t="s">
        <v>4133</v>
      </c>
      <c r="E3228" s="227">
        <v>43220</v>
      </c>
      <c r="F3228" s="228">
        <v>29940685.359999999</v>
      </c>
      <c r="G3228" s="229">
        <v>1.6899999999999998E-2</v>
      </c>
    </row>
    <row r="3229" spans="1:7" x14ac:dyDescent="0.25">
      <c r="A3229" s="160" t="s">
        <v>4129</v>
      </c>
      <c r="B3229" s="160" t="s">
        <v>4134</v>
      </c>
      <c r="E3229" s="227">
        <v>43251</v>
      </c>
      <c r="F3229" s="228">
        <v>30202285.140000001</v>
      </c>
      <c r="G3229" s="229">
        <v>1.6899999999999998E-2</v>
      </c>
    </row>
    <row r="3230" spans="1:7" x14ac:dyDescent="0.25">
      <c r="A3230" s="160" t="s">
        <v>4129</v>
      </c>
      <c r="B3230" s="160" t="s">
        <v>4135</v>
      </c>
      <c r="E3230" s="227">
        <v>43281</v>
      </c>
      <c r="F3230" s="228">
        <v>30464528.34</v>
      </c>
      <c r="G3230" s="229">
        <v>1.6899999999999998E-2</v>
      </c>
    </row>
    <row r="3231" spans="1:7" x14ac:dyDescent="0.25">
      <c r="A3231" s="160" t="s">
        <v>4129</v>
      </c>
      <c r="B3231" s="160" t="s">
        <v>4136</v>
      </c>
      <c r="E3231" s="227">
        <v>43312</v>
      </c>
      <c r="F3231" s="228">
        <v>30465171.77</v>
      </c>
      <c r="G3231" s="229">
        <v>1.6899999999999998E-2</v>
      </c>
    </row>
    <row r="3232" spans="1:7" x14ac:dyDescent="0.25">
      <c r="A3232" s="160" t="s">
        <v>4129</v>
      </c>
      <c r="B3232" s="160" t="s">
        <v>4137</v>
      </c>
      <c r="E3232" s="227">
        <v>43343</v>
      </c>
      <c r="F3232" s="228">
        <v>30465171.77</v>
      </c>
      <c r="G3232" s="229">
        <v>1.6899999999999998E-2</v>
      </c>
    </row>
    <row r="3233" spans="1:7" x14ac:dyDescent="0.25">
      <c r="A3233" s="160" t="s">
        <v>4129</v>
      </c>
      <c r="B3233" s="160" t="s">
        <v>4138</v>
      </c>
      <c r="E3233" s="227">
        <v>43373</v>
      </c>
      <c r="F3233" s="228">
        <v>30465171.77</v>
      </c>
      <c r="G3233" s="229">
        <v>1.6899999999999998E-2</v>
      </c>
    </row>
    <row r="3234" spans="1:7" x14ac:dyDescent="0.25">
      <c r="A3234" s="160" t="s">
        <v>4129</v>
      </c>
      <c r="B3234" s="160" t="s">
        <v>4139</v>
      </c>
      <c r="E3234" s="227">
        <v>43404</v>
      </c>
      <c r="F3234" s="228">
        <v>30465171.77</v>
      </c>
      <c r="G3234" s="229">
        <v>1.6899999999999998E-2</v>
      </c>
    </row>
    <row r="3235" spans="1:7" x14ac:dyDescent="0.25">
      <c r="A3235" s="160" t="s">
        <v>4129</v>
      </c>
      <c r="B3235" s="160" t="s">
        <v>4140</v>
      </c>
      <c r="E3235" s="227">
        <v>43434</v>
      </c>
      <c r="F3235" s="228">
        <v>30465171.77</v>
      </c>
      <c r="G3235" s="229">
        <v>1.6899999999999998E-2</v>
      </c>
    </row>
    <row r="3236" spans="1:7" x14ac:dyDescent="0.25">
      <c r="A3236" s="160" t="s">
        <v>4129</v>
      </c>
      <c r="B3236" s="160" t="s">
        <v>4141</v>
      </c>
      <c r="E3236" s="227">
        <v>43465</v>
      </c>
      <c r="F3236" s="228">
        <v>30465171.77</v>
      </c>
      <c r="G3236" s="229">
        <v>1.6899999999999998E-2</v>
      </c>
    </row>
    <row r="3237" spans="1:7" x14ac:dyDescent="0.25">
      <c r="A3237" s="160" t="s">
        <v>4142</v>
      </c>
      <c r="B3237" s="160" t="s">
        <v>4143</v>
      </c>
      <c r="E3237" s="227">
        <v>43131</v>
      </c>
      <c r="F3237" s="228">
        <v>45398326.630000003</v>
      </c>
      <c r="G3237" s="229">
        <v>2.7699999999999999E-2</v>
      </c>
    </row>
    <row r="3238" spans="1:7" x14ac:dyDescent="0.25">
      <c r="A3238" s="160" t="s">
        <v>4142</v>
      </c>
      <c r="B3238" s="160" t="s">
        <v>4144</v>
      </c>
      <c r="E3238" s="227">
        <v>43159</v>
      </c>
      <c r="F3238" s="228">
        <v>45398326.630000003</v>
      </c>
      <c r="G3238" s="229">
        <v>2.7699999999999999E-2</v>
      </c>
    </row>
    <row r="3239" spans="1:7" x14ac:dyDescent="0.25">
      <c r="A3239" s="160" t="s">
        <v>4142</v>
      </c>
      <c r="B3239" s="160" t="s">
        <v>4145</v>
      </c>
      <c r="E3239" s="227">
        <v>43190</v>
      </c>
      <c r="F3239" s="228">
        <v>45398326.630000003</v>
      </c>
      <c r="G3239" s="229">
        <v>2.7699999999999999E-2</v>
      </c>
    </row>
    <row r="3240" spans="1:7" x14ac:dyDescent="0.25">
      <c r="A3240" s="160" t="s">
        <v>4142</v>
      </c>
      <c r="B3240" s="160" t="s">
        <v>4146</v>
      </c>
      <c r="E3240" s="227">
        <v>43220</v>
      </c>
      <c r="F3240" s="228">
        <v>45398326.630000003</v>
      </c>
      <c r="G3240" s="229">
        <v>2.7699999999999999E-2</v>
      </c>
    </row>
    <row r="3241" spans="1:7" x14ac:dyDescent="0.25">
      <c r="A3241" s="160" t="s">
        <v>4142</v>
      </c>
      <c r="B3241" s="160" t="s">
        <v>4147</v>
      </c>
      <c r="E3241" s="227">
        <v>43251</v>
      </c>
      <c r="F3241" s="228">
        <v>45484200.229999997</v>
      </c>
      <c r="G3241" s="229">
        <v>2.7699999999999999E-2</v>
      </c>
    </row>
    <row r="3242" spans="1:7" x14ac:dyDescent="0.25">
      <c r="A3242" s="160" t="s">
        <v>4142</v>
      </c>
      <c r="B3242" s="160" t="s">
        <v>4148</v>
      </c>
      <c r="E3242" s="227">
        <v>43281</v>
      </c>
      <c r="F3242" s="228">
        <v>45571350.649999999</v>
      </c>
      <c r="G3242" s="229">
        <v>2.7699999999999999E-2</v>
      </c>
    </row>
    <row r="3243" spans="1:7" x14ac:dyDescent="0.25">
      <c r="A3243" s="160" t="s">
        <v>4142</v>
      </c>
      <c r="B3243" s="160" t="s">
        <v>4149</v>
      </c>
      <c r="E3243" s="227">
        <v>43312</v>
      </c>
      <c r="F3243" s="228">
        <v>45572627.469999999</v>
      </c>
      <c r="G3243" s="229">
        <v>2.7699999999999999E-2</v>
      </c>
    </row>
    <row r="3244" spans="1:7" x14ac:dyDescent="0.25">
      <c r="A3244" s="160" t="s">
        <v>4142</v>
      </c>
      <c r="B3244" s="160" t="s">
        <v>4150</v>
      </c>
      <c r="E3244" s="227">
        <v>43343</v>
      </c>
      <c r="F3244" s="228">
        <v>45572627.469999999</v>
      </c>
      <c r="G3244" s="229">
        <v>2.7699999999999999E-2</v>
      </c>
    </row>
    <row r="3245" spans="1:7" x14ac:dyDescent="0.25">
      <c r="A3245" s="160" t="s">
        <v>4142</v>
      </c>
      <c r="B3245" s="160" t="s">
        <v>4151</v>
      </c>
      <c r="E3245" s="227">
        <v>43373</v>
      </c>
      <c r="F3245" s="228">
        <v>45572627.469999999</v>
      </c>
      <c r="G3245" s="229">
        <v>2.7699999999999999E-2</v>
      </c>
    </row>
    <row r="3246" spans="1:7" x14ac:dyDescent="0.25">
      <c r="A3246" s="160" t="s">
        <v>4142</v>
      </c>
      <c r="B3246" s="160" t="s">
        <v>4152</v>
      </c>
      <c r="E3246" s="227">
        <v>43404</v>
      </c>
      <c r="F3246" s="228">
        <v>45603892.740000002</v>
      </c>
      <c r="G3246" s="229">
        <v>2.7699999999999999E-2</v>
      </c>
    </row>
    <row r="3247" spans="1:7" x14ac:dyDescent="0.25">
      <c r="A3247" s="160" t="s">
        <v>4142</v>
      </c>
      <c r="B3247" s="160" t="s">
        <v>4153</v>
      </c>
      <c r="E3247" s="227">
        <v>43434</v>
      </c>
      <c r="F3247" s="228">
        <v>45635158</v>
      </c>
      <c r="G3247" s="229">
        <v>2.7699999999999999E-2</v>
      </c>
    </row>
    <row r="3248" spans="1:7" x14ac:dyDescent="0.25">
      <c r="A3248" s="160" t="s">
        <v>4142</v>
      </c>
      <c r="B3248" s="160" t="s">
        <v>4154</v>
      </c>
      <c r="E3248" s="227">
        <v>43465</v>
      </c>
      <c r="F3248" s="228">
        <v>45675299.82</v>
      </c>
      <c r="G3248" s="229">
        <v>2.7699999999999999E-2</v>
      </c>
    </row>
    <row r="3249" spans="1:7" x14ac:dyDescent="0.25">
      <c r="A3249" s="160" t="s">
        <v>4155</v>
      </c>
      <c r="B3249" s="160" t="s">
        <v>4156</v>
      </c>
      <c r="E3249" s="227">
        <v>43131</v>
      </c>
      <c r="F3249" s="228">
        <v>54487440.109999999</v>
      </c>
      <c r="G3249" s="229">
        <v>2.7699999999999999E-2</v>
      </c>
    </row>
    <row r="3250" spans="1:7" x14ac:dyDescent="0.25">
      <c r="A3250" s="160" t="s">
        <v>4155</v>
      </c>
      <c r="B3250" s="160" t="s">
        <v>4157</v>
      </c>
      <c r="E3250" s="227">
        <v>43159</v>
      </c>
      <c r="F3250" s="228">
        <v>54561251.020000003</v>
      </c>
      <c r="G3250" s="229">
        <v>2.7699999999999999E-2</v>
      </c>
    </row>
    <row r="3251" spans="1:7" x14ac:dyDescent="0.25">
      <c r="A3251" s="160" t="s">
        <v>4155</v>
      </c>
      <c r="B3251" s="160" t="s">
        <v>4158</v>
      </c>
      <c r="E3251" s="227">
        <v>43190</v>
      </c>
      <c r="F3251" s="228">
        <v>54568966.189999998</v>
      </c>
      <c r="G3251" s="229">
        <v>2.7699999999999999E-2</v>
      </c>
    </row>
    <row r="3252" spans="1:7" x14ac:dyDescent="0.25">
      <c r="A3252" s="160" t="s">
        <v>4155</v>
      </c>
      <c r="B3252" s="160" t="s">
        <v>4159</v>
      </c>
      <c r="E3252" s="227">
        <v>43220</v>
      </c>
      <c r="F3252" s="228">
        <v>54568966.189999998</v>
      </c>
      <c r="G3252" s="229">
        <v>2.7699999999999999E-2</v>
      </c>
    </row>
    <row r="3253" spans="1:7" x14ac:dyDescent="0.25">
      <c r="A3253" s="160" t="s">
        <v>4155</v>
      </c>
      <c r="B3253" s="160" t="s">
        <v>4160</v>
      </c>
      <c r="E3253" s="227">
        <v>43251</v>
      </c>
      <c r="F3253" s="228">
        <v>54568966.189999998</v>
      </c>
      <c r="G3253" s="229">
        <v>2.7699999999999999E-2</v>
      </c>
    </row>
    <row r="3254" spans="1:7" x14ac:dyDescent="0.25">
      <c r="A3254" s="160" t="s">
        <v>4155</v>
      </c>
      <c r="B3254" s="160" t="s">
        <v>4161</v>
      </c>
      <c r="E3254" s="227">
        <v>43281</v>
      </c>
      <c r="F3254" s="228">
        <v>54568966.189999998</v>
      </c>
      <c r="G3254" s="229">
        <v>2.7699999999999999E-2</v>
      </c>
    </row>
    <row r="3255" spans="1:7" x14ac:dyDescent="0.25">
      <c r="A3255" s="160" t="s">
        <v>4155</v>
      </c>
      <c r="B3255" s="160" t="s">
        <v>4162</v>
      </c>
      <c r="E3255" s="227">
        <v>43312</v>
      </c>
      <c r="F3255" s="228">
        <v>54568966.189999998</v>
      </c>
      <c r="G3255" s="229">
        <v>2.7699999999999999E-2</v>
      </c>
    </row>
    <row r="3256" spans="1:7" x14ac:dyDescent="0.25">
      <c r="A3256" s="160" t="s">
        <v>4155</v>
      </c>
      <c r="B3256" s="160" t="s">
        <v>4163</v>
      </c>
      <c r="E3256" s="227">
        <v>43343</v>
      </c>
      <c r="F3256" s="228">
        <v>54568966.189999998</v>
      </c>
      <c r="G3256" s="229">
        <v>2.7699999999999999E-2</v>
      </c>
    </row>
    <row r="3257" spans="1:7" x14ac:dyDescent="0.25">
      <c r="A3257" s="160" t="s">
        <v>4155</v>
      </c>
      <c r="B3257" s="160" t="s">
        <v>4164</v>
      </c>
      <c r="E3257" s="227">
        <v>43373</v>
      </c>
      <c r="F3257" s="228">
        <v>54568966.189999998</v>
      </c>
      <c r="G3257" s="229">
        <v>2.7699999999999999E-2</v>
      </c>
    </row>
    <row r="3258" spans="1:7" x14ac:dyDescent="0.25">
      <c r="A3258" s="160" t="s">
        <v>4155</v>
      </c>
      <c r="B3258" s="160" t="s">
        <v>4165</v>
      </c>
      <c r="E3258" s="227">
        <v>43404</v>
      </c>
      <c r="F3258" s="228">
        <v>55626072.670000002</v>
      </c>
      <c r="G3258" s="229">
        <v>2.7699999999999999E-2</v>
      </c>
    </row>
    <row r="3259" spans="1:7" x14ac:dyDescent="0.25">
      <c r="A3259" s="160" t="s">
        <v>4155</v>
      </c>
      <c r="B3259" s="160" t="s">
        <v>4166</v>
      </c>
      <c r="E3259" s="227">
        <v>43434</v>
      </c>
      <c r="F3259" s="228">
        <v>56684153</v>
      </c>
      <c r="G3259" s="229">
        <v>2.7699999999999999E-2</v>
      </c>
    </row>
    <row r="3260" spans="1:7" x14ac:dyDescent="0.25">
      <c r="A3260" s="160" t="s">
        <v>4155</v>
      </c>
      <c r="B3260" s="160" t="s">
        <v>4167</v>
      </c>
      <c r="E3260" s="227">
        <v>43465</v>
      </c>
      <c r="F3260" s="228">
        <v>56749900.600000001</v>
      </c>
      <c r="G3260" s="229">
        <v>2.7699999999999999E-2</v>
      </c>
    </row>
    <row r="3261" spans="1:7" x14ac:dyDescent="0.25">
      <c r="A3261" s="160" t="s">
        <v>4168</v>
      </c>
      <c r="B3261" s="160" t="s">
        <v>4169</v>
      </c>
      <c r="E3261" s="227">
        <v>43131</v>
      </c>
      <c r="F3261" s="228">
        <v>28235000</v>
      </c>
      <c r="G3261" s="229">
        <v>6.4999999999999997E-3</v>
      </c>
    </row>
    <row r="3262" spans="1:7" x14ac:dyDescent="0.25">
      <c r="A3262" s="160" t="s">
        <v>4168</v>
      </c>
      <c r="B3262" s="160" t="s">
        <v>4170</v>
      </c>
      <c r="E3262" s="227">
        <v>43159</v>
      </c>
      <c r="F3262" s="228">
        <v>28235000</v>
      </c>
      <c r="G3262" s="229">
        <v>6.4999999999999997E-3</v>
      </c>
    </row>
    <row r="3263" spans="1:7" x14ac:dyDescent="0.25">
      <c r="A3263" s="160" t="s">
        <v>4168</v>
      </c>
      <c r="B3263" s="160" t="s">
        <v>4171</v>
      </c>
      <c r="E3263" s="227">
        <v>43190</v>
      </c>
      <c r="F3263" s="228">
        <v>28235000</v>
      </c>
      <c r="G3263" s="229">
        <v>6.4999999999999997E-3</v>
      </c>
    </row>
    <row r="3264" spans="1:7" x14ac:dyDescent="0.25">
      <c r="A3264" s="160" t="s">
        <v>4168</v>
      </c>
      <c r="B3264" s="160" t="s">
        <v>4172</v>
      </c>
      <c r="E3264" s="227">
        <v>43220</v>
      </c>
      <c r="F3264" s="228">
        <v>28235000</v>
      </c>
      <c r="G3264" s="229">
        <v>6.4999999999999997E-3</v>
      </c>
    </row>
    <row r="3265" spans="1:7" x14ac:dyDescent="0.25">
      <c r="A3265" s="160" t="s">
        <v>4168</v>
      </c>
      <c r="B3265" s="160" t="s">
        <v>4173</v>
      </c>
      <c r="E3265" s="227">
        <v>43251</v>
      </c>
      <c r="F3265" s="228">
        <v>28235000</v>
      </c>
      <c r="G3265" s="229">
        <v>6.4999999999999997E-3</v>
      </c>
    </row>
    <row r="3266" spans="1:7" x14ac:dyDescent="0.25">
      <c r="A3266" s="160" t="s">
        <v>4168</v>
      </c>
      <c r="B3266" s="160" t="s">
        <v>4174</v>
      </c>
      <c r="E3266" s="227">
        <v>43281</v>
      </c>
      <c r="F3266" s="228">
        <v>28235000</v>
      </c>
      <c r="G3266" s="229">
        <v>6.4999999999999997E-3</v>
      </c>
    </row>
    <row r="3267" spans="1:7" x14ac:dyDescent="0.25">
      <c r="A3267" s="160" t="s">
        <v>4168</v>
      </c>
      <c r="B3267" s="160" t="s">
        <v>4175</v>
      </c>
      <c r="E3267" s="227">
        <v>43312</v>
      </c>
      <c r="F3267" s="228">
        <v>28235000</v>
      </c>
      <c r="G3267" s="229">
        <v>6.4999999999999997E-3</v>
      </c>
    </row>
    <row r="3268" spans="1:7" x14ac:dyDescent="0.25">
      <c r="A3268" s="160" t="s">
        <v>4168</v>
      </c>
      <c r="B3268" s="160" t="s">
        <v>4176</v>
      </c>
      <c r="E3268" s="227">
        <v>43343</v>
      </c>
      <c r="F3268" s="228">
        <v>28235000</v>
      </c>
      <c r="G3268" s="229">
        <v>6.4999999999999997E-3</v>
      </c>
    </row>
    <row r="3269" spans="1:7" x14ac:dyDescent="0.25">
      <c r="A3269" s="160" t="s">
        <v>4168</v>
      </c>
      <c r="B3269" s="160" t="s">
        <v>4177</v>
      </c>
      <c r="E3269" s="227">
        <v>43373</v>
      </c>
      <c r="F3269" s="228">
        <v>28235000</v>
      </c>
      <c r="G3269" s="229">
        <v>6.4999999999999997E-3</v>
      </c>
    </row>
    <row r="3270" spans="1:7" x14ac:dyDescent="0.25">
      <c r="A3270" s="160" t="s">
        <v>4168</v>
      </c>
      <c r="B3270" s="160" t="s">
        <v>4178</v>
      </c>
      <c r="E3270" s="227">
        <v>43404</v>
      </c>
      <c r="F3270" s="228">
        <v>28235000</v>
      </c>
      <c r="G3270" s="229">
        <v>6.4999999999999997E-3</v>
      </c>
    </row>
    <row r="3271" spans="1:7" x14ac:dyDescent="0.25">
      <c r="A3271" s="160" t="s">
        <v>4168</v>
      </c>
      <c r="B3271" s="160" t="s">
        <v>4179</v>
      </c>
      <c r="E3271" s="227">
        <v>43434</v>
      </c>
      <c r="F3271" s="228">
        <v>28235000</v>
      </c>
      <c r="G3271" s="229">
        <v>6.4999999999999997E-3</v>
      </c>
    </row>
    <row r="3272" spans="1:7" x14ac:dyDescent="0.25">
      <c r="A3272" s="160" t="s">
        <v>4168</v>
      </c>
      <c r="B3272" s="160" t="s">
        <v>4180</v>
      </c>
      <c r="E3272" s="227">
        <v>43465</v>
      </c>
      <c r="F3272" s="228">
        <v>28235000</v>
      </c>
      <c r="G3272" s="229">
        <v>6.4999999999999997E-3</v>
      </c>
    </row>
    <row r="3273" spans="1:7" x14ac:dyDescent="0.25">
      <c r="A3273" s="160" t="s">
        <v>4181</v>
      </c>
      <c r="B3273" s="160" t="s">
        <v>4182</v>
      </c>
      <c r="E3273" s="227">
        <v>43131</v>
      </c>
      <c r="F3273" s="228">
        <v>5815403.0599999996</v>
      </c>
      <c r="G3273" s="229">
        <v>6.4999999999999997E-3</v>
      </c>
    </row>
    <row r="3274" spans="1:7" x14ac:dyDescent="0.25">
      <c r="A3274" s="160" t="s">
        <v>4181</v>
      </c>
      <c r="B3274" s="160" t="s">
        <v>4183</v>
      </c>
      <c r="E3274" s="227">
        <v>43159</v>
      </c>
      <c r="F3274" s="228">
        <v>5815403.0599999996</v>
      </c>
      <c r="G3274" s="229">
        <v>6.4999999999999997E-3</v>
      </c>
    </row>
    <row r="3275" spans="1:7" x14ac:dyDescent="0.25">
      <c r="A3275" s="160" t="s">
        <v>4181</v>
      </c>
      <c r="B3275" s="160" t="s">
        <v>4184</v>
      </c>
      <c r="E3275" s="227">
        <v>43190</v>
      </c>
      <c r="F3275" s="228">
        <v>5815403.0599999996</v>
      </c>
      <c r="G3275" s="229">
        <v>6.4999999999999997E-3</v>
      </c>
    </row>
    <row r="3276" spans="1:7" x14ac:dyDescent="0.25">
      <c r="A3276" s="160" t="s">
        <v>4181</v>
      </c>
      <c r="B3276" s="160" t="s">
        <v>4185</v>
      </c>
      <c r="E3276" s="227">
        <v>43220</v>
      </c>
      <c r="F3276" s="228">
        <v>5815403.0599999996</v>
      </c>
      <c r="G3276" s="229">
        <v>6.4999999999999997E-3</v>
      </c>
    </row>
    <row r="3277" spans="1:7" x14ac:dyDescent="0.25">
      <c r="A3277" s="160" t="s">
        <v>4181</v>
      </c>
      <c r="B3277" s="160" t="s">
        <v>4186</v>
      </c>
      <c r="E3277" s="227">
        <v>43251</v>
      </c>
      <c r="F3277" s="228">
        <v>5846892.2699999996</v>
      </c>
      <c r="G3277" s="229">
        <v>6.4999999999999997E-3</v>
      </c>
    </row>
    <row r="3278" spans="1:7" x14ac:dyDescent="0.25">
      <c r="A3278" s="160" t="s">
        <v>4181</v>
      </c>
      <c r="B3278" s="160" t="s">
        <v>4187</v>
      </c>
      <c r="E3278" s="227">
        <v>43281</v>
      </c>
      <c r="F3278" s="228">
        <v>5878381.4699999997</v>
      </c>
      <c r="G3278" s="229">
        <v>6.4999999999999997E-3</v>
      </c>
    </row>
    <row r="3279" spans="1:7" x14ac:dyDescent="0.25">
      <c r="A3279" s="160" t="s">
        <v>4181</v>
      </c>
      <c r="B3279" s="160" t="s">
        <v>4188</v>
      </c>
      <c r="E3279" s="227">
        <v>43312</v>
      </c>
      <c r="F3279" s="228">
        <v>5878381.4699999997</v>
      </c>
      <c r="G3279" s="229">
        <v>6.4999999999999997E-3</v>
      </c>
    </row>
    <row r="3280" spans="1:7" x14ac:dyDescent="0.25">
      <c r="A3280" s="160" t="s">
        <v>4181</v>
      </c>
      <c r="B3280" s="160" t="s">
        <v>4189</v>
      </c>
      <c r="E3280" s="227">
        <v>43343</v>
      </c>
      <c r="F3280" s="228">
        <v>5878381.4699999997</v>
      </c>
      <c r="G3280" s="229">
        <v>6.4999999999999997E-3</v>
      </c>
    </row>
    <row r="3281" spans="1:7" x14ac:dyDescent="0.25">
      <c r="A3281" s="160" t="s">
        <v>4181</v>
      </c>
      <c r="B3281" s="160" t="s">
        <v>4190</v>
      </c>
      <c r="E3281" s="227">
        <v>43373</v>
      </c>
      <c r="F3281" s="228">
        <v>5885371.0800000001</v>
      </c>
      <c r="G3281" s="229">
        <v>6.4999999999999997E-3</v>
      </c>
    </row>
    <row r="3282" spans="1:7" x14ac:dyDescent="0.25">
      <c r="A3282" s="160" t="s">
        <v>4181</v>
      </c>
      <c r="B3282" s="160" t="s">
        <v>4191</v>
      </c>
      <c r="E3282" s="227">
        <v>43404</v>
      </c>
      <c r="F3282" s="228">
        <v>5907057.8099999996</v>
      </c>
      <c r="G3282" s="229">
        <v>6.4999999999999997E-3</v>
      </c>
    </row>
    <row r="3283" spans="1:7" x14ac:dyDescent="0.25">
      <c r="A3283" s="160" t="s">
        <v>4181</v>
      </c>
      <c r="B3283" s="160" t="s">
        <v>4192</v>
      </c>
      <c r="E3283" s="227">
        <v>43434</v>
      </c>
      <c r="F3283" s="228">
        <v>5921754.9299999997</v>
      </c>
      <c r="G3283" s="229">
        <v>6.4999999999999997E-3</v>
      </c>
    </row>
    <row r="3284" spans="1:7" x14ac:dyDescent="0.25">
      <c r="A3284" s="160" t="s">
        <v>4181</v>
      </c>
      <c r="B3284" s="160" t="s">
        <v>4193</v>
      </c>
      <c r="E3284" s="227">
        <v>43465</v>
      </c>
      <c r="F3284" s="228">
        <v>7289363.2300000004</v>
      </c>
      <c r="G3284" s="229">
        <v>6.4999999999999997E-3</v>
      </c>
    </row>
    <row r="3285" spans="1:7" x14ac:dyDescent="0.25">
      <c r="A3285" s="160" t="s">
        <v>4194</v>
      </c>
      <c r="B3285" s="160" t="s">
        <v>4195</v>
      </c>
      <c r="E3285" s="227">
        <v>43131</v>
      </c>
      <c r="F3285" s="228">
        <v>10727825.529999999</v>
      </c>
      <c r="G3285" s="229">
        <v>4.8799999999999996E-2</v>
      </c>
    </row>
    <row r="3286" spans="1:7" x14ac:dyDescent="0.25">
      <c r="A3286" s="160" t="s">
        <v>4194</v>
      </c>
      <c r="B3286" s="160" t="s">
        <v>4196</v>
      </c>
      <c r="E3286" s="227">
        <v>43159</v>
      </c>
      <c r="F3286" s="228">
        <v>10727825.529999999</v>
      </c>
      <c r="G3286" s="229">
        <v>4.8799999999999996E-2</v>
      </c>
    </row>
    <row r="3287" spans="1:7" x14ac:dyDescent="0.25">
      <c r="A3287" s="160" t="s">
        <v>4194</v>
      </c>
      <c r="B3287" s="160" t="s">
        <v>4197</v>
      </c>
      <c r="E3287" s="227">
        <v>43190</v>
      </c>
      <c r="F3287" s="228">
        <v>10727825.529999999</v>
      </c>
      <c r="G3287" s="229">
        <v>4.8799999999999996E-2</v>
      </c>
    </row>
    <row r="3288" spans="1:7" x14ac:dyDescent="0.25">
      <c r="A3288" s="160" t="s">
        <v>4194</v>
      </c>
      <c r="B3288" s="160" t="s">
        <v>4198</v>
      </c>
      <c r="E3288" s="227">
        <v>43220</v>
      </c>
      <c r="F3288" s="228">
        <v>10727825.529999999</v>
      </c>
      <c r="G3288" s="229">
        <v>4.8799999999999996E-2</v>
      </c>
    </row>
    <row r="3289" spans="1:7" x14ac:dyDescent="0.25">
      <c r="A3289" s="160" t="s">
        <v>4194</v>
      </c>
      <c r="B3289" s="160" t="s">
        <v>4199</v>
      </c>
      <c r="E3289" s="227">
        <v>43251</v>
      </c>
      <c r="F3289" s="228">
        <v>10722980.699999999</v>
      </c>
      <c r="G3289" s="229">
        <v>4.8799999999999996E-2</v>
      </c>
    </row>
    <row r="3290" spans="1:7" x14ac:dyDescent="0.25">
      <c r="A3290" s="160" t="s">
        <v>4194</v>
      </c>
      <c r="B3290" s="160" t="s">
        <v>4200</v>
      </c>
      <c r="E3290" s="227">
        <v>43281</v>
      </c>
      <c r="F3290" s="228">
        <v>10718135.869999999</v>
      </c>
      <c r="G3290" s="229">
        <v>4.8799999999999996E-2</v>
      </c>
    </row>
    <row r="3291" spans="1:7" x14ac:dyDescent="0.25">
      <c r="A3291" s="160" t="s">
        <v>4194</v>
      </c>
      <c r="B3291" s="160" t="s">
        <v>4201</v>
      </c>
      <c r="E3291" s="227">
        <v>43312</v>
      </c>
      <c r="F3291" s="228">
        <v>10718135.869999999</v>
      </c>
      <c r="G3291" s="229">
        <v>4.8799999999999996E-2</v>
      </c>
    </row>
    <row r="3292" spans="1:7" x14ac:dyDescent="0.25">
      <c r="A3292" s="160" t="s">
        <v>4194</v>
      </c>
      <c r="B3292" s="160" t="s">
        <v>4202</v>
      </c>
      <c r="E3292" s="227">
        <v>43343</v>
      </c>
      <c r="F3292" s="228">
        <v>10838791.18</v>
      </c>
      <c r="G3292" s="229">
        <v>4.8799999999999996E-2</v>
      </c>
    </row>
    <row r="3293" spans="1:7" x14ac:dyDescent="0.25">
      <c r="A3293" s="160" t="s">
        <v>4194</v>
      </c>
      <c r="B3293" s="160" t="s">
        <v>4203</v>
      </c>
      <c r="E3293" s="227">
        <v>43373</v>
      </c>
      <c r="F3293" s="228">
        <v>10959446.49</v>
      </c>
      <c r="G3293" s="229">
        <v>4.8799999999999996E-2</v>
      </c>
    </row>
    <row r="3294" spans="1:7" x14ac:dyDescent="0.25">
      <c r="A3294" s="160" t="s">
        <v>4194</v>
      </c>
      <c r="B3294" s="160" t="s">
        <v>4204</v>
      </c>
      <c r="E3294" s="227">
        <v>43404</v>
      </c>
      <c r="F3294" s="228">
        <v>10959446.49</v>
      </c>
      <c r="G3294" s="229">
        <v>4.8799999999999996E-2</v>
      </c>
    </row>
    <row r="3295" spans="1:7" x14ac:dyDescent="0.25">
      <c r="A3295" s="160" t="s">
        <v>4194</v>
      </c>
      <c r="B3295" s="160" t="s">
        <v>4205</v>
      </c>
      <c r="E3295" s="227">
        <v>43434</v>
      </c>
      <c r="F3295" s="228">
        <v>10959446.49</v>
      </c>
      <c r="G3295" s="229">
        <v>4.8799999999999996E-2</v>
      </c>
    </row>
    <row r="3296" spans="1:7" x14ac:dyDescent="0.25">
      <c r="A3296" s="160" t="s">
        <v>4194</v>
      </c>
      <c r="B3296" s="160" t="s">
        <v>4206</v>
      </c>
      <c r="E3296" s="227">
        <v>43465</v>
      </c>
      <c r="F3296" s="228">
        <v>10959446.49</v>
      </c>
      <c r="G3296" s="229">
        <v>4.8799999999999996E-2</v>
      </c>
    </row>
    <row r="3297" spans="1:7" x14ac:dyDescent="0.25">
      <c r="A3297" s="160" t="s">
        <v>4207</v>
      </c>
      <c r="B3297" s="160" t="s">
        <v>4208</v>
      </c>
      <c r="E3297" s="227">
        <v>43131</v>
      </c>
      <c r="F3297" s="228">
        <v>142923808.83000001</v>
      </c>
      <c r="G3297" s="229">
        <v>4.8799999999999996E-2</v>
      </c>
    </row>
    <row r="3298" spans="1:7" x14ac:dyDescent="0.25">
      <c r="A3298" s="160" t="s">
        <v>4207</v>
      </c>
      <c r="B3298" s="160" t="s">
        <v>4209</v>
      </c>
      <c r="E3298" s="227">
        <v>43159</v>
      </c>
      <c r="F3298" s="228">
        <v>142855392.83000001</v>
      </c>
      <c r="G3298" s="229">
        <v>4.8799999999999996E-2</v>
      </c>
    </row>
    <row r="3299" spans="1:7" x14ac:dyDescent="0.25">
      <c r="A3299" s="160" t="s">
        <v>4207</v>
      </c>
      <c r="B3299" s="160" t="s">
        <v>4210</v>
      </c>
      <c r="E3299" s="227">
        <v>43190</v>
      </c>
      <c r="F3299" s="228">
        <v>142735981.65000001</v>
      </c>
      <c r="G3299" s="229">
        <v>4.8799999999999996E-2</v>
      </c>
    </row>
    <row r="3300" spans="1:7" x14ac:dyDescent="0.25">
      <c r="A3300" s="160" t="s">
        <v>4207</v>
      </c>
      <c r="B3300" s="160" t="s">
        <v>4211</v>
      </c>
      <c r="E3300" s="227">
        <v>43220</v>
      </c>
      <c r="F3300" s="228">
        <v>142737729.71000001</v>
      </c>
      <c r="G3300" s="229">
        <v>4.8799999999999996E-2</v>
      </c>
    </row>
    <row r="3301" spans="1:7" x14ac:dyDescent="0.25">
      <c r="A3301" s="160" t="s">
        <v>4207</v>
      </c>
      <c r="B3301" s="160" t="s">
        <v>4212</v>
      </c>
      <c r="E3301" s="227">
        <v>43251</v>
      </c>
      <c r="F3301" s="228">
        <v>142793596.33000001</v>
      </c>
      <c r="G3301" s="229">
        <v>4.8799999999999996E-2</v>
      </c>
    </row>
    <row r="3302" spans="1:7" x14ac:dyDescent="0.25">
      <c r="A3302" s="160" t="s">
        <v>4207</v>
      </c>
      <c r="B3302" s="160" t="s">
        <v>4213</v>
      </c>
      <c r="E3302" s="227">
        <v>43281</v>
      </c>
      <c r="F3302" s="228">
        <v>142694411.37</v>
      </c>
      <c r="G3302" s="229">
        <v>4.8799999999999996E-2</v>
      </c>
    </row>
    <row r="3303" spans="1:7" x14ac:dyDescent="0.25">
      <c r="A3303" s="160" t="s">
        <v>4207</v>
      </c>
      <c r="B3303" s="160" t="s">
        <v>4214</v>
      </c>
      <c r="E3303" s="227">
        <v>43312</v>
      </c>
      <c r="F3303" s="228">
        <v>142655994.75</v>
      </c>
      <c r="G3303" s="229">
        <v>4.8799999999999996E-2</v>
      </c>
    </row>
    <row r="3304" spans="1:7" x14ac:dyDescent="0.25">
      <c r="A3304" s="160" t="s">
        <v>4207</v>
      </c>
      <c r="B3304" s="160" t="s">
        <v>4215</v>
      </c>
      <c r="E3304" s="227">
        <v>43343</v>
      </c>
      <c r="F3304" s="228">
        <v>142570724.72999999</v>
      </c>
      <c r="G3304" s="229">
        <v>4.8799999999999996E-2</v>
      </c>
    </row>
    <row r="3305" spans="1:7" x14ac:dyDescent="0.25">
      <c r="A3305" s="160" t="s">
        <v>4207</v>
      </c>
      <c r="B3305" s="160" t="s">
        <v>4216</v>
      </c>
      <c r="E3305" s="227">
        <v>43373</v>
      </c>
      <c r="F3305" s="228">
        <v>142491242.5</v>
      </c>
      <c r="G3305" s="229">
        <v>4.8799999999999996E-2</v>
      </c>
    </row>
    <row r="3306" spans="1:7" x14ac:dyDescent="0.25">
      <c r="A3306" s="160" t="s">
        <v>4207</v>
      </c>
      <c r="B3306" s="160" t="s">
        <v>4217</v>
      </c>
      <c r="E3306" s="227">
        <v>43404</v>
      </c>
      <c r="F3306" s="228">
        <v>142493909.75</v>
      </c>
      <c r="G3306" s="229">
        <v>4.8799999999999996E-2</v>
      </c>
    </row>
    <row r="3307" spans="1:7" x14ac:dyDescent="0.25">
      <c r="A3307" s="160" t="s">
        <v>4207</v>
      </c>
      <c r="B3307" s="160" t="s">
        <v>4218</v>
      </c>
      <c r="E3307" s="227">
        <v>43434</v>
      </c>
      <c r="F3307" s="228">
        <v>142447588.93000001</v>
      </c>
      <c r="G3307" s="229">
        <v>4.8799999999999996E-2</v>
      </c>
    </row>
    <row r="3308" spans="1:7" x14ac:dyDescent="0.25">
      <c r="A3308" s="160" t="s">
        <v>4207</v>
      </c>
      <c r="B3308" s="160" t="s">
        <v>4219</v>
      </c>
      <c r="E3308" s="227">
        <v>43465</v>
      </c>
      <c r="F3308" s="228">
        <v>142404683.84999999</v>
      </c>
      <c r="G3308" s="229">
        <v>4.8799999999999996E-2</v>
      </c>
    </row>
    <row r="3309" spans="1:7" x14ac:dyDescent="0.25">
      <c r="A3309" s="160" t="s">
        <v>4220</v>
      </c>
      <c r="B3309" s="160" t="s">
        <v>4221</v>
      </c>
      <c r="E3309" s="227">
        <v>43131</v>
      </c>
      <c r="F3309" s="228">
        <v>583474734.25</v>
      </c>
      <c r="G3309" s="229">
        <v>4.3299999999999998E-2</v>
      </c>
    </row>
    <row r="3310" spans="1:7" x14ac:dyDescent="0.25">
      <c r="A3310" s="160" t="s">
        <v>4220</v>
      </c>
      <c r="B3310" s="160" t="s">
        <v>4222</v>
      </c>
      <c r="E3310" s="227">
        <v>43159</v>
      </c>
      <c r="F3310" s="228">
        <v>583482915.38</v>
      </c>
      <c r="G3310" s="229">
        <v>4.3299999999999998E-2</v>
      </c>
    </row>
    <row r="3311" spans="1:7" x14ac:dyDescent="0.25">
      <c r="A3311" s="160" t="s">
        <v>4220</v>
      </c>
      <c r="B3311" s="160" t="s">
        <v>4223</v>
      </c>
      <c r="E3311" s="227">
        <v>43190</v>
      </c>
      <c r="F3311" s="228">
        <v>583472151.10000002</v>
      </c>
      <c r="G3311" s="229">
        <v>4.3299999999999998E-2</v>
      </c>
    </row>
    <row r="3312" spans="1:7" x14ac:dyDescent="0.25">
      <c r="A3312" s="160" t="s">
        <v>4220</v>
      </c>
      <c r="B3312" s="160" t="s">
        <v>4224</v>
      </c>
      <c r="E3312" s="227">
        <v>43220</v>
      </c>
      <c r="F3312" s="228">
        <v>583476494.74000001</v>
      </c>
      <c r="G3312" s="229">
        <v>4.3299999999999998E-2</v>
      </c>
    </row>
    <row r="3313" spans="1:7" x14ac:dyDescent="0.25">
      <c r="A3313" s="160" t="s">
        <v>4220</v>
      </c>
      <c r="B3313" s="160" t="s">
        <v>4225</v>
      </c>
      <c r="E3313" s="227">
        <v>43251</v>
      </c>
      <c r="F3313" s="228">
        <v>583464877.41999996</v>
      </c>
      <c r="G3313" s="229">
        <v>4.3299999999999998E-2</v>
      </c>
    </row>
    <row r="3314" spans="1:7" x14ac:dyDescent="0.25">
      <c r="A3314" s="160" t="s">
        <v>4220</v>
      </c>
      <c r="B3314" s="160" t="s">
        <v>4226</v>
      </c>
      <c r="E3314" s="227">
        <v>43281</v>
      </c>
      <c r="F3314" s="228">
        <v>583323195.09000003</v>
      </c>
      <c r="G3314" s="229">
        <v>4.3299999999999998E-2</v>
      </c>
    </row>
    <row r="3315" spans="1:7" x14ac:dyDescent="0.25">
      <c r="A3315" s="160" t="s">
        <v>4220</v>
      </c>
      <c r="B3315" s="160" t="s">
        <v>4227</v>
      </c>
      <c r="E3315" s="227">
        <v>43312</v>
      </c>
      <c r="F3315" s="228">
        <v>583211255.37</v>
      </c>
      <c r="G3315" s="229">
        <v>4.3299999999999998E-2</v>
      </c>
    </row>
    <row r="3316" spans="1:7" x14ac:dyDescent="0.25">
      <c r="A3316" s="160" t="s">
        <v>4220</v>
      </c>
      <c r="B3316" s="160" t="s">
        <v>4228</v>
      </c>
      <c r="E3316" s="227">
        <v>43343</v>
      </c>
      <c r="F3316" s="228">
        <v>583202798.64999998</v>
      </c>
      <c r="G3316" s="229">
        <v>4.3299999999999998E-2</v>
      </c>
    </row>
    <row r="3317" spans="1:7" x14ac:dyDescent="0.25">
      <c r="A3317" s="160" t="s">
        <v>4220</v>
      </c>
      <c r="B3317" s="160" t="s">
        <v>4229</v>
      </c>
      <c r="E3317" s="227">
        <v>43373</v>
      </c>
      <c r="F3317" s="228">
        <v>583198604.5</v>
      </c>
      <c r="G3317" s="229">
        <v>4.3299999999999998E-2</v>
      </c>
    </row>
    <row r="3318" spans="1:7" x14ac:dyDescent="0.25">
      <c r="A3318" s="160" t="s">
        <v>4220</v>
      </c>
      <c r="B3318" s="160" t="s">
        <v>4230</v>
      </c>
      <c r="E3318" s="227">
        <v>43404</v>
      </c>
      <c r="F3318" s="228">
        <v>583312521</v>
      </c>
      <c r="G3318" s="229">
        <v>4.3299999999999998E-2</v>
      </c>
    </row>
    <row r="3319" spans="1:7" x14ac:dyDescent="0.25">
      <c r="A3319" s="160" t="s">
        <v>4220</v>
      </c>
      <c r="B3319" s="160" t="s">
        <v>4231</v>
      </c>
      <c r="E3319" s="227">
        <v>43434</v>
      </c>
      <c r="F3319" s="228">
        <v>583255290.80999994</v>
      </c>
      <c r="G3319" s="229">
        <v>4.3299999999999998E-2</v>
      </c>
    </row>
    <row r="3320" spans="1:7" x14ac:dyDescent="0.25">
      <c r="A3320" s="160" t="s">
        <v>4220</v>
      </c>
      <c r="B3320" s="160" t="s">
        <v>4232</v>
      </c>
      <c r="E3320" s="227">
        <v>43465</v>
      </c>
      <c r="F3320" s="228">
        <v>583094533.98000002</v>
      </c>
      <c r="G3320" s="229">
        <v>4.3299999999999998E-2</v>
      </c>
    </row>
    <row r="3321" spans="1:7" x14ac:dyDescent="0.25">
      <c r="A3321" s="160" t="s">
        <v>4233</v>
      </c>
      <c r="B3321" s="160" t="s">
        <v>4234</v>
      </c>
      <c r="E3321" s="227">
        <v>43131</v>
      </c>
      <c r="F3321" s="228">
        <v>3130665.64</v>
      </c>
      <c r="G3321" s="229">
        <v>4.8399999999999999E-2</v>
      </c>
    </row>
    <row r="3322" spans="1:7" x14ac:dyDescent="0.25">
      <c r="A3322" s="160" t="s">
        <v>4233</v>
      </c>
      <c r="B3322" s="160" t="s">
        <v>4235</v>
      </c>
      <c r="E3322" s="227">
        <v>43159</v>
      </c>
      <c r="F3322" s="228">
        <v>3130665.64</v>
      </c>
      <c r="G3322" s="229">
        <v>4.8399999999999999E-2</v>
      </c>
    </row>
    <row r="3323" spans="1:7" x14ac:dyDescent="0.25">
      <c r="A3323" s="160" t="s">
        <v>4233</v>
      </c>
      <c r="B3323" s="160" t="s">
        <v>4236</v>
      </c>
      <c r="E3323" s="227">
        <v>43190</v>
      </c>
      <c r="F3323" s="228">
        <v>3130665.64</v>
      </c>
      <c r="G3323" s="229">
        <v>4.8399999999999999E-2</v>
      </c>
    </row>
    <row r="3324" spans="1:7" x14ac:dyDescent="0.25">
      <c r="A3324" s="160" t="s">
        <v>4233</v>
      </c>
      <c r="B3324" s="160" t="s">
        <v>4237</v>
      </c>
      <c r="E3324" s="227">
        <v>43220</v>
      </c>
      <c r="F3324" s="228">
        <v>3130665.64</v>
      </c>
      <c r="G3324" s="229">
        <v>4.8399999999999999E-2</v>
      </c>
    </row>
    <row r="3325" spans="1:7" x14ac:dyDescent="0.25">
      <c r="A3325" s="160" t="s">
        <v>4233</v>
      </c>
      <c r="B3325" s="160" t="s">
        <v>4238</v>
      </c>
      <c r="E3325" s="227">
        <v>43251</v>
      </c>
      <c r="F3325" s="228">
        <v>3130665.64</v>
      </c>
      <c r="G3325" s="229">
        <v>4.8399999999999999E-2</v>
      </c>
    </row>
    <row r="3326" spans="1:7" x14ac:dyDescent="0.25">
      <c r="A3326" s="160" t="s">
        <v>4233</v>
      </c>
      <c r="B3326" s="160" t="s">
        <v>4239</v>
      </c>
      <c r="E3326" s="227">
        <v>43281</v>
      </c>
      <c r="F3326" s="228">
        <v>3130665.64</v>
      </c>
      <c r="G3326" s="229">
        <v>4.8399999999999999E-2</v>
      </c>
    </row>
    <row r="3327" spans="1:7" x14ac:dyDescent="0.25">
      <c r="A3327" s="160" t="s">
        <v>4233</v>
      </c>
      <c r="B3327" s="160" t="s">
        <v>4240</v>
      </c>
      <c r="E3327" s="227">
        <v>43312</v>
      </c>
      <c r="F3327" s="228">
        <v>3130665.64</v>
      </c>
      <c r="G3327" s="229">
        <v>4.8399999999999999E-2</v>
      </c>
    </row>
    <row r="3328" spans="1:7" x14ac:dyDescent="0.25">
      <c r="A3328" s="160" t="s">
        <v>4233</v>
      </c>
      <c r="B3328" s="160" t="s">
        <v>4241</v>
      </c>
      <c r="E3328" s="227">
        <v>43343</v>
      </c>
      <c r="F3328" s="228">
        <v>3130665.64</v>
      </c>
      <c r="G3328" s="229">
        <v>4.8399999999999999E-2</v>
      </c>
    </row>
    <row r="3329" spans="1:7" x14ac:dyDescent="0.25">
      <c r="A3329" s="160" t="s">
        <v>4233</v>
      </c>
      <c r="B3329" s="160" t="s">
        <v>4242</v>
      </c>
      <c r="E3329" s="227">
        <v>43373</v>
      </c>
      <c r="F3329" s="228">
        <v>3130665.64</v>
      </c>
      <c r="G3329" s="229">
        <v>4.8399999999999999E-2</v>
      </c>
    </row>
    <row r="3330" spans="1:7" x14ac:dyDescent="0.25">
      <c r="A3330" s="160" t="s">
        <v>4233</v>
      </c>
      <c r="B3330" s="160" t="s">
        <v>4243</v>
      </c>
      <c r="E3330" s="227">
        <v>43404</v>
      </c>
      <c r="F3330" s="228">
        <v>3130665.64</v>
      </c>
      <c r="G3330" s="229">
        <v>4.8399999999999999E-2</v>
      </c>
    </row>
    <row r="3331" spans="1:7" x14ac:dyDescent="0.25">
      <c r="A3331" s="160" t="s">
        <v>4233</v>
      </c>
      <c r="B3331" s="160" t="s">
        <v>4244</v>
      </c>
      <c r="E3331" s="227">
        <v>43434</v>
      </c>
      <c r="F3331" s="228">
        <v>3130665.64</v>
      </c>
      <c r="G3331" s="229">
        <v>4.8399999999999999E-2</v>
      </c>
    </row>
    <row r="3332" spans="1:7" x14ac:dyDescent="0.25">
      <c r="A3332" s="160" t="s">
        <v>4233</v>
      </c>
      <c r="B3332" s="160" t="s">
        <v>4245</v>
      </c>
      <c r="E3332" s="227">
        <v>43465</v>
      </c>
      <c r="F3332" s="228">
        <v>3130665.64</v>
      </c>
      <c r="G3332" s="229">
        <v>4.8399999999999999E-2</v>
      </c>
    </row>
    <row r="3333" spans="1:7" x14ac:dyDescent="0.25">
      <c r="A3333" s="160" t="s">
        <v>4246</v>
      </c>
      <c r="B3333" s="160" t="s">
        <v>4247</v>
      </c>
      <c r="E3333" s="227">
        <v>43131</v>
      </c>
      <c r="F3333" s="228">
        <v>299554249.41000003</v>
      </c>
      <c r="G3333" s="229">
        <v>4.8399999999999999E-2</v>
      </c>
    </row>
    <row r="3334" spans="1:7" x14ac:dyDescent="0.25">
      <c r="A3334" s="160" t="s">
        <v>4246</v>
      </c>
      <c r="B3334" s="160" t="s">
        <v>4248</v>
      </c>
      <c r="E3334" s="227">
        <v>43159</v>
      </c>
      <c r="F3334" s="228">
        <v>299555824.87</v>
      </c>
      <c r="G3334" s="229">
        <v>4.8399999999999999E-2</v>
      </c>
    </row>
    <row r="3335" spans="1:7" x14ac:dyDescent="0.25">
      <c r="A3335" s="160" t="s">
        <v>4246</v>
      </c>
      <c r="B3335" s="160" t="s">
        <v>4249</v>
      </c>
      <c r="E3335" s="227">
        <v>43190</v>
      </c>
      <c r="F3335" s="228">
        <v>299580812.16000003</v>
      </c>
      <c r="G3335" s="229">
        <v>4.8399999999999999E-2</v>
      </c>
    </row>
    <row r="3336" spans="1:7" x14ac:dyDescent="0.25">
      <c r="A3336" s="160" t="s">
        <v>4246</v>
      </c>
      <c r="B3336" s="160" t="s">
        <v>4250</v>
      </c>
      <c r="E3336" s="227">
        <v>43220</v>
      </c>
      <c r="F3336" s="228">
        <v>299912508.62</v>
      </c>
      <c r="G3336" s="229">
        <v>4.8399999999999999E-2</v>
      </c>
    </row>
    <row r="3337" spans="1:7" x14ac:dyDescent="0.25">
      <c r="A3337" s="160" t="s">
        <v>4246</v>
      </c>
      <c r="B3337" s="160" t="s">
        <v>4251</v>
      </c>
      <c r="E3337" s="227">
        <v>43251</v>
      </c>
      <c r="F3337" s="228">
        <v>299901250.63999999</v>
      </c>
      <c r="G3337" s="229">
        <v>4.8399999999999999E-2</v>
      </c>
    </row>
    <row r="3338" spans="1:7" x14ac:dyDescent="0.25">
      <c r="A3338" s="160" t="s">
        <v>4246</v>
      </c>
      <c r="B3338" s="160" t="s">
        <v>4252</v>
      </c>
      <c r="E3338" s="227">
        <v>43281</v>
      </c>
      <c r="F3338" s="228">
        <v>299592183.69</v>
      </c>
      <c r="G3338" s="229">
        <v>4.8399999999999999E-2</v>
      </c>
    </row>
    <row r="3339" spans="1:7" x14ac:dyDescent="0.25">
      <c r="A3339" s="160" t="s">
        <v>4246</v>
      </c>
      <c r="B3339" s="160" t="s">
        <v>4253</v>
      </c>
      <c r="E3339" s="227">
        <v>43312</v>
      </c>
      <c r="F3339" s="228">
        <v>299608862.01999998</v>
      </c>
      <c r="G3339" s="229">
        <v>4.8399999999999999E-2</v>
      </c>
    </row>
    <row r="3340" spans="1:7" x14ac:dyDescent="0.25">
      <c r="A3340" s="160" t="s">
        <v>4246</v>
      </c>
      <c r="B3340" s="160" t="s">
        <v>4254</v>
      </c>
      <c r="E3340" s="227">
        <v>43343</v>
      </c>
      <c r="F3340" s="228">
        <v>299640386.08999997</v>
      </c>
      <c r="G3340" s="229">
        <v>4.8399999999999999E-2</v>
      </c>
    </row>
    <row r="3341" spans="1:7" x14ac:dyDescent="0.25">
      <c r="A3341" s="160" t="s">
        <v>4246</v>
      </c>
      <c r="B3341" s="160" t="s">
        <v>4255</v>
      </c>
      <c r="E3341" s="227">
        <v>43373</v>
      </c>
      <c r="F3341" s="228">
        <v>299701853.42000002</v>
      </c>
      <c r="G3341" s="229">
        <v>4.8399999999999999E-2</v>
      </c>
    </row>
    <row r="3342" spans="1:7" x14ac:dyDescent="0.25">
      <c r="A3342" s="160" t="s">
        <v>4246</v>
      </c>
      <c r="B3342" s="160" t="s">
        <v>4256</v>
      </c>
      <c r="E3342" s="227">
        <v>43404</v>
      </c>
      <c r="F3342" s="228">
        <v>299751103.54000002</v>
      </c>
      <c r="G3342" s="229">
        <v>4.8399999999999999E-2</v>
      </c>
    </row>
    <row r="3343" spans="1:7" x14ac:dyDescent="0.25">
      <c r="A3343" s="160" t="s">
        <v>4246</v>
      </c>
      <c r="B3343" s="160" t="s">
        <v>4257</v>
      </c>
      <c r="E3343" s="227">
        <v>43434</v>
      </c>
      <c r="F3343" s="228">
        <v>299715386.66000003</v>
      </c>
      <c r="G3343" s="229">
        <v>4.8399999999999999E-2</v>
      </c>
    </row>
    <row r="3344" spans="1:7" x14ac:dyDescent="0.25">
      <c r="A3344" s="160" t="s">
        <v>4246</v>
      </c>
      <c r="B3344" s="160" t="s">
        <v>4258</v>
      </c>
      <c r="E3344" s="227">
        <v>43465</v>
      </c>
      <c r="F3344" s="228">
        <v>299676145.05000001</v>
      </c>
      <c r="G3344" s="229">
        <v>4.8399999999999999E-2</v>
      </c>
    </row>
    <row r="3345" spans="1:7" x14ac:dyDescent="0.25">
      <c r="A3345" s="160" t="s">
        <v>4259</v>
      </c>
      <c r="B3345" s="160" t="s">
        <v>4260</v>
      </c>
      <c r="E3345" s="227">
        <v>43131</v>
      </c>
      <c r="F3345" s="228">
        <v>67666311.659999996</v>
      </c>
      <c r="G3345" s="229">
        <v>4.8399999999999999E-2</v>
      </c>
    </row>
    <row r="3346" spans="1:7" x14ac:dyDescent="0.25">
      <c r="A3346" s="160" t="s">
        <v>4259</v>
      </c>
      <c r="B3346" s="160" t="s">
        <v>4261</v>
      </c>
      <c r="E3346" s="227">
        <v>43159</v>
      </c>
      <c r="F3346" s="228">
        <v>67666311.659999996</v>
      </c>
      <c r="G3346" s="229">
        <v>4.8399999999999999E-2</v>
      </c>
    </row>
    <row r="3347" spans="1:7" x14ac:dyDescent="0.25">
      <c r="A3347" s="160" t="s">
        <v>4259</v>
      </c>
      <c r="B3347" s="160" t="s">
        <v>4262</v>
      </c>
      <c r="E3347" s="227">
        <v>43190</v>
      </c>
      <c r="F3347" s="228">
        <v>67665697.129999995</v>
      </c>
      <c r="G3347" s="229">
        <v>4.8399999999999999E-2</v>
      </c>
    </row>
    <row r="3348" spans="1:7" x14ac:dyDescent="0.25">
      <c r="A3348" s="160" t="s">
        <v>4259</v>
      </c>
      <c r="B3348" s="160" t="s">
        <v>4263</v>
      </c>
      <c r="E3348" s="227">
        <v>43220</v>
      </c>
      <c r="F3348" s="228">
        <v>67665082.599999994</v>
      </c>
      <c r="G3348" s="229">
        <v>4.8399999999999999E-2</v>
      </c>
    </row>
    <row r="3349" spans="1:7" x14ac:dyDescent="0.25">
      <c r="A3349" s="160" t="s">
        <v>4259</v>
      </c>
      <c r="B3349" s="160" t="s">
        <v>4264</v>
      </c>
      <c r="E3349" s="227">
        <v>43251</v>
      </c>
      <c r="F3349" s="228">
        <v>67629267.629999995</v>
      </c>
      <c r="G3349" s="229">
        <v>4.8399999999999999E-2</v>
      </c>
    </row>
    <row r="3350" spans="1:7" x14ac:dyDescent="0.25">
      <c r="A3350" s="160" t="s">
        <v>4259</v>
      </c>
      <c r="B3350" s="160" t="s">
        <v>4265</v>
      </c>
      <c r="E3350" s="227">
        <v>43281</v>
      </c>
      <c r="F3350" s="228">
        <v>67593452.659999996</v>
      </c>
      <c r="G3350" s="229">
        <v>4.8399999999999999E-2</v>
      </c>
    </row>
    <row r="3351" spans="1:7" x14ac:dyDescent="0.25">
      <c r="A3351" s="160" t="s">
        <v>4259</v>
      </c>
      <c r="B3351" s="160" t="s">
        <v>4266</v>
      </c>
      <c r="E3351" s="227">
        <v>43312</v>
      </c>
      <c r="F3351" s="228">
        <v>67593452.659999996</v>
      </c>
      <c r="G3351" s="229">
        <v>4.8399999999999999E-2</v>
      </c>
    </row>
    <row r="3352" spans="1:7" x14ac:dyDescent="0.25">
      <c r="A3352" s="160" t="s">
        <v>4259</v>
      </c>
      <c r="B3352" s="160" t="s">
        <v>4267</v>
      </c>
      <c r="E3352" s="227">
        <v>43343</v>
      </c>
      <c r="F3352" s="228">
        <v>67593452.659999996</v>
      </c>
      <c r="G3352" s="229">
        <v>4.8399999999999999E-2</v>
      </c>
    </row>
    <row r="3353" spans="1:7" x14ac:dyDescent="0.25">
      <c r="A3353" s="160" t="s">
        <v>4259</v>
      </c>
      <c r="B3353" s="160" t="s">
        <v>4268</v>
      </c>
      <c r="E3353" s="227">
        <v>43373</v>
      </c>
      <c r="F3353" s="228">
        <v>67593461.390000001</v>
      </c>
      <c r="G3353" s="229">
        <v>4.8399999999999999E-2</v>
      </c>
    </row>
    <row r="3354" spans="1:7" x14ac:dyDescent="0.25">
      <c r="A3354" s="160" t="s">
        <v>4259</v>
      </c>
      <c r="B3354" s="160" t="s">
        <v>4269</v>
      </c>
      <c r="E3354" s="227">
        <v>43404</v>
      </c>
      <c r="F3354" s="228">
        <v>67593470.120000005</v>
      </c>
      <c r="G3354" s="229">
        <v>4.8399999999999999E-2</v>
      </c>
    </row>
    <row r="3355" spans="1:7" x14ac:dyDescent="0.25">
      <c r="A3355" s="160" t="s">
        <v>4259</v>
      </c>
      <c r="B3355" s="160" t="s">
        <v>4270</v>
      </c>
      <c r="E3355" s="227">
        <v>43434</v>
      </c>
      <c r="F3355" s="228">
        <v>67593470.120000005</v>
      </c>
      <c r="G3355" s="229">
        <v>4.8399999999999999E-2</v>
      </c>
    </row>
    <row r="3356" spans="1:7" x14ac:dyDescent="0.25">
      <c r="A3356" s="160" t="s">
        <v>4259</v>
      </c>
      <c r="B3356" s="160" t="s">
        <v>4271</v>
      </c>
      <c r="E3356" s="227">
        <v>43465</v>
      </c>
      <c r="F3356" s="228">
        <v>67592448.629999995</v>
      </c>
      <c r="G3356" s="229">
        <v>4.8399999999999999E-2</v>
      </c>
    </row>
    <row r="3357" spans="1:7" x14ac:dyDescent="0.25">
      <c r="A3357" s="160" t="s">
        <v>4272</v>
      </c>
      <c r="B3357" s="160" t="s">
        <v>4273</v>
      </c>
      <c r="E3357" s="227">
        <v>43131</v>
      </c>
      <c r="F3357" s="228">
        <v>0</v>
      </c>
      <c r="G3357" s="229">
        <v>24</v>
      </c>
    </row>
    <row r="3358" spans="1:7" x14ac:dyDescent="0.25">
      <c r="A3358" s="160" t="s">
        <v>4272</v>
      </c>
      <c r="B3358" s="160" t="s">
        <v>4274</v>
      </c>
      <c r="E3358" s="227">
        <v>43159</v>
      </c>
      <c r="F3358" s="228">
        <v>0</v>
      </c>
      <c r="G3358" s="229">
        <v>24</v>
      </c>
    </row>
    <row r="3359" spans="1:7" x14ac:dyDescent="0.25">
      <c r="A3359" s="160" t="s">
        <v>4272</v>
      </c>
      <c r="B3359" s="160" t="s">
        <v>4275</v>
      </c>
      <c r="E3359" s="227">
        <v>43190</v>
      </c>
      <c r="F3359" s="228">
        <v>0</v>
      </c>
      <c r="G3359" s="229">
        <v>24</v>
      </c>
    </row>
    <row r="3360" spans="1:7" x14ac:dyDescent="0.25">
      <c r="A3360" s="160" t="s">
        <v>4272</v>
      </c>
      <c r="B3360" s="160" t="s">
        <v>4276</v>
      </c>
      <c r="E3360" s="227">
        <v>43220</v>
      </c>
      <c r="F3360" s="228">
        <v>0</v>
      </c>
      <c r="G3360" s="229">
        <v>24</v>
      </c>
    </row>
    <row r="3361" spans="1:7" x14ac:dyDescent="0.25">
      <c r="A3361" s="160" t="s">
        <v>4272</v>
      </c>
      <c r="B3361" s="160" t="s">
        <v>4277</v>
      </c>
      <c r="E3361" s="227">
        <v>43251</v>
      </c>
      <c r="F3361" s="228">
        <v>0</v>
      </c>
      <c r="G3361" s="229">
        <v>24</v>
      </c>
    </row>
    <row r="3362" spans="1:7" x14ac:dyDescent="0.25">
      <c r="A3362" s="160" t="s">
        <v>4272</v>
      </c>
      <c r="B3362" s="160" t="s">
        <v>4278</v>
      </c>
      <c r="E3362" s="227">
        <v>43281</v>
      </c>
      <c r="F3362" s="228">
        <v>0</v>
      </c>
      <c r="G3362" s="229">
        <v>24</v>
      </c>
    </row>
    <row r="3363" spans="1:7" x14ac:dyDescent="0.25">
      <c r="A3363" s="160" t="s">
        <v>4272</v>
      </c>
      <c r="B3363" s="160" t="s">
        <v>4279</v>
      </c>
      <c r="E3363" s="227">
        <v>43312</v>
      </c>
      <c r="F3363" s="228">
        <v>0</v>
      </c>
      <c r="G3363" s="229">
        <v>24</v>
      </c>
    </row>
    <row r="3364" spans="1:7" x14ac:dyDescent="0.25">
      <c r="A3364" s="160" t="s">
        <v>4272</v>
      </c>
      <c r="B3364" s="160" t="s">
        <v>4280</v>
      </c>
      <c r="E3364" s="227">
        <v>43343</v>
      </c>
      <c r="F3364" s="228">
        <v>0</v>
      </c>
      <c r="G3364" s="229">
        <v>24</v>
      </c>
    </row>
    <row r="3365" spans="1:7" x14ac:dyDescent="0.25">
      <c r="A3365" s="160" t="s">
        <v>4272</v>
      </c>
      <c r="B3365" s="160" t="s">
        <v>4281</v>
      </c>
      <c r="E3365" s="227">
        <v>43373</v>
      </c>
      <c r="F3365" s="228">
        <v>0</v>
      </c>
      <c r="G3365" s="229">
        <v>24</v>
      </c>
    </row>
    <row r="3366" spans="1:7" x14ac:dyDescent="0.25">
      <c r="A3366" s="160" t="s">
        <v>4272</v>
      </c>
      <c r="B3366" s="160" t="s">
        <v>4282</v>
      </c>
      <c r="E3366" s="227">
        <v>43404</v>
      </c>
      <c r="F3366" s="228">
        <v>0</v>
      </c>
      <c r="G3366" s="229">
        <v>24</v>
      </c>
    </row>
    <row r="3367" spans="1:7" x14ac:dyDescent="0.25">
      <c r="A3367" s="160" t="s">
        <v>4272</v>
      </c>
      <c r="B3367" s="160" t="s">
        <v>4283</v>
      </c>
      <c r="E3367" s="227">
        <v>43434</v>
      </c>
      <c r="F3367" s="228">
        <v>0</v>
      </c>
      <c r="G3367" s="229">
        <v>24</v>
      </c>
    </row>
    <row r="3368" spans="1:7" x14ac:dyDescent="0.25">
      <c r="A3368" s="160" t="s">
        <v>4272</v>
      </c>
      <c r="B3368" s="160" t="s">
        <v>4284</v>
      </c>
      <c r="E3368" s="227">
        <v>43465</v>
      </c>
      <c r="F3368" s="228">
        <v>0</v>
      </c>
      <c r="G3368" s="229">
        <v>24</v>
      </c>
    </row>
    <row r="3369" spans="1:7" x14ac:dyDescent="0.25">
      <c r="A3369" s="160" t="s">
        <v>4285</v>
      </c>
      <c r="B3369" s="160" t="s">
        <v>4286</v>
      </c>
      <c r="E3369" s="227">
        <v>43131</v>
      </c>
      <c r="F3369" s="228">
        <v>74375981.069999993</v>
      </c>
      <c r="G3369" s="229">
        <v>7.2999999999999992E-3</v>
      </c>
    </row>
    <row r="3370" spans="1:7" x14ac:dyDescent="0.25">
      <c r="A3370" s="160" t="s">
        <v>4285</v>
      </c>
      <c r="B3370" s="160" t="s">
        <v>4287</v>
      </c>
      <c r="E3370" s="227">
        <v>43159</v>
      </c>
      <c r="F3370" s="228">
        <v>74375981.069999993</v>
      </c>
      <c r="G3370" s="229">
        <v>7.2999999999999992E-3</v>
      </c>
    </row>
    <row r="3371" spans="1:7" x14ac:dyDescent="0.25">
      <c r="A3371" s="160" t="s">
        <v>4285</v>
      </c>
      <c r="B3371" s="160" t="s">
        <v>4288</v>
      </c>
      <c r="E3371" s="227">
        <v>43190</v>
      </c>
      <c r="F3371" s="228">
        <v>74375981.069999993</v>
      </c>
      <c r="G3371" s="229">
        <v>7.2999999999999992E-3</v>
      </c>
    </row>
    <row r="3372" spans="1:7" x14ac:dyDescent="0.25">
      <c r="A3372" s="160" t="s">
        <v>4285</v>
      </c>
      <c r="B3372" s="160" t="s">
        <v>4289</v>
      </c>
      <c r="E3372" s="227">
        <v>43220</v>
      </c>
      <c r="F3372" s="228">
        <v>74375981.069999993</v>
      </c>
      <c r="G3372" s="229">
        <v>7.2999999999999992E-3</v>
      </c>
    </row>
    <row r="3373" spans="1:7" x14ac:dyDescent="0.25">
      <c r="A3373" s="160" t="s">
        <v>4285</v>
      </c>
      <c r="B3373" s="160" t="s">
        <v>4290</v>
      </c>
      <c r="E3373" s="227">
        <v>43251</v>
      </c>
      <c r="F3373" s="228">
        <v>74375981.069999993</v>
      </c>
      <c r="G3373" s="229">
        <v>7.2999999999999992E-3</v>
      </c>
    </row>
    <row r="3374" spans="1:7" x14ac:dyDescent="0.25">
      <c r="A3374" s="160" t="s">
        <v>4285</v>
      </c>
      <c r="B3374" s="160" t="s">
        <v>4291</v>
      </c>
      <c r="E3374" s="227">
        <v>43281</v>
      </c>
      <c r="F3374" s="228">
        <v>74375981.069999993</v>
      </c>
      <c r="G3374" s="229">
        <v>7.2999999999999992E-3</v>
      </c>
    </row>
    <row r="3375" spans="1:7" x14ac:dyDescent="0.25">
      <c r="A3375" s="160" t="s">
        <v>4285</v>
      </c>
      <c r="B3375" s="160" t="s">
        <v>4292</v>
      </c>
      <c r="E3375" s="227">
        <v>43312</v>
      </c>
      <c r="F3375" s="228">
        <v>74375981.069999993</v>
      </c>
      <c r="G3375" s="229">
        <v>7.2999999999999992E-3</v>
      </c>
    </row>
    <row r="3376" spans="1:7" x14ac:dyDescent="0.25">
      <c r="A3376" s="160" t="s">
        <v>4285</v>
      </c>
      <c r="B3376" s="160" t="s">
        <v>4293</v>
      </c>
      <c r="E3376" s="227">
        <v>43343</v>
      </c>
      <c r="F3376" s="228">
        <v>74375981.069999993</v>
      </c>
      <c r="G3376" s="229">
        <v>7.2999999999999992E-3</v>
      </c>
    </row>
    <row r="3377" spans="1:7" x14ac:dyDescent="0.25">
      <c r="A3377" s="160" t="s">
        <v>4285</v>
      </c>
      <c r="B3377" s="160" t="s">
        <v>4294</v>
      </c>
      <c r="E3377" s="227">
        <v>43373</v>
      </c>
      <c r="F3377" s="228">
        <v>74355718.209999993</v>
      </c>
      <c r="G3377" s="229">
        <v>7.2999999999999992E-3</v>
      </c>
    </row>
    <row r="3378" spans="1:7" x14ac:dyDescent="0.25">
      <c r="A3378" s="160" t="s">
        <v>4285</v>
      </c>
      <c r="B3378" s="160" t="s">
        <v>4295</v>
      </c>
      <c r="E3378" s="227">
        <v>43404</v>
      </c>
      <c r="F3378" s="228">
        <v>74339170.209999993</v>
      </c>
      <c r="G3378" s="229">
        <v>7.2999999999999992E-3</v>
      </c>
    </row>
    <row r="3379" spans="1:7" x14ac:dyDescent="0.25">
      <c r="A3379" s="160" t="s">
        <v>4285</v>
      </c>
      <c r="B3379" s="160" t="s">
        <v>4296</v>
      </c>
      <c r="E3379" s="227">
        <v>43434</v>
      </c>
      <c r="F3379" s="228">
        <v>74350184.329999998</v>
      </c>
      <c r="G3379" s="229">
        <v>7.2999999999999992E-3</v>
      </c>
    </row>
    <row r="3380" spans="1:7" x14ac:dyDescent="0.25">
      <c r="A3380" s="160" t="s">
        <v>4285</v>
      </c>
      <c r="B3380" s="160" t="s">
        <v>4297</v>
      </c>
      <c r="E3380" s="227">
        <v>43465</v>
      </c>
      <c r="F3380" s="228">
        <v>74713670.290000007</v>
      </c>
      <c r="G3380" s="229">
        <v>7.2999999999999992E-3</v>
      </c>
    </row>
    <row r="3381" spans="1:7" x14ac:dyDescent="0.25">
      <c r="A3381" s="160" t="s">
        <v>4298</v>
      </c>
      <c r="B3381" s="160" t="s">
        <v>4299</v>
      </c>
      <c r="E3381" s="227">
        <v>43131</v>
      </c>
      <c r="F3381" s="228">
        <v>48646143.310000002</v>
      </c>
      <c r="G3381" s="229">
        <v>1.5900000000000001E-2</v>
      </c>
    </row>
    <row r="3382" spans="1:7" x14ac:dyDescent="0.25">
      <c r="A3382" s="160" t="s">
        <v>4298</v>
      </c>
      <c r="B3382" s="160" t="s">
        <v>4300</v>
      </c>
      <c r="E3382" s="227">
        <v>43159</v>
      </c>
      <c r="F3382" s="228">
        <v>48636568.18</v>
      </c>
      <c r="G3382" s="229">
        <v>1.5900000000000001E-2</v>
      </c>
    </row>
    <row r="3383" spans="1:7" x14ac:dyDescent="0.25">
      <c r="A3383" s="160" t="s">
        <v>4298</v>
      </c>
      <c r="B3383" s="160" t="s">
        <v>4301</v>
      </c>
      <c r="E3383" s="227">
        <v>43190</v>
      </c>
      <c r="F3383" s="228">
        <v>48636568.18</v>
      </c>
      <c r="G3383" s="229">
        <v>1.5900000000000001E-2</v>
      </c>
    </row>
    <row r="3384" spans="1:7" x14ac:dyDescent="0.25">
      <c r="A3384" s="160" t="s">
        <v>4298</v>
      </c>
      <c r="B3384" s="160" t="s">
        <v>4302</v>
      </c>
      <c r="E3384" s="227">
        <v>43220</v>
      </c>
      <c r="F3384" s="228">
        <v>48636568.18</v>
      </c>
      <c r="G3384" s="229">
        <v>1.5900000000000001E-2</v>
      </c>
    </row>
    <row r="3385" spans="1:7" x14ac:dyDescent="0.25">
      <c r="A3385" s="160" t="s">
        <v>4298</v>
      </c>
      <c r="B3385" s="160" t="s">
        <v>4303</v>
      </c>
      <c r="E3385" s="227">
        <v>43251</v>
      </c>
      <c r="F3385" s="228">
        <v>48636568.18</v>
      </c>
      <c r="G3385" s="229">
        <v>1.5900000000000001E-2</v>
      </c>
    </row>
    <row r="3386" spans="1:7" x14ac:dyDescent="0.25">
      <c r="A3386" s="160" t="s">
        <v>4298</v>
      </c>
      <c r="B3386" s="160" t="s">
        <v>4304</v>
      </c>
      <c r="E3386" s="227">
        <v>43281</v>
      </c>
      <c r="F3386" s="228">
        <v>48636568.18</v>
      </c>
      <c r="G3386" s="229">
        <v>1.5900000000000001E-2</v>
      </c>
    </row>
    <row r="3387" spans="1:7" x14ac:dyDescent="0.25">
      <c r="A3387" s="160" t="s">
        <v>4298</v>
      </c>
      <c r="B3387" s="160" t="s">
        <v>4305</v>
      </c>
      <c r="E3387" s="227">
        <v>43312</v>
      </c>
      <c r="F3387" s="228">
        <v>48636568.18</v>
      </c>
      <c r="G3387" s="229">
        <v>1.5900000000000001E-2</v>
      </c>
    </row>
    <row r="3388" spans="1:7" x14ac:dyDescent="0.25">
      <c r="A3388" s="160" t="s">
        <v>4298</v>
      </c>
      <c r="B3388" s="160" t="s">
        <v>4306</v>
      </c>
      <c r="E3388" s="227">
        <v>43343</v>
      </c>
      <c r="F3388" s="228">
        <v>48636568.18</v>
      </c>
      <c r="G3388" s="229">
        <v>1.5900000000000001E-2</v>
      </c>
    </row>
    <row r="3389" spans="1:7" x14ac:dyDescent="0.25">
      <c r="A3389" s="160" t="s">
        <v>4298</v>
      </c>
      <c r="B3389" s="160" t="s">
        <v>4307</v>
      </c>
      <c r="E3389" s="227">
        <v>43373</v>
      </c>
      <c r="F3389" s="228">
        <v>48636568.18</v>
      </c>
      <c r="G3389" s="229">
        <v>1.5900000000000001E-2</v>
      </c>
    </row>
    <row r="3390" spans="1:7" x14ac:dyDescent="0.25">
      <c r="A3390" s="160" t="s">
        <v>4298</v>
      </c>
      <c r="B3390" s="160" t="s">
        <v>4308</v>
      </c>
      <c r="E3390" s="227">
        <v>43404</v>
      </c>
      <c r="F3390" s="228">
        <v>48636568.18</v>
      </c>
      <c r="G3390" s="229">
        <v>1.5900000000000001E-2</v>
      </c>
    </row>
    <row r="3391" spans="1:7" x14ac:dyDescent="0.25">
      <c r="A3391" s="160" t="s">
        <v>4298</v>
      </c>
      <c r="B3391" s="160" t="s">
        <v>4309</v>
      </c>
      <c r="E3391" s="227">
        <v>43434</v>
      </c>
      <c r="F3391" s="228">
        <v>48636568.18</v>
      </c>
      <c r="G3391" s="229">
        <v>1.5900000000000001E-2</v>
      </c>
    </row>
    <row r="3392" spans="1:7" x14ac:dyDescent="0.25">
      <c r="A3392" s="160" t="s">
        <v>4298</v>
      </c>
      <c r="B3392" s="160" t="s">
        <v>4310</v>
      </c>
      <c r="E3392" s="227">
        <v>43465</v>
      </c>
      <c r="F3392" s="228">
        <v>49613285.850000001</v>
      </c>
      <c r="G3392" s="229">
        <v>1.5900000000000001E-2</v>
      </c>
    </row>
    <row r="3393" spans="1:7" x14ac:dyDescent="0.25">
      <c r="A3393" s="160" t="s">
        <v>4311</v>
      </c>
      <c r="B3393" s="160" t="s">
        <v>4312</v>
      </c>
      <c r="E3393" s="227">
        <v>43131</v>
      </c>
      <c r="F3393" s="228">
        <v>22755520.699999999</v>
      </c>
      <c r="G3393" s="229">
        <v>0.1153</v>
      </c>
    </row>
    <row r="3394" spans="1:7" x14ac:dyDescent="0.25">
      <c r="A3394" s="160" t="s">
        <v>4311</v>
      </c>
      <c r="B3394" s="160" t="s">
        <v>4313</v>
      </c>
      <c r="E3394" s="227">
        <v>43159</v>
      </c>
      <c r="F3394" s="228">
        <v>22759207.050000001</v>
      </c>
      <c r="G3394" s="229">
        <v>0.1153</v>
      </c>
    </row>
    <row r="3395" spans="1:7" x14ac:dyDescent="0.25">
      <c r="A3395" s="160" t="s">
        <v>4311</v>
      </c>
      <c r="B3395" s="160" t="s">
        <v>4314</v>
      </c>
      <c r="E3395" s="227">
        <v>43190</v>
      </c>
      <c r="F3395" s="228">
        <v>22762893.399999999</v>
      </c>
      <c r="G3395" s="229">
        <v>0.1153</v>
      </c>
    </row>
    <row r="3396" spans="1:7" x14ac:dyDescent="0.25">
      <c r="A3396" s="160" t="s">
        <v>4311</v>
      </c>
      <c r="B3396" s="160" t="s">
        <v>4315</v>
      </c>
      <c r="E3396" s="227">
        <v>43220</v>
      </c>
      <c r="F3396" s="228">
        <v>22762893.399999999</v>
      </c>
      <c r="G3396" s="229">
        <v>0.1153</v>
      </c>
    </row>
    <row r="3397" spans="1:7" x14ac:dyDescent="0.25">
      <c r="A3397" s="160" t="s">
        <v>4311</v>
      </c>
      <c r="B3397" s="160" t="s">
        <v>4316</v>
      </c>
      <c r="E3397" s="227">
        <v>43251</v>
      </c>
      <c r="F3397" s="228">
        <v>22762893.399999999</v>
      </c>
      <c r="G3397" s="229">
        <v>0.1153</v>
      </c>
    </row>
    <row r="3398" spans="1:7" x14ac:dyDescent="0.25">
      <c r="A3398" s="160" t="s">
        <v>4311</v>
      </c>
      <c r="B3398" s="160" t="s">
        <v>4317</v>
      </c>
      <c r="E3398" s="227">
        <v>43281</v>
      </c>
      <c r="F3398" s="228">
        <v>22762893.399999999</v>
      </c>
      <c r="G3398" s="229">
        <v>0.1153</v>
      </c>
    </row>
    <row r="3399" spans="1:7" x14ac:dyDescent="0.25">
      <c r="A3399" s="160" t="s">
        <v>4311</v>
      </c>
      <c r="B3399" s="160" t="s">
        <v>4318</v>
      </c>
      <c r="E3399" s="227">
        <v>43312</v>
      </c>
      <c r="F3399" s="228">
        <v>22762893.399999999</v>
      </c>
      <c r="G3399" s="229">
        <v>0.1153</v>
      </c>
    </row>
    <row r="3400" spans="1:7" x14ac:dyDescent="0.25">
      <c r="A3400" s="160" t="s">
        <v>4311</v>
      </c>
      <c r="B3400" s="160" t="s">
        <v>4319</v>
      </c>
      <c r="E3400" s="227">
        <v>43343</v>
      </c>
      <c r="F3400" s="228">
        <v>22762893.399999999</v>
      </c>
      <c r="G3400" s="229">
        <v>0.1153</v>
      </c>
    </row>
    <row r="3401" spans="1:7" x14ac:dyDescent="0.25">
      <c r="A3401" s="160" t="s">
        <v>4311</v>
      </c>
      <c r="B3401" s="160" t="s">
        <v>4320</v>
      </c>
      <c r="E3401" s="227">
        <v>43373</v>
      </c>
      <c r="F3401" s="228">
        <v>22762893.399999999</v>
      </c>
      <c r="G3401" s="229">
        <v>0.1153</v>
      </c>
    </row>
    <row r="3402" spans="1:7" x14ac:dyDescent="0.25">
      <c r="A3402" s="160" t="s">
        <v>4311</v>
      </c>
      <c r="B3402" s="160" t="s">
        <v>4321</v>
      </c>
      <c r="E3402" s="227">
        <v>43404</v>
      </c>
      <c r="F3402" s="228">
        <v>22762893.399999999</v>
      </c>
      <c r="G3402" s="229">
        <v>0.1153</v>
      </c>
    </row>
    <row r="3403" spans="1:7" x14ac:dyDescent="0.25">
      <c r="A3403" s="160" t="s">
        <v>4311</v>
      </c>
      <c r="B3403" s="160" t="s">
        <v>4322</v>
      </c>
      <c r="E3403" s="227">
        <v>43434</v>
      </c>
      <c r="F3403" s="228">
        <v>22762893.399999999</v>
      </c>
      <c r="G3403" s="229">
        <v>0.1153</v>
      </c>
    </row>
    <row r="3404" spans="1:7" x14ac:dyDescent="0.25">
      <c r="A3404" s="160" t="s">
        <v>4311</v>
      </c>
      <c r="B3404" s="160" t="s">
        <v>4323</v>
      </c>
      <c r="E3404" s="227">
        <v>43465</v>
      </c>
      <c r="F3404" s="228">
        <v>22762893.399999999</v>
      </c>
      <c r="G3404" s="229">
        <v>0.1153</v>
      </c>
    </row>
    <row r="3405" spans="1:7" x14ac:dyDescent="0.25">
      <c r="A3405" s="160" t="s">
        <v>4324</v>
      </c>
      <c r="B3405" s="160" t="s">
        <v>4325</v>
      </c>
      <c r="E3405" s="227">
        <v>43131</v>
      </c>
      <c r="F3405" s="228">
        <v>39371058.789999999</v>
      </c>
      <c r="G3405" s="229">
        <v>8.5599999999999996E-2</v>
      </c>
    </row>
    <row r="3406" spans="1:7" x14ac:dyDescent="0.25">
      <c r="A3406" s="160" t="s">
        <v>4324</v>
      </c>
      <c r="B3406" s="160" t="s">
        <v>4326</v>
      </c>
      <c r="E3406" s="227">
        <v>43159</v>
      </c>
      <c r="F3406" s="228">
        <v>39371058.789999999</v>
      </c>
      <c r="G3406" s="229">
        <v>8.5599999999999996E-2</v>
      </c>
    </row>
    <row r="3407" spans="1:7" x14ac:dyDescent="0.25">
      <c r="A3407" s="160" t="s">
        <v>4324</v>
      </c>
      <c r="B3407" s="160" t="s">
        <v>4327</v>
      </c>
      <c r="E3407" s="227">
        <v>43190</v>
      </c>
      <c r="F3407" s="228">
        <v>39371058.789999999</v>
      </c>
      <c r="G3407" s="229">
        <v>8.5599999999999996E-2</v>
      </c>
    </row>
    <row r="3408" spans="1:7" x14ac:dyDescent="0.25">
      <c r="A3408" s="160" t="s">
        <v>4324</v>
      </c>
      <c r="B3408" s="160" t="s">
        <v>4328</v>
      </c>
      <c r="E3408" s="227">
        <v>43220</v>
      </c>
      <c r="F3408" s="228">
        <v>39371058.789999999</v>
      </c>
      <c r="G3408" s="229">
        <v>8.5599999999999996E-2</v>
      </c>
    </row>
    <row r="3409" spans="1:7" x14ac:dyDescent="0.25">
      <c r="A3409" s="160" t="s">
        <v>4324</v>
      </c>
      <c r="B3409" s="160" t="s">
        <v>4329</v>
      </c>
      <c r="E3409" s="227">
        <v>43251</v>
      </c>
      <c r="F3409" s="228">
        <v>39371058.789999999</v>
      </c>
      <c r="G3409" s="229">
        <v>8.5599999999999996E-2</v>
      </c>
    </row>
    <row r="3410" spans="1:7" x14ac:dyDescent="0.25">
      <c r="A3410" s="160" t="s">
        <v>4324</v>
      </c>
      <c r="B3410" s="160" t="s">
        <v>4330</v>
      </c>
      <c r="E3410" s="227">
        <v>43281</v>
      </c>
      <c r="F3410" s="228">
        <v>39485983.020000003</v>
      </c>
      <c r="G3410" s="229">
        <v>8.5599999999999996E-2</v>
      </c>
    </row>
    <row r="3411" spans="1:7" x14ac:dyDescent="0.25">
      <c r="A3411" s="160" t="s">
        <v>4324</v>
      </c>
      <c r="B3411" s="160" t="s">
        <v>4331</v>
      </c>
      <c r="E3411" s="227">
        <v>43312</v>
      </c>
      <c r="F3411" s="228">
        <v>39929155.32</v>
      </c>
      <c r="G3411" s="229">
        <v>8.5599999999999996E-2</v>
      </c>
    </row>
    <row r="3412" spans="1:7" x14ac:dyDescent="0.25">
      <c r="A3412" s="160" t="s">
        <v>4324</v>
      </c>
      <c r="B3412" s="160" t="s">
        <v>4332</v>
      </c>
      <c r="E3412" s="227">
        <v>43343</v>
      </c>
      <c r="F3412" s="228">
        <v>40257761.700000003</v>
      </c>
      <c r="G3412" s="229">
        <v>8.5599999999999996E-2</v>
      </c>
    </row>
    <row r="3413" spans="1:7" x14ac:dyDescent="0.25">
      <c r="A3413" s="160" t="s">
        <v>4324</v>
      </c>
      <c r="B3413" s="160" t="s">
        <v>4333</v>
      </c>
      <c r="E3413" s="227">
        <v>43373</v>
      </c>
      <c r="F3413" s="228">
        <v>40258119.990000002</v>
      </c>
      <c r="G3413" s="229">
        <v>8.5599999999999996E-2</v>
      </c>
    </row>
    <row r="3414" spans="1:7" x14ac:dyDescent="0.25">
      <c r="A3414" s="160" t="s">
        <v>4324</v>
      </c>
      <c r="B3414" s="160" t="s">
        <v>4334</v>
      </c>
      <c r="E3414" s="227">
        <v>43404</v>
      </c>
      <c r="F3414" s="228">
        <v>40255184.109999999</v>
      </c>
      <c r="G3414" s="229">
        <v>8.5599999999999996E-2</v>
      </c>
    </row>
    <row r="3415" spans="1:7" x14ac:dyDescent="0.25">
      <c r="A3415" s="160" t="s">
        <v>4324</v>
      </c>
      <c r="B3415" s="160" t="s">
        <v>4335</v>
      </c>
      <c r="E3415" s="227">
        <v>43434</v>
      </c>
      <c r="F3415" s="228">
        <v>40252248.229999997</v>
      </c>
      <c r="G3415" s="229">
        <v>8.5599999999999996E-2</v>
      </c>
    </row>
    <row r="3416" spans="1:7" x14ac:dyDescent="0.25">
      <c r="A3416" s="160" t="s">
        <v>4324</v>
      </c>
      <c r="B3416" s="160" t="s">
        <v>4336</v>
      </c>
      <c r="E3416" s="227">
        <v>43465</v>
      </c>
      <c r="F3416" s="228">
        <v>40252248.229999997</v>
      </c>
      <c r="G3416" s="229">
        <v>8.5599999999999996E-2</v>
      </c>
    </row>
    <row r="3417" spans="1:7" x14ac:dyDescent="0.25">
      <c r="A3417" s="160" t="s">
        <v>4337</v>
      </c>
      <c r="B3417" s="160" t="s">
        <v>4338</v>
      </c>
      <c r="E3417" s="227">
        <v>43131</v>
      </c>
      <c r="F3417" s="228">
        <v>44242345.189999998</v>
      </c>
      <c r="G3417" s="229">
        <v>8.5599999999999996E-2</v>
      </c>
    </row>
    <row r="3418" spans="1:7" x14ac:dyDescent="0.25">
      <c r="A3418" s="160" t="s">
        <v>4337</v>
      </c>
      <c r="B3418" s="160" t="s">
        <v>4339</v>
      </c>
      <c r="E3418" s="227">
        <v>43159</v>
      </c>
      <c r="F3418" s="228">
        <v>44242345.189999998</v>
      </c>
      <c r="G3418" s="229">
        <v>8.5599999999999996E-2</v>
      </c>
    </row>
    <row r="3419" spans="1:7" x14ac:dyDescent="0.25">
      <c r="A3419" s="160" t="s">
        <v>4337</v>
      </c>
      <c r="B3419" s="160" t="s">
        <v>4340</v>
      </c>
      <c r="E3419" s="227">
        <v>43190</v>
      </c>
      <c r="F3419" s="228">
        <v>44242345.189999998</v>
      </c>
      <c r="G3419" s="229">
        <v>8.5599999999999996E-2</v>
      </c>
    </row>
    <row r="3420" spans="1:7" x14ac:dyDescent="0.25">
      <c r="A3420" s="160" t="s">
        <v>4337</v>
      </c>
      <c r="B3420" s="160" t="s">
        <v>4341</v>
      </c>
      <c r="E3420" s="227">
        <v>43220</v>
      </c>
      <c r="F3420" s="228">
        <v>44242345.189999998</v>
      </c>
      <c r="G3420" s="229">
        <v>8.5599999999999996E-2</v>
      </c>
    </row>
    <row r="3421" spans="1:7" x14ac:dyDescent="0.25">
      <c r="A3421" s="160" t="s">
        <v>4337</v>
      </c>
      <c r="B3421" s="160" t="s">
        <v>4342</v>
      </c>
      <c r="E3421" s="227">
        <v>43251</v>
      </c>
      <c r="F3421" s="228">
        <v>44242345.189999998</v>
      </c>
      <c r="G3421" s="229">
        <v>8.5599999999999996E-2</v>
      </c>
    </row>
    <row r="3422" spans="1:7" x14ac:dyDescent="0.25">
      <c r="A3422" s="160" t="s">
        <v>4337</v>
      </c>
      <c r="B3422" s="160" t="s">
        <v>4343</v>
      </c>
      <c r="E3422" s="227">
        <v>43281</v>
      </c>
      <c r="F3422" s="228">
        <v>43985561.32</v>
      </c>
      <c r="G3422" s="229">
        <v>8.5599999999999996E-2</v>
      </c>
    </row>
    <row r="3423" spans="1:7" x14ac:dyDescent="0.25">
      <c r="A3423" s="160" t="s">
        <v>4337</v>
      </c>
      <c r="B3423" s="160" t="s">
        <v>4344</v>
      </c>
      <c r="E3423" s="227">
        <v>43312</v>
      </c>
      <c r="F3423" s="228">
        <v>43677420.670000002</v>
      </c>
      <c r="G3423" s="229">
        <v>8.5599999999999996E-2</v>
      </c>
    </row>
    <row r="3424" spans="1:7" x14ac:dyDescent="0.25">
      <c r="A3424" s="160" t="s">
        <v>4337</v>
      </c>
      <c r="B3424" s="160" t="s">
        <v>4345</v>
      </c>
      <c r="E3424" s="227">
        <v>43343</v>
      </c>
      <c r="F3424" s="228">
        <v>43626063.890000001</v>
      </c>
      <c r="G3424" s="229">
        <v>8.5599999999999996E-2</v>
      </c>
    </row>
    <row r="3425" spans="1:7" x14ac:dyDescent="0.25">
      <c r="A3425" s="160" t="s">
        <v>4337</v>
      </c>
      <c r="B3425" s="160" t="s">
        <v>4346</v>
      </c>
      <c r="E3425" s="227">
        <v>43373</v>
      </c>
      <c r="F3425" s="228">
        <v>43626063.890000001</v>
      </c>
      <c r="G3425" s="229">
        <v>8.5599999999999996E-2</v>
      </c>
    </row>
    <row r="3426" spans="1:7" x14ac:dyDescent="0.25">
      <c r="A3426" s="160" t="s">
        <v>4337</v>
      </c>
      <c r="B3426" s="160" t="s">
        <v>4347</v>
      </c>
      <c r="E3426" s="227">
        <v>43404</v>
      </c>
      <c r="F3426" s="228">
        <v>43626063.890000001</v>
      </c>
      <c r="G3426" s="229">
        <v>8.5599999999999996E-2</v>
      </c>
    </row>
    <row r="3427" spans="1:7" x14ac:dyDescent="0.25">
      <c r="A3427" s="160" t="s">
        <v>4337</v>
      </c>
      <c r="B3427" s="160" t="s">
        <v>4348</v>
      </c>
      <c r="E3427" s="227">
        <v>43434</v>
      </c>
      <c r="F3427" s="228">
        <v>43626063.890000001</v>
      </c>
      <c r="G3427" s="229">
        <v>8.5599999999999996E-2</v>
      </c>
    </row>
    <row r="3428" spans="1:7" x14ac:dyDescent="0.25">
      <c r="A3428" s="160" t="s">
        <v>4337</v>
      </c>
      <c r="B3428" s="160" t="s">
        <v>4349</v>
      </c>
      <c r="E3428" s="227">
        <v>43465</v>
      </c>
      <c r="F3428" s="228">
        <v>43626063.890000001</v>
      </c>
      <c r="G3428" s="229">
        <v>8.5599999999999996E-2</v>
      </c>
    </row>
    <row r="3429" spans="1:7" x14ac:dyDescent="0.25">
      <c r="A3429" s="160" t="s">
        <v>4350</v>
      </c>
      <c r="B3429" s="160" t="s">
        <v>4351</v>
      </c>
      <c r="E3429" s="227">
        <v>43131</v>
      </c>
      <c r="F3429" s="228">
        <v>23266196.809999999</v>
      </c>
      <c r="G3429" s="229">
        <v>8.9599999999999999E-2</v>
      </c>
    </row>
    <row r="3430" spans="1:7" x14ac:dyDescent="0.25">
      <c r="A3430" s="160" t="s">
        <v>4350</v>
      </c>
      <c r="B3430" s="160" t="s">
        <v>4352</v>
      </c>
      <c r="E3430" s="227">
        <v>43159</v>
      </c>
      <c r="F3430" s="228">
        <v>23281960.75</v>
      </c>
      <c r="G3430" s="229">
        <v>8.9599999999999999E-2</v>
      </c>
    </row>
    <row r="3431" spans="1:7" x14ac:dyDescent="0.25">
      <c r="A3431" s="160" t="s">
        <v>4350</v>
      </c>
      <c r="B3431" s="160" t="s">
        <v>4353</v>
      </c>
      <c r="E3431" s="227">
        <v>43190</v>
      </c>
      <c r="F3431" s="228">
        <v>23291540.890000001</v>
      </c>
      <c r="G3431" s="229">
        <v>8.9599999999999999E-2</v>
      </c>
    </row>
    <row r="3432" spans="1:7" x14ac:dyDescent="0.25">
      <c r="A3432" s="160" t="s">
        <v>4350</v>
      </c>
      <c r="B3432" s="160" t="s">
        <v>4354</v>
      </c>
      <c r="E3432" s="227">
        <v>43220</v>
      </c>
      <c r="F3432" s="228">
        <v>23301485.789999999</v>
      </c>
      <c r="G3432" s="229">
        <v>8.9599999999999999E-2</v>
      </c>
    </row>
    <row r="3433" spans="1:7" x14ac:dyDescent="0.25">
      <c r="A3433" s="160" t="s">
        <v>4350</v>
      </c>
      <c r="B3433" s="160" t="s">
        <v>4355</v>
      </c>
      <c r="E3433" s="227">
        <v>43251</v>
      </c>
      <c r="F3433" s="228">
        <v>23301917.84</v>
      </c>
      <c r="G3433" s="229">
        <v>8.9599999999999999E-2</v>
      </c>
    </row>
    <row r="3434" spans="1:7" x14ac:dyDescent="0.25">
      <c r="A3434" s="160" t="s">
        <v>4350</v>
      </c>
      <c r="B3434" s="160" t="s">
        <v>4356</v>
      </c>
      <c r="E3434" s="227">
        <v>43281</v>
      </c>
      <c r="F3434" s="228">
        <v>23303182.93</v>
      </c>
      <c r="G3434" s="229">
        <v>8.9599999999999999E-2</v>
      </c>
    </row>
    <row r="3435" spans="1:7" x14ac:dyDescent="0.25">
      <c r="A3435" s="160" t="s">
        <v>4350</v>
      </c>
      <c r="B3435" s="160" t="s">
        <v>4357</v>
      </c>
      <c r="E3435" s="227">
        <v>43312</v>
      </c>
      <c r="F3435" s="228">
        <v>23314668.050000001</v>
      </c>
      <c r="G3435" s="229">
        <v>8.9599999999999999E-2</v>
      </c>
    </row>
    <row r="3436" spans="1:7" x14ac:dyDescent="0.25">
      <c r="A3436" s="160" t="s">
        <v>4350</v>
      </c>
      <c r="B3436" s="160" t="s">
        <v>4358</v>
      </c>
      <c r="E3436" s="227">
        <v>43343</v>
      </c>
      <c r="F3436" s="228">
        <v>23325279.670000002</v>
      </c>
      <c r="G3436" s="229">
        <v>8.9599999999999999E-2</v>
      </c>
    </row>
    <row r="3437" spans="1:7" x14ac:dyDescent="0.25">
      <c r="A3437" s="160" t="s">
        <v>4350</v>
      </c>
      <c r="B3437" s="160" t="s">
        <v>4359</v>
      </c>
      <c r="E3437" s="227">
        <v>43373</v>
      </c>
      <c r="F3437" s="228">
        <v>23324406.16</v>
      </c>
      <c r="G3437" s="229">
        <v>8.9599999999999999E-2</v>
      </c>
    </row>
    <row r="3438" spans="1:7" x14ac:dyDescent="0.25">
      <c r="A3438" s="160" t="s">
        <v>4350</v>
      </c>
      <c r="B3438" s="160" t="s">
        <v>4360</v>
      </c>
      <c r="E3438" s="227">
        <v>43404</v>
      </c>
      <c r="F3438" s="228">
        <v>23335197.390000001</v>
      </c>
      <c r="G3438" s="229">
        <v>8.9599999999999999E-2</v>
      </c>
    </row>
    <row r="3439" spans="1:7" x14ac:dyDescent="0.25">
      <c r="A3439" s="160" t="s">
        <v>4350</v>
      </c>
      <c r="B3439" s="160" t="s">
        <v>4361</v>
      </c>
      <c r="E3439" s="227">
        <v>43434</v>
      </c>
      <c r="F3439" s="228">
        <v>23428764.5</v>
      </c>
      <c r="G3439" s="229">
        <v>8.9599999999999999E-2</v>
      </c>
    </row>
    <row r="3440" spans="1:7" x14ac:dyDescent="0.25">
      <c r="A3440" s="160" t="s">
        <v>4350</v>
      </c>
      <c r="B3440" s="160" t="s">
        <v>4362</v>
      </c>
      <c r="E3440" s="227">
        <v>43465</v>
      </c>
      <c r="F3440" s="228">
        <v>23511540.379999999</v>
      </c>
      <c r="G3440" s="229">
        <v>8.9599999999999999E-2</v>
      </c>
    </row>
    <row r="3441" spans="1:7" x14ac:dyDescent="0.25">
      <c r="A3441" s="160" t="s">
        <v>4363</v>
      </c>
      <c r="B3441" s="160" t="s">
        <v>4364</v>
      </c>
      <c r="E3441" s="227">
        <v>43131</v>
      </c>
      <c r="F3441" s="228">
        <v>14781296.82</v>
      </c>
      <c r="G3441" s="229">
        <v>8.9599999999999999E-2</v>
      </c>
    </row>
    <row r="3442" spans="1:7" x14ac:dyDescent="0.25">
      <c r="A3442" s="160" t="s">
        <v>4363</v>
      </c>
      <c r="B3442" s="160" t="s">
        <v>4365</v>
      </c>
      <c r="E3442" s="227">
        <v>43159</v>
      </c>
      <c r="F3442" s="228">
        <v>14781296.82</v>
      </c>
      <c r="G3442" s="229">
        <v>8.9599999999999999E-2</v>
      </c>
    </row>
    <row r="3443" spans="1:7" x14ac:dyDescent="0.25">
      <c r="A3443" s="160" t="s">
        <v>4363</v>
      </c>
      <c r="B3443" s="160" t="s">
        <v>4366</v>
      </c>
      <c r="E3443" s="227">
        <v>43190</v>
      </c>
      <c r="F3443" s="228">
        <v>14781296.82</v>
      </c>
      <c r="G3443" s="229">
        <v>8.9599999999999999E-2</v>
      </c>
    </row>
    <row r="3444" spans="1:7" x14ac:dyDescent="0.25">
      <c r="A3444" s="160" t="s">
        <v>4363</v>
      </c>
      <c r="B3444" s="160" t="s">
        <v>4367</v>
      </c>
      <c r="E3444" s="227">
        <v>43220</v>
      </c>
      <c r="F3444" s="228">
        <v>14781296.82</v>
      </c>
      <c r="G3444" s="229">
        <v>8.9599999999999999E-2</v>
      </c>
    </row>
    <row r="3445" spans="1:7" x14ac:dyDescent="0.25">
      <c r="A3445" s="160" t="s">
        <v>4363</v>
      </c>
      <c r="B3445" s="160" t="s">
        <v>4368</v>
      </c>
      <c r="E3445" s="227">
        <v>43251</v>
      </c>
      <c r="F3445" s="228">
        <v>14781296.82</v>
      </c>
      <c r="G3445" s="229">
        <v>8.9599999999999999E-2</v>
      </c>
    </row>
    <row r="3446" spans="1:7" x14ac:dyDescent="0.25">
      <c r="A3446" s="160" t="s">
        <v>4363</v>
      </c>
      <c r="B3446" s="160" t="s">
        <v>4369</v>
      </c>
      <c r="E3446" s="227">
        <v>43281</v>
      </c>
      <c r="F3446" s="228">
        <v>14821371.52</v>
      </c>
      <c r="G3446" s="229">
        <v>8.9599999999999999E-2</v>
      </c>
    </row>
    <row r="3447" spans="1:7" x14ac:dyDescent="0.25">
      <c r="A3447" s="160" t="s">
        <v>4363</v>
      </c>
      <c r="B3447" s="160" t="s">
        <v>4370</v>
      </c>
      <c r="E3447" s="227">
        <v>43312</v>
      </c>
      <c r="F3447" s="228">
        <v>14821371.52</v>
      </c>
      <c r="G3447" s="229">
        <v>8.9599999999999999E-2</v>
      </c>
    </row>
    <row r="3448" spans="1:7" x14ac:dyDescent="0.25">
      <c r="A3448" s="160" t="s">
        <v>4363</v>
      </c>
      <c r="B3448" s="160" t="s">
        <v>4371</v>
      </c>
      <c r="E3448" s="227">
        <v>43343</v>
      </c>
      <c r="F3448" s="228">
        <v>14781296.82</v>
      </c>
      <c r="G3448" s="229">
        <v>8.9599999999999999E-2</v>
      </c>
    </row>
    <row r="3449" spans="1:7" x14ac:dyDescent="0.25">
      <c r="A3449" s="160" t="s">
        <v>4363</v>
      </c>
      <c r="B3449" s="160" t="s">
        <v>4372</v>
      </c>
      <c r="E3449" s="227">
        <v>43373</v>
      </c>
      <c r="F3449" s="228">
        <v>14781296.82</v>
      </c>
      <c r="G3449" s="229">
        <v>8.9599999999999999E-2</v>
      </c>
    </row>
    <row r="3450" spans="1:7" x14ac:dyDescent="0.25">
      <c r="A3450" s="160" t="s">
        <v>4363</v>
      </c>
      <c r="B3450" s="160" t="s">
        <v>4373</v>
      </c>
      <c r="E3450" s="227">
        <v>43404</v>
      </c>
      <c r="F3450" s="228">
        <v>14781296.82</v>
      </c>
      <c r="G3450" s="229">
        <v>8.9599999999999999E-2</v>
      </c>
    </row>
    <row r="3451" spans="1:7" x14ac:dyDescent="0.25">
      <c r="A3451" s="160" t="s">
        <v>4363</v>
      </c>
      <c r="B3451" s="160" t="s">
        <v>4374</v>
      </c>
      <c r="E3451" s="227">
        <v>43434</v>
      </c>
      <c r="F3451" s="228">
        <v>14781296.82</v>
      </c>
      <c r="G3451" s="229">
        <v>8.9599999999999999E-2</v>
      </c>
    </row>
    <row r="3452" spans="1:7" x14ac:dyDescent="0.25">
      <c r="A3452" s="160" t="s">
        <v>4363</v>
      </c>
      <c r="B3452" s="160" t="s">
        <v>4375</v>
      </c>
      <c r="E3452" s="227">
        <v>43465</v>
      </c>
      <c r="F3452" s="228">
        <v>14781296.82</v>
      </c>
      <c r="G3452" s="229">
        <v>8.9599999999999999E-2</v>
      </c>
    </row>
    <row r="3453" spans="1:7" x14ac:dyDescent="0.25">
      <c r="A3453" s="160" t="s">
        <v>4376</v>
      </c>
      <c r="B3453" s="160" t="s">
        <v>4377</v>
      </c>
      <c r="E3453" s="227">
        <v>43131</v>
      </c>
      <c r="F3453" s="228">
        <v>7769061.3399999999</v>
      </c>
      <c r="G3453" s="229">
        <v>9.5999999999999992E-3</v>
      </c>
    </row>
    <row r="3454" spans="1:7" x14ac:dyDescent="0.25">
      <c r="A3454" s="160" t="s">
        <v>4376</v>
      </c>
      <c r="B3454" s="160" t="s">
        <v>4378</v>
      </c>
      <c r="E3454" s="227">
        <v>43159</v>
      </c>
      <c r="F3454" s="228">
        <v>7769294.0999999996</v>
      </c>
      <c r="G3454" s="229">
        <v>9.5999999999999992E-3</v>
      </c>
    </row>
    <row r="3455" spans="1:7" x14ac:dyDescent="0.25">
      <c r="A3455" s="160" t="s">
        <v>4376</v>
      </c>
      <c r="B3455" s="160" t="s">
        <v>4379</v>
      </c>
      <c r="E3455" s="227">
        <v>43190</v>
      </c>
      <c r="F3455" s="228">
        <v>7769621.71</v>
      </c>
      <c r="G3455" s="229">
        <v>9.5999999999999992E-3</v>
      </c>
    </row>
    <row r="3456" spans="1:7" x14ac:dyDescent="0.25">
      <c r="A3456" s="160" t="s">
        <v>4376</v>
      </c>
      <c r="B3456" s="160" t="s">
        <v>4380</v>
      </c>
      <c r="E3456" s="227">
        <v>43220</v>
      </c>
      <c r="F3456" s="228">
        <v>7770143.2599999998</v>
      </c>
      <c r="G3456" s="229">
        <v>9.5999999999999992E-3</v>
      </c>
    </row>
    <row r="3457" spans="1:7" x14ac:dyDescent="0.25">
      <c r="A3457" s="160" t="s">
        <v>4376</v>
      </c>
      <c r="B3457" s="160" t="s">
        <v>4381</v>
      </c>
      <c r="E3457" s="227">
        <v>43251</v>
      </c>
      <c r="F3457" s="228">
        <v>8040004.6299999999</v>
      </c>
      <c r="G3457" s="229">
        <v>9.5999999999999992E-3</v>
      </c>
    </row>
    <row r="3458" spans="1:7" x14ac:dyDescent="0.25">
      <c r="A3458" s="160" t="s">
        <v>4376</v>
      </c>
      <c r="B3458" s="160" t="s">
        <v>4382</v>
      </c>
      <c r="E3458" s="227">
        <v>43281</v>
      </c>
      <c r="F3458" s="228">
        <v>8312964.2000000002</v>
      </c>
      <c r="G3458" s="229">
        <v>9.5999999999999992E-3</v>
      </c>
    </row>
    <row r="3459" spans="1:7" x14ac:dyDescent="0.25">
      <c r="A3459" s="160" t="s">
        <v>4376</v>
      </c>
      <c r="B3459" s="160" t="s">
        <v>4383</v>
      </c>
      <c r="E3459" s="227">
        <v>43312</v>
      </c>
      <c r="F3459" s="228">
        <v>8313427.5199999996</v>
      </c>
      <c r="G3459" s="229">
        <v>9.5999999999999992E-3</v>
      </c>
    </row>
    <row r="3460" spans="1:7" x14ac:dyDescent="0.25">
      <c r="A3460" s="160" t="s">
        <v>4376</v>
      </c>
      <c r="B3460" s="160" t="s">
        <v>4384</v>
      </c>
      <c r="E3460" s="227">
        <v>43343</v>
      </c>
      <c r="F3460" s="228">
        <v>8310509.9100000001</v>
      </c>
      <c r="G3460" s="229">
        <v>9.5999999999999992E-3</v>
      </c>
    </row>
    <row r="3461" spans="1:7" x14ac:dyDescent="0.25">
      <c r="A3461" s="160" t="s">
        <v>4376</v>
      </c>
      <c r="B3461" s="160" t="s">
        <v>4385</v>
      </c>
      <c r="E3461" s="227">
        <v>43373</v>
      </c>
      <c r="F3461" s="228">
        <v>8310509.9100000001</v>
      </c>
      <c r="G3461" s="229">
        <v>9.5999999999999992E-3</v>
      </c>
    </row>
    <row r="3462" spans="1:7" x14ac:dyDescent="0.25">
      <c r="A3462" s="160" t="s">
        <v>4376</v>
      </c>
      <c r="B3462" s="160" t="s">
        <v>4386</v>
      </c>
      <c r="E3462" s="227">
        <v>43404</v>
      </c>
      <c r="F3462" s="228">
        <v>8310509.9100000001</v>
      </c>
      <c r="G3462" s="229">
        <v>9.5999999999999992E-3</v>
      </c>
    </row>
    <row r="3463" spans="1:7" x14ac:dyDescent="0.25">
      <c r="A3463" s="160" t="s">
        <v>4376</v>
      </c>
      <c r="B3463" s="160" t="s">
        <v>4387</v>
      </c>
      <c r="E3463" s="227">
        <v>43434</v>
      </c>
      <c r="F3463" s="228">
        <v>8713529.4700000007</v>
      </c>
      <c r="G3463" s="229">
        <v>9.5999999999999992E-3</v>
      </c>
    </row>
    <row r="3464" spans="1:7" x14ac:dyDescent="0.25">
      <c r="A3464" s="160" t="s">
        <v>4376</v>
      </c>
      <c r="B3464" s="160" t="s">
        <v>4388</v>
      </c>
      <c r="E3464" s="227">
        <v>43465</v>
      </c>
      <c r="F3464" s="228">
        <v>9160617.2899999991</v>
      </c>
      <c r="G3464" s="229">
        <v>9.5999999999999992E-3</v>
      </c>
    </row>
    <row r="3465" spans="1:7" x14ac:dyDescent="0.25">
      <c r="A3465" s="160" t="s">
        <v>4389</v>
      </c>
      <c r="B3465" s="160" t="s">
        <v>4390</v>
      </c>
      <c r="E3465" s="227">
        <v>43131</v>
      </c>
      <c r="F3465" s="228">
        <v>18514397.780000001</v>
      </c>
      <c r="G3465" s="229">
        <v>9.5999999999999992E-3</v>
      </c>
    </row>
    <row r="3466" spans="1:7" x14ac:dyDescent="0.25">
      <c r="A3466" s="160" t="s">
        <v>4389</v>
      </c>
      <c r="B3466" s="160" t="s">
        <v>4391</v>
      </c>
      <c r="E3466" s="227">
        <v>43159</v>
      </c>
      <c r="F3466" s="228">
        <v>18514397.780000001</v>
      </c>
      <c r="G3466" s="229">
        <v>9.5999999999999992E-3</v>
      </c>
    </row>
    <row r="3467" spans="1:7" x14ac:dyDescent="0.25">
      <c r="A3467" s="160" t="s">
        <v>4389</v>
      </c>
      <c r="B3467" s="160" t="s">
        <v>4392</v>
      </c>
      <c r="E3467" s="227">
        <v>43190</v>
      </c>
      <c r="F3467" s="228">
        <v>18514397.780000001</v>
      </c>
      <c r="G3467" s="229">
        <v>9.5999999999999992E-3</v>
      </c>
    </row>
    <row r="3468" spans="1:7" x14ac:dyDescent="0.25">
      <c r="A3468" s="160" t="s">
        <v>4389</v>
      </c>
      <c r="B3468" s="160" t="s">
        <v>4393</v>
      </c>
      <c r="E3468" s="227">
        <v>43220</v>
      </c>
      <c r="F3468" s="228">
        <v>18514397.780000001</v>
      </c>
      <c r="G3468" s="229">
        <v>9.5999999999999992E-3</v>
      </c>
    </row>
    <row r="3469" spans="1:7" x14ac:dyDescent="0.25">
      <c r="A3469" s="160" t="s">
        <v>4389</v>
      </c>
      <c r="B3469" s="160" t="s">
        <v>4394</v>
      </c>
      <c r="E3469" s="227">
        <v>43251</v>
      </c>
      <c r="F3469" s="228">
        <v>18514397.780000001</v>
      </c>
      <c r="G3469" s="229">
        <v>9.5999999999999992E-3</v>
      </c>
    </row>
    <row r="3470" spans="1:7" x14ac:dyDescent="0.25">
      <c r="A3470" s="160" t="s">
        <v>4389</v>
      </c>
      <c r="B3470" s="160" t="s">
        <v>4395</v>
      </c>
      <c r="E3470" s="227">
        <v>43281</v>
      </c>
      <c r="F3470" s="228">
        <v>18514397.780000001</v>
      </c>
      <c r="G3470" s="229">
        <v>9.5999999999999992E-3</v>
      </c>
    </row>
    <row r="3471" spans="1:7" x14ac:dyDescent="0.25">
      <c r="A3471" s="160" t="s">
        <v>4389</v>
      </c>
      <c r="B3471" s="160" t="s">
        <v>4396</v>
      </c>
      <c r="E3471" s="227">
        <v>43312</v>
      </c>
      <c r="F3471" s="228">
        <v>18514397.780000001</v>
      </c>
      <c r="G3471" s="229">
        <v>9.5999999999999992E-3</v>
      </c>
    </row>
    <row r="3472" spans="1:7" x14ac:dyDescent="0.25">
      <c r="A3472" s="160" t="s">
        <v>4389</v>
      </c>
      <c r="B3472" s="160" t="s">
        <v>4397</v>
      </c>
      <c r="E3472" s="227">
        <v>43343</v>
      </c>
      <c r="F3472" s="228">
        <v>18514397.780000001</v>
      </c>
      <c r="G3472" s="229">
        <v>9.5999999999999992E-3</v>
      </c>
    </row>
    <row r="3473" spans="1:7" x14ac:dyDescent="0.25">
      <c r="A3473" s="160" t="s">
        <v>4389</v>
      </c>
      <c r="B3473" s="160" t="s">
        <v>4398</v>
      </c>
      <c r="E3473" s="227">
        <v>43373</v>
      </c>
      <c r="F3473" s="228">
        <v>18514397.780000001</v>
      </c>
      <c r="G3473" s="229">
        <v>9.5999999999999992E-3</v>
      </c>
    </row>
    <row r="3474" spans="1:7" x14ac:dyDescent="0.25">
      <c r="A3474" s="160" t="s">
        <v>4389</v>
      </c>
      <c r="B3474" s="160" t="s">
        <v>4399</v>
      </c>
      <c r="E3474" s="227">
        <v>43404</v>
      </c>
      <c r="F3474" s="228">
        <v>18514397.780000001</v>
      </c>
      <c r="G3474" s="229">
        <v>9.5999999999999992E-3</v>
      </c>
    </row>
    <row r="3475" spans="1:7" x14ac:dyDescent="0.25">
      <c r="A3475" s="160" t="s">
        <v>4389</v>
      </c>
      <c r="B3475" s="160" t="s">
        <v>4400</v>
      </c>
      <c r="E3475" s="227">
        <v>43434</v>
      </c>
      <c r="F3475" s="228">
        <v>18247010.969999999</v>
      </c>
      <c r="G3475" s="229">
        <v>9.5999999999999992E-3</v>
      </c>
    </row>
    <row r="3476" spans="1:7" x14ac:dyDescent="0.25">
      <c r="A3476" s="160" t="s">
        <v>4389</v>
      </c>
      <c r="B3476" s="160" t="s">
        <v>4401</v>
      </c>
      <c r="E3476" s="227">
        <v>43465</v>
      </c>
      <c r="F3476" s="228">
        <v>17979624.149999999</v>
      </c>
      <c r="G3476" s="229">
        <v>9.5999999999999992E-3</v>
      </c>
    </row>
    <row r="3477" spans="1:7" x14ac:dyDescent="0.25">
      <c r="A3477" s="160" t="s">
        <v>4402</v>
      </c>
      <c r="B3477" s="160" t="s">
        <v>4403</v>
      </c>
      <c r="E3477" s="227">
        <v>43131</v>
      </c>
      <c r="F3477" s="228">
        <v>0</v>
      </c>
      <c r="G3477" s="229">
        <v>0</v>
      </c>
    </row>
    <row r="3478" spans="1:7" x14ac:dyDescent="0.25">
      <c r="A3478" s="160" t="s">
        <v>4402</v>
      </c>
      <c r="B3478" s="160" t="s">
        <v>4404</v>
      </c>
      <c r="E3478" s="227">
        <v>43159</v>
      </c>
      <c r="F3478" s="228">
        <v>0</v>
      </c>
      <c r="G3478" s="229">
        <v>0</v>
      </c>
    </row>
    <row r="3479" spans="1:7" x14ac:dyDescent="0.25">
      <c r="A3479" s="160" t="s">
        <v>4402</v>
      </c>
      <c r="B3479" s="160" t="s">
        <v>4405</v>
      </c>
      <c r="E3479" s="227">
        <v>43190</v>
      </c>
      <c r="F3479" s="228">
        <v>0</v>
      </c>
      <c r="G3479" s="229">
        <v>0</v>
      </c>
    </row>
    <row r="3480" spans="1:7" x14ac:dyDescent="0.25">
      <c r="A3480" s="160" t="s">
        <v>4402</v>
      </c>
      <c r="B3480" s="160" t="s">
        <v>4406</v>
      </c>
      <c r="E3480" s="227">
        <v>43220</v>
      </c>
      <c r="F3480" s="228">
        <v>0</v>
      </c>
      <c r="G3480" s="229">
        <v>0</v>
      </c>
    </row>
    <row r="3481" spans="1:7" x14ac:dyDescent="0.25">
      <c r="A3481" s="160" t="s">
        <v>4402</v>
      </c>
      <c r="B3481" s="160" t="s">
        <v>4407</v>
      </c>
      <c r="E3481" s="227">
        <v>43251</v>
      </c>
      <c r="F3481" s="228">
        <v>0</v>
      </c>
      <c r="G3481" s="229">
        <v>0</v>
      </c>
    </row>
    <row r="3482" spans="1:7" x14ac:dyDescent="0.25">
      <c r="A3482" s="160" t="s">
        <v>4402</v>
      </c>
      <c r="B3482" s="160" t="s">
        <v>4408</v>
      </c>
      <c r="E3482" s="227">
        <v>43281</v>
      </c>
      <c r="F3482" s="228">
        <v>0</v>
      </c>
      <c r="G3482" s="229">
        <v>0</v>
      </c>
    </row>
    <row r="3483" spans="1:7" x14ac:dyDescent="0.25">
      <c r="A3483" s="160" t="s">
        <v>4402</v>
      </c>
      <c r="B3483" s="160" t="s">
        <v>4409</v>
      </c>
      <c r="E3483" s="227">
        <v>43312</v>
      </c>
      <c r="F3483" s="228">
        <v>0</v>
      </c>
      <c r="G3483" s="229">
        <v>0</v>
      </c>
    </row>
    <row r="3484" spans="1:7" x14ac:dyDescent="0.25">
      <c r="A3484" s="160" t="s">
        <v>4402</v>
      </c>
      <c r="B3484" s="160" t="s">
        <v>4410</v>
      </c>
      <c r="E3484" s="227">
        <v>43343</v>
      </c>
      <c r="F3484" s="228">
        <v>0</v>
      </c>
      <c r="G3484" s="229">
        <v>0</v>
      </c>
    </row>
    <row r="3485" spans="1:7" x14ac:dyDescent="0.25">
      <c r="A3485" s="160" t="s">
        <v>4402</v>
      </c>
      <c r="B3485" s="160" t="s">
        <v>4411</v>
      </c>
      <c r="E3485" s="227">
        <v>43373</v>
      </c>
      <c r="F3485" s="228">
        <v>0</v>
      </c>
      <c r="G3485" s="229">
        <v>0</v>
      </c>
    </row>
    <row r="3486" spans="1:7" x14ac:dyDescent="0.25">
      <c r="A3486" s="160" t="s">
        <v>4402</v>
      </c>
      <c r="B3486" s="160" t="s">
        <v>4412</v>
      </c>
      <c r="E3486" s="227">
        <v>43404</v>
      </c>
      <c r="F3486" s="228">
        <v>0</v>
      </c>
      <c r="G3486" s="229">
        <v>0</v>
      </c>
    </row>
    <row r="3487" spans="1:7" x14ac:dyDescent="0.25">
      <c r="A3487" s="160" t="s">
        <v>4402</v>
      </c>
      <c r="B3487" s="160" t="s">
        <v>4413</v>
      </c>
      <c r="E3487" s="227">
        <v>43434</v>
      </c>
      <c r="F3487" s="228">
        <v>0</v>
      </c>
      <c r="G3487" s="229">
        <v>0</v>
      </c>
    </row>
    <row r="3488" spans="1:7" x14ac:dyDescent="0.25">
      <c r="A3488" s="160" t="s">
        <v>4402</v>
      </c>
      <c r="B3488" s="160" t="s">
        <v>4414</v>
      </c>
      <c r="E3488" s="227">
        <v>43465</v>
      </c>
      <c r="F3488" s="228">
        <v>0</v>
      </c>
      <c r="G3488" s="229">
        <v>0</v>
      </c>
    </row>
    <row r="3489" spans="1:7" x14ac:dyDescent="0.25">
      <c r="A3489" s="160" t="s">
        <v>4415</v>
      </c>
      <c r="B3489" s="160" t="s">
        <v>4416</v>
      </c>
      <c r="E3489" s="227">
        <v>43131</v>
      </c>
      <c r="F3489" s="228">
        <v>406679.71</v>
      </c>
      <c r="G3489" s="229">
        <v>5.1200000000000002E-2</v>
      </c>
    </row>
    <row r="3490" spans="1:7" x14ac:dyDescent="0.25">
      <c r="A3490" s="160" t="s">
        <v>4415</v>
      </c>
      <c r="B3490" s="160" t="s">
        <v>4417</v>
      </c>
      <c r="E3490" s="227">
        <v>43159</v>
      </c>
      <c r="F3490" s="228">
        <v>406679.71</v>
      </c>
      <c r="G3490" s="229">
        <v>5.1200000000000002E-2</v>
      </c>
    </row>
    <row r="3491" spans="1:7" x14ac:dyDescent="0.25">
      <c r="A3491" s="160" t="s">
        <v>4415</v>
      </c>
      <c r="B3491" s="160" t="s">
        <v>4418</v>
      </c>
      <c r="E3491" s="227">
        <v>43190</v>
      </c>
      <c r="F3491" s="228">
        <v>417044.58</v>
      </c>
      <c r="G3491" s="229">
        <v>5.1200000000000002E-2</v>
      </c>
    </row>
    <row r="3492" spans="1:7" x14ac:dyDescent="0.25">
      <c r="A3492" s="160" t="s">
        <v>4415</v>
      </c>
      <c r="B3492" s="160" t="s">
        <v>4419</v>
      </c>
      <c r="E3492" s="227">
        <v>43220</v>
      </c>
      <c r="F3492" s="228">
        <v>427409.45</v>
      </c>
      <c r="G3492" s="229">
        <v>5.1200000000000002E-2</v>
      </c>
    </row>
    <row r="3493" spans="1:7" x14ac:dyDescent="0.25">
      <c r="A3493" s="160" t="s">
        <v>4415</v>
      </c>
      <c r="B3493" s="160" t="s">
        <v>4420</v>
      </c>
      <c r="E3493" s="227">
        <v>43251</v>
      </c>
      <c r="F3493" s="228">
        <v>427409.45</v>
      </c>
      <c r="G3493" s="229">
        <v>5.1200000000000002E-2</v>
      </c>
    </row>
    <row r="3494" spans="1:7" x14ac:dyDescent="0.25">
      <c r="A3494" s="160" t="s">
        <v>4415</v>
      </c>
      <c r="B3494" s="160" t="s">
        <v>4421</v>
      </c>
      <c r="E3494" s="227">
        <v>43281</v>
      </c>
      <c r="F3494" s="228">
        <v>427409.45</v>
      </c>
      <c r="G3494" s="229">
        <v>5.1200000000000002E-2</v>
      </c>
    </row>
    <row r="3495" spans="1:7" x14ac:dyDescent="0.25">
      <c r="A3495" s="160" t="s">
        <v>4415</v>
      </c>
      <c r="B3495" s="160" t="s">
        <v>4422</v>
      </c>
      <c r="E3495" s="227">
        <v>43312</v>
      </c>
      <c r="F3495" s="228">
        <v>427409.45</v>
      </c>
      <c r="G3495" s="229">
        <v>5.1200000000000002E-2</v>
      </c>
    </row>
    <row r="3496" spans="1:7" x14ac:dyDescent="0.25">
      <c r="A3496" s="160" t="s">
        <v>4415</v>
      </c>
      <c r="B3496" s="160" t="s">
        <v>4423</v>
      </c>
      <c r="E3496" s="227">
        <v>43343</v>
      </c>
      <c r="F3496" s="228">
        <v>427409.45</v>
      </c>
      <c r="G3496" s="229">
        <v>5.1200000000000002E-2</v>
      </c>
    </row>
    <row r="3497" spans="1:7" x14ac:dyDescent="0.25">
      <c r="A3497" s="160" t="s">
        <v>4415</v>
      </c>
      <c r="B3497" s="160" t="s">
        <v>4424</v>
      </c>
      <c r="E3497" s="227">
        <v>43373</v>
      </c>
      <c r="F3497" s="228">
        <v>427409.45</v>
      </c>
      <c r="G3497" s="229">
        <v>5.1200000000000002E-2</v>
      </c>
    </row>
    <row r="3498" spans="1:7" x14ac:dyDescent="0.25">
      <c r="A3498" s="160" t="s">
        <v>4415</v>
      </c>
      <c r="B3498" s="160" t="s">
        <v>4425</v>
      </c>
      <c r="E3498" s="227">
        <v>43404</v>
      </c>
      <c r="F3498" s="228">
        <v>427409.45</v>
      </c>
      <c r="G3498" s="229">
        <v>5.1200000000000002E-2</v>
      </c>
    </row>
    <row r="3499" spans="1:7" x14ac:dyDescent="0.25">
      <c r="A3499" s="160" t="s">
        <v>4415</v>
      </c>
      <c r="B3499" s="160" t="s">
        <v>4426</v>
      </c>
      <c r="E3499" s="227">
        <v>43434</v>
      </c>
      <c r="F3499" s="228">
        <v>427409.45</v>
      </c>
      <c r="G3499" s="229">
        <v>5.1200000000000002E-2</v>
      </c>
    </row>
    <row r="3500" spans="1:7" x14ac:dyDescent="0.25">
      <c r="A3500" s="160" t="s">
        <v>4415</v>
      </c>
      <c r="B3500" s="160" t="s">
        <v>4427</v>
      </c>
      <c r="E3500" s="227">
        <v>43465</v>
      </c>
      <c r="F3500" s="228">
        <v>427409.45</v>
      </c>
      <c r="G3500" s="229">
        <v>5.1200000000000002E-2</v>
      </c>
    </row>
    <row r="3501" spans="1:7" x14ac:dyDescent="0.25">
      <c r="A3501" s="160" t="s">
        <v>4428</v>
      </c>
      <c r="B3501" s="160" t="s">
        <v>4429</v>
      </c>
      <c r="E3501" s="227">
        <v>43131</v>
      </c>
      <c r="F3501" s="228">
        <v>2109233.7799999998</v>
      </c>
      <c r="G3501" s="229">
        <v>1.6499999999999997E-2</v>
      </c>
    </row>
    <row r="3502" spans="1:7" x14ac:dyDescent="0.25">
      <c r="A3502" s="160" t="s">
        <v>4428</v>
      </c>
      <c r="B3502" s="160" t="s">
        <v>4430</v>
      </c>
      <c r="E3502" s="227">
        <v>43159</v>
      </c>
      <c r="F3502" s="228">
        <v>2109233.7799999998</v>
      </c>
      <c r="G3502" s="229">
        <v>1.6499999999999997E-2</v>
      </c>
    </row>
    <row r="3503" spans="1:7" x14ac:dyDescent="0.25">
      <c r="A3503" s="160" t="s">
        <v>4428</v>
      </c>
      <c r="B3503" s="160" t="s">
        <v>4431</v>
      </c>
      <c r="E3503" s="227">
        <v>43190</v>
      </c>
      <c r="F3503" s="228">
        <v>2109233.7799999998</v>
      </c>
      <c r="G3503" s="229">
        <v>1.6499999999999997E-2</v>
      </c>
    </row>
    <row r="3504" spans="1:7" x14ac:dyDescent="0.25">
      <c r="A3504" s="160" t="s">
        <v>4428</v>
      </c>
      <c r="B3504" s="160" t="s">
        <v>4432</v>
      </c>
      <c r="E3504" s="227">
        <v>43220</v>
      </c>
      <c r="F3504" s="228">
        <v>2109233.7799999998</v>
      </c>
      <c r="G3504" s="229">
        <v>1.6499999999999997E-2</v>
      </c>
    </row>
    <row r="3505" spans="1:7" x14ac:dyDescent="0.25">
      <c r="A3505" s="160" t="s">
        <v>4428</v>
      </c>
      <c r="B3505" s="160" t="s">
        <v>4433</v>
      </c>
      <c r="E3505" s="227">
        <v>43251</v>
      </c>
      <c r="F3505" s="228">
        <v>2109233.7799999998</v>
      </c>
      <c r="G3505" s="229">
        <v>1.6499999999999997E-2</v>
      </c>
    </row>
    <row r="3506" spans="1:7" x14ac:dyDescent="0.25">
      <c r="A3506" s="160" t="s">
        <v>4428</v>
      </c>
      <c r="B3506" s="160" t="s">
        <v>4434</v>
      </c>
      <c r="E3506" s="227">
        <v>43281</v>
      </c>
      <c r="F3506" s="228">
        <v>2109233.7799999998</v>
      </c>
      <c r="G3506" s="229">
        <v>1.6499999999999997E-2</v>
      </c>
    </row>
    <row r="3507" spans="1:7" x14ac:dyDescent="0.25">
      <c r="A3507" s="160" t="s">
        <v>4428</v>
      </c>
      <c r="B3507" s="160" t="s">
        <v>4435</v>
      </c>
      <c r="E3507" s="227">
        <v>43312</v>
      </c>
      <c r="F3507" s="228">
        <v>2109233.7799999998</v>
      </c>
      <c r="G3507" s="229">
        <v>1.6499999999999997E-2</v>
      </c>
    </row>
    <row r="3508" spans="1:7" x14ac:dyDescent="0.25">
      <c r="A3508" s="160" t="s">
        <v>4428</v>
      </c>
      <c r="B3508" s="160" t="s">
        <v>4436</v>
      </c>
      <c r="E3508" s="227">
        <v>43343</v>
      </c>
      <c r="F3508" s="228">
        <v>2109233.7799999998</v>
      </c>
      <c r="G3508" s="229">
        <v>1.6499999999999997E-2</v>
      </c>
    </row>
    <row r="3509" spans="1:7" x14ac:dyDescent="0.25">
      <c r="A3509" s="160" t="s">
        <v>4428</v>
      </c>
      <c r="B3509" s="160" t="s">
        <v>4437</v>
      </c>
      <c r="E3509" s="227">
        <v>43373</v>
      </c>
      <c r="F3509" s="228">
        <v>2109233.7799999998</v>
      </c>
      <c r="G3509" s="229">
        <v>1.6499999999999997E-2</v>
      </c>
    </row>
    <row r="3510" spans="1:7" x14ac:dyDescent="0.25">
      <c r="A3510" s="160" t="s">
        <v>4428</v>
      </c>
      <c r="B3510" s="160" t="s">
        <v>4438</v>
      </c>
      <c r="E3510" s="227">
        <v>43404</v>
      </c>
      <c r="F3510" s="228">
        <v>2109233.7799999998</v>
      </c>
      <c r="G3510" s="229">
        <v>1.6499999999999997E-2</v>
      </c>
    </row>
    <row r="3511" spans="1:7" x14ac:dyDescent="0.25">
      <c r="A3511" s="160" t="s">
        <v>4428</v>
      </c>
      <c r="B3511" s="160" t="s">
        <v>4439</v>
      </c>
      <c r="E3511" s="227">
        <v>43434</v>
      </c>
      <c r="F3511" s="228">
        <v>2109233.7799999998</v>
      </c>
      <c r="G3511" s="229">
        <v>1.6499999999999997E-2</v>
      </c>
    </row>
    <row r="3512" spans="1:7" x14ac:dyDescent="0.25">
      <c r="A3512" s="160" t="s">
        <v>4428</v>
      </c>
      <c r="B3512" s="160" t="s">
        <v>4440</v>
      </c>
      <c r="E3512" s="227">
        <v>43465</v>
      </c>
      <c r="F3512" s="228">
        <v>2109233.7799999998</v>
      </c>
      <c r="G3512" s="229">
        <v>1.6499999999999997E-2</v>
      </c>
    </row>
    <row r="3513" spans="1:7" x14ac:dyDescent="0.25">
      <c r="A3513" s="160" t="s">
        <v>4441</v>
      </c>
      <c r="B3513" s="160" t="s">
        <v>4442</v>
      </c>
      <c r="E3513" s="227">
        <v>43131</v>
      </c>
      <c r="F3513" s="228">
        <v>3521060.99</v>
      </c>
      <c r="G3513" s="229">
        <v>2.1100000000000001E-2</v>
      </c>
    </row>
    <row r="3514" spans="1:7" x14ac:dyDescent="0.25">
      <c r="A3514" s="160" t="s">
        <v>4441</v>
      </c>
      <c r="B3514" s="160" t="s">
        <v>4443</v>
      </c>
      <c r="E3514" s="227">
        <v>43159</v>
      </c>
      <c r="F3514" s="228">
        <v>3521060.99</v>
      </c>
      <c r="G3514" s="229">
        <v>2.1100000000000001E-2</v>
      </c>
    </row>
    <row r="3515" spans="1:7" x14ac:dyDescent="0.25">
      <c r="A3515" s="160" t="s">
        <v>4441</v>
      </c>
      <c r="B3515" s="160" t="s">
        <v>4444</v>
      </c>
      <c r="E3515" s="227">
        <v>43190</v>
      </c>
      <c r="F3515" s="228">
        <v>3521060.99</v>
      </c>
      <c r="G3515" s="229">
        <v>2.1100000000000001E-2</v>
      </c>
    </row>
    <row r="3516" spans="1:7" x14ac:dyDescent="0.25">
      <c r="A3516" s="160" t="s">
        <v>4441</v>
      </c>
      <c r="B3516" s="160" t="s">
        <v>4445</v>
      </c>
      <c r="E3516" s="227">
        <v>43220</v>
      </c>
      <c r="F3516" s="228">
        <v>3521060.99</v>
      </c>
      <c r="G3516" s="229">
        <v>2.1100000000000001E-2</v>
      </c>
    </row>
    <row r="3517" spans="1:7" x14ac:dyDescent="0.25">
      <c r="A3517" s="160" t="s">
        <v>4441</v>
      </c>
      <c r="B3517" s="160" t="s">
        <v>4446</v>
      </c>
      <c r="E3517" s="227">
        <v>43251</v>
      </c>
      <c r="F3517" s="228">
        <v>3521060.99</v>
      </c>
      <c r="G3517" s="229">
        <v>2.1100000000000001E-2</v>
      </c>
    </row>
    <row r="3518" spans="1:7" x14ac:dyDescent="0.25">
      <c r="A3518" s="160" t="s">
        <v>4441</v>
      </c>
      <c r="B3518" s="160" t="s">
        <v>4447</v>
      </c>
      <c r="E3518" s="227">
        <v>43281</v>
      </c>
      <c r="F3518" s="228">
        <v>3521060.99</v>
      </c>
      <c r="G3518" s="229">
        <v>2.1100000000000001E-2</v>
      </c>
    </row>
    <row r="3519" spans="1:7" x14ac:dyDescent="0.25">
      <c r="A3519" s="160" t="s">
        <v>4441</v>
      </c>
      <c r="B3519" s="160" t="s">
        <v>4448</v>
      </c>
      <c r="E3519" s="227">
        <v>43312</v>
      </c>
      <c r="F3519" s="228">
        <v>3521060.99</v>
      </c>
      <c r="G3519" s="229">
        <v>2.1100000000000001E-2</v>
      </c>
    </row>
    <row r="3520" spans="1:7" x14ac:dyDescent="0.25">
      <c r="A3520" s="160" t="s">
        <v>4441</v>
      </c>
      <c r="B3520" s="160" t="s">
        <v>4449</v>
      </c>
      <c r="E3520" s="227">
        <v>43343</v>
      </c>
      <c r="F3520" s="228">
        <v>3521060.99</v>
      </c>
      <c r="G3520" s="229">
        <v>2.1100000000000001E-2</v>
      </c>
    </row>
    <row r="3521" spans="1:7" x14ac:dyDescent="0.25">
      <c r="A3521" s="160" t="s">
        <v>4441</v>
      </c>
      <c r="B3521" s="160" t="s">
        <v>4450</v>
      </c>
      <c r="E3521" s="227">
        <v>43373</v>
      </c>
      <c r="F3521" s="228">
        <v>3521060.99</v>
      </c>
      <c r="G3521" s="229">
        <v>2.1100000000000001E-2</v>
      </c>
    </row>
    <row r="3522" spans="1:7" x14ac:dyDescent="0.25">
      <c r="A3522" s="160" t="s">
        <v>4441</v>
      </c>
      <c r="B3522" s="160" t="s">
        <v>4451</v>
      </c>
      <c r="E3522" s="227">
        <v>43404</v>
      </c>
      <c r="F3522" s="228">
        <v>3521060.99</v>
      </c>
      <c r="G3522" s="229">
        <v>2.1100000000000001E-2</v>
      </c>
    </row>
    <row r="3523" spans="1:7" x14ac:dyDescent="0.25">
      <c r="A3523" s="160" t="s">
        <v>4441</v>
      </c>
      <c r="B3523" s="160" t="s">
        <v>4452</v>
      </c>
      <c r="E3523" s="227">
        <v>43434</v>
      </c>
      <c r="F3523" s="228">
        <v>3521060.99</v>
      </c>
      <c r="G3523" s="229">
        <v>2.1100000000000001E-2</v>
      </c>
    </row>
    <row r="3524" spans="1:7" x14ac:dyDescent="0.25">
      <c r="A3524" s="160" t="s">
        <v>4441</v>
      </c>
      <c r="B3524" s="160" t="s">
        <v>4453</v>
      </c>
      <c r="E3524" s="227">
        <v>43465</v>
      </c>
      <c r="F3524" s="228">
        <v>3521060.99</v>
      </c>
      <c r="G3524" s="229">
        <v>2.1100000000000001E-2</v>
      </c>
    </row>
    <row r="3525" spans="1:7" x14ac:dyDescent="0.25">
      <c r="A3525" s="160" t="s">
        <v>4454</v>
      </c>
      <c r="B3525" s="160" t="s">
        <v>4455</v>
      </c>
      <c r="E3525" s="227">
        <v>43131</v>
      </c>
      <c r="F3525" s="228">
        <v>296766.71999999997</v>
      </c>
      <c r="G3525" s="229">
        <v>2.9899999999999999E-2</v>
      </c>
    </row>
    <row r="3526" spans="1:7" x14ac:dyDescent="0.25">
      <c r="A3526" s="160" t="s">
        <v>4454</v>
      </c>
      <c r="B3526" s="160" t="s">
        <v>4456</v>
      </c>
      <c r="E3526" s="227">
        <v>43159</v>
      </c>
      <c r="F3526" s="228">
        <v>296766.71999999997</v>
      </c>
      <c r="G3526" s="229">
        <v>2.9899999999999999E-2</v>
      </c>
    </row>
    <row r="3527" spans="1:7" x14ac:dyDescent="0.25">
      <c r="A3527" s="160" t="s">
        <v>4454</v>
      </c>
      <c r="B3527" s="160" t="s">
        <v>4457</v>
      </c>
      <c r="E3527" s="227">
        <v>43190</v>
      </c>
      <c r="F3527" s="228">
        <v>296766.71999999997</v>
      </c>
      <c r="G3527" s="229">
        <v>2.9899999999999999E-2</v>
      </c>
    </row>
    <row r="3528" spans="1:7" x14ac:dyDescent="0.25">
      <c r="A3528" s="160" t="s">
        <v>4454</v>
      </c>
      <c r="B3528" s="160" t="s">
        <v>4458</v>
      </c>
      <c r="E3528" s="227">
        <v>43220</v>
      </c>
      <c r="F3528" s="228">
        <v>296766.71999999997</v>
      </c>
      <c r="G3528" s="229">
        <v>2.9899999999999999E-2</v>
      </c>
    </row>
    <row r="3529" spans="1:7" x14ac:dyDescent="0.25">
      <c r="A3529" s="160" t="s">
        <v>4454</v>
      </c>
      <c r="B3529" s="160" t="s">
        <v>4459</v>
      </c>
      <c r="E3529" s="227">
        <v>43251</v>
      </c>
      <c r="F3529" s="228">
        <v>296766.71999999997</v>
      </c>
      <c r="G3529" s="229">
        <v>2.9899999999999999E-2</v>
      </c>
    </row>
    <row r="3530" spans="1:7" x14ac:dyDescent="0.25">
      <c r="A3530" s="160" t="s">
        <v>4454</v>
      </c>
      <c r="B3530" s="160" t="s">
        <v>4460</v>
      </c>
      <c r="E3530" s="227">
        <v>43281</v>
      </c>
      <c r="F3530" s="228">
        <v>296766.71999999997</v>
      </c>
      <c r="G3530" s="229">
        <v>2.9899999999999999E-2</v>
      </c>
    </row>
    <row r="3531" spans="1:7" x14ac:dyDescent="0.25">
      <c r="A3531" s="160" t="s">
        <v>4454</v>
      </c>
      <c r="B3531" s="160" t="s">
        <v>4461</v>
      </c>
      <c r="E3531" s="227">
        <v>43312</v>
      </c>
      <c r="F3531" s="228">
        <v>296766.71999999997</v>
      </c>
      <c r="G3531" s="229">
        <v>2.9899999999999999E-2</v>
      </c>
    </row>
    <row r="3532" spans="1:7" x14ac:dyDescent="0.25">
      <c r="A3532" s="160" t="s">
        <v>4454</v>
      </c>
      <c r="B3532" s="160" t="s">
        <v>4462</v>
      </c>
      <c r="E3532" s="227">
        <v>43343</v>
      </c>
      <c r="F3532" s="228">
        <v>296766.71999999997</v>
      </c>
      <c r="G3532" s="229">
        <v>2.9899999999999999E-2</v>
      </c>
    </row>
    <row r="3533" spans="1:7" x14ac:dyDescent="0.25">
      <c r="A3533" s="160" t="s">
        <v>4454</v>
      </c>
      <c r="B3533" s="160" t="s">
        <v>4463</v>
      </c>
      <c r="E3533" s="227">
        <v>43373</v>
      </c>
      <c r="F3533" s="228">
        <v>296766.71999999997</v>
      </c>
      <c r="G3533" s="229">
        <v>2.9899999999999999E-2</v>
      </c>
    </row>
    <row r="3534" spans="1:7" x14ac:dyDescent="0.25">
      <c r="A3534" s="160" t="s">
        <v>4454</v>
      </c>
      <c r="B3534" s="160" t="s">
        <v>4464</v>
      </c>
      <c r="E3534" s="227">
        <v>43404</v>
      </c>
      <c r="F3534" s="228">
        <v>296766.71999999997</v>
      </c>
      <c r="G3534" s="229">
        <v>2.9899999999999999E-2</v>
      </c>
    </row>
    <row r="3535" spans="1:7" x14ac:dyDescent="0.25">
      <c r="A3535" s="160" t="s">
        <v>4454</v>
      </c>
      <c r="B3535" s="160" t="s">
        <v>4465</v>
      </c>
      <c r="E3535" s="227">
        <v>43434</v>
      </c>
      <c r="F3535" s="228">
        <v>296766.71999999997</v>
      </c>
      <c r="G3535" s="229">
        <v>2.9899999999999999E-2</v>
      </c>
    </row>
    <row r="3536" spans="1:7" x14ac:dyDescent="0.25">
      <c r="A3536" s="160" t="s">
        <v>4454</v>
      </c>
      <c r="B3536" s="160" t="s">
        <v>4466</v>
      </c>
      <c r="E3536" s="227">
        <v>43465</v>
      </c>
      <c r="F3536" s="228">
        <v>296766.71999999997</v>
      </c>
      <c r="G3536" s="229">
        <v>2.9899999999999999E-2</v>
      </c>
    </row>
    <row r="3537" spans="1:7" x14ac:dyDescent="0.25">
      <c r="A3537" s="160" t="s">
        <v>4467</v>
      </c>
      <c r="B3537" s="160" t="s">
        <v>4468</v>
      </c>
      <c r="E3537" s="227">
        <v>43131</v>
      </c>
      <c r="F3537" s="228">
        <v>2851683.45</v>
      </c>
      <c r="G3537" s="229">
        <v>2.4299999999999999E-2</v>
      </c>
    </row>
    <row r="3538" spans="1:7" x14ac:dyDescent="0.25">
      <c r="A3538" s="160" t="s">
        <v>4467</v>
      </c>
      <c r="B3538" s="160" t="s">
        <v>4469</v>
      </c>
      <c r="E3538" s="227">
        <v>43159</v>
      </c>
      <c r="F3538" s="228">
        <v>2851683.45</v>
      </c>
      <c r="G3538" s="229">
        <v>2.4299999999999999E-2</v>
      </c>
    </row>
    <row r="3539" spans="1:7" x14ac:dyDescent="0.25">
      <c r="A3539" s="160" t="s">
        <v>4467</v>
      </c>
      <c r="B3539" s="160" t="s">
        <v>4470</v>
      </c>
      <c r="E3539" s="227">
        <v>43190</v>
      </c>
      <c r="F3539" s="228">
        <v>2851683.45</v>
      </c>
      <c r="G3539" s="229">
        <v>2.4299999999999999E-2</v>
      </c>
    </row>
    <row r="3540" spans="1:7" x14ac:dyDescent="0.25">
      <c r="A3540" s="160" t="s">
        <v>4467</v>
      </c>
      <c r="B3540" s="160" t="s">
        <v>4471</v>
      </c>
      <c r="E3540" s="227">
        <v>43220</v>
      </c>
      <c r="F3540" s="228">
        <v>2851683.45</v>
      </c>
      <c r="G3540" s="229">
        <v>2.4299999999999999E-2</v>
      </c>
    </row>
    <row r="3541" spans="1:7" x14ac:dyDescent="0.25">
      <c r="A3541" s="160" t="s">
        <v>4467</v>
      </c>
      <c r="B3541" s="160" t="s">
        <v>4472</v>
      </c>
      <c r="E3541" s="227">
        <v>43251</v>
      </c>
      <c r="F3541" s="228">
        <v>2851683.45</v>
      </c>
      <c r="G3541" s="229">
        <v>2.4299999999999999E-2</v>
      </c>
    </row>
    <row r="3542" spans="1:7" x14ac:dyDescent="0.25">
      <c r="A3542" s="160" t="s">
        <v>4467</v>
      </c>
      <c r="B3542" s="160" t="s">
        <v>4473</v>
      </c>
      <c r="E3542" s="227">
        <v>43281</v>
      </c>
      <c r="F3542" s="228">
        <v>2851683.45</v>
      </c>
      <c r="G3542" s="229">
        <v>2.4299999999999999E-2</v>
      </c>
    </row>
    <row r="3543" spans="1:7" x14ac:dyDescent="0.25">
      <c r="A3543" s="160" t="s">
        <v>4467</v>
      </c>
      <c r="B3543" s="160" t="s">
        <v>4474</v>
      </c>
      <c r="E3543" s="227">
        <v>43312</v>
      </c>
      <c r="F3543" s="228">
        <v>2851683.45</v>
      </c>
      <c r="G3543" s="229">
        <v>2.4299999999999999E-2</v>
      </c>
    </row>
    <row r="3544" spans="1:7" x14ac:dyDescent="0.25">
      <c r="A3544" s="160" t="s">
        <v>4467</v>
      </c>
      <c r="B3544" s="160" t="s">
        <v>4475</v>
      </c>
      <c r="E3544" s="227">
        <v>43343</v>
      </c>
      <c r="F3544" s="228">
        <v>2851683.45</v>
      </c>
      <c r="G3544" s="229">
        <v>2.4299999999999999E-2</v>
      </c>
    </row>
    <row r="3545" spans="1:7" x14ac:dyDescent="0.25">
      <c r="A3545" s="160" t="s">
        <v>4467</v>
      </c>
      <c r="B3545" s="160" t="s">
        <v>4476</v>
      </c>
      <c r="E3545" s="227">
        <v>43373</v>
      </c>
      <c r="F3545" s="228">
        <v>2851683.45</v>
      </c>
      <c r="G3545" s="229">
        <v>2.4299999999999999E-2</v>
      </c>
    </row>
    <row r="3546" spans="1:7" x14ac:dyDescent="0.25">
      <c r="A3546" s="160" t="s">
        <v>4467</v>
      </c>
      <c r="B3546" s="160" t="s">
        <v>4477</v>
      </c>
      <c r="E3546" s="227">
        <v>43404</v>
      </c>
      <c r="F3546" s="228">
        <v>2851683.45</v>
      </c>
      <c r="G3546" s="229">
        <v>2.4299999999999999E-2</v>
      </c>
    </row>
    <row r="3547" spans="1:7" x14ac:dyDescent="0.25">
      <c r="A3547" s="160" t="s">
        <v>4467</v>
      </c>
      <c r="B3547" s="160" t="s">
        <v>4478</v>
      </c>
      <c r="E3547" s="227">
        <v>43434</v>
      </c>
      <c r="F3547" s="228">
        <v>2851683.45</v>
      </c>
      <c r="G3547" s="229">
        <v>2.4299999999999999E-2</v>
      </c>
    </row>
    <row r="3548" spans="1:7" x14ac:dyDescent="0.25">
      <c r="A3548" s="160" t="s">
        <v>4467</v>
      </c>
      <c r="B3548" s="160" t="s">
        <v>4479</v>
      </c>
      <c r="E3548" s="227">
        <v>43465</v>
      </c>
      <c r="F3548" s="228">
        <v>2851683.45</v>
      </c>
      <c r="G3548" s="229">
        <v>2.4299999999999999E-2</v>
      </c>
    </row>
    <row r="3549" spans="1:7" x14ac:dyDescent="0.25">
      <c r="A3549" s="160" t="s">
        <v>4480</v>
      </c>
      <c r="B3549" s="160" t="s">
        <v>4481</v>
      </c>
      <c r="E3549" s="227">
        <v>43131</v>
      </c>
      <c r="F3549" s="228">
        <v>2059820.35</v>
      </c>
      <c r="G3549" s="229">
        <v>4.3000000000000003E-2</v>
      </c>
    </row>
    <row r="3550" spans="1:7" x14ac:dyDescent="0.25">
      <c r="A3550" s="160" t="s">
        <v>4480</v>
      </c>
      <c r="B3550" s="160" t="s">
        <v>4482</v>
      </c>
      <c r="E3550" s="227">
        <v>43159</v>
      </c>
      <c r="F3550" s="228">
        <v>2059820.35</v>
      </c>
      <c r="G3550" s="229">
        <v>4.3000000000000003E-2</v>
      </c>
    </row>
    <row r="3551" spans="1:7" x14ac:dyDescent="0.25">
      <c r="A3551" s="160" t="s">
        <v>4480</v>
      </c>
      <c r="B3551" s="160" t="s">
        <v>4483</v>
      </c>
      <c r="E3551" s="227">
        <v>43190</v>
      </c>
      <c r="F3551" s="228">
        <v>2059820.35</v>
      </c>
      <c r="G3551" s="229">
        <v>4.3000000000000003E-2</v>
      </c>
    </row>
    <row r="3552" spans="1:7" x14ac:dyDescent="0.25">
      <c r="A3552" s="160" t="s">
        <v>4480</v>
      </c>
      <c r="B3552" s="160" t="s">
        <v>4484</v>
      </c>
      <c r="E3552" s="227">
        <v>43220</v>
      </c>
      <c r="F3552" s="228">
        <v>2059820.35</v>
      </c>
      <c r="G3552" s="229">
        <v>4.3000000000000003E-2</v>
      </c>
    </row>
    <row r="3553" spans="1:7" x14ac:dyDescent="0.25">
      <c r="A3553" s="160" t="s">
        <v>4480</v>
      </c>
      <c r="B3553" s="160" t="s">
        <v>4485</v>
      </c>
      <c r="E3553" s="227">
        <v>43251</v>
      </c>
      <c r="F3553" s="228">
        <v>2059820.35</v>
      </c>
      <c r="G3553" s="229">
        <v>4.3000000000000003E-2</v>
      </c>
    </row>
    <row r="3554" spans="1:7" x14ac:dyDescent="0.25">
      <c r="A3554" s="160" t="s">
        <v>4480</v>
      </c>
      <c r="B3554" s="160" t="s">
        <v>4486</v>
      </c>
      <c r="E3554" s="227">
        <v>43281</v>
      </c>
      <c r="F3554" s="228">
        <v>2059820.35</v>
      </c>
      <c r="G3554" s="229">
        <v>4.3000000000000003E-2</v>
      </c>
    </row>
    <row r="3555" spans="1:7" x14ac:dyDescent="0.25">
      <c r="A3555" s="160" t="s">
        <v>4480</v>
      </c>
      <c r="B3555" s="160" t="s">
        <v>4487</v>
      </c>
      <c r="E3555" s="227">
        <v>43312</v>
      </c>
      <c r="F3555" s="228">
        <v>2059820.35</v>
      </c>
      <c r="G3555" s="229">
        <v>4.3000000000000003E-2</v>
      </c>
    </row>
    <row r="3556" spans="1:7" x14ac:dyDescent="0.25">
      <c r="A3556" s="160" t="s">
        <v>4480</v>
      </c>
      <c r="B3556" s="160" t="s">
        <v>4488</v>
      </c>
      <c r="E3556" s="227">
        <v>43343</v>
      </c>
      <c r="F3556" s="228">
        <v>2059820.35</v>
      </c>
      <c r="G3556" s="229">
        <v>4.3000000000000003E-2</v>
      </c>
    </row>
    <row r="3557" spans="1:7" x14ac:dyDescent="0.25">
      <c r="A3557" s="160" t="s">
        <v>4480</v>
      </c>
      <c r="B3557" s="160" t="s">
        <v>4489</v>
      </c>
      <c r="E3557" s="227">
        <v>43373</v>
      </c>
      <c r="F3557" s="228">
        <v>2059820.35</v>
      </c>
      <c r="G3557" s="229">
        <v>4.3000000000000003E-2</v>
      </c>
    </row>
    <row r="3558" spans="1:7" x14ac:dyDescent="0.25">
      <c r="A3558" s="160" t="s">
        <v>4480</v>
      </c>
      <c r="B3558" s="160" t="s">
        <v>4490</v>
      </c>
      <c r="E3558" s="227">
        <v>43404</v>
      </c>
      <c r="F3558" s="228">
        <v>2059820.35</v>
      </c>
      <c r="G3558" s="229">
        <v>4.3000000000000003E-2</v>
      </c>
    </row>
    <row r="3559" spans="1:7" x14ac:dyDescent="0.25">
      <c r="A3559" s="160" t="s">
        <v>4480</v>
      </c>
      <c r="B3559" s="160" t="s">
        <v>4491</v>
      </c>
      <c r="E3559" s="227">
        <v>43434</v>
      </c>
      <c r="F3559" s="228">
        <v>2059820.35</v>
      </c>
      <c r="G3559" s="229">
        <v>4.3000000000000003E-2</v>
      </c>
    </row>
    <row r="3560" spans="1:7" x14ac:dyDescent="0.25">
      <c r="A3560" s="160" t="s">
        <v>4480</v>
      </c>
      <c r="B3560" s="160" t="s">
        <v>4492</v>
      </c>
      <c r="E3560" s="227">
        <v>43465</v>
      </c>
      <c r="F3560" s="228">
        <v>2059820.35</v>
      </c>
      <c r="G3560" s="229">
        <v>4.3000000000000003E-2</v>
      </c>
    </row>
    <row r="3561" spans="1:7" x14ac:dyDescent="0.25">
      <c r="A3561" s="160" t="s">
        <v>4493</v>
      </c>
      <c r="B3561" s="160" t="s">
        <v>4494</v>
      </c>
      <c r="E3561" s="227">
        <v>43131</v>
      </c>
      <c r="F3561" s="228">
        <v>5128087.57</v>
      </c>
      <c r="G3561" s="229">
        <v>4.3000000000000003E-2</v>
      </c>
    </row>
    <row r="3562" spans="1:7" x14ac:dyDescent="0.25">
      <c r="A3562" s="160" t="s">
        <v>4493</v>
      </c>
      <c r="B3562" s="160" t="s">
        <v>4495</v>
      </c>
      <c r="E3562" s="227">
        <v>43159</v>
      </c>
      <c r="F3562" s="228">
        <v>5128087.57</v>
      </c>
      <c r="G3562" s="229">
        <v>4.3000000000000003E-2</v>
      </c>
    </row>
    <row r="3563" spans="1:7" x14ac:dyDescent="0.25">
      <c r="A3563" s="160" t="s">
        <v>4493</v>
      </c>
      <c r="B3563" s="160" t="s">
        <v>4496</v>
      </c>
      <c r="E3563" s="227">
        <v>43190</v>
      </c>
      <c r="F3563" s="228">
        <v>5128087.57</v>
      </c>
      <c r="G3563" s="229">
        <v>4.3000000000000003E-2</v>
      </c>
    </row>
    <row r="3564" spans="1:7" x14ac:dyDescent="0.25">
      <c r="A3564" s="160" t="s">
        <v>4493</v>
      </c>
      <c r="B3564" s="160" t="s">
        <v>4497</v>
      </c>
      <c r="E3564" s="227">
        <v>43220</v>
      </c>
      <c r="F3564" s="228">
        <v>5128087.57</v>
      </c>
      <c r="G3564" s="229">
        <v>4.3000000000000003E-2</v>
      </c>
    </row>
    <row r="3565" spans="1:7" x14ac:dyDescent="0.25">
      <c r="A3565" s="160" t="s">
        <v>4493</v>
      </c>
      <c r="B3565" s="160" t="s">
        <v>4498</v>
      </c>
      <c r="E3565" s="227">
        <v>43251</v>
      </c>
      <c r="F3565" s="228">
        <v>5128087.57</v>
      </c>
      <c r="G3565" s="229">
        <v>4.3000000000000003E-2</v>
      </c>
    </row>
    <row r="3566" spans="1:7" x14ac:dyDescent="0.25">
      <c r="A3566" s="160" t="s">
        <v>4493</v>
      </c>
      <c r="B3566" s="160" t="s">
        <v>4499</v>
      </c>
      <c r="E3566" s="227">
        <v>43281</v>
      </c>
      <c r="F3566" s="228">
        <v>5128087.57</v>
      </c>
      <c r="G3566" s="229">
        <v>4.3000000000000003E-2</v>
      </c>
    </row>
    <row r="3567" spans="1:7" x14ac:dyDescent="0.25">
      <c r="A3567" s="160" t="s">
        <v>4493</v>
      </c>
      <c r="B3567" s="160" t="s">
        <v>4500</v>
      </c>
      <c r="E3567" s="227">
        <v>43312</v>
      </c>
      <c r="F3567" s="228">
        <v>5128087.57</v>
      </c>
      <c r="G3567" s="229">
        <v>4.3000000000000003E-2</v>
      </c>
    </row>
    <row r="3568" spans="1:7" x14ac:dyDescent="0.25">
      <c r="A3568" s="160" t="s">
        <v>4493</v>
      </c>
      <c r="B3568" s="160" t="s">
        <v>4501</v>
      </c>
      <c r="E3568" s="227">
        <v>43343</v>
      </c>
      <c r="F3568" s="228">
        <v>5128087.57</v>
      </c>
      <c r="G3568" s="229">
        <v>4.3000000000000003E-2</v>
      </c>
    </row>
    <row r="3569" spans="1:7" x14ac:dyDescent="0.25">
      <c r="A3569" s="160" t="s">
        <v>4493</v>
      </c>
      <c r="B3569" s="160" t="s">
        <v>4502</v>
      </c>
      <c r="E3569" s="227">
        <v>43373</v>
      </c>
      <c r="F3569" s="228">
        <v>5128087.57</v>
      </c>
      <c r="G3569" s="229">
        <v>4.3000000000000003E-2</v>
      </c>
    </row>
    <row r="3570" spans="1:7" x14ac:dyDescent="0.25">
      <c r="A3570" s="160" t="s">
        <v>4493</v>
      </c>
      <c r="B3570" s="160" t="s">
        <v>4503</v>
      </c>
      <c r="E3570" s="227">
        <v>43404</v>
      </c>
      <c r="F3570" s="228">
        <v>5128087.57</v>
      </c>
      <c r="G3570" s="229">
        <v>4.3000000000000003E-2</v>
      </c>
    </row>
    <row r="3571" spans="1:7" x14ac:dyDescent="0.25">
      <c r="A3571" s="160" t="s">
        <v>4493</v>
      </c>
      <c r="B3571" s="160" t="s">
        <v>4504</v>
      </c>
      <c r="E3571" s="227">
        <v>43434</v>
      </c>
      <c r="F3571" s="228">
        <v>5128087.57</v>
      </c>
      <c r="G3571" s="229">
        <v>4.3000000000000003E-2</v>
      </c>
    </row>
    <row r="3572" spans="1:7" x14ac:dyDescent="0.25">
      <c r="A3572" s="160" t="s">
        <v>4493</v>
      </c>
      <c r="B3572" s="160" t="s">
        <v>4505</v>
      </c>
      <c r="E3572" s="227">
        <v>43465</v>
      </c>
      <c r="F3572" s="228">
        <v>5215910.7</v>
      </c>
      <c r="G3572" s="229">
        <v>4.3000000000000003E-2</v>
      </c>
    </row>
    <row r="3573" spans="1:7" x14ac:dyDescent="0.25">
      <c r="A3573" s="160" t="s">
        <v>4506</v>
      </c>
      <c r="B3573" s="160" t="s">
        <v>4507</v>
      </c>
      <c r="E3573" s="227">
        <v>43131</v>
      </c>
      <c r="F3573" s="228">
        <v>0</v>
      </c>
      <c r="G3573" s="229">
        <v>1.0800000000000001E-2</v>
      </c>
    </row>
    <row r="3574" spans="1:7" x14ac:dyDescent="0.25">
      <c r="A3574" s="160" t="s">
        <v>4506</v>
      </c>
      <c r="B3574" s="160" t="s">
        <v>4508</v>
      </c>
      <c r="E3574" s="227">
        <v>43159</v>
      </c>
      <c r="F3574" s="228">
        <v>0</v>
      </c>
      <c r="G3574" s="229">
        <v>1.0800000000000001E-2</v>
      </c>
    </row>
    <row r="3575" spans="1:7" x14ac:dyDescent="0.25">
      <c r="A3575" s="160" t="s">
        <v>4506</v>
      </c>
      <c r="B3575" s="160" t="s">
        <v>4509</v>
      </c>
      <c r="E3575" s="227">
        <v>43190</v>
      </c>
      <c r="F3575" s="228">
        <v>0</v>
      </c>
      <c r="G3575" s="229">
        <v>1.0800000000000001E-2</v>
      </c>
    </row>
    <row r="3576" spans="1:7" x14ac:dyDescent="0.25">
      <c r="A3576" s="160" t="s">
        <v>4506</v>
      </c>
      <c r="B3576" s="160" t="s">
        <v>4510</v>
      </c>
      <c r="E3576" s="227">
        <v>43220</v>
      </c>
      <c r="F3576" s="228">
        <v>0</v>
      </c>
      <c r="G3576" s="229">
        <v>1.0800000000000001E-2</v>
      </c>
    </row>
    <row r="3577" spans="1:7" x14ac:dyDescent="0.25">
      <c r="A3577" s="160" t="s">
        <v>4506</v>
      </c>
      <c r="B3577" s="160" t="s">
        <v>4511</v>
      </c>
      <c r="E3577" s="227">
        <v>43251</v>
      </c>
      <c r="F3577" s="228">
        <v>0</v>
      </c>
      <c r="G3577" s="229">
        <v>1.0800000000000001E-2</v>
      </c>
    </row>
    <row r="3578" spans="1:7" x14ac:dyDescent="0.25">
      <c r="A3578" s="160" t="s">
        <v>4506</v>
      </c>
      <c r="B3578" s="160" t="s">
        <v>4512</v>
      </c>
      <c r="E3578" s="227">
        <v>43281</v>
      </c>
      <c r="F3578" s="228">
        <v>0</v>
      </c>
      <c r="G3578" s="229">
        <v>1.0800000000000001E-2</v>
      </c>
    </row>
    <row r="3579" spans="1:7" x14ac:dyDescent="0.25">
      <c r="A3579" s="160" t="s">
        <v>4506</v>
      </c>
      <c r="B3579" s="160" t="s">
        <v>4513</v>
      </c>
      <c r="E3579" s="227">
        <v>43312</v>
      </c>
      <c r="F3579" s="228">
        <v>0</v>
      </c>
      <c r="G3579" s="229">
        <v>1.0800000000000001E-2</v>
      </c>
    </row>
    <row r="3580" spans="1:7" x14ac:dyDescent="0.25">
      <c r="A3580" s="160" t="s">
        <v>4506</v>
      </c>
      <c r="B3580" s="160" t="s">
        <v>4514</v>
      </c>
      <c r="E3580" s="227">
        <v>43343</v>
      </c>
      <c r="F3580" s="228">
        <v>0</v>
      </c>
      <c r="G3580" s="229">
        <v>1.0800000000000001E-2</v>
      </c>
    </row>
    <row r="3581" spans="1:7" x14ac:dyDescent="0.25">
      <c r="A3581" s="160" t="s">
        <v>4506</v>
      </c>
      <c r="B3581" s="160" t="s">
        <v>4515</v>
      </c>
      <c r="E3581" s="227">
        <v>43373</v>
      </c>
      <c r="F3581" s="228">
        <v>0</v>
      </c>
      <c r="G3581" s="229">
        <v>1.0800000000000001E-2</v>
      </c>
    </row>
    <row r="3582" spans="1:7" x14ac:dyDescent="0.25">
      <c r="A3582" s="160" t="s">
        <v>4506</v>
      </c>
      <c r="B3582" s="160" t="s">
        <v>4516</v>
      </c>
      <c r="E3582" s="227">
        <v>43404</v>
      </c>
      <c r="F3582" s="228">
        <v>0</v>
      </c>
      <c r="G3582" s="229">
        <v>1.0800000000000001E-2</v>
      </c>
    </row>
    <row r="3583" spans="1:7" x14ac:dyDescent="0.25">
      <c r="A3583" s="160" t="s">
        <v>4506</v>
      </c>
      <c r="B3583" s="160" t="s">
        <v>4517</v>
      </c>
      <c r="E3583" s="227">
        <v>43434</v>
      </c>
      <c r="F3583" s="228">
        <v>0</v>
      </c>
      <c r="G3583" s="229">
        <v>1.0800000000000001E-2</v>
      </c>
    </row>
    <row r="3584" spans="1:7" x14ac:dyDescent="0.25">
      <c r="A3584" s="160" t="s">
        <v>4506</v>
      </c>
      <c r="B3584" s="160" t="s">
        <v>4518</v>
      </c>
      <c r="E3584" s="227">
        <v>43465</v>
      </c>
      <c r="F3584" s="228">
        <v>0</v>
      </c>
      <c r="G3584" s="229">
        <v>1.0800000000000001E-2</v>
      </c>
    </row>
    <row r="3585" spans="1:7" x14ac:dyDescent="0.25">
      <c r="A3585" s="160" t="s">
        <v>4519</v>
      </c>
      <c r="B3585" s="160" t="s">
        <v>4520</v>
      </c>
      <c r="E3585" s="227">
        <v>43131</v>
      </c>
      <c r="F3585" s="228">
        <v>9468135</v>
      </c>
      <c r="G3585" s="229">
        <v>1.0800000000000001E-2</v>
      </c>
    </row>
    <row r="3586" spans="1:7" x14ac:dyDescent="0.25">
      <c r="A3586" s="160" t="s">
        <v>4519</v>
      </c>
      <c r="B3586" s="160" t="s">
        <v>4521</v>
      </c>
      <c r="E3586" s="227">
        <v>43159</v>
      </c>
      <c r="F3586" s="228">
        <v>9468135</v>
      </c>
      <c r="G3586" s="229">
        <v>1.0800000000000001E-2</v>
      </c>
    </row>
    <row r="3587" spans="1:7" x14ac:dyDescent="0.25">
      <c r="A3587" s="160" t="s">
        <v>4519</v>
      </c>
      <c r="B3587" s="160" t="s">
        <v>4522</v>
      </c>
      <c r="E3587" s="227">
        <v>43190</v>
      </c>
      <c r="F3587" s="228">
        <v>9468135</v>
      </c>
      <c r="G3587" s="229">
        <v>1.0800000000000001E-2</v>
      </c>
    </row>
    <row r="3588" spans="1:7" x14ac:dyDescent="0.25">
      <c r="A3588" s="160" t="s">
        <v>4519</v>
      </c>
      <c r="B3588" s="160" t="s">
        <v>4523</v>
      </c>
      <c r="E3588" s="227">
        <v>43220</v>
      </c>
      <c r="F3588" s="228">
        <v>9468135</v>
      </c>
      <c r="G3588" s="229">
        <v>1.0800000000000001E-2</v>
      </c>
    </row>
    <row r="3589" spans="1:7" x14ac:dyDescent="0.25">
      <c r="A3589" s="160" t="s">
        <v>4519</v>
      </c>
      <c r="B3589" s="160" t="s">
        <v>4524</v>
      </c>
      <c r="E3589" s="227">
        <v>43251</v>
      </c>
      <c r="F3589" s="228">
        <v>9468135</v>
      </c>
      <c r="G3589" s="229">
        <v>1.0800000000000001E-2</v>
      </c>
    </row>
    <row r="3590" spans="1:7" x14ac:dyDescent="0.25">
      <c r="A3590" s="160" t="s">
        <v>4519</v>
      </c>
      <c r="B3590" s="160" t="s">
        <v>4525</v>
      </c>
      <c r="E3590" s="227">
        <v>43281</v>
      </c>
      <c r="F3590" s="228">
        <v>9468135</v>
      </c>
      <c r="G3590" s="229">
        <v>1.0800000000000001E-2</v>
      </c>
    </row>
    <row r="3591" spans="1:7" x14ac:dyDescent="0.25">
      <c r="A3591" s="160" t="s">
        <v>4519</v>
      </c>
      <c r="B3591" s="160" t="s">
        <v>4526</v>
      </c>
      <c r="E3591" s="227">
        <v>43312</v>
      </c>
      <c r="F3591" s="228">
        <v>9468135</v>
      </c>
      <c r="G3591" s="229">
        <v>1.0800000000000001E-2</v>
      </c>
    </row>
    <row r="3592" spans="1:7" x14ac:dyDescent="0.25">
      <c r="A3592" s="160" t="s">
        <v>4519</v>
      </c>
      <c r="B3592" s="160" t="s">
        <v>4527</v>
      </c>
      <c r="E3592" s="227">
        <v>43343</v>
      </c>
      <c r="F3592" s="228">
        <v>9468135</v>
      </c>
      <c r="G3592" s="229">
        <v>1.0800000000000001E-2</v>
      </c>
    </row>
    <row r="3593" spans="1:7" x14ac:dyDescent="0.25">
      <c r="A3593" s="160" t="s">
        <v>4519</v>
      </c>
      <c r="B3593" s="160" t="s">
        <v>4528</v>
      </c>
      <c r="E3593" s="227">
        <v>43373</v>
      </c>
      <c r="F3593" s="228">
        <v>9468135</v>
      </c>
      <c r="G3593" s="229">
        <v>1.0800000000000001E-2</v>
      </c>
    </row>
    <row r="3594" spans="1:7" x14ac:dyDescent="0.25">
      <c r="A3594" s="160" t="s">
        <v>4519</v>
      </c>
      <c r="B3594" s="160" t="s">
        <v>4529</v>
      </c>
      <c r="E3594" s="227">
        <v>43404</v>
      </c>
      <c r="F3594" s="228">
        <v>9468135</v>
      </c>
      <c r="G3594" s="229">
        <v>1.0800000000000001E-2</v>
      </c>
    </row>
    <row r="3595" spans="1:7" x14ac:dyDescent="0.25">
      <c r="A3595" s="160" t="s">
        <v>4519</v>
      </c>
      <c r="B3595" s="160" t="s">
        <v>4530</v>
      </c>
      <c r="E3595" s="227">
        <v>43434</v>
      </c>
      <c r="F3595" s="228">
        <v>9468135</v>
      </c>
      <c r="G3595" s="229">
        <v>1.0800000000000001E-2</v>
      </c>
    </row>
    <row r="3596" spans="1:7" x14ac:dyDescent="0.25">
      <c r="A3596" s="160" t="s">
        <v>4519</v>
      </c>
      <c r="B3596" s="160" t="s">
        <v>4531</v>
      </c>
      <c r="E3596" s="227">
        <v>43465</v>
      </c>
      <c r="F3596" s="228">
        <v>9468135</v>
      </c>
      <c r="G3596" s="229">
        <v>1.0800000000000001E-2</v>
      </c>
    </row>
    <row r="3597" spans="1:7" x14ac:dyDescent="0.25">
      <c r="A3597" s="160" t="s">
        <v>4532</v>
      </c>
      <c r="B3597" s="160" t="s">
        <v>4533</v>
      </c>
      <c r="E3597" s="227">
        <v>43131</v>
      </c>
      <c r="F3597" s="228">
        <v>0</v>
      </c>
      <c r="G3597" s="229">
        <v>2.8299999999999999E-2</v>
      </c>
    </row>
    <row r="3598" spans="1:7" x14ac:dyDescent="0.25">
      <c r="A3598" s="160" t="s">
        <v>4532</v>
      </c>
      <c r="B3598" s="160" t="s">
        <v>4534</v>
      </c>
      <c r="E3598" s="227">
        <v>43159</v>
      </c>
      <c r="F3598" s="228">
        <v>0</v>
      </c>
      <c r="G3598" s="229">
        <v>2.8299999999999999E-2</v>
      </c>
    </row>
    <row r="3599" spans="1:7" x14ac:dyDescent="0.25">
      <c r="A3599" s="160" t="s">
        <v>4532</v>
      </c>
      <c r="B3599" s="160" t="s">
        <v>4535</v>
      </c>
      <c r="E3599" s="227">
        <v>43190</v>
      </c>
      <c r="F3599" s="228">
        <v>0</v>
      </c>
      <c r="G3599" s="229">
        <v>2.8299999999999999E-2</v>
      </c>
    </row>
    <row r="3600" spans="1:7" x14ac:dyDescent="0.25">
      <c r="A3600" s="160" t="s">
        <v>4532</v>
      </c>
      <c r="B3600" s="160" t="s">
        <v>4536</v>
      </c>
      <c r="E3600" s="227">
        <v>43220</v>
      </c>
      <c r="F3600" s="228">
        <v>0</v>
      </c>
      <c r="G3600" s="229">
        <v>2.8299999999999999E-2</v>
      </c>
    </row>
    <row r="3601" spans="1:7" x14ac:dyDescent="0.25">
      <c r="A3601" s="160" t="s">
        <v>4532</v>
      </c>
      <c r="B3601" s="160" t="s">
        <v>4537</v>
      </c>
      <c r="E3601" s="227">
        <v>43251</v>
      </c>
      <c r="F3601" s="228">
        <v>99050.4</v>
      </c>
      <c r="G3601" s="229">
        <v>2.8299999999999999E-2</v>
      </c>
    </row>
    <row r="3602" spans="1:7" x14ac:dyDescent="0.25">
      <c r="A3602" s="160" t="s">
        <v>4532</v>
      </c>
      <c r="B3602" s="160" t="s">
        <v>4538</v>
      </c>
      <c r="E3602" s="227">
        <v>43281</v>
      </c>
      <c r="F3602" s="228">
        <v>198112.8</v>
      </c>
      <c r="G3602" s="229">
        <v>2.8299999999999999E-2</v>
      </c>
    </row>
    <row r="3603" spans="1:7" x14ac:dyDescent="0.25">
      <c r="A3603" s="160" t="s">
        <v>4532</v>
      </c>
      <c r="B3603" s="160" t="s">
        <v>4539</v>
      </c>
      <c r="E3603" s="227">
        <v>43312</v>
      </c>
      <c r="F3603" s="228">
        <v>245672.62</v>
      </c>
      <c r="G3603" s="229">
        <v>2.8299999999999999E-2</v>
      </c>
    </row>
    <row r="3604" spans="1:7" x14ac:dyDescent="0.25">
      <c r="A3604" s="160" t="s">
        <v>4532</v>
      </c>
      <c r="B3604" s="160" t="s">
        <v>4540</v>
      </c>
      <c r="E3604" s="227">
        <v>43343</v>
      </c>
      <c r="F3604" s="228">
        <v>293220.44</v>
      </c>
      <c r="G3604" s="229">
        <v>2.8299999999999999E-2</v>
      </c>
    </row>
    <row r="3605" spans="1:7" x14ac:dyDescent="0.25">
      <c r="A3605" s="160" t="s">
        <v>4532</v>
      </c>
      <c r="B3605" s="160" t="s">
        <v>4541</v>
      </c>
      <c r="E3605" s="227">
        <v>43373</v>
      </c>
      <c r="F3605" s="228">
        <v>293107.34999999998</v>
      </c>
      <c r="G3605" s="229">
        <v>2.8299999999999999E-2</v>
      </c>
    </row>
    <row r="3606" spans="1:7" x14ac:dyDescent="0.25">
      <c r="A3606" s="160" t="s">
        <v>4532</v>
      </c>
      <c r="B3606" s="160" t="s">
        <v>4542</v>
      </c>
      <c r="E3606" s="227">
        <v>43404</v>
      </c>
      <c r="F3606" s="228">
        <v>292922.64</v>
      </c>
      <c r="G3606" s="229">
        <v>2.8299999999999999E-2</v>
      </c>
    </row>
    <row r="3607" spans="1:7" x14ac:dyDescent="0.25">
      <c r="A3607" s="160" t="s">
        <v>4532</v>
      </c>
      <c r="B3607" s="160" t="s">
        <v>4543</v>
      </c>
      <c r="E3607" s="227">
        <v>43434</v>
      </c>
      <c r="F3607" s="228">
        <v>292851.01</v>
      </c>
      <c r="G3607" s="229">
        <v>2.8299999999999999E-2</v>
      </c>
    </row>
    <row r="3608" spans="1:7" x14ac:dyDescent="0.25">
      <c r="A3608" s="160" t="s">
        <v>4532</v>
      </c>
      <c r="B3608" s="160" t="s">
        <v>4544</v>
      </c>
      <c r="E3608" s="227">
        <v>43465</v>
      </c>
      <c r="F3608" s="228">
        <v>292851.01</v>
      </c>
      <c r="G3608" s="229">
        <v>2.8299999999999999E-2</v>
      </c>
    </row>
    <row r="3609" spans="1:7" x14ac:dyDescent="0.25">
      <c r="A3609" s="160" t="s">
        <v>4545</v>
      </c>
      <c r="B3609" s="160" t="s">
        <v>4546</v>
      </c>
      <c r="E3609" s="227">
        <v>43131</v>
      </c>
      <c r="F3609" s="228">
        <v>2823972</v>
      </c>
      <c r="G3609" s="229">
        <v>2.8299999999999999E-2</v>
      </c>
    </row>
    <row r="3610" spans="1:7" x14ac:dyDescent="0.25">
      <c r="A3610" s="160" t="s">
        <v>4545</v>
      </c>
      <c r="B3610" s="160" t="s">
        <v>4547</v>
      </c>
      <c r="E3610" s="227">
        <v>43159</v>
      </c>
      <c r="F3610" s="228">
        <v>2823972</v>
      </c>
      <c r="G3610" s="229">
        <v>2.8299999999999999E-2</v>
      </c>
    </row>
    <row r="3611" spans="1:7" x14ac:dyDescent="0.25">
      <c r="A3611" s="160" t="s">
        <v>4545</v>
      </c>
      <c r="B3611" s="160" t="s">
        <v>4548</v>
      </c>
      <c r="E3611" s="227">
        <v>43190</v>
      </c>
      <c r="F3611" s="228">
        <v>2823972</v>
      </c>
      <c r="G3611" s="229">
        <v>2.8299999999999999E-2</v>
      </c>
    </row>
    <row r="3612" spans="1:7" x14ac:dyDescent="0.25">
      <c r="A3612" s="160" t="s">
        <v>4545</v>
      </c>
      <c r="B3612" s="160" t="s">
        <v>4549</v>
      </c>
      <c r="E3612" s="227">
        <v>43220</v>
      </c>
      <c r="F3612" s="228">
        <v>2823972</v>
      </c>
      <c r="G3612" s="229">
        <v>2.8299999999999999E-2</v>
      </c>
    </row>
    <row r="3613" spans="1:7" x14ac:dyDescent="0.25">
      <c r="A3613" s="160" t="s">
        <v>4545</v>
      </c>
      <c r="B3613" s="160" t="s">
        <v>4550</v>
      </c>
      <c r="E3613" s="227">
        <v>43251</v>
      </c>
      <c r="F3613" s="228">
        <v>2823972</v>
      </c>
      <c r="G3613" s="229">
        <v>2.8299999999999999E-2</v>
      </c>
    </row>
    <row r="3614" spans="1:7" x14ac:dyDescent="0.25">
      <c r="A3614" s="160" t="s">
        <v>4545</v>
      </c>
      <c r="B3614" s="160" t="s">
        <v>4551</v>
      </c>
      <c r="E3614" s="227">
        <v>43281</v>
      </c>
      <c r="F3614" s="228">
        <v>2823972</v>
      </c>
      <c r="G3614" s="229">
        <v>2.8299999999999999E-2</v>
      </c>
    </row>
    <row r="3615" spans="1:7" x14ac:dyDescent="0.25">
      <c r="A3615" s="160" t="s">
        <v>4545</v>
      </c>
      <c r="B3615" s="160" t="s">
        <v>4552</v>
      </c>
      <c r="E3615" s="227">
        <v>43312</v>
      </c>
      <c r="F3615" s="228">
        <v>2823972</v>
      </c>
      <c r="G3615" s="229">
        <v>2.8299999999999999E-2</v>
      </c>
    </row>
    <row r="3616" spans="1:7" x14ac:dyDescent="0.25">
      <c r="A3616" s="160" t="s">
        <v>4545</v>
      </c>
      <c r="B3616" s="160" t="s">
        <v>4553</v>
      </c>
      <c r="E3616" s="227">
        <v>43343</v>
      </c>
      <c r="F3616" s="228">
        <v>2823972</v>
      </c>
      <c r="G3616" s="229">
        <v>2.8299999999999999E-2</v>
      </c>
    </row>
    <row r="3617" spans="1:7" x14ac:dyDescent="0.25">
      <c r="A3617" s="160" t="s">
        <v>4545</v>
      </c>
      <c r="B3617" s="160" t="s">
        <v>4554</v>
      </c>
      <c r="E3617" s="227">
        <v>43373</v>
      </c>
      <c r="F3617" s="228">
        <v>2823972</v>
      </c>
      <c r="G3617" s="229">
        <v>2.8299999999999999E-2</v>
      </c>
    </row>
    <row r="3618" spans="1:7" x14ac:dyDescent="0.25">
      <c r="A3618" s="160" t="s">
        <v>4545</v>
      </c>
      <c r="B3618" s="160" t="s">
        <v>4555</v>
      </c>
      <c r="E3618" s="227">
        <v>43404</v>
      </c>
      <c r="F3618" s="228">
        <v>2823972</v>
      </c>
      <c r="G3618" s="229">
        <v>2.8299999999999999E-2</v>
      </c>
    </row>
    <row r="3619" spans="1:7" x14ac:dyDescent="0.25">
      <c r="A3619" s="160" t="s">
        <v>4545</v>
      </c>
      <c r="B3619" s="160" t="s">
        <v>4556</v>
      </c>
      <c r="E3619" s="227">
        <v>43434</v>
      </c>
      <c r="F3619" s="228">
        <v>2823972</v>
      </c>
      <c r="G3619" s="229">
        <v>2.8299999999999999E-2</v>
      </c>
    </row>
    <row r="3620" spans="1:7" x14ac:dyDescent="0.25">
      <c r="A3620" s="160" t="s">
        <v>4545</v>
      </c>
      <c r="B3620" s="160" t="s">
        <v>4557</v>
      </c>
      <c r="E3620" s="227">
        <v>43465</v>
      </c>
      <c r="F3620" s="228">
        <v>2823972</v>
      </c>
      <c r="G3620" s="229">
        <v>2.8299999999999999E-2</v>
      </c>
    </row>
    <row r="3621" spans="1:7" x14ac:dyDescent="0.25">
      <c r="A3621" s="160" t="s">
        <v>4558</v>
      </c>
      <c r="B3621" s="160" t="s">
        <v>4559</v>
      </c>
      <c r="E3621" s="227">
        <v>43131</v>
      </c>
      <c r="F3621" s="228">
        <v>293483.15000000002</v>
      </c>
      <c r="G3621" s="229">
        <v>1.2699999999999999E-2</v>
      </c>
    </row>
    <row r="3622" spans="1:7" x14ac:dyDescent="0.25">
      <c r="A3622" s="160" t="s">
        <v>4558</v>
      </c>
      <c r="B3622" s="160" t="s">
        <v>4560</v>
      </c>
      <c r="E3622" s="227">
        <v>43159</v>
      </c>
      <c r="F3622" s="228">
        <v>293483.15000000002</v>
      </c>
      <c r="G3622" s="229">
        <v>1.2699999999999999E-2</v>
      </c>
    </row>
    <row r="3623" spans="1:7" x14ac:dyDescent="0.25">
      <c r="A3623" s="160" t="s">
        <v>4558</v>
      </c>
      <c r="B3623" s="160" t="s">
        <v>4561</v>
      </c>
      <c r="E3623" s="227">
        <v>43190</v>
      </c>
      <c r="F3623" s="228">
        <v>293483.15000000002</v>
      </c>
      <c r="G3623" s="229">
        <v>1.2699999999999999E-2</v>
      </c>
    </row>
    <row r="3624" spans="1:7" x14ac:dyDescent="0.25">
      <c r="A3624" s="160" t="s">
        <v>4558</v>
      </c>
      <c r="B3624" s="160" t="s">
        <v>4562</v>
      </c>
      <c r="E3624" s="227">
        <v>43220</v>
      </c>
      <c r="F3624" s="228">
        <v>293483.15000000002</v>
      </c>
      <c r="G3624" s="229">
        <v>1.2699999999999999E-2</v>
      </c>
    </row>
    <row r="3625" spans="1:7" x14ac:dyDescent="0.25">
      <c r="A3625" s="160" t="s">
        <v>4558</v>
      </c>
      <c r="B3625" s="160" t="s">
        <v>4563</v>
      </c>
      <c r="E3625" s="227">
        <v>43251</v>
      </c>
      <c r="F3625" s="228">
        <v>293483.15000000002</v>
      </c>
      <c r="G3625" s="229">
        <v>1.2699999999999999E-2</v>
      </c>
    </row>
    <row r="3626" spans="1:7" x14ac:dyDescent="0.25">
      <c r="A3626" s="160" t="s">
        <v>4558</v>
      </c>
      <c r="B3626" s="160" t="s">
        <v>4564</v>
      </c>
      <c r="E3626" s="227">
        <v>43281</v>
      </c>
      <c r="F3626" s="228">
        <v>293483.15000000002</v>
      </c>
      <c r="G3626" s="229">
        <v>1.2699999999999999E-2</v>
      </c>
    </row>
    <row r="3627" spans="1:7" x14ac:dyDescent="0.25">
      <c r="A3627" s="160" t="s">
        <v>4558</v>
      </c>
      <c r="B3627" s="160" t="s">
        <v>4565</v>
      </c>
      <c r="E3627" s="227">
        <v>43312</v>
      </c>
      <c r="F3627" s="228">
        <v>293483.15000000002</v>
      </c>
      <c r="G3627" s="229">
        <v>1.2699999999999999E-2</v>
      </c>
    </row>
    <row r="3628" spans="1:7" x14ac:dyDescent="0.25">
      <c r="A3628" s="160" t="s">
        <v>4558</v>
      </c>
      <c r="B3628" s="160" t="s">
        <v>4566</v>
      </c>
      <c r="E3628" s="227">
        <v>43343</v>
      </c>
      <c r="F3628" s="228">
        <v>293483.15000000002</v>
      </c>
      <c r="G3628" s="229">
        <v>1.2699999999999999E-2</v>
      </c>
    </row>
    <row r="3629" spans="1:7" x14ac:dyDescent="0.25">
      <c r="A3629" s="160" t="s">
        <v>4558</v>
      </c>
      <c r="B3629" s="160" t="s">
        <v>4567</v>
      </c>
      <c r="E3629" s="227">
        <v>43373</v>
      </c>
      <c r="F3629" s="228">
        <v>293483.15000000002</v>
      </c>
      <c r="G3629" s="229">
        <v>1.2699999999999999E-2</v>
      </c>
    </row>
    <row r="3630" spans="1:7" x14ac:dyDescent="0.25">
      <c r="A3630" s="160" t="s">
        <v>4558</v>
      </c>
      <c r="B3630" s="160" t="s">
        <v>4568</v>
      </c>
      <c r="E3630" s="227">
        <v>43404</v>
      </c>
      <c r="F3630" s="228">
        <v>327579.06</v>
      </c>
      <c r="G3630" s="229">
        <v>1.2699999999999999E-2</v>
      </c>
    </row>
    <row r="3631" spans="1:7" x14ac:dyDescent="0.25">
      <c r="A3631" s="160" t="s">
        <v>4558</v>
      </c>
      <c r="B3631" s="160" t="s">
        <v>4569</v>
      </c>
      <c r="E3631" s="227">
        <v>43434</v>
      </c>
      <c r="F3631" s="228">
        <v>361674.96</v>
      </c>
      <c r="G3631" s="229">
        <v>1.2699999999999999E-2</v>
      </c>
    </row>
    <row r="3632" spans="1:7" x14ac:dyDescent="0.25">
      <c r="A3632" s="160" t="s">
        <v>4558</v>
      </c>
      <c r="B3632" s="160" t="s">
        <v>4570</v>
      </c>
      <c r="E3632" s="227">
        <v>43465</v>
      </c>
      <c r="F3632" s="228">
        <v>361674.96</v>
      </c>
      <c r="G3632" s="229">
        <v>1.2699999999999999E-2</v>
      </c>
    </row>
    <row r="3633" spans="1:7" x14ac:dyDescent="0.25">
      <c r="A3633" s="160" t="s">
        <v>4571</v>
      </c>
      <c r="B3633" s="160" t="s">
        <v>4572</v>
      </c>
      <c r="E3633" s="227">
        <v>43131</v>
      </c>
      <c r="F3633" s="228">
        <v>4082461.89</v>
      </c>
      <c r="G3633" s="229">
        <v>1.2699999999999999E-2</v>
      </c>
    </row>
    <row r="3634" spans="1:7" x14ac:dyDescent="0.25">
      <c r="A3634" s="160" t="s">
        <v>4571</v>
      </c>
      <c r="B3634" s="160" t="s">
        <v>4573</v>
      </c>
      <c r="E3634" s="227">
        <v>43159</v>
      </c>
      <c r="F3634" s="228">
        <v>4082461.89</v>
      </c>
      <c r="G3634" s="229">
        <v>1.2699999999999999E-2</v>
      </c>
    </row>
    <row r="3635" spans="1:7" x14ac:dyDescent="0.25">
      <c r="A3635" s="160" t="s">
        <v>4571</v>
      </c>
      <c r="B3635" s="160" t="s">
        <v>4574</v>
      </c>
      <c r="E3635" s="227">
        <v>43190</v>
      </c>
      <c r="F3635" s="228">
        <v>4082461.89</v>
      </c>
      <c r="G3635" s="229">
        <v>1.2699999999999999E-2</v>
      </c>
    </row>
    <row r="3636" spans="1:7" x14ac:dyDescent="0.25">
      <c r="A3636" s="160" t="s">
        <v>4571</v>
      </c>
      <c r="B3636" s="160" t="s">
        <v>4575</v>
      </c>
      <c r="E3636" s="227">
        <v>43220</v>
      </c>
      <c r="F3636" s="228">
        <v>4082461.89</v>
      </c>
      <c r="G3636" s="229">
        <v>1.2699999999999999E-2</v>
      </c>
    </row>
    <row r="3637" spans="1:7" x14ac:dyDescent="0.25">
      <c r="A3637" s="160" t="s">
        <v>4571</v>
      </c>
      <c r="B3637" s="160" t="s">
        <v>4576</v>
      </c>
      <c r="E3637" s="227">
        <v>43251</v>
      </c>
      <c r="F3637" s="228">
        <v>4082461.89</v>
      </c>
      <c r="G3637" s="229">
        <v>1.2699999999999999E-2</v>
      </c>
    </row>
    <row r="3638" spans="1:7" x14ac:dyDescent="0.25">
      <c r="A3638" s="160" t="s">
        <v>4571</v>
      </c>
      <c r="B3638" s="160" t="s">
        <v>4577</v>
      </c>
      <c r="E3638" s="227">
        <v>43281</v>
      </c>
      <c r="F3638" s="228">
        <v>4082461.89</v>
      </c>
      <c r="G3638" s="229">
        <v>1.2699999999999999E-2</v>
      </c>
    </row>
    <row r="3639" spans="1:7" x14ac:dyDescent="0.25">
      <c r="A3639" s="160" t="s">
        <v>4571</v>
      </c>
      <c r="B3639" s="160" t="s">
        <v>4578</v>
      </c>
      <c r="E3639" s="227">
        <v>43312</v>
      </c>
      <c r="F3639" s="228">
        <v>4082461.89</v>
      </c>
      <c r="G3639" s="229">
        <v>1.2699999999999999E-2</v>
      </c>
    </row>
    <row r="3640" spans="1:7" x14ac:dyDescent="0.25">
      <c r="A3640" s="160" t="s">
        <v>4571</v>
      </c>
      <c r="B3640" s="160" t="s">
        <v>4579</v>
      </c>
      <c r="E3640" s="227">
        <v>43343</v>
      </c>
      <c r="F3640" s="228">
        <v>4082461.89</v>
      </c>
      <c r="G3640" s="229">
        <v>1.2699999999999999E-2</v>
      </c>
    </row>
    <row r="3641" spans="1:7" x14ac:dyDescent="0.25">
      <c r="A3641" s="160" t="s">
        <v>4571</v>
      </c>
      <c r="B3641" s="160" t="s">
        <v>4580</v>
      </c>
      <c r="E3641" s="227">
        <v>43373</v>
      </c>
      <c r="F3641" s="228">
        <v>4082461.89</v>
      </c>
      <c r="G3641" s="229">
        <v>1.2699999999999999E-2</v>
      </c>
    </row>
    <row r="3642" spans="1:7" x14ac:dyDescent="0.25">
      <c r="A3642" s="160" t="s">
        <v>4571</v>
      </c>
      <c r="B3642" s="160" t="s">
        <v>4581</v>
      </c>
      <c r="E3642" s="227">
        <v>43404</v>
      </c>
      <c r="F3642" s="228">
        <v>4082461.89</v>
      </c>
      <c r="G3642" s="229">
        <v>1.2699999999999999E-2</v>
      </c>
    </row>
    <row r="3643" spans="1:7" x14ac:dyDescent="0.25">
      <c r="A3643" s="160" t="s">
        <v>4571</v>
      </c>
      <c r="B3643" s="160" t="s">
        <v>4582</v>
      </c>
      <c r="E3643" s="227">
        <v>43434</v>
      </c>
      <c r="F3643" s="228">
        <v>4082461.89</v>
      </c>
      <c r="G3643" s="229">
        <v>1.2699999999999999E-2</v>
      </c>
    </row>
    <row r="3644" spans="1:7" x14ac:dyDescent="0.25">
      <c r="A3644" s="160" t="s">
        <v>4571</v>
      </c>
      <c r="B3644" s="160" t="s">
        <v>4583</v>
      </c>
      <c r="E3644" s="227">
        <v>43465</v>
      </c>
      <c r="F3644" s="228">
        <v>4082461.89</v>
      </c>
      <c r="G3644" s="229">
        <v>1.2699999999999999E-2</v>
      </c>
    </row>
    <row r="3645" spans="1:7" x14ac:dyDescent="0.25">
      <c r="A3645" s="160" t="s">
        <v>4584</v>
      </c>
      <c r="B3645" s="160" t="s">
        <v>4585</v>
      </c>
      <c r="E3645" s="227">
        <v>43131</v>
      </c>
      <c r="F3645" s="228">
        <v>0</v>
      </c>
      <c r="G3645" s="229">
        <v>0</v>
      </c>
    </row>
    <row r="3646" spans="1:7" x14ac:dyDescent="0.25">
      <c r="A3646" s="160" t="s">
        <v>4584</v>
      </c>
      <c r="B3646" s="160" t="s">
        <v>4586</v>
      </c>
      <c r="E3646" s="227">
        <v>43159</v>
      </c>
      <c r="F3646" s="228">
        <v>0</v>
      </c>
      <c r="G3646" s="229">
        <v>0</v>
      </c>
    </row>
    <row r="3647" spans="1:7" x14ac:dyDescent="0.25">
      <c r="A3647" s="160" t="s">
        <v>4584</v>
      </c>
      <c r="B3647" s="160" t="s">
        <v>4587</v>
      </c>
      <c r="E3647" s="227">
        <v>43190</v>
      </c>
      <c r="F3647" s="228">
        <v>0</v>
      </c>
      <c r="G3647" s="229">
        <v>0</v>
      </c>
    </row>
    <row r="3648" spans="1:7" x14ac:dyDescent="0.25">
      <c r="A3648" s="160" t="s">
        <v>4584</v>
      </c>
      <c r="B3648" s="160" t="s">
        <v>4588</v>
      </c>
      <c r="E3648" s="227">
        <v>43220</v>
      </c>
      <c r="F3648" s="228">
        <v>0</v>
      </c>
      <c r="G3648" s="229">
        <v>0</v>
      </c>
    </row>
    <row r="3649" spans="1:7" x14ac:dyDescent="0.25">
      <c r="A3649" s="160" t="s">
        <v>4584</v>
      </c>
      <c r="B3649" s="160" t="s">
        <v>4589</v>
      </c>
      <c r="E3649" s="227">
        <v>43251</v>
      </c>
      <c r="F3649" s="228">
        <v>0</v>
      </c>
      <c r="G3649" s="229">
        <v>0</v>
      </c>
    </row>
    <row r="3650" spans="1:7" x14ac:dyDescent="0.25">
      <c r="A3650" s="160" t="s">
        <v>4584</v>
      </c>
      <c r="B3650" s="160" t="s">
        <v>4590</v>
      </c>
      <c r="E3650" s="227">
        <v>43281</v>
      </c>
      <c r="F3650" s="228">
        <v>0</v>
      </c>
      <c r="G3650" s="229">
        <v>0</v>
      </c>
    </row>
    <row r="3651" spans="1:7" x14ac:dyDescent="0.25">
      <c r="A3651" s="160" t="s">
        <v>4584</v>
      </c>
      <c r="B3651" s="160" t="s">
        <v>4591</v>
      </c>
      <c r="E3651" s="227">
        <v>43312</v>
      </c>
      <c r="F3651" s="228">
        <v>0</v>
      </c>
      <c r="G3651" s="229">
        <v>0</v>
      </c>
    </row>
    <row r="3652" spans="1:7" x14ac:dyDescent="0.25">
      <c r="A3652" s="160" t="s">
        <v>4584</v>
      </c>
      <c r="B3652" s="160" t="s">
        <v>4592</v>
      </c>
      <c r="E3652" s="227">
        <v>43343</v>
      </c>
      <c r="F3652" s="228">
        <v>0</v>
      </c>
      <c r="G3652" s="229">
        <v>0</v>
      </c>
    </row>
    <row r="3653" spans="1:7" x14ac:dyDescent="0.25">
      <c r="A3653" s="160" t="s">
        <v>4584</v>
      </c>
      <c r="B3653" s="160" t="s">
        <v>4593</v>
      </c>
      <c r="E3653" s="227">
        <v>43373</v>
      </c>
      <c r="F3653" s="228">
        <v>0</v>
      </c>
      <c r="G3653" s="229">
        <v>0</v>
      </c>
    </row>
    <row r="3654" spans="1:7" x14ac:dyDescent="0.25">
      <c r="A3654" s="160" t="s">
        <v>4584</v>
      </c>
      <c r="B3654" s="160" t="s">
        <v>4594</v>
      </c>
      <c r="E3654" s="227">
        <v>43404</v>
      </c>
      <c r="F3654" s="228">
        <v>0</v>
      </c>
      <c r="G3654" s="229">
        <v>0</v>
      </c>
    </row>
    <row r="3655" spans="1:7" x14ac:dyDescent="0.25">
      <c r="A3655" s="160" t="s">
        <v>4584</v>
      </c>
      <c r="B3655" s="160" t="s">
        <v>4595</v>
      </c>
      <c r="E3655" s="227">
        <v>43434</v>
      </c>
      <c r="F3655" s="228">
        <v>0</v>
      </c>
      <c r="G3655" s="229">
        <v>0</v>
      </c>
    </row>
    <row r="3656" spans="1:7" x14ac:dyDescent="0.25">
      <c r="A3656" s="160" t="s">
        <v>4584</v>
      </c>
      <c r="B3656" s="160" t="s">
        <v>4596</v>
      </c>
      <c r="E3656" s="227">
        <v>43465</v>
      </c>
      <c r="F3656" s="228">
        <v>0</v>
      </c>
      <c r="G3656" s="229">
        <v>0</v>
      </c>
    </row>
    <row r="3657" spans="1:7" x14ac:dyDescent="0.25">
      <c r="A3657" s="160" t="s">
        <v>4597</v>
      </c>
      <c r="B3657" s="160" t="s">
        <v>4598</v>
      </c>
      <c r="E3657" s="227">
        <v>43131</v>
      </c>
      <c r="F3657" s="228">
        <v>201938.39</v>
      </c>
      <c r="G3657" s="229">
        <v>9.9000000000000008E-3</v>
      </c>
    </row>
    <row r="3658" spans="1:7" x14ac:dyDescent="0.25">
      <c r="A3658" s="160" t="s">
        <v>4597</v>
      </c>
      <c r="B3658" s="160" t="s">
        <v>4599</v>
      </c>
      <c r="E3658" s="227">
        <v>43159</v>
      </c>
      <c r="F3658" s="228">
        <v>201938.39</v>
      </c>
      <c r="G3658" s="229">
        <v>9.9000000000000008E-3</v>
      </c>
    </row>
    <row r="3659" spans="1:7" x14ac:dyDescent="0.25">
      <c r="A3659" s="160" t="s">
        <v>4597</v>
      </c>
      <c r="B3659" s="160" t="s">
        <v>4600</v>
      </c>
      <c r="E3659" s="227">
        <v>43190</v>
      </c>
      <c r="F3659" s="228">
        <v>201938.39</v>
      </c>
      <c r="G3659" s="229">
        <v>9.9000000000000008E-3</v>
      </c>
    </row>
    <row r="3660" spans="1:7" x14ac:dyDescent="0.25">
      <c r="A3660" s="160" t="s">
        <v>4597</v>
      </c>
      <c r="B3660" s="160" t="s">
        <v>4601</v>
      </c>
      <c r="E3660" s="227">
        <v>43220</v>
      </c>
      <c r="F3660" s="228">
        <v>201938.39</v>
      </c>
      <c r="G3660" s="229">
        <v>9.9000000000000008E-3</v>
      </c>
    </row>
    <row r="3661" spans="1:7" x14ac:dyDescent="0.25">
      <c r="A3661" s="160" t="s">
        <v>4597</v>
      </c>
      <c r="B3661" s="160" t="s">
        <v>4602</v>
      </c>
      <c r="E3661" s="227">
        <v>43251</v>
      </c>
      <c r="F3661" s="228">
        <v>201938.39</v>
      </c>
      <c r="G3661" s="229">
        <v>9.9000000000000008E-3</v>
      </c>
    </row>
    <row r="3662" spans="1:7" x14ac:dyDescent="0.25">
      <c r="A3662" s="160" t="s">
        <v>4597</v>
      </c>
      <c r="B3662" s="160" t="s">
        <v>4603</v>
      </c>
      <c r="E3662" s="227">
        <v>43281</v>
      </c>
      <c r="F3662" s="228">
        <v>201938.39</v>
      </c>
      <c r="G3662" s="229">
        <v>9.9000000000000008E-3</v>
      </c>
    </row>
    <row r="3663" spans="1:7" x14ac:dyDescent="0.25">
      <c r="A3663" s="160" t="s">
        <v>4597</v>
      </c>
      <c r="B3663" s="160" t="s">
        <v>4604</v>
      </c>
      <c r="E3663" s="227">
        <v>43312</v>
      </c>
      <c r="F3663" s="228">
        <v>201938.39</v>
      </c>
      <c r="G3663" s="229">
        <v>9.9000000000000008E-3</v>
      </c>
    </row>
    <row r="3664" spans="1:7" x14ac:dyDescent="0.25">
      <c r="A3664" s="160" t="s">
        <v>4597</v>
      </c>
      <c r="B3664" s="160" t="s">
        <v>4605</v>
      </c>
      <c r="E3664" s="227">
        <v>43343</v>
      </c>
      <c r="F3664" s="228">
        <v>201938.39</v>
      </c>
      <c r="G3664" s="229">
        <v>9.9000000000000008E-3</v>
      </c>
    </row>
    <row r="3665" spans="1:7" x14ac:dyDescent="0.25">
      <c r="A3665" s="160" t="s">
        <v>4597</v>
      </c>
      <c r="B3665" s="160" t="s">
        <v>4606</v>
      </c>
      <c r="E3665" s="227">
        <v>43373</v>
      </c>
      <c r="F3665" s="228">
        <v>201938.39</v>
      </c>
      <c r="G3665" s="229">
        <v>9.9000000000000008E-3</v>
      </c>
    </row>
    <row r="3666" spans="1:7" x14ac:dyDescent="0.25">
      <c r="A3666" s="160" t="s">
        <v>4597</v>
      </c>
      <c r="B3666" s="160" t="s">
        <v>4607</v>
      </c>
      <c r="E3666" s="227">
        <v>43404</v>
      </c>
      <c r="F3666" s="228">
        <v>201938.39</v>
      </c>
      <c r="G3666" s="229">
        <v>9.9000000000000008E-3</v>
      </c>
    </row>
    <row r="3667" spans="1:7" x14ac:dyDescent="0.25">
      <c r="A3667" s="160" t="s">
        <v>4597</v>
      </c>
      <c r="B3667" s="160" t="s">
        <v>4608</v>
      </c>
      <c r="E3667" s="227">
        <v>43434</v>
      </c>
      <c r="F3667" s="228">
        <v>201938.39</v>
      </c>
      <c r="G3667" s="229">
        <v>9.9000000000000008E-3</v>
      </c>
    </row>
    <row r="3668" spans="1:7" x14ac:dyDescent="0.25">
      <c r="A3668" s="160" t="s">
        <v>4597</v>
      </c>
      <c r="B3668" s="160" t="s">
        <v>4609</v>
      </c>
      <c r="E3668" s="227">
        <v>43465</v>
      </c>
      <c r="F3668" s="228">
        <v>201938.39</v>
      </c>
      <c r="G3668" s="229">
        <v>9.9000000000000008E-3</v>
      </c>
    </row>
    <row r="3669" spans="1:7" x14ac:dyDescent="0.25">
      <c r="A3669" s="160" t="s">
        <v>4610</v>
      </c>
      <c r="B3669" s="160" t="s">
        <v>4611</v>
      </c>
      <c r="E3669" s="227">
        <v>43131</v>
      </c>
      <c r="F3669" s="228">
        <v>13727960.5</v>
      </c>
      <c r="G3669" s="229">
        <v>4.7899999999999998E-2</v>
      </c>
    </row>
    <row r="3670" spans="1:7" x14ac:dyDescent="0.25">
      <c r="A3670" s="160" t="s">
        <v>4610</v>
      </c>
      <c r="B3670" s="160" t="s">
        <v>4612</v>
      </c>
      <c r="E3670" s="227">
        <v>43159</v>
      </c>
      <c r="F3670" s="228">
        <v>13850762.779999999</v>
      </c>
      <c r="G3670" s="229">
        <v>4.7899999999999998E-2</v>
      </c>
    </row>
    <row r="3671" spans="1:7" x14ac:dyDescent="0.25">
      <c r="A3671" s="160" t="s">
        <v>4610</v>
      </c>
      <c r="B3671" s="160" t="s">
        <v>4613</v>
      </c>
      <c r="E3671" s="227">
        <v>43190</v>
      </c>
      <c r="F3671" s="228">
        <v>13819511.82</v>
      </c>
      <c r="G3671" s="229">
        <v>4.7899999999999998E-2</v>
      </c>
    </row>
    <row r="3672" spans="1:7" x14ac:dyDescent="0.25">
      <c r="A3672" s="160" t="s">
        <v>4610</v>
      </c>
      <c r="B3672" s="160" t="s">
        <v>4614</v>
      </c>
      <c r="E3672" s="227">
        <v>43220</v>
      </c>
      <c r="F3672" s="228">
        <v>13791341.5</v>
      </c>
      <c r="G3672" s="229">
        <v>4.7899999999999998E-2</v>
      </c>
    </row>
    <row r="3673" spans="1:7" x14ac:dyDescent="0.25">
      <c r="A3673" s="160" t="s">
        <v>4610</v>
      </c>
      <c r="B3673" s="160" t="s">
        <v>4615</v>
      </c>
      <c r="E3673" s="227">
        <v>43251</v>
      </c>
      <c r="F3673" s="228">
        <v>13759153.720000001</v>
      </c>
      <c r="G3673" s="229">
        <v>4.7899999999999998E-2</v>
      </c>
    </row>
    <row r="3674" spans="1:7" x14ac:dyDescent="0.25">
      <c r="A3674" s="160" t="s">
        <v>4610</v>
      </c>
      <c r="B3674" s="160" t="s">
        <v>4616</v>
      </c>
      <c r="E3674" s="227">
        <v>43281</v>
      </c>
      <c r="F3674" s="228">
        <v>13723133.810000001</v>
      </c>
      <c r="G3674" s="229">
        <v>4.7899999999999998E-2</v>
      </c>
    </row>
    <row r="3675" spans="1:7" x14ac:dyDescent="0.25">
      <c r="A3675" s="160" t="s">
        <v>4610</v>
      </c>
      <c r="B3675" s="160" t="s">
        <v>4617</v>
      </c>
      <c r="E3675" s="227">
        <v>43312</v>
      </c>
      <c r="F3675" s="228">
        <v>13723081.949999999</v>
      </c>
      <c r="G3675" s="229">
        <v>4.7899999999999998E-2</v>
      </c>
    </row>
    <row r="3676" spans="1:7" x14ac:dyDescent="0.25">
      <c r="A3676" s="160" t="s">
        <v>4610</v>
      </c>
      <c r="B3676" s="160" t="s">
        <v>4618</v>
      </c>
      <c r="E3676" s="227">
        <v>43343</v>
      </c>
      <c r="F3676" s="228">
        <v>13722028.300000001</v>
      </c>
      <c r="G3676" s="229">
        <v>4.7899999999999998E-2</v>
      </c>
    </row>
    <row r="3677" spans="1:7" x14ac:dyDescent="0.25">
      <c r="A3677" s="160" t="s">
        <v>4610</v>
      </c>
      <c r="B3677" s="160" t="s">
        <v>4619</v>
      </c>
      <c r="E3677" s="227">
        <v>43373</v>
      </c>
      <c r="F3677" s="228">
        <v>13721465.359999999</v>
      </c>
      <c r="G3677" s="229">
        <v>4.7899999999999998E-2</v>
      </c>
    </row>
    <row r="3678" spans="1:7" x14ac:dyDescent="0.25">
      <c r="A3678" s="160" t="s">
        <v>4610</v>
      </c>
      <c r="B3678" s="160" t="s">
        <v>4620</v>
      </c>
      <c r="E3678" s="227">
        <v>43404</v>
      </c>
      <c r="F3678" s="228">
        <v>13722860.529999999</v>
      </c>
      <c r="G3678" s="229">
        <v>4.7899999999999998E-2</v>
      </c>
    </row>
    <row r="3679" spans="1:7" x14ac:dyDescent="0.25">
      <c r="A3679" s="160" t="s">
        <v>4610</v>
      </c>
      <c r="B3679" s="160" t="s">
        <v>4621</v>
      </c>
      <c r="E3679" s="227">
        <v>43434</v>
      </c>
      <c r="F3679" s="228">
        <v>13722201.42</v>
      </c>
      <c r="G3679" s="229">
        <v>4.7899999999999998E-2</v>
      </c>
    </row>
    <row r="3680" spans="1:7" x14ac:dyDescent="0.25">
      <c r="A3680" s="160" t="s">
        <v>4610</v>
      </c>
      <c r="B3680" s="160" t="s">
        <v>4622</v>
      </c>
      <c r="E3680" s="227">
        <v>43465</v>
      </c>
      <c r="F3680" s="228">
        <v>13718915.82</v>
      </c>
      <c r="G3680" s="229">
        <v>4.7899999999999998E-2</v>
      </c>
    </row>
    <row r="3681" spans="1:7" x14ac:dyDescent="0.25">
      <c r="A3681" s="160" t="s">
        <v>4623</v>
      </c>
      <c r="B3681" s="160" t="s">
        <v>4624</v>
      </c>
      <c r="E3681" s="227">
        <v>43131</v>
      </c>
      <c r="F3681" s="228">
        <v>68475297.560000002</v>
      </c>
      <c r="G3681" s="229">
        <v>4.2700000000000002E-2</v>
      </c>
    </row>
    <row r="3682" spans="1:7" x14ac:dyDescent="0.25">
      <c r="A3682" s="160" t="s">
        <v>4623</v>
      </c>
      <c r="B3682" s="160" t="s">
        <v>4625</v>
      </c>
      <c r="E3682" s="227">
        <v>43159</v>
      </c>
      <c r="F3682" s="228">
        <v>68475297.560000002</v>
      </c>
      <c r="G3682" s="229">
        <v>4.2700000000000002E-2</v>
      </c>
    </row>
    <row r="3683" spans="1:7" x14ac:dyDescent="0.25">
      <c r="A3683" s="160" t="s">
        <v>4623</v>
      </c>
      <c r="B3683" s="160" t="s">
        <v>4626</v>
      </c>
      <c r="E3683" s="227">
        <v>43190</v>
      </c>
      <c r="F3683" s="228">
        <v>68475297.560000002</v>
      </c>
      <c r="G3683" s="229">
        <v>4.2700000000000002E-2</v>
      </c>
    </row>
    <row r="3684" spans="1:7" x14ac:dyDescent="0.25">
      <c r="A3684" s="160" t="s">
        <v>4623</v>
      </c>
      <c r="B3684" s="160" t="s">
        <v>4627</v>
      </c>
      <c r="E3684" s="227">
        <v>43220</v>
      </c>
      <c r="F3684" s="228">
        <v>68475297.560000002</v>
      </c>
      <c r="G3684" s="229">
        <v>4.2700000000000002E-2</v>
      </c>
    </row>
    <row r="3685" spans="1:7" x14ac:dyDescent="0.25">
      <c r="A3685" s="160" t="s">
        <v>4623</v>
      </c>
      <c r="B3685" s="160" t="s">
        <v>4628</v>
      </c>
      <c r="E3685" s="227">
        <v>43251</v>
      </c>
      <c r="F3685" s="228">
        <v>68474035.090000004</v>
      </c>
      <c r="G3685" s="229">
        <v>4.2700000000000002E-2</v>
      </c>
    </row>
    <row r="3686" spans="1:7" x14ac:dyDescent="0.25">
      <c r="A3686" s="160" t="s">
        <v>4623</v>
      </c>
      <c r="B3686" s="160" t="s">
        <v>4629</v>
      </c>
      <c r="E3686" s="227">
        <v>43281</v>
      </c>
      <c r="F3686" s="228">
        <v>68472500.689999998</v>
      </c>
      <c r="G3686" s="229">
        <v>4.2700000000000002E-2</v>
      </c>
    </row>
    <row r="3687" spans="1:7" x14ac:dyDescent="0.25">
      <c r="A3687" s="160" t="s">
        <v>4623</v>
      </c>
      <c r="B3687" s="160" t="s">
        <v>4630</v>
      </c>
      <c r="E3687" s="227">
        <v>43312</v>
      </c>
      <c r="F3687" s="228">
        <v>68472228.760000005</v>
      </c>
      <c r="G3687" s="229">
        <v>4.2700000000000002E-2</v>
      </c>
    </row>
    <row r="3688" spans="1:7" x14ac:dyDescent="0.25">
      <c r="A3688" s="160" t="s">
        <v>4623</v>
      </c>
      <c r="B3688" s="160" t="s">
        <v>4631</v>
      </c>
      <c r="E3688" s="227">
        <v>43343</v>
      </c>
      <c r="F3688" s="228">
        <v>68478444.540000007</v>
      </c>
      <c r="G3688" s="229">
        <v>4.2700000000000002E-2</v>
      </c>
    </row>
    <row r="3689" spans="1:7" x14ac:dyDescent="0.25">
      <c r="A3689" s="160" t="s">
        <v>4623</v>
      </c>
      <c r="B3689" s="160" t="s">
        <v>4632</v>
      </c>
      <c r="E3689" s="227">
        <v>43373</v>
      </c>
      <c r="F3689" s="228">
        <v>68476950.099999994</v>
      </c>
      <c r="G3689" s="229">
        <v>4.2700000000000002E-2</v>
      </c>
    </row>
    <row r="3690" spans="1:7" x14ac:dyDescent="0.25">
      <c r="A3690" s="160" t="s">
        <v>4623</v>
      </c>
      <c r="B3690" s="160" t="s">
        <v>4633</v>
      </c>
      <c r="E3690" s="227">
        <v>43404</v>
      </c>
      <c r="F3690" s="228">
        <v>68469239.870000005</v>
      </c>
      <c r="G3690" s="229">
        <v>4.2700000000000002E-2</v>
      </c>
    </row>
    <row r="3691" spans="1:7" x14ac:dyDescent="0.25">
      <c r="A3691" s="160" t="s">
        <v>4623</v>
      </c>
      <c r="B3691" s="160" t="s">
        <v>4634</v>
      </c>
      <c r="E3691" s="227">
        <v>43434</v>
      </c>
      <c r="F3691" s="228">
        <v>68620556.319999993</v>
      </c>
      <c r="G3691" s="229">
        <v>4.2700000000000002E-2</v>
      </c>
    </row>
    <row r="3692" spans="1:7" x14ac:dyDescent="0.25">
      <c r="A3692" s="160" t="s">
        <v>4623</v>
      </c>
      <c r="B3692" s="160" t="s">
        <v>4635</v>
      </c>
      <c r="E3692" s="227">
        <v>43465</v>
      </c>
      <c r="F3692" s="228">
        <v>68772818.459999993</v>
      </c>
      <c r="G3692" s="229">
        <v>4.2700000000000002E-2</v>
      </c>
    </row>
    <row r="3693" spans="1:7" x14ac:dyDescent="0.25">
      <c r="A3693" s="160" t="s">
        <v>4636</v>
      </c>
      <c r="B3693" s="160" t="s">
        <v>4637</v>
      </c>
      <c r="E3693" s="227">
        <v>43131</v>
      </c>
      <c r="F3693" s="228">
        <v>9214309.7699999996</v>
      </c>
      <c r="G3693" s="229">
        <v>4.7899999999999998E-2</v>
      </c>
    </row>
    <row r="3694" spans="1:7" x14ac:dyDescent="0.25">
      <c r="A3694" s="160" t="s">
        <v>4636</v>
      </c>
      <c r="B3694" s="160" t="s">
        <v>4638</v>
      </c>
      <c r="E3694" s="227">
        <v>43159</v>
      </c>
      <c r="F3694" s="228">
        <v>9214309.7699999996</v>
      </c>
      <c r="G3694" s="229">
        <v>4.7899999999999998E-2</v>
      </c>
    </row>
    <row r="3695" spans="1:7" x14ac:dyDescent="0.25">
      <c r="A3695" s="160" t="s">
        <v>4636</v>
      </c>
      <c r="B3695" s="160" t="s">
        <v>4639</v>
      </c>
      <c r="E3695" s="227">
        <v>43190</v>
      </c>
      <c r="F3695" s="228">
        <v>9214309.7699999996</v>
      </c>
      <c r="G3695" s="229">
        <v>4.7899999999999998E-2</v>
      </c>
    </row>
    <row r="3696" spans="1:7" x14ac:dyDescent="0.25">
      <c r="A3696" s="160" t="s">
        <v>4636</v>
      </c>
      <c r="B3696" s="160" t="s">
        <v>4640</v>
      </c>
      <c r="E3696" s="227">
        <v>43220</v>
      </c>
      <c r="F3696" s="228">
        <v>9214309.7699999996</v>
      </c>
      <c r="G3696" s="229">
        <v>4.7899999999999998E-2</v>
      </c>
    </row>
    <row r="3697" spans="1:7" x14ac:dyDescent="0.25">
      <c r="A3697" s="160" t="s">
        <v>4636</v>
      </c>
      <c r="B3697" s="160" t="s">
        <v>4641</v>
      </c>
      <c r="E3697" s="227">
        <v>43251</v>
      </c>
      <c r="F3697" s="228">
        <v>9214309.7699999996</v>
      </c>
      <c r="G3697" s="229">
        <v>4.7899999999999998E-2</v>
      </c>
    </row>
    <row r="3698" spans="1:7" x14ac:dyDescent="0.25">
      <c r="A3698" s="160" t="s">
        <v>4636</v>
      </c>
      <c r="B3698" s="160" t="s">
        <v>4642</v>
      </c>
      <c r="E3698" s="227">
        <v>43281</v>
      </c>
      <c r="F3698" s="228">
        <v>9214309.7699999996</v>
      </c>
      <c r="G3698" s="229">
        <v>4.7899999999999998E-2</v>
      </c>
    </row>
    <row r="3699" spans="1:7" x14ac:dyDescent="0.25">
      <c r="A3699" s="160" t="s">
        <v>4636</v>
      </c>
      <c r="B3699" s="160" t="s">
        <v>4643</v>
      </c>
      <c r="E3699" s="227">
        <v>43312</v>
      </c>
      <c r="F3699" s="228">
        <v>9214309.7699999996</v>
      </c>
      <c r="G3699" s="229">
        <v>4.7899999999999998E-2</v>
      </c>
    </row>
    <row r="3700" spans="1:7" x14ac:dyDescent="0.25">
      <c r="A3700" s="160" t="s">
        <v>4636</v>
      </c>
      <c r="B3700" s="160" t="s">
        <v>4644</v>
      </c>
      <c r="E3700" s="227">
        <v>43343</v>
      </c>
      <c r="F3700" s="228">
        <v>9214309.7699999996</v>
      </c>
      <c r="G3700" s="229">
        <v>4.7899999999999998E-2</v>
      </c>
    </row>
    <row r="3701" spans="1:7" x14ac:dyDescent="0.25">
      <c r="A3701" s="160" t="s">
        <v>4636</v>
      </c>
      <c r="B3701" s="160" t="s">
        <v>4645</v>
      </c>
      <c r="E3701" s="227">
        <v>43373</v>
      </c>
      <c r="F3701" s="228">
        <v>9214316.5299999993</v>
      </c>
      <c r="G3701" s="229">
        <v>4.7899999999999998E-2</v>
      </c>
    </row>
    <row r="3702" spans="1:7" x14ac:dyDescent="0.25">
      <c r="A3702" s="160" t="s">
        <v>4636</v>
      </c>
      <c r="B3702" s="160" t="s">
        <v>4646</v>
      </c>
      <c r="E3702" s="227">
        <v>43404</v>
      </c>
      <c r="F3702" s="228">
        <v>9214323.2899999991</v>
      </c>
      <c r="G3702" s="229">
        <v>4.7899999999999998E-2</v>
      </c>
    </row>
    <row r="3703" spans="1:7" x14ac:dyDescent="0.25">
      <c r="A3703" s="160" t="s">
        <v>4636</v>
      </c>
      <c r="B3703" s="160" t="s">
        <v>4647</v>
      </c>
      <c r="E3703" s="227">
        <v>43434</v>
      </c>
      <c r="F3703" s="228">
        <v>9214323.2899999991</v>
      </c>
      <c r="G3703" s="229">
        <v>4.7899999999999998E-2</v>
      </c>
    </row>
    <row r="3704" spans="1:7" x14ac:dyDescent="0.25">
      <c r="A3704" s="160" t="s">
        <v>4636</v>
      </c>
      <c r="B3704" s="160" t="s">
        <v>4648</v>
      </c>
      <c r="E3704" s="227">
        <v>43465</v>
      </c>
      <c r="F3704" s="228">
        <v>9214323.2899999991</v>
      </c>
      <c r="G3704" s="229">
        <v>4.7899999999999998E-2</v>
      </c>
    </row>
    <row r="3705" spans="1:7" x14ac:dyDescent="0.25">
      <c r="A3705" s="160" t="s">
        <v>4649</v>
      </c>
      <c r="B3705" s="160" t="s">
        <v>4650</v>
      </c>
      <c r="E3705" s="227">
        <v>43131</v>
      </c>
      <c r="F3705" s="228">
        <v>26657464.600000001</v>
      </c>
      <c r="G3705" s="229">
        <v>4.7899999999999998E-2</v>
      </c>
    </row>
    <row r="3706" spans="1:7" x14ac:dyDescent="0.25">
      <c r="A3706" s="160" t="s">
        <v>4649</v>
      </c>
      <c r="B3706" s="160" t="s">
        <v>4651</v>
      </c>
      <c r="E3706" s="227">
        <v>43159</v>
      </c>
      <c r="F3706" s="228">
        <v>26658610.07</v>
      </c>
      <c r="G3706" s="229">
        <v>4.7899999999999998E-2</v>
      </c>
    </row>
    <row r="3707" spans="1:7" x14ac:dyDescent="0.25">
      <c r="A3707" s="160" t="s">
        <v>4649</v>
      </c>
      <c r="B3707" s="160" t="s">
        <v>4652</v>
      </c>
      <c r="E3707" s="227">
        <v>43190</v>
      </c>
      <c r="F3707" s="228">
        <v>26648170.75</v>
      </c>
      <c r="G3707" s="229">
        <v>4.7899999999999998E-2</v>
      </c>
    </row>
    <row r="3708" spans="1:7" x14ac:dyDescent="0.25">
      <c r="A3708" s="160" t="s">
        <v>4649</v>
      </c>
      <c r="B3708" s="160" t="s">
        <v>4653</v>
      </c>
      <c r="E3708" s="227">
        <v>43220</v>
      </c>
      <c r="F3708" s="228">
        <v>26650456.149999999</v>
      </c>
      <c r="G3708" s="229">
        <v>4.7899999999999998E-2</v>
      </c>
    </row>
    <row r="3709" spans="1:7" x14ac:dyDescent="0.25">
      <c r="A3709" s="160" t="s">
        <v>4649</v>
      </c>
      <c r="B3709" s="160" t="s">
        <v>4654</v>
      </c>
      <c r="E3709" s="227">
        <v>43251</v>
      </c>
      <c r="F3709" s="228">
        <v>26648305.920000002</v>
      </c>
      <c r="G3709" s="229">
        <v>4.7899999999999998E-2</v>
      </c>
    </row>
    <row r="3710" spans="1:7" x14ac:dyDescent="0.25">
      <c r="A3710" s="160" t="s">
        <v>4649</v>
      </c>
      <c r="B3710" s="160" t="s">
        <v>4655</v>
      </c>
      <c r="E3710" s="227">
        <v>43281</v>
      </c>
      <c r="F3710" s="228">
        <v>26637288.579999998</v>
      </c>
      <c r="G3710" s="229">
        <v>4.7899999999999998E-2</v>
      </c>
    </row>
    <row r="3711" spans="1:7" x14ac:dyDescent="0.25">
      <c r="A3711" s="160" t="s">
        <v>4649</v>
      </c>
      <c r="B3711" s="160" t="s">
        <v>4656</v>
      </c>
      <c r="E3711" s="227">
        <v>43312</v>
      </c>
      <c r="F3711" s="228">
        <v>26648063.489999998</v>
      </c>
      <c r="G3711" s="229">
        <v>4.7899999999999998E-2</v>
      </c>
    </row>
    <row r="3712" spans="1:7" x14ac:dyDescent="0.25">
      <c r="A3712" s="160" t="s">
        <v>4649</v>
      </c>
      <c r="B3712" s="160" t="s">
        <v>4657</v>
      </c>
      <c r="E3712" s="227">
        <v>43343</v>
      </c>
      <c r="F3712" s="228">
        <v>26648063.489999998</v>
      </c>
      <c r="G3712" s="229">
        <v>4.7899999999999998E-2</v>
      </c>
    </row>
    <row r="3713" spans="1:7" x14ac:dyDescent="0.25">
      <c r="A3713" s="160" t="s">
        <v>4649</v>
      </c>
      <c r="B3713" s="160" t="s">
        <v>4658</v>
      </c>
      <c r="E3713" s="227">
        <v>43373</v>
      </c>
      <c r="F3713" s="228">
        <v>26636174.710000001</v>
      </c>
      <c r="G3713" s="229">
        <v>4.7899999999999998E-2</v>
      </c>
    </row>
    <row r="3714" spans="1:7" x14ac:dyDescent="0.25">
      <c r="A3714" s="160" t="s">
        <v>4649</v>
      </c>
      <c r="B3714" s="160" t="s">
        <v>4659</v>
      </c>
      <c r="E3714" s="227">
        <v>43404</v>
      </c>
      <c r="F3714" s="228">
        <v>26636239.800000001</v>
      </c>
      <c r="G3714" s="229">
        <v>4.7899999999999998E-2</v>
      </c>
    </row>
    <row r="3715" spans="1:7" x14ac:dyDescent="0.25">
      <c r="A3715" s="160" t="s">
        <v>4649</v>
      </c>
      <c r="B3715" s="160" t="s">
        <v>4660</v>
      </c>
      <c r="E3715" s="227">
        <v>43434</v>
      </c>
      <c r="F3715" s="228">
        <v>26634356.899999999</v>
      </c>
      <c r="G3715" s="229">
        <v>4.7899999999999998E-2</v>
      </c>
    </row>
    <row r="3716" spans="1:7" x14ac:dyDescent="0.25">
      <c r="A3716" s="160" t="s">
        <v>4649</v>
      </c>
      <c r="B3716" s="160" t="s">
        <v>4661</v>
      </c>
      <c r="E3716" s="227">
        <v>43465</v>
      </c>
      <c r="F3716" s="228">
        <v>26632525.93</v>
      </c>
      <c r="G3716" s="229">
        <v>4.7899999999999998E-2</v>
      </c>
    </row>
    <row r="3717" spans="1:7" x14ac:dyDescent="0.25">
      <c r="A3717" s="160" t="s">
        <v>4662</v>
      </c>
      <c r="B3717" s="160" t="s">
        <v>4663</v>
      </c>
      <c r="E3717" s="227">
        <v>43131</v>
      </c>
      <c r="F3717" s="228">
        <v>1081259.06</v>
      </c>
      <c r="G3717" s="229">
        <v>4.7899999999999998E-2</v>
      </c>
    </row>
    <row r="3718" spans="1:7" x14ac:dyDescent="0.25">
      <c r="A3718" s="160" t="s">
        <v>4662</v>
      </c>
      <c r="B3718" s="160" t="s">
        <v>4664</v>
      </c>
      <c r="E3718" s="227">
        <v>43159</v>
      </c>
      <c r="F3718" s="228">
        <v>1081259.06</v>
      </c>
      <c r="G3718" s="229">
        <v>4.7899999999999998E-2</v>
      </c>
    </row>
    <row r="3719" spans="1:7" x14ac:dyDescent="0.25">
      <c r="A3719" s="160" t="s">
        <v>4662</v>
      </c>
      <c r="B3719" s="160" t="s">
        <v>4665</v>
      </c>
      <c r="E3719" s="227">
        <v>43190</v>
      </c>
      <c r="F3719" s="228">
        <v>1081259.06</v>
      </c>
      <c r="G3719" s="229">
        <v>4.7899999999999998E-2</v>
      </c>
    </row>
    <row r="3720" spans="1:7" x14ac:dyDescent="0.25">
      <c r="A3720" s="160" t="s">
        <v>4662</v>
      </c>
      <c r="B3720" s="160" t="s">
        <v>4666</v>
      </c>
      <c r="E3720" s="227">
        <v>43220</v>
      </c>
      <c r="F3720" s="228">
        <v>1081259.06</v>
      </c>
      <c r="G3720" s="229">
        <v>4.7899999999999998E-2</v>
      </c>
    </row>
    <row r="3721" spans="1:7" x14ac:dyDescent="0.25">
      <c r="A3721" s="160" t="s">
        <v>4662</v>
      </c>
      <c r="B3721" s="160" t="s">
        <v>4667</v>
      </c>
      <c r="E3721" s="227">
        <v>43251</v>
      </c>
      <c r="F3721" s="228">
        <v>1081259.06</v>
      </c>
      <c r="G3721" s="229">
        <v>4.7899999999999998E-2</v>
      </c>
    </row>
    <row r="3722" spans="1:7" x14ac:dyDescent="0.25">
      <c r="A3722" s="160" t="s">
        <v>4662</v>
      </c>
      <c r="B3722" s="160" t="s">
        <v>4668</v>
      </c>
      <c r="E3722" s="227">
        <v>43281</v>
      </c>
      <c r="F3722" s="228">
        <v>1081259.06</v>
      </c>
      <c r="G3722" s="229">
        <v>4.7899999999999998E-2</v>
      </c>
    </row>
    <row r="3723" spans="1:7" x14ac:dyDescent="0.25">
      <c r="A3723" s="160" t="s">
        <v>4662</v>
      </c>
      <c r="B3723" s="160" t="s">
        <v>4669</v>
      </c>
      <c r="E3723" s="227">
        <v>43312</v>
      </c>
      <c r="F3723" s="228">
        <v>1081259.06</v>
      </c>
      <c r="G3723" s="229">
        <v>4.7899999999999998E-2</v>
      </c>
    </row>
    <row r="3724" spans="1:7" x14ac:dyDescent="0.25">
      <c r="A3724" s="160" t="s">
        <v>4662</v>
      </c>
      <c r="B3724" s="160" t="s">
        <v>4670</v>
      </c>
      <c r="E3724" s="227">
        <v>43343</v>
      </c>
      <c r="F3724" s="228">
        <v>1081259.06</v>
      </c>
      <c r="G3724" s="229">
        <v>4.7899999999999998E-2</v>
      </c>
    </row>
    <row r="3725" spans="1:7" x14ac:dyDescent="0.25">
      <c r="A3725" s="160" t="s">
        <v>4662</v>
      </c>
      <c r="B3725" s="160" t="s">
        <v>4671</v>
      </c>
      <c r="E3725" s="227">
        <v>43373</v>
      </c>
      <c r="F3725" s="228">
        <v>1081259.06</v>
      </c>
      <c r="G3725" s="229">
        <v>4.7899999999999998E-2</v>
      </c>
    </row>
    <row r="3726" spans="1:7" x14ac:dyDescent="0.25">
      <c r="A3726" s="160" t="s">
        <v>4662</v>
      </c>
      <c r="B3726" s="160" t="s">
        <v>4672</v>
      </c>
      <c r="E3726" s="227">
        <v>43404</v>
      </c>
      <c r="F3726" s="228">
        <v>1081259.06</v>
      </c>
      <c r="G3726" s="229">
        <v>4.7899999999999998E-2</v>
      </c>
    </row>
    <row r="3727" spans="1:7" x14ac:dyDescent="0.25">
      <c r="A3727" s="160" t="s">
        <v>4662</v>
      </c>
      <c r="B3727" s="160" t="s">
        <v>4673</v>
      </c>
      <c r="E3727" s="227">
        <v>43434</v>
      </c>
      <c r="F3727" s="228">
        <v>1081259.06</v>
      </c>
      <c r="G3727" s="229">
        <v>4.7899999999999998E-2</v>
      </c>
    </row>
    <row r="3728" spans="1:7" x14ac:dyDescent="0.25">
      <c r="A3728" s="160" t="s">
        <v>4662</v>
      </c>
      <c r="B3728" s="160" t="s">
        <v>4674</v>
      </c>
      <c r="E3728" s="227">
        <v>43465</v>
      </c>
      <c r="F3728" s="228">
        <v>1081259.06</v>
      </c>
      <c r="G3728" s="229">
        <v>4.7899999999999998E-2</v>
      </c>
    </row>
    <row r="3729" spans="1:7" x14ac:dyDescent="0.25">
      <c r="A3729" s="160" t="s">
        <v>4675</v>
      </c>
      <c r="B3729" s="160" t="s">
        <v>4676</v>
      </c>
      <c r="E3729" s="227">
        <v>43131</v>
      </c>
      <c r="F3729" s="228">
        <v>792720.88</v>
      </c>
      <c r="G3729" s="229">
        <v>5.6800000000000003E-2</v>
      </c>
    </row>
    <row r="3730" spans="1:7" x14ac:dyDescent="0.25">
      <c r="A3730" s="160" t="s">
        <v>4675</v>
      </c>
      <c r="B3730" s="160" t="s">
        <v>4677</v>
      </c>
      <c r="E3730" s="227">
        <v>43159</v>
      </c>
      <c r="F3730" s="228">
        <v>792720.88</v>
      </c>
      <c r="G3730" s="229">
        <v>5.6800000000000003E-2</v>
      </c>
    </row>
    <row r="3731" spans="1:7" x14ac:dyDescent="0.25">
      <c r="A3731" s="160" t="s">
        <v>4675</v>
      </c>
      <c r="B3731" s="160" t="s">
        <v>4678</v>
      </c>
      <c r="E3731" s="227">
        <v>43190</v>
      </c>
      <c r="F3731" s="228">
        <v>792720.88</v>
      </c>
      <c r="G3731" s="229">
        <v>5.6800000000000003E-2</v>
      </c>
    </row>
    <row r="3732" spans="1:7" x14ac:dyDescent="0.25">
      <c r="A3732" s="160" t="s">
        <v>4675</v>
      </c>
      <c r="B3732" s="160" t="s">
        <v>4679</v>
      </c>
      <c r="E3732" s="227">
        <v>43220</v>
      </c>
      <c r="F3732" s="228">
        <v>792720.88</v>
      </c>
      <c r="G3732" s="229">
        <v>5.6800000000000003E-2</v>
      </c>
    </row>
    <row r="3733" spans="1:7" x14ac:dyDescent="0.25">
      <c r="A3733" s="160" t="s">
        <v>4675</v>
      </c>
      <c r="B3733" s="160" t="s">
        <v>4680</v>
      </c>
      <c r="E3733" s="227">
        <v>43251</v>
      </c>
      <c r="F3733" s="228">
        <v>792720.88</v>
      </c>
      <c r="G3733" s="229">
        <v>5.6800000000000003E-2</v>
      </c>
    </row>
    <row r="3734" spans="1:7" x14ac:dyDescent="0.25">
      <c r="A3734" s="160" t="s">
        <v>4675</v>
      </c>
      <c r="B3734" s="160" t="s">
        <v>4681</v>
      </c>
      <c r="E3734" s="227">
        <v>43281</v>
      </c>
      <c r="F3734" s="228">
        <v>792720.88</v>
      </c>
      <c r="G3734" s="229">
        <v>5.6800000000000003E-2</v>
      </c>
    </row>
    <row r="3735" spans="1:7" x14ac:dyDescent="0.25">
      <c r="A3735" s="160" t="s">
        <v>4675</v>
      </c>
      <c r="B3735" s="160" t="s">
        <v>4682</v>
      </c>
      <c r="E3735" s="227">
        <v>43312</v>
      </c>
      <c r="F3735" s="228">
        <v>792720.88</v>
      </c>
      <c r="G3735" s="229">
        <v>5.6800000000000003E-2</v>
      </c>
    </row>
    <row r="3736" spans="1:7" x14ac:dyDescent="0.25">
      <c r="A3736" s="160" t="s">
        <v>4675</v>
      </c>
      <c r="B3736" s="160" t="s">
        <v>4683</v>
      </c>
      <c r="E3736" s="227">
        <v>43343</v>
      </c>
      <c r="F3736" s="228">
        <v>792720.88</v>
      </c>
      <c r="G3736" s="229">
        <v>5.6800000000000003E-2</v>
      </c>
    </row>
    <row r="3737" spans="1:7" x14ac:dyDescent="0.25">
      <c r="A3737" s="160" t="s">
        <v>4675</v>
      </c>
      <c r="B3737" s="160" t="s">
        <v>4684</v>
      </c>
      <c r="E3737" s="227">
        <v>43373</v>
      </c>
      <c r="F3737" s="228">
        <v>792720.88</v>
      </c>
      <c r="G3737" s="229">
        <v>5.6800000000000003E-2</v>
      </c>
    </row>
    <row r="3738" spans="1:7" x14ac:dyDescent="0.25">
      <c r="A3738" s="160" t="s">
        <v>4675</v>
      </c>
      <c r="B3738" s="160" t="s">
        <v>4685</v>
      </c>
      <c r="E3738" s="227">
        <v>43404</v>
      </c>
      <c r="F3738" s="228">
        <v>792720.88</v>
      </c>
      <c r="G3738" s="229">
        <v>5.6800000000000003E-2</v>
      </c>
    </row>
    <row r="3739" spans="1:7" x14ac:dyDescent="0.25">
      <c r="A3739" s="160" t="s">
        <v>4675</v>
      </c>
      <c r="B3739" s="160" t="s">
        <v>4686</v>
      </c>
      <c r="E3739" s="227">
        <v>43434</v>
      </c>
      <c r="F3739" s="228">
        <v>792720.88</v>
      </c>
      <c r="G3739" s="229">
        <v>5.6800000000000003E-2</v>
      </c>
    </row>
    <row r="3740" spans="1:7" x14ac:dyDescent="0.25">
      <c r="A3740" s="160" t="s">
        <v>4675</v>
      </c>
      <c r="B3740" s="160" t="s">
        <v>4687</v>
      </c>
      <c r="E3740" s="227">
        <v>43465</v>
      </c>
      <c r="F3740" s="228">
        <v>792720.88</v>
      </c>
      <c r="G3740" s="229">
        <v>5.6800000000000003E-2</v>
      </c>
    </row>
    <row r="3741" spans="1:7" x14ac:dyDescent="0.25">
      <c r="A3741" s="160" t="s">
        <v>4688</v>
      </c>
      <c r="B3741" s="160" t="s">
        <v>4689</v>
      </c>
      <c r="E3741" s="227">
        <v>43131</v>
      </c>
      <c r="F3741" s="228">
        <v>665876</v>
      </c>
      <c r="G3741" s="229">
        <v>2.1100000000000001E-2</v>
      </c>
    </row>
    <row r="3742" spans="1:7" x14ac:dyDescent="0.25">
      <c r="A3742" s="160" t="s">
        <v>4688</v>
      </c>
      <c r="B3742" s="160" t="s">
        <v>4690</v>
      </c>
      <c r="E3742" s="227">
        <v>43159</v>
      </c>
      <c r="F3742" s="228">
        <v>665876</v>
      </c>
      <c r="G3742" s="229">
        <v>2.1100000000000001E-2</v>
      </c>
    </row>
    <row r="3743" spans="1:7" x14ac:dyDescent="0.25">
      <c r="A3743" s="160" t="s">
        <v>4688</v>
      </c>
      <c r="B3743" s="160" t="s">
        <v>4691</v>
      </c>
      <c r="E3743" s="227">
        <v>43190</v>
      </c>
      <c r="F3743" s="228">
        <v>665876</v>
      </c>
      <c r="G3743" s="229">
        <v>2.1100000000000001E-2</v>
      </c>
    </row>
    <row r="3744" spans="1:7" x14ac:dyDescent="0.25">
      <c r="A3744" s="160" t="s">
        <v>4688</v>
      </c>
      <c r="B3744" s="160" t="s">
        <v>4692</v>
      </c>
      <c r="E3744" s="227">
        <v>43220</v>
      </c>
      <c r="F3744" s="228">
        <v>665876</v>
      </c>
      <c r="G3744" s="229">
        <v>2.1100000000000001E-2</v>
      </c>
    </row>
    <row r="3745" spans="1:7" x14ac:dyDescent="0.25">
      <c r="A3745" s="160" t="s">
        <v>4688</v>
      </c>
      <c r="B3745" s="160" t="s">
        <v>4693</v>
      </c>
      <c r="E3745" s="227">
        <v>43251</v>
      </c>
      <c r="F3745" s="228">
        <v>665876</v>
      </c>
      <c r="G3745" s="229">
        <v>2.1100000000000001E-2</v>
      </c>
    </row>
    <row r="3746" spans="1:7" x14ac:dyDescent="0.25">
      <c r="A3746" s="160" t="s">
        <v>4688</v>
      </c>
      <c r="B3746" s="160" t="s">
        <v>4694</v>
      </c>
      <c r="E3746" s="227">
        <v>43281</v>
      </c>
      <c r="F3746" s="228">
        <v>665876</v>
      </c>
      <c r="G3746" s="229">
        <v>2.1100000000000001E-2</v>
      </c>
    </row>
    <row r="3747" spans="1:7" x14ac:dyDescent="0.25">
      <c r="A3747" s="160" t="s">
        <v>4688</v>
      </c>
      <c r="B3747" s="160" t="s">
        <v>4695</v>
      </c>
      <c r="E3747" s="227">
        <v>43312</v>
      </c>
      <c r="F3747" s="228">
        <v>665876</v>
      </c>
      <c r="G3747" s="229">
        <v>2.1100000000000001E-2</v>
      </c>
    </row>
    <row r="3748" spans="1:7" x14ac:dyDescent="0.25">
      <c r="A3748" s="160" t="s">
        <v>4688</v>
      </c>
      <c r="B3748" s="160" t="s">
        <v>4696</v>
      </c>
      <c r="E3748" s="227">
        <v>43343</v>
      </c>
      <c r="F3748" s="228">
        <v>665876</v>
      </c>
      <c r="G3748" s="229">
        <v>2.1100000000000001E-2</v>
      </c>
    </row>
    <row r="3749" spans="1:7" x14ac:dyDescent="0.25">
      <c r="A3749" s="160" t="s">
        <v>4688</v>
      </c>
      <c r="B3749" s="160" t="s">
        <v>4697</v>
      </c>
      <c r="E3749" s="227">
        <v>43373</v>
      </c>
      <c r="F3749" s="228">
        <v>665876</v>
      </c>
      <c r="G3749" s="229">
        <v>2.1100000000000001E-2</v>
      </c>
    </row>
    <row r="3750" spans="1:7" x14ac:dyDescent="0.25">
      <c r="A3750" s="160" t="s">
        <v>4688</v>
      </c>
      <c r="B3750" s="160" t="s">
        <v>4698</v>
      </c>
      <c r="E3750" s="227">
        <v>43404</v>
      </c>
      <c r="F3750" s="228">
        <v>665876</v>
      </c>
      <c r="G3750" s="229">
        <v>2.1100000000000001E-2</v>
      </c>
    </row>
    <row r="3751" spans="1:7" x14ac:dyDescent="0.25">
      <c r="A3751" s="160" t="s">
        <v>4688</v>
      </c>
      <c r="B3751" s="160" t="s">
        <v>4699</v>
      </c>
      <c r="E3751" s="227">
        <v>43434</v>
      </c>
      <c r="F3751" s="228">
        <v>665876</v>
      </c>
      <c r="G3751" s="229">
        <v>2.1100000000000001E-2</v>
      </c>
    </row>
    <row r="3752" spans="1:7" x14ac:dyDescent="0.25">
      <c r="A3752" s="160" t="s">
        <v>4688</v>
      </c>
      <c r="B3752" s="160" t="s">
        <v>4700</v>
      </c>
      <c r="E3752" s="227">
        <v>43465</v>
      </c>
      <c r="F3752" s="228">
        <v>665876</v>
      </c>
      <c r="G3752" s="229">
        <v>2.1100000000000001E-2</v>
      </c>
    </row>
    <row r="3753" spans="1:7" x14ac:dyDescent="0.25">
      <c r="A3753" s="160" t="s">
        <v>4701</v>
      </c>
      <c r="B3753" s="160" t="s">
        <v>4702</v>
      </c>
      <c r="E3753" s="227">
        <v>43131</v>
      </c>
      <c r="F3753" s="228">
        <v>156087.78</v>
      </c>
      <c r="G3753" s="229">
        <v>2.6999999999999997E-3</v>
      </c>
    </row>
    <row r="3754" spans="1:7" x14ac:dyDescent="0.25">
      <c r="A3754" s="160" t="s">
        <v>4701</v>
      </c>
      <c r="B3754" s="160" t="s">
        <v>4703</v>
      </c>
      <c r="E3754" s="227">
        <v>43159</v>
      </c>
      <c r="F3754" s="228">
        <v>156087.78</v>
      </c>
      <c r="G3754" s="229">
        <v>2.6999999999999997E-3</v>
      </c>
    </row>
    <row r="3755" spans="1:7" x14ac:dyDescent="0.25">
      <c r="A3755" s="160" t="s">
        <v>4701</v>
      </c>
      <c r="B3755" s="160" t="s">
        <v>4704</v>
      </c>
      <c r="E3755" s="227">
        <v>43190</v>
      </c>
      <c r="F3755" s="228">
        <v>156087.78</v>
      </c>
      <c r="G3755" s="229">
        <v>2.6999999999999997E-3</v>
      </c>
    </row>
    <row r="3756" spans="1:7" x14ac:dyDescent="0.25">
      <c r="A3756" s="160" t="s">
        <v>4701</v>
      </c>
      <c r="B3756" s="160" t="s">
        <v>4705</v>
      </c>
      <c r="E3756" s="227">
        <v>43220</v>
      </c>
      <c r="F3756" s="228">
        <v>156087.78</v>
      </c>
      <c r="G3756" s="229">
        <v>2.6999999999999997E-3</v>
      </c>
    </row>
    <row r="3757" spans="1:7" x14ac:dyDescent="0.25">
      <c r="A3757" s="160" t="s">
        <v>4701</v>
      </c>
      <c r="B3757" s="160" t="s">
        <v>4706</v>
      </c>
      <c r="E3757" s="227">
        <v>43251</v>
      </c>
      <c r="F3757" s="228">
        <v>156087.78</v>
      </c>
      <c r="G3757" s="229">
        <v>2.6999999999999997E-3</v>
      </c>
    </row>
    <row r="3758" spans="1:7" x14ac:dyDescent="0.25">
      <c r="A3758" s="160" t="s">
        <v>4701</v>
      </c>
      <c r="B3758" s="160" t="s">
        <v>4707</v>
      </c>
      <c r="E3758" s="227">
        <v>43281</v>
      </c>
      <c r="F3758" s="228">
        <v>156087.78</v>
      </c>
      <c r="G3758" s="229">
        <v>2.6999999999999997E-3</v>
      </c>
    </row>
    <row r="3759" spans="1:7" x14ac:dyDescent="0.25">
      <c r="A3759" s="160" t="s">
        <v>4701</v>
      </c>
      <c r="B3759" s="160" t="s">
        <v>4708</v>
      </c>
      <c r="E3759" s="227">
        <v>43312</v>
      </c>
      <c r="F3759" s="228">
        <v>156087.78</v>
      </c>
      <c r="G3759" s="229">
        <v>2.6999999999999997E-3</v>
      </c>
    </row>
    <row r="3760" spans="1:7" x14ac:dyDescent="0.25">
      <c r="A3760" s="160" t="s">
        <v>4701</v>
      </c>
      <c r="B3760" s="160" t="s">
        <v>4709</v>
      </c>
      <c r="E3760" s="227">
        <v>43343</v>
      </c>
      <c r="F3760" s="228">
        <v>156087.78</v>
      </c>
      <c r="G3760" s="229">
        <v>2.6999999999999997E-3</v>
      </c>
    </row>
    <row r="3761" spans="1:7" x14ac:dyDescent="0.25">
      <c r="A3761" s="160" t="s">
        <v>4701</v>
      </c>
      <c r="B3761" s="160" t="s">
        <v>4710</v>
      </c>
      <c r="E3761" s="227">
        <v>43373</v>
      </c>
      <c r="F3761" s="228">
        <v>156087.78</v>
      </c>
      <c r="G3761" s="229">
        <v>2.6999999999999997E-3</v>
      </c>
    </row>
    <row r="3762" spans="1:7" x14ac:dyDescent="0.25">
      <c r="A3762" s="160" t="s">
        <v>4701</v>
      </c>
      <c r="B3762" s="160" t="s">
        <v>4711</v>
      </c>
      <c r="E3762" s="227">
        <v>43404</v>
      </c>
      <c r="F3762" s="228">
        <v>156087.78</v>
      </c>
      <c r="G3762" s="229">
        <v>2.6999999999999997E-3</v>
      </c>
    </row>
    <row r="3763" spans="1:7" x14ac:dyDescent="0.25">
      <c r="A3763" s="160" t="s">
        <v>4701</v>
      </c>
      <c r="B3763" s="160" t="s">
        <v>4712</v>
      </c>
      <c r="E3763" s="227">
        <v>43434</v>
      </c>
      <c r="F3763" s="228">
        <v>156087.78</v>
      </c>
      <c r="G3763" s="229">
        <v>2.6999999999999997E-3</v>
      </c>
    </row>
    <row r="3764" spans="1:7" x14ac:dyDescent="0.25">
      <c r="A3764" s="160" t="s">
        <v>4701</v>
      </c>
      <c r="B3764" s="160" t="s">
        <v>4713</v>
      </c>
      <c r="E3764" s="227">
        <v>43465</v>
      </c>
      <c r="F3764" s="228">
        <v>156087.78</v>
      </c>
      <c r="G3764" s="229">
        <v>2.6999999999999997E-3</v>
      </c>
    </row>
    <row r="3765" spans="1:7" x14ac:dyDescent="0.25">
      <c r="A3765" s="160" t="s">
        <v>4714</v>
      </c>
      <c r="B3765" s="160" t="s">
        <v>4715</v>
      </c>
      <c r="E3765" s="227">
        <v>43131</v>
      </c>
      <c r="F3765" s="228">
        <v>186110.79</v>
      </c>
      <c r="G3765" s="229">
        <v>2.23E-2</v>
      </c>
    </row>
    <row r="3766" spans="1:7" x14ac:dyDescent="0.25">
      <c r="A3766" s="160" t="s">
        <v>4714</v>
      </c>
      <c r="B3766" s="160" t="s">
        <v>4716</v>
      </c>
      <c r="E3766" s="227">
        <v>43159</v>
      </c>
      <c r="F3766" s="228">
        <v>186110.79</v>
      </c>
      <c r="G3766" s="229">
        <v>2.23E-2</v>
      </c>
    </row>
    <row r="3767" spans="1:7" x14ac:dyDescent="0.25">
      <c r="A3767" s="160" t="s">
        <v>4714</v>
      </c>
      <c r="B3767" s="160" t="s">
        <v>4717</v>
      </c>
      <c r="E3767" s="227">
        <v>43190</v>
      </c>
      <c r="F3767" s="228">
        <v>186110.79</v>
      </c>
      <c r="G3767" s="229">
        <v>2.23E-2</v>
      </c>
    </row>
    <row r="3768" spans="1:7" x14ac:dyDescent="0.25">
      <c r="A3768" s="160" t="s">
        <v>4714</v>
      </c>
      <c r="B3768" s="160" t="s">
        <v>4718</v>
      </c>
      <c r="E3768" s="227">
        <v>43220</v>
      </c>
      <c r="F3768" s="228">
        <v>186110.79</v>
      </c>
      <c r="G3768" s="229">
        <v>2.23E-2</v>
      </c>
    </row>
    <row r="3769" spans="1:7" x14ac:dyDescent="0.25">
      <c r="A3769" s="160" t="s">
        <v>4714</v>
      </c>
      <c r="B3769" s="160" t="s">
        <v>4719</v>
      </c>
      <c r="E3769" s="227">
        <v>43251</v>
      </c>
      <c r="F3769" s="228">
        <v>186110.79</v>
      </c>
      <c r="G3769" s="229">
        <v>2.23E-2</v>
      </c>
    </row>
    <row r="3770" spans="1:7" x14ac:dyDescent="0.25">
      <c r="A3770" s="160" t="s">
        <v>4714</v>
      </c>
      <c r="B3770" s="160" t="s">
        <v>4720</v>
      </c>
      <c r="E3770" s="227">
        <v>43281</v>
      </c>
      <c r="F3770" s="228">
        <v>186110.79</v>
      </c>
      <c r="G3770" s="229">
        <v>2.23E-2</v>
      </c>
    </row>
    <row r="3771" spans="1:7" x14ac:dyDescent="0.25">
      <c r="A3771" s="160" t="s">
        <v>4714</v>
      </c>
      <c r="B3771" s="160" t="s">
        <v>4721</v>
      </c>
      <c r="E3771" s="227">
        <v>43312</v>
      </c>
      <c r="F3771" s="228">
        <v>186110.79</v>
      </c>
      <c r="G3771" s="229">
        <v>2.23E-2</v>
      </c>
    </row>
    <row r="3772" spans="1:7" x14ac:dyDescent="0.25">
      <c r="A3772" s="160" t="s">
        <v>4714</v>
      </c>
      <c r="B3772" s="160" t="s">
        <v>4722</v>
      </c>
      <c r="E3772" s="227">
        <v>43343</v>
      </c>
      <c r="F3772" s="228">
        <v>186110.79</v>
      </c>
      <c r="G3772" s="229">
        <v>2.23E-2</v>
      </c>
    </row>
    <row r="3773" spans="1:7" x14ac:dyDescent="0.25">
      <c r="A3773" s="160" t="s">
        <v>4714</v>
      </c>
      <c r="B3773" s="160" t="s">
        <v>4723</v>
      </c>
      <c r="E3773" s="227">
        <v>43373</v>
      </c>
      <c r="F3773" s="228">
        <v>186110.79</v>
      </c>
      <c r="G3773" s="229">
        <v>2.23E-2</v>
      </c>
    </row>
    <row r="3774" spans="1:7" x14ac:dyDescent="0.25">
      <c r="A3774" s="160" t="s">
        <v>4714</v>
      </c>
      <c r="B3774" s="160" t="s">
        <v>4724</v>
      </c>
      <c r="E3774" s="227">
        <v>43404</v>
      </c>
      <c r="F3774" s="228">
        <v>186110.79</v>
      </c>
      <c r="G3774" s="229">
        <v>2.23E-2</v>
      </c>
    </row>
    <row r="3775" spans="1:7" x14ac:dyDescent="0.25">
      <c r="A3775" s="160" t="s">
        <v>4714</v>
      </c>
      <c r="B3775" s="160" t="s">
        <v>4725</v>
      </c>
      <c r="E3775" s="227">
        <v>43434</v>
      </c>
      <c r="F3775" s="228">
        <v>186110.79</v>
      </c>
      <c r="G3775" s="229">
        <v>2.23E-2</v>
      </c>
    </row>
    <row r="3776" spans="1:7" x14ac:dyDescent="0.25">
      <c r="A3776" s="160" t="s">
        <v>4714</v>
      </c>
      <c r="B3776" s="160" t="s">
        <v>4726</v>
      </c>
      <c r="E3776" s="227">
        <v>43465</v>
      </c>
      <c r="F3776" s="228">
        <v>186110.79</v>
      </c>
      <c r="G3776" s="229">
        <v>2.23E-2</v>
      </c>
    </row>
    <row r="3777" spans="1:7" x14ac:dyDescent="0.25">
      <c r="A3777" s="160" t="s">
        <v>4727</v>
      </c>
      <c r="B3777" s="160" t="s">
        <v>4728</v>
      </c>
      <c r="E3777" s="227">
        <v>43131</v>
      </c>
      <c r="F3777" s="228">
        <v>167226.85</v>
      </c>
      <c r="G3777" s="229">
        <v>2.23E-2</v>
      </c>
    </row>
    <row r="3778" spans="1:7" x14ac:dyDescent="0.25">
      <c r="A3778" s="160" t="s">
        <v>4727</v>
      </c>
      <c r="B3778" s="160" t="s">
        <v>4729</v>
      </c>
      <c r="E3778" s="227">
        <v>43159</v>
      </c>
      <c r="F3778" s="228">
        <v>167226.85</v>
      </c>
      <c r="G3778" s="229">
        <v>2.23E-2</v>
      </c>
    </row>
    <row r="3779" spans="1:7" x14ac:dyDescent="0.25">
      <c r="A3779" s="160" t="s">
        <v>4727</v>
      </c>
      <c r="B3779" s="160" t="s">
        <v>4730</v>
      </c>
      <c r="E3779" s="227">
        <v>43190</v>
      </c>
      <c r="F3779" s="228">
        <v>167226.85</v>
      </c>
      <c r="G3779" s="229">
        <v>2.23E-2</v>
      </c>
    </row>
    <row r="3780" spans="1:7" x14ac:dyDescent="0.25">
      <c r="A3780" s="160" t="s">
        <v>4727</v>
      </c>
      <c r="B3780" s="160" t="s">
        <v>4731</v>
      </c>
      <c r="E3780" s="227">
        <v>43220</v>
      </c>
      <c r="F3780" s="228">
        <v>167226.85</v>
      </c>
      <c r="G3780" s="229">
        <v>2.23E-2</v>
      </c>
    </row>
    <row r="3781" spans="1:7" x14ac:dyDescent="0.25">
      <c r="A3781" s="160" t="s">
        <v>4727</v>
      </c>
      <c r="B3781" s="160" t="s">
        <v>4732</v>
      </c>
      <c r="E3781" s="227">
        <v>43251</v>
      </c>
      <c r="F3781" s="228">
        <v>167226.85</v>
      </c>
      <c r="G3781" s="229">
        <v>2.23E-2</v>
      </c>
    </row>
    <row r="3782" spans="1:7" x14ac:dyDescent="0.25">
      <c r="A3782" s="160" t="s">
        <v>4727</v>
      </c>
      <c r="B3782" s="160" t="s">
        <v>4733</v>
      </c>
      <c r="E3782" s="227">
        <v>43281</v>
      </c>
      <c r="F3782" s="228">
        <v>167226.85</v>
      </c>
      <c r="G3782" s="229">
        <v>2.23E-2</v>
      </c>
    </row>
    <row r="3783" spans="1:7" x14ac:dyDescent="0.25">
      <c r="A3783" s="160" t="s">
        <v>4727</v>
      </c>
      <c r="B3783" s="160" t="s">
        <v>4734</v>
      </c>
      <c r="E3783" s="227">
        <v>43312</v>
      </c>
      <c r="F3783" s="228">
        <v>167226.85</v>
      </c>
      <c r="G3783" s="229">
        <v>2.23E-2</v>
      </c>
    </row>
    <row r="3784" spans="1:7" x14ac:dyDescent="0.25">
      <c r="A3784" s="160" t="s">
        <v>4727</v>
      </c>
      <c r="B3784" s="160" t="s">
        <v>4735</v>
      </c>
      <c r="E3784" s="227">
        <v>43343</v>
      </c>
      <c r="F3784" s="228">
        <v>167226.85</v>
      </c>
      <c r="G3784" s="229">
        <v>2.23E-2</v>
      </c>
    </row>
    <row r="3785" spans="1:7" x14ac:dyDescent="0.25">
      <c r="A3785" s="160" t="s">
        <v>4727</v>
      </c>
      <c r="B3785" s="160" t="s">
        <v>4736</v>
      </c>
      <c r="E3785" s="227">
        <v>43373</v>
      </c>
      <c r="F3785" s="228">
        <v>167226.85</v>
      </c>
      <c r="G3785" s="229">
        <v>2.23E-2</v>
      </c>
    </row>
    <row r="3786" spans="1:7" x14ac:dyDescent="0.25">
      <c r="A3786" s="160" t="s">
        <v>4727</v>
      </c>
      <c r="B3786" s="160" t="s">
        <v>4737</v>
      </c>
      <c r="E3786" s="227">
        <v>43404</v>
      </c>
      <c r="F3786" s="228">
        <v>167226.85</v>
      </c>
      <c r="G3786" s="229">
        <v>2.23E-2</v>
      </c>
    </row>
    <row r="3787" spans="1:7" x14ac:dyDescent="0.25">
      <c r="A3787" s="160" t="s">
        <v>4727</v>
      </c>
      <c r="B3787" s="160" t="s">
        <v>4738</v>
      </c>
      <c r="E3787" s="227">
        <v>43434</v>
      </c>
      <c r="F3787" s="228">
        <v>167226.85</v>
      </c>
      <c r="G3787" s="229">
        <v>2.23E-2</v>
      </c>
    </row>
    <row r="3788" spans="1:7" x14ac:dyDescent="0.25">
      <c r="A3788" s="160" t="s">
        <v>4727</v>
      </c>
      <c r="B3788" s="160" t="s">
        <v>4739</v>
      </c>
      <c r="E3788" s="227">
        <v>43465</v>
      </c>
      <c r="F3788" s="228">
        <v>167226.85</v>
      </c>
      <c r="G3788" s="229">
        <v>2.23E-2</v>
      </c>
    </row>
    <row r="3789" spans="1:7" x14ac:dyDescent="0.25">
      <c r="A3789" s="160" t="s">
        <v>4740</v>
      </c>
      <c r="B3789" s="160" t="s">
        <v>4741</v>
      </c>
      <c r="E3789" s="227">
        <v>43131</v>
      </c>
      <c r="F3789" s="228">
        <v>0</v>
      </c>
      <c r="G3789" s="229">
        <v>1.0800000000000001E-2</v>
      </c>
    </row>
    <row r="3790" spans="1:7" x14ac:dyDescent="0.25">
      <c r="A3790" s="160" t="s">
        <v>4740</v>
      </c>
      <c r="B3790" s="160" t="s">
        <v>4742</v>
      </c>
      <c r="E3790" s="227">
        <v>43159</v>
      </c>
      <c r="F3790" s="228">
        <v>0</v>
      </c>
      <c r="G3790" s="229">
        <v>1.0800000000000001E-2</v>
      </c>
    </row>
    <row r="3791" spans="1:7" x14ac:dyDescent="0.25">
      <c r="A3791" s="160" t="s">
        <v>4740</v>
      </c>
      <c r="B3791" s="160" t="s">
        <v>4743</v>
      </c>
      <c r="E3791" s="227">
        <v>43190</v>
      </c>
      <c r="F3791" s="228">
        <v>0</v>
      </c>
      <c r="G3791" s="229">
        <v>1.0800000000000001E-2</v>
      </c>
    </row>
    <row r="3792" spans="1:7" x14ac:dyDescent="0.25">
      <c r="A3792" s="160" t="s">
        <v>4740</v>
      </c>
      <c r="B3792" s="160" t="s">
        <v>4744</v>
      </c>
      <c r="E3792" s="227">
        <v>43220</v>
      </c>
      <c r="F3792" s="228">
        <v>0</v>
      </c>
      <c r="G3792" s="229">
        <v>1.0800000000000001E-2</v>
      </c>
    </row>
    <row r="3793" spans="1:7" x14ac:dyDescent="0.25">
      <c r="A3793" s="160" t="s">
        <v>4740</v>
      </c>
      <c r="B3793" s="160" t="s">
        <v>4745</v>
      </c>
      <c r="E3793" s="227">
        <v>43251</v>
      </c>
      <c r="F3793" s="228">
        <v>0</v>
      </c>
      <c r="G3793" s="229">
        <v>1.0800000000000001E-2</v>
      </c>
    </row>
    <row r="3794" spans="1:7" x14ac:dyDescent="0.25">
      <c r="A3794" s="160" t="s">
        <v>4740</v>
      </c>
      <c r="B3794" s="160" t="s">
        <v>4746</v>
      </c>
      <c r="E3794" s="227">
        <v>43281</v>
      </c>
      <c r="F3794" s="228">
        <v>0</v>
      </c>
      <c r="G3794" s="229">
        <v>1.0800000000000001E-2</v>
      </c>
    </row>
    <row r="3795" spans="1:7" x14ac:dyDescent="0.25">
      <c r="A3795" s="160" t="s">
        <v>4740</v>
      </c>
      <c r="B3795" s="160" t="s">
        <v>4747</v>
      </c>
      <c r="E3795" s="227">
        <v>43312</v>
      </c>
      <c r="F3795" s="228">
        <v>0</v>
      </c>
      <c r="G3795" s="229">
        <v>1.0800000000000001E-2</v>
      </c>
    </row>
    <row r="3796" spans="1:7" x14ac:dyDescent="0.25">
      <c r="A3796" s="160" t="s">
        <v>4740</v>
      </c>
      <c r="B3796" s="160" t="s">
        <v>4748</v>
      </c>
      <c r="E3796" s="227">
        <v>43343</v>
      </c>
      <c r="F3796" s="228">
        <v>0</v>
      </c>
      <c r="G3796" s="229">
        <v>1.0800000000000001E-2</v>
      </c>
    </row>
    <row r="3797" spans="1:7" x14ac:dyDescent="0.25">
      <c r="A3797" s="160" t="s">
        <v>4740</v>
      </c>
      <c r="B3797" s="160" t="s">
        <v>4749</v>
      </c>
      <c r="E3797" s="227">
        <v>43373</v>
      </c>
      <c r="F3797" s="228">
        <v>0</v>
      </c>
      <c r="G3797" s="229">
        <v>1.0800000000000001E-2</v>
      </c>
    </row>
    <row r="3798" spans="1:7" x14ac:dyDescent="0.25">
      <c r="A3798" s="160" t="s">
        <v>4740</v>
      </c>
      <c r="B3798" s="160" t="s">
        <v>4750</v>
      </c>
      <c r="E3798" s="227">
        <v>43404</v>
      </c>
      <c r="F3798" s="228">
        <v>0</v>
      </c>
      <c r="G3798" s="229">
        <v>1.0800000000000001E-2</v>
      </c>
    </row>
    <row r="3799" spans="1:7" x14ac:dyDescent="0.25">
      <c r="A3799" s="160" t="s">
        <v>4740</v>
      </c>
      <c r="B3799" s="160" t="s">
        <v>4751</v>
      </c>
      <c r="E3799" s="227">
        <v>43434</v>
      </c>
      <c r="F3799" s="228">
        <v>0</v>
      </c>
      <c r="G3799" s="229">
        <v>1.0800000000000001E-2</v>
      </c>
    </row>
    <row r="3800" spans="1:7" x14ac:dyDescent="0.25">
      <c r="A3800" s="160" t="s">
        <v>4740</v>
      </c>
      <c r="B3800" s="160" t="s">
        <v>4752</v>
      </c>
      <c r="E3800" s="227">
        <v>43465</v>
      </c>
      <c r="F3800" s="228">
        <v>0</v>
      </c>
      <c r="G3800" s="229">
        <v>1.0800000000000001E-2</v>
      </c>
    </row>
    <row r="3801" spans="1:7" x14ac:dyDescent="0.25">
      <c r="A3801" s="160" t="s">
        <v>4753</v>
      </c>
      <c r="B3801" s="160" t="s">
        <v>4754</v>
      </c>
      <c r="E3801" s="227">
        <v>43131</v>
      </c>
      <c r="F3801" s="228">
        <v>2134388</v>
      </c>
      <c r="G3801" s="229">
        <v>1.0800000000000001E-2</v>
      </c>
    </row>
    <row r="3802" spans="1:7" x14ac:dyDescent="0.25">
      <c r="A3802" s="160" t="s">
        <v>4753</v>
      </c>
      <c r="B3802" s="160" t="s">
        <v>4755</v>
      </c>
      <c r="E3802" s="227">
        <v>43159</v>
      </c>
      <c r="F3802" s="228">
        <v>2134388</v>
      </c>
      <c r="G3802" s="229">
        <v>1.0800000000000001E-2</v>
      </c>
    </row>
    <row r="3803" spans="1:7" x14ac:dyDescent="0.25">
      <c r="A3803" s="160" t="s">
        <v>4753</v>
      </c>
      <c r="B3803" s="160" t="s">
        <v>4756</v>
      </c>
      <c r="E3803" s="227">
        <v>43190</v>
      </c>
      <c r="F3803" s="228">
        <v>2134388</v>
      </c>
      <c r="G3803" s="229">
        <v>1.0800000000000001E-2</v>
      </c>
    </row>
    <row r="3804" spans="1:7" x14ac:dyDescent="0.25">
      <c r="A3804" s="160" t="s">
        <v>4753</v>
      </c>
      <c r="B3804" s="160" t="s">
        <v>4757</v>
      </c>
      <c r="E3804" s="227">
        <v>43220</v>
      </c>
      <c r="F3804" s="228">
        <v>2134388</v>
      </c>
      <c r="G3804" s="229">
        <v>1.0800000000000001E-2</v>
      </c>
    </row>
    <row r="3805" spans="1:7" x14ac:dyDescent="0.25">
      <c r="A3805" s="160" t="s">
        <v>4753</v>
      </c>
      <c r="B3805" s="160" t="s">
        <v>4758</v>
      </c>
      <c r="E3805" s="227">
        <v>43251</v>
      </c>
      <c r="F3805" s="228">
        <v>2134388</v>
      </c>
      <c r="G3805" s="229">
        <v>1.0800000000000001E-2</v>
      </c>
    </row>
    <row r="3806" spans="1:7" x14ac:dyDescent="0.25">
      <c r="A3806" s="160" t="s">
        <v>4753</v>
      </c>
      <c r="B3806" s="160" t="s">
        <v>4759</v>
      </c>
      <c r="E3806" s="227">
        <v>43281</v>
      </c>
      <c r="F3806" s="228">
        <v>2134388</v>
      </c>
      <c r="G3806" s="229">
        <v>1.0800000000000001E-2</v>
      </c>
    </row>
    <row r="3807" spans="1:7" x14ac:dyDescent="0.25">
      <c r="A3807" s="160" t="s">
        <v>4753</v>
      </c>
      <c r="B3807" s="160" t="s">
        <v>4760</v>
      </c>
      <c r="E3807" s="227">
        <v>43312</v>
      </c>
      <c r="F3807" s="228">
        <v>2134388</v>
      </c>
      <c r="G3807" s="229">
        <v>1.0800000000000001E-2</v>
      </c>
    </row>
    <row r="3808" spans="1:7" x14ac:dyDescent="0.25">
      <c r="A3808" s="160" t="s">
        <v>4753</v>
      </c>
      <c r="B3808" s="160" t="s">
        <v>4761</v>
      </c>
      <c r="E3808" s="227">
        <v>43343</v>
      </c>
      <c r="F3808" s="228">
        <v>2134388</v>
      </c>
      <c r="G3808" s="229">
        <v>1.0800000000000001E-2</v>
      </c>
    </row>
    <row r="3809" spans="1:7" x14ac:dyDescent="0.25">
      <c r="A3809" s="160" t="s">
        <v>4753</v>
      </c>
      <c r="B3809" s="160" t="s">
        <v>4762</v>
      </c>
      <c r="E3809" s="227">
        <v>43373</v>
      </c>
      <c r="F3809" s="228">
        <v>2134388</v>
      </c>
      <c r="G3809" s="229">
        <v>1.0800000000000001E-2</v>
      </c>
    </row>
    <row r="3810" spans="1:7" x14ac:dyDescent="0.25">
      <c r="A3810" s="160" t="s">
        <v>4753</v>
      </c>
      <c r="B3810" s="160" t="s">
        <v>4763</v>
      </c>
      <c r="E3810" s="227">
        <v>43404</v>
      </c>
      <c r="F3810" s="228">
        <v>2134388</v>
      </c>
      <c r="G3810" s="229">
        <v>1.0800000000000001E-2</v>
      </c>
    </row>
    <row r="3811" spans="1:7" x14ac:dyDescent="0.25">
      <c r="A3811" s="160" t="s">
        <v>4753</v>
      </c>
      <c r="B3811" s="160" t="s">
        <v>4764</v>
      </c>
      <c r="E3811" s="227">
        <v>43434</v>
      </c>
      <c r="F3811" s="228">
        <v>2134388</v>
      </c>
      <c r="G3811" s="229">
        <v>1.0800000000000001E-2</v>
      </c>
    </row>
    <row r="3812" spans="1:7" x14ac:dyDescent="0.25">
      <c r="A3812" s="160" t="s">
        <v>4753</v>
      </c>
      <c r="B3812" s="160" t="s">
        <v>4765</v>
      </c>
      <c r="E3812" s="227">
        <v>43465</v>
      </c>
      <c r="F3812" s="228">
        <v>2134388</v>
      </c>
      <c r="G3812" s="229">
        <v>1.0800000000000001E-2</v>
      </c>
    </row>
    <row r="3813" spans="1:7" x14ac:dyDescent="0.25">
      <c r="A3813" s="160" t="s">
        <v>4766</v>
      </c>
      <c r="B3813" s="160" t="s">
        <v>4767</v>
      </c>
      <c r="E3813" s="227">
        <v>43131</v>
      </c>
      <c r="F3813" s="228">
        <v>80761.05</v>
      </c>
      <c r="G3813" s="229">
        <v>2.8499999999999998E-2</v>
      </c>
    </row>
    <row r="3814" spans="1:7" x14ac:dyDescent="0.25">
      <c r="A3814" s="160" t="s">
        <v>4766</v>
      </c>
      <c r="B3814" s="160" t="s">
        <v>4768</v>
      </c>
      <c r="E3814" s="227">
        <v>43159</v>
      </c>
      <c r="F3814" s="228">
        <v>80761.05</v>
      </c>
      <c r="G3814" s="229">
        <v>2.8499999999999998E-2</v>
      </c>
    </row>
    <row r="3815" spans="1:7" x14ac:dyDescent="0.25">
      <c r="A3815" s="160" t="s">
        <v>4766</v>
      </c>
      <c r="B3815" s="160" t="s">
        <v>4769</v>
      </c>
      <c r="E3815" s="227">
        <v>43190</v>
      </c>
      <c r="F3815" s="228">
        <v>80761.05</v>
      </c>
      <c r="G3815" s="229">
        <v>2.8499999999999998E-2</v>
      </c>
    </row>
    <row r="3816" spans="1:7" x14ac:dyDescent="0.25">
      <c r="A3816" s="160" t="s">
        <v>4766</v>
      </c>
      <c r="B3816" s="160" t="s">
        <v>4770</v>
      </c>
      <c r="E3816" s="227">
        <v>43220</v>
      </c>
      <c r="F3816" s="228">
        <v>80761.05</v>
      </c>
      <c r="G3816" s="229">
        <v>2.8499999999999998E-2</v>
      </c>
    </row>
    <row r="3817" spans="1:7" x14ac:dyDescent="0.25">
      <c r="A3817" s="160" t="s">
        <v>4766</v>
      </c>
      <c r="B3817" s="160" t="s">
        <v>4771</v>
      </c>
      <c r="E3817" s="227">
        <v>43251</v>
      </c>
      <c r="F3817" s="228">
        <v>80761.05</v>
      </c>
      <c r="G3817" s="229">
        <v>2.8499999999999998E-2</v>
      </c>
    </row>
    <row r="3818" spans="1:7" x14ac:dyDescent="0.25">
      <c r="A3818" s="160" t="s">
        <v>4766</v>
      </c>
      <c r="B3818" s="160" t="s">
        <v>4772</v>
      </c>
      <c r="E3818" s="227">
        <v>43281</v>
      </c>
      <c r="F3818" s="228">
        <v>80761.05</v>
      </c>
      <c r="G3818" s="229">
        <v>2.8499999999999998E-2</v>
      </c>
    </row>
    <row r="3819" spans="1:7" x14ac:dyDescent="0.25">
      <c r="A3819" s="160" t="s">
        <v>4766</v>
      </c>
      <c r="B3819" s="160" t="s">
        <v>4773</v>
      </c>
      <c r="E3819" s="227">
        <v>43312</v>
      </c>
      <c r="F3819" s="228">
        <v>119667.51</v>
      </c>
      <c r="G3819" s="229">
        <v>2.8499999999999998E-2</v>
      </c>
    </row>
    <row r="3820" spans="1:7" x14ac:dyDescent="0.25">
      <c r="A3820" s="160" t="s">
        <v>4766</v>
      </c>
      <c r="B3820" s="160" t="s">
        <v>4774</v>
      </c>
      <c r="E3820" s="227">
        <v>43343</v>
      </c>
      <c r="F3820" s="228">
        <v>158573.97</v>
      </c>
      <c r="G3820" s="229">
        <v>2.8499999999999998E-2</v>
      </c>
    </row>
    <row r="3821" spans="1:7" x14ac:dyDescent="0.25">
      <c r="A3821" s="160" t="s">
        <v>4766</v>
      </c>
      <c r="B3821" s="160" t="s">
        <v>4775</v>
      </c>
      <c r="E3821" s="227">
        <v>43373</v>
      </c>
      <c r="F3821" s="228">
        <v>203000.97</v>
      </c>
      <c r="G3821" s="229">
        <v>2.8499999999999998E-2</v>
      </c>
    </row>
    <row r="3822" spans="1:7" x14ac:dyDescent="0.25">
      <c r="A3822" s="160" t="s">
        <v>4766</v>
      </c>
      <c r="B3822" s="160" t="s">
        <v>4776</v>
      </c>
      <c r="E3822" s="227">
        <v>43404</v>
      </c>
      <c r="F3822" s="228">
        <v>247427.97</v>
      </c>
      <c r="G3822" s="229">
        <v>2.8499999999999998E-2</v>
      </c>
    </row>
    <row r="3823" spans="1:7" x14ac:dyDescent="0.25">
      <c r="A3823" s="160" t="s">
        <v>4766</v>
      </c>
      <c r="B3823" s="160" t="s">
        <v>4777</v>
      </c>
      <c r="E3823" s="227">
        <v>43434</v>
      </c>
      <c r="F3823" s="228">
        <v>247427.97</v>
      </c>
      <c r="G3823" s="229">
        <v>2.8499999999999998E-2</v>
      </c>
    </row>
    <row r="3824" spans="1:7" x14ac:dyDescent="0.25">
      <c r="A3824" s="160" t="s">
        <v>4766</v>
      </c>
      <c r="B3824" s="160" t="s">
        <v>4778</v>
      </c>
      <c r="E3824" s="227">
        <v>43465</v>
      </c>
      <c r="F3824" s="228">
        <v>289692.87</v>
      </c>
      <c r="G3824" s="229">
        <v>2.8499999999999998E-2</v>
      </c>
    </row>
    <row r="3825" spans="1:7" x14ac:dyDescent="0.25">
      <c r="A3825" s="160" t="s">
        <v>4779</v>
      </c>
      <c r="B3825" s="160" t="s">
        <v>4780</v>
      </c>
      <c r="E3825" s="227">
        <v>43131</v>
      </c>
      <c r="F3825" s="228">
        <v>636604</v>
      </c>
      <c r="G3825" s="229">
        <v>2.8499999999999998E-2</v>
      </c>
    </row>
    <row r="3826" spans="1:7" x14ac:dyDescent="0.25">
      <c r="A3826" s="160" t="s">
        <v>4779</v>
      </c>
      <c r="B3826" s="160" t="s">
        <v>4781</v>
      </c>
      <c r="E3826" s="227">
        <v>43159</v>
      </c>
      <c r="F3826" s="228">
        <v>636604</v>
      </c>
      <c r="G3826" s="229">
        <v>2.8499999999999998E-2</v>
      </c>
    </row>
    <row r="3827" spans="1:7" x14ac:dyDescent="0.25">
      <c r="A3827" s="160" t="s">
        <v>4779</v>
      </c>
      <c r="B3827" s="160" t="s">
        <v>4782</v>
      </c>
      <c r="E3827" s="227">
        <v>43190</v>
      </c>
      <c r="F3827" s="228">
        <v>636604</v>
      </c>
      <c r="G3827" s="229">
        <v>2.8499999999999998E-2</v>
      </c>
    </row>
    <row r="3828" spans="1:7" x14ac:dyDescent="0.25">
      <c r="A3828" s="160" t="s">
        <v>4779</v>
      </c>
      <c r="B3828" s="160" t="s">
        <v>4783</v>
      </c>
      <c r="E3828" s="227">
        <v>43220</v>
      </c>
      <c r="F3828" s="228">
        <v>636604</v>
      </c>
      <c r="G3828" s="229">
        <v>2.8499999999999998E-2</v>
      </c>
    </row>
    <row r="3829" spans="1:7" x14ac:dyDescent="0.25">
      <c r="A3829" s="160" t="s">
        <v>4779</v>
      </c>
      <c r="B3829" s="160" t="s">
        <v>4784</v>
      </c>
      <c r="E3829" s="227">
        <v>43251</v>
      </c>
      <c r="F3829" s="228">
        <v>636604</v>
      </c>
      <c r="G3829" s="229">
        <v>2.8499999999999998E-2</v>
      </c>
    </row>
    <row r="3830" spans="1:7" x14ac:dyDescent="0.25">
      <c r="A3830" s="160" t="s">
        <v>4779</v>
      </c>
      <c r="B3830" s="160" t="s">
        <v>4785</v>
      </c>
      <c r="E3830" s="227">
        <v>43281</v>
      </c>
      <c r="F3830" s="228">
        <v>636604</v>
      </c>
      <c r="G3830" s="229">
        <v>2.8499999999999998E-2</v>
      </c>
    </row>
    <row r="3831" spans="1:7" x14ac:dyDescent="0.25">
      <c r="A3831" s="160" t="s">
        <v>4779</v>
      </c>
      <c r="B3831" s="160" t="s">
        <v>4786</v>
      </c>
      <c r="E3831" s="227">
        <v>43312</v>
      </c>
      <c r="F3831" s="228">
        <v>636604</v>
      </c>
      <c r="G3831" s="229">
        <v>2.8499999999999998E-2</v>
      </c>
    </row>
    <row r="3832" spans="1:7" x14ac:dyDescent="0.25">
      <c r="A3832" s="160" t="s">
        <v>4779</v>
      </c>
      <c r="B3832" s="160" t="s">
        <v>4787</v>
      </c>
      <c r="E3832" s="227">
        <v>43343</v>
      </c>
      <c r="F3832" s="228">
        <v>636604</v>
      </c>
      <c r="G3832" s="229">
        <v>2.8499999999999998E-2</v>
      </c>
    </row>
    <row r="3833" spans="1:7" x14ac:dyDescent="0.25">
      <c r="A3833" s="160" t="s">
        <v>4779</v>
      </c>
      <c r="B3833" s="160" t="s">
        <v>4788</v>
      </c>
      <c r="E3833" s="227">
        <v>43373</v>
      </c>
      <c r="F3833" s="228">
        <v>636604</v>
      </c>
      <c r="G3833" s="229">
        <v>2.8499999999999998E-2</v>
      </c>
    </row>
    <row r="3834" spans="1:7" x14ac:dyDescent="0.25">
      <c r="A3834" s="160" t="s">
        <v>4779</v>
      </c>
      <c r="B3834" s="160" t="s">
        <v>4789</v>
      </c>
      <c r="E3834" s="227">
        <v>43404</v>
      </c>
      <c r="F3834" s="228">
        <v>636604</v>
      </c>
      <c r="G3834" s="229">
        <v>2.8499999999999998E-2</v>
      </c>
    </row>
    <row r="3835" spans="1:7" x14ac:dyDescent="0.25">
      <c r="A3835" s="160" t="s">
        <v>4779</v>
      </c>
      <c r="B3835" s="160" t="s">
        <v>4790</v>
      </c>
      <c r="E3835" s="227">
        <v>43434</v>
      </c>
      <c r="F3835" s="228">
        <v>636604</v>
      </c>
      <c r="G3835" s="229">
        <v>2.8499999999999998E-2</v>
      </c>
    </row>
    <row r="3836" spans="1:7" x14ac:dyDescent="0.25">
      <c r="A3836" s="160" t="s">
        <v>4779</v>
      </c>
      <c r="B3836" s="160" t="s">
        <v>4791</v>
      </c>
      <c r="E3836" s="227">
        <v>43465</v>
      </c>
      <c r="F3836" s="228">
        <v>636604</v>
      </c>
      <c r="G3836" s="229">
        <v>2.8499999999999998E-2</v>
      </c>
    </row>
    <row r="3837" spans="1:7" x14ac:dyDescent="0.25">
      <c r="A3837" s="160" t="s">
        <v>4792</v>
      </c>
      <c r="B3837" s="160" t="s">
        <v>4793</v>
      </c>
      <c r="E3837" s="227">
        <v>43131</v>
      </c>
      <c r="F3837" s="228">
        <v>0</v>
      </c>
      <c r="G3837" s="229">
        <v>1.0200000000000001E-2</v>
      </c>
    </row>
    <row r="3838" spans="1:7" x14ac:dyDescent="0.25">
      <c r="A3838" s="160" t="s">
        <v>4792</v>
      </c>
      <c r="B3838" s="160" t="s">
        <v>4794</v>
      </c>
      <c r="E3838" s="227">
        <v>43159</v>
      </c>
      <c r="F3838" s="228">
        <v>0</v>
      </c>
      <c r="G3838" s="229">
        <v>1.0200000000000001E-2</v>
      </c>
    </row>
    <row r="3839" spans="1:7" x14ac:dyDescent="0.25">
      <c r="A3839" s="160" t="s">
        <v>4792</v>
      </c>
      <c r="B3839" s="160" t="s">
        <v>4795</v>
      </c>
      <c r="E3839" s="227">
        <v>43190</v>
      </c>
      <c r="F3839" s="228">
        <v>0</v>
      </c>
      <c r="G3839" s="229">
        <v>1.0200000000000001E-2</v>
      </c>
    </row>
    <row r="3840" spans="1:7" x14ac:dyDescent="0.25">
      <c r="A3840" s="160" t="s">
        <v>4792</v>
      </c>
      <c r="B3840" s="160" t="s">
        <v>4796</v>
      </c>
      <c r="E3840" s="227">
        <v>43220</v>
      </c>
      <c r="F3840" s="228">
        <v>0</v>
      </c>
      <c r="G3840" s="229">
        <v>1.0200000000000001E-2</v>
      </c>
    </row>
    <row r="3841" spans="1:7" x14ac:dyDescent="0.25">
      <c r="A3841" s="160" t="s">
        <v>4792</v>
      </c>
      <c r="B3841" s="160" t="s">
        <v>4797</v>
      </c>
      <c r="E3841" s="227">
        <v>43251</v>
      </c>
      <c r="F3841" s="228">
        <v>0</v>
      </c>
      <c r="G3841" s="229">
        <v>1.0200000000000001E-2</v>
      </c>
    </row>
    <row r="3842" spans="1:7" x14ac:dyDescent="0.25">
      <c r="A3842" s="160" t="s">
        <v>4792</v>
      </c>
      <c r="B3842" s="160" t="s">
        <v>4798</v>
      </c>
      <c r="E3842" s="227">
        <v>43281</v>
      </c>
      <c r="F3842" s="228">
        <v>0</v>
      </c>
      <c r="G3842" s="229">
        <v>1.0200000000000001E-2</v>
      </c>
    </row>
    <row r="3843" spans="1:7" x14ac:dyDescent="0.25">
      <c r="A3843" s="160" t="s">
        <v>4792</v>
      </c>
      <c r="B3843" s="160" t="s">
        <v>4799</v>
      </c>
      <c r="E3843" s="227">
        <v>43312</v>
      </c>
      <c r="F3843" s="228">
        <v>0</v>
      </c>
      <c r="G3843" s="229">
        <v>1.0200000000000001E-2</v>
      </c>
    </row>
    <row r="3844" spans="1:7" x14ac:dyDescent="0.25">
      <c r="A3844" s="160" t="s">
        <v>4792</v>
      </c>
      <c r="B3844" s="160" t="s">
        <v>4800</v>
      </c>
      <c r="E3844" s="227">
        <v>43343</v>
      </c>
      <c r="F3844" s="228">
        <v>0</v>
      </c>
      <c r="G3844" s="229">
        <v>1.0200000000000001E-2</v>
      </c>
    </row>
    <row r="3845" spans="1:7" x14ac:dyDescent="0.25">
      <c r="A3845" s="160" t="s">
        <v>4792</v>
      </c>
      <c r="B3845" s="160" t="s">
        <v>4801</v>
      </c>
      <c r="E3845" s="227">
        <v>43373</v>
      </c>
      <c r="F3845" s="228">
        <v>0</v>
      </c>
      <c r="G3845" s="229">
        <v>1.0200000000000001E-2</v>
      </c>
    </row>
    <row r="3846" spans="1:7" x14ac:dyDescent="0.25">
      <c r="A3846" s="160" t="s">
        <v>4792</v>
      </c>
      <c r="B3846" s="160" t="s">
        <v>4802</v>
      </c>
      <c r="E3846" s="227">
        <v>43404</v>
      </c>
      <c r="F3846" s="228">
        <v>0</v>
      </c>
      <c r="G3846" s="229">
        <v>1.0200000000000001E-2</v>
      </c>
    </row>
    <row r="3847" spans="1:7" x14ac:dyDescent="0.25">
      <c r="A3847" s="160" t="s">
        <v>4792</v>
      </c>
      <c r="B3847" s="160" t="s">
        <v>4803</v>
      </c>
      <c r="E3847" s="227">
        <v>43434</v>
      </c>
      <c r="F3847" s="228">
        <v>0</v>
      </c>
      <c r="G3847" s="229">
        <v>1.0200000000000001E-2</v>
      </c>
    </row>
    <row r="3848" spans="1:7" x14ac:dyDescent="0.25">
      <c r="A3848" s="160" t="s">
        <v>4792</v>
      </c>
      <c r="B3848" s="160" t="s">
        <v>4804</v>
      </c>
      <c r="E3848" s="227">
        <v>43465</v>
      </c>
      <c r="F3848" s="228">
        <v>0</v>
      </c>
      <c r="G3848" s="229">
        <v>1.0200000000000001E-2</v>
      </c>
    </row>
    <row r="3849" spans="1:7" x14ac:dyDescent="0.25">
      <c r="A3849" s="160" t="s">
        <v>4805</v>
      </c>
      <c r="B3849" s="160" t="s">
        <v>4806</v>
      </c>
      <c r="E3849" s="227">
        <v>43131</v>
      </c>
      <c r="F3849" s="228">
        <v>2151935.7200000002</v>
      </c>
      <c r="G3849" s="229">
        <v>1.0200000000000001E-2</v>
      </c>
    </row>
    <row r="3850" spans="1:7" x14ac:dyDescent="0.25">
      <c r="A3850" s="160" t="s">
        <v>4805</v>
      </c>
      <c r="B3850" s="160" t="s">
        <v>4807</v>
      </c>
      <c r="E3850" s="227">
        <v>43159</v>
      </c>
      <c r="F3850" s="228">
        <v>2151935.7200000002</v>
      </c>
      <c r="G3850" s="229">
        <v>1.0200000000000001E-2</v>
      </c>
    </row>
    <row r="3851" spans="1:7" x14ac:dyDescent="0.25">
      <c r="A3851" s="160" t="s">
        <v>4805</v>
      </c>
      <c r="B3851" s="160" t="s">
        <v>4808</v>
      </c>
      <c r="E3851" s="227">
        <v>43190</v>
      </c>
      <c r="F3851" s="228">
        <v>2151935.7200000002</v>
      </c>
      <c r="G3851" s="229">
        <v>1.0200000000000001E-2</v>
      </c>
    </row>
    <row r="3852" spans="1:7" x14ac:dyDescent="0.25">
      <c r="A3852" s="160" t="s">
        <v>4805</v>
      </c>
      <c r="B3852" s="160" t="s">
        <v>4809</v>
      </c>
      <c r="E3852" s="227">
        <v>43220</v>
      </c>
      <c r="F3852" s="228">
        <v>2151935.7200000002</v>
      </c>
      <c r="G3852" s="229">
        <v>1.0200000000000001E-2</v>
      </c>
    </row>
    <row r="3853" spans="1:7" x14ac:dyDescent="0.25">
      <c r="A3853" s="160" t="s">
        <v>4805</v>
      </c>
      <c r="B3853" s="160" t="s">
        <v>4810</v>
      </c>
      <c r="E3853" s="227">
        <v>43251</v>
      </c>
      <c r="F3853" s="228">
        <v>2151935.7200000002</v>
      </c>
      <c r="G3853" s="229">
        <v>1.0200000000000001E-2</v>
      </c>
    </row>
    <row r="3854" spans="1:7" x14ac:dyDescent="0.25">
      <c r="A3854" s="160" t="s">
        <v>4805</v>
      </c>
      <c r="B3854" s="160" t="s">
        <v>4811</v>
      </c>
      <c r="E3854" s="227">
        <v>43281</v>
      </c>
      <c r="F3854" s="228">
        <v>2151935.7200000002</v>
      </c>
      <c r="G3854" s="229">
        <v>1.0200000000000001E-2</v>
      </c>
    </row>
    <row r="3855" spans="1:7" x14ac:dyDescent="0.25">
      <c r="A3855" s="160" t="s">
        <v>4805</v>
      </c>
      <c r="B3855" s="160" t="s">
        <v>4812</v>
      </c>
      <c r="E3855" s="227">
        <v>43312</v>
      </c>
      <c r="F3855" s="228">
        <v>2151935.7200000002</v>
      </c>
      <c r="G3855" s="229">
        <v>1.0200000000000001E-2</v>
      </c>
    </row>
    <row r="3856" spans="1:7" x14ac:dyDescent="0.25">
      <c r="A3856" s="160" t="s">
        <v>4805</v>
      </c>
      <c r="B3856" s="160" t="s">
        <v>4813</v>
      </c>
      <c r="E3856" s="227">
        <v>43343</v>
      </c>
      <c r="F3856" s="228">
        <v>2151935.7200000002</v>
      </c>
      <c r="G3856" s="229">
        <v>1.0200000000000001E-2</v>
      </c>
    </row>
    <row r="3857" spans="1:7" x14ac:dyDescent="0.25">
      <c r="A3857" s="160" t="s">
        <v>4805</v>
      </c>
      <c r="B3857" s="160" t="s">
        <v>4814</v>
      </c>
      <c r="E3857" s="227">
        <v>43373</v>
      </c>
      <c r="F3857" s="228">
        <v>2151935.7200000002</v>
      </c>
      <c r="G3857" s="229">
        <v>1.0200000000000001E-2</v>
      </c>
    </row>
    <row r="3858" spans="1:7" x14ac:dyDescent="0.25">
      <c r="A3858" s="160" t="s">
        <v>4805</v>
      </c>
      <c r="B3858" s="160" t="s">
        <v>4815</v>
      </c>
      <c r="E3858" s="227">
        <v>43404</v>
      </c>
      <c r="F3858" s="228">
        <v>2151935.7200000002</v>
      </c>
      <c r="G3858" s="229">
        <v>1.0200000000000001E-2</v>
      </c>
    </row>
    <row r="3859" spans="1:7" x14ac:dyDescent="0.25">
      <c r="A3859" s="160" t="s">
        <v>4805</v>
      </c>
      <c r="B3859" s="160" t="s">
        <v>4816</v>
      </c>
      <c r="E3859" s="227">
        <v>43434</v>
      </c>
      <c r="F3859" s="228">
        <v>2171663.5299999998</v>
      </c>
      <c r="G3859" s="229">
        <v>1.0200000000000001E-2</v>
      </c>
    </row>
    <row r="3860" spans="1:7" x14ac:dyDescent="0.25">
      <c r="A3860" s="160" t="s">
        <v>4805</v>
      </c>
      <c r="B3860" s="160" t="s">
        <v>4817</v>
      </c>
      <c r="E3860" s="227">
        <v>43465</v>
      </c>
      <c r="F3860" s="228">
        <v>2191391.34</v>
      </c>
      <c r="G3860" s="229">
        <v>1.0200000000000001E-2</v>
      </c>
    </row>
    <row r="3861" spans="1:7" x14ac:dyDescent="0.25">
      <c r="A3861" s="160" t="s">
        <v>4818</v>
      </c>
      <c r="B3861" s="160" t="s">
        <v>4819</v>
      </c>
      <c r="E3861" s="227">
        <v>43131</v>
      </c>
      <c r="F3861" s="228">
        <v>46462.34</v>
      </c>
      <c r="G3861" s="229">
        <v>2.5399999999999999E-2</v>
      </c>
    </row>
    <row r="3862" spans="1:7" x14ac:dyDescent="0.25">
      <c r="A3862" s="160" t="s">
        <v>4818</v>
      </c>
      <c r="B3862" s="160" t="s">
        <v>4820</v>
      </c>
      <c r="E3862" s="227">
        <v>43159</v>
      </c>
      <c r="F3862" s="228">
        <v>46462.34</v>
      </c>
      <c r="G3862" s="229">
        <v>2.5399999999999999E-2</v>
      </c>
    </row>
    <row r="3863" spans="1:7" x14ac:dyDescent="0.25">
      <c r="A3863" s="160" t="s">
        <v>4818</v>
      </c>
      <c r="B3863" s="160" t="s">
        <v>4821</v>
      </c>
      <c r="E3863" s="227">
        <v>43190</v>
      </c>
      <c r="F3863" s="228">
        <v>46462.34</v>
      </c>
      <c r="G3863" s="229">
        <v>2.5399999999999999E-2</v>
      </c>
    </row>
    <row r="3864" spans="1:7" x14ac:dyDescent="0.25">
      <c r="A3864" s="160" t="s">
        <v>4818</v>
      </c>
      <c r="B3864" s="160" t="s">
        <v>4822</v>
      </c>
      <c r="E3864" s="227">
        <v>43220</v>
      </c>
      <c r="F3864" s="228">
        <v>46462.34</v>
      </c>
      <c r="G3864" s="229">
        <v>2.5399999999999999E-2</v>
      </c>
    </row>
    <row r="3865" spans="1:7" x14ac:dyDescent="0.25">
      <c r="A3865" s="160" t="s">
        <v>4818</v>
      </c>
      <c r="B3865" s="160" t="s">
        <v>4823</v>
      </c>
      <c r="E3865" s="227">
        <v>43251</v>
      </c>
      <c r="F3865" s="228">
        <v>46462.34</v>
      </c>
      <c r="G3865" s="229">
        <v>2.5399999999999999E-2</v>
      </c>
    </row>
    <row r="3866" spans="1:7" x14ac:dyDescent="0.25">
      <c r="A3866" s="160" t="s">
        <v>4818</v>
      </c>
      <c r="B3866" s="160" t="s">
        <v>4824</v>
      </c>
      <c r="E3866" s="227">
        <v>43281</v>
      </c>
      <c r="F3866" s="228">
        <v>46462.34</v>
      </c>
      <c r="G3866" s="229">
        <v>2.5399999999999999E-2</v>
      </c>
    </row>
    <row r="3867" spans="1:7" x14ac:dyDescent="0.25">
      <c r="A3867" s="160" t="s">
        <v>4818</v>
      </c>
      <c r="B3867" s="160" t="s">
        <v>4825</v>
      </c>
      <c r="E3867" s="227">
        <v>43312</v>
      </c>
      <c r="F3867" s="228">
        <v>46462.34</v>
      </c>
      <c r="G3867" s="229">
        <v>2.5399999999999999E-2</v>
      </c>
    </row>
    <row r="3868" spans="1:7" x14ac:dyDescent="0.25">
      <c r="A3868" s="160" t="s">
        <v>4818</v>
      </c>
      <c r="B3868" s="160" t="s">
        <v>4826</v>
      </c>
      <c r="E3868" s="227">
        <v>43343</v>
      </c>
      <c r="F3868" s="228">
        <v>46462.34</v>
      </c>
      <c r="G3868" s="229">
        <v>2.5399999999999999E-2</v>
      </c>
    </row>
    <row r="3869" spans="1:7" x14ac:dyDescent="0.25">
      <c r="A3869" s="160" t="s">
        <v>4818</v>
      </c>
      <c r="B3869" s="160" t="s">
        <v>4827</v>
      </c>
      <c r="E3869" s="227">
        <v>43373</v>
      </c>
      <c r="F3869" s="228">
        <v>46462.34</v>
      </c>
      <c r="G3869" s="229">
        <v>2.5399999999999999E-2</v>
      </c>
    </row>
    <row r="3870" spans="1:7" x14ac:dyDescent="0.25">
      <c r="A3870" s="160" t="s">
        <v>4818</v>
      </c>
      <c r="B3870" s="160" t="s">
        <v>4828</v>
      </c>
      <c r="E3870" s="227">
        <v>43404</v>
      </c>
      <c r="F3870" s="228">
        <v>46462.34</v>
      </c>
      <c r="G3870" s="229">
        <v>2.5399999999999999E-2</v>
      </c>
    </row>
    <row r="3871" spans="1:7" x14ac:dyDescent="0.25">
      <c r="A3871" s="160" t="s">
        <v>4818</v>
      </c>
      <c r="B3871" s="160" t="s">
        <v>4829</v>
      </c>
      <c r="E3871" s="227">
        <v>43434</v>
      </c>
      <c r="F3871" s="228">
        <v>46462.34</v>
      </c>
      <c r="G3871" s="229">
        <v>2.5399999999999999E-2</v>
      </c>
    </row>
    <row r="3872" spans="1:7" x14ac:dyDescent="0.25">
      <c r="A3872" s="160" t="s">
        <v>4818</v>
      </c>
      <c r="B3872" s="160" t="s">
        <v>4830</v>
      </c>
      <c r="E3872" s="227">
        <v>43465</v>
      </c>
      <c r="F3872" s="228">
        <v>46462.34</v>
      </c>
      <c r="G3872" s="229">
        <v>2.5399999999999999E-2</v>
      </c>
    </row>
    <row r="3873" spans="1:7" x14ac:dyDescent="0.25">
      <c r="A3873" s="160" t="s">
        <v>4831</v>
      </c>
      <c r="B3873" s="160" t="s">
        <v>4832</v>
      </c>
      <c r="E3873" s="227">
        <v>43131</v>
      </c>
      <c r="F3873" s="228">
        <v>479164.8</v>
      </c>
      <c r="G3873" s="229">
        <v>5.91E-2</v>
      </c>
    </row>
    <row r="3874" spans="1:7" x14ac:dyDescent="0.25">
      <c r="A3874" s="160" t="s">
        <v>4831</v>
      </c>
      <c r="B3874" s="160" t="s">
        <v>4833</v>
      </c>
      <c r="E3874" s="227">
        <v>43159</v>
      </c>
      <c r="F3874" s="228">
        <v>479164.8</v>
      </c>
      <c r="G3874" s="229">
        <v>5.91E-2</v>
      </c>
    </row>
    <row r="3875" spans="1:7" x14ac:dyDescent="0.25">
      <c r="A3875" s="160" t="s">
        <v>4831</v>
      </c>
      <c r="B3875" s="160" t="s">
        <v>4834</v>
      </c>
      <c r="E3875" s="227">
        <v>43190</v>
      </c>
      <c r="F3875" s="228">
        <v>479164.8</v>
      </c>
      <c r="G3875" s="229">
        <v>5.91E-2</v>
      </c>
    </row>
    <row r="3876" spans="1:7" x14ac:dyDescent="0.25">
      <c r="A3876" s="160" t="s">
        <v>4831</v>
      </c>
      <c r="B3876" s="160" t="s">
        <v>4835</v>
      </c>
      <c r="E3876" s="227">
        <v>43220</v>
      </c>
      <c r="F3876" s="228">
        <v>479164.8</v>
      </c>
      <c r="G3876" s="229">
        <v>5.91E-2</v>
      </c>
    </row>
    <row r="3877" spans="1:7" x14ac:dyDescent="0.25">
      <c r="A3877" s="160" t="s">
        <v>4831</v>
      </c>
      <c r="B3877" s="160" t="s">
        <v>4836</v>
      </c>
      <c r="E3877" s="227">
        <v>43251</v>
      </c>
      <c r="F3877" s="228">
        <v>479164.8</v>
      </c>
      <c r="G3877" s="229">
        <v>5.91E-2</v>
      </c>
    </row>
    <row r="3878" spans="1:7" x14ac:dyDescent="0.25">
      <c r="A3878" s="160" t="s">
        <v>4831</v>
      </c>
      <c r="B3878" s="160" t="s">
        <v>4837</v>
      </c>
      <c r="E3878" s="227">
        <v>43281</v>
      </c>
      <c r="F3878" s="228">
        <v>479164.8</v>
      </c>
      <c r="G3878" s="229">
        <v>5.91E-2</v>
      </c>
    </row>
    <row r="3879" spans="1:7" x14ac:dyDescent="0.25">
      <c r="A3879" s="160" t="s">
        <v>4831</v>
      </c>
      <c r="B3879" s="160" t="s">
        <v>4838</v>
      </c>
      <c r="E3879" s="227">
        <v>43312</v>
      </c>
      <c r="F3879" s="228">
        <v>479164.8</v>
      </c>
      <c r="G3879" s="229">
        <v>5.91E-2</v>
      </c>
    </row>
    <row r="3880" spans="1:7" x14ac:dyDescent="0.25">
      <c r="A3880" s="160" t="s">
        <v>4831</v>
      </c>
      <c r="B3880" s="160" t="s">
        <v>4839</v>
      </c>
      <c r="E3880" s="227">
        <v>43343</v>
      </c>
      <c r="F3880" s="228">
        <v>479164.8</v>
      </c>
      <c r="G3880" s="229">
        <v>5.91E-2</v>
      </c>
    </row>
    <row r="3881" spans="1:7" x14ac:dyDescent="0.25">
      <c r="A3881" s="160" t="s">
        <v>4831</v>
      </c>
      <c r="B3881" s="160" t="s">
        <v>4840</v>
      </c>
      <c r="E3881" s="227">
        <v>43373</v>
      </c>
      <c r="F3881" s="228">
        <v>479164.8</v>
      </c>
      <c r="G3881" s="229">
        <v>5.91E-2</v>
      </c>
    </row>
    <row r="3882" spans="1:7" x14ac:dyDescent="0.25">
      <c r="A3882" s="160" t="s">
        <v>4831</v>
      </c>
      <c r="B3882" s="160" t="s">
        <v>4841</v>
      </c>
      <c r="E3882" s="227">
        <v>43404</v>
      </c>
      <c r="F3882" s="228">
        <v>479164.8</v>
      </c>
      <c r="G3882" s="229">
        <v>5.91E-2</v>
      </c>
    </row>
    <row r="3883" spans="1:7" x14ac:dyDescent="0.25">
      <c r="A3883" s="160" t="s">
        <v>4831</v>
      </c>
      <c r="B3883" s="160" t="s">
        <v>4842</v>
      </c>
      <c r="E3883" s="227">
        <v>43434</v>
      </c>
      <c r="F3883" s="228">
        <v>479164.8</v>
      </c>
      <c r="G3883" s="229">
        <v>5.91E-2</v>
      </c>
    </row>
    <row r="3884" spans="1:7" x14ac:dyDescent="0.25">
      <c r="A3884" s="160" t="s">
        <v>4831</v>
      </c>
      <c r="B3884" s="160" t="s">
        <v>4843</v>
      </c>
      <c r="E3884" s="227">
        <v>43465</v>
      </c>
      <c r="F3884" s="228">
        <v>479164.8</v>
      </c>
      <c r="G3884" s="229">
        <v>5.91E-2</v>
      </c>
    </row>
    <row r="3885" spans="1:7" x14ac:dyDescent="0.25">
      <c r="A3885" s="160" t="s">
        <v>4844</v>
      </c>
      <c r="B3885" s="160" t="s">
        <v>4845</v>
      </c>
      <c r="E3885" s="227">
        <v>43131</v>
      </c>
      <c r="F3885" s="228">
        <v>2820158.96</v>
      </c>
      <c r="G3885" s="229">
        <v>4.2500000000000003E-2</v>
      </c>
    </row>
    <row r="3886" spans="1:7" x14ac:dyDescent="0.25">
      <c r="A3886" s="160" t="s">
        <v>4844</v>
      </c>
      <c r="B3886" s="160" t="s">
        <v>4846</v>
      </c>
      <c r="E3886" s="227">
        <v>43159</v>
      </c>
      <c r="F3886" s="228">
        <v>2820158.96</v>
      </c>
      <c r="G3886" s="229">
        <v>4.2500000000000003E-2</v>
      </c>
    </row>
    <row r="3887" spans="1:7" x14ac:dyDescent="0.25">
      <c r="A3887" s="160" t="s">
        <v>4844</v>
      </c>
      <c r="B3887" s="160" t="s">
        <v>4847</v>
      </c>
      <c r="E3887" s="227">
        <v>43190</v>
      </c>
      <c r="F3887" s="228">
        <v>2820158.96</v>
      </c>
      <c r="G3887" s="229">
        <v>4.2500000000000003E-2</v>
      </c>
    </row>
    <row r="3888" spans="1:7" x14ac:dyDescent="0.25">
      <c r="A3888" s="160" t="s">
        <v>4844</v>
      </c>
      <c r="B3888" s="160" t="s">
        <v>4848</v>
      </c>
      <c r="E3888" s="227">
        <v>43220</v>
      </c>
      <c r="F3888" s="228">
        <v>2820158.96</v>
      </c>
      <c r="G3888" s="229">
        <v>4.2500000000000003E-2</v>
      </c>
    </row>
    <row r="3889" spans="1:7" x14ac:dyDescent="0.25">
      <c r="A3889" s="160" t="s">
        <v>4844</v>
      </c>
      <c r="B3889" s="160" t="s">
        <v>4849</v>
      </c>
      <c r="E3889" s="227">
        <v>43251</v>
      </c>
      <c r="F3889" s="228">
        <v>2820158.96</v>
      </c>
      <c r="G3889" s="229">
        <v>4.2500000000000003E-2</v>
      </c>
    </row>
    <row r="3890" spans="1:7" x14ac:dyDescent="0.25">
      <c r="A3890" s="160" t="s">
        <v>4844</v>
      </c>
      <c r="B3890" s="160" t="s">
        <v>4850</v>
      </c>
      <c r="E3890" s="227">
        <v>43281</v>
      </c>
      <c r="F3890" s="228">
        <v>2820158.96</v>
      </c>
      <c r="G3890" s="229">
        <v>4.2500000000000003E-2</v>
      </c>
    </row>
    <row r="3891" spans="1:7" x14ac:dyDescent="0.25">
      <c r="A3891" s="160" t="s">
        <v>4844</v>
      </c>
      <c r="B3891" s="160" t="s">
        <v>4851</v>
      </c>
      <c r="E3891" s="227">
        <v>43312</v>
      </c>
      <c r="F3891" s="228">
        <v>2820158.96</v>
      </c>
      <c r="G3891" s="229">
        <v>4.2500000000000003E-2</v>
      </c>
    </row>
    <row r="3892" spans="1:7" x14ac:dyDescent="0.25">
      <c r="A3892" s="160" t="s">
        <v>4844</v>
      </c>
      <c r="B3892" s="160" t="s">
        <v>4852</v>
      </c>
      <c r="E3892" s="227">
        <v>43343</v>
      </c>
      <c r="F3892" s="228">
        <v>2820158.96</v>
      </c>
      <c r="G3892" s="229">
        <v>4.2500000000000003E-2</v>
      </c>
    </row>
    <row r="3893" spans="1:7" x14ac:dyDescent="0.25">
      <c r="A3893" s="160" t="s">
        <v>4844</v>
      </c>
      <c r="B3893" s="160" t="s">
        <v>4853</v>
      </c>
      <c r="E3893" s="227">
        <v>43373</v>
      </c>
      <c r="F3893" s="228">
        <v>2820158.96</v>
      </c>
      <c r="G3893" s="229">
        <v>4.2500000000000003E-2</v>
      </c>
    </row>
    <row r="3894" spans="1:7" x14ac:dyDescent="0.25">
      <c r="A3894" s="160" t="s">
        <v>4844</v>
      </c>
      <c r="B3894" s="160" t="s">
        <v>4854</v>
      </c>
      <c r="E3894" s="227">
        <v>43404</v>
      </c>
      <c r="F3894" s="228">
        <v>2820158.96</v>
      </c>
      <c r="G3894" s="229">
        <v>4.2500000000000003E-2</v>
      </c>
    </row>
    <row r="3895" spans="1:7" x14ac:dyDescent="0.25">
      <c r="A3895" s="160" t="s">
        <v>4844</v>
      </c>
      <c r="B3895" s="160" t="s">
        <v>4855</v>
      </c>
      <c r="E3895" s="227">
        <v>43434</v>
      </c>
      <c r="F3895" s="228">
        <v>2820158.96</v>
      </c>
      <c r="G3895" s="229">
        <v>4.2500000000000003E-2</v>
      </c>
    </row>
    <row r="3896" spans="1:7" x14ac:dyDescent="0.25">
      <c r="A3896" s="160" t="s">
        <v>4844</v>
      </c>
      <c r="B3896" s="160" t="s">
        <v>4856</v>
      </c>
      <c r="E3896" s="227">
        <v>43465</v>
      </c>
      <c r="F3896" s="228">
        <v>2820158.96</v>
      </c>
      <c r="G3896" s="229">
        <v>4.2500000000000003E-2</v>
      </c>
    </row>
    <row r="3897" spans="1:7" x14ac:dyDescent="0.25">
      <c r="A3897" s="160" t="s">
        <v>4857</v>
      </c>
      <c r="B3897" s="160" t="s">
        <v>4858</v>
      </c>
      <c r="E3897" s="227">
        <v>43131</v>
      </c>
      <c r="F3897" s="228">
        <v>677428.68</v>
      </c>
      <c r="G3897" s="229">
        <v>5.62E-2</v>
      </c>
    </row>
    <row r="3898" spans="1:7" x14ac:dyDescent="0.25">
      <c r="A3898" s="160" t="s">
        <v>4857</v>
      </c>
      <c r="B3898" s="160" t="s">
        <v>4859</v>
      </c>
      <c r="E3898" s="227">
        <v>43159</v>
      </c>
      <c r="F3898" s="228">
        <v>677428.68</v>
      </c>
      <c r="G3898" s="229">
        <v>5.62E-2</v>
      </c>
    </row>
    <row r="3899" spans="1:7" x14ac:dyDescent="0.25">
      <c r="A3899" s="160" t="s">
        <v>4857</v>
      </c>
      <c r="B3899" s="160" t="s">
        <v>4860</v>
      </c>
      <c r="E3899" s="227">
        <v>43190</v>
      </c>
      <c r="F3899" s="228">
        <v>677428.68</v>
      </c>
      <c r="G3899" s="229">
        <v>5.62E-2</v>
      </c>
    </row>
    <row r="3900" spans="1:7" x14ac:dyDescent="0.25">
      <c r="A3900" s="160" t="s">
        <v>4857</v>
      </c>
      <c r="B3900" s="160" t="s">
        <v>4861</v>
      </c>
      <c r="E3900" s="227">
        <v>43220</v>
      </c>
      <c r="F3900" s="228">
        <v>677428.68</v>
      </c>
      <c r="G3900" s="229">
        <v>5.62E-2</v>
      </c>
    </row>
    <row r="3901" spans="1:7" x14ac:dyDescent="0.25">
      <c r="A3901" s="160" t="s">
        <v>4857</v>
      </c>
      <c r="B3901" s="160" t="s">
        <v>4862</v>
      </c>
      <c r="E3901" s="227">
        <v>43251</v>
      </c>
      <c r="F3901" s="228">
        <v>677428.68</v>
      </c>
      <c r="G3901" s="229">
        <v>5.62E-2</v>
      </c>
    </row>
    <row r="3902" spans="1:7" x14ac:dyDescent="0.25">
      <c r="A3902" s="160" t="s">
        <v>4857</v>
      </c>
      <c r="B3902" s="160" t="s">
        <v>4863</v>
      </c>
      <c r="E3902" s="227">
        <v>43281</v>
      </c>
      <c r="F3902" s="228">
        <v>677428.68</v>
      </c>
      <c r="G3902" s="229">
        <v>5.62E-2</v>
      </c>
    </row>
    <row r="3903" spans="1:7" x14ac:dyDescent="0.25">
      <c r="A3903" s="160" t="s">
        <v>4857</v>
      </c>
      <c r="B3903" s="160" t="s">
        <v>4864</v>
      </c>
      <c r="E3903" s="227">
        <v>43312</v>
      </c>
      <c r="F3903" s="228">
        <v>677428.68</v>
      </c>
      <c r="G3903" s="229">
        <v>5.62E-2</v>
      </c>
    </row>
    <row r="3904" spans="1:7" x14ac:dyDescent="0.25">
      <c r="A3904" s="160" t="s">
        <v>4857</v>
      </c>
      <c r="B3904" s="160" t="s">
        <v>4865</v>
      </c>
      <c r="E3904" s="227">
        <v>43343</v>
      </c>
      <c r="F3904" s="228">
        <v>677428.68</v>
      </c>
      <c r="G3904" s="229">
        <v>5.62E-2</v>
      </c>
    </row>
    <row r="3905" spans="1:7" x14ac:dyDescent="0.25">
      <c r="A3905" s="160" t="s">
        <v>4857</v>
      </c>
      <c r="B3905" s="160" t="s">
        <v>4866</v>
      </c>
      <c r="E3905" s="227">
        <v>43373</v>
      </c>
      <c r="F3905" s="228">
        <v>677428.68</v>
      </c>
      <c r="G3905" s="229">
        <v>5.62E-2</v>
      </c>
    </row>
    <row r="3906" spans="1:7" x14ac:dyDescent="0.25">
      <c r="A3906" s="160" t="s">
        <v>4857</v>
      </c>
      <c r="B3906" s="160" t="s">
        <v>4867</v>
      </c>
      <c r="E3906" s="227">
        <v>43404</v>
      </c>
      <c r="F3906" s="228">
        <v>677428.68</v>
      </c>
      <c r="G3906" s="229">
        <v>5.62E-2</v>
      </c>
    </row>
    <row r="3907" spans="1:7" x14ac:dyDescent="0.25">
      <c r="A3907" s="160" t="s">
        <v>4857</v>
      </c>
      <c r="B3907" s="160" t="s">
        <v>4868</v>
      </c>
      <c r="E3907" s="227">
        <v>43434</v>
      </c>
      <c r="F3907" s="228">
        <v>677428.68</v>
      </c>
      <c r="G3907" s="229">
        <v>5.62E-2</v>
      </c>
    </row>
    <row r="3908" spans="1:7" x14ac:dyDescent="0.25">
      <c r="A3908" s="160" t="s">
        <v>4857</v>
      </c>
      <c r="B3908" s="160" t="s">
        <v>4869</v>
      </c>
      <c r="E3908" s="227">
        <v>43465</v>
      </c>
      <c r="F3908" s="228">
        <v>677428.68</v>
      </c>
      <c r="G3908" s="229">
        <v>5.62E-2</v>
      </c>
    </row>
    <row r="3909" spans="1:7" x14ac:dyDescent="0.25">
      <c r="A3909" s="160" t="s">
        <v>4870</v>
      </c>
      <c r="B3909" s="160" t="s">
        <v>4871</v>
      </c>
      <c r="E3909" s="227">
        <v>43131</v>
      </c>
      <c r="F3909" s="228">
        <v>28653.5</v>
      </c>
      <c r="G3909" s="229">
        <v>5.62E-2</v>
      </c>
    </row>
    <row r="3910" spans="1:7" x14ac:dyDescent="0.25">
      <c r="A3910" s="160" t="s">
        <v>4870</v>
      </c>
      <c r="B3910" s="160" t="s">
        <v>4872</v>
      </c>
      <c r="E3910" s="227">
        <v>43159</v>
      </c>
      <c r="F3910" s="228">
        <v>28653.5</v>
      </c>
      <c r="G3910" s="229">
        <v>5.62E-2</v>
      </c>
    </row>
    <row r="3911" spans="1:7" x14ac:dyDescent="0.25">
      <c r="A3911" s="160" t="s">
        <v>4870</v>
      </c>
      <c r="B3911" s="160" t="s">
        <v>4873</v>
      </c>
      <c r="E3911" s="227">
        <v>43190</v>
      </c>
      <c r="F3911" s="228">
        <v>28653.5</v>
      </c>
      <c r="G3911" s="229">
        <v>5.62E-2</v>
      </c>
    </row>
    <row r="3912" spans="1:7" x14ac:dyDescent="0.25">
      <c r="A3912" s="160" t="s">
        <v>4870</v>
      </c>
      <c r="B3912" s="160" t="s">
        <v>4874</v>
      </c>
      <c r="E3912" s="227">
        <v>43220</v>
      </c>
      <c r="F3912" s="228">
        <v>28653.5</v>
      </c>
      <c r="G3912" s="229">
        <v>5.62E-2</v>
      </c>
    </row>
    <row r="3913" spans="1:7" x14ac:dyDescent="0.25">
      <c r="A3913" s="160" t="s">
        <v>4870</v>
      </c>
      <c r="B3913" s="160" t="s">
        <v>4875</v>
      </c>
      <c r="E3913" s="227">
        <v>43251</v>
      </c>
      <c r="F3913" s="228">
        <v>28653.5</v>
      </c>
      <c r="G3913" s="229">
        <v>5.62E-2</v>
      </c>
    </row>
    <row r="3914" spans="1:7" x14ac:dyDescent="0.25">
      <c r="A3914" s="160" t="s">
        <v>4870</v>
      </c>
      <c r="B3914" s="160" t="s">
        <v>4876</v>
      </c>
      <c r="E3914" s="227">
        <v>43281</v>
      </c>
      <c r="F3914" s="228">
        <v>28653.5</v>
      </c>
      <c r="G3914" s="229">
        <v>5.62E-2</v>
      </c>
    </row>
    <row r="3915" spans="1:7" x14ac:dyDescent="0.25">
      <c r="A3915" s="160" t="s">
        <v>4870</v>
      </c>
      <c r="B3915" s="160" t="s">
        <v>4877</v>
      </c>
      <c r="E3915" s="227">
        <v>43312</v>
      </c>
      <c r="F3915" s="228">
        <v>28653.5</v>
      </c>
      <c r="G3915" s="229">
        <v>5.62E-2</v>
      </c>
    </row>
    <row r="3916" spans="1:7" x14ac:dyDescent="0.25">
      <c r="A3916" s="160" t="s">
        <v>4870</v>
      </c>
      <c r="B3916" s="160" t="s">
        <v>4878</v>
      </c>
      <c r="E3916" s="227">
        <v>43343</v>
      </c>
      <c r="F3916" s="228">
        <v>28653.5</v>
      </c>
      <c r="G3916" s="229">
        <v>5.62E-2</v>
      </c>
    </row>
    <row r="3917" spans="1:7" x14ac:dyDescent="0.25">
      <c r="A3917" s="160" t="s">
        <v>4870</v>
      </c>
      <c r="B3917" s="160" t="s">
        <v>4879</v>
      </c>
      <c r="E3917" s="227">
        <v>43373</v>
      </c>
      <c r="F3917" s="228">
        <v>28653.5</v>
      </c>
      <c r="G3917" s="229">
        <v>5.62E-2</v>
      </c>
    </row>
    <row r="3918" spans="1:7" x14ac:dyDescent="0.25">
      <c r="A3918" s="160" t="s">
        <v>4870</v>
      </c>
      <c r="B3918" s="160" t="s">
        <v>4880</v>
      </c>
      <c r="E3918" s="227">
        <v>43404</v>
      </c>
      <c r="F3918" s="228">
        <v>28653.5</v>
      </c>
      <c r="G3918" s="229">
        <v>5.62E-2</v>
      </c>
    </row>
    <row r="3919" spans="1:7" x14ac:dyDescent="0.25">
      <c r="A3919" s="160" t="s">
        <v>4870</v>
      </c>
      <c r="B3919" s="160" t="s">
        <v>4881</v>
      </c>
      <c r="E3919" s="227">
        <v>43434</v>
      </c>
      <c r="F3919" s="228">
        <v>28653.5</v>
      </c>
      <c r="G3919" s="229">
        <v>5.62E-2</v>
      </c>
    </row>
    <row r="3920" spans="1:7" x14ac:dyDescent="0.25">
      <c r="A3920" s="160" t="s">
        <v>4870</v>
      </c>
      <c r="B3920" s="160" t="s">
        <v>4882</v>
      </c>
      <c r="E3920" s="227">
        <v>43465</v>
      </c>
      <c r="F3920" s="228">
        <v>28653.5</v>
      </c>
      <c r="G3920" s="229">
        <v>5.62E-2</v>
      </c>
    </row>
    <row r="3921" spans="1:7" x14ac:dyDescent="0.25">
      <c r="A3921" s="160" t="s">
        <v>4883</v>
      </c>
      <c r="B3921" s="160" t="s">
        <v>4884</v>
      </c>
      <c r="E3921" s="227">
        <v>43131</v>
      </c>
      <c r="F3921" s="228">
        <v>412810.3</v>
      </c>
      <c r="G3921" s="229">
        <v>9.1600000000000001E-2</v>
      </c>
    </row>
    <row r="3922" spans="1:7" x14ac:dyDescent="0.25">
      <c r="A3922" s="160" t="s">
        <v>4883</v>
      </c>
      <c r="B3922" s="160" t="s">
        <v>4885</v>
      </c>
      <c r="E3922" s="227">
        <v>43159</v>
      </c>
      <c r="F3922" s="228">
        <v>436684.32</v>
      </c>
      <c r="G3922" s="229">
        <v>9.1600000000000001E-2</v>
      </c>
    </row>
    <row r="3923" spans="1:7" x14ac:dyDescent="0.25">
      <c r="A3923" s="160" t="s">
        <v>4883</v>
      </c>
      <c r="B3923" s="160" t="s">
        <v>4886</v>
      </c>
      <c r="E3923" s="227">
        <v>43190</v>
      </c>
      <c r="F3923" s="228">
        <v>460558.33</v>
      </c>
      <c r="G3923" s="229">
        <v>9.1600000000000001E-2</v>
      </c>
    </row>
    <row r="3924" spans="1:7" x14ac:dyDescent="0.25">
      <c r="A3924" s="160" t="s">
        <v>4883</v>
      </c>
      <c r="B3924" s="160" t="s">
        <v>4887</v>
      </c>
      <c r="E3924" s="227">
        <v>43220</v>
      </c>
      <c r="F3924" s="228">
        <v>460558.33</v>
      </c>
      <c r="G3924" s="229">
        <v>9.1600000000000001E-2</v>
      </c>
    </row>
    <row r="3925" spans="1:7" x14ac:dyDescent="0.25">
      <c r="A3925" s="160" t="s">
        <v>4883</v>
      </c>
      <c r="B3925" s="160" t="s">
        <v>4888</v>
      </c>
      <c r="E3925" s="227">
        <v>43251</v>
      </c>
      <c r="F3925" s="228">
        <v>460558.33</v>
      </c>
      <c r="G3925" s="229">
        <v>9.1600000000000001E-2</v>
      </c>
    </row>
    <row r="3926" spans="1:7" x14ac:dyDescent="0.25">
      <c r="A3926" s="160" t="s">
        <v>4883</v>
      </c>
      <c r="B3926" s="160" t="s">
        <v>4889</v>
      </c>
      <c r="E3926" s="227">
        <v>43281</v>
      </c>
      <c r="F3926" s="228">
        <v>460558.33</v>
      </c>
      <c r="G3926" s="229">
        <v>9.1600000000000001E-2</v>
      </c>
    </row>
    <row r="3927" spans="1:7" x14ac:dyDescent="0.25">
      <c r="A3927" s="160" t="s">
        <v>4883</v>
      </c>
      <c r="B3927" s="160" t="s">
        <v>4890</v>
      </c>
      <c r="E3927" s="227">
        <v>43312</v>
      </c>
      <c r="F3927" s="228">
        <v>460558.33</v>
      </c>
      <c r="G3927" s="229">
        <v>9.1600000000000001E-2</v>
      </c>
    </row>
    <row r="3928" spans="1:7" x14ac:dyDescent="0.25">
      <c r="A3928" s="160" t="s">
        <v>4883</v>
      </c>
      <c r="B3928" s="160" t="s">
        <v>4891</v>
      </c>
      <c r="E3928" s="227">
        <v>43343</v>
      </c>
      <c r="F3928" s="228">
        <v>460558.33</v>
      </c>
      <c r="G3928" s="229">
        <v>9.1600000000000001E-2</v>
      </c>
    </row>
    <row r="3929" spans="1:7" x14ac:dyDescent="0.25">
      <c r="A3929" s="160" t="s">
        <v>4883</v>
      </c>
      <c r="B3929" s="160" t="s">
        <v>4892</v>
      </c>
      <c r="E3929" s="227">
        <v>43373</v>
      </c>
      <c r="F3929" s="228">
        <v>460558.33</v>
      </c>
      <c r="G3929" s="229">
        <v>9.1600000000000001E-2</v>
      </c>
    </row>
    <row r="3930" spans="1:7" x14ac:dyDescent="0.25">
      <c r="A3930" s="160" t="s">
        <v>4883</v>
      </c>
      <c r="B3930" s="160" t="s">
        <v>4893</v>
      </c>
      <c r="E3930" s="227">
        <v>43404</v>
      </c>
      <c r="F3930" s="228">
        <v>460558.33</v>
      </c>
      <c r="G3930" s="229">
        <v>9.1600000000000001E-2</v>
      </c>
    </row>
    <row r="3931" spans="1:7" x14ac:dyDescent="0.25">
      <c r="A3931" s="160" t="s">
        <v>4883</v>
      </c>
      <c r="B3931" s="160" t="s">
        <v>4894</v>
      </c>
      <c r="E3931" s="227">
        <v>43434</v>
      </c>
      <c r="F3931" s="228">
        <v>480631.83</v>
      </c>
      <c r="G3931" s="229">
        <v>9.1600000000000001E-2</v>
      </c>
    </row>
    <row r="3932" spans="1:7" x14ac:dyDescent="0.25">
      <c r="A3932" s="160" t="s">
        <v>4883</v>
      </c>
      <c r="B3932" s="160" t="s">
        <v>4895</v>
      </c>
      <c r="E3932" s="227">
        <v>43465</v>
      </c>
      <c r="F3932" s="228">
        <v>500743.28</v>
      </c>
      <c r="G3932" s="229">
        <v>9.1600000000000001E-2</v>
      </c>
    </row>
    <row r="3933" spans="1:7" x14ac:dyDescent="0.25">
      <c r="A3933" s="160" t="s">
        <v>4896</v>
      </c>
      <c r="B3933" s="160" t="s">
        <v>4897</v>
      </c>
      <c r="E3933" s="227">
        <v>43159</v>
      </c>
      <c r="F3933" s="228">
        <v>0</v>
      </c>
      <c r="G3933" s="229">
        <v>0</v>
      </c>
    </row>
    <row r="3934" spans="1:7" x14ac:dyDescent="0.25">
      <c r="A3934" s="160" t="s">
        <v>4896</v>
      </c>
      <c r="B3934" s="160" t="s">
        <v>4898</v>
      </c>
      <c r="E3934" s="227">
        <v>43190</v>
      </c>
      <c r="F3934" s="228">
        <v>10835.99</v>
      </c>
      <c r="G3934" s="229">
        <v>6.6699999999999995E-2</v>
      </c>
    </row>
    <row r="3935" spans="1:7" x14ac:dyDescent="0.25">
      <c r="A3935" s="160" t="s">
        <v>4896</v>
      </c>
      <c r="B3935" s="160" t="s">
        <v>4899</v>
      </c>
      <c r="E3935" s="227">
        <v>43220</v>
      </c>
      <c r="F3935" s="228">
        <v>21671.97</v>
      </c>
      <c r="G3935" s="229">
        <v>6.6699999999999995E-2</v>
      </c>
    </row>
    <row r="3936" spans="1:7" x14ac:dyDescent="0.25">
      <c r="A3936" s="160" t="s">
        <v>4896</v>
      </c>
      <c r="B3936" s="160" t="s">
        <v>4900</v>
      </c>
      <c r="E3936" s="227">
        <v>43251</v>
      </c>
      <c r="F3936" s="228">
        <v>21671.97</v>
      </c>
      <c r="G3936" s="229">
        <v>6.6699999999999995E-2</v>
      </c>
    </row>
    <row r="3937" spans="1:7" x14ac:dyDescent="0.25">
      <c r="A3937" s="160" t="s">
        <v>4896</v>
      </c>
      <c r="B3937" s="160" t="s">
        <v>4901</v>
      </c>
      <c r="E3937" s="227">
        <v>43281</v>
      </c>
      <c r="F3937" s="228">
        <v>21671.97</v>
      </c>
      <c r="G3937" s="229">
        <v>6.6699999999999995E-2</v>
      </c>
    </row>
    <row r="3938" spans="1:7" x14ac:dyDescent="0.25">
      <c r="A3938" s="160" t="s">
        <v>4896</v>
      </c>
      <c r="B3938" s="160" t="s">
        <v>4902</v>
      </c>
      <c r="E3938" s="227">
        <v>43312</v>
      </c>
      <c r="F3938" s="228">
        <v>21671.97</v>
      </c>
      <c r="G3938" s="229">
        <v>6.6699999999999995E-2</v>
      </c>
    </row>
    <row r="3939" spans="1:7" x14ac:dyDescent="0.25">
      <c r="A3939" s="160" t="s">
        <v>4896</v>
      </c>
      <c r="B3939" s="160" t="s">
        <v>4903</v>
      </c>
      <c r="E3939" s="227">
        <v>43343</v>
      </c>
      <c r="F3939" s="228">
        <v>21671.97</v>
      </c>
      <c r="G3939" s="229">
        <v>6.6699999999999995E-2</v>
      </c>
    </row>
    <row r="3940" spans="1:7" x14ac:dyDescent="0.25">
      <c r="A3940" s="160" t="s">
        <v>4896</v>
      </c>
      <c r="B3940" s="160" t="s">
        <v>4904</v>
      </c>
      <c r="E3940" s="227">
        <v>43373</v>
      </c>
      <c r="F3940" s="228">
        <v>21671.97</v>
      </c>
      <c r="G3940" s="229">
        <v>6.6699999999999995E-2</v>
      </c>
    </row>
    <row r="3941" spans="1:7" x14ac:dyDescent="0.25">
      <c r="A3941" s="160" t="s">
        <v>4896</v>
      </c>
      <c r="B3941" s="160" t="s">
        <v>4905</v>
      </c>
      <c r="E3941" s="227">
        <v>43404</v>
      </c>
      <c r="F3941" s="228">
        <v>21671.97</v>
      </c>
      <c r="G3941" s="229">
        <v>6.6699999999999995E-2</v>
      </c>
    </row>
    <row r="3942" spans="1:7" x14ac:dyDescent="0.25">
      <c r="A3942" s="160" t="s">
        <v>4896</v>
      </c>
      <c r="B3942" s="160" t="s">
        <v>4906</v>
      </c>
      <c r="E3942" s="227">
        <v>43434</v>
      </c>
      <c r="F3942" s="228">
        <v>116429.9</v>
      </c>
      <c r="G3942" s="229">
        <v>6.6699999999999995E-2</v>
      </c>
    </row>
    <row r="3943" spans="1:7" x14ac:dyDescent="0.25">
      <c r="A3943" s="160" t="s">
        <v>4896</v>
      </c>
      <c r="B3943" s="160" t="s">
        <v>4907</v>
      </c>
      <c r="E3943" s="227">
        <v>43465</v>
      </c>
      <c r="F3943" s="228">
        <v>130261.43</v>
      </c>
      <c r="G3943" s="229">
        <v>6.6699999999999995E-2</v>
      </c>
    </row>
    <row r="3944" spans="1:7" x14ac:dyDescent="0.25">
      <c r="A3944" s="160" t="s">
        <v>4908</v>
      </c>
      <c r="B3944" s="160" t="s">
        <v>4909</v>
      </c>
      <c r="E3944" s="227">
        <v>43131</v>
      </c>
      <c r="F3944" s="228">
        <v>536803.18000000005</v>
      </c>
      <c r="G3944" s="229">
        <v>0.16059999999999999</v>
      </c>
    </row>
    <row r="3945" spans="1:7" x14ac:dyDescent="0.25">
      <c r="A3945" s="160" t="s">
        <v>4908</v>
      </c>
      <c r="B3945" s="160" t="s">
        <v>4910</v>
      </c>
      <c r="E3945" s="227">
        <v>43159</v>
      </c>
      <c r="F3945" s="228">
        <v>537521.94999999995</v>
      </c>
      <c r="G3945" s="229">
        <v>0.16059999999999999</v>
      </c>
    </row>
    <row r="3946" spans="1:7" x14ac:dyDescent="0.25">
      <c r="A3946" s="160" t="s">
        <v>4908</v>
      </c>
      <c r="B3946" s="160" t="s">
        <v>4911</v>
      </c>
      <c r="E3946" s="227">
        <v>43190</v>
      </c>
      <c r="F3946" s="228">
        <v>538240.72</v>
      </c>
      <c r="G3946" s="229">
        <v>0.16059999999999999</v>
      </c>
    </row>
    <row r="3947" spans="1:7" x14ac:dyDescent="0.25">
      <c r="A3947" s="160" t="s">
        <v>4908</v>
      </c>
      <c r="B3947" s="160" t="s">
        <v>4912</v>
      </c>
      <c r="E3947" s="227">
        <v>43220</v>
      </c>
      <c r="F3947" s="228">
        <v>538240.72</v>
      </c>
      <c r="G3947" s="229">
        <v>0.16059999999999999</v>
      </c>
    </row>
    <row r="3948" spans="1:7" x14ac:dyDescent="0.25">
      <c r="A3948" s="160" t="s">
        <v>4908</v>
      </c>
      <c r="B3948" s="160" t="s">
        <v>4913</v>
      </c>
      <c r="E3948" s="227">
        <v>43251</v>
      </c>
      <c r="F3948" s="228">
        <v>538240.72</v>
      </c>
      <c r="G3948" s="229">
        <v>0.16059999999999999</v>
      </c>
    </row>
    <row r="3949" spans="1:7" x14ac:dyDescent="0.25">
      <c r="A3949" s="160" t="s">
        <v>4908</v>
      </c>
      <c r="B3949" s="160" t="s">
        <v>4914</v>
      </c>
      <c r="E3949" s="227">
        <v>43281</v>
      </c>
      <c r="F3949" s="228">
        <v>538240.72</v>
      </c>
      <c r="G3949" s="229">
        <v>0.16059999999999999</v>
      </c>
    </row>
    <row r="3950" spans="1:7" x14ac:dyDescent="0.25">
      <c r="A3950" s="160" t="s">
        <v>4908</v>
      </c>
      <c r="B3950" s="160" t="s">
        <v>4915</v>
      </c>
      <c r="E3950" s="227">
        <v>43312</v>
      </c>
      <c r="F3950" s="228">
        <v>538240.72</v>
      </c>
      <c r="G3950" s="229">
        <v>0.16059999999999999</v>
      </c>
    </row>
    <row r="3951" spans="1:7" x14ac:dyDescent="0.25">
      <c r="A3951" s="160" t="s">
        <v>4908</v>
      </c>
      <c r="B3951" s="160" t="s">
        <v>4916</v>
      </c>
      <c r="E3951" s="227">
        <v>43343</v>
      </c>
      <c r="F3951" s="228">
        <v>538240.72</v>
      </c>
      <c r="G3951" s="229">
        <v>0.16059999999999999</v>
      </c>
    </row>
    <row r="3952" spans="1:7" x14ac:dyDescent="0.25">
      <c r="A3952" s="160" t="s">
        <v>4908</v>
      </c>
      <c r="B3952" s="160" t="s">
        <v>4917</v>
      </c>
      <c r="E3952" s="227">
        <v>43373</v>
      </c>
      <c r="F3952" s="228">
        <v>546037.86</v>
      </c>
      <c r="G3952" s="229">
        <v>0.16059999999999999</v>
      </c>
    </row>
    <row r="3953" spans="1:7" x14ac:dyDescent="0.25">
      <c r="A3953" s="160" t="s">
        <v>4908</v>
      </c>
      <c r="B3953" s="160" t="s">
        <v>4918</v>
      </c>
      <c r="E3953" s="227">
        <v>43404</v>
      </c>
      <c r="F3953" s="228">
        <v>553834.99</v>
      </c>
      <c r="G3953" s="229">
        <v>0.16059999999999999</v>
      </c>
    </row>
    <row r="3954" spans="1:7" x14ac:dyDescent="0.25">
      <c r="A3954" s="160" t="s">
        <v>4908</v>
      </c>
      <c r="B3954" s="160" t="s">
        <v>4919</v>
      </c>
      <c r="E3954" s="227">
        <v>43434</v>
      </c>
      <c r="F3954" s="228">
        <v>562887.18000000005</v>
      </c>
      <c r="G3954" s="229">
        <v>0.16059999999999999</v>
      </c>
    </row>
    <row r="3955" spans="1:7" x14ac:dyDescent="0.25">
      <c r="A3955" s="160" t="s">
        <v>4908</v>
      </c>
      <c r="B3955" s="160" t="s">
        <v>4920</v>
      </c>
      <c r="E3955" s="227">
        <v>43465</v>
      </c>
      <c r="F3955" s="228">
        <v>575470.28</v>
      </c>
      <c r="G3955" s="229">
        <v>0.16059999999999999</v>
      </c>
    </row>
    <row r="3956" spans="1:7" x14ac:dyDescent="0.25">
      <c r="A3956" s="160" t="s">
        <v>4921</v>
      </c>
      <c r="B3956" s="160" t="s">
        <v>4922</v>
      </c>
      <c r="E3956" s="227">
        <v>43131</v>
      </c>
      <c r="F3956" s="228">
        <v>448853.76000000001</v>
      </c>
      <c r="G3956" s="229">
        <v>9.3399999999999997E-2</v>
      </c>
    </row>
    <row r="3957" spans="1:7" x14ac:dyDescent="0.25">
      <c r="A3957" s="160" t="s">
        <v>4921</v>
      </c>
      <c r="B3957" s="160" t="s">
        <v>4923</v>
      </c>
      <c r="E3957" s="227">
        <v>43159</v>
      </c>
      <c r="F3957" s="228">
        <v>531832</v>
      </c>
      <c r="G3957" s="229">
        <v>9.3399999999999997E-2</v>
      </c>
    </row>
    <row r="3958" spans="1:7" x14ac:dyDescent="0.25">
      <c r="A3958" s="160" t="s">
        <v>4921</v>
      </c>
      <c r="B3958" s="160" t="s">
        <v>4924</v>
      </c>
      <c r="E3958" s="227">
        <v>43190</v>
      </c>
      <c r="F3958" s="228">
        <v>614810.23</v>
      </c>
      <c r="G3958" s="229">
        <v>9.3399999999999997E-2</v>
      </c>
    </row>
    <row r="3959" spans="1:7" x14ac:dyDescent="0.25">
      <c r="A3959" s="160" t="s">
        <v>4921</v>
      </c>
      <c r="B3959" s="160" t="s">
        <v>4925</v>
      </c>
      <c r="E3959" s="227">
        <v>43220</v>
      </c>
      <c r="F3959" s="228">
        <v>614810.23</v>
      </c>
      <c r="G3959" s="229">
        <v>9.3399999999999997E-2</v>
      </c>
    </row>
    <row r="3960" spans="1:7" x14ac:dyDescent="0.25">
      <c r="A3960" s="160" t="s">
        <v>4921</v>
      </c>
      <c r="B3960" s="160" t="s">
        <v>4926</v>
      </c>
      <c r="E3960" s="227">
        <v>43251</v>
      </c>
      <c r="F3960" s="228">
        <v>614810.23</v>
      </c>
      <c r="G3960" s="229">
        <v>9.3399999999999997E-2</v>
      </c>
    </row>
    <row r="3961" spans="1:7" x14ac:dyDescent="0.25">
      <c r="A3961" s="160" t="s">
        <v>4921</v>
      </c>
      <c r="B3961" s="160" t="s">
        <v>4927</v>
      </c>
      <c r="E3961" s="227">
        <v>43281</v>
      </c>
      <c r="F3961" s="228">
        <v>614810.23</v>
      </c>
      <c r="G3961" s="229">
        <v>9.3399999999999997E-2</v>
      </c>
    </row>
    <row r="3962" spans="1:7" x14ac:dyDescent="0.25">
      <c r="A3962" s="160" t="s">
        <v>4921</v>
      </c>
      <c r="B3962" s="160" t="s">
        <v>4928</v>
      </c>
      <c r="E3962" s="227">
        <v>43312</v>
      </c>
      <c r="F3962" s="228">
        <v>614810.23</v>
      </c>
      <c r="G3962" s="229">
        <v>9.3399999999999997E-2</v>
      </c>
    </row>
    <row r="3963" spans="1:7" x14ac:dyDescent="0.25">
      <c r="A3963" s="160" t="s">
        <v>4921</v>
      </c>
      <c r="B3963" s="160" t="s">
        <v>4929</v>
      </c>
      <c r="E3963" s="227">
        <v>43343</v>
      </c>
      <c r="F3963" s="228">
        <v>614810.23</v>
      </c>
      <c r="G3963" s="229">
        <v>9.3399999999999997E-2</v>
      </c>
    </row>
    <row r="3964" spans="1:7" x14ac:dyDescent="0.25">
      <c r="A3964" s="160" t="s">
        <v>4921</v>
      </c>
      <c r="B3964" s="160" t="s">
        <v>4930</v>
      </c>
      <c r="E3964" s="227">
        <v>43373</v>
      </c>
      <c r="F3964" s="228">
        <v>614810.23</v>
      </c>
      <c r="G3964" s="229">
        <v>9.3399999999999997E-2</v>
      </c>
    </row>
    <row r="3965" spans="1:7" x14ac:dyDescent="0.25">
      <c r="A3965" s="160" t="s">
        <v>4921</v>
      </c>
      <c r="B3965" s="160" t="s">
        <v>4931</v>
      </c>
      <c r="E3965" s="227">
        <v>43404</v>
      </c>
      <c r="F3965" s="228">
        <v>614810.23</v>
      </c>
      <c r="G3965" s="229">
        <v>9.3399999999999997E-2</v>
      </c>
    </row>
    <row r="3966" spans="1:7" x14ac:dyDescent="0.25">
      <c r="A3966" s="160" t="s">
        <v>4921</v>
      </c>
      <c r="B3966" s="160" t="s">
        <v>4932</v>
      </c>
      <c r="E3966" s="227">
        <v>43434</v>
      </c>
      <c r="F3966" s="228">
        <v>631267.05000000005</v>
      </c>
      <c r="G3966" s="229">
        <v>9.3399999999999997E-2</v>
      </c>
    </row>
    <row r="3967" spans="1:7" x14ac:dyDescent="0.25">
      <c r="A3967" s="160" t="s">
        <v>4921</v>
      </c>
      <c r="B3967" s="160" t="s">
        <v>4933</v>
      </c>
      <c r="E3967" s="227">
        <v>43465</v>
      </c>
      <c r="F3967" s="228">
        <v>648459.49</v>
      </c>
      <c r="G3967" s="229">
        <v>9.3399999999999997E-2</v>
      </c>
    </row>
    <row r="3968" spans="1:7" x14ac:dyDescent="0.25">
      <c r="A3968" s="160" t="s">
        <v>4934</v>
      </c>
      <c r="B3968" s="160" t="s">
        <v>4935</v>
      </c>
      <c r="E3968" s="227">
        <v>43131</v>
      </c>
      <c r="F3968" s="228">
        <v>330715.36</v>
      </c>
      <c r="G3968" s="229">
        <v>9.8500000000000004E-2</v>
      </c>
    </row>
    <row r="3969" spans="1:7" x14ac:dyDescent="0.25">
      <c r="A3969" s="160" t="s">
        <v>4934</v>
      </c>
      <c r="B3969" s="160" t="s">
        <v>4936</v>
      </c>
      <c r="E3969" s="227">
        <v>43159</v>
      </c>
      <c r="F3969" s="228">
        <v>340340.11</v>
      </c>
      <c r="G3969" s="229">
        <v>9.8500000000000004E-2</v>
      </c>
    </row>
    <row r="3970" spans="1:7" x14ac:dyDescent="0.25">
      <c r="A3970" s="160" t="s">
        <v>4934</v>
      </c>
      <c r="B3970" s="160" t="s">
        <v>4937</v>
      </c>
      <c r="E3970" s="227">
        <v>43190</v>
      </c>
      <c r="F3970" s="228">
        <v>349964.85</v>
      </c>
      <c r="G3970" s="229">
        <v>9.8500000000000004E-2</v>
      </c>
    </row>
    <row r="3971" spans="1:7" x14ac:dyDescent="0.25">
      <c r="A3971" s="160" t="s">
        <v>4934</v>
      </c>
      <c r="B3971" s="160" t="s">
        <v>4938</v>
      </c>
      <c r="E3971" s="227">
        <v>43220</v>
      </c>
      <c r="F3971" s="228">
        <v>349964.85</v>
      </c>
      <c r="G3971" s="229">
        <v>9.8500000000000004E-2</v>
      </c>
    </row>
    <row r="3972" spans="1:7" x14ac:dyDescent="0.25">
      <c r="A3972" s="160" t="s">
        <v>4934</v>
      </c>
      <c r="B3972" s="160" t="s">
        <v>4939</v>
      </c>
      <c r="E3972" s="227">
        <v>43251</v>
      </c>
      <c r="F3972" s="228">
        <v>349964.85</v>
      </c>
      <c r="G3972" s="229">
        <v>9.8500000000000004E-2</v>
      </c>
    </row>
    <row r="3973" spans="1:7" x14ac:dyDescent="0.25">
      <c r="A3973" s="160" t="s">
        <v>4934</v>
      </c>
      <c r="B3973" s="160" t="s">
        <v>4940</v>
      </c>
      <c r="E3973" s="227">
        <v>43281</v>
      </c>
      <c r="F3973" s="228">
        <v>349964.85</v>
      </c>
      <c r="G3973" s="229">
        <v>9.8500000000000004E-2</v>
      </c>
    </row>
    <row r="3974" spans="1:7" x14ac:dyDescent="0.25">
      <c r="A3974" s="160" t="s">
        <v>4934</v>
      </c>
      <c r="B3974" s="160" t="s">
        <v>4941</v>
      </c>
      <c r="E3974" s="227">
        <v>43312</v>
      </c>
      <c r="F3974" s="228">
        <v>349964.85</v>
      </c>
      <c r="G3974" s="229">
        <v>9.8500000000000004E-2</v>
      </c>
    </row>
    <row r="3975" spans="1:7" x14ac:dyDescent="0.25">
      <c r="A3975" s="160" t="s">
        <v>4934</v>
      </c>
      <c r="B3975" s="160" t="s">
        <v>4942</v>
      </c>
      <c r="E3975" s="227">
        <v>43343</v>
      </c>
      <c r="F3975" s="228">
        <v>349964.85</v>
      </c>
      <c r="G3975" s="229">
        <v>9.8500000000000004E-2</v>
      </c>
    </row>
    <row r="3976" spans="1:7" x14ac:dyDescent="0.25">
      <c r="A3976" s="160" t="s">
        <v>4934</v>
      </c>
      <c r="B3976" s="160" t="s">
        <v>4943</v>
      </c>
      <c r="E3976" s="227">
        <v>43373</v>
      </c>
      <c r="F3976" s="228">
        <v>349964.85</v>
      </c>
      <c r="G3976" s="229">
        <v>9.8500000000000004E-2</v>
      </c>
    </row>
    <row r="3977" spans="1:7" x14ac:dyDescent="0.25">
      <c r="A3977" s="160" t="s">
        <v>4934</v>
      </c>
      <c r="B3977" s="160" t="s">
        <v>4944</v>
      </c>
      <c r="E3977" s="227">
        <v>43404</v>
      </c>
      <c r="F3977" s="228">
        <v>349964.85</v>
      </c>
      <c r="G3977" s="229">
        <v>9.8500000000000004E-2</v>
      </c>
    </row>
    <row r="3978" spans="1:7" x14ac:dyDescent="0.25">
      <c r="A3978" s="160" t="s">
        <v>4934</v>
      </c>
      <c r="B3978" s="160" t="s">
        <v>4945</v>
      </c>
      <c r="E3978" s="227">
        <v>43434</v>
      </c>
      <c r="F3978" s="228">
        <v>362554.56</v>
      </c>
      <c r="G3978" s="229">
        <v>9.8500000000000004E-2</v>
      </c>
    </row>
    <row r="3979" spans="1:7" x14ac:dyDescent="0.25">
      <c r="A3979" s="160" t="s">
        <v>4934</v>
      </c>
      <c r="B3979" s="160" t="s">
        <v>4946</v>
      </c>
      <c r="E3979" s="227">
        <v>43465</v>
      </c>
      <c r="F3979" s="228">
        <v>377825.53</v>
      </c>
      <c r="G3979" s="229">
        <v>9.8500000000000004E-2</v>
      </c>
    </row>
    <row r="3980" spans="1:7" x14ac:dyDescent="0.25">
      <c r="A3980" s="160" t="s">
        <v>4947</v>
      </c>
      <c r="B3980" s="160" t="s">
        <v>4948</v>
      </c>
      <c r="E3980" s="227">
        <v>43131</v>
      </c>
      <c r="F3980" s="228">
        <v>473240.74</v>
      </c>
      <c r="G3980" s="229">
        <v>9.8199999999999996E-2</v>
      </c>
    </row>
    <row r="3981" spans="1:7" x14ac:dyDescent="0.25">
      <c r="A3981" s="160" t="s">
        <v>4947</v>
      </c>
      <c r="B3981" s="160" t="s">
        <v>4949</v>
      </c>
      <c r="E3981" s="227">
        <v>43159</v>
      </c>
      <c r="F3981" s="228">
        <v>489902.89</v>
      </c>
      <c r="G3981" s="229">
        <v>9.8199999999999996E-2</v>
      </c>
    </row>
    <row r="3982" spans="1:7" x14ac:dyDescent="0.25">
      <c r="A3982" s="160" t="s">
        <v>4947</v>
      </c>
      <c r="B3982" s="160" t="s">
        <v>4950</v>
      </c>
      <c r="E3982" s="227">
        <v>43190</v>
      </c>
      <c r="F3982" s="228">
        <v>506565.04</v>
      </c>
      <c r="G3982" s="229">
        <v>9.8199999999999996E-2</v>
      </c>
    </row>
    <row r="3983" spans="1:7" x14ac:dyDescent="0.25">
      <c r="A3983" s="160" t="s">
        <v>4947</v>
      </c>
      <c r="B3983" s="160" t="s">
        <v>4951</v>
      </c>
      <c r="E3983" s="227">
        <v>43220</v>
      </c>
      <c r="F3983" s="228">
        <v>506565.04</v>
      </c>
      <c r="G3983" s="229">
        <v>9.8199999999999996E-2</v>
      </c>
    </row>
    <row r="3984" spans="1:7" x14ac:dyDescent="0.25">
      <c r="A3984" s="160" t="s">
        <v>4947</v>
      </c>
      <c r="B3984" s="160" t="s">
        <v>4952</v>
      </c>
      <c r="E3984" s="227">
        <v>43251</v>
      </c>
      <c r="F3984" s="228">
        <v>506565.04</v>
      </c>
      <c r="G3984" s="229">
        <v>9.8199999999999996E-2</v>
      </c>
    </row>
    <row r="3985" spans="1:7" x14ac:dyDescent="0.25">
      <c r="A3985" s="160" t="s">
        <v>4947</v>
      </c>
      <c r="B3985" s="160" t="s">
        <v>4953</v>
      </c>
      <c r="E3985" s="227">
        <v>43281</v>
      </c>
      <c r="F3985" s="228">
        <v>506565.04</v>
      </c>
      <c r="G3985" s="229">
        <v>9.8199999999999996E-2</v>
      </c>
    </row>
    <row r="3986" spans="1:7" x14ac:dyDescent="0.25">
      <c r="A3986" s="160" t="s">
        <v>4947</v>
      </c>
      <c r="B3986" s="160" t="s">
        <v>4954</v>
      </c>
      <c r="E3986" s="227">
        <v>43312</v>
      </c>
      <c r="F3986" s="228">
        <v>506565.04</v>
      </c>
      <c r="G3986" s="229">
        <v>9.8199999999999996E-2</v>
      </c>
    </row>
    <row r="3987" spans="1:7" x14ac:dyDescent="0.25">
      <c r="A3987" s="160" t="s">
        <v>4947</v>
      </c>
      <c r="B3987" s="160" t="s">
        <v>4955</v>
      </c>
      <c r="E3987" s="227">
        <v>43343</v>
      </c>
      <c r="F3987" s="228">
        <v>506565.04</v>
      </c>
      <c r="G3987" s="229">
        <v>9.8199999999999996E-2</v>
      </c>
    </row>
    <row r="3988" spans="1:7" x14ac:dyDescent="0.25">
      <c r="A3988" s="160" t="s">
        <v>4947</v>
      </c>
      <c r="B3988" s="160" t="s">
        <v>4956</v>
      </c>
      <c r="E3988" s="227">
        <v>43373</v>
      </c>
      <c r="F3988" s="228">
        <v>506565.04</v>
      </c>
      <c r="G3988" s="229">
        <v>9.8199999999999996E-2</v>
      </c>
    </row>
    <row r="3989" spans="1:7" x14ac:dyDescent="0.25">
      <c r="A3989" s="160" t="s">
        <v>4947</v>
      </c>
      <c r="B3989" s="160" t="s">
        <v>4957</v>
      </c>
      <c r="E3989" s="227">
        <v>43404</v>
      </c>
      <c r="F3989" s="228">
        <v>506565.04</v>
      </c>
      <c r="G3989" s="229">
        <v>9.8199999999999996E-2</v>
      </c>
    </row>
    <row r="3990" spans="1:7" x14ac:dyDescent="0.25">
      <c r="A3990" s="160" t="s">
        <v>4947</v>
      </c>
      <c r="B3990" s="160" t="s">
        <v>4958</v>
      </c>
      <c r="E3990" s="227">
        <v>43434</v>
      </c>
      <c r="F3990" s="228">
        <v>513529.27</v>
      </c>
      <c r="G3990" s="229">
        <v>9.8199999999999996E-2</v>
      </c>
    </row>
    <row r="3991" spans="1:7" x14ac:dyDescent="0.25">
      <c r="A3991" s="160" t="s">
        <v>4947</v>
      </c>
      <c r="B3991" s="160" t="s">
        <v>4959</v>
      </c>
      <c r="E3991" s="227">
        <v>43465</v>
      </c>
      <c r="F3991" s="228">
        <v>534441.24</v>
      </c>
      <c r="G3991" s="229">
        <v>9.8199999999999996E-2</v>
      </c>
    </row>
    <row r="3992" spans="1:7" x14ac:dyDescent="0.25">
      <c r="A3992" s="160" t="s">
        <v>4960</v>
      </c>
      <c r="B3992" s="160" t="s">
        <v>4961</v>
      </c>
      <c r="E3992" s="227">
        <v>43131</v>
      </c>
      <c r="F3992" s="228">
        <v>267463.53999999998</v>
      </c>
      <c r="G3992" s="229">
        <v>0.1072</v>
      </c>
    </row>
    <row r="3993" spans="1:7" x14ac:dyDescent="0.25">
      <c r="A3993" s="160" t="s">
        <v>4960</v>
      </c>
      <c r="B3993" s="160" t="s">
        <v>4962</v>
      </c>
      <c r="E3993" s="227">
        <v>43159</v>
      </c>
      <c r="F3993" s="228">
        <v>267474.99</v>
      </c>
      <c r="G3993" s="229">
        <v>0.1072</v>
      </c>
    </row>
    <row r="3994" spans="1:7" x14ac:dyDescent="0.25">
      <c r="A3994" s="160" t="s">
        <v>4960</v>
      </c>
      <c r="B3994" s="160" t="s">
        <v>4963</v>
      </c>
      <c r="E3994" s="227">
        <v>43190</v>
      </c>
      <c r="F3994" s="228">
        <v>267486.43</v>
      </c>
      <c r="G3994" s="229">
        <v>0.1072</v>
      </c>
    </row>
    <row r="3995" spans="1:7" x14ac:dyDescent="0.25">
      <c r="A3995" s="160" t="s">
        <v>4960</v>
      </c>
      <c r="B3995" s="160" t="s">
        <v>4964</v>
      </c>
      <c r="E3995" s="227">
        <v>43220</v>
      </c>
      <c r="F3995" s="228">
        <v>267486.43</v>
      </c>
      <c r="G3995" s="229">
        <v>0.1072</v>
      </c>
    </row>
    <row r="3996" spans="1:7" x14ac:dyDescent="0.25">
      <c r="A3996" s="160" t="s">
        <v>4960</v>
      </c>
      <c r="B3996" s="160" t="s">
        <v>4965</v>
      </c>
      <c r="E3996" s="227">
        <v>43251</v>
      </c>
      <c r="F3996" s="228">
        <v>267486.43</v>
      </c>
      <c r="G3996" s="229">
        <v>0.1072</v>
      </c>
    </row>
    <row r="3997" spans="1:7" x14ac:dyDescent="0.25">
      <c r="A3997" s="160" t="s">
        <v>4960</v>
      </c>
      <c r="B3997" s="160" t="s">
        <v>4966</v>
      </c>
      <c r="E3997" s="227">
        <v>43281</v>
      </c>
      <c r="F3997" s="228">
        <v>267486.43</v>
      </c>
      <c r="G3997" s="229">
        <v>0.1072</v>
      </c>
    </row>
    <row r="3998" spans="1:7" x14ac:dyDescent="0.25">
      <c r="A3998" s="160" t="s">
        <v>4960</v>
      </c>
      <c r="B3998" s="160" t="s">
        <v>4967</v>
      </c>
      <c r="E3998" s="227">
        <v>43312</v>
      </c>
      <c r="F3998" s="228">
        <v>267486.43</v>
      </c>
      <c r="G3998" s="229">
        <v>0.1072</v>
      </c>
    </row>
    <row r="3999" spans="1:7" x14ac:dyDescent="0.25">
      <c r="A3999" s="160" t="s">
        <v>4960</v>
      </c>
      <c r="B3999" s="160" t="s">
        <v>4968</v>
      </c>
      <c r="E3999" s="227">
        <v>43343</v>
      </c>
      <c r="F3999" s="228">
        <v>267486.43</v>
      </c>
      <c r="G3999" s="229">
        <v>0.1072</v>
      </c>
    </row>
    <row r="4000" spans="1:7" x14ac:dyDescent="0.25">
      <c r="A4000" s="160" t="s">
        <v>4960</v>
      </c>
      <c r="B4000" s="160" t="s">
        <v>4969</v>
      </c>
      <c r="E4000" s="227">
        <v>43373</v>
      </c>
      <c r="F4000" s="228">
        <v>278182.68</v>
      </c>
      <c r="G4000" s="229">
        <v>0.1072</v>
      </c>
    </row>
    <row r="4001" spans="1:7" x14ac:dyDescent="0.25">
      <c r="A4001" s="160" t="s">
        <v>4960</v>
      </c>
      <c r="B4001" s="160" t="s">
        <v>4970</v>
      </c>
      <c r="E4001" s="227">
        <v>43404</v>
      </c>
      <c r="F4001" s="228">
        <v>288878.92</v>
      </c>
      <c r="G4001" s="229">
        <v>0.1072</v>
      </c>
    </row>
    <row r="4002" spans="1:7" x14ac:dyDescent="0.25">
      <c r="A4002" s="160" t="s">
        <v>4960</v>
      </c>
      <c r="B4002" s="160" t="s">
        <v>4971</v>
      </c>
      <c r="E4002" s="227">
        <v>43434</v>
      </c>
      <c r="F4002" s="228">
        <v>300192.67</v>
      </c>
      <c r="G4002" s="229">
        <v>0.1072</v>
      </c>
    </row>
    <row r="4003" spans="1:7" x14ac:dyDescent="0.25">
      <c r="A4003" s="160" t="s">
        <v>4960</v>
      </c>
      <c r="B4003" s="160" t="s">
        <v>4972</v>
      </c>
      <c r="E4003" s="227">
        <v>43465</v>
      </c>
      <c r="F4003" s="228">
        <v>316779.65000000002</v>
      </c>
      <c r="G4003" s="229">
        <v>0.1072</v>
      </c>
    </row>
    <row r="4004" spans="1:7" x14ac:dyDescent="0.25">
      <c r="A4004" s="160" t="s">
        <v>4973</v>
      </c>
      <c r="B4004" s="160" t="s">
        <v>4974</v>
      </c>
      <c r="E4004" s="227">
        <v>43131</v>
      </c>
      <c r="F4004" s="228">
        <v>10249.280000000001</v>
      </c>
      <c r="G4004" s="229">
        <v>0.1991</v>
      </c>
    </row>
    <row r="4005" spans="1:7" x14ac:dyDescent="0.25">
      <c r="A4005" s="160" t="s">
        <v>4973</v>
      </c>
      <c r="B4005" s="160" t="s">
        <v>4975</v>
      </c>
      <c r="E4005" s="227">
        <v>43159</v>
      </c>
      <c r="F4005" s="228">
        <v>10249.280000000001</v>
      </c>
      <c r="G4005" s="229">
        <v>0.1991</v>
      </c>
    </row>
    <row r="4006" spans="1:7" x14ac:dyDescent="0.25">
      <c r="A4006" s="160" t="s">
        <v>4973</v>
      </c>
      <c r="B4006" s="160" t="s">
        <v>4976</v>
      </c>
      <c r="E4006" s="227">
        <v>43190</v>
      </c>
      <c r="F4006" s="228">
        <v>10249.280000000001</v>
      </c>
      <c r="G4006" s="229">
        <v>0.1991</v>
      </c>
    </row>
    <row r="4007" spans="1:7" x14ac:dyDescent="0.25">
      <c r="A4007" s="160" t="s">
        <v>4973</v>
      </c>
      <c r="B4007" s="160" t="s">
        <v>4977</v>
      </c>
      <c r="E4007" s="227">
        <v>43220</v>
      </c>
      <c r="F4007" s="228">
        <v>10249.280000000001</v>
      </c>
      <c r="G4007" s="229">
        <v>0.1991</v>
      </c>
    </row>
    <row r="4008" spans="1:7" x14ac:dyDescent="0.25">
      <c r="A4008" s="160" t="s">
        <v>4973</v>
      </c>
      <c r="B4008" s="160" t="s">
        <v>4978</v>
      </c>
      <c r="E4008" s="227">
        <v>43251</v>
      </c>
      <c r="F4008" s="228">
        <v>10249.280000000001</v>
      </c>
      <c r="G4008" s="229">
        <v>0.1991</v>
      </c>
    </row>
    <row r="4009" spans="1:7" x14ac:dyDescent="0.25">
      <c r="A4009" s="160" t="s">
        <v>4973</v>
      </c>
      <c r="B4009" s="160" t="s">
        <v>4979</v>
      </c>
      <c r="E4009" s="227">
        <v>43281</v>
      </c>
      <c r="F4009" s="228">
        <v>10249.280000000001</v>
      </c>
      <c r="G4009" s="229">
        <v>0.1991</v>
      </c>
    </row>
    <row r="4010" spans="1:7" x14ac:dyDescent="0.25">
      <c r="A4010" s="160" t="s">
        <v>4973</v>
      </c>
      <c r="B4010" s="160" t="s">
        <v>4980</v>
      </c>
      <c r="E4010" s="227">
        <v>43312</v>
      </c>
      <c r="F4010" s="228">
        <v>10249.280000000001</v>
      </c>
      <c r="G4010" s="229">
        <v>0.1991</v>
      </c>
    </row>
    <row r="4011" spans="1:7" x14ac:dyDescent="0.25">
      <c r="A4011" s="160" t="s">
        <v>4973</v>
      </c>
      <c r="B4011" s="160" t="s">
        <v>4981</v>
      </c>
      <c r="E4011" s="227">
        <v>43343</v>
      </c>
      <c r="F4011" s="228">
        <v>10249.280000000001</v>
      </c>
      <c r="G4011" s="229">
        <v>0.1991</v>
      </c>
    </row>
    <row r="4012" spans="1:7" x14ac:dyDescent="0.25">
      <c r="A4012" s="160" t="s">
        <v>4973</v>
      </c>
      <c r="B4012" s="160" t="s">
        <v>4982</v>
      </c>
      <c r="E4012" s="227">
        <v>43373</v>
      </c>
      <c r="F4012" s="228">
        <v>10249.280000000001</v>
      </c>
      <c r="G4012" s="229">
        <v>0.1991</v>
      </c>
    </row>
    <row r="4013" spans="1:7" x14ac:dyDescent="0.25">
      <c r="A4013" s="160" t="s">
        <v>4973</v>
      </c>
      <c r="B4013" s="160" t="s">
        <v>4983</v>
      </c>
      <c r="E4013" s="227">
        <v>43404</v>
      </c>
      <c r="F4013" s="228">
        <v>10249.280000000001</v>
      </c>
      <c r="G4013" s="229">
        <v>0.1991</v>
      </c>
    </row>
    <row r="4014" spans="1:7" x14ac:dyDescent="0.25">
      <c r="A4014" s="160" t="s">
        <v>4973</v>
      </c>
      <c r="B4014" s="160" t="s">
        <v>4984</v>
      </c>
      <c r="E4014" s="227">
        <v>43434</v>
      </c>
      <c r="F4014" s="228">
        <v>10249.280000000001</v>
      </c>
      <c r="G4014" s="229">
        <v>0.1991</v>
      </c>
    </row>
    <row r="4015" spans="1:7" x14ac:dyDescent="0.25">
      <c r="A4015" s="160" t="s">
        <v>4973</v>
      </c>
      <c r="B4015" s="160" t="s">
        <v>4985</v>
      </c>
      <c r="E4015" s="227">
        <v>43465</v>
      </c>
      <c r="F4015" s="228">
        <v>10249.280000000001</v>
      </c>
      <c r="G4015" s="229">
        <v>0.1991</v>
      </c>
    </row>
    <row r="4016" spans="1:7" x14ac:dyDescent="0.25">
      <c r="A4016" s="160" t="s">
        <v>4986</v>
      </c>
      <c r="B4016" s="160" t="s">
        <v>4987</v>
      </c>
      <c r="E4016" s="227">
        <v>43131</v>
      </c>
      <c r="F4016" s="228">
        <v>60542.2</v>
      </c>
      <c r="G4016" s="229">
        <v>9.0399999999999994E-2</v>
      </c>
    </row>
    <row r="4017" spans="1:7" x14ac:dyDescent="0.25">
      <c r="A4017" s="160" t="s">
        <v>4986</v>
      </c>
      <c r="B4017" s="160" t="s">
        <v>4988</v>
      </c>
      <c r="E4017" s="227">
        <v>43159</v>
      </c>
      <c r="F4017" s="228">
        <v>60542.2</v>
      </c>
      <c r="G4017" s="229">
        <v>9.0399999999999994E-2</v>
      </c>
    </row>
    <row r="4018" spans="1:7" x14ac:dyDescent="0.25">
      <c r="A4018" s="160" t="s">
        <v>4986</v>
      </c>
      <c r="B4018" s="160" t="s">
        <v>4989</v>
      </c>
      <c r="E4018" s="227">
        <v>43190</v>
      </c>
      <c r="F4018" s="228">
        <v>60542.2</v>
      </c>
      <c r="G4018" s="229">
        <v>9.0399999999999994E-2</v>
      </c>
    </row>
    <row r="4019" spans="1:7" x14ac:dyDescent="0.25">
      <c r="A4019" s="160" t="s">
        <v>4986</v>
      </c>
      <c r="B4019" s="160" t="s">
        <v>4990</v>
      </c>
      <c r="E4019" s="227">
        <v>43220</v>
      </c>
      <c r="F4019" s="228">
        <v>60542.2</v>
      </c>
      <c r="G4019" s="229">
        <v>9.0399999999999994E-2</v>
      </c>
    </row>
    <row r="4020" spans="1:7" x14ac:dyDescent="0.25">
      <c r="A4020" s="160" t="s">
        <v>4986</v>
      </c>
      <c r="B4020" s="160" t="s">
        <v>4991</v>
      </c>
      <c r="E4020" s="227">
        <v>43251</v>
      </c>
      <c r="F4020" s="228">
        <v>60542.2</v>
      </c>
      <c r="G4020" s="229">
        <v>9.0399999999999994E-2</v>
      </c>
    </row>
    <row r="4021" spans="1:7" x14ac:dyDescent="0.25">
      <c r="A4021" s="160" t="s">
        <v>4986</v>
      </c>
      <c r="B4021" s="160" t="s">
        <v>4992</v>
      </c>
      <c r="E4021" s="227">
        <v>43281</v>
      </c>
      <c r="F4021" s="228">
        <v>60542.2</v>
      </c>
      <c r="G4021" s="229">
        <v>9.0399999999999994E-2</v>
      </c>
    </row>
    <row r="4022" spans="1:7" x14ac:dyDescent="0.25">
      <c r="A4022" s="160" t="s">
        <v>4986</v>
      </c>
      <c r="B4022" s="160" t="s">
        <v>4993</v>
      </c>
      <c r="E4022" s="227">
        <v>43312</v>
      </c>
      <c r="F4022" s="228">
        <v>60542.2</v>
      </c>
      <c r="G4022" s="229">
        <v>9.0399999999999994E-2</v>
      </c>
    </row>
    <row r="4023" spans="1:7" x14ac:dyDescent="0.25">
      <c r="A4023" s="160" t="s">
        <v>4986</v>
      </c>
      <c r="B4023" s="160" t="s">
        <v>4994</v>
      </c>
      <c r="E4023" s="227">
        <v>43343</v>
      </c>
      <c r="F4023" s="228">
        <v>60542.2</v>
      </c>
      <c r="G4023" s="229">
        <v>9.0399999999999994E-2</v>
      </c>
    </row>
    <row r="4024" spans="1:7" x14ac:dyDescent="0.25">
      <c r="A4024" s="160" t="s">
        <v>4986</v>
      </c>
      <c r="B4024" s="160" t="s">
        <v>4995</v>
      </c>
      <c r="E4024" s="227">
        <v>43373</v>
      </c>
      <c r="F4024" s="228">
        <v>60542.2</v>
      </c>
      <c r="G4024" s="229">
        <v>9.0399999999999994E-2</v>
      </c>
    </row>
    <row r="4025" spans="1:7" x14ac:dyDescent="0.25">
      <c r="A4025" s="160" t="s">
        <v>4986</v>
      </c>
      <c r="B4025" s="160" t="s">
        <v>4996</v>
      </c>
      <c r="E4025" s="227">
        <v>43404</v>
      </c>
      <c r="F4025" s="228">
        <v>60542.2</v>
      </c>
      <c r="G4025" s="229">
        <v>9.0399999999999994E-2</v>
      </c>
    </row>
    <row r="4026" spans="1:7" x14ac:dyDescent="0.25">
      <c r="A4026" s="160" t="s">
        <v>4986</v>
      </c>
      <c r="B4026" s="160" t="s">
        <v>4997</v>
      </c>
      <c r="E4026" s="227">
        <v>43434</v>
      </c>
      <c r="F4026" s="228">
        <v>60542.2</v>
      </c>
      <c r="G4026" s="229">
        <v>9.0399999999999994E-2</v>
      </c>
    </row>
    <row r="4027" spans="1:7" x14ac:dyDescent="0.25">
      <c r="A4027" s="160" t="s">
        <v>4986</v>
      </c>
      <c r="B4027" s="160" t="s">
        <v>4998</v>
      </c>
      <c r="E4027" s="227">
        <v>43465</v>
      </c>
      <c r="F4027" s="228">
        <v>60542.2</v>
      </c>
      <c r="G4027" s="229">
        <v>9.0399999999999994E-2</v>
      </c>
    </row>
    <row r="4028" spans="1:7" x14ac:dyDescent="0.25">
      <c r="A4028" s="160" t="s">
        <v>4999</v>
      </c>
      <c r="B4028" s="160" t="s">
        <v>5000</v>
      </c>
      <c r="E4028" s="227">
        <v>43131</v>
      </c>
      <c r="F4028" s="228">
        <v>320665.95</v>
      </c>
      <c r="G4028" s="229">
        <v>0.12379999999999999</v>
      </c>
    </row>
    <row r="4029" spans="1:7" x14ac:dyDescent="0.25">
      <c r="A4029" s="160" t="s">
        <v>4999</v>
      </c>
      <c r="B4029" s="160" t="s">
        <v>5001</v>
      </c>
      <c r="E4029" s="227">
        <v>43159</v>
      </c>
      <c r="F4029" s="228">
        <v>337386.01</v>
      </c>
      <c r="G4029" s="229">
        <v>0.12379999999999999</v>
      </c>
    </row>
    <row r="4030" spans="1:7" x14ac:dyDescent="0.25">
      <c r="A4030" s="160" t="s">
        <v>4999</v>
      </c>
      <c r="B4030" s="160" t="s">
        <v>5002</v>
      </c>
      <c r="E4030" s="227">
        <v>43190</v>
      </c>
      <c r="F4030" s="228">
        <v>354106.07</v>
      </c>
      <c r="G4030" s="229">
        <v>0.12379999999999999</v>
      </c>
    </row>
    <row r="4031" spans="1:7" x14ac:dyDescent="0.25">
      <c r="A4031" s="160" t="s">
        <v>4999</v>
      </c>
      <c r="B4031" s="160" t="s">
        <v>5003</v>
      </c>
      <c r="E4031" s="227">
        <v>43220</v>
      </c>
      <c r="F4031" s="228">
        <v>354106.07</v>
      </c>
      <c r="G4031" s="229">
        <v>0.12379999999999999</v>
      </c>
    </row>
    <row r="4032" spans="1:7" x14ac:dyDescent="0.25">
      <c r="A4032" s="160" t="s">
        <v>4999</v>
      </c>
      <c r="B4032" s="160" t="s">
        <v>5004</v>
      </c>
      <c r="E4032" s="227">
        <v>43251</v>
      </c>
      <c r="F4032" s="228">
        <v>354106.07</v>
      </c>
      <c r="G4032" s="229">
        <v>0.12379999999999999</v>
      </c>
    </row>
    <row r="4033" spans="1:7" x14ac:dyDescent="0.25">
      <c r="A4033" s="160" t="s">
        <v>4999</v>
      </c>
      <c r="B4033" s="160" t="s">
        <v>5005</v>
      </c>
      <c r="E4033" s="227">
        <v>43281</v>
      </c>
      <c r="F4033" s="228">
        <v>354106.07</v>
      </c>
      <c r="G4033" s="229">
        <v>0.12379999999999999</v>
      </c>
    </row>
    <row r="4034" spans="1:7" x14ac:dyDescent="0.25">
      <c r="A4034" s="160" t="s">
        <v>4999</v>
      </c>
      <c r="B4034" s="160" t="s">
        <v>5006</v>
      </c>
      <c r="E4034" s="227">
        <v>43312</v>
      </c>
      <c r="F4034" s="228">
        <v>354106.07</v>
      </c>
      <c r="G4034" s="229">
        <v>0.12379999999999999</v>
      </c>
    </row>
    <row r="4035" spans="1:7" x14ac:dyDescent="0.25">
      <c r="A4035" s="160" t="s">
        <v>4999</v>
      </c>
      <c r="B4035" s="160" t="s">
        <v>5007</v>
      </c>
      <c r="E4035" s="227">
        <v>43343</v>
      </c>
      <c r="F4035" s="228">
        <v>354106.07</v>
      </c>
      <c r="G4035" s="229">
        <v>0.12379999999999999</v>
      </c>
    </row>
    <row r="4036" spans="1:7" x14ac:dyDescent="0.25">
      <c r="A4036" s="160" t="s">
        <v>4999</v>
      </c>
      <c r="B4036" s="160" t="s">
        <v>5008</v>
      </c>
      <c r="E4036" s="227">
        <v>43373</v>
      </c>
      <c r="F4036" s="228">
        <v>354106.07</v>
      </c>
      <c r="G4036" s="229">
        <v>0.12379999999999999</v>
      </c>
    </row>
    <row r="4037" spans="1:7" x14ac:dyDescent="0.25">
      <c r="A4037" s="160" t="s">
        <v>4999</v>
      </c>
      <c r="B4037" s="160" t="s">
        <v>5009</v>
      </c>
      <c r="E4037" s="227">
        <v>43404</v>
      </c>
      <c r="F4037" s="228">
        <v>354106.07</v>
      </c>
      <c r="G4037" s="229">
        <v>0.12379999999999999</v>
      </c>
    </row>
    <row r="4038" spans="1:7" x14ac:dyDescent="0.25">
      <c r="A4038" s="160" t="s">
        <v>4999</v>
      </c>
      <c r="B4038" s="160" t="s">
        <v>5010</v>
      </c>
      <c r="E4038" s="227">
        <v>43434</v>
      </c>
      <c r="F4038" s="228">
        <v>356713.53</v>
      </c>
      <c r="G4038" s="229">
        <v>0.12379999999999999</v>
      </c>
    </row>
    <row r="4039" spans="1:7" x14ac:dyDescent="0.25">
      <c r="A4039" s="160" t="s">
        <v>4999</v>
      </c>
      <c r="B4039" s="160" t="s">
        <v>5011</v>
      </c>
      <c r="E4039" s="227">
        <v>43465</v>
      </c>
      <c r="F4039" s="228">
        <v>361613.77</v>
      </c>
      <c r="G4039" s="229">
        <v>0.12379999999999999</v>
      </c>
    </row>
    <row r="4040" spans="1:7" x14ac:dyDescent="0.25">
      <c r="A4040" s="160" t="s">
        <v>5012</v>
      </c>
      <c r="B4040" s="160" t="s">
        <v>5013</v>
      </c>
      <c r="E4040" s="227">
        <v>43131</v>
      </c>
      <c r="F4040" s="228">
        <v>325449.45</v>
      </c>
      <c r="G4040" s="229">
        <v>9.8799999999999999E-2</v>
      </c>
    </row>
    <row r="4041" spans="1:7" x14ac:dyDescent="0.25">
      <c r="A4041" s="160" t="s">
        <v>5012</v>
      </c>
      <c r="B4041" s="160" t="s">
        <v>5014</v>
      </c>
      <c r="E4041" s="227">
        <v>43159</v>
      </c>
      <c r="F4041" s="228">
        <v>329267.8</v>
      </c>
      <c r="G4041" s="229">
        <v>9.8799999999999999E-2</v>
      </c>
    </row>
    <row r="4042" spans="1:7" x14ac:dyDescent="0.25">
      <c r="A4042" s="160" t="s">
        <v>5012</v>
      </c>
      <c r="B4042" s="160" t="s">
        <v>5015</v>
      </c>
      <c r="E4042" s="227">
        <v>43190</v>
      </c>
      <c r="F4042" s="228">
        <v>333086.14</v>
      </c>
      <c r="G4042" s="229">
        <v>9.8799999999999999E-2</v>
      </c>
    </row>
    <row r="4043" spans="1:7" x14ac:dyDescent="0.25">
      <c r="A4043" s="160" t="s">
        <v>5012</v>
      </c>
      <c r="B4043" s="160" t="s">
        <v>5016</v>
      </c>
      <c r="E4043" s="227">
        <v>43220</v>
      </c>
      <c r="F4043" s="228">
        <v>333086.14</v>
      </c>
      <c r="G4043" s="229">
        <v>9.8799999999999999E-2</v>
      </c>
    </row>
    <row r="4044" spans="1:7" x14ac:dyDescent="0.25">
      <c r="A4044" s="160" t="s">
        <v>5012</v>
      </c>
      <c r="B4044" s="160" t="s">
        <v>5017</v>
      </c>
      <c r="E4044" s="227">
        <v>43251</v>
      </c>
      <c r="F4044" s="228">
        <v>333086.14</v>
      </c>
      <c r="G4044" s="229">
        <v>9.8799999999999999E-2</v>
      </c>
    </row>
    <row r="4045" spans="1:7" x14ac:dyDescent="0.25">
      <c r="A4045" s="160" t="s">
        <v>5012</v>
      </c>
      <c r="B4045" s="160" t="s">
        <v>5018</v>
      </c>
      <c r="E4045" s="227">
        <v>43281</v>
      </c>
      <c r="F4045" s="228">
        <v>333086.14</v>
      </c>
      <c r="G4045" s="229">
        <v>9.8799999999999999E-2</v>
      </c>
    </row>
    <row r="4046" spans="1:7" x14ac:dyDescent="0.25">
      <c r="A4046" s="160" t="s">
        <v>5012</v>
      </c>
      <c r="B4046" s="160" t="s">
        <v>5019</v>
      </c>
      <c r="E4046" s="227">
        <v>43312</v>
      </c>
      <c r="F4046" s="228">
        <v>333086.14</v>
      </c>
      <c r="G4046" s="229">
        <v>9.8799999999999999E-2</v>
      </c>
    </row>
    <row r="4047" spans="1:7" x14ac:dyDescent="0.25">
      <c r="A4047" s="160" t="s">
        <v>5012</v>
      </c>
      <c r="B4047" s="160" t="s">
        <v>5020</v>
      </c>
      <c r="E4047" s="227">
        <v>43343</v>
      </c>
      <c r="F4047" s="228">
        <v>333086.14</v>
      </c>
      <c r="G4047" s="229">
        <v>9.8799999999999999E-2</v>
      </c>
    </row>
    <row r="4048" spans="1:7" x14ac:dyDescent="0.25">
      <c r="A4048" s="160" t="s">
        <v>5012</v>
      </c>
      <c r="B4048" s="160" t="s">
        <v>5021</v>
      </c>
      <c r="E4048" s="227">
        <v>43373</v>
      </c>
      <c r="F4048" s="228">
        <v>333086.14</v>
      </c>
      <c r="G4048" s="229">
        <v>9.8799999999999999E-2</v>
      </c>
    </row>
    <row r="4049" spans="1:7" x14ac:dyDescent="0.25">
      <c r="A4049" s="160" t="s">
        <v>5012</v>
      </c>
      <c r="B4049" s="160" t="s">
        <v>5022</v>
      </c>
      <c r="E4049" s="227">
        <v>43404</v>
      </c>
      <c r="F4049" s="228">
        <v>333086.14</v>
      </c>
      <c r="G4049" s="229">
        <v>9.8799999999999999E-2</v>
      </c>
    </row>
    <row r="4050" spans="1:7" x14ac:dyDescent="0.25">
      <c r="A4050" s="160" t="s">
        <v>5012</v>
      </c>
      <c r="B4050" s="160" t="s">
        <v>5023</v>
      </c>
      <c r="E4050" s="227">
        <v>43434</v>
      </c>
      <c r="F4050" s="228">
        <v>333086.14</v>
      </c>
      <c r="G4050" s="229">
        <v>9.8799999999999999E-2</v>
      </c>
    </row>
    <row r="4051" spans="1:7" x14ac:dyDescent="0.25">
      <c r="A4051" s="160" t="s">
        <v>5012</v>
      </c>
      <c r="B4051" s="160" t="s">
        <v>5024</v>
      </c>
      <c r="E4051" s="227">
        <v>43465</v>
      </c>
      <c r="F4051" s="228">
        <v>333086.14</v>
      </c>
      <c r="G4051" s="229">
        <v>9.8799999999999999E-2</v>
      </c>
    </row>
    <row r="4052" spans="1:7" x14ac:dyDescent="0.25">
      <c r="A4052" s="160" t="s">
        <v>5025</v>
      </c>
      <c r="B4052" s="160" t="s">
        <v>5026</v>
      </c>
      <c r="E4052" s="227">
        <v>43131</v>
      </c>
      <c r="F4052" s="228">
        <v>124261.07</v>
      </c>
      <c r="G4052" s="229">
        <v>7.17E-2</v>
      </c>
    </row>
    <row r="4053" spans="1:7" x14ac:dyDescent="0.25">
      <c r="A4053" s="160" t="s">
        <v>5025</v>
      </c>
      <c r="B4053" s="160" t="s">
        <v>5027</v>
      </c>
      <c r="E4053" s="227">
        <v>43159</v>
      </c>
      <c r="F4053" s="228">
        <v>124261.07</v>
      </c>
      <c r="G4053" s="229">
        <v>7.17E-2</v>
      </c>
    </row>
    <row r="4054" spans="1:7" x14ac:dyDescent="0.25">
      <c r="A4054" s="160" t="s">
        <v>5025</v>
      </c>
      <c r="B4054" s="160" t="s">
        <v>5028</v>
      </c>
      <c r="E4054" s="227">
        <v>43190</v>
      </c>
      <c r="F4054" s="228">
        <v>124261.07</v>
      </c>
      <c r="G4054" s="229">
        <v>7.17E-2</v>
      </c>
    </row>
    <row r="4055" spans="1:7" x14ac:dyDescent="0.25">
      <c r="A4055" s="160" t="s">
        <v>5025</v>
      </c>
      <c r="B4055" s="160" t="s">
        <v>5029</v>
      </c>
      <c r="E4055" s="227">
        <v>43220</v>
      </c>
      <c r="F4055" s="228">
        <v>124261.07</v>
      </c>
      <c r="G4055" s="229">
        <v>7.17E-2</v>
      </c>
    </row>
    <row r="4056" spans="1:7" x14ac:dyDescent="0.25">
      <c r="A4056" s="160" t="s">
        <v>5025</v>
      </c>
      <c r="B4056" s="160" t="s">
        <v>5030</v>
      </c>
      <c r="E4056" s="227">
        <v>43251</v>
      </c>
      <c r="F4056" s="228">
        <v>124261.07</v>
      </c>
      <c r="G4056" s="229">
        <v>7.17E-2</v>
      </c>
    </row>
    <row r="4057" spans="1:7" x14ac:dyDescent="0.25">
      <c r="A4057" s="160" t="s">
        <v>5025</v>
      </c>
      <c r="B4057" s="160" t="s">
        <v>5031</v>
      </c>
      <c r="E4057" s="227">
        <v>43281</v>
      </c>
      <c r="F4057" s="228">
        <v>124261.07</v>
      </c>
      <c r="G4057" s="229">
        <v>7.17E-2</v>
      </c>
    </row>
    <row r="4058" spans="1:7" x14ac:dyDescent="0.25">
      <c r="A4058" s="160" t="s">
        <v>5025</v>
      </c>
      <c r="B4058" s="160" t="s">
        <v>5032</v>
      </c>
      <c r="E4058" s="227">
        <v>43312</v>
      </c>
      <c r="F4058" s="228">
        <v>124261.07</v>
      </c>
      <c r="G4058" s="229">
        <v>7.17E-2</v>
      </c>
    </row>
    <row r="4059" spans="1:7" x14ac:dyDescent="0.25">
      <c r="A4059" s="160" t="s">
        <v>5025</v>
      </c>
      <c r="B4059" s="160" t="s">
        <v>5033</v>
      </c>
      <c r="E4059" s="227">
        <v>43343</v>
      </c>
      <c r="F4059" s="228">
        <v>124261.07</v>
      </c>
      <c r="G4059" s="229">
        <v>7.17E-2</v>
      </c>
    </row>
    <row r="4060" spans="1:7" x14ac:dyDescent="0.25">
      <c r="A4060" s="160" t="s">
        <v>5025</v>
      </c>
      <c r="B4060" s="160" t="s">
        <v>5034</v>
      </c>
      <c r="E4060" s="227">
        <v>43373</v>
      </c>
      <c r="F4060" s="228">
        <v>124261.07</v>
      </c>
      <c r="G4060" s="229">
        <v>7.17E-2</v>
      </c>
    </row>
    <row r="4061" spans="1:7" x14ac:dyDescent="0.25">
      <c r="A4061" s="160" t="s">
        <v>5025</v>
      </c>
      <c r="B4061" s="160" t="s">
        <v>5035</v>
      </c>
      <c r="E4061" s="227">
        <v>43404</v>
      </c>
      <c r="F4061" s="228">
        <v>124261.07</v>
      </c>
      <c r="G4061" s="229">
        <v>7.17E-2</v>
      </c>
    </row>
    <row r="4062" spans="1:7" x14ac:dyDescent="0.25">
      <c r="A4062" s="160" t="s">
        <v>5025</v>
      </c>
      <c r="B4062" s="160" t="s">
        <v>5036</v>
      </c>
      <c r="E4062" s="227">
        <v>43434</v>
      </c>
      <c r="F4062" s="228">
        <v>124261.07</v>
      </c>
      <c r="G4062" s="229">
        <v>7.17E-2</v>
      </c>
    </row>
    <row r="4063" spans="1:7" x14ac:dyDescent="0.25">
      <c r="A4063" s="160" t="s">
        <v>5025</v>
      </c>
      <c r="B4063" s="160" t="s">
        <v>5037</v>
      </c>
      <c r="E4063" s="227">
        <v>43465</v>
      </c>
      <c r="F4063" s="228">
        <v>124261.07</v>
      </c>
      <c r="G4063" s="229">
        <v>7.17E-2</v>
      </c>
    </row>
    <row r="4064" spans="1:7" x14ac:dyDescent="0.25">
      <c r="A4064" s="160" t="s">
        <v>5038</v>
      </c>
      <c r="B4064" s="160" t="s">
        <v>5039</v>
      </c>
      <c r="E4064" s="227">
        <v>43131</v>
      </c>
      <c r="F4064" s="228">
        <v>333519.96999999997</v>
      </c>
      <c r="G4064" s="229">
        <v>7.6600000000000001E-2</v>
      </c>
    </row>
    <row r="4065" spans="1:7" x14ac:dyDescent="0.25">
      <c r="A4065" s="160" t="s">
        <v>5038</v>
      </c>
      <c r="B4065" s="160" t="s">
        <v>5040</v>
      </c>
      <c r="E4065" s="227">
        <v>43159</v>
      </c>
      <c r="F4065" s="228">
        <v>333519.96999999997</v>
      </c>
      <c r="G4065" s="229">
        <v>7.6600000000000001E-2</v>
      </c>
    </row>
    <row r="4066" spans="1:7" x14ac:dyDescent="0.25">
      <c r="A4066" s="160" t="s">
        <v>5038</v>
      </c>
      <c r="B4066" s="160" t="s">
        <v>5041</v>
      </c>
      <c r="E4066" s="227">
        <v>43190</v>
      </c>
      <c r="F4066" s="228">
        <v>333519.96999999997</v>
      </c>
      <c r="G4066" s="229">
        <v>7.6600000000000001E-2</v>
      </c>
    </row>
    <row r="4067" spans="1:7" x14ac:dyDescent="0.25">
      <c r="A4067" s="160" t="s">
        <v>5038</v>
      </c>
      <c r="B4067" s="160" t="s">
        <v>5042</v>
      </c>
      <c r="E4067" s="227">
        <v>43220</v>
      </c>
      <c r="F4067" s="228">
        <v>333519.96999999997</v>
      </c>
      <c r="G4067" s="229">
        <v>7.6600000000000001E-2</v>
      </c>
    </row>
    <row r="4068" spans="1:7" x14ac:dyDescent="0.25">
      <c r="A4068" s="160" t="s">
        <v>5038</v>
      </c>
      <c r="B4068" s="160" t="s">
        <v>5043</v>
      </c>
      <c r="E4068" s="227">
        <v>43251</v>
      </c>
      <c r="F4068" s="228">
        <v>333519.96999999997</v>
      </c>
      <c r="G4068" s="229">
        <v>7.6600000000000001E-2</v>
      </c>
    </row>
    <row r="4069" spans="1:7" x14ac:dyDescent="0.25">
      <c r="A4069" s="160" t="s">
        <v>5038</v>
      </c>
      <c r="B4069" s="160" t="s">
        <v>5044</v>
      </c>
      <c r="E4069" s="227">
        <v>43281</v>
      </c>
      <c r="F4069" s="228">
        <v>333519.96999999997</v>
      </c>
      <c r="G4069" s="229">
        <v>7.6600000000000001E-2</v>
      </c>
    </row>
    <row r="4070" spans="1:7" x14ac:dyDescent="0.25">
      <c r="A4070" s="160" t="s">
        <v>5038</v>
      </c>
      <c r="B4070" s="160" t="s">
        <v>5045</v>
      </c>
      <c r="E4070" s="227">
        <v>43312</v>
      </c>
      <c r="F4070" s="228">
        <v>333519.96999999997</v>
      </c>
      <c r="G4070" s="229">
        <v>7.6600000000000001E-2</v>
      </c>
    </row>
    <row r="4071" spans="1:7" x14ac:dyDescent="0.25">
      <c r="A4071" s="160" t="s">
        <v>5038</v>
      </c>
      <c r="B4071" s="160" t="s">
        <v>5046</v>
      </c>
      <c r="E4071" s="227">
        <v>43343</v>
      </c>
      <c r="F4071" s="228">
        <v>333519.96999999997</v>
      </c>
      <c r="G4071" s="229">
        <v>7.6600000000000001E-2</v>
      </c>
    </row>
    <row r="4072" spans="1:7" x14ac:dyDescent="0.25">
      <c r="A4072" s="160" t="s">
        <v>5038</v>
      </c>
      <c r="B4072" s="160" t="s">
        <v>5047</v>
      </c>
      <c r="E4072" s="227">
        <v>43373</v>
      </c>
      <c r="F4072" s="228">
        <v>333519.96999999997</v>
      </c>
      <c r="G4072" s="229">
        <v>7.6600000000000001E-2</v>
      </c>
    </row>
    <row r="4073" spans="1:7" x14ac:dyDescent="0.25">
      <c r="A4073" s="160" t="s">
        <v>5038</v>
      </c>
      <c r="B4073" s="160" t="s">
        <v>5048</v>
      </c>
      <c r="E4073" s="227">
        <v>43404</v>
      </c>
      <c r="F4073" s="228">
        <v>333519.96999999997</v>
      </c>
      <c r="G4073" s="229">
        <v>7.6600000000000001E-2</v>
      </c>
    </row>
    <row r="4074" spans="1:7" x14ac:dyDescent="0.25">
      <c r="A4074" s="160" t="s">
        <v>5038</v>
      </c>
      <c r="B4074" s="160" t="s">
        <v>5049</v>
      </c>
      <c r="E4074" s="227">
        <v>43434</v>
      </c>
      <c r="F4074" s="228">
        <v>333519.96999999997</v>
      </c>
      <c r="G4074" s="229">
        <v>7.6600000000000001E-2</v>
      </c>
    </row>
    <row r="4075" spans="1:7" x14ac:dyDescent="0.25">
      <c r="A4075" s="160" t="s">
        <v>5038</v>
      </c>
      <c r="B4075" s="160" t="s">
        <v>5050</v>
      </c>
      <c r="E4075" s="227">
        <v>43465</v>
      </c>
      <c r="F4075" s="228">
        <v>333519.96999999997</v>
      </c>
      <c r="G4075" s="229">
        <v>7.6600000000000001E-2</v>
      </c>
    </row>
    <row r="4076" spans="1:7" x14ac:dyDescent="0.25">
      <c r="A4076" s="160" t="s">
        <v>5051</v>
      </c>
      <c r="B4076" s="160" t="s">
        <v>5052</v>
      </c>
      <c r="E4076" s="227">
        <v>43131</v>
      </c>
      <c r="F4076" s="228">
        <v>47572326.740000002</v>
      </c>
      <c r="G4076" s="229">
        <v>0</v>
      </c>
    </row>
    <row r="4077" spans="1:7" x14ac:dyDescent="0.25">
      <c r="A4077" s="160" t="s">
        <v>5051</v>
      </c>
      <c r="B4077" s="160" t="s">
        <v>5053</v>
      </c>
      <c r="E4077" s="227">
        <v>43159</v>
      </c>
      <c r="F4077" s="228">
        <v>46906128.189999998</v>
      </c>
      <c r="G4077" s="229">
        <v>0</v>
      </c>
    </row>
    <row r="4078" spans="1:7" x14ac:dyDescent="0.25">
      <c r="A4078" s="160" t="s">
        <v>5051</v>
      </c>
      <c r="B4078" s="160" t="s">
        <v>5054</v>
      </c>
      <c r="E4078" s="227">
        <v>43190</v>
      </c>
      <c r="F4078" s="228">
        <v>46242043.829999998</v>
      </c>
      <c r="G4078" s="229">
        <v>0</v>
      </c>
    </row>
    <row r="4079" spans="1:7" x14ac:dyDescent="0.25">
      <c r="A4079" s="160" t="s">
        <v>5051</v>
      </c>
      <c r="B4079" s="160" t="s">
        <v>5055</v>
      </c>
      <c r="E4079" s="227">
        <v>43220</v>
      </c>
      <c r="F4079" s="228">
        <v>45973817.530000001</v>
      </c>
      <c r="G4079" s="229">
        <v>0</v>
      </c>
    </row>
    <row r="4080" spans="1:7" x14ac:dyDescent="0.25">
      <c r="A4080" s="160" t="s">
        <v>5051</v>
      </c>
      <c r="B4080" s="160" t="s">
        <v>5056</v>
      </c>
      <c r="E4080" s="227">
        <v>43251</v>
      </c>
      <c r="F4080" s="228">
        <v>45705591.299999997</v>
      </c>
      <c r="G4080" s="229">
        <v>0</v>
      </c>
    </row>
    <row r="4081" spans="1:7" x14ac:dyDescent="0.25">
      <c r="A4081" s="160" t="s">
        <v>5051</v>
      </c>
      <c r="B4081" s="160" t="s">
        <v>5057</v>
      </c>
      <c r="E4081" s="227">
        <v>43281</v>
      </c>
      <c r="F4081" s="228">
        <v>45437364.880000003</v>
      </c>
      <c r="G4081" s="229">
        <v>0</v>
      </c>
    </row>
    <row r="4082" spans="1:7" x14ac:dyDescent="0.25">
      <c r="A4082" s="160" t="s">
        <v>5051</v>
      </c>
      <c r="B4082" s="160" t="s">
        <v>5058</v>
      </c>
      <c r="E4082" s="227">
        <v>43312</v>
      </c>
      <c r="F4082" s="228">
        <v>45169138.590000004</v>
      </c>
      <c r="G4082" s="229">
        <v>0</v>
      </c>
    </row>
    <row r="4083" spans="1:7" x14ac:dyDescent="0.25">
      <c r="A4083" s="160" t="s">
        <v>5051</v>
      </c>
      <c r="B4083" s="160" t="s">
        <v>5059</v>
      </c>
      <c r="E4083" s="227">
        <v>43343</v>
      </c>
      <c r="F4083" s="228">
        <v>44900912.369999997</v>
      </c>
      <c r="G4083" s="229">
        <v>0</v>
      </c>
    </row>
    <row r="4084" spans="1:7" x14ac:dyDescent="0.25">
      <c r="A4084" s="160" t="s">
        <v>5051</v>
      </c>
      <c r="B4084" s="160" t="s">
        <v>5060</v>
      </c>
      <c r="E4084" s="227">
        <v>43373</v>
      </c>
      <c r="F4084" s="228">
        <v>44632686.009999998</v>
      </c>
      <c r="G4084" s="229">
        <v>0</v>
      </c>
    </row>
    <row r="4085" spans="1:7" x14ac:dyDescent="0.25">
      <c r="A4085" s="160" t="s">
        <v>5051</v>
      </c>
      <c r="B4085" s="160" t="s">
        <v>5061</v>
      </c>
      <c r="E4085" s="227">
        <v>43404</v>
      </c>
      <c r="F4085" s="228">
        <v>44364459.700000003</v>
      </c>
      <c r="G4085" s="229">
        <v>0</v>
      </c>
    </row>
    <row r="4086" spans="1:7" x14ac:dyDescent="0.25">
      <c r="A4086" s="160" t="s">
        <v>5051</v>
      </c>
      <c r="B4086" s="160" t="s">
        <v>5062</v>
      </c>
      <c r="E4086" s="227">
        <v>43434</v>
      </c>
      <c r="F4086" s="228">
        <v>44096233.520000003</v>
      </c>
      <c r="G4086" s="229">
        <v>0</v>
      </c>
    </row>
    <row r="4087" spans="1:7" x14ac:dyDescent="0.25">
      <c r="A4087" s="160" t="s">
        <v>5051</v>
      </c>
      <c r="B4087" s="160" t="s">
        <v>5063</v>
      </c>
      <c r="E4087" s="227">
        <v>43465</v>
      </c>
      <c r="F4087" s="228">
        <v>43828007.07</v>
      </c>
      <c r="G4087" s="229">
        <v>0</v>
      </c>
    </row>
    <row r="4088" spans="1:7" x14ac:dyDescent="0.25">
      <c r="A4088" s="160" t="s">
        <v>5064</v>
      </c>
      <c r="B4088" s="160" t="s">
        <v>5065</v>
      </c>
      <c r="E4088" s="227">
        <v>43131</v>
      </c>
      <c r="F4088" s="228">
        <v>4747563.47</v>
      </c>
      <c r="G4088" s="229">
        <v>4.99E-2</v>
      </c>
    </row>
    <row r="4089" spans="1:7" x14ac:dyDescent="0.25">
      <c r="A4089" s="160" t="s">
        <v>5064</v>
      </c>
      <c r="B4089" s="160" t="s">
        <v>5066</v>
      </c>
      <c r="E4089" s="227">
        <v>43159</v>
      </c>
      <c r="F4089" s="228">
        <v>4996519.45</v>
      </c>
      <c r="G4089" s="229">
        <v>4.99E-2</v>
      </c>
    </row>
    <row r="4090" spans="1:7" x14ac:dyDescent="0.25">
      <c r="A4090" s="160" t="s">
        <v>5064</v>
      </c>
      <c r="B4090" s="160" t="s">
        <v>5067</v>
      </c>
      <c r="E4090" s="227">
        <v>43190</v>
      </c>
      <c r="F4090" s="228">
        <v>5011050.38</v>
      </c>
      <c r="G4090" s="229">
        <v>4.99E-2</v>
      </c>
    </row>
    <row r="4091" spans="1:7" x14ac:dyDescent="0.25">
      <c r="A4091" s="160" t="s">
        <v>5064</v>
      </c>
      <c r="B4091" s="160" t="s">
        <v>5068</v>
      </c>
      <c r="E4091" s="227">
        <v>43220</v>
      </c>
      <c r="F4091" s="228">
        <v>5025581.3</v>
      </c>
      <c r="G4091" s="229">
        <v>4.99E-2</v>
      </c>
    </row>
    <row r="4092" spans="1:7" x14ac:dyDescent="0.25">
      <c r="A4092" s="160" t="s">
        <v>5064</v>
      </c>
      <c r="B4092" s="160" t="s">
        <v>5069</v>
      </c>
      <c r="E4092" s="227">
        <v>43251</v>
      </c>
      <c r="F4092" s="228">
        <v>5025581.3</v>
      </c>
      <c r="G4092" s="229">
        <v>4.99E-2</v>
      </c>
    </row>
    <row r="4093" spans="1:7" x14ac:dyDescent="0.25">
      <c r="A4093" s="160" t="s">
        <v>5064</v>
      </c>
      <c r="B4093" s="160" t="s">
        <v>5070</v>
      </c>
      <c r="E4093" s="227">
        <v>43281</v>
      </c>
      <c r="F4093" s="228">
        <v>5025581.3</v>
      </c>
      <c r="G4093" s="229">
        <v>4.99E-2</v>
      </c>
    </row>
    <row r="4094" spans="1:7" x14ac:dyDescent="0.25">
      <c r="A4094" s="160" t="s">
        <v>5064</v>
      </c>
      <c r="B4094" s="160" t="s">
        <v>5071</v>
      </c>
      <c r="E4094" s="227">
        <v>43312</v>
      </c>
      <c r="F4094" s="228">
        <v>5025581.3</v>
      </c>
      <c r="G4094" s="229">
        <v>4.99E-2</v>
      </c>
    </row>
    <row r="4095" spans="1:7" x14ac:dyDescent="0.25">
      <c r="A4095" s="160" t="s">
        <v>5064</v>
      </c>
      <c r="B4095" s="160" t="s">
        <v>5072</v>
      </c>
      <c r="E4095" s="227">
        <v>43343</v>
      </c>
      <c r="F4095" s="228">
        <v>5025581.3</v>
      </c>
      <c r="G4095" s="229">
        <v>4.99E-2</v>
      </c>
    </row>
    <row r="4096" spans="1:7" x14ac:dyDescent="0.25">
      <c r="A4096" s="160" t="s">
        <v>5064</v>
      </c>
      <c r="B4096" s="160" t="s">
        <v>5073</v>
      </c>
      <c r="E4096" s="227">
        <v>43373</v>
      </c>
      <c r="F4096" s="228">
        <v>5025581.3</v>
      </c>
      <c r="G4096" s="229">
        <v>4.99E-2</v>
      </c>
    </row>
    <row r="4097" spans="1:7" x14ac:dyDescent="0.25">
      <c r="A4097" s="160" t="s">
        <v>5064</v>
      </c>
      <c r="B4097" s="160" t="s">
        <v>5074</v>
      </c>
      <c r="E4097" s="227">
        <v>43404</v>
      </c>
      <c r="F4097" s="228">
        <v>5025581.3</v>
      </c>
      <c r="G4097" s="229">
        <v>4.99E-2</v>
      </c>
    </row>
    <row r="4098" spans="1:7" x14ac:dyDescent="0.25">
      <c r="A4098" s="160" t="s">
        <v>5064</v>
      </c>
      <c r="B4098" s="160" t="s">
        <v>5075</v>
      </c>
      <c r="E4098" s="227">
        <v>43434</v>
      </c>
      <c r="F4098" s="228">
        <v>5025581.3</v>
      </c>
      <c r="G4098" s="229">
        <v>4.99E-2</v>
      </c>
    </row>
    <row r="4099" spans="1:7" x14ac:dyDescent="0.25">
      <c r="A4099" s="160" t="s">
        <v>5064</v>
      </c>
      <c r="B4099" s="160" t="s">
        <v>5076</v>
      </c>
      <c r="E4099" s="227">
        <v>43465</v>
      </c>
      <c r="F4099" s="228">
        <v>5025581.3</v>
      </c>
      <c r="G4099" s="229">
        <v>4.99E-2</v>
      </c>
    </row>
    <row r="4100" spans="1:7" x14ac:dyDescent="0.25">
      <c r="A4100" s="160" t="s">
        <v>5077</v>
      </c>
      <c r="B4100" s="160" t="s">
        <v>5078</v>
      </c>
      <c r="E4100" s="227">
        <v>43131</v>
      </c>
      <c r="F4100" s="228">
        <v>0</v>
      </c>
      <c r="G4100" s="229">
        <v>0</v>
      </c>
    </row>
    <row r="4101" spans="1:7" x14ac:dyDescent="0.25">
      <c r="A4101" s="160" t="s">
        <v>5077</v>
      </c>
      <c r="B4101" s="160" t="s">
        <v>5079</v>
      </c>
      <c r="E4101" s="227">
        <v>43159</v>
      </c>
      <c r="F4101" s="228">
        <v>0</v>
      </c>
      <c r="G4101" s="229">
        <v>0</v>
      </c>
    </row>
    <row r="4102" spans="1:7" x14ac:dyDescent="0.25">
      <c r="A4102" s="160" t="s">
        <v>5077</v>
      </c>
      <c r="B4102" s="160" t="s">
        <v>5080</v>
      </c>
      <c r="E4102" s="227">
        <v>43190</v>
      </c>
      <c r="F4102" s="228">
        <v>0</v>
      </c>
      <c r="G4102" s="229">
        <v>0</v>
      </c>
    </row>
    <row r="4103" spans="1:7" x14ac:dyDescent="0.25">
      <c r="A4103" s="160" t="s">
        <v>5077</v>
      </c>
      <c r="B4103" s="160" t="s">
        <v>5081</v>
      </c>
      <c r="E4103" s="227">
        <v>43220</v>
      </c>
      <c r="F4103" s="228">
        <v>0</v>
      </c>
      <c r="G4103" s="229">
        <v>0</v>
      </c>
    </row>
    <row r="4104" spans="1:7" x14ac:dyDescent="0.25">
      <c r="A4104" s="160" t="s">
        <v>5077</v>
      </c>
      <c r="B4104" s="160" t="s">
        <v>5082</v>
      </c>
      <c r="E4104" s="227">
        <v>43251</v>
      </c>
      <c r="F4104" s="228">
        <v>0</v>
      </c>
      <c r="G4104" s="229">
        <v>0</v>
      </c>
    </row>
    <row r="4105" spans="1:7" x14ac:dyDescent="0.25">
      <c r="A4105" s="160" t="s">
        <v>5077</v>
      </c>
      <c r="B4105" s="160" t="s">
        <v>5083</v>
      </c>
      <c r="E4105" s="227">
        <v>43281</v>
      </c>
      <c r="F4105" s="228">
        <v>0</v>
      </c>
      <c r="G4105" s="229">
        <v>0</v>
      </c>
    </row>
    <row r="4106" spans="1:7" x14ac:dyDescent="0.25">
      <c r="A4106" s="160" t="s">
        <v>5077</v>
      </c>
      <c r="B4106" s="160" t="s">
        <v>5084</v>
      </c>
      <c r="E4106" s="227">
        <v>43312</v>
      </c>
      <c r="F4106" s="228">
        <v>0</v>
      </c>
      <c r="G4106" s="229">
        <v>0</v>
      </c>
    </row>
    <row r="4107" spans="1:7" x14ac:dyDescent="0.25">
      <c r="A4107" s="160" t="s">
        <v>5077</v>
      </c>
      <c r="B4107" s="160" t="s">
        <v>5085</v>
      </c>
      <c r="E4107" s="227">
        <v>43343</v>
      </c>
      <c r="F4107" s="228">
        <v>0</v>
      </c>
      <c r="G4107" s="229">
        <v>0</v>
      </c>
    </row>
    <row r="4108" spans="1:7" x14ac:dyDescent="0.25">
      <c r="A4108" s="160" t="s">
        <v>5077</v>
      </c>
      <c r="B4108" s="160" t="s">
        <v>5086</v>
      </c>
      <c r="E4108" s="227">
        <v>43373</v>
      </c>
      <c r="F4108" s="228">
        <v>0</v>
      </c>
      <c r="G4108" s="229">
        <v>0</v>
      </c>
    </row>
    <row r="4109" spans="1:7" x14ac:dyDescent="0.25">
      <c r="A4109" s="160" t="s">
        <v>5077</v>
      </c>
      <c r="B4109" s="160" t="s">
        <v>5087</v>
      </c>
      <c r="E4109" s="227">
        <v>43404</v>
      </c>
      <c r="F4109" s="228">
        <v>0</v>
      </c>
      <c r="G4109" s="229">
        <v>0</v>
      </c>
    </row>
    <row r="4110" spans="1:7" x14ac:dyDescent="0.25">
      <c r="A4110" s="160" t="s">
        <v>5077</v>
      </c>
      <c r="B4110" s="160" t="s">
        <v>5088</v>
      </c>
      <c r="E4110" s="227">
        <v>43434</v>
      </c>
      <c r="F4110" s="228">
        <v>0</v>
      </c>
      <c r="G4110" s="229">
        <v>0</v>
      </c>
    </row>
    <row r="4111" spans="1:7" x14ac:dyDescent="0.25">
      <c r="A4111" s="160" t="s">
        <v>5077</v>
      </c>
      <c r="B4111" s="160" t="s">
        <v>5089</v>
      </c>
      <c r="E4111" s="227">
        <v>43465</v>
      </c>
      <c r="F4111" s="228">
        <v>0</v>
      </c>
      <c r="G4111" s="229">
        <v>0</v>
      </c>
    </row>
    <row r="4112" spans="1:7" x14ac:dyDescent="0.25">
      <c r="A4112" s="160" t="s">
        <v>5090</v>
      </c>
      <c r="B4112" s="160" t="s">
        <v>5091</v>
      </c>
      <c r="E4112" s="227">
        <v>43131</v>
      </c>
      <c r="F4112" s="228">
        <v>16974268.399999999</v>
      </c>
      <c r="G4112" s="229">
        <v>1.0999999999999999E-2</v>
      </c>
    </row>
    <row r="4113" spans="1:7" x14ac:dyDescent="0.25">
      <c r="A4113" s="160" t="s">
        <v>5090</v>
      </c>
      <c r="B4113" s="160" t="s">
        <v>5092</v>
      </c>
      <c r="E4113" s="227">
        <v>43159</v>
      </c>
      <c r="F4113" s="228">
        <v>16975831.52</v>
      </c>
      <c r="G4113" s="229">
        <v>1.0999999999999999E-2</v>
      </c>
    </row>
    <row r="4114" spans="1:7" x14ac:dyDescent="0.25">
      <c r="A4114" s="160" t="s">
        <v>5090</v>
      </c>
      <c r="B4114" s="160" t="s">
        <v>5093</v>
      </c>
      <c r="E4114" s="227">
        <v>43190</v>
      </c>
      <c r="F4114" s="228">
        <v>16976797.309999999</v>
      </c>
      <c r="G4114" s="229">
        <v>1.0999999999999999E-2</v>
      </c>
    </row>
    <row r="4115" spans="1:7" x14ac:dyDescent="0.25">
      <c r="A4115" s="160" t="s">
        <v>5090</v>
      </c>
      <c r="B4115" s="160" t="s">
        <v>5094</v>
      </c>
      <c r="E4115" s="227">
        <v>43220</v>
      </c>
      <c r="F4115" s="228">
        <v>16977015.149999999</v>
      </c>
      <c r="G4115" s="229">
        <v>1.0999999999999999E-2</v>
      </c>
    </row>
    <row r="4116" spans="1:7" x14ac:dyDescent="0.25">
      <c r="A4116" s="160" t="s">
        <v>5090</v>
      </c>
      <c r="B4116" s="160" t="s">
        <v>5095</v>
      </c>
      <c r="E4116" s="227">
        <v>43251</v>
      </c>
      <c r="F4116" s="228">
        <v>16977041.399999999</v>
      </c>
      <c r="G4116" s="229">
        <v>1.0999999999999999E-2</v>
      </c>
    </row>
    <row r="4117" spans="1:7" x14ac:dyDescent="0.25">
      <c r="A4117" s="160" t="s">
        <v>5090</v>
      </c>
      <c r="B4117" s="160" t="s">
        <v>5096</v>
      </c>
      <c r="E4117" s="227">
        <v>43281</v>
      </c>
      <c r="F4117" s="228">
        <v>16977068.609999999</v>
      </c>
      <c r="G4117" s="229">
        <v>1.0999999999999999E-2</v>
      </c>
    </row>
    <row r="4118" spans="1:7" x14ac:dyDescent="0.25">
      <c r="A4118" s="160" t="s">
        <v>5090</v>
      </c>
      <c r="B4118" s="160" t="s">
        <v>5097</v>
      </c>
      <c r="E4118" s="227">
        <v>43312</v>
      </c>
      <c r="F4118" s="228">
        <v>16977082.34</v>
      </c>
      <c r="G4118" s="229">
        <v>1.0999999999999999E-2</v>
      </c>
    </row>
    <row r="4119" spans="1:7" x14ac:dyDescent="0.25">
      <c r="A4119" s="160" t="s">
        <v>5090</v>
      </c>
      <c r="B4119" s="160" t="s">
        <v>5098</v>
      </c>
      <c r="E4119" s="227">
        <v>43343</v>
      </c>
      <c r="F4119" s="228">
        <v>16977376.16</v>
      </c>
      <c r="G4119" s="229">
        <v>1.0999999999999999E-2</v>
      </c>
    </row>
    <row r="4120" spans="1:7" x14ac:dyDescent="0.25">
      <c r="A4120" s="160" t="s">
        <v>5090</v>
      </c>
      <c r="B4120" s="160" t="s">
        <v>5099</v>
      </c>
      <c r="E4120" s="227">
        <v>43373</v>
      </c>
      <c r="F4120" s="228">
        <v>16977697.43</v>
      </c>
      <c r="G4120" s="229">
        <v>1.0999999999999999E-2</v>
      </c>
    </row>
    <row r="4121" spans="1:7" x14ac:dyDescent="0.25">
      <c r="A4121" s="160" t="s">
        <v>5090</v>
      </c>
      <c r="B4121" s="160" t="s">
        <v>5100</v>
      </c>
      <c r="E4121" s="227">
        <v>43404</v>
      </c>
      <c r="F4121" s="228">
        <v>16977738.739999998</v>
      </c>
      <c r="G4121" s="229">
        <v>1.0999999999999999E-2</v>
      </c>
    </row>
    <row r="4122" spans="1:7" x14ac:dyDescent="0.25">
      <c r="A4122" s="160" t="s">
        <v>5090</v>
      </c>
      <c r="B4122" s="160" t="s">
        <v>5101</v>
      </c>
      <c r="E4122" s="227">
        <v>43434</v>
      </c>
      <c r="F4122" s="228">
        <v>17015199.469999999</v>
      </c>
      <c r="G4122" s="229">
        <v>1.0999999999999999E-2</v>
      </c>
    </row>
    <row r="4123" spans="1:7" x14ac:dyDescent="0.25">
      <c r="A4123" s="160" t="s">
        <v>5090</v>
      </c>
      <c r="B4123" s="160" t="s">
        <v>5102</v>
      </c>
      <c r="E4123" s="227">
        <v>43465</v>
      </c>
      <c r="F4123" s="228">
        <v>17052660.210000001</v>
      </c>
      <c r="G4123" s="229">
        <v>1.0999999999999999E-2</v>
      </c>
    </row>
    <row r="4124" spans="1:7" x14ac:dyDescent="0.25">
      <c r="A4124" s="160" t="s">
        <v>5103</v>
      </c>
      <c r="B4124" s="160" t="s">
        <v>5104</v>
      </c>
      <c r="E4124" s="227">
        <v>43131</v>
      </c>
      <c r="F4124" s="228">
        <v>682302.76</v>
      </c>
      <c r="G4124" s="229">
        <v>1.0999999999999999E-2</v>
      </c>
    </row>
    <row r="4125" spans="1:7" x14ac:dyDescent="0.25">
      <c r="A4125" s="160" t="s">
        <v>5103</v>
      </c>
      <c r="B4125" s="160" t="s">
        <v>5105</v>
      </c>
      <c r="E4125" s="227">
        <v>43159</v>
      </c>
      <c r="F4125" s="228">
        <v>682302.76</v>
      </c>
      <c r="G4125" s="229">
        <v>1.0999999999999999E-2</v>
      </c>
    </row>
    <row r="4126" spans="1:7" x14ac:dyDescent="0.25">
      <c r="A4126" s="160" t="s">
        <v>5103</v>
      </c>
      <c r="B4126" s="160" t="s">
        <v>5106</v>
      </c>
      <c r="E4126" s="227">
        <v>43190</v>
      </c>
      <c r="F4126" s="228">
        <v>682302.76</v>
      </c>
      <c r="G4126" s="229">
        <v>1.0999999999999999E-2</v>
      </c>
    </row>
    <row r="4127" spans="1:7" x14ac:dyDescent="0.25">
      <c r="A4127" s="160" t="s">
        <v>5103</v>
      </c>
      <c r="B4127" s="160" t="s">
        <v>5107</v>
      </c>
      <c r="E4127" s="227">
        <v>43220</v>
      </c>
      <c r="F4127" s="228">
        <v>682302.76</v>
      </c>
      <c r="G4127" s="229">
        <v>1.0999999999999999E-2</v>
      </c>
    </row>
    <row r="4128" spans="1:7" x14ac:dyDescent="0.25">
      <c r="A4128" s="160" t="s">
        <v>5103</v>
      </c>
      <c r="B4128" s="160" t="s">
        <v>5108</v>
      </c>
      <c r="E4128" s="227">
        <v>43251</v>
      </c>
      <c r="F4128" s="228">
        <v>682302.76</v>
      </c>
      <c r="G4128" s="229">
        <v>1.0999999999999999E-2</v>
      </c>
    </row>
    <row r="4129" spans="1:7" x14ac:dyDescent="0.25">
      <c r="A4129" s="160" t="s">
        <v>5103</v>
      </c>
      <c r="B4129" s="160" t="s">
        <v>5109</v>
      </c>
      <c r="E4129" s="227">
        <v>43281</v>
      </c>
      <c r="F4129" s="228">
        <v>682302.76</v>
      </c>
      <c r="G4129" s="229">
        <v>1.0999999999999999E-2</v>
      </c>
    </row>
    <row r="4130" spans="1:7" x14ac:dyDescent="0.25">
      <c r="A4130" s="160" t="s">
        <v>5103</v>
      </c>
      <c r="B4130" s="160" t="s">
        <v>5110</v>
      </c>
      <c r="E4130" s="227">
        <v>43312</v>
      </c>
      <c r="F4130" s="228">
        <v>682302.76</v>
      </c>
      <c r="G4130" s="229">
        <v>1.0999999999999999E-2</v>
      </c>
    </row>
    <row r="4131" spans="1:7" x14ac:dyDescent="0.25">
      <c r="A4131" s="160" t="s">
        <v>5103</v>
      </c>
      <c r="B4131" s="160" t="s">
        <v>5111</v>
      </c>
      <c r="E4131" s="227">
        <v>43343</v>
      </c>
      <c r="F4131" s="228">
        <v>682302.76</v>
      </c>
      <c r="G4131" s="229">
        <v>1.0999999999999999E-2</v>
      </c>
    </row>
    <row r="4132" spans="1:7" x14ac:dyDescent="0.25">
      <c r="A4132" s="160" t="s">
        <v>5103</v>
      </c>
      <c r="B4132" s="160" t="s">
        <v>5112</v>
      </c>
      <c r="E4132" s="227">
        <v>43373</v>
      </c>
      <c r="F4132" s="228">
        <v>682302.76</v>
      </c>
      <c r="G4132" s="229">
        <v>1.0999999999999999E-2</v>
      </c>
    </row>
    <row r="4133" spans="1:7" x14ac:dyDescent="0.25">
      <c r="A4133" s="160" t="s">
        <v>5103</v>
      </c>
      <c r="B4133" s="160" t="s">
        <v>5113</v>
      </c>
      <c r="E4133" s="227">
        <v>43404</v>
      </c>
      <c r="F4133" s="228">
        <v>682302.76</v>
      </c>
      <c r="G4133" s="229">
        <v>1.0999999999999999E-2</v>
      </c>
    </row>
    <row r="4134" spans="1:7" x14ac:dyDescent="0.25">
      <c r="A4134" s="160" t="s">
        <v>5103</v>
      </c>
      <c r="B4134" s="160" t="s">
        <v>5114</v>
      </c>
      <c r="E4134" s="227">
        <v>43434</v>
      </c>
      <c r="F4134" s="228">
        <v>682302.76</v>
      </c>
      <c r="G4134" s="229">
        <v>1.0999999999999999E-2</v>
      </c>
    </row>
    <row r="4135" spans="1:7" x14ac:dyDescent="0.25">
      <c r="A4135" s="160" t="s">
        <v>5103</v>
      </c>
      <c r="B4135" s="160" t="s">
        <v>5115</v>
      </c>
      <c r="E4135" s="227">
        <v>43465</v>
      </c>
      <c r="F4135" s="228">
        <v>682302.76</v>
      </c>
      <c r="G4135" s="229">
        <v>1.0999999999999999E-2</v>
      </c>
    </row>
    <row r="4136" spans="1:7" x14ac:dyDescent="0.25">
      <c r="A4136" s="160" t="s">
        <v>5116</v>
      </c>
      <c r="B4136" s="160" t="s">
        <v>5117</v>
      </c>
      <c r="E4136" s="227">
        <v>43131</v>
      </c>
      <c r="F4136" s="228">
        <v>1071124.0900000001</v>
      </c>
      <c r="G4136" s="229">
        <v>1.0999999999999999E-2</v>
      </c>
    </row>
    <row r="4137" spans="1:7" x14ac:dyDescent="0.25">
      <c r="A4137" s="160" t="s">
        <v>5116</v>
      </c>
      <c r="B4137" s="160" t="s">
        <v>5118</v>
      </c>
      <c r="E4137" s="227">
        <v>43159</v>
      </c>
      <c r="F4137" s="228">
        <v>1071124.0900000001</v>
      </c>
      <c r="G4137" s="229">
        <v>1.0999999999999999E-2</v>
      </c>
    </row>
    <row r="4138" spans="1:7" x14ac:dyDescent="0.25">
      <c r="A4138" s="160" t="s">
        <v>5116</v>
      </c>
      <c r="B4138" s="160" t="s">
        <v>5119</v>
      </c>
      <c r="E4138" s="227">
        <v>43190</v>
      </c>
      <c r="F4138" s="228">
        <v>1071124.0900000001</v>
      </c>
      <c r="G4138" s="229">
        <v>1.0999999999999999E-2</v>
      </c>
    </row>
    <row r="4139" spans="1:7" x14ac:dyDescent="0.25">
      <c r="A4139" s="160" t="s">
        <v>5116</v>
      </c>
      <c r="B4139" s="160" t="s">
        <v>5120</v>
      </c>
      <c r="E4139" s="227">
        <v>43220</v>
      </c>
      <c r="F4139" s="228">
        <v>1071124.0900000001</v>
      </c>
      <c r="G4139" s="229">
        <v>1.0999999999999999E-2</v>
      </c>
    </row>
    <row r="4140" spans="1:7" x14ac:dyDescent="0.25">
      <c r="A4140" s="160" t="s">
        <v>5116</v>
      </c>
      <c r="B4140" s="160" t="s">
        <v>5121</v>
      </c>
      <c r="E4140" s="227">
        <v>43251</v>
      </c>
      <c r="F4140" s="228">
        <v>1071124.0900000001</v>
      </c>
      <c r="G4140" s="229">
        <v>1.0999999999999999E-2</v>
      </c>
    </row>
    <row r="4141" spans="1:7" x14ac:dyDescent="0.25">
      <c r="A4141" s="160" t="s">
        <v>5116</v>
      </c>
      <c r="B4141" s="160" t="s">
        <v>5122</v>
      </c>
      <c r="E4141" s="227">
        <v>43281</v>
      </c>
      <c r="F4141" s="228">
        <v>1071124.0900000001</v>
      </c>
      <c r="G4141" s="229">
        <v>1.0999999999999999E-2</v>
      </c>
    </row>
    <row r="4142" spans="1:7" x14ac:dyDescent="0.25">
      <c r="A4142" s="160" t="s">
        <v>5116</v>
      </c>
      <c r="B4142" s="160" t="s">
        <v>5123</v>
      </c>
      <c r="E4142" s="227">
        <v>43312</v>
      </c>
      <c r="F4142" s="228">
        <v>1071124.0900000001</v>
      </c>
      <c r="G4142" s="229">
        <v>1.0999999999999999E-2</v>
      </c>
    </row>
    <row r="4143" spans="1:7" x14ac:dyDescent="0.25">
      <c r="A4143" s="160" t="s">
        <v>5116</v>
      </c>
      <c r="B4143" s="160" t="s">
        <v>5124</v>
      </c>
      <c r="E4143" s="227">
        <v>43343</v>
      </c>
      <c r="F4143" s="228">
        <v>1071124.0900000001</v>
      </c>
      <c r="G4143" s="229">
        <v>1.0999999999999999E-2</v>
      </c>
    </row>
    <row r="4144" spans="1:7" x14ac:dyDescent="0.25">
      <c r="A4144" s="160" t="s">
        <v>5116</v>
      </c>
      <c r="B4144" s="160" t="s">
        <v>5125</v>
      </c>
      <c r="E4144" s="227">
        <v>43373</v>
      </c>
      <c r="F4144" s="228">
        <v>1071124.0900000001</v>
      </c>
      <c r="G4144" s="229">
        <v>1.0999999999999999E-2</v>
      </c>
    </row>
    <row r="4145" spans="1:7" x14ac:dyDescent="0.25">
      <c r="A4145" s="160" t="s">
        <v>5116</v>
      </c>
      <c r="B4145" s="160" t="s">
        <v>5126</v>
      </c>
      <c r="E4145" s="227">
        <v>43404</v>
      </c>
      <c r="F4145" s="228">
        <v>1071124.0900000001</v>
      </c>
      <c r="G4145" s="229">
        <v>1.0999999999999999E-2</v>
      </c>
    </row>
    <row r="4146" spans="1:7" x14ac:dyDescent="0.25">
      <c r="A4146" s="160" t="s">
        <v>5116</v>
      </c>
      <c r="B4146" s="160" t="s">
        <v>5127</v>
      </c>
      <c r="E4146" s="227">
        <v>43434</v>
      </c>
      <c r="F4146" s="228">
        <v>1071124.0900000001</v>
      </c>
      <c r="G4146" s="229">
        <v>1.0999999999999999E-2</v>
      </c>
    </row>
    <row r="4147" spans="1:7" x14ac:dyDescent="0.25">
      <c r="A4147" s="160" t="s">
        <v>5116</v>
      </c>
      <c r="B4147" s="160" t="s">
        <v>5128</v>
      </c>
      <c r="E4147" s="227">
        <v>43465</v>
      </c>
      <c r="F4147" s="228">
        <v>1071124.0900000001</v>
      </c>
      <c r="G4147" s="229">
        <v>1.0999999999999999E-2</v>
      </c>
    </row>
    <row r="4148" spans="1:7" x14ac:dyDescent="0.25">
      <c r="A4148" s="160" t="s">
        <v>5129</v>
      </c>
      <c r="B4148" s="160" t="s">
        <v>5130</v>
      </c>
      <c r="E4148" s="227">
        <v>43131</v>
      </c>
      <c r="F4148" s="228">
        <v>0</v>
      </c>
      <c r="G4148" s="229">
        <v>1.0999999999999999E-2</v>
      </c>
    </row>
    <row r="4149" spans="1:7" x14ac:dyDescent="0.25">
      <c r="A4149" s="160" t="s">
        <v>5129</v>
      </c>
      <c r="B4149" s="160" t="s">
        <v>5131</v>
      </c>
      <c r="E4149" s="227">
        <v>43159</v>
      </c>
      <c r="F4149" s="228">
        <v>0</v>
      </c>
      <c r="G4149" s="229">
        <v>1.0999999999999999E-2</v>
      </c>
    </row>
    <row r="4150" spans="1:7" x14ac:dyDescent="0.25">
      <c r="A4150" s="160" t="s">
        <v>5129</v>
      </c>
      <c r="B4150" s="160" t="s">
        <v>5132</v>
      </c>
      <c r="E4150" s="227">
        <v>43190</v>
      </c>
      <c r="F4150" s="228">
        <v>0</v>
      </c>
      <c r="G4150" s="229">
        <v>1.0999999999999999E-2</v>
      </c>
    </row>
    <row r="4151" spans="1:7" x14ac:dyDescent="0.25">
      <c r="A4151" s="160" t="s">
        <v>5129</v>
      </c>
      <c r="B4151" s="160" t="s">
        <v>5133</v>
      </c>
      <c r="E4151" s="227">
        <v>43220</v>
      </c>
      <c r="F4151" s="228">
        <v>0</v>
      </c>
      <c r="G4151" s="229">
        <v>1.0999999999999999E-2</v>
      </c>
    </row>
    <row r="4152" spans="1:7" x14ac:dyDescent="0.25">
      <c r="A4152" s="160" t="s">
        <v>5129</v>
      </c>
      <c r="B4152" s="160" t="s">
        <v>5134</v>
      </c>
      <c r="E4152" s="227">
        <v>43251</v>
      </c>
      <c r="F4152" s="228">
        <v>0</v>
      </c>
      <c r="G4152" s="229">
        <v>1.0999999999999999E-2</v>
      </c>
    </row>
    <row r="4153" spans="1:7" x14ac:dyDescent="0.25">
      <c r="A4153" s="160" t="s">
        <v>5129</v>
      </c>
      <c r="B4153" s="160" t="s">
        <v>5135</v>
      </c>
      <c r="E4153" s="227">
        <v>43281</v>
      </c>
      <c r="F4153" s="228">
        <v>0</v>
      </c>
      <c r="G4153" s="229">
        <v>1.0999999999999999E-2</v>
      </c>
    </row>
    <row r="4154" spans="1:7" x14ac:dyDescent="0.25">
      <c r="A4154" s="160" t="s">
        <v>5129</v>
      </c>
      <c r="B4154" s="160" t="s">
        <v>5136</v>
      </c>
      <c r="E4154" s="227">
        <v>43312</v>
      </c>
      <c r="F4154" s="228">
        <v>0</v>
      </c>
      <c r="G4154" s="229">
        <v>1.0999999999999999E-2</v>
      </c>
    </row>
    <row r="4155" spans="1:7" x14ac:dyDescent="0.25">
      <c r="A4155" s="160" t="s">
        <v>5129</v>
      </c>
      <c r="B4155" s="160" t="s">
        <v>5137</v>
      </c>
      <c r="E4155" s="227">
        <v>43343</v>
      </c>
      <c r="F4155" s="228">
        <v>0</v>
      </c>
      <c r="G4155" s="229">
        <v>1.0999999999999999E-2</v>
      </c>
    </row>
    <row r="4156" spans="1:7" x14ac:dyDescent="0.25">
      <c r="A4156" s="160" t="s">
        <v>5129</v>
      </c>
      <c r="B4156" s="160" t="s">
        <v>5138</v>
      </c>
      <c r="E4156" s="227">
        <v>43373</v>
      </c>
      <c r="F4156" s="228">
        <v>0</v>
      </c>
      <c r="G4156" s="229">
        <v>1.0999999999999999E-2</v>
      </c>
    </row>
    <row r="4157" spans="1:7" x14ac:dyDescent="0.25">
      <c r="A4157" s="160" t="s">
        <v>5129</v>
      </c>
      <c r="B4157" s="160" t="s">
        <v>5139</v>
      </c>
      <c r="E4157" s="227">
        <v>43404</v>
      </c>
      <c r="F4157" s="228">
        <v>0</v>
      </c>
      <c r="G4157" s="229">
        <v>1.0999999999999999E-2</v>
      </c>
    </row>
    <row r="4158" spans="1:7" x14ac:dyDescent="0.25">
      <c r="A4158" s="160" t="s">
        <v>5129</v>
      </c>
      <c r="B4158" s="160" t="s">
        <v>5140</v>
      </c>
      <c r="E4158" s="227">
        <v>43434</v>
      </c>
      <c r="F4158" s="228">
        <v>0</v>
      </c>
      <c r="G4158" s="229">
        <v>1.0999999999999999E-2</v>
      </c>
    </row>
    <row r="4159" spans="1:7" x14ac:dyDescent="0.25">
      <c r="A4159" s="160" t="s">
        <v>5129</v>
      </c>
      <c r="B4159" s="160" t="s">
        <v>5141</v>
      </c>
      <c r="E4159" s="227">
        <v>43465</v>
      </c>
      <c r="F4159" s="228">
        <v>0</v>
      </c>
      <c r="G4159" s="229">
        <v>1.0999999999999999E-2</v>
      </c>
    </row>
    <row r="4160" spans="1:7" x14ac:dyDescent="0.25">
      <c r="A4160" s="160" t="s">
        <v>5142</v>
      </c>
      <c r="B4160" s="160" t="s">
        <v>5143</v>
      </c>
      <c r="E4160" s="227">
        <v>43131</v>
      </c>
      <c r="F4160" s="228">
        <v>0</v>
      </c>
      <c r="G4160" s="229">
        <v>1.0999999999999999E-2</v>
      </c>
    </row>
    <row r="4161" spans="1:7" x14ac:dyDescent="0.25">
      <c r="A4161" s="160" t="s">
        <v>5142</v>
      </c>
      <c r="B4161" s="160" t="s">
        <v>5144</v>
      </c>
      <c r="E4161" s="227">
        <v>43159</v>
      </c>
      <c r="F4161" s="228">
        <v>0</v>
      </c>
      <c r="G4161" s="229">
        <v>1.0999999999999999E-2</v>
      </c>
    </row>
    <row r="4162" spans="1:7" x14ac:dyDescent="0.25">
      <c r="A4162" s="160" t="s">
        <v>5142</v>
      </c>
      <c r="B4162" s="160" t="s">
        <v>5145</v>
      </c>
      <c r="E4162" s="227">
        <v>43190</v>
      </c>
      <c r="F4162" s="228">
        <v>0</v>
      </c>
      <c r="G4162" s="229">
        <v>1.0999999999999999E-2</v>
      </c>
    </row>
    <row r="4163" spans="1:7" x14ac:dyDescent="0.25">
      <c r="A4163" s="160" t="s">
        <v>5142</v>
      </c>
      <c r="B4163" s="160" t="s">
        <v>5146</v>
      </c>
      <c r="E4163" s="227">
        <v>43220</v>
      </c>
      <c r="F4163" s="228">
        <v>0</v>
      </c>
      <c r="G4163" s="229">
        <v>1.0999999999999999E-2</v>
      </c>
    </row>
    <row r="4164" spans="1:7" x14ac:dyDescent="0.25">
      <c r="A4164" s="160" t="s">
        <v>5142</v>
      </c>
      <c r="B4164" s="160" t="s">
        <v>5147</v>
      </c>
      <c r="E4164" s="227">
        <v>43251</v>
      </c>
      <c r="F4164" s="228">
        <v>0</v>
      </c>
      <c r="G4164" s="229">
        <v>1.0999999999999999E-2</v>
      </c>
    </row>
    <row r="4165" spans="1:7" x14ac:dyDescent="0.25">
      <c r="A4165" s="160" t="s">
        <v>5142</v>
      </c>
      <c r="B4165" s="160" t="s">
        <v>5148</v>
      </c>
      <c r="E4165" s="227">
        <v>43281</v>
      </c>
      <c r="F4165" s="228">
        <v>0</v>
      </c>
      <c r="G4165" s="229">
        <v>1.0999999999999999E-2</v>
      </c>
    </row>
    <row r="4166" spans="1:7" x14ac:dyDescent="0.25">
      <c r="A4166" s="160" t="s">
        <v>5142</v>
      </c>
      <c r="B4166" s="160" t="s">
        <v>5149</v>
      </c>
      <c r="E4166" s="227">
        <v>43312</v>
      </c>
      <c r="F4166" s="228">
        <v>0</v>
      </c>
      <c r="G4166" s="229">
        <v>1.0999999999999999E-2</v>
      </c>
    </row>
    <row r="4167" spans="1:7" x14ac:dyDescent="0.25">
      <c r="A4167" s="160" t="s">
        <v>5142</v>
      </c>
      <c r="B4167" s="160" t="s">
        <v>5150</v>
      </c>
      <c r="E4167" s="227">
        <v>43343</v>
      </c>
      <c r="F4167" s="228">
        <v>0</v>
      </c>
      <c r="G4167" s="229">
        <v>1.0999999999999999E-2</v>
      </c>
    </row>
    <row r="4168" spans="1:7" x14ac:dyDescent="0.25">
      <c r="A4168" s="160" t="s">
        <v>5142</v>
      </c>
      <c r="B4168" s="160" t="s">
        <v>5151</v>
      </c>
      <c r="E4168" s="227">
        <v>43373</v>
      </c>
      <c r="F4168" s="228">
        <v>0</v>
      </c>
      <c r="G4168" s="229">
        <v>1.0999999999999999E-2</v>
      </c>
    </row>
    <row r="4169" spans="1:7" x14ac:dyDescent="0.25">
      <c r="A4169" s="160" t="s">
        <v>5142</v>
      </c>
      <c r="B4169" s="160" t="s">
        <v>5152</v>
      </c>
      <c r="E4169" s="227">
        <v>43404</v>
      </c>
      <c r="F4169" s="228">
        <v>0</v>
      </c>
      <c r="G4169" s="229">
        <v>1.0999999999999999E-2</v>
      </c>
    </row>
    <row r="4170" spans="1:7" x14ac:dyDescent="0.25">
      <c r="A4170" s="160" t="s">
        <v>5142</v>
      </c>
      <c r="B4170" s="160" t="s">
        <v>5153</v>
      </c>
      <c r="E4170" s="227">
        <v>43434</v>
      </c>
      <c r="F4170" s="228">
        <v>0</v>
      </c>
      <c r="G4170" s="229">
        <v>1.0999999999999999E-2</v>
      </c>
    </row>
    <row r="4171" spans="1:7" x14ac:dyDescent="0.25">
      <c r="A4171" s="160" t="s">
        <v>5142</v>
      </c>
      <c r="B4171" s="160" t="s">
        <v>5154</v>
      </c>
      <c r="E4171" s="227">
        <v>43465</v>
      </c>
      <c r="F4171" s="228">
        <v>0</v>
      </c>
      <c r="G4171" s="229">
        <v>1.0999999999999999E-2</v>
      </c>
    </row>
    <row r="4172" spans="1:7" x14ac:dyDescent="0.25">
      <c r="A4172" s="160" t="s">
        <v>5155</v>
      </c>
      <c r="B4172" s="160" t="s">
        <v>5156</v>
      </c>
      <c r="E4172" s="227">
        <v>43131</v>
      </c>
      <c r="F4172" s="228">
        <v>2498560.0299999998</v>
      </c>
      <c r="G4172" s="229">
        <v>1.41E-2</v>
      </c>
    </row>
    <row r="4173" spans="1:7" x14ac:dyDescent="0.25">
      <c r="A4173" s="160" t="s">
        <v>5155</v>
      </c>
      <c r="B4173" s="160" t="s">
        <v>5157</v>
      </c>
      <c r="E4173" s="227">
        <v>43159</v>
      </c>
      <c r="F4173" s="228">
        <v>2498560.0299999998</v>
      </c>
      <c r="G4173" s="229">
        <v>1.41E-2</v>
      </c>
    </row>
    <row r="4174" spans="1:7" x14ac:dyDescent="0.25">
      <c r="A4174" s="160" t="s">
        <v>5155</v>
      </c>
      <c r="B4174" s="160" t="s">
        <v>5158</v>
      </c>
      <c r="E4174" s="227">
        <v>43190</v>
      </c>
      <c r="F4174" s="228">
        <v>2498560.0299999998</v>
      </c>
      <c r="G4174" s="229">
        <v>1.41E-2</v>
      </c>
    </row>
    <row r="4175" spans="1:7" x14ac:dyDescent="0.25">
      <c r="A4175" s="160" t="s">
        <v>5155</v>
      </c>
      <c r="B4175" s="160" t="s">
        <v>5159</v>
      </c>
      <c r="E4175" s="227">
        <v>43220</v>
      </c>
      <c r="F4175" s="228">
        <v>2498560.0299999998</v>
      </c>
      <c r="G4175" s="229">
        <v>1.41E-2</v>
      </c>
    </row>
    <row r="4176" spans="1:7" x14ac:dyDescent="0.25">
      <c r="A4176" s="160" t="s">
        <v>5155</v>
      </c>
      <c r="B4176" s="160" t="s">
        <v>5160</v>
      </c>
      <c r="E4176" s="227">
        <v>43251</v>
      </c>
      <c r="F4176" s="228">
        <v>2498560.0299999998</v>
      </c>
      <c r="G4176" s="229">
        <v>1.41E-2</v>
      </c>
    </row>
    <row r="4177" spans="1:7" x14ac:dyDescent="0.25">
      <c r="A4177" s="160" t="s">
        <v>5155</v>
      </c>
      <c r="B4177" s="160" t="s">
        <v>5161</v>
      </c>
      <c r="E4177" s="227">
        <v>43281</v>
      </c>
      <c r="F4177" s="228">
        <v>2498560.0299999998</v>
      </c>
      <c r="G4177" s="229">
        <v>1.41E-2</v>
      </c>
    </row>
    <row r="4178" spans="1:7" x14ac:dyDescent="0.25">
      <c r="A4178" s="160" t="s">
        <v>5155</v>
      </c>
      <c r="B4178" s="160" t="s">
        <v>5162</v>
      </c>
      <c r="E4178" s="227">
        <v>43312</v>
      </c>
      <c r="F4178" s="228">
        <v>2498560.0299999998</v>
      </c>
      <c r="G4178" s="229">
        <v>1.41E-2</v>
      </c>
    </row>
    <row r="4179" spans="1:7" x14ac:dyDescent="0.25">
      <c r="A4179" s="160" t="s">
        <v>5155</v>
      </c>
      <c r="B4179" s="160" t="s">
        <v>5163</v>
      </c>
      <c r="E4179" s="227">
        <v>43343</v>
      </c>
      <c r="F4179" s="228">
        <v>2498560.0299999998</v>
      </c>
      <c r="G4179" s="229">
        <v>1.41E-2</v>
      </c>
    </row>
    <row r="4180" spans="1:7" x14ac:dyDescent="0.25">
      <c r="A4180" s="160" t="s">
        <v>5155</v>
      </c>
      <c r="B4180" s="160" t="s">
        <v>5164</v>
      </c>
      <c r="E4180" s="227">
        <v>43373</v>
      </c>
      <c r="F4180" s="228">
        <v>2498560.0299999998</v>
      </c>
      <c r="G4180" s="229">
        <v>1.41E-2</v>
      </c>
    </row>
    <row r="4181" spans="1:7" x14ac:dyDescent="0.25">
      <c r="A4181" s="160" t="s">
        <v>5155</v>
      </c>
      <c r="B4181" s="160" t="s">
        <v>5165</v>
      </c>
      <c r="E4181" s="227">
        <v>43404</v>
      </c>
      <c r="F4181" s="228">
        <v>2525335.0299999998</v>
      </c>
      <c r="G4181" s="229">
        <v>1.41E-2</v>
      </c>
    </row>
    <row r="4182" spans="1:7" x14ac:dyDescent="0.25">
      <c r="A4182" s="160" t="s">
        <v>5155</v>
      </c>
      <c r="B4182" s="160" t="s">
        <v>5166</v>
      </c>
      <c r="E4182" s="227">
        <v>43434</v>
      </c>
      <c r="F4182" s="228">
        <v>2552110.0299999998</v>
      </c>
      <c r="G4182" s="229">
        <v>1.41E-2</v>
      </c>
    </row>
    <row r="4183" spans="1:7" x14ac:dyDescent="0.25">
      <c r="A4183" s="160" t="s">
        <v>5155</v>
      </c>
      <c r="B4183" s="160" t="s">
        <v>5167</v>
      </c>
      <c r="E4183" s="227">
        <v>43465</v>
      </c>
      <c r="F4183" s="228">
        <v>2552110.0299999998</v>
      </c>
      <c r="G4183" s="229">
        <v>1.41E-2</v>
      </c>
    </row>
    <row r="4184" spans="1:7" x14ac:dyDescent="0.25">
      <c r="A4184" s="160" t="s">
        <v>5168</v>
      </c>
      <c r="B4184" s="160" t="s">
        <v>5169</v>
      </c>
      <c r="E4184" s="227">
        <v>43131</v>
      </c>
      <c r="F4184" s="228">
        <v>0</v>
      </c>
      <c r="G4184" s="229">
        <v>1.06E-2</v>
      </c>
    </row>
    <row r="4185" spans="1:7" x14ac:dyDescent="0.25">
      <c r="A4185" s="160" t="s">
        <v>5168</v>
      </c>
      <c r="B4185" s="160" t="s">
        <v>5170</v>
      </c>
      <c r="E4185" s="227">
        <v>43159</v>
      </c>
      <c r="F4185" s="228">
        <v>0</v>
      </c>
      <c r="G4185" s="229">
        <v>1.06E-2</v>
      </c>
    </row>
    <row r="4186" spans="1:7" x14ac:dyDescent="0.25">
      <c r="A4186" s="160" t="s">
        <v>5168</v>
      </c>
      <c r="B4186" s="160" t="s">
        <v>5171</v>
      </c>
      <c r="E4186" s="227">
        <v>43190</v>
      </c>
      <c r="F4186" s="228">
        <v>0</v>
      </c>
      <c r="G4186" s="229">
        <v>1.06E-2</v>
      </c>
    </row>
    <row r="4187" spans="1:7" x14ac:dyDescent="0.25">
      <c r="A4187" s="160" t="s">
        <v>5168</v>
      </c>
      <c r="B4187" s="160" t="s">
        <v>5172</v>
      </c>
      <c r="E4187" s="227">
        <v>43220</v>
      </c>
      <c r="F4187" s="228">
        <v>0</v>
      </c>
      <c r="G4187" s="229">
        <v>1.06E-2</v>
      </c>
    </row>
    <row r="4188" spans="1:7" x14ac:dyDescent="0.25">
      <c r="A4188" s="160" t="s">
        <v>5168</v>
      </c>
      <c r="B4188" s="160" t="s">
        <v>5173</v>
      </c>
      <c r="E4188" s="227">
        <v>43251</v>
      </c>
      <c r="F4188" s="228">
        <v>0</v>
      </c>
      <c r="G4188" s="229">
        <v>1.06E-2</v>
      </c>
    </row>
    <row r="4189" spans="1:7" x14ac:dyDescent="0.25">
      <c r="A4189" s="160" t="s">
        <v>5168</v>
      </c>
      <c r="B4189" s="160" t="s">
        <v>5174</v>
      </c>
      <c r="E4189" s="227">
        <v>43281</v>
      </c>
      <c r="F4189" s="228">
        <v>0</v>
      </c>
      <c r="G4189" s="229">
        <v>1.06E-2</v>
      </c>
    </row>
    <row r="4190" spans="1:7" x14ac:dyDescent="0.25">
      <c r="A4190" s="160" t="s">
        <v>5168</v>
      </c>
      <c r="B4190" s="160" t="s">
        <v>5175</v>
      </c>
      <c r="E4190" s="227">
        <v>43312</v>
      </c>
      <c r="F4190" s="228">
        <v>0</v>
      </c>
      <c r="G4190" s="229">
        <v>1.06E-2</v>
      </c>
    </row>
    <row r="4191" spans="1:7" x14ac:dyDescent="0.25">
      <c r="A4191" s="160" t="s">
        <v>5168</v>
      </c>
      <c r="B4191" s="160" t="s">
        <v>5176</v>
      </c>
      <c r="E4191" s="227">
        <v>43343</v>
      </c>
      <c r="F4191" s="228">
        <v>0</v>
      </c>
      <c r="G4191" s="229">
        <v>1.06E-2</v>
      </c>
    </row>
    <row r="4192" spans="1:7" x14ac:dyDescent="0.25">
      <c r="A4192" s="160" t="s">
        <v>5168</v>
      </c>
      <c r="B4192" s="160" t="s">
        <v>5177</v>
      </c>
      <c r="E4192" s="227">
        <v>43373</v>
      </c>
      <c r="F4192" s="228">
        <v>0</v>
      </c>
      <c r="G4192" s="229">
        <v>1.06E-2</v>
      </c>
    </row>
    <row r="4193" spans="1:7" x14ac:dyDescent="0.25">
      <c r="A4193" s="160" t="s">
        <v>5168</v>
      </c>
      <c r="B4193" s="160" t="s">
        <v>5178</v>
      </c>
      <c r="E4193" s="227">
        <v>43404</v>
      </c>
      <c r="F4193" s="228">
        <v>0</v>
      </c>
      <c r="G4193" s="229">
        <v>1.06E-2</v>
      </c>
    </row>
    <row r="4194" spans="1:7" x14ac:dyDescent="0.25">
      <c r="A4194" s="160" t="s">
        <v>5168</v>
      </c>
      <c r="B4194" s="160" t="s">
        <v>5179</v>
      </c>
      <c r="E4194" s="227">
        <v>43434</v>
      </c>
      <c r="F4194" s="228">
        <v>0</v>
      </c>
      <c r="G4194" s="229">
        <v>1.06E-2</v>
      </c>
    </row>
    <row r="4195" spans="1:7" x14ac:dyDescent="0.25">
      <c r="A4195" s="160" t="s">
        <v>5168</v>
      </c>
      <c r="B4195" s="160" t="s">
        <v>5180</v>
      </c>
      <c r="E4195" s="227">
        <v>43465</v>
      </c>
      <c r="F4195" s="228">
        <v>0</v>
      </c>
      <c r="G4195" s="229">
        <v>1.06E-2</v>
      </c>
    </row>
    <row r="4196" spans="1:7" x14ac:dyDescent="0.25">
      <c r="A4196" s="160" t="s">
        <v>5181</v>
      </c>
      <c r="B4196" s="160" t="s">
        <v>5182</v>
      </c>
      <c r="E4196" s="227">
        <v>43131</v>
      </c>
      <c r="F4196" s="228">
        <v>20311643.43</v>
      </c>
      <c r="G4196" s="229">
        <v>1.06E-2</v>
      </c>
    </row>
    <row r="4197" spans="1:7" x14ac:dyDescent="0.25">
      <c r="A4197" s="160" t="s">
        <v>5181</v>
      </c>
      <c r="B4197" s="160" t="s">
        <v>5183</v>
      </c>
      <c r="E4197" s="227">
        <v>43159</v>
      </c>
      <c r="F4197" s="228">
        <v>20311643.43</v>
      </c>
      <c r="G4197" s="229">
        <v>1.06E-2</v>
      </c>
    </row>
    <row r="4198" spans="1:7" x14ac:dyDescent="0.25">
      <c r="A4198" s="160" t="s">
        <v>5181</v>
      </c>
      <c r="B4198" s="160" t="s">
        <v>5184</v>
      </c>
      <c r="E4198" s="227">
        <v>43190</v>
      </c>
      <c r="F4198" s="228">
        <v>20311643.43</v>
      </c>
      <c r="G4198" s="229">
        <v>1.06E-2</v>
      </c>
    </row>
    <row r="4199" spans="1:7" x14ac:dyDescent="0.25">
      <c r="A4199" s="160" t="s">
        <v>5181</v>
      </c>
      <c r="B4199" s="160" t="s">
        <v>5185</v>
      </c>
      <c r="E4199" s="227">
        <v>43220</v>
      </c>
      <c r="F4199" s="228">
        <v>20311643.43</v>
      </c>
      <c r="G4199" s="229">
        <v>1.06E-2</v>
      </c>
    </row>
    <row r="4200" spans="1:7" x14ac:dyDescent="0.25">
      <c r="A4200" s="160" t="s">
        <v>5181</v>
      </c>
      <c r="B4200" s="160" t="s">
        <v>5186</v>
      </c>
      <c r="E4200" s="227">
        <v>43251</v>
      </c>
      <c r="F4200" s="228">
        <v>20311643.43</v>
      </c>
      <c r="G4200" s="229">
        <v>1.06E-2</v>
      </c>
    </row>
    <row r="4201" spans="1:7" x14ac:dyDescent="0.25">
      <c r="A4201" s="160" t="s">
        <v>5181</v>
      </c>
      <c r="B4201" s="160" t="s">
        <v>5187</v>
      </c>
      <c r="E4201" s="227">
        <v>43281</v>
      </c>
      <c r="F4201" s="228">
        <v>20311643.43</v>
      </c>
      <c r="G4201" s="229">
        <v>1.06E-2</v>
      </c>
    </row>
    <row r="4202" spans="1:7" x14ac:dyDescent="0.25">
      <c r="A4202" s="160" t="s">
        <v>5181</v>
      </c>
      <c r="B4202" s="160" t="s">
        <v>5188</v>
      </c>
      <c r="E4202" s="227">
        <v>43312</v>
      </c>
      <c r="F4202" s="228">
        <v>20311643.43</v>
      </c>
      <c r="G4202" s="229">
        <v>1.06E-2</v>
      </c>
    </row>
    <row r="4203" spans="1:7" x14ac:dyDescent="0.25">
      <c r="A4203" s="160" t="s">
        <v>5181</v>
      </c>
      <c r="B4203" s="160" t="s">
        <v>5189</v>
      </c>
      <c r="E4203" s="227">
        <v>43343</v>
      </c>
      <c r="F4203" s="228">
        <v>20311643.43</v>
      </c>
      <c r="G4203" s="229">
        <v>1.06E-2</v>
      </c>
    </row>
    <row r="4204" spans="1:7" x14ac:dyDescent="0.25">
      <c r="A4204" s="160" t="s">
        <v>5181</v>
      </c>
      <c r="B4204" s="160" t="s">
        <v>5190</v>
      </c>
      <c r="E4204" s="227">
        <v>43373</v>
      </c>
      <c r="F4204" s="228">
        <v>20311643.43</v>
      </c>
      <c r="G4204" s="229">
        <v>1.06E-2</v>
      </c>
    </row>
    <row r="4205" spans="1:7" x14ac:dyDescent="0.25">
      <c r="A4205" s="160" t="s">
        <v>5181</v>
      </c>
      <c r="B4205" s="160" t="s">
        <v>5191</v>
      </c>
      <c r="E4205" s="227">
        <v>43404</v>
      </c>
      <c r="F4205" s="228">
        <v>20311643.43</v>
      </c>
      <c r="G4205" s="229">
        <v>1.06E-2</v>
      </c>
    </row>
    <row r="4206" spans="1:7" x14ac:dyDescent="0.25">
      <c r="A4206" s="160" t="s">
        <v>5181</v>
      </c>
      <c r="B4206" s="160" t="s">
        <v>5192</v>
      </c>
      <c r="E4206" s="227">
        <v>43434</v>
      </c>
      <c r="F4206" s="228">
        <v>20311643.43</v>
      </c>
      <c r="G4206" s="229">
        <v>1.06E-2</v>
      </c>
    </row>
    <row r="4207" spans="1:7" x14ac:dyDescent="0.25">
      <c r="A4207" s="160" t="s">
        <v>5181</v>
      </c>
      <c r="B4207" s="160" t="s">
        <v>5193</v>
      </c>
      <c r="E4207" s="227">
        <v>43465</v>
      </c>
      <c r="F4207" s="228">
        <v>20311643.43</v>
      </c>
      <c r="G4207" s="229">
        <v>1.06E-2</v>
      </c>
    </row>
    <row r="4208" spans="1:7" x14ac:dyDescent="0.25">
      <c r="A4208" s="160" t="s">
        <v>5194</v>
      </c>
      <c r="B4208" s="160" t="s">
        <v>5195</v>
      </c>
      <c r="E4208" s="227">
        <v>43131</v>
      </c>
      <c r="F4208" s="228">
        <v>69899.69</v>
      </c>
      <c r="G4208" s="229">
        <v>1.06E-2</v>
      </c>
    </row>
    <row r="4209" spans="1:7" x14ac:dyDescent="0.25">
      <c r="A4209" s="160" t="s">
        <v>5194</v>
      </c>
      <c r="B4209" s="160" t="s">
        <v>5196</v>
      </c>
      <c r="E4209" s="227">
        <v>43159</v>
      </c>
      <c r="F4209" s="228">
        <v>69899.69</v>
      </c>
      <c r="G4209" s="229">
        <v>1.06E-2</v>
      </c>
    </row>
    <row r="4210" spans="1:7" x14ac:dyDescent="0.25">
      <c r="A4210" s="160" t="s">
        <v>5194</v>
      </c>
      <c r="B4210" s="160" t="s">
        <v>5197</v>
      </c>
      <c r="E4210" s="227">
        <v>43190</v>
      </c>
      <c r="F4210" s="228">
        <v>69899.69</v>
      </c>
      <c r="G4210" s="229">
        <v>1.06E-2</v>
      </c>
    </row>
    <row r="4211" spans="1:7" x14ac:dyDescent="0.25">
      <c r="A4211" s="160" t="s">
        <v>5194</v>
      </c>
      <c r="B4211" s="160" t="s">
        <v>5198</v>
      </c>
      <c r="E4211" s="227">
        <v>43220</v>
      </c>
      <c r="F4211" s="228">
        <v>69899.69</v>
      </c>
      <c r="G4211" s="229">
        <v>1.06E-2</v>
      </c>
    </row>
    <row r="4212" spans="1:7" x14ac:dyDescent="0.25">
      <c r="A4212" s="160" t="s">
        <v>5194</v>
      </c>
      <c r="B4212" s="160" t="s">
        <v>5199</v>
      </c>
      <c r="E4212" s="227">
        <v>43251</v>
      </c>
      <c r="F4212" s="228">
        <v>69899.69</v>
      </c>
      <c r="G4212" s="229">
        <v>1.06E-2</v>
      </c>
    </row>
    <row r="4213" spans="1:7" x14ac:dyDescent="0.25">
      <c r="A4213" s="160" t="s">
        <v>5194</v>
      </c>
      <c r="B4213" s="160" t="s">
        <v>5200</v>
      </c>
      <c r="E4213" s="227">
        <v>43281</v>
      </c>
      <c r="F4213" s="228">
        <v>69899.69</v>
      </c>
      <c r="G4213" s="229">
        <v>1.06E-2</v>
      </c>
    </row>
    <row r="4214" spans="1:7" x14ac:dyDescent="0.25">
      <c r="A4214" s="160" t="s">
        <v>5194</v>
      </c>
      <c r="B4214" s="160" t="s">
        <v>5201</v>
      </c>
      <c r="E4214" s="227">
        <v>43312</v>
      </c>
      <c r="F4214" s="228">
        <v>69899.69</v>
      </c>
      <c r="G4214" s="229">
        <v>1.06E-2</v>
      </c>
    </row>
    <row r="4215" spans="1:7" x14ac:dyDescent="0.25">
      <c r="A4215" s="160" t="s">
        <v>5194</v>
      </c>
      <c r="B4215" s="160" t="s">
        <v>5202</v>
      </c>
      <c r="E4215" s="227">
        <v>43343</v>
      </c>
      <c r="F4215" s="228">
        <v>69899.69</v>
      </c>
      <c r="G4215" s="229">
        <v>1.06E-2</v>
      </c>
    </row>
    <row r="4216" spans="1:7" x14ac:dyDescent="0.25">
      <c r="A4216" s="160" t="s">
        <v>5194</v>
      </c>
      <c r="B4216" s="160" t="s">
        <v>5203</v>
      </c>
      <c r="E4216" s="227">
        <v>43373</v>
      </c>
      <c r="F4216" s="228">
        <v>69899.69</v>
      </c>
      <c r="G4216" s="229">
        <v>1.06E-2</v>
      </c>
    </row>
    <row r="4217" spans="1:7" x14ac:dyDescent="0.25">
      <c r="A4217" s="160" t="s">
        <v>5194</v>
      </c>
      <c r="B4217" s="160" t="s">
        <v>5204</v>
      </c>
      <c r="E4217" s="227">
        <v>43404</v>
      </c>
      <c r="F4217" s="228">
        <v>69899.69</v>
      </c>
      <c r="G4217" s="229">
        <v>1.06E-2</v>
      </c>
    </row>
    <row r="4218" spans="1:7" x14ac:dyDescent="0.25">
      <c r="A4218" s="160" t="s">
        <v>5194</v>
      </c>
      <c r="B4218" s="160" t="s">
        <v>5205</v>
      </c>
      <c r="E4218" s="227">
        <v>43434</v>
      </c>
      <c r="F4218" s="228">
        <v>69899.69</v>
      </c>
      <c r="G4218" s="229">
        <v>1.06E-2</v>
      </c>
    </row>
    <row r="4219" spans="1:7" x14ac:dyDescent="0.25">
      <c r="A4219" s="160" t="s">
        <v>5194</v>
      </c>
      <c r="B4219" s="160" t="s">
        <v>5206</v>
      </c>
      <c r="E4219" s="227">
        <v>43465</v>
      </c>
      <c r="F4219" s="228">
        <v>69899.69</v>
      </c>
      <c r="G4219" s="229">
        <v>1.06E-2</v>
      </c>
    </row>
    <row r="4220" spans="1:7" x14ac:dyDescent="0.25">
      <c r="A4220" s="160" t="s">
        <v>5207</v>
      </c>
      <c r="B4220" s="160" t="s">
        <v>5208</v>
      </c>
      <c r="E4220" s="227">
        <v>43131</v>
      </c>
      <c r="F4220" s="228">
        <v>56576.72</v>
      </c>
      <c r="G4220" s="229">
        <v>1.06E-2</v>
      </c>
    </row>
    <row r="4221" spans="1:7" x14ac:dyDescent="0.25">
      <c r="A4221" s="160" t="s">
        <v>5207</v>
      </c>
      <c r="B4221" s="160" t="s">
        <v>5209</v>
      </c>
      <c r="E4221" s="227">
        <v>43159</v>
      </c>
      <c r="F4221" s="228">
        <v>56576.72</v>
      </c>
      <c r="G4221" s="229">
        <v>1.06E-2</v>
      </c>
    </row>
    <row r="4222" spans="1:7" x14ac:dyDescent="0.25">
      <c r="A4222" s="160" t="s">
        <v>5207</v>
      </c>
      <c r="B4222" s="160" t="s">
        <v>5210</v>
      </c>
      <c r="E4222" s="227">
        <v>43190</v>
      </c>
      <c r="F4222" s="228">
        <v>56576.72</v>
      </c>
      <c r="G4222" s="229">
        <v>1.06E-2</v>
      </c>
    </row>
    <row r="4223" spans="1:7" x14ac:dyDescent="0.25">
      <c r="A4223" s="160" t="s">
        <v>5207</v>
      </c>
      <c r="B4223" s="160" t="s">
        <v>5211</v>
      </c>
      <c r="E4223" s="227">
        <v>43220</v>
      </c>
      <c r="F4223" s="228">
        <v>56576.72</v>
      </c>
      <c r="G4223" s="229">
        <v>1.06E-2</v>
      </c>
    </row>
    <row r="4224" spans="1:7" x14ac:dyDescent="0.25">
      <c r="A4224" s="160" t="s">
        <v>5207</v>
      </c>
      <c r="B4224" s="160" t="s">
        <v>5212</v>
      </c>
      <c r="E4224" s="227">
        <v>43251</v>
      </c>
      <c r="F4224" s="228">
        <v>56576.72</v>
      </c>
      <c r="G4224" s="229">
        <v>1.06E-2</v>
      </c>
    </row>
    <row r="4225" spans="1:7" x14ac:dyDescent="0.25">
      <c r="A4225" s="160" t="s">
        <v>5207</v>
      </c>
      <c r="B4225" s="160" t="s">
        <v>5213</v>
      </c>
      <c r="E4225" s="227">
        <v>43281</v>
      </c>
      <c r="F4225" s="228">
        <v>56576.72</v>
      </c>
      <c r="G4225" s="229">
        <v>1.06E-2</v>
      </c>
    </row>
    <row r="4226" spans="1:7" x14ac:dyDescent="0.25">
      <c r="A4226" s="160" t="s">
        <v>5207</v>
      </c>
      <c r="B4226" s="160" t="s">
        <v>5214</v>
      </c>
      <c r="E4226" s="227">
        <v>43312</v>
      </c>
      <c r="F4226" s="228">
        <v>56576.72</v>
      </c>
      <c r="G4226" s="229">
        <v>1.06E-2</v>
      </c>
    </row>
    <row r="4227" spans="1:7" x14ac:dyDescent="0.25">
      <c r="A4227" s="160" t="s">
        <v>5207</v>
      </c>
      <c r="B4227" s="160" t="s">
        <v>5215</v>
      </c>
      <c r="E4227" s="227">
        <v>43343</v>
      </c>
      <c r="F4227" s="228">
        <v>56576.72</v>
      </c>
      <c r="G4227" s="229">
        <v>1.06E-2</v>
      </c>
    </row>
    <row r="4228" spans="1:7" x14ac:dyDescent="0.25">
      <c r="A4228" s="160" t="s">
        <v>5207</v>
      </c>
      <c r="B4228" s="160" t="s">
        <v>5216</v>
      </c>
      <c r="E4228" s="227">
        <v>43373</v>
      </c>
      <c r="F4228" s="228">
        <v>56576.72</v>
      </c>
      <c r="G4228" s="229">
        <v>1.06E-2</v>
      </c>
    </row>
    <row r="4229" spans="1:7" x14ac:dyDescent="0.25">
      <c r="A4229" s="160" t="s">
        <v>5207</v>
      </c>
      <c r="B4229" s="160" t="s">
        <v>5217</v>
      </c>
      <c r="E4229" s="227">
        <v>43404</v>
      </c>
      <c r="F4229" s="228">
        <v>56576.72</v>
      </c>
      <c r="G4229" s="229">
        <v>1.06E-2</v>
      </c>
    </row>
    <row r="4230" spans="1:7" x14ac:dyDescent="0.25">
      <c r="A4230" s="160" t="s">
        <v>5207</v>
      </c>
      <c r="B4230" s="160" t="s">
        <v>5218</v>
      </c>
      <c r="E4230" s="227">
        <v>43434</v>
      </c>
      <c r="F4230" s="228">
        <v>56576.72</v>
      </c>
      <c r="G4230" s="229">
        <v>1.06E-2</v>
      </c>
    </row>
    <row r="4231" spans="1:7" x14ac:dyDescent="0.25">
      <c r="A4231" s="160" t="s">
        <v>5207</v>
      </c>
      <c r="B4231" s="160" t="s">
        <v>5219</v>
      </c>
      <c r="E4231" s="227">
        <v>43465</v>
      </c>
      <c r="F4231" s="228">
        <v>56576.72</v>
      </c>
      <c r="G4231" s="229">
        <v>1.06E-2</v>
      </c>
    </row>
    <row r="4232" spans="1:7" x14ac:dyDescent="0.25">
      <c r="A4232" s="160" t="s">
        <v>5220</v>
      </c>
      <c r="B4232" s="160" t="s">
        <v>5221</v>
      </c>
      <c r="E4232" s="227">
        <v>43131</v>
      </c>
      <c r="F4232" s="228">
        <v>3623.76</v>
      </c>
      <c r="G4232" s="229">
        <v>1.2E-2</v>
      </c>
    </row>
    <row r="4233" spans="1:7" x14ac:dyDescent="0.25">
      <c r="A4233" s="160" t="s">
        <v>5220</v>
      </c>
      <c r="B4233" s="160" t="s">
        <v>5222</v>
      </c>
      <c r="E4233" s="227">
        <v>43159</v>
      </c>
      <c r="F4233" s="228">
        <v>3623.76</v>
      </c>
      <c r="G4233" s="229">
        <v>1.2E-2</v>
      </c>
    </row>
    <row r="4234" spans="1:7" x14ac:dyDescent="0.25">
      <c r="A4234" s="160" t="s">
        <v>5220</v>
      </c>
      <c r="B4234" s="160" t="s">
        <v>5223</v>
      </c>
      <c r="E4234" s="227">
        <v>43190</v>
      </c>
      <c r="F4234" s="228">
        <v>3623.76</v>
      </c>
      <c r="G4234" s="229">
        <v>1.2E-2</v>
      </c>
    </row>
    <row r="4235" spans="1:7" x14ac:dyDescent="0.25">
      <c r="A4235" s="160" t="s">
        <v>5220</v>
      </c>
      <c r="B4235" s="160" t="s">
        <v>5224</v>
      </c>
      <c r="E4235" s="227">
        <v>43220</v>
      </c>
      <c r="F4235" s="228">
        <v>3623.76</v>
      </c>
      <c r="G4235" s="229">
        <v>1.2E-2</v>
      </c>
    </row>
    <row r="4236" spans="1:7" x14ac:dyDescent="0.25">
      <c r="A4236" s="160" t="s">
        <v>5220</v>
      </c>
      <c r="B4236" s="160" t="s">
        <v>5225</v>
      </c>
      <c r="E4236" s="227">
        <v>43251</v>
      </c>
      <c r="F4236" s="228">
        <v>3623.76</v>
      </c>
      <c r="G4236" s="229">
        <v>1.2E-2</v>
      </c>
    </row>
    <row r="4237" spans="1:7" x14ac:dyDescent="0.25">
      <c r="A4237" s="160" t="s">
        <v>5220</v>
      </c>
      <c r="B4237" s="160" t="s">
        <v>5226</v>
      </c>
      <c r="E4237" s="227">
        <v>43281</v>
      </c>
      <c r="F4237" s="228">
        <v>3623.76</v>
      </c>
      <c r="G4237" s="229">
        <v>1.2E-2</v>
      </c>
    </row>
    <row r="4238" spans="1:7" x14ac:dyDescent="0.25">
      <c r="A4238" s="160" t="s">
        <v>5220</v>
      </c>
      <c r="B4238" s="160" t="s">
        <v>5227</v>
      </c>
      <c r="E4238" s="227">
        <v>43312</v>
      </c>
      <c r="F4238" s="228">
        <v>3623.76</v>
      </c>
      <c r="G4238" s="229">
        <v>1.2E-2</v>
      </c>
    </row>
    <row r="4239" spans="1:7" x14ac:dyDescent="0.25">
      <c r="A4239" s="160" t="s">
        <v>5220</v>
      </c>
      <c r="B4239" s="160" t="s">
        <v>5228</v>
      </c>
      <c r="E4239" s="227">
        <v>43343</v>
      </c>
      <c r="F4239" s="228">
        <v>3623.76</v>
      </c>
      <c r="G4239" s="229">
        <v>1.2E-2</v>
      </c>
    </row>
    <row r="4240" spans="1:7" x14ac:dyDescent="0.25">
      <c r="A4240" s="160" t="s">
        <v>5220</v>
      </c>
      <c r="B4240" s="160" t="s">
        <v>5229</v>
      </c>
      <c r="E4240" s="227">
        <v>43373</v>
      </c>
      <c r="F4240" s="228">
        <v>3623.76</v>
      </c>
      <c r="G4240" s="229">
        <v>1.2E-2</v>
      </c>
    </row>
    <row r="4241" spans="1:7" x14ac:dyDescent="0.25">
      <c r="A4241" s="160" t="s">
        <v>5220</v>
      </c>
      <c r="B4241" s="160" t="s">
        <v>5230</v>
      </c>
      <c r="E4241" s="227">
        <v>43404</v>
      </c>
      <c r="F4241" s="228">
        <v>3623.76</v>
      </c>
      <c r="G4241" s="229">
        <v>1.2E-2</v>
      </c>
    </row>
    <row r="4242" spans="1:7" x14ac:dyDescent="0.25">
      <c r="A4242" s="160" t="s">
        <v>5220</v>
      </c>
      <c r="B4242" s="160" t="s">
        <v>5231</v>
      </c>
      <c r="E4242" s="227">
        <v>43434</v>
      </c>
      <c r="F4242" s="228">
        <v>3623.76</v>
      </c>
      <c r="G4242" s="229">
        <v>1.2E-2</v>
      </c>
    </row>
    <row r="4243" spans="1:7" x14ac:dyDescent="0.25">
      <c r="A4243" s="160" t="s">
        <v>5220</v>
      </c>
      <c r="B4243" s="160" t="s">
        <v>5232</v>
      </c>
      <c r="E4243" s="227">
        <v>43465</v>
      </c>
      <c r="F4243" s="228">
        <v>3623.76</v>
      </c>
      <c r="G4243" s="229">
        <v>1.2E-2</v>
      </c>
    </row>
    <row r="4244" spans="1:7" x14ac:dyDescent="0.25">
      <c r="A4244" s="160" t="s">
        <v>5233</v>
      </c>
      <c r="B4244" s="160" t="s">
        <v>5234</v>
      </c>
      <c r="E4244" s="227">
        <v>43131</v>
      </c>
      <c r="F4244" s="228">
        <v>28500</v>
      </c>
      <c r="G4244" s="229">
        <v>1.2E-2</v>
      </c>
    </row>
    <row r="4245" spans="1:7" x14ac:dyDescent="0.25">
      <c r="A4245" s="160" t="s">
        <v>5233</v>
      </c>
      <c r="B4245" s="160" t="s">
        <v>5235</v>
      </c>
      <c r="E4245" s="227">
        <v>43159</v>
      </c>
      <c r="F4245" s="228">
        <v>28500</v>
      </c>
      <c r="G4245" s="229">
        <v>1.2E-2</v>
      </c>
    </row>
    <row r="4246" spans="1:7" x14ac:dyDescent="0.25">
      <c r="A4246" s="160" t="s">
        <v>5233</v>
      </c>
      <c r="B4246" s="160" t="s">
        <v>5236</v>
      </c>
      <c r="E4246" s="227">
        <v>43190</v>
      </c>
      <c r="F4246" s="228">
        <v>28500</v>
      </c>
      <c r="G4246" s="229">
        <v>1.2E-2</v>
      </c>
    </row>
    <row r="4247" spans="1:7" x14ac:dyDescent="0.25">
      <c r="A4247" s="160" t="s">
        <v>5233</v>
      </c>
      <c r="B4247" s="160" t="s">
        <v>5237</v>
      </c>
      <c r="E4247" s="227">
        <v>43220</v>
      </c>
      <c r="F4247" s="228">
        <v>28500</v>
      </c>
      <c r="G4247" s="229">
        <v>1.2E-2</v>
      </c>
    </row>
    <row r="4248" spans="1:7" x14ac:dyDescent="0.25">
      <c r="A4248" s="160" t="s">
        <v>5233</v>
      </c>
      <c r="B4248" s="160" t="s">
        <v>5238</v>
      </c>
      <c r="E4248" s="227">
        <v>43251</v>
      </c>
      <c r="F4248" s="228">
        <v>28500</v>
      </c>
      <c r="G4248" s="229">
        <v>1.2E-2</v>
      </c>
    </row>
    <row r="4249" spans="1:7" x14ac:dyDescent="0.25">
      <c r="A4249" s="160" t="s">
        <v>5233</v>
      </c>
      <c r="B4249" s="160" t="s">
        <v>5239</v>
      </c>
      <c r="E4249" s="227">
        <v>43281</v>
      </c>
      <c r="F4249" s="228">
        <v>28500</v>
      </c>
      <c r="G4249" s="229">
        <v>1.2E-2</v>
      </c>
    </row>
    <row r="4250" spans="1:7" x14ac:dyDescent="0.25">
      <c r="A4250" s="160" t="s">
        <v>5233</v>
      </c>
      <c r="B4250" s="160" t="s">
        <v>5240</v>
      </c>
      <c r="E4250" s="227">
        <v>43312</v>
      </c>
      <c r="F4250" s="228">
        <v>28500</v>
      </c>
      <c r="G4250" s="229">
        <v>1.2E-2</v>
      </c>
    </row>
    <row r="4251" spans="1:7" x14ac:dyDescent="0.25">
      <c r="A4251" s="160" t="s">
        <v>5233</v>
      </c>
      <c r="B4251" s="160" t="s">
        <v>5241</v>
      </c>
      <c r="E4251" s="227">
        <v>43343</v>
      </c>
      <c r="F4251" s="228">
        <v>28500</v>
      </c>
      <c r="G4251" s="229">
        <v>1.2E-2</v>
      </c>
    </row>
    <row r="4252" spans="1:7" x14ac:dyDescent="0.25">
      <c r="A4252" s="160" t="s">
        <v>5233</v>
      </c>
      <c r="B4252" s="160" t="s">
        <v>5242</v>
      </c>
      <c r="E4252" s="227">
        <v>43373</v>
      </c>
      <c r="F4252" s="228">
        <v>28500</v>
      </c>
      <c r="G4252" s="229">
        <v>1.2E-2</v>
      </c>
    </row>
    <row r="4253" spans="1:7" x14ac:dyDescent="0.25">
      <c r="A4253" s="160" t="s">
        <v>5233</v>
      </c>
      <c r="B4253" s="160" t="s">
        <v>5243</v>
      </c>
      <c r="E4253" s="227">
        <v>43404</v>
      </c>
      <c r="F4253" s="228">
        <v>28500</v>
      </c>
      <c r="G4253" s="229">
        <v>1.2E-2</v>
      </c>
    </row>
    <row r="4254" spans="1:7" x14ac:dyDescent="0.25">
      <c r="A4254" s="160" t="s">
        <v>5233</v>
      </c>
      <c r="B4254" s="160" t="s">
        <v>5244</v>
      </c>
      <c r="E4254" s="227">
        <v>43434</v>
      </c>
      <c r="F4254" s="228">
        <v>28500</v>
      </c>
      <c r="G4254" s="229">
        <v>1.2E-2</v>
      </c>
    </row>
    <row r="4255" spans="1:7" x14ac:dyDescent="0.25">
      <c r="A4255" s="160" t="s">
        <v>5233</v>
      </c>
      <c r="B4255" s="160" t="s">
        <v>5245</v>
      </c>
      <c r="E4255" s="227">
        <v>43465</v>
      </c>
      <c r="F4255" s="228">
        <v>28500</v>
      </c>
      <c r="G4255" s="229">
        <v>1.2E-2</v>
      </c>
    </row>
    <row r="4256" spans="1:7" x14ac:dyDescent="0.25">
      <c r="A4256" s="160" t="s">
        <v>5246</v>
      </c>
      <c r="B4256" s="160" t="s">
        <v>5247</v>
      </c>
      <c r="E4256" s="227">
        <v>43131</v>
      </c>
      <c r="F4256" s="228">
        <v>0</v>
      </c>
      <c r="G4256" s="229">
        <v>1.2E-2</v>
      </c>
    </row>
    <row r="4257" spans="1:7" x14ac:dyDescent="0.25">
      <c r="A4257" s="160" t="s">
        <v>5246</v>
      </c>
      <c r="B4257" s="160" t="s">
        <v>5248</v>
      </c>
      <c r="E4257" s="227">
        <v>43159</v>
      </c>
      <c r="F4257" s="228">
        <v>0</v>
      </c>
      <c r="G4257" s="229">
        <v>1.2E-2</v>
      </c>
    </row>
    <row r="4258" spans="1:7" x14ac:dyDescent="0.25">
      <c r="A4258" s="160" t="s">
        <v>5246</v>
      </c>
      <c r="B4258" s="160" t="s">
        <v>5249</v>
      </c>
      <c r="E4258" s="227">
        <v>43190</v>
      </c>
      <c r="F4258" s="228">
        <v>0</v>
      </c>
      <c r="G4258" s="229">
        <v>1.2E-2</v>
      </c>
    </row>
    <row r="4259" spans="1:7" x14ac:dyDescent="0.25">
      <c r="A4259" s="160" t="s">
        <v>5246</v>
      </c>
      <c r="B4259" s="160" t="s">
        <v>5250</v>
      </c>
      <c r="E4259" s="227">
        <v>43220</v>
      </c>
      <c r="F4259" s="228">
        <v>0</v>
      </c>
      <c r="G4259" s="229">
        <v>1.2E-2</v>
      </c>
    </row>
    <row r="4260" spans="1:7" x14ac:dyDescent="0.25">
      <c r="A4260" s="160" t="s">
        <v>5246</v>
      </c>
      <c r="B4260" s="160" t="s">
        <v>5251</v>
      </c>
      <c r="E4260" s="227">
        <v>43251</v>
      </c>
      <c r="F4260" s="228">
        <v>0</v>
      </c>
      <c r="G4260" s="229">
        <v>1.2E-2</v>
      </c>
    </row>
    <row r="4261" spans="1:7" x14ac:dyDescent="0.25">
      <c r="A4261" s="160" t="s">
        <v>5246</v>
      </c>
      <c r="B4261" s="160" t="s">
        <v>5252</v>
      </c>
      <c r="E4261" s="227">
        <v>43281</v>
      </c>
      <c r="F4261" s="228">
        <v>0</v>
      </c>
      <c r="G4261" s="229">
        <v>1.2E-2</v>
      </c>
    </row>
    <row r="4262" spans="1:7" x14ac:dyDescent="0.25">
      <c r="A4262" s="160" t="s">
        <v>5246</v>
      </c>
      <c r="B4262" s="160" t="s">
        <v>5253</v>
      </c>
      <c r="E4262" s="227">
        <v>43312</v>
      </c>
      <c r="F4262" s="228">
        <v>0</v>
      </c>
      <c r="G4262" s="229">
        <v>1.2E-2</v>
      </c>
    </row>
    <row r="4263" spans="1:7" x14ac:dyDescent="0.25">
      <c r="A4263" s="160" t="s">
        <v>5246</v>
      </c>
      <c r="B4263" s="160" t="s">
        <v>5254</v>
      </c>
      <c r="E4263" s="227">
        <v>43343</v>
      </c>
      <c r="F4263" s="228">
        <v>0</v>
      </c>
      <c r="G4263" s="229">
        <v>1.2E-2</v>
      </c>
    </row>
    <row r="4264" spans="1:7" x14ac:dyDescent="0.25">
      <c r="A4264" s="160" t="s">
        <v>5246</v>
      </c>
      <c r="B4264" s="160" t="s">
        <v>5255</v>
      </c>
      <c r="E4264" s="227">
        <v>43373</v>
      </c>
      <c r="F4264" s="228">
        <v>0</v>
      </c>
      <c r="G4264" s="229">
        <v>1.2E-2</v>
      </c>
    </row>
    <row r="4265" spans="1:7" x14ac:dyDescent="0.25">
      <c r="A4265" s="160" t="s">
        <v>5246</v>
      </c>
      <c r="B4265" s="160" t="s">
        <v>5256</v>
      </c>
      <c r="E4265" s="227">
        <v>43404</v>
      </c>
      <c r="F4265" s="228">
        <v>0</v>
      </c>
      <c r="G4265" s="229">
        <v>1.2E-2</v>
      </c>
    </row>
    <row r="4266" spans="1:7" x14ac:dyDescent="0.25">
      <c r="A4266" s="160" t="s">
        <v>5246</v>
      </c>
      <c r="B4266" s="160" t="s">
        <v>5257</v>
      </c>
      <c r="E4266" s="227">
        <v>43434</v>
      </c>
      <c r="F4266" s="228">
        <v>0</v>
      </c>
      <c r="G4266" s="229">
        <v>1.2E-2</v>
      </c>
    </row>
    <row r="4267" spans="1:7" x14ac:dyDescent="0.25">
      <c r="A4267" s="160" t="s">
        <v>5246</v>
      </c>
      <c r="B4267" s="160" t="s">
        <v>5258</v>
      </c>
      <c r="E4267" s="227">
        <v>43465</v>
      </c>
      <c r="F4267" s="228">
        <v>0</v>
      </c>
      <c r="G4267" s="229">
        <v>1.2E-2</v>
      </c>
    </row>
    <row r="4268" spans="1:7" x14ac:dyDescent="0.25">
      <c r="A4268" s="160" t="s">
        <v>5259</v>
      </c>
      <c r="B4268" s="160" t="s">
        <v>5260</v>
      </c>
      <c r="E4268" s="227">
        <v>43131</v>
      </c>
      <c r="F4268" s="228">
        <v>132335</v>
      </c>
      <c r="G4268" s="229">
        <v>1.2E-2</v>
      </c>
    </row>
    <row r="4269" spans="1:7" x14ac:dyDescent="0.25">
      <c r="A4269" s="160" t="s">
        <v>5259</v>
      </c>
      <c r="B4269" s="160" t="s">
        <v>5261</v>
      </c>
      <c r="E4269" s="227">
        <v>43159</v>
      </c>
      <c r="F4269" s="228">
        <v>132335</v>
      </c>
      <c r="G4269" s="229">
        <v>1.2E-2</v>
      </c>
    </row>
    <row r="4270" spans="1:7" x14ac:dyDescent="0.25">
      <c r="A4270" s="160" t="s">
        <v>5259</v>
      </c>
      <c r="B4270" s="160" t="s">
        <v>5262</v>
      </c>
      <c r="E4270" s="227">
        <v>43190</v>
      </c>
      <c r="F4270" s="228">
        <v>132335</v>
      </c>
      <c r="G4270" s="229">
        <v>1.2E-2</v>
      </c>
    </row>
    <row r="4271" spans="1:7" x14ac:dyDescent="0.25">
      <c r="A4271" s="160" t="s">
        <v>5259</v>
      </c>
      <c r="B4271" s="160" t="s">
        <v>5263</v>
      </c>
      <c r="E4271" s="227">
        <v>43220</v>
      </c>
      <c r="F4271" s="228">
        <v>132335</v>
      </c>
      <c r="G4271" s="229">
        <v>1.2E-2</v>
      </c>
    </row>
    <row r="4272" spans="1:7" x14ac:dyDescent="0.25">
      <c r="A4272" s="160" t="s">
        <v>5259</v>
      </c>
      <c r="B4272" s="160" t="s">
        <v>5264</v>
      </c>
      <c r="E4272" s="227">
        <v>43251</v>
      </c>
      <c r="F4272" s="228">
        <v>132335</v>
      </c>
      <c r="G4272" s="229">
        <v>1.2E-2</v>
      </c>
    </row>
    <row r="4273" spans="1:7" x14ac:dyDescent="0.25">
      <c r="A4273" s="160" t="s">
        <v>5259</v>
      </c>
      <c r="B4273" s="160" t="s">
        <v>5265</v>
      </c>
      <c r="E4273" s="227">
        <v>43281</v>
      </c>
      <c r="F4273" s="228">
        <v>132335</v>
      </c>
      <c r="G4273" s="229">
        <v>1.2E-2</v>
      </c>
    </row>
    <row r="4274" spans="1:7" x14ac:dyDescent="0.25">
      <c r="A4274" s="160" t="s">
        <v>5259</v>
      </c>
      <c r="B4274" s="160" t="s">
        <v>5266</v>
      </c>
      <c r="E4274" s="227">
        <v>43312</v>
      </c>
      <c r="F4274" s="228">
        <v>132335</v>
      </c>
      <c r="G4274" s="229">
        <v>1.2E-2</v>
      </c>
    </row>
    <row r="4275" spans="1:7" x14ac:dyDescent="0.25">
      <c r="A4275" s="160" t="s">
        <v>5259</v>
      </c>
      <c r="B4275" s="160" t="s">
        <v>5267</v>
      </c>
      <c r="E4275" s="227">
        <v>43343</v>
      </c>
      <c r="F4275" s="228">
        <v>132335</v>
      </c>
      <c r="G4275" s="229">
        <v>1.2E-2</v>
      </c>
    </row>
    <row r="4276" spans="1:7" x14ac:dyDescent="0.25">
      <c r="A4276" s="160" t="s">
        <v>5259</v>
      </c>
      <c r="B4276" s="160" t="s">
        <v>5268</v>
      </c>
      <c r="E4276" s="227">
        <v>43373</v>
      </c>
      <c r="F4276" s="228">
        <v>132335</v>
      </c>
      <c r="G4276" s="229">
        <v>1.2E-2</v>
      </c>
    </row>
    <row r="4277" spans="1:7" x14ac:dyDescent="0.25">
      <c r="A4277" s="160" t="s">
        <v>5259</v>
      </c>
      <c r="B4277" s="160" t="s">
        <v>5269</v>
      </c>
      <c r="E4277" s="227">
        <v>43404</v>
      </c>
      <c r="F4277" s="228">
        <v>132335</v>
      </c>
      <c r="G4277" s="229">
        <v>1.2E-2</v>
      </c>
    </row>
    <row r="4278" spans="1:7" x14ac:dyDescent="0.25">
      <c r="A4278" s="160" t="s">
        <v>5259</v>
      </c>
      <c r="B4278" s="160" t="s">
        <v>5270</v>
      </c>
      <c r="E4278" s="227">
        <v>43434</v>
      </c>
      <c r="F4278" s="228">
        <v>132335</v>
      </c>
      <c r="G4278" s="229">
        <v>1.2E-2</v>
      </c>
    </row>
    <row r="4279" spans="1:7" x14ac:dyDescent="0.25">
      <c r="A4279" s="160" t="s">
        <v>5259</v>
      </c>
      <c r="B4279" s="160" t="s">
        <v>5271</v>
      </c>
      <c r="E4279" s="227">
        <v>43465</v>
      </c>
      <c r="F4279" s="228">
        <v>132335</v>
      </c>
      <c r="G4279" s="229">
        <v>1.2E-2</v>
      </c>
    </row>
    <row r="4280" spans="1:7" x14ac:dyDescent="0.25">
      <c r="A4280" s="160" t="s">
        <v>5272</v>
      </c>
      <c r="B4280" s="160" t="s">
        <v>5273</v>
      </c>
      <c r="E4280" s="227">
        <v>43131</v>
      </c>
      <c r="F4280" s="228">
        <v>964.77</v>
      </c>
      <c r="G4280" s="229">
        <v>1.2E-2</v>
      </c>
    </row>
    <row r="4281" spans="1:7" x14ac:dyDescent="0.25">
      <c r="A4281" s="160" t="s">
        <v>5272</v>
      </c>
      <c r="B4281" s="160" t="s">
        <v>5274</v>
      </c>
      <c r="E4281" s="227">
        <v>43159</v>
      </c>
      <c r="F4281" s="228">
        <v>964.77</v>
      </c>
      <c r="G4281" s="229">
        <v>1.2E-2</v>
      </c>
    </row>
    <row r="4282" spans="1:7" x14ac:dyDescent="0.25">
      <c r="A4282" s="160" t="s">
        <v>5272</v>
      </c>
      <c r="B4282" s="160" t="s">
        <v>5275</v>
      </c>
      <c r="E4282" s="227">
        <v>43190</v>
      </c>
      <c r="F4282" s="228">
        <v>964.77</v>
      </c>
      <c r="G4282" s="229">
        <v>1.2E-2</v>
      </c>
    </row>
    <row r="4283" spans="1:7" x14ac:dyDescent="0.25">
      <c r="A4283" s="160" t="s">
        <v>5272</v>
      </c>
      <c r="B4283" s="160" t="s">
        <v>5276</v>
      </c>
      <c r="E4283" s="227">
        <v>43220</v>
      </c>
      <c r="F4283" s="228">
        <v>964.77</v>
      </c>
      <c r="G4283" s="229">
        <v>1.2E-2</v>
      </c>
    </row>
    <row r="4284" spans="1:7" x14ac:dyDescent="0.25">
      <c r="A4284" s="160" t="s">
        <v>5272</v>
      </c>
      <c r="B4284" s="160" t="s">
        <v>5277</v>
      </c>
      <c r="E4284" s="227">
        <v>43251</v>
      </c>
      <c r="F4284" s="228">
        <v>964.77</v>
      </c>
      <c r="G4284" s="229">
        <v>1.2E-2</v>
      </c>
    </row>
    <row r="4285" spans="1:7" x14ac:dyDescent="0.25">
      <c r="A4285" s="160" t="s">
        <v>5272</v>
      </c>
      <c r="B4285" s="160" t="s">
        <v>5278</v>
      </c>
      <c r="E4285" s="227">
        <v>43281</v>
      </c>
      <c r="F4285" s="228">
        <v>964.77</v>
      </c>
      <c r="G4285" s="229">
        <v>1.2E-2</v>
      </c>
    </row>
    <row r="4286" spans="1:7" x14ac:dyDescent="0.25">
      <c r="A4286" s="160" t="s">
        <v>5272</v>
      </c>
      <c r="B4286" s="160" t="s">
        <v>5279</v>
      </c>
      <c r="E4286" s="227">
        <v>43312</v>
      </c>
      <c r="F4286" s="228">
        <v>964.77</v>
      </c>
      <c r="G4286" s="229">
        <v>1.2E-2</v>
      </c>
    </row>
    <row r="4287" spans="1:7" x14ac:dyDescent="0.25">
      <c r="A4287" s="160" t="s">
        <v>5272</v>
      </c>
      <c r="B4287" s="160" t="s">
        <v>5280</v>
      </c>
      <c r="E4287" s="227">
        <v>43343</v>
      </c>
      <c r="F4287" s="228">
        <v>964.77</v>
      </c>
      <c r="G4287" s="229">
        <v>1.2E-2</v>
      </c>
    </row>
    <row r="4288" spans="1:7" x14ac:dyDescent="0.25">
      <c r="A4288" s="160" t="s">
        <v>5272</v>
      </c>
      <c r="B4288" s="160" t="s">
        <v>5281</v>
      </c>
      <c r="E4288" s="227">
        <v>43373</v>
      </c>
      <c r="F4288" s="228">
        <v>964.77</v>
      </c>
      <c r="G4288" s="229">
        <v>1.2E-2</v>
      </c>
    </row>
    <row r="4289" spans="1:7" x14ac:dyDescent="0.25">
      <c r="A4289" s="160" t="s">
        <v>5272</v>
      </c>
      <c r="B4289" s="160" t="s">
        <v>5282</v>
      </c>
      <c r="E4289" s="227">
        <v>43404</v>
      </c>
      <c r="F4289" s="228">
        <v>964.77</v>
      </c>
      <c r="G4289" s="229">
        <v>1.2E-2</v>
      </c>
    </row>
    <row r="4290" spans="1:7" x14ac:dyDescent="0.25">
      <c r="A4290" s="160" t="s">
        <v>5272</v>
      </c>
      <c r="B4290" s="160" t="s">
        <v>5283</v>
      </c>
      <c r="E4290" s="227">
        <v>43434</v>
      </c>
      <c r="F4290" s="228">
        <v>964.77</v>
      </c>
      <c r="G4290" s="229">
        <v>1.2E-2</v>
      </c>
    </row>
    <row r="4291" spans="1:7" x14ac:dyDescent="0.25">
      <c r="A4291" s="160" t="s">
        <v>5272</v>
      </c>
      <c r="B4291" s="160" t="s">
        <v>5284</v>
      </c>
      <c r="E4291" s="227">
        <v>43465</v>
      </c>
      <c r="F4291" s="228">
        <v>964.77</v>
      </c>
      <c r="G4291" s="229">
        <v>1.2E-2</v>
      </c>
    </row>
    <row r="4292" spans="1:7" x14ac:dyDescent="0.25">
      <c r="A4292" s="160" t="s">
        <v>5285</v>
      </c>
      <c r="B4292" s="160" t="s">
        <v>5286</v>
      </c>
      <c r="E4292" s="227">
        <v>43131</v>
      </c>
      <c r="F4292" s="228">
        <v>6965</v>
      </c>
      <c r="G4292" s="229">
        <v>1.2E-2</v>
      </c>
    </row>
    <row r="4293" spans="1:7" x14ac:dyDescent="0.25">
      <c r="A4293" s="160" t="s">
        <v>5285</v>
      </c>
      <c r="B4293" s="160" t="s">
        <v>5287</v>
      </c>
      <c r="E4293" s="227">
        <v>43159</v>
      </c>
      <c r="F4293" s="228">
        <v>6965</v>
      </c>
      <c r="G4293" s="229">
        <v>1.2E-2</v>
      </c>
    </row>
    <row r="4294" spans="1:7" x14ac:dyDescent="0.25">
      <c r="A4294" s="160" t="s">
        <v>5285</v>
      </c>
      <c r="B4294" s="160" t="s">
        <v>5288</v>
      </c>
      <c r="E4294" s="227">
        <v>43190</v>
      </c>
      <c r="F4294" s="228">
        <v>6965</v>
      </c>
      <c r="G4294" s="229">
        <v>1.2E-2</v>
      </c>
    </row>
    <row r="4295" spans="1:7" x14ac:dyDescent="0.25">
      <c r="A4295" s="160" t="s">
        <v>5285</v>
      </c>
      <c r="B4295" s="160" t="s">
        <v>5289</v>
      </c>
      <c r="E4295" s="227">
        <v>43220</v>
      </c>
      <c r="F4295" s="228">
        <v>6965</v>
      </c>
      <c r="G4295" s="229">
        <v>1.2E-2</v>
      </c>
    </row>
    <row r="4296" spans="1:7" x14ac:dyDescent="0.25">
      <c r="A4296" s="160" t="s">
        <v>5285</v>
      </c>
      <c r="B4296" s="160" t="s">
        <v>5290</v>
      </c>
      <c r="E4296" s="227">
        <v>43251</v>
      </c>
      <c r="F4296" s="228">
        <v>6965</v>
      </c>
      <c r="G4296" s="229">
        <v>1.2E-2</v>
      </c>
    </row>
    <row r="4297" spans="1:7" x14ac:dyDescent="0.25">
      <c r="A4297" s="160" t="s">
        <v>5285</v>
      </c>
      <c r="B4297" s="160" t="s">
        <v>5291</v>
      </c>
      <c r="E4297" s="227">
        <v>43281</v>
      </c>
      <c r="F4297" s="228">
        <v>6965</v>
      </c>
      <c r="G4297" s="229">
        <v>1.2E-2</v>
      </c>
    </row>
    <row r="4298" spans="1:7" x14ac:dyDescent="0.25">
      <c r="A4298" s="160" t="s">
        <v>5285</v>
      </c>
      <c r="B4298" s="160" t="s">
        <v>5292</v>
      </c>
      <c r="E4298" s="227">
        <v>43312</v>
      </c>
      <c r="F4298" s="228">
        <v>6965</v>
      </c>
      <c r="G4298" s="229">
        <v>1.2E-2</v>
      </c>
    </row>
    <row r="4299" spans="1:7" x14ac:dyDescent="0.25">
      <c r="A4299" s="160" t="s">
        <v>5285</v>
      </c>
      <c r="B4299" s="160" t="s">
        <v>5293</v>
      </c>
      <c r="E4299" s="227">
        <v>43343</v>
      </c>
      <c r="F4299" s="228">
        <v>6965</v>
      </c>
      <c r="G4299" s="229">
        <v>1.2E-2</v>
      </c>
    </row>
    <row r="4300" spans="1:7" x14ac:dyDescent="0.25">
      <c r="A4300" s="160" t="s">
        <v>5285</v>
      </c>
      <c r="B4300" s="160" t="s">
        <v>5294</v>
      </c>
      <c r="E4300" s="227">
        <v>43373</v>
      </c>
      <c r="F4300" s="228">
        <v>6965</v>
      </c>
      <c r="G4300" s="229">
        <v>1.2E-2</v>
      </c>
    </row>
    <row r="4301" spans="1:7" x14ac:dyDescent="0.25">
      <c r="A4301" s="160" t="s">
        <v>5285</v>
      </c>
      <c r="B4301" s="160" t="s">
        <v>5295</v>
      </c>
      <c r="E4301" s="227">
        <v>43404</v>
      </c>
      <c r="F4301" s="228">
        <v>6965</v>
      </c>
      <c r="G4301" s="229">
        <v>1.2E-2</v>
      </c>
    </row>
    <row r="4302" spans="1:7" x14ac:dyDescent="0.25">
      <c r="A4302" s="160" t="s">
        <v>5285</v>
      </c>
      <c r="B4302" s="160" t="s">
        <v>5296</v>
      </c>
      <c r="E4302" s="227">
        <v>43434</v>
      </c>
      <c r="F4302" s="228">
        <v>6965</v>
      </c>
      <c r="G4302" s="229">
        <v>1.2E-2</v>
      </c>
    </row>
    <row r="4303" spans="1:7" x14ac:dyDescent="0.25">
      <c r="A4303" s="160" t="s">
        <v>5285</v>
      </c>
      <c r="B4303" s="160" t="s">
        <v>5297</v>
      </c>
      <c r="E4303" s="227">
        <v>43465</v>
      </c>
      <c r="F4303" s="228">
        <v>6965</v>
      </c>
      <c r="G4303" s="229">
        <v>1.2E-2</v>
      </c>
    </row>
    <row r="4304" spans="1:7" x14ac:dyDescent="0.25">
      <c r="A4304" s="160" t="s">
        <v>5298</v>
      </c>
      <c r="B4304" s="160" t="s">
        <v>5299</v>
      </c>
      <c r="E4304" s="227">
        <v>43131</v>
      </c>
      <c r="F4304" s="228">
        <v>1276263.6599999999</v>
      </c>
      <c r="G4304" s="229">
        <v>1.52E-2</v>
      </c>
    </row>
    <row r="4305" spans="1:7" x14ac:dyDescent="0.25">
      <c r="A4305" s="160" t="s">
        <v>5298</v>
      </c>
      <c r="B4305" s="160" t="s">
        <v>5300</v>
      </c>
      <c r="E4305" s="227">
        <v>43159</v>
      </c>
      <c r="F4305" s="228">
        <v>1276263.6599999999</v>
      </c>
      <c r="G4305" s="229">
        <v>1.52E-2</v>
      </c>
    </row>
    <row r="4306" spans="1:7" x14ac:dyDescent="0.25">
      <c r="A4306" s="160" t="s">
        <v>5298</v>
      </c>
      <c r="B4306" s="160" t="s">
        <v>5301</v>
      </c>
      <c r="E4306" s="227">
        <v>43190</v>
      </c>
      <c r="F4306" s="228">
        <v>1276263.6599999999</v>
      </c>
      <c r="G4306" s="229">
        <v>1.52E-2</v>
      </c>
    </row>
    <row r="4307" spans="1:7" x14ac:dyDescent="0.25">
      <c r="A4307" s="160" t="s">
        <v>5298</v>
      </c>
      <c r="B4307" s="160" t="s">
        <v>5302</v>
      </c>
      <c r="E4307" s="227">
        <v>43220</v>
      </c>
      <c r="F4307" s="228">
        <v>1276263.6599999999</v>
      </c>
      <c r="G4307" s="229">
        <v>1.52E-2</v>
      </c>
    </row>
    <row r="4308" spans="1:7" x14ac:dyDescent="0.25">
      <c r="A4308" s="160" t="s">
        <v>5298</v>
      </c>
      <c r="B4308" s="160" t="s">
        <v>5303</v>
      </c>
      <c r="E4308" s="227">
        <v>43251</v>
      </c>
      <c r="F4308" s="228">
        <v>1276263.6599999999</v>
      </c>
      <c r="G4308" s="229">
        <v>1.52E-2</v>
      </c>
    </row>
    <row r="4309" spans="1:7" x14ac:dyDescent="0.25">
      <c r="A4309" s="160" t="s">
        <v>5298</v>
      </c>
      <c r="B4309" s="160" t="s">
        <v>5304</v>
      </c>
      <c r="E4309" s="227">
        <v>43281</v>
      </c>
      <c r="F4309" s="228">
        <v>1276263.6599999999</v>
      </c>
      <c r="G4309" s="229">
        <v>1.52E-2</v>
      </c>
    </row>
    <row r="4310" spans="1:7" x14ac:dyDescent="0.25">
      <c r="A4310" s="160" t="s">
        <v>5298</v>
      </c>
      <c r="B4310" s="160" t="s">
        <v>5305</v>
      </c>
      <c r="E4310" s="227">
        <v>43312</v>
      </c>
      <c r="F4310" s="228">
        <v>1276263.6599999999</v>
      </c>
      <c r="G4310" s="229">
        <v>1.52E-2</v>
      </c>
    </row>
    <row r="4311" spans="1:7" x14ac:dyDescent="0.25">
      <c r="A4311" s="160" t="s">
        <v>5298</v>
      </c>
      <c r="B4311" s="160" t="s">
        <v>5306</v>
      </c>
      <c r="E4311" s="227">
        <v>43343</v>
      </c>
      <c r="F4311" s="228">
        <v>1276263.6599999999</v>
      </c>
      <c r="G4311" s="229">
        <v>1.52E-2</v>
      </c>
    </row>
    <row r="4312" spans="1:7" x14ac:dyDescent="0.25">
      <c r="A4312" s="160" t="s">
        <v>5298</v>
      </c>
      <c r="B4312" s="160" t="s">
        <v>5307</v>
      </c>
      <c r="E4312" s="227">
        <v>43373</v>
      </c>
      <c r="F4312" s="228">
        <v>1276263.6599999999</v>
      </c>
      <c r="G4312" s="229">
        <v>1.52E-2</v>
      </c>
    </row>
    <row r="4313" spans="1:7" x14ac:dyDescent="0.25">
      <c r="A4313" s="160" t="s">
        <v>5298</v>
      </c>
      <c r="B4313" s="160" t="s">
        <v>5308</v>
      </c>
      <c r="E4313" s="227">
        <v>43404</v>
      </c>
      <c r="F4313" s="228">
        <v>1276263.6599999999</v>
      </c>
      <c r="G4313" s="229">
        <v>1.52E-2</v>
      </c>
    </row>
    <row r="4314" spans="1:7" x14ac:dyDescent="0.25">
      <c r="A4314" s="160" t="s">
        <v>5298</v>
      </c>
      <c r="B4314" s="160" t="s">
        <v>5309</v>
      </c>
      <c r="E4314" s="227">
        <v>43434</v>
      </c>
      <c r="F4314" s="228">
        <v>1276263.6599999999</v>
      </c>
      <c r="G4314" s="229">
        <v>1.52E-2</v>
      </c>
    </row>
    <row r="4315" spans="1:7" x14ac:dyDescent="0.25">
      <c r="A4315" s="160" t="s">
        <v>5298</v>
      </c>
      <c r="B4315" s="160" t="s">
        <v>5310</v>
      </c>
      <c r="E4315" s="227">
        <v>43465</v>
      </c>
      <c r="F4315" s="228">
        <v>1276263.6599999999</v>
      </c>
      <c r="G4315" s="229">
        <v>1.52E-2</v>
      </c>
    </row>
    <row r="4316" spans="1:7" x14ac:dyDescent="0.25">
      <c r="A4316" s="160" t="s">
        <v>5311</v>
      </c>
      <c r="B4316" s="160" t="s">
        <v>5312</v>
      </c>
      <c r="E4316" s="227">
        <v>43131</v>
      </c>
      <c r="F4316" s="228">
        <v>488761.43</v>
      </c>
      <c r="G4316" s="229">
        <v>1.52E-2</v>
      </c>
    </row>
    <row r="4317" spans="1:7" x14ac:dyDescent="0.25">
      <c r="A4317" s="160" t="s">
        <v>5311</v>
      </c>
      <c r="B4317" s="160" t="s">
        <v>5313</v>
      </c>
      <c r="E4317" s="227">
        <v>43159</v>
      </c>
      <c r="F4317" s="228">
        <v>488761.43</v>
      </c>
      <c r="G4317" s="229">
        <v>1.52E-2</v>
      </c>
    </row>
    <row r="4318" spans="1:7" x14ac:dyDescent="0.25">
      <c r="A4318" s="160" t="s">
        <v>5311</v>
      </c>
      <c r="B4318" s="160" t="s">
        <v>5314</v>
      </c>
      <c r="E4318" s="227">
        <v>43190</v>
      </c>
      <c r="F4318" s="228">
        <v>488761.43</v>
      </c>
      <c r="G4318" s="229">
        <v>1.52E-2</v>
      </c>
    </row>
    <row r="4319" spans="1:7" x14ac:dyDescent="0.25">
      <c r="A4319" s="160" t="s">
        <v>5311</v>
      </c>
      <c r="B4319" s="160" t="s">
        <v>5315</v>
      </c>
      <c r="E4319" s="227">
        <v>43220</v>
      </c>
      <c r="F4319" s="228">
        <v>488761.43</v>
      </c>
      <c r="G4319" s="229">
        <v>1.52E-2</v>
      </c>
    </row>
    <row r="4320" spans="1:7" x14ac:dyDescent="0.25">
      <c r="A4320" s="160" t="s">
        <v>5311</v>
      </c>
      <c r="B4320" s="160" t="s">
        <v>5316</v>
      </c>
      <c r="E4320" s="227">
        <v>43251</v>
      </c>
      <c r="F4320" s="228">
        <v>488761.43</v>
      </c>
      <c r="G4320" s="229">
        <v>1.52E-2</v>
      </c>
    </row>
    <row r="4321" spans="1:7" x14ac:dyDescent="0.25">
      <c r="A4321" s="160" t="s">
        <v>5311</v>
      </c>
      <c r="B4321" s="160" t="s">
        <v>5317</v>
      </c>
      <c r="E4321" s="227">
        <v>43281</v>
      </c>
      <c r="F4321" s="228">
        <v>488761.43</v>
      </c>
      <c r="G4321" s="229">
        <v>1.52E-2</v>
      </c>
    </row>
    <row r="4322" spans="1:7" x14ac:dyDescent="0.25">
      <c r="A4322" s="160" t="s">
        <v>5311</v>
      </c>
      <c r="B4322" s="160" t="s">
        <v>5318</v>
      </c>
      <c r="E4322" s="227">
        <v>43312</v>
      </c>
      <c r="F4322" s="228">
        <v>488761.43</v>
      </c>
      <c r="G4322" s="229">
        <v>1.52E-2</v>
      </c>
    </row>
    <row r="4323" spans="1:7" x14ac:dyDescent="0.25">
      <c r="A4323" s="160" t="s">
        <v>5311</v>
      </c>
      <c r="B4323" s="160" t="s">
        <v>5319</v>
      </c>
      <c r="E4323" s="227">
        <v>43343</v>
      </c>
      <c r="F4323" s="228">
        <v>488761.43</v>
      </c>
      <c r="G4323" s="229">
        <v>1.52E-2</v>
      </c>
    </row>
    <row r="4324" spans="1:7" x14ac:dyDescent="0.25">
      <c r="A4324" s="160" t="s">
        <v>5311</v>
      </c>
      <c r="B4324" s="160" t="s">
        <v>5320</v>
      </c>
      <c r="E4324" s="227">
        <v>43373</v>
      </c>
      <c r="F4324" s="228">
        <v>488761.43</v>
      </c>
      <c r="G4324" s="229">
        <v>1.52E-2</v>
      </c>
    </row>
    <row r="4325" spans="1:7" x14ac:dyDescent="0.25">
      <c r="A4325" s="160" t="s">
        <v>5311</v>
      </c>
      <c r="B4325" s="160" t="s">
        <v>5321</v>
      </c>
      <c r="E4325" s="227">
        <v>43404</v>
      </c>
      <c r="F4325" s="228">
        <v>488761.43</v>
      </c>
      <c r="G4325" s="229">
        <v>1.52E-2</v>
      </c>
    </row>
    <row r="4326" spans="1:7" x14ac:dyDescent="0.25">
      <c r="A4326" s="160" t="s">
        <v>5311</v>
      </c>
      <c r="B4326" s="160" t="s">
        <v>5322</v>
      </c>
      <c r="E4326" s="227">
        <v>43434</v>
      </c>
      <c r="F4326" s="228">
        <v>488761.43</v>
      </c>
      <c r="G4326" s="229">
        <v>1.52E-2</v>
      </c>
    </row>
    <row r="4327" spans="1:7" x14ac:dyDescent="0.25">
      <c r="A4327" s="160" t="s">
        <v>5311</v>
      </c>
      <c r="B4327" s="160" t="s">
        <v>5323</v>
      </c>
      <c r="E4327" s="227">
        <v>43465</v>
      </c>
      <c r="F4327" s="228">
        <v>456673.94</v>
      </c>
      <c r="G4327" s="229">
        <v>1.52E-2</v>
      </c>
    </row>
    <row r="4328" spans="1:7" x14ac:dyDescent="0.25">
      <c r="A4328" s="160" t="s">
        <v>5324</v>
      </c>
      <c r="B4328" s="160" t="s">
        <v>5325</v>
      </c>
      <c r="E4328" s="227">
        <v>43131</v>
      </c>
      <c r="F4328" s="228">
        <v>0</v>
      </c>
      <c r="G4328" s="229">
        <v>1.52E-2</v>
      </c>
    </row>
    <row r="4329" spans="1:7" x14ac:dyDescent="0.25">
      <c r="A4329" s="160" t="s">
        <v>5324</v>
      </c>
      <c r="B4329" s="160" t="s">
        <v>5326</v>
      </c>
      <c r="E4329" s="227">
        <v>43159</v>
      </c>
      <c r="F4329" s="228">
        <v>0</v>
      </c>
      <c r="G4329" s="229">
        <v>1.52E-2</v>
      </c>
    </row>
    <row r="4330" spans="1:7" x14ac:dyDescent="0.25">
      <c r="A4330" s="160" t="s">
        <v>5324</v>
      </c>
      <c r="B4330" s="160" t="s">
        <v>5327</v>
      </c>
      <c r="E4330" s="227">
        <v>43190</v>
      </c>
      <c r="F4330" s="228">
        <v>0</v>
      </c>
      <c r="G4330" s="229">
        <v>1.52E-2</v>
      </c>
    </row>
    <row r="4331" spans="1:7" x14ac:dyDescent="0.25">
      <c r="A4331" s="160" t="s">
        <v>5324</v>
      </c>
      <c r="B4331" s="160" t="s">
        <v>5328</v>
      </c>
      <c r="E4331" s="227">
        <v>43220</v>
      </c>
      <c r="F4331" s="228">
        <v>0</v>
      </c>
      <c r="G4331" s="229">
        <v>1.52E-2</v>
      </c>
    </row>
    <row r="4332" spans="1:7" x14ac:dyDescent="0.25">
      <c r="A4332" s="160" t="s">
        <v>5324</v>
      </c>
      <c r="B4332" s="160" t="s">
        <v>5329</v>
      </c>
      <c r="E4332" s="227">
        <v>43251</v>
      </c>
      <c r="F4332" s="228">
        <v>0</v>
      </c>
      <c r="G4332" s="229">
        <v>1.52E-2</v>
      </c>
    </row>
    <row r="4333" spans="1:7" x14ac:dyDescent="0.25">
      <c r="A4333" s="160" t="s">
        <v>5324</v>
      </c>
      <c r="B4333" s="160" t="s">
        <v>5330</v>
      </c>
      <c r="E4333" s="227">
        <v>43281</v>
      </c>
      <c r="F4333" s="228">
        <v>0</v>
      </c>
      <c r="G4333" s="229">
        <v>1.52E-2</v>
      </c>
    </row>
    <row r="4334" spans="1:7" x14ac:dyDescent="0.25">
      <c r="A4334" s="160" t="s">
        <v>5324</v>
      </c>
      <c r="B4334" s="160" t="s">
        <v>5331</v>
      </c>
      <c r="E4334" s="227">
        <v>43312</v>
      </c>
      <c r="F4334" s="228">
        <v>0</v>
      </c>
      <c r="G4334" s="229">
        <v>1.52E-2</v>
      </c>
    </row>
    <row r="4335" spans="1:7" x14ac:dyDescent="0.25">
      <c r="A4335" s="160" t="s">
        <v>5324</v>
      </c>
      <c r="B4335" s="160" t="s">
        <v>5332</v>
      </c>
      <c r="E4335" s="227">
        <v>43343</v>
      </c>
      <c r="F4335" s="228">
        <v>0</v>
      </c>
      <c r="G4335" s="229">
        <v>1.52E-2</v>
      </c>
    </row>
    <row r="4336" spans="1:7" x14ac:dyDescent="0.25">
      <c r="A4336" s="160" t="s">
        <v>5324</v>
      </c>
      <c r="B4336" s="160" t="s">
        <v>5333</v>
      </c>
      <c r="E4336" s="227">
        <v>43373</v>
      </c>
      <c r="F4336" s="228">
        <v>0</v>
      </c>
      <c r="G4336" s="229">
        <v>1.52E-2</v>
      </c>
    </row>
    <row r="4337" spans="1:7" x14ac:dyDescent="0.25">
      <c r="A4337" s="160" t="s">
        <v>5324</v>
      </c>
      <c r="B4337" s="160" t="s">
        <v>5334</v>
      </c>
      <c r="E4337" s="227">
        <v>43404</v>
      </c>
      <c r="F4337" s="228">
        <v>0</v>
      </c>
      <c r="G4337" s="229">
        <v>1.52E-2</v>
      </c>
    </row>
    <row r="4338" spans="1:7" x14ac:dyDescent="0.25">
      <c r="A4338" s="160" t="s">
        <v>5324</v>
      </c>
      <c r="B4338" s="160" t="s">
        <v>5335</v>
      </c>
      <c r="E4338" s="227">
        <v>43434</v>
      </c>
      <c r="F4338" s="228">
        <v>0</v>
      </c>
      <c r="G4338" s="229">
        <v>1.52E-2</v>
      </c>
    </row>
    <row r="4339" spans="1:7" x14ac:dyDescent="0.25">
      <c r="A4339" s="160" t="s">
        <v>5324</v>
      </c>
      <c r="B4339" s="160" t="s">
        <v>5336</v>
      </c>
      <c r="E4339" s="227">
        <v>43465</v>
      </c>
      <c r="F4339" s="228">
        <v>0</v>
      </c>
      <c r="G4339" s="229">
        <v>1.52E-2</v>
      </c>
    </row>
    <row r="4340" spans="1:7" x14ac:dyDescent="0.25">
      <c r="A4340" s="160" t="s">
        <v>5337</v>
      </c>
      <c r="B4340" s="160" t="s">
        <v>5338</v>
      </c>
      <c r="E4340" s="227">
        <v>43131</v>
      </c>
      <c r="F4340" s="228">
        <v>0</v>
      </c>
      <c r="G4340" s="229">
        <v>1.52E-2</v>
      </c>
    </row>
    <row r="4341" spans="1:7" x14ac:dyDescent="0.25">
      <c r="A4341" s="160" t="s">
        <v>5337</v>
      </c>
      <c r="B4341" s="160" t="s">
        <v>5339</v>
      </c>
      <c r="E4341" s="227">
        <v>43159</v>
      </c>
      <c r="F4341" s="228">
        <v>0</v>
      </c>
      <c r="G4341" s="229">
        <v>1.52E-2</v>
      </c>
    </row>
    <row r="4342" spans="1:7" x14ac:dyDescent="0.25">
      <c r="A4342" s="160" t="s">
        <v>5337</v>
      </c>
      <c r="B4342" s="160" t="s">
        <v>5340</v>
      </c>
      <c r="E4342" s="227">
        <v>43190</v>
      </c>
      <c r="F4342" s="228">
        <v>0</v>
      </c>
      <c r="G4342" s="229">
        <v>1.52E-2</v>
      </c>
    </row>
    <row r="4343" spans="1:7" x14ac:dyDescent="0.25">
      <c r="A4343" s="160" t="s">
        <v>5337</v>
      </c>
      <c r="B4343" s="160" t="s">
        <v>5341</v>
      </c>
      <c r="E4343" s="227">
        <v>43220</v>
      </c>
      <c r="F4343" s="228">
        <v>0</v>
      </c>
      <c r="G4343" s="229">
        <v>1.52E-2</v>
      </c>
    </row>
    <row r="4344" spans="1:7" x14ac:dyDescent="0.25">
      <c r="A4344" s="160" t="s">
        <v>5337</v>
      </c>
      <c r="B4344" s="160" t="s">
        <v>5342</v>
      </c>
      <c r="E4344" s="227">
        <v>43251</v>
      </c>
      <c r="F4344" s="228">
        <v>0</v>
      </c>
      <c r="G4344" s="229">
        <v>1.52E-2</v>
      </c>
    </row>
    <row r="4345" spans="1:7" x14ac:dyDescent="0.25">
      <c r="A4345" s="160" t="s">
        <v>5337</v>
      </c>
      <c r="B4345" s="160" t="s">
        <v>5343</v>
      </c>
      <c r="E4345" s="227">
        <v>43281</v>
      </c>
      <c r="F4345" s="228">
        <v>0</v>
      </c>
      <c r="G4345" s="229">
        <v>1.52E-2</v>
      </c>
    </row>
    <row r="4346" spans="1:7" x14ac:dyDescent="0.25">
      <c r="A4346" s="160" t="s">
        <v>5337</v>
      </c>
      <c r="B4346" s="160" t="s">
        <v>5344</v>
      </c>
      <c r="E4346" s="227">
        <v>43312</v>
      </c>
      <c r="F4346" s="228">
        <v>0</v>
      </c>
      <c r="G4346" s="229">
        <v>1.52E-2</v>
      </c>
    </row>
    <row r="4347" spans="1:7" x14ac:dyDescent="0.25">
      <c r="A4347" s="160" t="s">
        <v>5337</v>
      </c>
      <c r="B4347" s="160" t="s">
        <v>5345</v>
      </c>
      <c r="E4347" s="227">
        <v>43343</v>
      </c>
      <c r="F4347" s="228">
        <v>0</v>
      </c>
      <c r="G4347" s="229">
        <v>1.52E-2</v>
      </c>
    </row>
    <row r="4348" spans="1:7" x14ac:dyDescent="0.25">
      <c r="A4348" s="160" t="s">
        <v>5337</v>
      </c>
      <c r="B4348" s="160" t="s">
        <v>5346</v>
      </c>
      <c r="E4348" s="227">
        <v>43373</v>
      </c>
      <c r="F4348" s="228">
        <v>0</v>
      </c>
      <c r="G4348" s="229">
        <v>1.52E-2</v>
      </c>
    </row>
    <row r="4349" spans="1:7" x14ac:dyDescent="0.25">
      <c r="A4349" s="160" t="s">
        <v>5337</v>
      </c>
      <c r="B4349" s="160" t="s">
        <v>5347</v>
      </c>
      <c r="E4349" s="227">
        <v>43404</v>
      </c>
      <c r="F4349" s="228">
        <v>0</v>
      </c>
      <c r="G4349" s="229">
        <v>1.52E-2</v>
      </c>
    </row>
    <row r="4350" spans="1:7" x14ac:dyDescent="0.25">
      <c r="A4350" s="160" t="s">
        <v>5337</v>
      </c>
      <c r="B4350" s="160" t="s">
        <v>5348</v>
      </c>
      <c r="E4350" s="227">
        <v>43434</v>
      </c>
      <c r="F4350" s="228">
        <v>0</v>
      </c>
      <c r="G4350" s="229">
        <v>1.52E-2</v>
      </c>
    </row>
    <row r="4351" spans="1:7" x14ac:dyDescent="0.25">
      <c r="A4351" s="160" t="s">
        <v>5337</v>
      </c>
      <c r="B4351" s="160" t="s">
        <v>5349</v>
      </c>
      <c r="E4351" s="227">
        <v>43465</v>
      </c>
      <c r="F4351" s="228">
        <v>0</v>
      </c>
      <c r="G4351" s="229">
        <v>1.52E-2</v>
      </c>
    </row>
    <row r="4352" spans="1:7" x14ac:dyDescent="0.25">
      <c r="A4352" s="160" t="s">
        <v>5350</v>
      </c>
      <c r="B4352" s="160" t="s">
        <v>5351</v>
      </c>
      <c r="E4352" s="227">
        <v>43131</v>
      </c>
      <c r="F4352" s="228">
        <v>4529688.5</v>
      </c>
      <c r="G4352" s="229">
        <v>1.52E-2</v>
      </c>
    </row>
    <row r="4353" spans="1:7" x14ac:dyDescent="0.25">
      <c r="A4353" s="160" t="s">
        <v>5350</v>
      </c>
      <c r="B4353" s="160" t="s">
        <v>5352</v>
      </c>
      <c r="E4353" s="227">
        <v>43159</v>
      </c>
      <c r="F4353" s="228">
        <v>4529829.6500000004</v>
      </c>
      <c r="G4353" s="229">
        <v>1.52E-2</v>
      </c>
    </row>
    <row r="4354" spans="1:7" x14ac:dyDescent="0.25">
      <c r="A4354" s="160" t="s">
        <v>5350</v>
      </c>
      <c r="B4354" s="160" t="s">
        <v>5353</v>
      </c>
      <c r="E4354" s="227">
        <v>43190</v>
      </c>
      <c r="F4354" s="228">
        <v>4529923.76</v>
      </c>
      <c r="G4354" s="229">
        <v>1.52E-2</v>
      </c>
    </row>
    <row r="4355" spans="1:7" x14ac:dyDescent="0.25">
      <c r="A4355" s="160" t="s">
        <v>5350</v>
      </c>
      <c r="B4355" s="160" t="s">
        <v>5354</v>
      </c>
      <c r="E4355" s="227">
        <v>43220</v>
      </c>
      <c r="F4355" s="228">
        <v>4529923.76</v>
      </c>
      <c r="G4355" s="229">
        <v>1.52E-2</v>
      </c>
    </row>
    <row r="4356" spans="1:7" x14ac:dyDescent="0.25">
      <c r="A4356" s="160" t="s">
        <v>5350</v>
      </c>
      <c r="B4356" s="160" t="s">
        <v>5355</v>
      </c>
      <c r="E4356" s="227">
        <v>43251</v>
      </c>
      <c r="F4356" s="228">
        <v>4530189.4000000004</v>
      </c>
      <c r="G4356" s="229">
        <v>1.52E-2</v>
      </c>
    </row>
    <row r="4357" spans="1:7" x14ac:dyDescent="0.25">
      <c r="A4357" s="160" t="s">
        <v>5350</v>
      </c>
      <c r="B4357" s="160" t="s">
        <v>5356</v>
      </c>
      <c r="E4357" s="227">
        <v>43281</v>
      </c>
      <c r="F4357" s="228">
        <v>4530455.03</v>
      </c>
      <c r="G4357" s="229">
        <v>1.52E-2</v>
      </c>
    </row>
    <row r="4358" spans="1:7" x14ac:dyDescent="0.25">
      <c r="A4358" s="160" t="s">
        <v>5350</v>
      </c>
      <c r="B4358" s="160" t="s">
        <v>5357</v>
      </c>
      <c r="E4358" s="227">
        <v>43312</v>
      </c>
      <c r="F4358" s="228">
        <v>4530455.03</v>
      </c>
      <c r="G4358" s="229">
        <v>1.52E-2</v>
      </c>
    </row>
    <row r="4359" spans="1:7" x14ac:dyDescent="0.25">
      <c r="A4359" s="160" t="s">
        <v>5350</v>
      </c>
      <c r="B4359" s="160" t="s">
        <v>5358</v>
      </c>
      <c r="E4359" s="227">
        <v>43343</v>
      </c>
      <c r="F4359" s="228">
        <v>4530499.32</v>
      </c>
      <c r="G4359" s="229">
        <v>1.52E-2</v>
      </c>
    </row>
    <row r="4360" spans="1:7" x14ac:dyDescent="0.25">
      <c r="A4360" s="160" t="s">
        <v>5350</v>
      </c>
      <c r="B4360" s="160" t="s">
        <v>5359</v>
      </c>
      <c r="E4360" s="227">
        <v>43373</v>
      </c>
      <c r="F4360" s="228">
        <v>4530543.6100000003</v>
      </c>
      <c r="G4360" s="229">
        <v>1.52E-2</v>
      </c>
    </row>
    <row r="4361" spans="1:7" x14ac:dyDescent="0.25">
      <c r="A4361" s="160" t="s">
        <v>5350</v>
      </c>
      <c r="B4361" s="160" t="s">
        <v>5360</v>
      </c>
      <c r="E4361" s="227">
        <v>43404</v>
      </c>
      <c r="F4361" s="228">
        <v>4530543.6100000003</v>
      </c>
      <c r="G4361" s="229">
        <v>1.52E-2</v>
      </c>
    </row>
    <row r="4362" spans="1:7" x14ac:dyDescent="0.25">
      <c r="A4362" s="160" t="s">
        <v>5350</v>
      </c>
      <c r="B4362" s="160" t="s">
        <v>5361</v>
      </c>
      <c r="E4362" s="227">
        <v>43434</v>
      </c>
      <c r="F4362" s="228">
        <v>4530543.6100000003</v>
      </c>
      <c r="G4362" s="229">
        <v>1.52E-2</v>
      </c>
    </row>
    <row r="4363" spans="1:7" x14ac:dyDescent="0.25">
      <c r="A4363" s="160" t="s">
        <v>5350</v>
      </c>
      <c r="B4363" s="160" t="s">
        <v>5362</v>
      </c>
      <c r="E4363" s="227">
        <v>43465</v>
      </c>
      <c r="F4363" s="228">
        <v>4530543.6100000003</v>
      </c>
      <c r="G4363" s="229">
        <v>1.52E-2</v>
      </c>
    </row>
    <row r="4364" spans="1:7" x14ac:dyDescent="0.25">
      <c r="A4364" s="160" t="s">
        <v>5363</v>
      </c>
      <c r="B4364" s="160" t="s">
        <v>5364</v>
      </c>
      <c r="E4364" s="227">
        <v>43131</v>
      </c>
      <c r="F4364" s="228">
        <v>1759633.82</v>
      </c>
      <c r="G4364" s="229">
        <v>1.6E-2</v>
      </c>
    </row>
    <row r="4365" spans="1:7" x14ac:dyDescent="0.25">
      <c r="A4365" s="160" t="s">
        <v>5363</v>
      </c>
      <c r="B4365" s="160" t="s">
        <v>5365</v>
      </c>
      <c r="E4365" s="227">
        <v>43159</v>
      </c>
      <c r="F4365" s="228">
        <v>1759633.82</v>
      </c>
      <c r="G4365" s="229">
        <v>1.6E-2</v>
      </c>
    </row>
    <row r="4366" spans="1:7" x14ac:dyDescent="0.25">
      <c r="A4366" s="160" t="s">
        <v>5363</v>
      </c>
      <c r="B4366" s="160" t="s">
        <v>5366</v>
      </c>
      <c r="E4366" s="227">
        <v>43190</v>
      </c>
      <c r="F4366" s="228">
        <v>1759633.82</v>
      </c>
      <c r="G4366" s="229">
        <v>1.6E-2</v>
      </c>
    </row>
    <row r="4367" spans="1:7" x14ac:dyDescent="0.25">
      <c r="A4367" s="160" t="s">
        <v>5363</v>
      </c>
      <c r="B4367" s="160" t="s">
        <v>5367</v>
      </c>
      <c r="E4367" s="227">
        <v>43220</v>
      </c>
      <c r="F4367" s="228">
        <v>1759633.82</v>
      </c>
      <c r="G4367" s="229">
        <v>1.6E-2</v>
      </c>
    </row>
    <row r="4368" spans="1:7" x14ac:dyDescent="0.25">
      <c r="A4368" s="160" t="s">
        <v>5363</v>
      </c>
      <c r="B4368" s="160" t="s">
        <v>5368</v>
      </c>
      <c r="E4368" s="227">
        <v>43251</v>
      </c>
      <c r="F4368" s="228">
        <v>1759633.82</v>
      </c>
      <c r="G4368" s="229">
        <v>1.6E-2</v>
      </c>
    </row>
    <row r="4369" spans="1:7" x14ac:dyDescent="0.25">
      <c r="A4369" s="160" t="s">
        <v>5363</v>
      </c>
      <c r="B4369" s="160" t="s">
        <v>5369</v>
      </c>
      <c r="E4369" s="227">
        <v>43281</v>
      </c>
      <c r="F4369" s="228">
        <v>1759633.82</v>
      </c>
      <c r="G4369" s="229">
        <v>1.6E-2</v>
      </c>
    </row>
    <row r="4370" spans="1:7" x14ac:dyDescent="0.25">
      <c r="A4370" s="160" t="s">
        <v>5363</v>
      </c>
      <c r="B4370" s="160" t="s">
        <v>5370</v>
      </c>
      <c r="E4370" s="227">
        <v>43312</v>
      </c>
      <c r="F4370" s="228">
        <v>1759633.82</v>
      </c>
      <c r="G4370" s="229">
        <v>1.6E-2</v>
      </c>
    </row>
    <row r="4371" spans="1:7" x14ac:dyDescent="0.25">
      <c r="A4371" s="160" t="s">
        <v>5363</v>
      </c>
      <c r="B4371" s="160" t="s">
        <v>5371</v>
      </c>
      <c r="E4371" s="227">
        <v>43343</v>
      </c>
      <c r="F4371" s="228">
        <v>1759633.82</v>
      </c>
      <c r="G4371" s="229">
        <v>1.6E-2</v>
      </c>
    </row>
    <row r="4372" spans="1:7" x14ac:dyDescent="0.25">
      <c r="A4372" s="160" t="s">
        <v>5363</v>
      </c>
      <c r="B4372" s="160" t="s">
        <v>5372</v>
      </c>
      <c r="E4372" s="227">
        <v>43373</v>
      </c>
      <c r="F4372" s="228">
        <v>1759633.82</v>
      </c>
      <c r="G4372" s="229">
        <v>1.6E-2</v>
      </c>
    </row>
    <row r="4373" spans="1:7" x14ac:dyDescent="0.25">
      <c r="A4373" s="160" t="s">
        <v>5363</v>
      </c>
      <c r="B4373" s="160" t="s">
        <v>5373</v>
      </c>
      <c r="E4373" s="227">
        <v>43404</v>
      </c>
      <c r="F4373" s="228">
        <v>1759633.82</v>
      </c>
      <c r="G4373" s="229">
        <v>1.6E-2</v>
      </c>
    </row>
    <row r="4374" spans="1:7" x14ac:dyDescent="0.25">
      <c r="A4374" s="160" t="s">
        <v>5363</v>
      </c>
      <c r="B4374" s="160" t="s">
        <v>5374</v>
      </c>
      <c r="E4374" s="227">
        <v>43434</v>
      </c>
      <c r="F4374" s="228">
        <v>1759633.82</v>
      </c>
      <c r="G4374" s="229">
        <v>1.6E-2</v>
      </c>
    </row>
    <row r="4375" spans="1:7" x14ac:dyDescent="0.25">
      <c r="A4375" s="160" t="s">
        <v>5363</v>
      </c>
      <c r="B4375" s="160" t="s">
        <v>5375</v>
      </c>
      <c r="E4375" s="227">
        <v>43465</v>
      </c>
      <c r="F4375" s="228">
        <v>1759633.82</v>
      </c>
      <c r="G4375" s="229">
        <v>1.6E-2</v>
      </c>
    </row>
    <row r="4376" spans="1:7" x14ac:dyDescent="0.25">
      <c r="A4376" s="160" t="s">
        <v>5376</v>
      </c>
      <c r="B4376" s="160" t="s">
        <v>5377</v>
      </c>
      <c r="E4376" s="227">
        <v>43131</v>
      </c>
      <c r="F4376" s="228">
        <v>0</v>
      </c>
      <c r="G4376" s="229">
        <v>1.32E-2</v>
      </c>
    </row>
    <row r="4377" spans="1:7" x14ac:dyDescent="0.25">
      <c r="A4377" s="160" t="s">
        <v>5376</v>
      </c>
      <c r="B4377" s="160" t="s">
        <v>5378</v>
      </c>
      <c r="E4377" s="227">
        <v>43159</v>
      </c>
      <c r="F4377" s="228">
        <v>0</v>
      </c>
      <c r="G4377" s="229">
        <v>1.32E-2</v>
      </c>
    </row>
    <row r="4378" spans="1:7" x14ac:dyDescent="0.25">
      <c r="A4378" s="160" t="s">
        <v>5376</v>
      </c>
      <c r="B4378" s="160" t="s">
        <v>5379</v>
      </c>
      <c r="E4378" s="227">
        <v>43190</v>
      </c>
      <c r="F4378" s="228">
        <v>0</v>
      </c>
      <c r="G4378" s="229">
        <v>1.32E-2</v>
      </c>
    </row>
    <row r="4379" spans="1:7" x14ac:dyDescent="0.25">
      <c r="A4379" s="160" t="s">
        <v>5376</v>
      </c>
      <c r="B4379" s="160" t="s">
        <v>5380</v>
      </c>
      <c r="E4379" s="227">
        <v>43220</v>
      </c>
      <c r="F4379" s="228">
        <v>0</v>
      </c>
      <c r="G4379" s="229">
        <v>1.32E-2</v>
      </c>
    </row>
    <row r="4380" spans="1:7" x14ac:dyDescent="0.25">
      <c r="A4380" s="160" t="s">
        <v>5376</v>
      </c>
      <c r="B4380" s="160" t="s">
        <v>5381</v>
      </c>
      <c r="E4380" s="227">
        <v>43251</v>
      </c>
      <c r="F4380" s="228">
        <v>0</v>
      </c>
      <c r="G4380" s="229">
        <v>1.32E-2</v>
      </c>
    </row>
    <row r="4381" spans="1:7" x14ac:dyDescent="0.25">
      <c r="A4381" s="160" t="s">
        <v>5376</v>
      </c>
      <c r="B4381" s="160" t="s">
        <v>5382</v>
      </c>
      <c r="E4381" s="227">
        <v>43281</v>
      </c>
      <c r="F4381" s="228">
        <v>0</v>
      </c>
      <c r="G4381" s="229">
        <v>1.32E-2</v>
      </c>
    </row>
    <row r="4382" spans="1:7" x14ac:dyDescent="0.25">
      <c r="A4382" s="160" t="s">
        <v>5376</v>
      </c>
      <c r="B4382" s="160" t="s">
        <v>5383</v>
      </c>
      <c r="E4382" s="227">
        <v>43312</v>
      </c>
      <c r="F4382" s="228">
        <v>0</v>
      </c>
      <c r="G4382" s="229">
        <v>1.32E-2</v>
      </c>
    </row>
    <row r="4383" spans="1:7" x14ac:dyDescent="0.25">
      <c r="A4383" s="160" t="s">
        <v>5376</v>
      </c>
      <c r="B4383" s="160" t="s">
        <v>5384</v>
      </c>
      <c r="E4383" s="227">
        <v>43343</v>
      </c>
      <c r="F4383" s="228">
        <v>0</v>
      </c>
      <c r="G4383" s="229">
        <v>1.32E-2</v>
      </c>
    </row>
    <row r="4384" spans="1:7" x14ac:dyDescent="0.25">
      <c r="A4384" s="160" t="s">
        <v>5376</v>
      </c>
      <c r="B4384" s="160" t="s">
        <v>5385</v>
      </c>
      <c r="E4384" s="227">
        <v>43373</v>
      </c>
      <c r="F4384" s="228">
        <v>0</v>
      </c>
      <c r="G4384" s="229">
        <v>1.32E-2</v>
      </c>
    </row>
    <row r="4385" spans="1:7" x14ac:dyDescent="0.25">
      <c r="A4385" s="160" t="s">
        <v>5376</v>
      </c>
      <c r="B4385" s="160" t="s">
        <v>5386</v>
      </c>
      <c r="E4385" s="227">
        <v>43404</v>
      </c>
      <c r="F4385" s="228">
        <v>0</v>
      </c>
      <c r="G4385" s="229">
        <v>1.32E-2</v>
      </c>
    </row>
    <row r="4386" spans="1:7" x14ac:dyDescent="0.25">
      <c r="A4386" s="160" t="s">
        <v>5376</v>
      </c>
      <c r="B4386" s="160" t="s">
        <v>5387</v>
      </c>
      <c r="E4386" s="227">
        <v>43434</v>
      </c>
      <c r="F4386" s="228">
        <v>0</v>
      </c>
      <c r="G4386" s="229">
        <v>1.32E-2</v>
      </c>
    </row>
    <row r="4387" spans="1:7" x14ac:dyDescent="0.25">
      <c r="A4387" s="160" t="s">
        <v>5376</v>
      </c>
      <c r="B4387" s="160" t="s">
        <v>5388</v>
      </c>
      <c r="E4387" s="227">
        <v>43465</v>
      </c>
      <c r="F4387" s="228">
        <v>0</v>
      </c>
      <c r="G4387" s="229">
        <v>1.32E-2</v>
      </c>
    </row>
    <row r="4388" spans="1:7" x14ac:dyDescent="0.25">
      <c r="A4388" s="160" t="s">
        <v>5389</v>
      </c>
      <c r="B4388" s="160" t="s">
        <v>5390</v>
      </c>
      <c r="E4388" s="227">
        <v>43131</v>
      </c>
      <c r="F4388" s="228">
        <v>0</v>
      </c>
      <c r="G4388" s="229">
        <v>1.32E-2</v>
      </c>
    </row>
    <row r="4389" spans="1:7" x14ac:dyDescent="0.25">
      <c r="A4389" s="160" t="s">
        <v>5389</v>
      </c>
      <c r="B4389" s="160" t="s">
        <v>5391</v>
      </c>
      <c r="E4389" s="227">
        <v>43159</v>
      </c>
      <c r="F4389" s="228">
        <v>0</v>
      </c>
      <c r="G4389" s="229">
        <v>1.32E-2</v>
      </c>
    </row>
    <row r="4390" spans="1:7" x14ac:dyDescent="0.25">
      <c r="A4390" s="160" t="s">
        <v>5389</v>
      </c>
      <c r="B4390" s="160" t="s">
        <v>5392</v>
      </c>
      <c r="E4390" s="227">
        <v>43190</v>
      </c>
      <c r="F4390" s="228">
        <v>0</v>
      </c>
      <c r="G4390" s="229">
        <v>1.32E-2</v>
      </c>
    </row>
    <row r="4391" spans="1:7" x14ac:dyDescent="0.25">
      <c r="A4391" s="160" t="s">
        <v>5389</v>
      </c>
      <c r="B4391" s="160" t="s">
        <v>5393</v>
      </c>
      <c r="E4391" s="227">
        <v>43220</v>
      </c>
      <c r="F4391" s="228">
        <v>0</v>
      </c>
      <c r="G4391" s="229">
        <v>1.32E-2</v>
      </c>
    </row>
    <row r="4392" spans="1:7" x14ac:dyDescent="0.25">
      <c r="A4392" s="160" t="s">
        <v>5389</v>
      </c>
      <c r="B4392" s="160" t="s">
        <v>5394</v>
      </c>
      <c r="E4392" s="227">
        <v>43251</v>
      </c>
      <c r="F4392" s="228">
        <v>0</v>
      </c>
      <c r="G4392" s="229">
        <v>1.32E-2</v>
      </c>
    </row>
    <row r="4393" spans="1:7" x14ac:dyDescent="0.25">
      <c r="A4393" s="160" t="s">
        <v>5389</v>
      </c>
      <c r="B4393" s="160" t="s">
        <v>5395</v>
      </c>
      <c r="E4393" s="227">
        <v>43281</v>
      </c>
      <c r="F4393" s="228">
        <v>0</v>
      </c>
      <c r="G4393" s="229">
        <v>1.32E-2</v>
      </c>
    </row>
    <row r="4394" spans="1:7" x14ac:dyDescent="0.25">
      <c r="A4394" s="160" t="s">
        <v>5389</v>
      </c>
      <c r="B4394" s="160" t="s">
        <v>5396</v>
      </c>
      <c r="E4394" s="227">
        <v>43312</v>
      </c>
      <c r="F4394" s="228">
        <v>0</v>
      </c>
      <c r="G4394" s="229">
        <v>1.32E-2</v>
      </c>
    </row>
    <row r="4395" spans="1:7" x14ac:dyDescent="0.25">
      <c r="A4395" s="160" t="s">
        <v>5389</v>
      </c>
      <c r="B4395" s="160" t="s">
        <v>5397</v>
      </c>
      <c r="E4395" s="227">
        <v>43343</v>
      </c>
      <c r="F4395" s="228">
        <v>0</v>
      </c>
      <c r="G4395" s="229">
        <v>1.32E-2</v>
      </c>
    </row>
    <row r="4396" spans="1:7" x14ac:dyDescent="0.25">
      <c r="A4396" s="160" t="s">
        <v>5389</v>
      </c>
      <c r="B4396" s="160" t="s">
        <v>5398</v>
      </c>
      <c r="E4396" s="227">
        <v>43373</v>
      </c>
      <c r="F4396" s="228">
        <v>0</v>
      </c>
      <c r="G4396" s="229">
        <v>1.32E-2</v>
      </c>
    </row>
    <row r="4397" spans="1:7" x14ac:dyDescent="0.25">
      <c r="A4397" s="160" t="s">
        <v>5389</v>
      </c>
      <c r="B4397" s="160" t="s">
        <v>5399</v>
      </c>
      <c r="E4397" s="227">
        <v>43404</v>
      </c>
      <c r="F4397" s="228">
        <v>0</v>
      </c>
      <c r="G4397" s="229">
        <v>1.32E-2</v>
      </c>
    </row>
    <row r="4398" spans="1:7" x14ac:dyDescent="0.25">
      <c r="A4398" s="160" t="s">
        <v>5389</v>
      </c>
      <c r="B4398" s="160" t="s">
        <v>5400</v>
      </c>
      <c r="E4398" s="227">
        <v>43434</v>
      </c>
      <c r="F4398" s="228">
        <v>0</v>
      </c>
      <c r="G4398" s="229">
        <v>1.32E-2</v>
      </c>
    </row>
    <row r="4399" spans="1:7" x14ac:dyDescent="0.25">
      <c r="A4399" s="160" t="s">
        <v>5389</v>
      </c>
      <c r="B4399" s="160" t="s">
        <v>5401</v>
      </c>
      <c r="E4399" s="227">
        <v>43465</v>
      </c>
      <c r="F4399" s="228">
        <v>0</v>
      </c>
      <c r="G4399" s="229">
        <v>1.32E-2</v>
      </c>
    </row>
    <row r="4400" spans="1:7" x14ac:dyDescent="0.25">
      <c r="A4400" s="160" t="s">
        <v>5402</v>
      </c>
      <c r="B4400" s="160" t="s">
        <v>5403</v>
      </c>
      <c r="E4400" s="227">
        <v>43131</v>
      </c>
      <c r="F4400" s="228">
        <v>0</v>
      </c>
      <c r="G4400" s="229">
        <v>1.32E-2</v>
      </c>
    </row>
    <row r="4401" spans="1:7" x14ac:dyDescent="0.25">
      <c r="A4401" s="160" t="s">
        <v>5402</v>
      </c>
      <c r="B4401" s="160" t="s">
        <v>5404</v>
      </c>
      <c r="E4401" s="227">
        <v>43159</v>
      </c>
      <c r="F4401" s="228">
        <v>0</v>
      </c>
      <c r="G4401" s="229">
        <v>1.32E-2</v>
      </c>
    </row>
    <row r="4402" spans="1:7" x14ac:dyDescent="0.25">
      <c r="A4402" s="160" t="s">
        <v>5402</v>
      </c>
      <c r="B4402" s="160" t="s">
        <v>5405</v>
      </c>
      <c r="E4402" s="227">
        <v>43190</v>
      </c>
      <c r="F4402" s="228">
        <v>0</v>
      </c>
      <c r="G4402" s="229">
        <v>1.32E-2</v>
      </c>
    </row>
    <row r="4403" spans="1:7" x14ac:dyDescent="0.25">
      <c r="A4403" s="160" t="s">
        <v>5402</v>
      </c>
      <c r="B4403" s="160" t="s">
        <v>5406</v>
      </c>
      <c r="E4403" s="227">
        <v>43220</v>
      </c>
      <c r="F4403" s="228">
        <v>0</v>
      </c>
      <c r="G4403" s="229">
        <v>1.32E-2</v>
      </c>
    </row>
    <row r="4404" spans="1:7" x14ac:dyDescent="0.25">
      <c r="A4404" s="160" t="s">
        <v>5402</v>
      </c>
      <c r="B4404" s="160" t="s">
        <v>5407</v>
      </c>
      <c r="E4404" s="227">
        <v>43251</v>
      </c>
      <c r="F4404" s="228">
        <v>0</v>
      </c>
      <c r="G4404" s="229">
        <v>1.32E-2</v>
      </c>
    </row>
    <row r="4405" spans="1:7" x14ac:dyDescent="0.25">
      <c r="A4405" s="160" t="s">
        <v>5402</v>
      </c>
      <c r="B4405" s="160" t="s">
        <v>5408</v>
      </c>
      <c r="E4405" s="227">
        <v>43281</v>
      </c>
      <c r="F4405" s="228">
        <v>0</v>
      </c>
      <c r="G4405" s="229">
        <v>1.32E-2</v>
      </c>
    </row>
    <row r="4406" spans="1:7" x14ac:dyDescent="0.25">
      <c r="A4406" s="160" t="s">
        <v>5402</v>
      </c>
      <c r="B4406" s="160" t="s">
        <v>5409</v>
      </c>
      <c r="E4406" s="227">
        <v>43312</v>
      </c>
      <c r="F4406" s="228">
        <v>0</v>
      </c>
      <c r="G4406" s="229">
        <v>1.32E-2</v>
      </c>
    </row>
    <row r="4407" spans="1:7" x14ac:dyDescent="0.25">
      <c r="A4407" s="160" t="s">
        <v>5402</v>
      </c>
      <c r="B4407" s="160" t="s">
        <v>5410</v>
      </c>
      <c r="E4407" s="227">
        <v>43343</v>
      </c>
      <c r="F4407" s="228">
        <v>0</v>
      </c>
      <c r="G4407" s="229">
        <v>1.32E-2</v>
      </c>
    </row>
    <row r="4408" spans="1:7" x14ac:dyDescent="0.25">
      <c r="A4408" s="160" t="s">
        <v>5402</v>
      </c>
      <c r="B4408" s="160" t="s">
        <v>5411</v>
      </c>
      <c r="E4408" s="227">
        <v>43373</v>
      </c>
      <c r="F4408" s="228">
        <v>0</v>
      </c>
      <c r="G4408" s="229">
        <v>1.32E-2</v>
      </c>
    </row>
    <row r="4409" spans="1:7" x14ac:dyDescent="0.25">
      <c r="A4409" s="160" t="s">
        <v>5402</v>
      </c>
      <c r="B4409" s="160" t="s">
        <v>5412</v>
      </c>
      <c r="E4409" s="227">
        <v>43404</v>
      </c>
      <c r="F4409" s="228">
        <v>0</v>
      </c>
      <c r="G4409" s="229">
        <v>1.32E-2</v>
      </c>
    </row>
    <row r="4410" spans="1:7" x14ac:dyDescent="0.25">
      <c r="A4410" s="160" t="s">
        <v>5402</v>
      </c>
      <c r="B4410" s="160" t="s">
        <v>5413</v>
      </c>
      <c r="E4410" s="227">
        <v>43434</v>
      </c>
      <c r="F4410" s="228">
        <v>0</v>
      </c>
      <c r="G4410" s="229">
        <v>1.32E-2</v>
      </c>
    </row>
    <row r="4411" spans="1:7" x14ac:dyDescent="0.25">
      <c r="A4411" s="160" t="s">
        <v>5402</v>
      </c>
      <c r="B4411" s="160" t="s">
        <v>5414</v>
      </c>
      <c r="E4411" s="227">
        <v>43465</v>
      </c>
      <c r="F4411" s="228">
        <v>0</v>
      </c>
      <c r="G4411" s="229">
        <v>1.32E-2</v>
      </c>
    </row>
    <row r="4412" spans="1:7" x14ac:dyDescent="0.25">
      <c r="A4412" s="160" t="s">
        <v>5415</v>
      </c>
      <c r="B4412" s="160" t="s">
        <v>5416</v>
      </c>
      <c r="E4412" s="227">
        <v>43131</v>
      </c>
      <c r="F4412" s="228">
        <v>0</v>
      </c>
      <c r="G4412" s="229">
        <v>1.32E-2</v>
      </c>
    </row>
    <row r="4413" spans="1:7" x14ac:dyDescent="0.25">
      <c r="A4413" s="160" t="s">
        <v>5415</v>
      </c>
      <c r="B4413" s="160" t="s">
        <v>5417</v>
      </c>
      <c r="E4413" s="227">
        <v>43159</v>
      </c>
      <c r="F4413" s="228">
        <v>0</v>
      </c>
      <c r="G4413" s="229">
        <v>1.32E-2</v>
      </c>
    </row>
    <row r="4414" spans="1:7" x14ac:dyDescent="0.25">
      <c r="A4414" s="160" t="s">
        <v>5415</v>
      </c>
      <c r="B4414" s="160" t="s">
        <v>5418</v>
      </c>
      <c r="E4414" s="227">
        <v>43190</v>
      </c>
      <c r="F4414" s="228">
        <v>0</v>
      </c>
      <c r="G4414" s="229">
        <v>1.32E-2</v>
      </c>
    </row>
    <row r="4415" spans="1:7" x14ac:dyDescent="0.25">
      <c r="A4415" s="160" t="s">
        <v>5415</v>
      </c>
      <c r="B4415" s="160" t="s">
        <v>5419</v>
      </c>
      <c r="E4415" s="227">
        <v>43220</v>
      </c>
      <c r="F4415" s="228">
        <v>0</v>
      </c>
      <c r="G4415" s="229">
        <v>1.32E-2</v>
      </c>
    </row>
    <row r="4416" spans="1:7" x14ac:dyDescent="0.25">
      <c r="A4416" s="160" t="s">
        <v>5415</v>
      </c>
      <c r="B4416" s="160" t="s">
        <v>5420</v>
      </c>
      <c r="E4416" s="227">
        <v>43251</v>
      </c>
      <c r="F4416" s="228">
        <v>0</v>
      </c>
      <c r="G4416" s="229">
        <v>1.32E-2</v>
      </c>
    </row>
    <row r="4417" spans="1:7" x14ac:dyDescent="0.25">
      <c r="A4417" s="160" t="s">
        <v>5415</v>
      </c>
      <c r="B4417" s="160" t="s">
        <v>5421</v>
      </c>
      <c r="E4417" s="227">
        <v>43281</v>
      </c>
      <c r="F4417" s="228">
        <v>0</v>
      </c>
      <c r="G4417" s="229">
        <v>1.32E-2</v>
      </c>
    </row>
    <row r="4418" spans="1:7" x14ac:dyDescent="0.25">
      <c r="A4418" s="160" t="s">
        <v>5415</v>
      </c>
      <c r="B4418" s="160" t="s">
        <v>5422</v>
      </c>
      <c r="E4418" s="227">
        <v>43312</v>
      </c>
      <c r="F4418" s="228">
        <v>0</v>
      </c>
      <c r="G4418" s="229">
        <v>1.32E-2</v>
      </c>
    </row>
    <row r="4419" spans="1:7" x14ac:dyDescent="0.25">
      <c r="A4419" s="160" t="s">
        <v>5415</v>
      </c>
      <c r="B4419" s="160" t="s">
        <v>5423</v>
      </c>
      <c r="E4419" s="227">
        <v>43343</v>
      </c>
      <c r="F4419" s="228">
        <v>0</v>
      </c>
      <c r="G4419" s="229">
        <v>1.32E-2</v>
      </c>
    </row>
    <row r="4420" spans="1:7" x14ac:dyDescent="0.25">
      <c r="A4420" s="160" t="s">
        <v>5415</v>
      </c>
      <c r="B4420" s="160" t="s">
        <v>5424</v>
      </c>
      <c r="E4420" s="227">
        <v>43373</v>
      </c>
      <c r="F4420" s="228">
        <v>0</v>
      </c>
      <c r="G4420" s="229">
        <v>1.32E-2</v>
      </c>
    </row>
    <row r="4421" spans="1:7" x14ac:dyDescent="0.25">
      <c r="A4421" s="160" t="s">
        <v>5415</v>
      </c>
      <c r="B4421" s="160" t="s">
        <v>5425</v>
      </c>
      <c r="E4421" s="227">
        <v>43404</v>
      </c>
      <c r="F4421" s="228">
        <v>0</v>
      </c>
      <c r="G4421" s="229">
        <v>1.32E-2</v>
      </c>
    </row>
    <row r="4422" spans="1:7" x14ac:dyDescent="0.25">
      <c r="A4422" s="160" t="s">
        <v>5415</v>
      </c>
      <c r="B4422" s="160" t="s">
        <v>5426</v>
      </c>
      <c r="E4422" s="227">
        <v>43434</v>
      </c>
      <c r="F4422" s="228">
        <v>0</v>
      </c>
      <c r="G4422" s="229">
        <v>1.32E-2</v>
      </c>
    </row>
    <row r="4423" spans="1:7" x14ac:dyDescent="0.25">
      <c r="A4423" s="160" t="s">
        <v>5415</v>
      </c>
      <c r="B4423" s="160" t="s">
        <v>5427</v>
      </c>
      <c r="E4423" s="227">
        <v>43465</v>
      </c>
      <c r="F4423" s="228">
        <v>0</v>
      </c>
      <c r="G4423" s="229">
        <v>1.32E-2</v>
      </c>
    </row>
    <row r="4424" spans="1:7" x14ac:dyDescent="0.25">
      <c r="A4424" s="160" t="s">
        <v>5428</v>
      </c>
      <c r="B4424" s="160" t="s">
        <v>5429</v>
      </c>
      <c r="E4424" s="227">
        <v>43131</v>
      </c>
      <c r="F4424" s="228">
        <v>2255721.34</v>
      </c>
      <c r="G4424" s="229">
        <v>1.32E-2</v>
      </c>
    </row>
    <row r="4425" spans="1:7" x14ac:dyDescent="0.25">
      <c r="A4425" s="160" t="s">
        <v>5428</v>
      </c>
      <c r="B4425" s="160" t="s">
        <v>5430</v>
      </c>
      <c r="E4425" s="227">
        <v>43159</v>
      </c>
      <c r="F4425" s="228">
        <v>2255721.34</v>
      </c>
      <c r="G4425" s="229">
        <v>1.32E-2</v>
      </c>
    </row>
    <row r="4426" spans="1:7" x14ac:dyDescent="0.25">
      <c r="A4426" s="160" t="s">
        <v>5428</v>
      </c>
      <c r="B4426" s="160" t="s">
        <v>5431</v>
      </c>
      <c r="E4426" s="227">
        <v>43190</v>
      </c>
      <c r="F4426" s="228">
        <v>2255721.34</v>
      </c>
      <c r="G4426" s="229">
        <v>1.32E-2</v>
      </c>
    </row>
    <row r="4427" spans="1:7" x14ac:dyDescent="0.25">
      <c r="A4427" s="160" t="s">
        <v>5428</v>
      </c>
      <c r="B4427" s="160" t="s">
        <v>5432</v>
      </c>
      <c r="E4427" s="227">
        <v>43220</v>
      </c>
      <c r="F4427" s="228">
        <v>2255721.34</v>
      </c>
      <c r="G4427" s="229">
        <v>1.32E-2</v>
      </c>
    </row>
    <row r="4428" spans="1:7" x14ac:dyDescent="0.25">
      <c r="A4428" s="160" t="s">
        <v>5428</v>
      </c>
      <c r="B4428" s="160" t="s">
        <v>5433</v>
      </c>
      <c r="E4428" s="227">
        <v>43251</v>
      </c>
      <c r="F4428" s="228">
        <v>2255721.34</v>
      </c>
      <c r="G4428" s="229">
        <v>1.32E-2</v>
      </c>
    </row>
    <row r="4429" spans="1:7" x14ac:dyDescent="0.25">
      <c r="A4429" s="160" t="s">
        <v>5428</v>
      </c>
      <c r="B4429" s="160" t="s">
        <v>5434</v>
      </c>
      <c r="E4429" s="227">
        <v>43281</v>
      </c>
      <c r="F4429" s="228">
        <v>2255721.34</v>
      </c>
      <c r="G4429" s="229">
        <v>1.32E-2</v>
      </c>
    </row>
    <row r="4430" spans="1:7" x14ac:dyDescent="0.25">
      <c r="A4430" s="160" t="s">
        <v>5428</v>
      </c>
      <c r="B4430" s="160" t="s">
        <v>5435</v>
      </c>
      <c r="E4430" s="227">
        <v>43312</v>
      </c>
      <c r="F4430" s="228">
        <v>2255721.34</v>
      </c>
      <c r="G4430" s="229">
        <v>1.32E-2</v>
      </c>
    </row>
    <row r="4431" spans="1:7" x14ac:dyDescent="0.25">
      <c r="A4431" s="160" t="s">
        <v>5428</v>
      </c>
      <c r="B4431" s="160" t="s">
        <v>5436</v>
      </c>
      <c r="E4431" s="227">
        <v>43343</v>
      </c>
      <c r="F4431" s="228">
        <v>2255721.34</v>
      </c>
      <c r="G4431" s="229">
        <v>1.32E-2</v>
      </c>
    </row>
    <row r="4432" spans="1:7" x14ac:dyDescent="0.25">
      <c r="A4432" s="160" t="s">
        <v>5428</v>
      </c>
      <c r="B4432" s="160" t="s">
        <v>5437</v>
      </c>
      <c r="E4432" s="227">
        <v>43373</v>
      </c>
      <c r="F4432" s="228">
        <v>2255721.34</v>
      </c>
      <c r="G4432" s="229">
        <v>1.32E-2</v>
      </c>
    </row>
    <row r="4433" spans="1:7" x14ac:dyDescent="0.25">
      <c r="A4433" s="160" t="s">
        <v>5428</v>
      </c>
      <c r="B4433" s="160" t="s">
        <v>5438</v>
      </c>
      <c r="E4433" s="227">
        <v>43404</v>
      </c>
      <c r="F4433" s="228">
        <v>2255721.34</v>
      </c>
      <c r="G4433" s="229">
        <v>1.32E-2</v>
      </c>
    </row>
    <row r="4434" spans="1:7" x14ac:dyDescent="0.25">
      <c r="A4434" s="160" t="s">
        <v>5428</v>
      </c>
      <c r="B4434" s="160" t="s">
        <v>5439</v>
      </c>
      <c r="E4434" s="227">
        <v>43434</v>
      </c>
      <c r="F4434" s="228">
        <v>2255721.34</v>
      </c>
      <c r="G4434" s="229">
        <v>1.32E-2</v>
      </c>
    </row>
    <row r="4435" spans="1:7" x14ac:dyDescent="0.25">
      <c r="A4435" s="160" t="s">
        <v>5428</v>
      </c>
      <c r="B4435" s="160" t="s">
        <v>5440</v>
      </c>
      <c r="E4435" s="227">
        <v>43465</v>
      </c>
      <c r="F4435" s="228">
        <v>2255721.34</v>
      </c>
      <c r="G4435" s="229">
        <v>1.32E-2</v>
      </c>
    </row>
    <row r="4436" spans="1:7" x14ac:dyDescent="0.25">
      <c r="A4436" s="160" t="s">
        <v>5441</v>
      </c>
      <c r="B4436" s="160" t="s">
        <v>5442</v>
      </c>
      <c r="E4436" s="227">
        <v>43131</v>
      </c>
      <c r="F4436" s="228">
        <v>40014.639999999999</v>
      </c>
      <c r="G4436" s="229">
        <v>1.5099999999999999E-2</v>
      </c>
    </row>
    <row r="4437" spans="1:7" x14ac:dyDescent="0.25">
      <c r="A4437" s="160" t="s">
        <v>5441</v>
      </c>
      <c r="B4437" s="160" t="s">
        <v>5443</v>
      </c>
      <c r="E4437" s="227">
        <v>43159</v>
      </c>
      <c r="F4437" s="228">
        <v>40014.639999999999</v>
      </c>
      <c r="G4437" s="229">
        <v>1.5099999999999999E-2</v>
      </c>
    </row>
    <row r="4438" spans="1:7" x14ac:dyDescent="0.25">
      <c r="A4438" s="160" t="s">
        <v>5441</v>
      </c>
      <c r="B4438" s="160" t="s">
        <v>5444</v>
      </c>
      <c r="E4438" s="227">
        <v>43190</v>
      </c>
      <c r="F4438" s="228">
        <v>40014.639999999999</v>
      </c>
      <c r="G4438" s="229">
        <v>1.5099999999999999E-2</v>
      </c>
    </row>
    <row r="4439" spans="1:7" x14ac:dyDescent="0.25">
      <c r="A4439" s="160" t="s">
        <v>5441</v>
      </c>
      <c r="B4439" s="160" t="s">
        <v>5445</v>
      </c>
      <c r="E4439" s="227">
        <v>43220</v>
      </c>
      <c r="F4439" s="228">
        <v>40014.639999999999</v>
      </c>
      <c r="G4439" s="229">
        <v>1.5099999999999999E-2</v>
      </c>
    </row>
    <row r="4440" spans="1:7" x14ac:dyDescent="0.25">
      <c r="A4440" s="160" t="s">
        <v>5441</v>
      </c>
      <c r="B4440" s="160" t="s">
        <v>5446</v>
      </c>
      <c r="E4440" s="227">
        <v>43251</v>
      </c>
      <c r="F4440" s="228">
        <v>40014.639999999999</v>
      </c>
      <c r="G4440" s="229">
        <v>1.5099999999999999E-2</v>
      </c>
    </row>
    <row r="4441" spans="1:7" x14ac:dyDescent="0.25">
      <c r="A4441" s="160" t="s">
        <v>5441</v>
      </c>
      <c r="B4441" s="160" t="s">
        <v>5447</v>
      </c>
      <c r="E4441" s="227">
        <v>43281</v>
      </c>
      <c r="F4441" s="228">
        <v>40014.639999999999</v>
      </c>
      <c r="G4441" s="229">
        <v>1.5099999999999999E-2</v>
      </c>
    </row>
    <row r="4442" spans="1:7" x14ac:dyDescent="0.25">
      <c r="A4442" s="160" t="s">
        <v>5441</v>
      </c>
      <c r="B4442" s="160" t="s">
        <v>5448</v>
      </c>
      <c r="E4442" s="227">
        <v>43312</v>
      </c>
      <c r="F4442" s="228">
        <v>40014.639999999999</v>
      </c>
      <c r="G4442" s="229">
        <v>1.5099999999999999E-2</v>
      </c>
    </row>
    <row r="4443" spans="1:7" x14ac:dyDescent="0.25">
      <c r="A4443" s="160" t="s">
        <v>5441</v>
      </c>
      <c r="B4443" s="160" t="s">
        <v>5449</v>
      </c>
      <c r="E4443" s="227">
        <v>43343</v>
      </c>
      <c r="F4443" s="228">
        <v>40014.639999999999</v>
      </c>
      <c r="G4443" s="229">
        <v>1.5099999999999999E-2</v>
      </c>
    </row>
    <row r="4444" spans="1:7" x14ac:dyDescent="0.25">
      <c r="A4444" s="160" t="s">
        <v>5441</v>
      </c>
      <c r="B4444" s="160" t="s">
        <v>5450</v>
      </c>
      <c r="E4444" s="227">
        <v>43373</v>
      </c>
      <c r="F4444" s="228">
        <v>40014.639999999999</v>
      </c>
      <c r="G4444" s="229">
        <v>1.5099999999999999E-2</v>
      </c>
    </row>
    <row r="4445" spans="1:7" x14ac:dyDescent="0.25">
      <c r="A4445" s="160" t="s">
        <v>5441</v>
      </c>
      <c r="B4445" s="160" t="s">
        <v>5451</v>
      </c>
      <c r="E4445" s="227">
        <v>43404</v>
      </c>
      <c r="F4445" s="228">
        <v>40014.639999999999</v>
      </c>
      <c r="G4445" s="229">
        <v>1.5099999999999999E-2</v>
      </c>
    </row>
    <row r="4446" spans="1:7" x14ac:dyDescent="0.25">
      <c r="A4446" s="160" t="s">
        <v>5441</v>
      </c>
      <c r="B4446" s="160" t="s">
        <v>5452</v>
      </c>
      <c r="E4446" s="227">
        <v>43434</v>
      </c>
      <c r="F4446" s="228">
        <v>40014.639999999999</v>
      </c>
      <c r="G4446" s="229">
        <v>1.5099999999999999E-2</v>
      </c>
    </row>
    <row r="4447" spans="1:7" x14ac:dyDescent="0.25">
      <c r="A4447" s="160" t="s">
        <v>5441</v>
      </c>
      <c r="B4447" s="160" t="s">
        <v>5453</v>
      </c>
      <c r="E4447" s="227">
        <v>43465</v>
      </c>
      <c r="F4447" s="228">
        <v>40014.639999999999</v>
      </c>
      <c r="G4447" s="229">
        <v>1.5099999999999999E-2</v>
      </c>
    </row>
    <row r="4448" spans="1:7" x14ac:dyDescent="0.25">
      <c r="A4448" s="160" t="s">
        <v>5454</v>
      </c>
      <c r="B4448" s="160" t="s">
        <v>5455</v>
      </c>
      <c r="E4448" s="227">
        <v>43131</v>
      </c>
      <c r="F4448" s="228">
        <v>0</v>
      </c>
      <c r="G4448" s="229">
        <v>1.5099999999999999E-2</v>
      </c>
    </row>
    <row r="4449" spans="1:7" x14ac:dyDescent="0.25">
      <c r="A4449" s="160" t="s">
        <v>5454</v>
      </c>
      <c r="B4449" s="160" t="s">
        <v>5456</v>
      </c>
      <c r="E4449" s="227">
        <v>43159</v>
      </c>
      <c r="F4449" s="228">
        <v>0</v>
      </c>
      <c r="G4449" s="229">
        <v>1.5099999999999999E-2</v>
      </c>
    </row>
    <row r="4450" spans="1:7" x14ac:dyDescent="0.25">
      <c r="A4450" s="160" t="s">
        <v>5454</v>
      </c>
      <c r="B4450" s="160" t="s">
        <v>5457</v>
      </c>
      <c r="E4450" s="227">
        <v>43190</v>
      </c>
      <c r="F4450" s="228">
        <v>0</v>
      </c>
      <c r="G4450" s="229">
        <v>1.5099999999999999E-2</v>
      </c>
    </row>
    <row r="4451" spans="1:7" x14ac:dyDescent="0.25">
      <c r="A4451" s="160" t="s">
        <v>5454</v>
      </c>
      <c r="B4451" s="160" t="s">
        <v>5458</v>
      </c>
      <c r="E4451" s="227">
        <v>43220</v>
      </c>
      <c r="F4451" s="228">
        <v>0</v>
      </c>
      <c r="G4451" s="229">
        <v>1.5099999999999999E-2</v>
      </c>
    </row>
    <row r="4452" spans="1:7" x14ac:dyDescent="0.25">
      <c r="A4452" s="160" t="s">
        <v>5454</v>
      </c>
      <c r="B4452" s="160" t="s">
        <v>5459</v>
      </c>
      <c r="E4452" s="227">
        <v>43251</v>
      </c>
      <c r="F4452" s="228">
        <v>0</v>
      </c>
      <c r="G4452" s="229">
        <v>1.5099999999999999E-2</v>
      </c>
    </row>
    <row r="4453" spans="1:7" x14ac:dyDescent="0.25">
      <c r="A4453" s="160" t="s">
        <v>5454</v>
      </c>
      <c r="B4453" s="160" t="s">
        <v>5460</v>
      </c>
      <c r="E4453" s="227">
        <v>43281</v>
      </c>
      <c r="F4453" s="228">
        <v>0</v>
      </c>
      <c r="G4453" s="229">
        <v>1.5099999999999999E-2</v>
      </c>
    </row>
    <row r="4454" spans="1:7" x14ac:dyDescent="0.25">
      <c r="A4454" s="160" t="s">
        <v>5454</v>
      </c>
      <c r="B4454" s="160" t="s">
        <v>5461</v>
      </c>
      <c r="E4454" s="227">
        <v>43312</v>
      </c>
      <c r="F4454" s="228">
        <v>0</v>
      </c>
      <c r="G4454" s="229">
        <v>1.5099999999999999E-2</v>
      </c>
    </row>
    <row r="4455" spans="1:7" x14ac:dyDescent="0.25">
      <c r="A4455" s="160" t="s">
        <v>5454</v>
      </c>
      <c r="B4455" s="160" t="s">
        <v>5462</v>
      </c>
      <c r="E4455" s="227">
        <v>43343</v>
      </c>
      <c r="F4455" s="228">
        <v>0</v>
      </c>
      <c r="G4455" s="229">
        <v>1.5099999999999999E-2</v>
      </c>
    </row>
    <row r="4456" spans="1:7" x14ac:dyDescent="0.25">
      <c r="A4456" s="160" t="s">
        <v>5454</v>
      </c>
      <c r="B4456" s="160" t="s">
        <v>5463</v>
      </c>
      <c r="E4456" s="227">
        <v>43373</v>
      </c>
      <c r="F4456" s="228">
        <v>0</v>
      </c>
      <c r="G4456" s="229">
        <v>1.5099999999999999E-2</v>
      </c>
    </row>
    <row r="4457" spans="1:7" x14ac:dyDescent="0.25">
      <c r="A4457" s="160" t="s">
        <v>5454</v>
      </c>
      <c r="B4457" s="160" t="s">
        <v>5464</v>
      </c>
      <c r="E4457" s="227">
        <v>43404</v>
      </c>
      <c r="F4457" s="228">
        <v>0</v>
      </c>
      <c r="G4457" s="229">
        <v>1.5099999999999999E-2</v>
      </c>
    </row>
    <row r="4458" spans="1:7" x14ac:dyDescent="0.25">
      <c r="A4458" s="160" t="s">
        <v>5454</v>
      </c>
      <c r="B4458" s="160" t="s">
        <v>5465</v>
      </c>
      <c r="E4458" s="227">
        <v>43434</v>
      </c>
      <c r="F4458" s="228">
        <v>0</v>
      </c>
      <c r="G4458" s="229">
        <v>1.5099999999999999E-2</v>
      </c>
    </row>
    <row r="4459" spans="1:7" x14ac:dyDescent="0.25">
      <c r="A4459" s="160" t="s">
        <v>5454</v>
      </c>
      <c r="B4459" s="160" t="s">
        <v>5466</v>
      </c>
      <c r="E4459" s="227">
        <v>43465</v>
      </c>
      <c r="F4459" s="228">
        <v>0</v>
      </c>
      <c r="G4459" s="229">
        <v>1.5099999999999999E-2</v>
      </c>
    </row>
    <row r="4460" spans="1:7" x14ac:dyDescent="0.25">
      <c r="A4460" s="160" t="s">
        <v>5467</v>
      </c>
      <c r="B4460" s="160" t="s">
        <v>5468</v>
      </c>
      <c r="E4460" s="227">
        <v>43131</v>
      </c>
      <c r="F4460" s="228">
        <v>1684036.41</v>
      </c>
      <c r="G4460" s="229">
        <v>1.5099999999999999E-2</v>
      </c>
    </row>
    <row r="4461" spans="1:7" x14ac:dyDescent="0.25">
      <c r="A4461" s="160" t="s">
        <v>5467</v>
      </c>
      <c r="B4461" s="160" t="s">
        <v>5469</v>
      </c>
      <c r="E4461" s="227">
        <v>43159</v>
      </c>
      <c r="F4461" s="228">
        <v>1684036.41</v>
      </c>
      <c r="G4461" s="229">
        <v>1.5099999999999999E-2</v>
      </c>
    </row>
    <row r="4462" spans="1:7" x14ac:dyDescent="0.25">
      <c r="A4462" s="160" t="s">
        <v>5467</v>
      </c>
      <c r="B4462" s="160" t="s">
        <v>5470</v>
      </c>
      <c r="E4462" s="227">
        <v>43190</v>
      </c>
      <c r="F4462" s="228">
        <v>1684036.41</v>
      </c>
      <c r="G4462" s="229">
        <v>1.5099999999999999E-2</v>
      </c>
    </row>
    <row r="4463" spans="1:7" x14ac:dyDescent="0.25">
      <c r="A4463" s="160" t="s">
        <v>5467</v>
      </c>
      <c r="B4463" s="160" t="s">
        <v>5471</v>
      </c>
      <c r="E4463" s="227">
        <v>43220</v>
      </c>
      <c r="F4463" s="228">
        <v>1684036.41</v>
      </c>
      <c r="G4463" s="229">
        <v>1.5099999999999999E-2</v>
      </c>
    </row>
    <row r="4464" spans="1:7" x14ac:dyDescent="0.25">
      <c r="A4464" s="160" t="s">
        <v>5467</v>
      </c>
      <c r="B4464" s="160" t="s">
        <v>5472</v>
      </c>
      <c r="E4464" s="227">
        <v>43251</v>
      </c>
      <c r="F4464" s="228">
        <v>1684036.41</v>
      </c>
      <c r="G4464" s="229">
        <v>1.5099999999999999E-2</v>
      </c>
    </row>
    <row r="4465" spans="1:7" x14ac:dyDescent="0.25">
      <c r="A4465" s="160" t="s">
        <v>5467</v>
      </c>
      <c r="B4465" s="160" t="s">
        <v>5473</v>
      </c>
      <c r="E4465" s="227">
        <v>43281</v>
      </c>
      <c r="F4465" s="228">
        <v>1684036.41</v>
      </c>
      <c r="G4465" s="229">
        <v>1.5099999999999999E-2</v>
      </c>
    </row>
    <row r="4466" spans="1:7" x14ac:dyDescent="0.25">
      <c r="A4466" s="160" t="s">
        <v>5467</v>
      </c>
      <c r="B4466" s="160" t="s">
        <v>5474</v>
      </c>
      <c r="E4466" s="227">
        <v>43312</v>
      </c>
      <c r="F4466" s="228">
        <v>1684036.41</v>
      </c>
      <c r="G4466" s="229">
        <v>1.5099999999999999E-2</v>
      </c>
    </row>
    <row r="4467" spans="1:7" x14ac:dyDescent="0.25">
      <c r="A4467" s="160" t="s">
        <v>5467</v>
      </c>
      <c r="B4467" s="160" t="s">
        <v>5475</v>
      </c>
      <c r="E4467" s="227">
        <v>43343</v>
      </c>
      <c r="F4467" s="228">
        <v>1684036.41</v>
      </c>
      <c r="G4467" s="229">
        <v>1.5099999999999999E-2</v>
      </c>
    </row>
    <row r="4468" spans="1:7" x14ac:dyDescent="0.25">
      <c r="A4468" s="160" t="s">
        <v>5467</v>
      </c>
      <c r="B4468" s="160" t="s">
        <v>5476</v>
      </c>
      <c r="E4468" s="227">
        <v>43373</v>
      </c>
      <c r="F4468" s="228">
        <v>1684036.41</v>
      </c>
      <c r="G4468" s="229">
        <v>1.5099999999999999E-2</v>
      </c>
    </row>
    <row r="4469" spans="1:7" x14ac:dyDescent="0.25">
      <c r="A4469" s="160" t="s">
        <v>5467</v>
      </c>
      <c r="B4469" s="160" t="s">
        <v>5477</v>
      </c>
      <c r="E4469" s="227">
        <v>43404</v>
      </c>
      <c r="F4469" s="228">
        <v>1684036.41</v>
      </c>
      <c r="G4469" s="229">
        <v>1.5099999999999999E-2</v>
      </c>
    </row>
    <row r="4470" spans="1:7" x14ac:dyDescent="0.25">
      <c r="A4470" s="160" t="s">
        <v>5467</v>
      </c>
      <c r="B4470" s="160" t="s">
        <v>5478</v>
      </c>
      <c r="E4470" s="227">
        <v>43434</v>
      </c>
      <c r="F4470" s="228">
        <v>1684036.41</v>
      </c>
      <c r="G4470" s="229">
        <v>1.5099999999999999E-2</v>
      </c>
    </row>
    <row r="4471" spans="1:7" x14ac:dyDescent="0.25">
      <c r="A4471" s="160" t="s">
        <v>5467</v>
      </c>
      <c r="B4471" s="160" t="s">
        <v>5479</v>
      </c>
      <c r="E4471" s="227">
        <v>43465</v>
      </c>
      <c r="F4471" s="228">
        <v>1684036.41</v>
      </c>
      <c r="G4471" s="229">
        <v>1.5099999999999999E-2</v>
      </c>
    </row>
    <row r="4472" spans="1:7" x14ac:dyDescent="0.25">
      <c r="A4472" s="160" t="s">
        <v>5480</v>
      </c>
      <c r="B4472" s="160" t="s">
        <v>5481</v>
      </c>
      <c r="E4472" s="227">
        <v>43131</v>
      </c>
      <c r="F4472" s="228">
        <v>153083</v>
      </c>
      <c r="G4472" s="229">
        <v>1.5099999999999999E-2</v>
      </c>
    </row>
    <row r="4473" spans="1:7" x14ac:dyDescent="0.25">
      <c r="A4473" s="160" t="s">
        <v>5480</v>
      </c>
      <c r="B4473" s="160" t="s">
        <v>5482</v>
      </c>
      <c r="E4473" s="227">
        <v>43159</v>
      </c>
      <c r="F4473" s="228">
        <v>153083</v>
      </c>
      <c r="G4473" s="229">
        <v>1.5099999999999999E-2</v>
      </c>
    </row>
    <row r="4474" spans="1:7" x14ac:dyDescent="0.25">
      <c r="A4474" s="160" t="s">
        <v>5480</v>
      </c>
      <c r="B4474" s="160" t="s">
        <v>5483</v>
      </c>
      <c r="E4474" s="227">
        <v>43190</v>
      </c>
      <c r="F4474" s="228">
        <v>153083</v>
      </c>
      <c r="G4474" s="229">
        <v>1.5099999999999999E-2</v>
      </c>
    </row>
    <row r="4475" spans="1:7" x14ac:dyDescent="0.25">
      <c r="A4475" s="160" t="s">
        <v>5480</v>
      </c>
      <c r="B4475" s="160" t="s">
        <v>5484</v>
      </c>
      <c r="E4475" s="227">
        <v>43220</v>
      </c>
      <c r="F4475" s="228">
        <v>153083</v>
      </c>
      <c r="G4475" s="229">
        <v>1.5099999999999999E-2</v>
      </c>
    </row>
    <row r="4476" spans="1:7" x14ac:dyDescent="0.25">
      <c r="A4476" s="160" t="s">
        <v>5480</v>
      </c>
      <c r="B4476" s="160" t="s">
        <v>5485</v>
      </c>
      <c r="E4476" s="227">
        <v>43251</v>
      </c>
      <c r="F4476" s="228">
        <v>153083</v>
      </c>
      <c r="G4476" s="229">
        <v>1.5099999999999999E-2</v>
      </c>
    </row>
    <row r="4477" spans="1:7" x14ac:dyDescent="0.25">
      <c r="A4477" s="160" t="s">
        <v>5480</v>
      </c>
      <c r="B4477" s="160" t="s">
        <v>5486</v>
      </c>
      <c r="E4477" s="227">
        <v>43281</v>
      </c>
      <c r="F4477" s="228">
        <v>153083</v>
      </c>
      <c r="G4477" s="229">
        <v>1.5099999999999999E-2</v>
      </c>
    </row>
    <row r="4478" spans="1:7" x14ac:dyDescent="0.25">
      <c r="A4478" s="160" t="s">
        <v>5480</v>
      </c>
      <c r="B4478" s="160" t="s">
        <v>5487</v>
      </c>
      <c r="E4478" s="227">
        <v>43312</v>
      </c>
      <c r="F4478" s="228">
        <v>153083</v>
      </c>
      <c r="G4478" s="229">
        <v>1.5099999999999999E-2</v>
      </c>
    </row>
    <row r="4479" spans="1:7" x14ac:dyDescent="0.25">
      <c r="A4479" s="160" t="s">
        <v>5480</v>
      </c>
      <c r="B4479" s="160" t="s">
        <v>5488</v>
      </c>
      <c r="E4479" s="227">
        <v>43343</v>
      </c>
      <c r="F4479" s="228">
        <v>153083</v>
      </c>
      <c r="G4479" s="229">
        <v>1.5099999999999999E-2</v>
      </c>
    </row>
    <row r="4480" spans="1:7" x14ac:dyDescent="0.25">
      <c r="A4480" s="160" t="s">
        <v>5480</v>
      </c>
      <c r="B4480" s="160" t="s">
        <v>5489</v>
      </c>
      <c r="E4480" s="227">
        <v>43373</v>
      </c>
      <c r="F4480" s="228">
        <v>153083</v>
      </c>
      <c r="G4480" s="229">
        <v>1.5099999999999999E-2</v>
      </c>
    </row>
    <row r="4481" spans="1:7" x14ac:dyDescent="0.25">
      <c r="A4481" s="160" t="s">
        <v>5480</v>
      </c>
      <c r="B4481" s="160" t="s">
        <v>5490</v>
      </c>
      <c r="E4481" s="227">
        <v>43404</v>
      </c>
      <c r="F4481" s="228">
        <v>153083</v>
      </c>
      <c r="G4481" s="229">
        <v>1.5099999999999999E-2</v>
      </c>
    </row>
    <row r="4482" spans="1:7" x14ac:dyDescent="0.25">
      <c r="A4482" s="160" t="s">
        <v>5480</v>
      </c>
      <c r="B4482" s="160" t="s">
        <v>5491</v>
      </c>
      <c r="E4482" s="227">
        <v>43434</v>
      </c>
      <c r="F4482" s="228">
        <v>153083</v>
      </c>
      <c r="G4482" s="229">
        <v>1.5099999999999999E-2</v>
      </c>
    </row>
    <row r="4483" spans="1:7" x14ac:dyDescent="0.25">
      <c r="A4483" s="160" t="s">
        <v>5480</v>
      </c>
      <c r="B4483" s="160" t="s">
        <v>5492</v>
      </c>
      <c r="E4483" s="227">
        <v>43465</v>
      </c>
      <c r="F4483" s="228">
        <v>153083</v>
      </c>
      <c r="G4483" s="229">
        <v>1.5099999999999999E-2</v>
      </c>
    </row>
    <row r="4484" spans="1:7" x14ac:dyDescent="0.25">
      <c r="A4484" s="160" t="s">
        <v>5493</v>
      </c>
      <c r="B4484" s="160" t="s">
        <v>5494</v>
      </c>
      <c r="E4484" s="227">
        <v>43131</v>
      </c>
      <c r="F4484" s="228">
        <v>0</v>
      </c>
      <c r="G4484" s="229">
        <v>1.5099999999999999E-2</v>
      </c>
    </row>
    <row r="4485" spans="1:7" x14ac:dyDescent="0.25">
      <c r="A4485" s="160" t="s">
        <v>5493</v>
      </c>
      <c r="B4485" s="160" t="s">
        <v>5495</v>
      </c>
      <c r="E4485" s="227">
        <v>43159</v>
      </c>
      <c r="F4485" s="228">
        <v>0</v>
      </c>
      <c r="G4485" s="229">
        <v>1.5099999999999999E-2</v>
      </c>
    </row>
    <row r="4486" spans="1:7" x14ac:dyDescent="0.25">
      <c r="A4486" s="160" t="s">
        <v>5493</v>
      </c>
      <c r="B4486" s="160" t="s">
        <v>5496</v>
      </c>
      <c r="E4486" s="227">
        <v>43190</v>
      </c>
      <c r="F4486" s="228">
        <v>0</v>
      </c>
      <c r="G4486" s="229">
        <v>1.5099999999999999E-2</v>
      </c>
    </row>
    <row r="4487" spans="1:7" x14ac:dyDescent="0.25">
      <c r="A4487" s="160" t="s">
        <v>5493</v>
      </c>
      <c r="B4487" s="160" t="s">
        <v>5497</v>
      </c>
      <c r="E4487" s="227">
        <v>43220</v>
      </c>
      <c r="F4487" s="228">
        <v>0</v>
      </c>
      <c r="G4487" s="229">
        <v>1.5099999999999999E-2</v>
      </c>
    </row>
    <row r="4488" spans="1:7" x14ac:dyDescent="0.25">
      <c r="A4488" s="160" t="s">
        <v>5493</v>
      </c>
      <c r="B4488" s="160" t="s">
        <v>5498</v>
      </c>
      <c r="E4488" s="227">
        <v>43251</v>
      </c>
      <c r="F4488" s="228">
        <v>0</v>
      </c>
      <c r="G4488" s="229">
        <v>1.5099999999999999E-2</v>
      </c>
    </row>
    <row r="4489" spans="1:7" x14ac:dyDescent="0.25">
      <c r="A4489" s="160" t="s">
        <v>5493</v>
      </c>
      <c r="B4489" s="160" t="s">
        <v>5499</v>
      </c>
      <c r="E4489" s="227">
        <v>43281</v>
      </c>
      <c r="F4489" s="228">
        <v>0</v>
      </c>
      <c r="G4489" s="229">
        <v>1.5099999999999999E-2</v>
      </c>
    </row>
    <row r="4490" spans="1:7" x14ac:dyDescent="0.25">
      <c r="A4490" s="160" t="s">
        <v>5493</v>
      </c>
      <c r="B4490" s="160" t="s">
        <v>5500</v>
      </c>
      <c r="E4490" s="227">
        <v>43312</v>
      </c>
      <c r="F4490" s="228">
        <v>0</v>
      </c>
      <c r="G4490" s="229">
        <v>1.5099999999999999E-2</v>
      </c>
    </row>
    <row r="4491" spans="1:7" x14ac:dyDescent="0.25">
      <c r="A4491" s="160" t="s">
        <v>5493</v>
      </c>
      <c r="B4491" s="160" t="s">
        <v>5501</v>
      </c>
      <c r="E4491" s="227">
        <v>43343</v>
      </c>
      <c r="F4491" s="228">
        <v>0</v>
      </c>
      <c r="G4491" s="229">
        <v>1.5099999999999999E-2</v>
      </c>
    </row>
    <row r="4492" spans="1:7" x14ac:dyDescent="0.25">
      <c r="A4492" s="160" t="s">
        <v>5493</v>
      </c>
      <c r="B4492" s="160" t="s">
        <v>5502</v>
      </c>
      <c r="E4492" s="227">
        <v>43373</v>
      </c>
      <c r="F4492" s="228">
        <v>0</v>
      </c>
      <c r="G4492" s="229">
        <v>1.5099999999999999E-2</v>
      </c>
    </row>
    <row r="4493" spans="1:7" x14ac:dyDescent="0.25">
      <c r="A4493" s="160" t="s">
        <v>5493</v>
      </c>
      <c r="B4493" s="160" t="s">
        <v>5503</v>
      </c>
      <c r="E4493" s="227">
        <v>43404</v>
      </c>
      <c r="F4493" s="228">
        <v>0</v>
      </c>
      <c r="G4493" s="229">
        <v>1.5099999999999999E-2</v>
      </c>
    </row>
    <row r="4494" spans="1:7" x14ac:dyDescent="0.25">
      <c r="A4494" s="160" t="s">
        <v>5493</v>
      </c>
      <c r="B4494" s="160" t="s">
        <v>5504</v>
      </c>
      <c r="E4494" s="227">
        <v>43434</v>
      </c>
      <c r="F4494" s="228">
        <v>0</v>
      </c>
      <c r="G4494" s="229">
        <v>1.5099999999999999E-2</v>
      </c>
    </row>
    <row r="4495" spans="1:7" x14ac:dyDescent="0.25">
      <c r="A4495" s="160" t="s">
        <v>5493</v>
      </c>
      <c r="B4495" s="160" t="s">
        <v>5505</v>
      </c>
      <c r="E4495" s="227">
        <v>43465</v>
      </c>
      <c r="F4495" s="228">
        <v>0</v>
      </c>
      <c r="G4495" s="229">
        <v>1.5099999999999999E-2</v>
      </c>
    </row>
    <row r="4496" spans="1:7" x14ac:dyDescent="0.25">
      <c r="A4496" s="160" t="s">
        <v>5506</v>
      </c>
      <c r="B4496" s="160" t="s">
        <v>5507</v>
      </c>
      <c r="E4496" s="227">
        <v>43131</v>
      </c>
      <c r="F4496" s="228">
        <v>0</v>
      </c>
      <c r="G4496" s="229">
        <v>1.5099999999999999E-2</v>
      </c>
    </row>
    <row r="4497" spans="1:7" x14ac:dyDescent="0.25">
      <c r="A4497" s="160" t="s">
        <v>5506</v>
      </c>
      <c r="B4497" s="160" t="s">
        <v>5508</v>
      </c>
      <c r="E4497" s="227">
        <v>43159</v>
      </c>
      <c r="F4497" s="228">
        <v>0</v>
      </c>
      <c r="G4497" s="229">
        <v>1.5099999999999999E-2</v>
      </c>
    </row>
    <row r="4498" spans="1:7" x14ac:dyDescent="0.25">
      <c r="A4498" s="160" t="s">
        <v>5506</v>
      </c>
      <c r="B4498" s="160" t="s">
        <v>5509</v>
      </c>
      <c r="E4498" s="227">
        <v>43190</v>
      </c>
      <c r="F4498" s="228">
        <v>0</v>
      </c>
      <c r="G4498" s="229">
        <v>1.5099999999999999E-2</v>
      </c>
    </row>
    <row r="4499" spans="1:7" x14ac:dyDescent="0.25">
      <c r="A4499" s="160" t="s">
        <v>5506</v>
      </c>
      <c r="B4499" s="160" t="s">
        <v>5510</v>
      </c>
      <c r="E4499" s="227">
        <v>43220</v>
      </c>
      <c r="F4499" s="228">
        <v>0</v>
      </c>
      <c r="G4499" s="229">
        <v>1.5099999999999999E-2</v>
      </c>
    </row>
    <row r="4500" spans="1:7" x14ac:dyDescent="0.25">
      <c r="A4500" s="160" t="s">
        <v>5506</v>
      </c>
      <c r="B4500" s="160" t="s">
        <v>5511</v>
      </c>
      <c r="E4500" s="227">
        <v>43251</v>
      </c>
      <c r="F4500" s="228">
        <v>0</v>
      </c>
      <c r="G4500" s="229">
        <v>1.5099999999999999E-2</v>
      </c>
    </row>
    <row r="4501" spans="1:7" x14ac:dyDescent="0.25">
      <c r="A4501" s="160" t="s">
        <v>5506</v>
      </c>
      <c r="B4501" s="160" t="s">
        <v>5512</v>
      </c>
      <c r="E4501" s="227">
        <v>43281</v>
      </c>
      <c r="F4501" s="228">
        <v>0</v>
      </c>
      <c r="G4501" s="229">
        <v>1.5099999999999999E-2</v>
      </c>
    </row>
    <row r="4502" spans="1:7" x14ac:dyDescent="0.25">
      <c r="A4502" s="160" t="s">
        <v>5506</v>
      </c>
      <c r="B4502" s="160" t="s">
        <v>5513</v>
      </c>
      <c r="E4502" s="227">
        <v>43312</v>
      </c>
      <c r="F4502" s="228">
        <v>0</v>
      </c>
      <c r="G4502" s="229">
        <v>1.5099999999999999E-2</v>
      </c>
    </row>
    <row r="4503" spans="1:7" x14ac:dyDescent="0.25">
      <c r="A4503" s="160" t="s">
        <v>5506</v>
      </c>
      <c r="B4503" s="160" t="s">
        <v>5514</v>
      </c>
      <c r="E4503" s="227">
        <v>43343</v>
      </c>
      <c r="F4503" s="228">
        <v>0</v>
      </c>
      <c r="G4503" s="229">
        <v>1.5099999999999999E-2</v>
      </c>
    </row>
    <row r="4504" spans="1:7" x14ac:dyDescent="0.25">
      <c r="A4504" s="160" t="s">
        <v>5506</v>
      </c>
      <c r="B4504" s="160" t="s">
        <v>5515</v>
      </c>
      <c r="E4504" s="227">
        <v>43373</v>
      </c>
      <c r="F4504" s="228">
        <v>0</v>
      </c>
      <c r="G4504" s="229">
        <v>1.5099999999999999E-2</v>
      </c>
    </row>
    <row r="4505" spans="1:7" x14ac:dyDescent="0.25">
      <c r="A4505" s="160" t="s">
        <v>5506</v>
      </c>
      <c r="B4505" s="160" t="s">
        <v>5516</v>
      </c>
      <c r="E4505" s="227">
        <v>43404</v>
      </c>
      <c r="F4505" s="228">
        <v>0</v>
      </c>
      <c r="G4505" s="229">
        <v>1.5099999999999999E-2</v>
      </c>
    </row>
    <row r="4506" spans="1:7" x14ac:dyDescent="0.25">
      <c r="A4506" s="160" t="s">
        <v>5506</v>
      </c>
      <c r="B4506" s="160" t="s">
        <v>5517</v>
      </c>
      <c r="E4506" s="227">
        <v>43434</v>
      </c>
      <c r="F4506" s="228">
        <v>0</v>
      </c>
      <c r="G4506" s="229">
        <v>1.5099999999999999E-2</v>
      </c>
    </row>
    <row r="4507" spans="1:7" x14ac:dyDescent="0.25">
      <c r="A4507" s="160" t="s">
        <v>5506</v>
      </c>
      <c r="B4507" s="160" t="s">
        <v>5518</v>
      </c>
      <c r="E4507" s="227">
        <v>43465</v>
      </c>
      <c r="F4507" s="228">
        <v>0</v>
      </c>
      <c r="G4507" s="229">
        <v>1.5099999999999999E-2</v>
      </c>
    </row>
    <row r="4508" spans="1:7" x14ac:dyDescent="0.25">
      <c r="A4508" s="160" t="s">
        <v>5519</v>
      </c>
      <c r="B4508" s="160" t="s">
        <v>5520</v>
      </c>
      <c r="E4508" s="227">
        <v>43131</v>
      </c>
      <c r="F4508" s="228">
        <v>79169.490000000005</v>
      </c>
      <c r="G4508" s="229">
        <v>1.5099999999999999E-2</v>
      </c>
    </row>
    <row r="4509" spans="1:7" x14ac:dyDescent="0.25">
      <c r="A4509" s="160" t="s">
        <v>5519</v>
      </c>
      <c r="B4509" s="160" t="s">
        <v>5521</v>
      </c>
      <c r="E4509" s="227">
        <v>43159</v>
      </c>
      <c r="F4509" s="228">
        <v>79169.490000000005</v>
      </c>
      <c r="G4509" s="229">
        <v>1.5099999999999999E-2</v>
      </c>
    </row>
    <row r="4510" spans="1:7" x14ac:dyDescent="0.25">
      <c r="A4510" s="160" t="s">
        <v>5519</v>
      </c>
      <c r="B4510" s="160" t="s">
        <v>5522</v>
      </c>
      <c r="E4510" s="227">
        <v>43190</v>
      </c>
      <c r="F4510" s="228">
        <v>79169.490000000005</v>
      </c>
      <c r="G4510" s="229">
        <v>1.5099999999999999E-2</v>
      </c>
    </row>
    <row r="4511" spans="1:7" x14ac:dyDescent="0.25">
      <c r="A4511" s="160" t="s">
        <v>5519</v>
      </c>
      <c r="B4511" s="160" t="s">
        <v>5523</v>
      </c>
      <c r="E4511" s="227">
        <v>43220</v>
      </c>
      <c r="F4511" s="228">
        <v>79169.490000000005</v>
      </c>
      <c r="G4511" s="229">
        <v>1.5099999999999999E-2</v>
      </c>
    </row>
    <row r="4512" spans="1:7" x14ac:dyDescent="0.25">
      <c r="A4512" s="160" t="s">
        <v>5519</v>
      </c>
      <c r="B4512" s="160" t="s">
        <v>5524</v>
      </c>
      <c r="E4512" s="227">
        <v>43251</v>
      </c>
      <c r="F4512" s="228">
        <v>79169.490000000005</v>
      </c>
      <c r="G4512" s="229">
        <v>1.5099999999999999E-2</v>
      </c>
    </row>
    <row r="4513" spans="1:7" x14ac:dyDescent="0.25">
      <c r="A4513" s="160" t="s">
        <v>5519</v>
      </c>
      <c r="B4513" s="160" t="s">
        <v>5525</v>
      </c>
      <c r="E4513" s="227">
        <v>43281</v>
      </c>
      <c r="F4513" s="228">
        <v>79169.490000000005</v>
      </c>
      <c r="G4513" s="229">
        <v>1.5099999999999999E-2</v>
      </c>
    </row>
    <row r="4514" spans="1:7" x14ac:dyDescent="0.25">
      <c r="A4514" s="160" t="s">
        <v>5519</v>
      </c>
      <c r="B4514" s="160" t="s">
        <v>5526</v>
      </c>
      <c r="E4514" s="227">
        <v>43312</v>
      </c>
      <c r="F4514" s="228">
        <v>79169.490000000005</v>
      </c>
      <c r="G4514" s="229">
        <v>1.5099999999999999E-2</v>
      </c>
    </row>
    <row r="4515" spans="1:7" x14ac:dyDescent="0.25">
      <c r="A4515" s="160" t="s">
        <v>5519</v>
      </c>
      <c r="B4515" s="160" t="s">
        <v>5527</v>
      </c>
      <c r="E4515" s="227">
        <v>43343</v>
      </c>
      <c r="F4515" s="228">
        <v>79169.490000000005</v>
      </c>
      <c r="G4515" s="229">
        <v>1.5099999999999999E-2</v>
      </c>
    </row>
    <row r="4516" spans="1:7" x14ac:dyDescent="0.25">
      <c r="A4516" s="160" t="s">
        <v>5519</v>
      </c>
      <c r="B4516" s="160" t="s">
        <v>5528</v>
      </c>
      <c r="E4516" s="227">
        <v>43373</v>
      </c>
      <c r="F4516" s="228">
        <v>79169.490000000005</v>
      </c>
      <c r="G4516" s="229">
        <v>1.5099999999999999E-2</v>
      </c>
    </row>
    <row r="4517" spans="1:7" x14ac:dyDescent="0.25">
      <c r="A4517" s="160" t="s">
        <v>5519</v>
      </c>
      <c r="B4517" s="160" t="s">
        <v>5529</v>
      </c>
      <c r="E4517" s="227">
        <v>43404</v>
      </c>
      <c r="F4517" s="228">
        <v>79169.490000000005</v>
      </c>
      <c r="G4517" s="229">
        <v>1.5099999999999999E-2</v>
      </c>
    </row>
    <row r="4518" spans="1:7" x14ac:dyDescent="0.25">
      <c r="A4518" s="160" t="s">
        <v>5519</v>
      </c>
      <c r="B4518" s="160" t="s">
        <v>5530</v>
      </c>
      <c r="E4518" s="227">
        <v>43434</v>
      </c>
      <c r="F4518" s="228">
        <v>79169.490000000005</v>
      </c>
      <c r="G4518" s="229">
        <v>1.5099999999999999E-2</v>
      </c>
    </row>
    <row r="4519" spans="1:7" x14ac:dyDescent="0.25">
      <c r="A4519" s="160" t="s">
        <v>5519</v>
      </c>
      <c r="B4519" s="160" t="s">
        <v>5531</v>
      </c>
      <c r="E4519" s="227">
        <v>43465</v>
      </c>
      <c r="F4519" s="228">
        <v>79169.490000000005</v>
      </c>
      <c r="G4519" s="229">
        <v>1.5099999999999999E-2</v>
      </c>
    </row>
    <row r="4520" spans="1:7" x14ac:dyDescent="0.25">
      <c r="A4520" s="160" t="s">
        <v>5532</v>
      </c>
      <c r="B4520" s="160" t="s">
        <v>5533</v>
      </c>
      <c r="E4520" s="227">
        <v>43131</v>
      </c>
      <c r="F4520" s="228">
        <v>0</v>
      </c>
      <c r="G4520" s="229">
        <v>2.3100000000000002E-2</v>
      </c>
    </row>
    <row r="4521" spans="1:7" x14ac:dyDescent="0.25">
      <c r="A4521" s="160" t="s">
        <v>5532</v>
      </c>
      <c r="B4521" s="160" t="s">
        <v>5534</v>
      </c>
      <c r="E4521" s="227">
        <v>43159</v>
      </c>
      <c r="F4521" s="228">
        <v>0</v>
      </c>
      <c r="G4521" s="229">
        <v>2.3100000000000002E-2</v>
      </c>
    </row>
    <row r="4522" spans="1:7" x14ac:dyDescent="0.25">
      <c r="A4522" s="160" t="s">
        <v>5532</v>
      </c>
      <c r="B4522" s="160" t="s">
        <v>5535</v>
      </c>
      <c r="E4522" s="227">
        <v>43190</v>
      </c>
      <c r="F4522" s="228">
        <v>0</v>
      </c>
      <c r="G4522" s="229">
        <v>2.3100000000000002E-2</v>
      </c>
    </row>
    <row r="4523" spans="1:7" x14ac:dyDescent="0.25">
      <c r="A4523" s="160" t="s">
        <v>5532</v>
      </c>
      <c r="B4523" s="160" t="s">
        <v>5536</v>
      </c>
      <c r="E4523" s="227">
        <v>43220</v>
      </c>
      <c r="F4523" s="228">
        <v>0</v>
      </c>
      <c r="G4523" s="229">
        <v>2.3100000000000002E-2</v>
      </c>
    </row>
    <row r="4524" spans="1:7" x14ac:dyDescent="0.25">
      <c r="A4524" s="160" t="s">
        <v>5532</v>
      </c>
      <c r="B4524" s="160" t="s">
        <v>5537</v>
      </c>
      <c r="E4524" s="227">
        <v>43251</v>
      </c>
      <c r="F4524" s="228">
        <v>0</v>
      </c>
      <c r="G4524" s="229">
        <v>2.3100000000000002E-2</v>
      </c>
    </row>
    <row r="4525" spans="1:7" x14ac:dyDescent="0.25">
      <c r="A4525" s="160" t="s">
        <v>5532</v>
      </c>
      <c r="B4525" s="160" t="s">
        <v>5538</v>
      </c>
      <c r="E4525" s="227">
        <v>43281</v>
      </c>
      <c r="F4525" s="228">
        <v>0</v>
      </c>
      <c r="G4525" s="229">
        <v>2.3100000000000002E-2</v>
      </c>
    </row>
    <row r="4526" spans="1:7" x14ac:dyDescent="0.25">
      <c r="A4526" s="160" t="s">
        <v>5532</v>
      </c>
      <c r="B4526" s="160" t="s">
        <v>5539</v>
      </c>
      <c r="E4526" s="227">
        <v>43312</v>
      </c>
      <c r="F4526" s="228">
        <v>0</v>
      </c>
      <c r="G4526" s="229">
        <v>2.3100000000000002E-2</v>
      </c>
    </row>
    <row r="4527" spans="1:7" x14ac:dyDescent="0.25">
      <c r="A4527" s="160" t="s">
        <v>5532</v>
      </c>
      <c r="B4527" s="160" t="s">
        <v>5540</v>
      </c>
      <c r="E4527" s="227">
        <v>43343</v>
      </c>
      <c r="F4527" s="228">
        <v>0</v>
      </c>
      <c r="G4527" s="229">
        <v>2.3100000000000002E-2</v>
      </c>
    </row>
    <row r="4528" spans="1:7" x14ac:dyDescent="0.25">
      <c r="A4528" s="160" t="s">
        <v>5532</v>
      </c>
      <c r="B4528" s="160" t="s">
        <v>5541</v>
      </c>
      <c r="E4528" s="227">
        <v>43373</v>
      </c>
      <c r="F4528" s="228">
        <v>0</v>
      </c>
      <c r="G4528" s="229">
        <v>2.3100000000000002E-2</v>
      </c>
    </row>
    <row r="4529" spans="1:7" x14ac:dyDescent="0.25">
      <c r="A4529" s="160" t="s">
        <v>5532</v>
      </c>
      <c r="B4529" s="160" t="s">
        <v>5542</v>
      </c>
      <c r="E4529" s="227">
        <v>43404</v>
      </c>
      <c r="F4529" s="228">
        <v>0</v>
      </c>
      <c r="G4529" s="229">
        <v>2.3100000000000002E-2</v>
      </c>
    </row>
    <row r="4530" spans="1:7" x14ac:dyDescent="0.25">
      <c r="A4530" s="160" t="s">
        <v>5532</v>
      </c>
      <c r="B4530" s="160" t="s">
        <v>5543</v>
      </c>
      <c r="E4530" s="227">
        <v>43434</v>
      </c>
      <c r="F4530" s="228">
        <v>0</v>
      </c>
      <c r="G4530" s="229">
        <v>2.3100000000000002E-2</v>
      </c>
    </row>
    <row r="4531" spans="1:7" x14ac:dyDescent="0.25">
      <c r="A4531" s="160" t="s">
        <v>5532</v>
      </c>
      <c r="B4531" s="160" t="s">
        <v>5544</v>
      </c>
      <c r="E4531" s="227">
        <v>43465</v>
      </c>
      <c r="F4531" s="228">
        <v>0</v>
      </c>
      <c r="G4531" s="229">
        <v>2.3100000000000002E-2</v>
      </c>
    </row>
    <row r="4532" spans="1:7" x14ac:dyDescent="0.25">
      <c r="A4532" s="160" t="s">
        <v>5545</v>
      </c>
      <c r="B4532" s="160" t="s">
        <v>5546</v>
      </c>
      <c r="E4532" s="227">
        <v>43131</v>
      </c>
      <c r="F4532" s="228">
        <v>0</v>
      </c>
      <c r="G4532" s="229">
        <v>2.3100000000000002E-2</v>
      </c>
    </row>
    <row r="4533" spans="1:7" x14ac:dyDescent="0.25">
      <c r="A4533" s="160" t="s">
        <v>5545</v>
      </c>
      <c r="B4533" s="160" t="s">
        <v>5547</v>
      </c>
      <c r="E4533" s="227">
        <v>43159</v>
      </c>
      <c r="F4533" s="228">
        <v>0</v>
      </c>
      <c r="G4533" s="229">
        <v>2.3100000000000002E-2</v>
      </c>
    </row>
    <row r="4534" spans="1:7" x14ac:dyDescent="0.25">
      <c r="A4534" s="160" t="s">
        <v>5545</v>
      </c>
      <c r="B4534" s="160" t="s">
        <v>5548</v>
      </c>
      <c r="E4534" s="227">
        <v>43190</v>
      </c>
      <c r="F4534" s="228">
        <v>0</v>
      </c>
      <c r="G4534" s="229">
        <v>2.3100000000000002E-2</v>
      </c>
    </row>
    <row r="4535" spans="1:7" x14ac:dyDescent="0.25">
      <c r="A4535" s="160" t="s">
        <v>5545</v>
      </c>
      <c r="B4535" s="160" t="s">
        <v>5549</v>
      </c>
      <c r="E4535" s="227">
        <v>43220</v>
      </c>
      <c r="F4535" s="228">
        <v>0</v>
      </c>
      <c r="G4535" s="229">
        <v>2.3100000000000002E-2</v>
      </c>
    </row>
    <row r="4536" spans="1:7" x14ac:dyDescent="0.25">
      <c r="A4536" s="160" t="s">
        <v>5545</v>
      </c>
      <c r="B4536" s="160" t="s">
        <v>5550</v>
      </c>
      <c r="E4536" s="227">
        <v>43251</v>
      </c>
      <c r="F4536" s="228">
        <v>0</v>
      </c>
      <c r="G4536" s="229">
        <v>2.3100000000000002E-2</v>
      </c>
    </row>
    <row r="4537" spans="1:7" x14ac:dyDescent="0.25">
      <c r="A4537" s="160" t="s">
        <v>5545</v>
      </c>
      <c r="B4537" s="160" t="s">
        <v>5551</v>
      </c>
      <c r="E4537" s="227">
        <v>43281</v>
      </c>
      <c r="F4537" s="228">
        <v>0</v>
      </c>
      <c r="G4537" s="229">
        <v>2.3100000000000002E-2</v>
      </c>
    </row>
    <row r="4538" spans="1:7" x14ac:dyDescent="0.25">
      <c r="A4538" s="160" t="s">
        <v>5545</v>
      </c>
      <c r="B4538" s="160" t="s">
        <v>5552</v>
      </c>
      <c r="E4538" s="227">
        <v>43312</v>
      </c>
      <c r="F4538" s="228">
        <v>0</v>
      </c>
      <c r="G4538" s="229">
        <v>2.3100000000000002E-2</v>
      </c>
    </row>
    <row r="4539" spans="1:7" x14ac:dyDescent="0.25">
      <c r="A4539" s="160" t="s">
        <v>5545</v>
      </c>
      <c r="B4539" s="160" t="s">
        <v>5553</v>
      </c>
      <c r="E4539" s="227">
        <v>43343</v>
      </c>
      <c r="F4539" s="228">
        <v>0</v>
      </c>
      <c r="G4539" s="229">
        <v>2.3100000000000002E-2</v>
      </c>
    </row>
    <row r="4540" spans="1:7" x14ac:dyDescent="0.25">
      <c r="A4540" s="160" t="s">
        <v>5545</v>
      </c>
      <c r="B4540" s="160" t="s">
        <v>5554</v>
      </c>
      <c r="E4540" s="227">
        <v>43373</v>
      </c>
      <c r="F4540" s="228">
        <v>0</v>
      </c>
      <c r="G4540" s="229">
        <v>2.3100000000000002E-2</v>
      </c>
    </row>
    <row r="4541" spans="1:7" x14ac:dyDescent="0.25">
      <c r="A4541" s="160" t="s">
        <v>5545</v>
      </c>
      <c r="B4541" s="160" t="s">
        <v>5555</v>
      </c>
      <c r="E4541" s="227">
        <v>43404</v>
      </c>
      <c r="F4541" s="228">
        <v>0</v>
      </c>
      <c r="G4541" s="229">
        <v>2.3100000000000002E-2</v>
      </c>
    </row>
    <row r="4542" spans="1:7" x14ac:dyDescent="0.25">
      <c r="A4542" s="160" t="s">
        <v>5545</v>
      </c>
      <c r="B4542" s="160" t="s">
        <v>5556</v>
      </c>
      <c r="E4542" s="227">
        <v>43434</v>
      </c>
      <c r="F4542" s="228">
        <v>0</v>
      </c>
      <c r="G4542" s="229">
        <v>2.3100000000000002E-2</v>
      </c>
    </row>
    <row r="4543" spans="1:7" x14ac:dyDescent="0.25">
      <c r="A4543" s="160" t="s">
        <v>5545</v>
      </c>
      <c r="B4543" s="160" t="s">
        <v>5557</v>
      </c>
      <c r="E4543" s="227">
        <v>43465</v>
      </c>
      <c r="F4543" s="228">
        <v>0</v>
      </c>
      <c r="G4543" s="229">
        <v>2.3100000000000002E-2</v>
      </c>
    </row>
    <row r="4544" spans="1:7" x14ac:dyDescent="0.25">
      <c r="A4544" s="160" t="s">
        <v>5558</v>
      </c>
      <c r="B4544" s="160" t="s">
        <v>5559</v>
      </c>
      <c r="E4544" s="227">
        <v>43131</v>
      </c>
      <c r="F4544" s="228">
        <v>0</v>
      </c>
      <c r="G4544" s="229">
        <v>2.3100000000000002E-2</v>
      </c>
    </row>
    <row r="4545" spans="1:7" x14ac:dyDescent="0.25">
      <c r="A4545" s="160" t="s">
        <v>5558</v>
      </c>
      <c r="B4545" s="160" t="s">
        <v>5560</v>
      </c>
      <c r="E4545" s="227">
        <v>43159</v>
      </c>
      <c r="F4545" s="228">
        <v>0</v>
      </c>
      <c r="G4545" s="229">
        <v>2.3100000000000002E-2</v>
      </c>
    </row>
    <row r="4546" spans="1:7" x14ac:dyDescent="0.25">
      <c r="A4546" s="160" t="s">
        <v>5558</v>
      </c>
      <c r="B4546" s="160" t="s">
        <v>5561</v>
      </c>
      <c r="E4546" s="227">
        <v>43190</v>
      </c>
      <c r="F4546" s="228">
        <v>0</v>
      </c>
      <c r="G4546" s="229">
        <v>2.3100000000000002E-2</v>
      </c>
    </row>
    <row r="4547" spans="1:7" x14ac:dyDescent="0.25">
      <c r="A4547" s="160" t="s">
        <v>5558</v>
      </c>
      <c r="B4547" s="160" t="s">
        <v>5562</v>
      </c>
      <c r="E4547" s="227">
        <v>43220</v>
      </c>
      <c r="F4547" s="228">
        <v>0</v>
      </c>
      <c r="G4547" s="229">
        <v>2.3100000000000002E-2</v>
      </c>
    </row>
    <row r="4548" spans="1:7" x14ac:dyDescent="0.25">
      <c r="A4548" s="160" t="s">
        <v>5558</v>
      </c>
      <c r="B4548" s="160" t="s">
        <v>5563</v>
      </c>
      <c r="E4548" s="227">
        <v>43251</v>
      </c>
      <c r="F4548" s="228">
        <v>0</v>
      </c>
      <c r="G4548" s="229">
        <v>2.3100000000000002E-2</v>
      </c>
    </row>
    <row r="4549" spans="1:7" x14ac:dyDescent="0.25">
      <c r="A4549" s="160" t="s">
        <v>5558</v>
      </c>
      <c r="B4549" s="160" t="s">
        <v>5564</v>
      </c>
      <c r="E4549" s="227">
        <v>43281</v>
      </c>
      <c r="F4549" s="228">
        <v>0</v>
      </c>
      <c r="G4549" s="229">
        <v>2.3100000000000002E-2</v>
      </c>
    </row>
    <row r="4550" spans="1:7" x14ac:dyDescent="0.25">
      <c r="A4550" s="160" t="s">
        <v>5558</v>
      </c>
      <c r="B4550" s="160" t="s">
        <v>5565</v>
      </c>
      <c r="E4550" s="227">
        <v>43312</v>
      </c>
      <c r="F4550" s="228">
        <v>0</v>
      </c>
      <c r="G4550" s="229">
        <v>2.3100000000000002E-2</v>
      </c>
    </row>
    <row r="4551" spans="1:7" x14ac:dyDescent="0.25">
      <c r="A4551" s="160" t="s">
        <v>5558</v>
      </c>
      <c r="B4551" s="160" t="s">
        <v>5566</v>
      </c>
      <c r="E4551" s="227">
        <v>43343</v>
      </c>
      <c r="F4551" s="228">
        <v>0</v>
      </c>
      <c r="G4551" s="229">
        <v>2.3100000000000002E-2</v>
      </c>
    </row>
    <row r="4552" spans="1:7" x14ac:dyDescent="0.25">
      <c r="A4552" s="160" t="s">
        <v>5558</v>
      </c>
      <c r="B4552" s="160" t="s">
        <v>5567</v>
      </c>
      <c r="E4552" s="227">
        <v>43373</v>
      </c>
      <c r="F4552" s="228">
        <v>0</v>
      </c>
      <c r="G4552" s="229">
        <v>2.3100000000000002E-2</v>
      </c>
    </row>
    <row r="4553" spans="1:7" x14ac:dyDescent="0.25">
      <c r="A4553" s="160" t="s">
        <v>5558</v>
      </c>
      <c r="B4553" s="160" t="s">
        <v>5568</v>
      </c>
      <c r="E4553" s="227">
        <v>43404</v>
      </c>
      <c r="F4553" s="228">
        <v>0</v>
      </c>
      <c r="G4553" s="229">
        <v>2.3100000000000002E-2</v>
      </c>
    </row>
    <row r="4554" spans="1:7" x14ac:dyDescent="0.25">
      <c r="A4554" s="160" t="s">
        <v>5558</v>
      </c>
      <c r="B4554" s="160" t="s">
        <v>5569</v>
      </c>
      <c r="E4554" s="227">
        <v>43434</v>
      </c>
      <c r="F4554" s="228">
        <v>0</v>
      </c>
      <c r="G4554" s="229">
        <v>2.3100000000000002E-2</v>
      </c>
    </row>
    <row r="4555" spans="1:7" x14ac:dyDescent="0.25">
      <c r="A4555" s="160" t="s">
        <v>5558</v>
      </c>
      <c r="B4555" s="160" t="s">
        <v>5570</v>
      </c>
      <c r="E4555" s="227">
        <v>43465</v>
      </c>
      <c r="F4555" s="228">
        <v>0</v>
      </c>
      <c r="G4555" s="229">
        <v>2.3100000000000002E-2</v>
      </c>
    </row>
    <row r="4556" spans="1:7" x14ac:dyDescent="0.25">
      <c r="A4556" s="160" t="s">
        <v>5571</v>
      </c>
      <c r="B4556" s="160" t="s">
        <v>5572</v>
      </c>
      <c r="E4556" s="227">
        <v>43131</v>
      </c>
      <c r="F4556" s="228">
        <v>38758572.109999999</v>
      </c>
      <c r="G4556" s="229">
        <v>2.3100000000000002E-2</v>
      </c>
    </row>
    <row r="4557" spans="1:7" x14ac:dyDescent="0.25">
      <c r="A4557" s="160" t="s">
        <v>5571</v>
      </c>
      <c r="B4557" s="160" t="s">
        <v>5573</v>
      </c>
      <c r="E4557" s="227">
        <v>43159</v>
      </c>
      <c r="F4557" s="228">
        <v>38758572.109999999</v>
      </c>
      <c r="G4557" s="229">
        <v>2.3100000000000002E-2</v>
      </c>
    </row>
    <row r="4558" spans="1:7" x14ac:dyDescent="0.25">
      <c r="A4558" s="160" t="s">
        <v>5571</v>
      </c>
      <c r="B4558" s="160" t="s">
        <v>5574</v>
      </c>
      <c r="E4558" s="227">
        <v>43190</v>
      </c>
      <c r="F4558" s="228">
        <v>38758572.109999999</v>
      </c>
      <c r="G4558" s="229">
        <v>2.3100000000000002E-2</v>
      </c>
    </row>
    <row r="4559" spans="1:7" x14ac:dyDescent="0.25">
      <c r="A4559" s="160" t="s">
        <v>5571</v>
      </c>
      <c r="B4559" s="160" t="s">
        <v>5575</v>
      </c>
      <c r="E4559" s="227">
        <v>43220</v>
      </c>
      <c r="F4559" s="228">
        <v>38758572.109999999</v>
      </c>
      <c r="G4559" s="229">
        <v>2.3100000000000002E-2</v>
      </c>
    </row>
    <row r="4560" spans="1:7" x14ac:dyDescent="0.25">
      <c r="A4560" s="160" t="s">
        <v>5571</v>
      </c>
      <c r="B4560" s="160" t="s">
        <v>5576</v>
      </c>
      <c r="E4560" s="227">
        <v>43251</v>
      </c>
      <c r="F4560" s="228">
        <v>38758572.109999999</v>
      </c>
      <c r="G4560" s="229">
        <v>2.3100000000000002E-2</v>
      </c>
    </row>
    <row r="4561" spans="1:7" x14ac:dyDescent="0.25">
      <c r="A4561" s="160" t="s">
        <v>5571</v>
      </c>
      <c r="B4561" s="160" t="s">
        <v>5577</v>
      </c>
      <c r="E4561" s="227">
        <v>43281</v>
      </c>
      <c r="F4561" s="228">
        <v>38758572.109999999</v>
      </c>
      <c r="G4561" s="229">
        <v>2.3100000000000002E-2</v>
      </c>
    </row>
    <row r="4562" spans="1:7" x14ac:dyDescent="0.25">
      <c r="A4562" s="160" t="s">
        <v>5571</v>
      </c>
      <c r="B4562" s="160" t="s">
        <v>5578</v>
      </c>
      <c r="E4562" s="227">
        <v>43312</v>
      </c>
      <c r="F4562" s="228">
        <v>38758572.109999999</v>
      </c>
      <c r="G4562" s="229">
        <v>2.3100000000000002E-2</v>
      </c>
    </row>
    <row r="4563" spans="1:7" x14ac:dyDescent="0.25">
      <c r="A4563" s="160" t="s">
        <v>5571</v>
      </c>
      <c r="B4563" s="160" t="s">
        <v>5579</v>
      </c>
      <c r="E4563" s="227">
        <v>43343</v>
      </c>
      <c r="F4563" s="228">
        <v>38758572.109999999</v>
      </c>
      <c r="G4563" s="229">
        <v>2.3100000000000002E-2</v>
      </c>
    </row>
    <row r="4564" spans="1:7" x14ac:dyDescent="0.25">
      <c r="A4564" s="160" t="s">
        <v>5571</v>
      </c>
      <c r="B4564" s="160" t="s">
        <v>5580</v>
      </c>
      <c r="E4564" s="227">
        <v>43373</v>
      </c>
      <c r="F4564" s="228">
        <v>38758572.109999999</v>
      </c>
      <c r="G4564" s="229">
        <v>2.3100000000000002E-2</v>
      </c>
    </row>
    <row r="4565" spans="1:7" x14ac:dyDescent="0.25">
      <c r="A4565" s="160" t="s">
        <v>5571</v>
      </c>
      <c r="B4565" s="160" t="s">
        <v>5581</v>
      </c>
      <c r="E4565" s="227">
        <v>43404</v>
      </c>
      <c r="F4565" s="228">
        <v>38758572.109999999</v>
      </c>
      <c r="G4565" s="229">
        <v>2.3100000000000002E-2</v>
      </c>
    </row>
    <row r="4566" spans="1:7" x14ac:dyDescent="0.25">
      <c r="A4566" s="160" t="s">
        <v>5571</v>
      </c>
      <c r="B4566" s="160" t="s">
        <v>5582</v>
      </c>
      <c r="E4566" s="227">
        <v>43434</v>
      </c>
      <c r="F4566" s="228">
        <v>38758572.109999999</v>
      </c>
      <c r="G4566" s="229">
        <v>2.3100000000000002E-2</v>
      </c>
    </row>
    <row r="4567" spans="1:7" x14ac:dyDescent="0.25">
      <c r="A4567" s="160" t="s">
        <v>5571</v>
      </c>
      <c r="B4567" s="160" t="s">
        <v>5583</v>
      </c>
      <c r="E4567" s="227">
        <v>43465</v>
      </c>
      <c r="F4567" s="228">
        <v>38758572.109999999</v>
      </c>
      <c r="G4567" s="229">
        <v>2.3100000000000002E-2</v>
      </c>
    </row>
    <row r="4568" spans="1:7" x14ac:dyDescent="0.25">
      <c r="A4568" s="160" t="s">
        <v>5584</v>
      </c>
      <c r="B4568" s="160" t="s">
        <v>5585</v>
      </c>
      <c r="E4568" s="227">
        <v>43131</v>
      </c>
      <c r="F4568" s="228">
        <v>0</v>
      </c>
      <c r="G4568" s="229">
        <v>2.3100000000000002E-2</v>
      </c>
    </row>
    <row r="4569" spans="1:7" x14ac:dyDescent="0.25">
      <c r="A4569" s="160" t="s">
        <v>5584</v>
      </c>
      <c r="B4569" s="160" t="s">
        <v>5586</v>
      </c>
      <c r="E4569" s="227">
        <v>43159</v>
      </c>
      <c r="F4569" s="228">
        <v>0</v>
      </c>
      <c r="G4569" s="229">
        <v>2.3100000000000002E-2</v>
      </c>
    </row>
    <row r="4570" spans="1:7" x14ac:dyDescent="0.25">
      <c r="A4570" s="160" t="s">
        <v>5584</v>
      </c>
      <c r="B4570" s="160" t="s">
        <v>5587</v>
      </c>
      <c r="E4570" s="227">
        <v>43190</v>
      </c>
      <c r="F4570" s="228">
        <v>0</v>
      </c>
      <c r="G4570" s="229">
        <v>2.3100000000000002E-2</v>
      </c>
    </row>
    <row r="4571" spans="1:7" x14ac:dyDescent="0.25">
      <c r="A4571" s="160" t="s">
        <v>5584</v>
      </c>
      <c r="B4571" s="160" t="s">
        <v>5588</v>
      </c>
      <c r="E4571" s="227">
        <v>43220</v>
      </c>
      <c r="F4571" s="228">
        <v>0</v>
      </c>
      <c r="G4571" s="229">
        <v>2.3100000000000002E-2</v>
      </c>
    </row>
    <row r="4572" spans="1:7" x14ac:dyDescent="0.25">
      <c r="A4572" s="160" t="s">
        <v>5584</v>
      </c>
      <c r="B4572" s="160" t="s">
        <v>5589</v>
      </c>
      <c r="E4572" s="227">
        <v>43251</v>
      </c>
      <c r="F4572" s="228">
        <v>0</v>
      </c>
      <c r="G4572" s="229">
        <v>2.3100000000000002E-2</v>
      </c>
    </row>
    <row r="4573" spans="1:7" x14ac:dyDescent="0.25">
      <c r="A4573" s="160" t="s">
        <v>5584</v>
      </c>
      <c r="B4573" s="160" t="s">
        <v>5590</v>
      </c>
      <c r="E4573" s="227">
        <v>43281</v>
      </c>
      <c r="F4573" s="228">
        <v>0</v>
      </c>
      <c r="G4573" s="229">
        <v>2.3100000000000002E-2</v>
      </c>
    </row>
    <row r="4574" spans="1:7" x14ac:dyDescent="0.25">
      <c r="A4574" s="160" t="s">
        <v>5584</v>
      </c>
      <c r="B4574" s="160" t="s">
        <v>5591</v>
      </c>
      <c r="E4574" s="227">
        <v>43312</v>
      </c>
      <c r="F4574" s="228">
        <v>0</v>
      </c>
      <c r="G4574" s="229">
        <v>2.3100000000000002E-2</v>
      </c>
    </row>
    <row r="4575" spans="1:7" x14ac:dyDescent="0.25">
      <c r="A4575" s="160" t="s">
        <v>5584</v>
      </c>
      <c r="B4575" s="160" t="s">
        <v>5592</v>
      </c>
      <c r="E4575" s="227">
        <v>43343</v>
      </c>
      <c r="F4575" s="228">
        <v>0</v>
      </c>
      <c r="G4575" s="229">
        <v>2.3100000000000002E-2</v>
      </c>
    </row>
    <row r="4576" spans="1:7" x14ac:dyDescent="0.25">
      <c r="A4576" s="160" t="s">
        <v>5584</v>
      </c>
      <c r="B4576" s="160" t="s">
        <v>5593</v>
      </c>
      <c r="E4576" s="227">
        <v>43373</v>
      </c>
      <c r="F4576" s="228">
        <v>0</v>
      </c>
      <c r="G4576" s="229">
        <v>2.3100000000000002E-2</v>
      </c>
    </row>
    <row r="4577" spans="1:7" x14ac:dyDescent="0.25">
      <c r="A4577" s="160" t="s">
        <v>5584</v>
      </c>
      <c r="B4577" s="160" t="s">
        <v>5594</v>
      </c>
      <c r="E4577" s="227">
        <v>43404</v>
      </c>
      <c r="F4577" s="228">
        <v>0</v>
      </c>
      <c r="G4577" s="229">
        <v>2.3100000000000002E-2</v>
      </c>
    </row>
    <row r="4578" spans="1:7" x14ac:dyDescent="0.25">
      <c r="A4578" s="160" t="s">
        <v>5584</v>
      </c>
      <c r="B4578" s="160" t="s">
        <v>5595</v>
      </c>
      <c r="E4578" s="227">
        <v>43434</v>
      </c>
      <c r="F4578" s="228">
        <v>0</v>
      </c>
      <c r="G4578" s="229">
        <v>2.3100000000000002E-2</v>
      </c>
    </row>
    <row r="4579" spans="1:7" x14ac:dyDescent="0.25">
      <c r="A4579" s="160" t="s">
        <v>5584</v>
      </c>
      <c r="B4579" s="160" t="s">
        <v>5596</v>
      </c>
      <c r="E4579" s="227">
        <v>43465</v>
      </c>
      <c r="F4579" s="228">
        <v>0</v>
      </c>
      <c r="G4579" s="229">
        <v>2.3100000000000002E-2</v>
      </c>
    </row>
    <row r="4580" spans="1:7" x14ac:dyDescent="0.25">
      <c r="A4580" s="160" t="s">
        <v>5597</v>
      </c>
      <c r="B4580" s="160" t="s">
        <v>5598</v>
      </c>
      <c r="E4580" s="227">
        <v>43131</v>
      </c>
      <c r="F4580" s="228">
        <v>21135002.129999999</v>
      </c>
      <c r="G4580" s="229">
        <v>2.3100000000000002E-2</v>
      </c>
    </row>
    <row r="4581" spans="1:7" x14ac:dyDescent="0.25">
      <c r="A4581" s="160" t="s">
        <v>5597</v>
      </c>
      <c r="B4581" s="160" t="s">
        <v>5599</v>
      </c>
      <c r="E4581" s="227">
        <v>43159</v>
      </c>
      <c r="F4581" s="228">
        <v>21200847.379999999</v>
      </c>
      <c r="G4581" s="229">
        <v>2.3100000000000002E-2</v>
      </c>
    </row>
    <row r="4582" spans="1:7" x14ac:dyDescent="0.25">
      <c r="A4582" s="160" t="s">
        <v>5597</v>
      </c>
      <c r="B4582" s="160" t="s">
        <v>5600</v>
      </c>
      <c r="E4582" s="227">
        <v>43190</v>
      </c>
      <c r="F4582" s="228">
        <v>21206244.809999999</v>
      </c>
      <c r="G4582" s="229">
        <v>2.3100000000000002E-2</v>
      </c>
    </row>
    <row r="4583" spans="1:7" x14ac:dyDescent="0.25">
      <c r="A4583" s="160" t="s">
        <v>5597</v>
      </c>
      <c r="B4583" s="160" t="s">
        <v>5601</v>
      </c>
      <c r="E4583" s="227">
        <v>43220</v>
      </c>
      <c r="F4583" s="228">
        <v>21213084.260000002</v>
      </c>
      <c r="G4583" s="229">
        <v>2.3100000000000002E-2</v>
      </c>
    </row>
    <row r="4584" spans="1:7" x14ac:dyDescent="0.25">
      <c r="A4584" s="160" t="s">
        <v>5597</v>
      </c>
      <c r="B4584" s="160" t="s">
        <v>5602</v>
      </c>
      <c r="E4584" s="227">
        <v>43251</v>
      </c>
      <c r="F4584" s="228">
        <v>21224815.559999999</v>
      </c>
      <c r="G4584" s="229">
        <v>2.3100000000000002E-2</v>
      </c>
    </row>
    <row r="4585" spans="1:7" x14ac:dyDescent="0.25">
      <c r="A4585" s="160" t="s">
        <v>5597</v>
      </c>
      <c r="B4585" s="160" t="s">
        <v>5603</v>
      </c>
      <c r="E4585" s="227">
        <v>43281</v>
      </c>
      <c r="F4585" s="228">
        <v>21235240.710000001</v>
      </c>
      <c r="G4585" s="229">
        <v>2.3100000000000002E-2</v>
      </c>
    </row>
    <row r="4586" spans="1:7" x14ac:dyDescent="0.25">
      <c r="A4586" s="160" t="s">
        <v>5597</v>
      </c>
      <c r="B4586" s="160" t="s">
        <v>5604</v>
      </c>
      <c r="E4586" s="227">
        <v>43312</v>
      </c>
      <c r="F4586" s="228">
        <v>21244537.949999999</v>
      </c>
      <c r="G4586" s="229">
        <v>2.3100000000000002E-2</v>
      </c>
    </row>
    <row r="4587" spans="1:7" x14ac:dyDescent="0.25">
      <c r="A4587" s="160" t="s">
        <v>5597</v>
      </c>
      <c r="B4587" s="160" t="s">
        <v>5605</v>
      </c>
      <c r="E4587" s="227">
        <v>43343</v>
      </c>
      <c r="F4587" s="228">
        <v>21256945.030000001</v>
      </c>
      <c r="G4587" s="229">
        <v>2.3100000000000002E-2</v>
      </c>
    </row>
    <row r="4588" spans="1:7" x14ac:dyDescent="0.25">
      <c r="A4588" s="160" t="s">
        <v>5597</v>
      </c>
      <c r="B4588" s="160" t="s">
        <v>5606</v>
      </c>
      <c r="E4588" s="227">
        <v>43373</v>
      </c>
      <c r="F4588" s="228">
        <v>21312447.25</v>
      </c>
      <c r="G4588" s="229">
        <v>2.3100000000000002E-2</v>
      </c>
    </row>
    <row r="4589" spans="1:7" x14ac:dyDescent="0.25">
      <c r="A4589" s="160" t="s">
        <v>5597</v>
      </c>
      <c r="B4589" s="160" t="s">
        <v>5607</v>
      </c>
      <c r="E4589" s="227">
        <v>43404</v>
      </c>
      <c r="F4589" s="228">
        <v>21377655.23</v>
      </c>
      <c r="G4589" s="229">
        <v>2.3100000000000002E-2</v>
      </c>
    </row>
    <row r="4590" spans="1:7" x14ac:dyDescent="0.25">
      <c r="A4590" s="160" t="s">
        <v>5597</v>
      </c>
      <c r="B4590" s="160" t="s">
        <v>5608</v>
      </c>
      <c r="E4590" s="227">
        <v>43434</v>
      </c>
      <c r="F4590" s="228">
        <v>21403479.350000001</v>
      </c>
      <c r="G4590" s="229">
        <v>2.3100000000000002E-2</v>
      </c>
    </row>
    <row r="4591" spans="1:7" x14ac:dyDescent="0.25">
      <c r="A4591" s="160" t="s">
        <v>5597</v>
      </c>
      <c r="B4591" s="160" t="s">
        <v>5609</v>
      </c>
      <c r="E4591" s="227">
        <v>43465</v>
      </c>
      <c r="F4591" s="228">
        <v>21422218.489999998</v>
      </c>
      <c r="G4591" s="229">
        <v>2.3100000000000002E-2</v>
      </c>
    </row>
    <row r="4592" spans="1:7" x14ac:dyDescent="0.25">
      <c r="A4592" s="160" t="s">
        <v>5610</v>
      </c>
      <c r="B4592" s="160" t="s">
        <v>5611</v>
      </c>
      <c r="E4592" s="227">
        <v>43131</v>
      </c>
      <c r="F4592" s="228">
        <v>0</v>
      </c>
      <c r="G4592" s="229">
        <v>2.3100000000000002E-2</v>
      </c>
    </row>
    <row r="4593" spans="1:7" x14ac:dyDescent="0.25">
      <c r="A4593" s="160" t="s">
        <v>5610</v>
      </c>
      <c r="B4593" s="160" t="s">
        <v>5612</v>
      </c>
      <c r="E4593" s="227">
        <v>43159</v>
      </c>
      <c r="F4593" s="228">
        <v>0</v>
      </c>
      <c r="G4593" s="229">
        <v>2.3100000000000002E-2</v>
      </c>
    </row>
    <row r="4594" spans="1:7" x14ac:dyDescent="0.25">
      <c r="A4594" s="160" t="s">
        <v>5610</v>
      </c>
      <c r="B4594" s="160" t="s">
        <v>5613</v>
      </c>
      <c r="E4594" s="227">
        <v>43190</v>
      </c>
      <c r="F4594" s="228">
        <v>0</v>
      </c>
      <c r="G4594" s="229">
        <v>2.3100000000000002E-2</v>
      </c>
    </row>
    <row r="4595" spans="1:7" x14ac:dyDescent="0.25">
      <c r="A4595" s="160" t="s">
        <v>5610</v>
      </c>
      <c r="B4595" s="160" t="s">
        <v>5614</v>
      </c>
      <c r="E4595" s="227">
        <v>43220</v>
      </c>
      <c r="F4595" s="228">
        <v>0</v>
      </c>
      <c r="G4595" s="229">
        <v>2.3100000000000002E-2</v>
      </c>
    </row>
    <row r="4596" spans="1:7" x14ac:dyDescent="0.25">
      <c r="A4596" s="160" t="s">
        <v>5610</v>
      </c>
      <c r="B4596" s="160" t="s">
        <v>5615</v>
      </c>
      <c r="E4596" s="227">
        <v>43251</v>
      </c>
      <c r="F4596" s="228">
        <v>0</v>
      </c>
      <c r="G4596" s="229">
        <v>2.3100000000000002E-2</v>
      </c>
    </row>
    <row r="4597" spans="1:7" x14ac:dyDescent="0.25">
      <c r="A4597" s="160" t="s">
        <v>5610</v>
      </c>
      <c r="B4597" s="160" t="s">
        <v>5616</v>
      </c>
      <c r="E4597" s="227">
        <v>43281</v>
      </c>
      <c r="F4597" s="228">
        <v>0</v>
      </c>
      <c r="G4597" s="229">
        <v>2.3100000000000002E-2</v>
      </c>
    </row>
    <row r="4598" spans="1:7" x14ac:dyDescent="0.25">
      <c r="A4598" s="160" t="s">
        <v>5610</v>
      </c>
      <c r="B4598" s="160" t="s">
        <v>5617</v>
      </c>
      <c r="E4598" s="227">
        <v>43312</v>
      </c>
      <c r="F4598" s="228">
        <v>0</v>
      </c>
      <c r="G4598" s="229">
        <v>2.3100000000000002E-2</v>
      </c>
    </row>
    <row r="4599" spans="1:7" x14ac:dyDescent="0.25">
      <c r="A4599" s="160" t="s">
        <v>5610</v>
      </c>
      <c r="B4599" s="160" t="s">
        <v>5618</v>
      </c>
      <c r="E4599" s="227">
        <v>43343</v>
      </c>
      <c r="F4599" s="228">
        <v>0</v>
      </c>
      <c r="G4599" s="229">
        <v>2.3100000000000002E-2</v>
      </c>
    </row>
    <row r="4600" spans="1:7" x14ac:dyDescent="0.25">
      <c r="A4600" s="160" t="s">
        <v>5610</v>
      </c>
      <c r="B4600" s="160" t="s">
        <v>5619</v>
      </c>
      <c r="E4600" s="227">
        <v>43373</v>
      </c>
      <c r="F4600" s="228">
        <v>0</v>
      </c>
      <c r="G4600" s="229">
        <v>2.3100000000000002E-2</v>
      </c>
    </row>
    <row r="4601" spans="1:7" x14ac:dyDescent="0.25">
      <c r="A4601" s="160" t="s">
        <v>5610</v>
      </c>
      <c r="B4601" s="160" t="s">
        <v>5620</v>
      </c>
      <c r="E4601" s="227">
        <v>43404</v>
      </c>
      <c r="F4601" s="228">
        <v>0</v>
      </c>
      <c r="G4601" s="229">
        <v>2.3100000000000002E-2</v>
      </c>
    </row>
    <row r="4602" spans="1:7" x14ac:dyDescent="0.25">
      <c r="A4602" s="160" t="s">
        <v>5610</v>
      </c>
      <c r="B4602" s="160" t="s">
        <v>5621</v>
      </c>
      <c r="E4602" s="227">
        <v>43434</v>
      </c>
      <c r="F4602" s="228">
        <v>0</v>
      </c>
      <c r="G4602" s="229">
        <v>2.3100000000000002E-2</v>
      </c>
    </row>
    <row r="4603" spans="1:7" x14ac:dyDescent="0.25">
      <c r="A4603" s="160" t="s">
        <v>5610</v>
      </c>
      <c r="B4603" s="160" t="s">
        <v>5622</v>
      </c>
      <c r="E4603" s="227">
        <v>43465</v>
      </c>
      <c r="F4603" s="228">
        <v>0</v>
      </c>
      <c r="G4603" s="229">
        <v>2.3100000000000002E-2</v>
      </c>
    </row>
    <row r="4604" spans="1:7" x14ac:dyDescent="0.25">
      <c r="A4604" s="160" t="s">
        <v>5623</v>
      </c>
      <c r="B4604" s="160" t="s">
        <v>5624</v>
      </c>
      <c r="E4604" s="227">
        <v>43131</v>
      </c>
      <c r="F4604" s="228">
        <v>0</v>
      </c>
      <c r="G4604" s="229">
        <v>2.3100000000000002E-2</v>
      </c>
    </row>
    <row r="4605" spans="1:7" x14ac:dyDescent="0.25">
      <c r="A4605" s="160" t="s">
        <v>5623</v>
      </c>
      <c r="B4605" s="160" t="s">
        <v>5625</v>
      </c>
      <c r="E4605" s="227">
        <v>43159</v>
      </c>
      <c r="F4605" s="228">
        <v>0</v>
      </c>
      <c r="G4605" s="229">
        <v>2.3100000000000002E-2</v>
      </c>
    </row>
    <row r="4606" spans="1:7" x14ac:dyDescent="0.25">
      <c r="A4606" s="160" t="s">
        <v>5623</v>
      </c>
      <c r="B4606" s="160" t="s">
        <v>5626</v>
      </c>
      <c r="E4606" s="227">
        <v>43190</v>
      </c>
      <c r="F4606" s="228">
        <v>0</v>
      </c>
      <c r="G4606" s="229">
        <v>2.3100000000000002E-2</v>
      </c>
    </row>
    <row r="4607" spans="1:7" x14ac:dyDescent="0.25">
      <c r="A4607" s="160" t="s">
        <v>5623</v>
      </c>
      <c r="B4607" s="160" t="s">
        <v>5627</v>
      </c>
      <c r="E4607" s="227">
        <v>43220</v>
      </c>
      <c r="F4607" s="228">
        <v>0</v>
      </c>
      <c r="G4607" s="229">
        <v>2.3100000000000002E-2</v>
      </c>
    </row>
    <row r="4608" spans="1:7" x14ac:dyDescent="0.25">
      <c r="A4608" s="160" t="s">
        <v>5623</v>
      </c>
      <c r="B4608" s="160" t="s">
        <v>5628</v>
      </c>
      <c r="E4608" s="227">
        <v>43251</v>
      </c>
      <c r="F4608" s="228">
        <v>0</v>
      </c>
      <c r="G4608" s="229">
        <v>2.3100000000000002E-2</v>
      </c>
    </row>
    <row r="4609" spans="1:7" x14ac:dyDescent="0.25">
      <c r="A4609" s="160" t="s">
        <v>5623</v>
      </c>
      <c r="B4609" s="160" t="s">
        <v>5629</v>
      </c>
      <c r="E4609" s="227">
        <v>43281</v>
      </c>
      <c r="F4609" s="228">
        <v>0</v>
      </c>
      <c r="G4609" s="229">
        <v>2.3100000000000002E-2</v>
      </c>
    </row>
    <row r="4610" spans="1:7" x14ac:dyDescent="0.25">
      <c r="A4610" s="160" t="s">
        <v>5623</v>
      </c>
      <c r="B4610" s="160" t="s">
        <v>5630</v>
      </c>
      <c r="E4610" s="227">
        <v>43312</v>
      </c>
      <c r="F4610" s="228">
        <v>0</v>
      </c>
      <c r="G4610" s="229">
        <v>2.3100000000000002E-2</v>
      </c>
    </row>
    <row r="4611" spans="1:7" x14ac:dyDescent="0.25">
      <c r="A4611" s="160" t="s">
        <v>5623</v>
      </c>
      <c r="B4611" s="160" t="s">
        <v>5631</v>
      </c>
      <c r="E4611" s="227">
        <v>43343</v>
      </c>
      <c r="F4611" s="228">
        <v>0</v>
      </c>
      <c r="G4611" s="229">
        <v>2.3100000000000002E-2</v>
      </c>
    </row>
    <row r="4612" spans="1:7" x14ac:dyDescent="0.25">
      <c r="A4612" s="160" t="s">
        <v>5623</v>
      </c>
      <c r="B4612" s="160" t="s">
        <v>5632</v>
      </c>
      <c r="E4612" s="227">
        <v>43373</v>
      </c>
      <c r="F4612" s="228">
        <v>0</v>
      </c>
      <c r="G4612" s="229">
        <v>2.3100000000000002E-2</v>
      </c>
    </row>
    <row r="4613" spans="1:7" x14ac:dyDescent="0.25">
      <c r="A4613" s="160" t="s">
        <v>5623</v>
      </c>
      <c r="B4613" s="160" t="s">
        <v>5633</v>
      </c>
      <c r="E4613" s="227">
        <v>43404</v>
      </c>
      <c r="F4613" s="228">
        <v>0</v>
      </c>
      <c r="G4613" s="229">
        <v>2.3100000000000002E-2</v>
      </c>
    </row>
    <row r="4614" spans="1:7" x14ac:dyDescent="0.25">
      <c r="A4614" s="160" t="s">
        <v>5623</v>
      </c>
      <c r="B4614" s="160" t="s">
        <v>5634</v>
      </c>
      <c r="E4614" s="227">
        <v>43434</v>
      </c>
      <c r="F4614" s="228">
        <v>0</v>
      </c>
      <c r="G4614" s="229">
        <v>2.3100000000000002E-2</v>
      </c>
    </row>
    <row r="4615" spans="1:7" x14ac:dyDescent="0.25">
      <c r="A4615" s="160" t="s">
        <v>5623</v>
      </c>
      <c r="B4615" s="160" t="s">
        <v>5635</v>
      </c>
      <c r="E4615" s="227">
        <v>43465</v>
      </c>
      <c r="F4615" s="228">
        <v>0</v>
      </c>
      <c r="G4615" s="229">
        <v>2.3100000000000002E-2</v>
      </c>
    </row>
    <row r="4616" spans="1:7" x14ac:dyDescent="0.25">
      <c r="A4616" s="160" t="s">
        <v>5636</v>
      </c>
      <c r="B4616" s="160" t="s">
        <v>5637</v>
      </c>
      <c r="E4616" s="227">
        <v>43131</v>
      </c>
      <c r="F4616" s="228">
        <v>0</v>
      </c>
      <c r="G4616" s="229">
        <v>2.3100000000000002E-2</v>
      </c>
    </row>
    <row r="4617" spans="1:7" x14ac:dyDescent="0.25">
      <c r="A4617" s="160" t="s">
        <v>5636</v>
      </c>
      <c r="B4617" s="160" t="s">
        <v>5638</v>
      </c>
      <c r="E4617" s="227">
        <v>43159</v>
      </c>
      <c r="F4617" s="228">
        <v>0</v>
      </c>
      <c r="G4617" s="229">
        <v>2.3100000000000002E-2</v>
      </c>
    </row>
    <row r="4618" spans="1:7" x14ac:dyDescent="0.25">
      <c r="A4618" s="160" t="s">
        <v>5636</v>
      </c>
      <c r="B4618" s="160" t="s">
        <v>5639</v>
      </c>
      <c r="E4618" s="227">
        <v>43190</v>
      </c>
      <c r="F4618" s="228">
        <v>0</v>
      </c>
      <c r="G4618" s="229">
        <v>2.3100000000000002E-2</v>
      </c>
    </row>
    <row r="4619" spans="1:7" x14ac:dyDescent="0.25">
      <c r="A4619" s="160" t="s">
        <v>5636</v>
      </c>
      <c r="B4619" s="160" t="s">
        <v>5640</v>
      </c>
      <c r="E4619" s="227">
        <v>43220</v>
      </c>
      <c r="F4619" s="228">
        <v>0</v>
      </c>
      <c r="G4619" s="229">
        <v>2.3100000000000002E-2</v>
      </c>
    </row>
    <row r="4620" spans="1:7" x14ac:dyDescent="0.25">
      <c r="A4620" s="160" t="s">
        <v>5636</v>
      </c>
      <c r="B4620" s="160" t="s">
        <v>5641</v>
      </c>
      <c r="E4620" s="227">
        <v>43251</v>
      </c>
      <c r="F4620" s="228">
        <v>0</v>
      </c>
      <c r="G4620" s="229">
        <v>2.3100000000000002E-2</v>
      </c>
    </row>
    <row r="4621" spans="1:7" x14ac:dyDescent="0.25">
      <c r="A4621" s="160" t="s">
        <v>5636</v>
      </c>
      <c r="B4621" s="160" t="s">
        <v>5642</v>
      </c>
      <c r="E4621" s="227">
        <v>43281</v>
      </c>
      <c r="F4621" s="228">
        <v>0</v>
      </c>
      <c r="G4621" s="229">
        <v>2.3100000000000002E-2</v>
      </c>
    </row>
    <row r="4622" spans="1:7" x14ac:dyDescent="0.25">
      <c r="A4622" s="160" t="s">
        <v>5636</v>
      </c>
      <c r="B4622" s="160" t="s">
        <v>5643</v>
      </c>
      <c r="E4622" s="227">
        <v>43312</v>
      </c>
      <c r="F4622" s="228">
        <v>0</v>
      </c>
      <c r="G4622" s="229">
        <v>2.3100000000000002E-2</v>
      </c>
    </row>
    <row r="4623" spans="1:7" x14ac:dyDescent="0.25">
      <c r="A4623" s="160" t="s">
        <v>5636</v>
      </c>
      <c r="B4623" s="160" t="s">
        <v>5644</v>
      </c>
      <c r="E4623" s="227">
        <v>43343</v>
      </c>
      <c r="F4623" s="228">
        <v>0</v>
      </c>
      <c r="G4623" s="229">
        <v>2.3100000000000002E-2</v>
      </c>
    </row>
    <row r="4624" spans="1:7" x14ac:dyDescent="0.25">
      <c r="A4624" s="160" t="s">
        <v>5636</v>
      </c>
      <c r="B4624" s="160" t="s">
        <v>5645</v>
      </c>
      <c r="E4624" s="227">
        <v>43373</v>
      </c>
      <c r="F4624" s="228">
        <v>0</v>
      </c>
      <c r="G4624" s="229">
        <v>2.3100000000000002E-2</v>
      </c>
    </row>
    <row r="4625" spans="1:7" x14ac:dyDescent="0.25">
      <c r="A4625" s="160" t="s">
        <v>5636</v>
      </c>
      <c r="B4625" s="160" t="s">
        <v>5646</v>
      </c>
      <c r="E4625" s="227">
        <v>43404</v>
      </c>
      <c r="F4625" s="228">
        <v>0</v>
      </c>
      <c r="G4625" s="229">
        <v>2.3100000000000002E-2</v>
      </c>
    </row>
    <row r="4626" spans="1:7" x14ac:dyDescent="0.25">
      <c r="A4626" s="160" t="s">
        <v>5636</v>
      </c>
      <c r="B4626" s="160" t="s">
        <v>5647</v>
      </c>
      <c r="E4626" s="227">
        <v>43434</v>
      </c>
      <c r="F4626" s="228">
        <v>0</v>
      </c>
      <c r="G4626" s="229">
        <v>2.3100000000000002E-2</v>
      </c>
    </row>
    <row r="4627" spans="1:7" x14ac:dyDescent="0.25">
      <c r="A4627" s="160" t="s">
        <v>5636</v>
      </c>
      <c r="B4627" s="160" t="s">
        <v>5648</v>
      </c>
      <c r="E4627" s="227">
        <v>43465</v>
      </c>
      <c r="F4627" s="228">
        <v>0</v>
      </c>
      <c r="G4627" s="229">
        <v>2.3100000000000002E-2</v>
      </c>
    </row>
    <row r="4628" spans="1:7" x14ac:dyDescent="0.25">
      <c r="A4628" s="160" t="s">
        <v>5649</v>
      </c>
      <c r="B4628" s="160" t="s">
        <v>5650</v>
      </c>
      <c r="E4628" s="227">
        <v>43131</v>
      </c>
      <c r="F4628" s="228">
        <v>0</v>
      </c>
      <c r="G4628" s="229">
        <v>2.3100000000000002E-2</v>
      </c>
    </row>
    <row r="4629" spans="1:7" x14ac:dyDescent="0.25">
      <c r="A4629" s="160" t="s">
        <v>5649</v>
      </c>
      <c r="B4629" s="160" t="s">
        <v>5651</v>
      </c>
      <c r="E4629" s="227">
        <v>43159</v>
      </c>
      <c r="F4629" s="228">
        <v>0</v>
      </c>
      <c r="G4629" s="229">
        <v>2.3100000000000002E-2</v>
      </c>
    </row>
    <row r="4630" spans="1:7" x14ac:dyDescent="0.25">
      <c r="A4630" s="160" t="s">
        <v>5649</v>
      </c>
      <c r="B4630" s="160" t="s">
        <v>5652</v>
      </c>
      <c r="E4630" s="227">
        <v>43190</v>
      </c>
      <c r="F4630" s="228">
        <v>0</v>
      </c>
      <c r="G4630" s="229">
        <v>2.3100000000000002E-2</v>
      </c>
    </row>
    <row r="4631" spans="1:7" x14ac:dyDescent="0.25">
      <c r="A4631" s="160" t="s">
        <v>5649</v>
      </c>
      <c r="B4631" s="160" t="s">
        <v>5653</v>
      </c>
      <c r="E4631" s="227">
        <v>43220</v>
      </c>
      <c r="F4631" s="228">
        <v>0</v>
      </c>
      <c r="G4631" s="229">
        <v>2.3100000000000002E-2</v>
      </c>
    </row>
    <row r="4632" spans="1:7" x14ac:dyDescent="0.25">
      <c r="A4632" s="160" t="s">
        <v>5649</v>
      </c>
      <c r="B4632" s="160" t="s">
        <v>5654</v>
      </c>
      <c r="E4632" s="227">
        <v>43251</v>
      </c>
      <c r="F4632" s="228">
        <v>0</v>
      </c>
      <c r="G4632" s="229">
        <v>2.3100000000000002E-2</v>
      </c>
    </row>
    <row r="4633" spans="1:7" x14ac:dyDescent="0.25">
      <c r="A4633" s="160" t="s">
        <v>5649</v>
      </c>
      <c r="B4633" s="160" t="s">
        <v>5655</v>
      </c>
      <c r="E4633" s="227">
        <v>43281</v>
      </c>
      <c r="F4633" s="228">
        <v>0</v>
      </c>
      <c r="G4633" s="229">
        <v>2.3100000000000002E-2</v>
      </c>
    </row>
    <row r="4634" spans="1:7" x14ac:dyDescent="0.25">
      <c r="A4634" s="160" t="s">
        <v>5649</v>
      </c>
      <c r="B4634" s="160" t="s">
        <v>5656</v>
      </c>
      <c r="E4634" s="227">
        <v>43312</v>
      </c>
      <c r="F4634" s="228">
        <v>0</v>
      </c>
      <c r="G4634" s="229">
        <v>2.3100000000000002E-2</v>
      </c>
    </row>
    <row r="4635" spans="1:7" x14ac:dyDescent="0.25">
      <c r="A4635" s="160" t="s">
        <v>5649</v>
      </c>
      <c r="B4635" s="160" t="s">
        <v>5657</v>
      </c>
      <c r="E4635" s="227">
        <v>43343</v>
      </c>
      <c r="F4635" s="228">
        <v>0</v>
      </c>
      <c r="G4635" s="229">
        <v>2.3100000000000002E-2</v>
      </c>
    </row>
    <row r="4636" spans="1:7" x14ac:dyDescent="0.25">
      <c r="A4636" s="160" t="s">
        <v>5649</v>
      </c>
      <c r="B4636" s="160" t="s">
        <v>5658</v>
      </c>
      <c r="E4636" s="227">
        <v>43373</v>
      </c>
      <c r="F4636" s="228">
        <v>0</v>
      </c>
      <c r="G4636" s="229">
        <v>2.3100000000000002E-2</v>
      </c>
    </row>
    <row r="4637" spans="1:7" x14ac:dyDescent="0.25">
      <c r="A4637" s="160" t="s">
        <v>5649</v>
      </c>
      <c r="B4637" s="160" t="s">
        <v>5659</v>
      </c>
      <c r="E4637" s="227">
        <v>43404</v>
      </c>
      <c r="F4637" s="228">
        <v>0</v>
      </c>
      <c r="G4637" s="229">
        <v>2.3100000000000002E-2</v>
      </c>
    </row>
    <row r="4638" spans="1:7" x14ac:dyDescent="0.25">
      <c r="A4638" s="160" t="s">
        <v>5649</v>
      </c>
      <c r="B4638" s="160" t="s">
        <v>5660</v>
      </c>
      <c r="E4638" s="227">
        <v>43434</v>
      </c>
      <c r="F4638" s="228">
        <v>0</v>
      </c>
      <c r="G4638" s="229">
        <v>2.3100000000000002E-2</v>
      </c>
    </row>
    <row r="4639" spans="1:7" x14ac:dyDescent="0.25">
      <c r="A4639" s="160" t="s">
        <v>5649</v>
      </c>
      <c r="B4639" s="160" t="s">
        <v>5661</v>
      </c>
      <c r="E4639" s="227">
        <v>43465</v>
      </c>
      <c r="F4639" s="228">
        <v>0</v>
      </c>
      <c r="G4639" s="229">
        <v>2.3100000000000002E-2</v>
      </c>
    </row>
    <row r="4640" spans="1:7" x14ac:dyDescent="0.25">
      <c r="A4640" s="160" t="s">
        <v>5662</v>
      </c>
      <c r="B4640" s="160" t="s">
        <v>5663</v>
      </c>
      <c r="E4640" s="227">
        <v>43131</v>
      </c>
      <c r="F4640" s="228">
        <v>0</v>
      </c>
      <c r="G4640" s="229">
        <v>2.3100000000000002E-2</v>
      </c>
    </row>
    <row r="4641" spans="1:7" x14ac:dyDescent="0.25">
      <c r="A4641" s="160" t="s">
        <v>5662</v>
      </c>
      <c r="B4641" s="160" t="s">
        <v>5664</v>
      </c>
      <c r="E4641" s="227">
        <v>43159</v>
      </c>
      <c r="F4641" s="228">
        <v>0</v>
      </c>
      <c r="G4641" s="229">
        <v>2.3100000000000002E-2</v>
      </c>
    </row>
    <row r="4642" spans="1:7" x14ac:dyDescent="0.25">
      <c r="A4642" s="160" t="s">
        <v>5662</v>
      </c>
      <c r="B4642" s="160" t="s">
        <v>5665</v>
      </c>
      <c r="E4642" s="227">
        <v>43190</v>
      </c>
      <c r="F4642" s="228">
        <v>0</v>
      </c>
      <c r="G4642" s="229">
        <v>2.3100000000000002E-2</v>
      </c>
    </row>
    <row r="4643" spans="1:7" x14ac:dyDescent="0.25">
      <c r="A4643" s="160" t="s">
        <v>5662</v>
      </c>
      <c r="B4643" s="160" t="s">
        <v>5666</v>
      </c>
      <c r="E4643" s="227">
        <v>43220</v>
      </c>
      <c r="F4643" s="228">
        <v>0</v>
      </c>
      <c r="G4643" s="229">
        <v>2.3100000000000002E-2</v>
      </c>
    </row>
    <row r="4644" spans="1:7" x14ac:dyDescent="0.25">
      <c r="A4644" s="160" t="s">
        <v>5662</v>
      </c>
      <c r="B4644" s="160" t="s">
        <v>5667</v>
      </c>
      <c r="E4644" s="227">
        <v>43251</v>
      </c>
      <c r="F4644" s="228">
        <v>0</v>
      </c>
      <c r="G4644" s="229">
        <v>2.3100000000000002E-2</v>
      </c>
    </row>
    <row r="4645" spans="1:7" x14ac:dyDescent="0.25">
      <c r="A4645" s="160" t="s">
        <v>5662</v>
      </c>
      <c r="B4645" s="160" t="s">
        <v>5668</v>
      </c>
      <c r="E4645" s="227">
        <v>43281</v>
      </c>
      <c r="F4645" s="228">
        <v>0</v>
      </c>
      <c r="G4645" s="229">
        <v>2.3100000000000002E-2</v>
      </c>
    </row>
    <row r="4646" spans="1:7" x14ac:dyDescent="0.25">
      <c r="A4646" s="160" t="s">
        <v>5662</v>
      </c>
      <c r="B4646" s="160" t="s">
        <v>5669</v>
      </c>
      <c r="E4646" s="227">
        <v>43312</v>
      </c>
      <c r="F4646" s="228">
        <v>0</v>
      </c>
      <c r="G4646" s="229">
        <v>2.3100000000000002E-2</v>
      </c>
    </row>
    <row r="4647" spans="1:7" x14ac:dyDescent="0.25">
      <c r="A4647" s="160" t="s">
        <v>5662</v>
      </c>
      <c r="B4647" s="160" t="s">
        <v>5670</v>
      </c>
      <c r="E4647" s="227">
        <v>43343</v>
      </c>
      <c r="F4647" s="228">
        <v>0</v>
      </c>
      <c r="G4647" s="229">
        <v>2.3100000000000002E-2</v>
      </c>
    </row>
    <row r="4648" spans="1:7" x14ac:dyDescent="0.25">
      <c r="A4648" s="160" t="s">
        <v>5662</v>
      </c>
      <c r="B4648" s="160" t="s">
        <v>5671</v>
      </c>
      <c r="E4648" s="227">
        <v>43373</v>
      </c>
      <c r="F4648" s="228">
        <v>0</v>
      </c>
      <c r="G4648" s="229">
        <v>2.3100000000000002E-2</v>
      </c>
    </row>
    <row r="4649" spans="1:7" x14ac:dyDescent="0.25">
      <c r="A4649" s="160" t="s">
        <v>5662</v>
      </c>
      <c r="B4649" s="160" t="s">
        <v>5672</v>
      </c>
      <c r="E4649" s="227">
        <v>43404</v>
      </c>
      <c r="F4649" s="228">
        <v>0</v>
      </c>
      <c r="G4649" s="229">
        <v>2.3100000000000002E-2</v>
      </c>
    </row>
    <row r="4650" spans="1:7" x14ac:dyDescent="0.25">
      <c r="A4650" s="160" t="s">
        <v>5662</v>
      </c>
      <c r="B4650" s="160" t="s">
        <v>5673</v>
      </c>
      <c r="E4650" s="227">
        <v>43434</v>
      </c>
      <c r="F4650" s="228">
        <v>0</v>
      </c>
      <c r="G4650" s="229">
        <v>2.3100000000000002E-2</v>
      </c>
    </row>
    <row r="4651" spans="1:7" x14ac:dyDescent="0.25">
      <c r="A4651" s="160" t="s">
        <v>5662</v>
      </c>
      <c r="B4651" s="160" t="s">
        <v>5674</v>
      </c>
      <c r="E4651" s="227">
        <v>43465</v>
      </c>
      <c r="F4651" s="228">
        <v>0</v>
      </c>
      <c r="G4651" s="229">
        <v>2.3100000000000002E-2</v>
      </c>
    </row>
    <row r="4652" spans="1:7" x14ac:dyDescent="0.25">
      <c r="A4652" s="160" t="s">
        <v>5675</v>
      </c>
      <c r="B4652" s="160" t="s">
        <v>5676</v>
      </c>
      <c r="E4652" s="227">
        <v>43131</v>
      </c>
      <c r="F4652" s="228">
        <v>0</v>
      </c>
      <c r="G4652" s="229">
        <v>2.3100000000000002E-2</v>
      </c>
    </row>
    <row r="4653" spans="1:7" x14ac:dyDescent="0.25">
      <c r="A4653" s="160" t="s">
        <v>5675</v>
      </c>
      <c r="B4653" s="160" t="s">
        <v>5677</v>
      </c>
      <c r="E4653" s="227">
        <v>43159</v>
      </c>
      <c r="F4653" s="228">
        <v>0</v>
      </c>
      <c r="G4653" s="229">
        <v>2.3100000000000002E-2</v>
      </c>
    </row>
    <row r="4654" spans="1:7" x14ac:dyDescent="0.25">
      <c r="A4654" s="160" t="s">
        <v>5675</v>
      </c>
      <c r="B4654" s="160" t="s">
        <v>5678</v>
      </c>
      <c r="E4654" s="227">
        <v>43190</v>
      </c>
      <c r="F4654" s="228">
        <v>0</v>
      </c>
      <c r="G4654" s="229">
        <v>2.3100000000000002E-2</v>
      </c>
    </row>
    <row r="4655" spans="1:7" x14ac:dyDescent="0.25">
      <c r="A4655" s="160" t="s">
        <v>5675</v>
      </c>
      <c r="B4655" s="160" t="s">
        <v>5679</v>
      </c>
      <c r="E4655" s="227">
        <v>43220</v>
      </c>
      <c r="F4655" s="228">
        <v>0</v>
      </c>
      <c r="G4655" s="229">
        <v>2.3100000000000002E-2</v>
      </c>
    </row>
    <row r="4656" spans="1:7" x14ac:dyDescent="0.25">
      <c r="A4656" s="160" t="s">
        <v>5675</v>
      </c>
      <c r="B4656" s="160" t="s">
        <v>5680</v>
      </c>
      <c r="E4656" s="227">
        <v>43251</v>
      </c>
      <c r="F4656" s="228">
        <v>0</v>
      </c>
      <c r="G4656" s="229">
        <v>2.3100000000000002E-2</v>
      </c>
    </row>
    <row r="4657" spans="1:7" x14ac:dyDescent="0.25">
      <c r="A4657" s="160" t="s">
        <v>5675</v>
      </c>
      <c r="B4657" s="160" t="s">
        <v>5681</v>
      </c>
      <c r="E4657" s="227">
        <v>43281</v>
      </c>
      <c r="F4657" s="228">
        <v>0</v>
      </c>
      <c r="G4657" s="229">
        <v>2.3100000000000002E-2</v>
      </c>
    </row>
    <row r="4658" spans="1:7" x14ac:dyDescent="0.25">
      <c r="A4658" s="160" t="s">
        <v>5675</v>
      </c>
      <c r="B4658" s="160" t="s">
        <v>5682</v>
      </c>
      <c r="E4658" s="227">
        <v>43312</v>
      </c>
      <c r="F4658" s="228">
        <v>0</v>
      </c>
      <c r="G4658" s="229">
        <v>2.3100000000000002E-2</v>
      </c>
    </row>
    <row r="4659" spans="1:7" x14ac:dyDescent="0.25">
      <c r="A4659" s="160" t="s">
        <v>5675</v>
      </c>
      <c r="B4659" s="160" t="s">
        <v>5683</v>
      </c>
      <c r="E4659" s="227">
        <v>43343</v>
      </c>
      <c r="F4659" s="228">
        <v>0</v>
      </c>
      <c r="G4659" s="229">
        <v>2.3100000000000002E-2</v>
      </c>
    </row>
    <row r="4660" spans="1:7" x14ac:dyDescent="0.25">
      <c r="A4660" s="160" t="s">
        <v>5675</v>
      </c>
      <c r="B4660" s="160" t="s">
        <v>5684</v>
      </c>
      <c r="E4660" s="227">
        <v>43373</v>
      </c>
      <c r="F4660" s="228">
        <v>0</v>
      </c>
      <c r="G4660" s="229">
        <v>2.3100000000000002E-2</v>
      </c>
    </row>
    <row r="4661" spans="1:7" x14ac:dyDescent="0.25">
      <c r="A4661" s="160" t="s">
        <v>5675</v>
      </c>
      <c r="B4661" s="160" t="s">
        <v>5685</v>
      </c>
      <c r="E4661" s="227">
        <v>43404</v>
      </c>
      <c r="F4661" s="228">
        <v>0</v>
      </c>
      <c r="G4661" s="229">
        <v>2.3100000000000002E-2</v>
      </c>
    </row>
    <row r="4662" spans="1:7" x14ac:dyDescent="0.25">
      <c r="A4662" s="160" t="s">
        <v>5675</v>
      </c>
      <c r="B4662" s="160" t="s">
        <v>5686</v>
      </c>
      <c r="E4662" s="227">
        <v>43434</v>
      </c>
      <c r="F4662" s="228">
        <v>0</v>
      </c>
      <c r="G4662" s="229">
        <v>2.3100000000000002E-2</v>
      </c>
    </row>
    <row r="4663" spans="1:7" x14ac:dyDescent="0.25">
      <c r="A4663" s="160" t="s">
        <v>5675</v>
      </c>
      <c r="B4663" s="160" t="s">
        <v>5687</v>
      </c>
      <c r="E4663" s="227">
        <v>43465</v>
      </c>
      <c r="F4663" s="228">
        <v>0</v>
      </c>
      <c r="G4663" s="229">
        <v>2.3100000000000002E-2</v>
      </c>
    </row>
    <row r="4664" spans="1:7" x14ac:dyDescent="0.25">
      <c r="A4664" s="160" t="s">
        <v>5688</v>
      </c>
      <c r="B4664" s="160" t="s">
        <v>5689</v>
      </c>
      <c r="E4664" s="227">
        <v>43131</v>
      </c>
      <c r="F4664" s="228">
        <v>0</v>
      </c>
      <c r="G4664" s="229">
        <v>2.3100000000000002E-2</v>
      </c>
    </row>
    <row r="4665" spans="1:7" x14ac:dyDescent="0.25">
      <c r="A4665" s="160" t="s">
        <v>5688</v>
      </c>
      <c r="B4665" s="160" t="s">
        <v>5690</v>
      </c>
      <c r="E4665" s="227">
        <v>43159</v>
      </c>
      <c r="F4665" s="228">
        <v>0</v>
      </c>
      <c r="G4665" s="229">
        <v>2.3100000000000002E-2</v>
      </c>
    </row>
    <row r="4666" spans="1:7" x14ac:dyDescent="0.25">
      <c r="A4666" s="160" t="s">
        <v>5688</v>
      </c>
      <c r="B4666" s="160" t="s">
        <v>5691</v>
      </c>
      <c r="E4666" s="227">
        <v>43190</v>
      </c>
      <c r="F4666" s="228">
        <v>0</v>
      </c>
      <c r="G4666" s="229">
        <v>2.3100000000000002E-2</v>
      </c>
    </row>
    <row r="4667" spans="1:7" x14ac:dyDescent="0.25">
      <c r="A4667" s="160" t="s">
        <v>5688</v>
      </c>
      <c r="B4667" s="160" t="s">
        <v>5692</v>
      </c>
      <c r="E4667" s="227">
        <v>43220</v>
      </c>
      <c r="F4667" s="228">
        <v>0</v>
      </c>
      <c r="G4667" s="229">
        <v>2.3100000000000002E-2</v>
      </c>
    </row>
    <row r="4668" spans="1:7" x14ac:dyDescent="0.25">
      <c r="A4668" s="160" t="s">
        <v>5688</v>
      </c>
      <c r="B4668" s="160" t="s">
        <v>5693</v>
      </c>
      <c r="E4668" s="227">
        <v>43251</v>
      </c>
      <c r="F4668" s="228">
        <v>0</v>
      </c>
      <c r="G4668" s="229">
        <v>2.3100000000000002E-2</v>
      </c>
    </row>
    <row r="4669" spans="1:7" x14ac:dyDescent="0.25">
      <c r="A4669" s="160" t="s">
        <v>5688</v>
      </c>
      <c r="B4669" s="160" t="s">
        <v>5694</v>
      </c>
      <c r="E4669" s="227">
        <v>43281</v>
      </c>
      <c r="F4669" s="228">
        <v>0</v>
      </c>
      <c r="G4669" s="229">
        <v>2.3100000000000002E-2</v>
      </c>
    </row>
    <row r="4670" spans="1:7" x14ac:dyDescent="0.25">
      <c r="A4670" s="160" t="s">
        <v>5688</v>
      </c>
      <c r="B4670" s="160" t="s">
        <v>5695</v>
      </c>
      <c r="E4670" s="227">
        <v>43312</v>
      </c>
      <c r="F4670" s="228">
        <v>0</v>
      </c>
      <c r="G4670" s="229">
        <v>2.3100000000000002E-2</v>
      </c>
    </row>
    <row r="4671" spans="1:7" x14ac:dyDescent="0.25">
      <c r="A4671" s="160" t="s">
        <v>5688</v>
      </c>
      <c r="B4671" s="160" t="s">
        <v>5696</v>
      </c>
      <c r="E4671" s="227">
        <v>43343</v>
      </c>
      <c r="F4671" s="228">
        <v>0</v>
      </c>
      <c r="G4671" s="229">
        <v>2.3100000000000002E-2</v>
      </c>
    </row>
    <row r="4672" spans="1:7" x14ac:dyDescent="0.25">
      <c r="A4672" s="160" t="s">
        <v>5688</v>
      </c>
      <c r="B4672" s="160" t="s">
        <v>5697</v>
      </c>
      <c r="E4672" s="227">
        <v>43373</v>
      </c>
      <c r="F4672" s="228">
        <v>0</v>
      </c>
      <c r="G4672" s="229">
        <v>2.3100000000000002E-2</v>
      </c>
    </row>
    <row r="4673" spans="1:7" x14ac:dyDescent="0.25">
      <c r="A4673" s="160" t="s">
        <v>5688</v>
      </c>
      <c r="B4673" s="160" t="s">
        <v>5698</v>
      </c>
      <c r="E4673" s="227">
        <v>43404</v>
      </c>
      <c r="F4673" s="228">
        <v>0</v>
      </c>
      <c r="G4673" s="229">
        <v>2.3100000000000002E-2</v>
      </c>
    </row>
    <row r="4674" spans="1:7" x14ac:dyDescent="0.25">
      <c r="A4674" s="160" t="s">
        <v>5688</v>
      </c>
      <c r="B4674" s="160" t="s">
        <v>5699</v>
      </c>
      <c r="E4674" s="227">
        <v>43434</v>
      </c>
      <c r="F4674" s="228">
        <v>0</v>
      </c>
      <c r="G4674" s="229">
        <v>2.3100000000000002E-2</v>
      </c>
    </row>
    <row r="4675" spans="1:7" x14ac:dyDescent="0.25">
      <c r="A4675" s="160" t="s">
        <v>5688</v>
      </c>
      <c r="B4675" s="160" t="s">
        <v>5700</v>
      </c>
      <c r="E4675" s="227">
        <v>43465</v>
      </c>
      <c r="F4675" s="228">
        <v>0</v>
      </c>
      <c r="G4675" s="229">
        <v>2.3100000000000002E-2</v>
      </c>
    </row>
    <row r="4676" spans="1:7" x14ac:dyDescent="0.25">
      <c r="A4676" s="160" t="s">
        <v>5701</v>
      </c>
      <c r="B4676" s="160" t="s">
        <v>5702</v>
      </c>
      <c r="E4676" s="227">
        <v>43131</v>
      </c>
      <c r="F4676" s="228">
        <v>3427089.39</v>
      </c>
      <c r="G4676" s="229">
        <v>2.3100000000000002E-2</v>
      </c>
    </row>
    <row r="4677" spans="1:7" x14ac:dyDescent="0.25">
      <c r="A4677" s="160" t="s">
        <v>5701</v>
      </c>
      <c r="B4677" s="160" t="s">
        <v>5703</v>
      </c>
      <c r="E4677" s="227">
        <v>43159</v>
      </c>
      <c r="F4677" s="228">
        <v>3427089.39</v>
      </c>
      <c r="G4677" s="229">
        <v>2.3100000000000002E-2</v>
      </c>
    </row>
    <row r="4678" spans="1:7" x14ac:dyDescent="0.25">
      <c r="A4678" s="160" t="s">
        <v>5701</v>
      </c>
      <c r="B4678" s="160" t="s">
        <v>5704</v>
      </c>
      <c r="E4678" s="227">
        <v>43190</v>
      </c>
      <c r="F4678" s="228">
        <v>3427089.39</v>
      </c>
      <c r="G4678" s="229">
        <v>2.3100000000000002E-2</v>
      </c>
    </row>
    <row r="4679" spans="1:7" x14ac:dyDescent="0.25">
      <c r="A4679" s="160" t="s">
        <v>5701</v>
      </c>
      <c r="B4679" s="160" t="s">
        <v>5705</v>
      </c>
      <c r="E4679" s="227">
        <v>43220</v>
      </c>
      <c r="F4679" s="228">
        <v>3427089.39</v>
      </c>
      <c r="G4679" s="229">
        <v>2.3100000000000002E-2</v>
      </c>
    </row>
    <row r="4680" spans="1:7" x14ac:dyDescent="0.25">
      <c r="A4680" s="160" t="s">
        <v>5701</v>
      </c>
      <c r="B4680" s="160" t="s">
        <v>5706</v>
      </c>
      <c r="E4680" s="227">
        <v>43251</v>
      </c>
      <c r="F4680" s="228">
        <v>3427089.39</v>
      </c>
      <c r="G4680" s="229">
        <v>2.3100000000000002E-2</v>
      </c>
    </row>
    <row r="4681" spans="1:7" x14ac:dyDescent="0.25">
      <c r="A4681" s="160" t="s">
        <v>5701</v>
      </c>
      <c r="B4681" s="160" t="s">
        <v>5707</v>
      </c>
      <c r="E4681" s="227">
        <v>43281</v>
      </c>
      <c r="F4681" s="228">
        <v>3427089.39</v>
      </c>
      <c r="G4681" s="229">
        <v>2.3100000000000002E-2</v>
      </c>
    </row>
    <row r="4682" spans="1:7" x14ac:dyDescent="0.25">
      <c r="A4682" s="160" t="s">
        <v>5701</v>
      </c>
      <c r="B4682" s="160" t="s">
        <v>5708</v>
      </c>
      <c r="E4682" s="227">
        <v>43312</v>
      </c>
      <c r="F4682" s="228">
        <v>3427089.39</v>
      </c>
      <c r="G4682" s="229">
        <v>2.3100000000000002E-2</v>
      </c>
    </row>
    <row r="4683" spans="1:7" x14ac:dyDescent="0.25">
      <c r="A4683" s="160" t="s">
        <v>5701</v>
      </c>
      <c r="B4683" s="160" t="s">
        <v>5709</v>
      </c>
      <c r="E4683" s="227">
        <v>43343</v>
      </c>
      <c r="F4683" s="228">
        <v>3427089.39</v>
      </c>
      <c r="G4683" s="229">
        <v>2.3100000000000002E-2</v>
      </c>
    </row>
    <row r="4684" spans="1:7" x14ac:dyDescent="0.25">
      <c r="A4684" s="160" t="s">
        <v>5701</v>
      </c>
      <c r="B4684" s="160" t="s">
        <v>5710</v>
      </c>
      <c r="E4684" s="227">
        <v>43373</v>
      </c>
      <c r="F4684" s="228">
        <v>3427089.39</v>
      </c>
      <c r="G4684" s="229">
        <v>2.3100000000000002E-2</v>
      </c>
    </row>
    <row r="4685" spans="1:7" x14ac:dyDescent="0.25">
      <c r="A4685" s="160" t="s">
        <v>5701</v>
      </c>
      <c r="B4685" s="160" t="s">
        <v>5711</v>
      </c>
      <c r="E4685" s="227">
        <v>43404</v>
      </c>
      <c r="F4685" s="228">
        <v>3427089.39</v>
      </c>
      <c r="G4685" s="229">
        <v>2.3100000000000002E-2</v>
      </c>
    </row>
    <row r="4686" spans="1:7" x14ac:dyDescent="0.25">
      <c r="A4686" s="160" t="s">
        <v>5701</v>
      </c>
      <c r="B4686" s="160" t="s">
        <v>5712</v>
      </c>
      <c r="E4686" s="227">
        <v>43434</v>
      </c>
      <c r="F4686" s="228">
        <v>3427089.39</v>
      </c>
      <c r="G4686" s="229">
        <v>2.3100000000000002E-2</v>
      </c>
    </row>
    <row r="4687" spans="1:7" x14ac:dyDescent="0.25">
      <c r="A4687" s="160" t="s">
        <v>5701</v>
      </c>
      <c r="B4687" s="160" t="s">
        <v>5713</v>
      </c>
      <c r="E4687" s="227">
        <v>43465</v>
      </c>
      <c r="F4687" s="228">
        <v>3427089.39</v>
      </c>
      <c r="G4687" s="229">
        <v>2.3100000000000002E-2</v>
      </c>
    </row>
    <row r="4688" spans="1:7" x14ac:dyDescent="0.25">
      <c r="A4688" s="160" t="s">
        <v>5714</v>
      </c>
      <c r="B4688" s="160" t="s">
        <v>5715</v>
      </c>
      <c r="E4688" s="227">
        <v>43131</v>
      </c>
      <c r="F4688" s="228">
        <v>4292697.96</v>
      </c>
      <c r="G4688" s="229">
        <v>2.3100000000000002E-2</v>
      </c>
    </row>
    <row r="4689" spans="1:7" x14ac:dyDescent="0.25">
      <c r="A4689" s="160" t="s">
        <v>5714</v>
      </c>
      <c r="B4689" s="160" t="s">
        <v>5716</v>
      </c>
      <c r="E4689" s="227">
        <v>43159</v>
      </c>
      <c r="F4689" s="228">
        <v>4292697.96</v>
      </c>
      <c r="G4689" s="229">
        <v>2.3100000000000002E-2</v>
      </c>
    </row>
    <row r="4690" spans="1:7" x14ac:dyDescent="0.25">
      <c r="A4690" s="160" t="s">
        <v>5714</v>
      </c>
      <c r="B4690" s="160" t="s">
        <v>5717</v>
      </c>
      <c r="E4690" s="227">
        <v>43190</v>
      </c>
      <c r="F4690" s="228">
        <v>4292697.96</v>
      </c>
      <c r="G4690" s="229">
        <v>2.3100000000000002E-2</v>
      </c>
    </row>
    <row r="4691" spans="1:7" x14ac:dyDescent="0.25">
      <c r="A4691" s="160" t="s">
        <v>5714</v>
      </c>
      <c r="B4691" s="160" t="s">
        <v>5718</v>
      </c>
      <c r="E4691" s="227">
        <v>43220</v>
      </c>
      <c r="F4691" s="228">
        <v>4292697.96</v>
      </c>
      <c r="G4691" s="229">
        <v>2.3100000000000002E-2</v>
      </c>
    </row>
    <row r="4692" spans="1:7" x14ac:dyDescent="0.25">
      <c r="A4692" s="160" t="s">
        <v>5714</v>
      </c>
      <c r="B4692" s="160" t="s">
        <v>5719</v>
      </c>
      <c r="E4692" s="227">
        <v>43251</v>
      </c>
      <c r="F4692" s="228">
        <v>4292697.96</v>
      </c>
      <c r="G4692" s="229">
        <v>2.3100000000000002E-2</v>
      </c>
    </row>
    <row r="4693" spans="1:7" x14ac:dyDescent="0.25">
      <c r="A4693" s="160" t="s">
        <v>5714</v>
      </c>
      <c r="B4693" s="160" t="s">
        <v>5720</v>
      </c>
      <c r="E4693" s="227">
        <v>43281</v>
      </c>
      <c r="F4693" s="228">
        <v>4292697.96</v>
      </c>
      <c r="G4693" s="229">
        <v>2.3100000000000002E-2</v>
      </c>
    </row>
    <row r="4694" spans="1:7" x14ac:dyDescent="0.25">
      <c r="A4694" s="160" t="s">
        <v>5714</v>
      </c>
      <c r="B4694" s="160" t="s">
        <v>5721</v>
      </c>
      <c r="E4694" s="227">
        <v>43312</v>
      </c>
      <c r="F4694" s="228">
        <v>4292697.96</v>
      </c>
      <c r="G4694" s="229">
        <v>2.3100000000000002E-2</v>
      </c>
    </row>
    <row r="4695" spans="1:7" x14ac:dyDescent="0.25">
      <c r="A4695" s="160" t="s">
        <v>5714</v>
      </c>
      <c r="B4695" s="160" t="s">
        <v>5722</v>
      </c>
      <c r="E4695" s="227">
        <v>43343</v>
      </c>
      <c r="F4695" s="228">
        <v>4292697.96</v>
      </c>
      <c r="G4695" s="229">
        <v>2.3100000000000002E-2</v>
      </c>
    </row>
    <row r="4696" spans="1:7" x14ac:dyDescent="0.25">
      <c r="A4696" s="160" t="s">
        <v>5714</v>
      </c>
      <c r="B4696" s="160" t="s">
        <v>5723</v>
      </c>
      <c r="E4696" s="227">
        <v>43373</v>
      </c>
      <c r="F4696" s="228">
        <v>4292697.96</v>
      </c>
      <c r="G4696" s="229">
        <v>2.3100000000000002E-2</v>
      </c>
    </row>
    <row r="4697" spans="1:7" x14ac:dyDescent="0.25">
      <c r="A4697" s="160" t="s">
        <v>5714</v>
      </c>
      <c r="B4697" s="160" t="s">
        <v>5724</v>
      </c>
      <c r="E4697" s="227">
        <v>43404</v>
      </c>
      <c r="F4697" s="228">
        <v>4292697.96</v>
      </c>
      <c r="G4697" s="229">
        <v>2.3100000000000002E-2</v>
      </c>
    </row>
    <row r="4698" spans="1:7" x14ac:dyDescent="0.25">
      <c r="A4698" s="160" t="s">
        <v>5714</v>
      </c>
      <c r="B4698" s="160" t="s">
        <v>5725</v>
      </c>
      <c r="E4698" s="227">
        <v>43434</v>
      </c>
      <c r="F4698" s="228">
        <v>4292697.96</v>
      </c>
      <c r="G4698" s="229">
        <v>2.3100000000000002E-2</v>
      </c>
    </row>
    <row r="4699" spans="1:7" x14ac:dyDescent="0.25">
      <c r="A4699" s="160" t="s">
        <v>5714</v>
      </c>
      <c r="B4699" s="160" t="s">
        <v>5726</v>
      </c>
      <c r="E4699" s="227">
        <v>43465</v>
      </c>
      <c r="F4699" s="228">
        <v>4292697.96</v>
      </c>
      <c r="G4699" s="229">
        <v>2.3100000000000002E-2</v>
      </c>
    </row>
    <row r="4700" spans="1:7" x14ac:dyDescent="0.25">
      <c r="A4700" s="160" t="s">
        <v>5727</v>
      </c>
      <c r="B4700" s="160" t="s">
        <v>5728</v>
      </c>
      <c r="E4700" s="227">
        <v>43131</v>
      </c>
      <c r="F4700" s="228">
        <v>254738723.96000001</v>
      </c>
      <c r="G4700" s="229">
        <v>2.3100000000000002E-2</v>
      </c>
    </row>
    <row r="4701" spans="1:7" x14ac:dyDescent="0.25">
      <c r="A4701" s="160" t="s">
        <v>5727</v>
      </c>
      <c r="B4701" s="160" t="s">
        <v>5729</v>
      </c>
      <c r="E4701" s="227">
        <v>43159</v>
      </c>
      <c r="F4701" s="228">
        <v>254286274.12</v>
      </c>
      <c r="G4701" s="229">
        <v>2.3100000000000002E-2</v>
      </c>
    </row>
    <row r="4702" spans="1:7" x14ac:dyDescent="0.25">
      <c r="A4702" s="160" t="s">
        <v>5727</v>
      </c>
      <c r="B4702" s="160" t="s">
        <v>5730</v>
      </c>
      <c r="E4702" s="227">
        <v>43190</v>
      </c>
      <c r="F4702" s="228">
        <v>254376065.91</v>
      </c>
      <c r="G4702" s="229">
        <v>2.3100000000000002E-2</v>
      </c>
    </row>
    <row r="4703" spans="1:7" x14ac:dyDescent="0.25">
      <c r="A4703" s="160" t="s">
        <v>5727</v>
      </c>
      <c r="B4703" s="160" t="s">
        <v>5731</v>
      </c>
      <c r="E4703" s="227">
        <v>43220</v>
      </c>
      <c r="F4703" s="228">
        <v>92053844.400000006</v>
      </c>
      <c r="G4703" s="229">
        <v>2.3100000000000002E-2</v>
      </c>
    </row>
    <row r="4704" spans="1:7" x14ac:dyDescent="0.25">
      <c r="A4704" s="160" t="s">
        <v>5727</v>
      </c>
      <c r="B4704" s="160" t="s">
        <v>5732</v>
      </c>
      <c r="E4704" s="227">
        <v>43251</v>
      </c>
      <c r="F4704" s="228">
        <v>97614777.189999998</v>
      </c>
      <c r="G4704" s="229">
        <v>2.3100000000000002E-2</v>
      </c>
    </row>
    <row r="4705" spans="1:7" x14ac:dyDescent="0.25">
      <c r="A4705" s="160" t="s">
        <v>5727</v>
      </c>
      <c r="B4705" s="160" t="s">
        <v>5733</v>
      </c>
      <c r="E4705" s="227">
        <v>43281</v>
      </c>
      <c r="F4705" s="228">
        <v>103178483.65000001</v>
      </c>
      <c r="G4705" s="229">
        <v>2.3100000000000002E-2</v>
      </c>
    </row>
    <row r="4706" spans="1:7" x14ac:dyDescent="0.25">
      <c r="A4706" s="160" t="s">
        <v>5727</v>
      </c>
      <c r="B4706" s="160" t="s">
        <v>5734</v>
      </c>
      <c r="E4706" s="227">
        <v>43312</v>
      </c>
      <c r="F4706" s="228">
        <v>103889308.98999999</v>
      </c>
      <c r="G4706" s="229">
        <v>2.3100000000000002E-2</v>
      </c>
    </row>
    <row r="4707" spans="1:7" x14ac:dyDescent="0.25">
      <c r="A4707" s="160" t="s">
        <v>5727</v>
      </c>
      <c r="B4707" s="160" t="s">
        <v>5735</v>
      </c>
      <c r="E4707" s="227">
        <v>43343</v>
      </c>
      <c r="F4707" s="228">
        <v>104652747.72</v>
      </c>
      <c r="G4707" s="229">
        <v>2.3100000000000002E-2</v>
      </c>
    </row>
    <row r="4708" spans="1:7" x14ac:dyDescent="0.25">
      <c r="A4708" s="160" t="s">
        <v>5727</v>
      </c>
      <c r="B4708" s="160" t="s">
        <v>5736</v>
      </c>
      <c r="E4708" s="227">
        <v>43373</v>
      </c>
      <c r="F4708" s="228">
        <v>104748967.09</v>
      </c>
      <c r="G4708" s="229">
        <v>2.3100000000000002E-2</v>
      </c>
    </row>
    <row r="4709" spans="1:7" x14ac:dyDescent="0.25">
      <c r="A4709" s="160" t="s">
        <v>5727</v>
      </c>
      <c r="B4709" s="160" t="s">
        <v>5737</v>
      </c>
      <c r="E4709" s="227">
        <v>43404</v>
      </c>
      <c r="F4709" s="228">
        <v>104787822.88</v>
      </c>
      <c r="G4709" s="229">
        <v>2.3100000000000002E-2</v>
      </c>
    </row>
    <row r="4710" spans="1:7" x14ac:dyDescent="0.25">
      <c r="A4710" s="160" t="s">
        <v>5727</v>
      </c>
      <c r="B4710" s="160" t="s">
        <v>5738</v>
      </c>
      <c r="E4710" s="227">
        <v>43434</v>
      </c>
      <c r="F4710" s="228">
        <v>104785905.64</v>
      </c>
      <c r="G4710" s="229">
        <v>2.3100000000000002E-2</v>
      </c>
    </row>
    <row r="4711" spans="1:7" x14ac:dyDescent="0.25">
      <c r="A4711" s="160" t="s">
        <v>5727</v>
      </c>
      <c r="B4711" s="160" t="s">
        <v>5739</v>
      </c>
      <c r="E4711" s="227">
        <v>43465</v>
      </c>
      <c r="F4711" s="228">
        <v>104786220.31999999</v>
      </c>
      <c r="G4711" s="229">
        <v>2.3100000000000002E-2</v>
      </c>
    </row>
    <row r="4712" spans="1:7" x14ac:dyDescent="0.25">
      <c r="A4712" s="160" t="s">
        <v>5740</v>
      </c>
      <c r="B4712" s="160" t="s">
        <v>5741</v>
      </c>
      <c r="E4712" s="227">
        <v>43131</v>
      </c>
      <c r="F4712" s="228">
        <v>0</v>
      </c>
      <c r="G4712" s="229">
        <v>2.3100000000000002E-2</v>
      </c>
    </row>
    <row r="4713" spans="1:7" x14ac:dyDescent="0.25">
      <c r="A4713" s="160" t="s">
        <v>5740</v>
      </c>
      <c r="B4713" s="160" t="s">
        <v>5742</v>
      </c>
      <c r="E4713" s="227">
        <v>43159</v>
      </c>
      <c r="F4713" s="228">
        <v>0</v>
      </c>
      <c r="G4713" s="229">
        <v>2.3100000000000002E-2</v>
      </c>
    </row>
    <row r="4714" spans="1:7" x14ac:dyDescent="0.25">
      <c r="A4714" s="160" t="s">
        <v>5740</v>
      </c>
      <c r="B4714" s="160" t="s">
        <v>5743</v>
      </c>
      <c r="E4714" s="227">
        <v>43190</v>
      </c>
      <c r="F4714" s="228">
        <v>0</v>
      </c>
      <c r="G4714" s="229">
        <v>2.3100000000000002E-2</v>
      </c>
    </row>
    <row r="4715" spans="1:7" x14ac:dyDescent="0.25">
      <c r="A4715" s="160" t="s">
        <v>5740</v>
      </c>
      <c r="B4715" s="160" t="s">
        <v>5744</v>
      </c>
      <c r="E4715" s="227">
        <v>43220</v>
      </c>
      <c r="F4715" s="228">
        <v>0</v>
      </c>
      <c r="G4715" s="229">
        <v>2.3100000000000002E-2</v>
      </c>
    </row>
    <row r="4716" spans="1:7" x14ac:dyDescent="0.25">
      <c r="A4716" s="160" t="s">
        <v>5740</v>
      </c>
      <c r="B4716" s="160" t="s">
        <v>5745</v>
      </c>
      <c r="E4716" s="227">
        <v>43251</v>
      </c>
      <c r="F4716" s="228">
        <v>0</v>
      </c>
      <c r="G4716" s="229">
        <v>2.3100000000000002E-2</v>
      </c>
    </row>
    <row r="4717" spans="1:7" x14ac:dyDescent="0.25">
      <c r="A4717" s="160" t="s">
        <v>5740</v>
      </c>
      <c r="B4717" s="160" t="s">
        <v>5746</v>
      </c>
      <c r="E4717" s="227">
        <v>43281</v>
      </c>
      <c r="F4717" s="228">
        <v>0</v>
      </c>
      <c r="G4717" s="229">
        <v>2.3100000000000002E-2</v>
      </c>
    </row>
    <row r="4718" spans="1:7" x14ac:dyDescent="0.25">
      <c r="A4718" s="160" t="s">
        <v>5740</v>
      </c>
      <c r="B4718" s="160" t="s">
        <v>5747</v>
      </c>
      <c r="E4718" s="227">
        <v>43312</v>
      </c>
      <c r="F4718" s="228">
        <v>0</v>
      </c>
      <c r="G4718" s="229">
        <v>2.3100000000000002E-2</v>
      </c>
    </row>
    <row r="4719" spans="1:7" x14ac:dyDescent="0.25">
      <c r="A4719" s="160" t="s">
        <v>5740</v>
      </c>
      <c r="B4719" s="160" t="s">
        <v>5748</v>
      </c>
      <c r="E4719" s="227">
        <v>43343</v>
      </c>
      <c r="F4719" s="228">
        <v>0</v>
      </c>
      <c r="G4719" s="229">
        <v>2.3100000000000002E-2</v>
      </c>
    </row>
    <row r="4720" spans="1:7" x14ac:dyDescent="0.25">
      <c r="A4720" s="160" t="s">
        <v>5740</v>
      </c>
      <c r="B4720" s="160" t="s">
        <v>5749</v>
      </c>
      <c r="E4720" s="227">
        <v>43373</v>
      </c>
      <c r="F4720" s="228">
        <v>0</v>
      </c>
      <c r="G4720" s="229">
        <v>2.3100000000000002E-2</v>
      </c>
    </row>
    <row r="4721" spans="1:7" x14ac:dyDescent="0.25">
      <c r="A4721" s="160" t="s">
        <v>5740</v>
      </c>
      <c r="B4721" s="160" t="s">
        <v>5750</v>
      </c>
      <c r="E4721" s="227">
        <v>43404</v>
      </c>
      <c r="F4721" s="228">
        <v>0</v>
      </c>
      <c r="G4721" s="229">
        <v>2.3100000000000002E-2</v>
      </c>
    </row>
    <row r="4722" spans="1:7" x14ac:dyDescent="0.25">
      <c r="A4722" s="160" t="s">
        <v>5740</v>
      </c>
      <c r="B4722" s="160" t="s">
        <v>5751</v>
      </c>
      <c r="E4722" s="227">
        <v>43434</v>
      </c>
      <c r="F4722" s="228">
        <v>0</v>
      </c>
      <c r="G4722" s="229">
        <v>2.3100000000000002E-2</v>
      </c>
    </row>
    <row r="4723" spans="1:7" x14ac:dyDescent="0.25">
      <c r="A4723" s="160" t="s">
        <v>5740</v>
      </c>
      <c r="B4723" s="160" t="s">
        <v>5752</v>
      </c>
      <c r="E4723" s="227">
        <v>43465</v>
      </c>
      <c r="F4723" s="228">
        <v>0</v>
      </c>
      <c r="G4723" s="229">
        <v>2.3100000000000002E-2</v>
      </c>
    </row>
    <row r="4724" spans="1:7" x14ac:dyDescent="0.25">
      <c r="A4724" s="160" t="s">
        <v>5753</v>
      </c>
      <c r="B4724" s="160" t="s">
        <v>5754</v>
      </c>
      <c r="E4724" s="227">
        <v>43131</v>
      </c>
      <c r="F4724" s="228">
        <v>0</v>
      </c>
      <c r="G4724" s="229">
        <v>2.3100000000000002E-2</v>
      </c>
    </row>
    <row r="4725" spans="1:7" x14ac:dyDescent="0.25">
      <c r="A4725" s="160" t="s">
        <v>5753</v>
      </c>
      <c r="B4725" s="160" t="s">
        <v>5755</v>
      </c>
      <c r="E4725" s="227">
        <v>43159</v>
      </c>
      <c r="F4725" s="228">
        <v>0</v>
      </c>
      <c r="G4725" s="229">
        <v>2.3100000000000002E-2</v>
      </c>
    </row>
    <row r="4726" spans="1:7" x14ac:dyDescent="0.25">
      <c r="A4726" s="160" t="s">
        <v>5753</v>
      </c>
      <c r="B4726" s="160" t="s">
        <v>5756</v>
      </c>
      <c r="E4726" s="227">
        <v>43190</v>
      </c>
      <c r="F4726" s="228">
        <v>0</v>
      </c>
      <c r="G4726" s="229">
        <v>2.3100000000000002E-2</v>
      </c>
    </row>
    <row r="4727" spans="1:7" x14ac:dyDescent="0.25">
      <c r="A4727" s="160" t="s">
        <v>5753</v>
      </c>
      <c r="B4727" s="160" t="s">
        <v>5757</v>
      </c>
      <c r="E4727" s="227">
        <v>43220</v>
      </c>
      <c r="F4727" s="228">
        <v>0</v>
      </c>
      <c r="G4727" s="229">
        <v>2.3100000000000002E-2</v>
      </c>
    </row>
    <row r="4728" spans="1:7" x14ac:dyDescent="0.25">
      <c r="A4728" s="160" t="s">
        <v>5753</v>
      </c>
      <c r="B4728" s="160" t="s">
        <v>5758</v>
      </c>
      <c r="E4728" s="227">
        <v>43251</v>
      </c>
      <c r="F4728" s="228">
        <v>0</v>
      </c>
      <c r="G4728" s="229">
        <v>2.3100000000000002E-2</v>
      </c>
    </row>
    <row r="4729" spans="1:7" x14ac:dyDescent="0.25">
      <c r="A4729" s="160" t="s">
        <v>5753</v>
      </c>
      <c r="B4729" s="160" t="s">
        <v>5759</v>
      </c>
      <c r="E4729" s="227">
        <v>43281</v>
      </c>
      <c r="F4729" s="228">
        <v>0</v>
      </c>
      <c r="G4729" s="229">
        <v>2.3100000000000002E-2</v>
      </c>
    </row>
    <row r="4730" spans="1:7" x14ac:dyDescent="0.25">
      <c r="A4730" s="160" t="s">
        <v>5753</v>
      </c>
      <c r="B4730" s="160" t="s">
        <v>5760</v>
      </c>
      <c r="E4730" s="227">
        <v>43312</v>
      </c>
      <c r="F4730" s="228">
        <v>0</v>
      </c>
      <c r="G4730" s="229">
        <v>2.3100000000000002E-2</v>
      </c>
    </row>
    <row r="4731" spans="1:7" x14ac:dyDescent="0.25">
      <c r="A4731" s="160" t="s">
        <v>5753</v>
      </c>
      <c r="B4731" s="160" t="s">
        <v>5761</v>
      </c>
      <c r="E4731" s="227">
        <v>43343</v>
      </c>
      <c r="F4731" s="228">
        <v>0</v>
      </c>
      <c r="G4731" s="229">
        <v>2.3100000000000002E-2</v>
      </c>
    </row>
    <row r="4732" spans="1:7" x14ac:dyDescent="0.25">
      <c r="A4732" s="160" t="s">
        <v>5753</v>
      </c>
      <c r="B4732" s="160" t="s">
        <v>5762</v>
      </c>
      <c r="E4732" s="227">
        <v>43373</v>
      </c>
      <c r="F4732" s="228">
        <v>0</v>
      </c>
      <c r="G4732" s="229">
        <v>2.3100000000000002E-2</v>
      </c>
    </row>
    <row r="4733" spans="1:7" x14ac:dyDescent="0.25">
      <c r="A4733" s="160" t="s">
        <v>5753</v>
      </c>
      <c r="B4733" s="160" t="s">
        <v>5763</v>
      </c>
      <c r="E4733" s="227">
        <v>43404</v>
      </c>
      <c r="F4733" s="228">
        <v>0</v>
      </c>
      <c r="G4733" s="229">
        <v>2.3100000000000002E-2</v>
      </c>
    </row>
    <row r="4734" spans="1:7" x14ac:dyDescent="0.25">
      <c r="A4734" s="160" t="s">
        <v>5753</v>
      </c>
      <c r="B4734" s="160" t="s">
        <v>5764</v>
      </c>
      <c r="E4734" s="227">
        <v>43434</v>
      </c>
      <c r="F4734" s="228">
        <v>0</v>
      </c>
      <c r="G4734" s="229">
        <v>2.3100000000000002E-2</v>
      </c>
    </row>
    <row r="4735" spans="1:7" x14ac:dyDescent="0.25">
      <c r="A4735" s="160" t="s">
        <v>5753</v>
      </c>
      <c r="B4735" s="160" t="s">
        <v>5765</v>
      </c>
      <c r="E4735" s="227">
        <v>43465</v>
      </c>
      <c r="F4735" s="228">
        <v>0</v>
      </c>
      <c r="G4735" s="229">
        <v>2.3100000000000002E-2</v>
      </c>
    </row>
    <row r="4736" spans="1:7" x14ac:dyDescent="0.25">
      <c r="A4736" s="160" t="s">
        <v>5766</v>
      </c>
      <c r="B4736" s="160" t="s">
        <v>5767</v>
      </c>
      <c r="E4736" s="227">
        <v>43131</v>
      </c>
      <c r="F4736" s="228">
        <v>0</v>
      </c>
      <c r="G4736" s="229">
        <v>2.3100000000000002E-2</v>
      </c>
    </row>
    <row r="4737" spans="1:7" x14ac:dyDescent="0.25">
      <c r="A4737" s="160" t="s">
        <v>5766</v>
      </c>
      <c r="B4737" s="160" t="s">
        <v>5768</v>
      </c>
      <c r="E4737" s="227">
        <v>43159</v>
      </c>
      <c r="F4737" s="228">
        <v>0</v>
      </c>
      <c r="G4737" s="229">
        <v>2.3100000000000002E-2</v>
      </c>
    </row>
    <row r="4738" spans="1:7" x14ac:dyDescent="0.25">
      <c r="A4738" s="160" t="s">
        <v>5766</v>
      </c>
      <c r="B4738" s="160" t="s">
        <v>5769</v>
      </c>
      <c r="E4738" s="227">
        <v>43190</v>
      </c>
      <c r="F4738" s="228">
        <v>0</v>
      </c>
      <c r="G4738" s="229">
        <v>2.3100000000000002E-2</v>
      </c>
    </row>
    <row r="4739" spans="1:7" x14ac:dyDescent="0.25">
      <c r="A4739" s="160" t="s">
        <v>5766</v>
      </c>
      <c r="B4739" s="160" t="s">
        <v>5770</v>
      </c>
      <c r="E4739" s="227">
        <v>43220</v>
      </c>
      <c r="F4739" s="228">
        <v>0</v>
      </c>
      <c r="G4739" s="229">
        <v>2.3100000000000002E-2</v>
      </c>
    </row>
    <row r="4740" spans="1:7" x14ac:dyDescent="0.25">
      <c r="A4740" s="160" t="s">
        <v>5766</v>
      </c>
      <c r="B4740" s="160" t="s">
        <v>5771</v>
      </c>
      <c r="E4740" s="227">
        <v>43251</v>
      </c>
      <c r="F4740" s="228">
        <v>0</v>
      </c>
      <c r="G4740" s="229">
        <v>2.3100000000000002E-2</v>
      </c>
    </row>
    <row r="4741" spans="1:7" x14ac:dyDescent="0.25">
      <c r="A4741" s="160" t="s">
        <v>5766</v>
      </c>
      <c r="B4741" s="160" t="s">
        <v>5772</v>
      </c>
      <c r="E4741" s="227">
        <v>43281</v>
      </c>
      <c r="F4741" s="228">
        <v>0</v>
      </c>
      <c r="G4741" s="229">
        <v>2.3100000000000002E-2</v>
      </c>
    </row>
    <row r="4742" spans="1:7" x14ac:dyDescent="0.25">
      <c r="A4742" s="160" t="s">
        <v>5766</v>
      </c>
      <c r="B4742" s="160" t="s">
        <v>5773</v>
      </c>
      <c r="E4742" s="227">
        <v>43312</v>
      </c>
      <c r="F4742" s="228">
        <v>0</v>
      </c>
      <c r="G4742" s="229">
        <v>2.3100000000000002E-2</v>
      </c>
    </row>
    <row r="4743" spans="1:7" x14ac:dyDescent="0.25">
      <c r="A4743" s="160" t="s">
        <v>5766</v>
      </c>
      <c r="B4743" s="160" t="s">
        <v>5774</v>
      </c>
      <c r="E4743" s="227">
        <v>43343</v>
      </c>
      <c r="F4743" s="228">
        <v>0</v>
      </c>
      <c r="G4743" s="229">
        <v>2.3100000000000002E-2</v>
      </c>
    </row>
    <row r="4744" spans="1:7" x14ac:dyDescent="0.25">
      <c r="A4744" s="160" t="s">
        <v>5766</v>
      </c>
      <c r="B4744" s="160" t="s">
        <v>5775</v>
      </c>
      <c r="E4744" s="227">
        <v>43373</v>
      </c>
      <c r="F4744" s="228">
        <v>0</v>
      </c>
      <c r="G4744" s="229">
        <v>2.3100000000000002E-2</v>
      </c>
    </row>
    <row r="4745" spans="1:7" x14ac:dyDescent="0.25">
      <c r="A4745" s="160" t="s">
        <v>5766</v>
      </c>
      <c r="B4745" s="160" t="s">
        <v>5776</v>
      </c>
      <c r="E4745" s="227">
        <v>43404</v>
      </c>
      <c r="F4745" s="228">
        <v>0</v>
      </c>
      <c r="G4745" s="229">
        <v>2.3100000000000002E-2</v>
      </c>
    </row>
    <row r="4746" spans="1:7" x14ac:dyDescent="0.25">
      <c r="A4746" s="160" t="s">
        <v>5766</v>
      </c>
      <c r="B4746" s="160" t="s">
        <v>5777</v>
      </c>
      <c r="E4746" s="227">
        <v>43434</v>
      </c>
      <c r="F4746" s="228">
        <v>0</v>
      </c>
      <c r="G4746" s="229">
        <v>2.3100000000000002E-2</v>
      </c>
    </row>
    <row r="4747" spans="1:7" x14ac:dyDescent="0.25">
      <c r="A4747" s="160" t="s">
        <v>5766</v>
      </c>
      <c r="B4747" s="160" t="s">
        <v>5778</v>
      </c>
      <c r="E4747" s="227">
        <v>43465</v>
      </c>
      <c r="F4747" s="228">
        <v>0</v>
      </c>
      <c r="G4747" s="229">
        <v>2.3100000000000002E-2</v>
      </c>
    </row>
    <row r="4748" spans="1:7" x14ac:dyDescent="0.25">
      <c r="A4748" s="160" t="s">
        <v>5779</v>
      </c>
      <c r="B4748" s="160" t="s">
        <v>5780</v>
      </c>
      <c r="E4748" s="227">
        <v>43131</v>
      </c>
      <c r="F4748" s="228">
        <v>0</v>
      </c>
      <c r="G4748" s="229">
        <v>2.4500000000000001E-2</v>
      </c>
    </row>
    <row r="4749" spans="1:7" x14ac:dyDescent="0.25">
      <c r="A4749" s="160" t="s">
        <v>5779</v>
      </c>
      <c r="B4749" s="160" t="s">
        <v>5781</v>
      </c>
      <c r="E4749" s="227">
        <v>43159</v>
      </c>
      <c r="F4749" s="228">
        <v>0</v>
      </c>
      <c r="G4749" s="229">
        <v>2.4500000000000001E-2</v>
      </c>
    </row>
    <row r="4750" spans="1:7" x14ac:dyDescent="0.25">
      <c r="A4750" s="160" t="s">
        <v>5779</v>
      </c>
      <c r="B4750" s="160" t="s">
        <v>5782</v>
      </c>
      <c r="E4750" s="227">
        <v>43190</v>
      </c>
      <c r="F4750" s="228">
        <v>0</v>
      </c>
      <c r="G4750" s="229">
        <v>2.4500000000000001E-2</v>
      </c>
    </row>
    <row r="4751" spans="1:7" x14ac:dyDescent="0.25">
      <c r="A4751" s="160" t="s">
        <v>5779</v>
      </c>
      <c r="B4751" s="160" t="s">
        <v>5783</v>
      </c>
      <c r="E4751" s="227">
        <v>43220</v>
      </c>
      <c r="F4751" s="228">
        <v>0</v>
      </c>
      <c r="G4751" s="229">
        <v>2.4500000000000001E-2</v>
      </c>
    </row>
    <row r="4752" spans="1:7" x14ac:dyDescent="0.25">
      <c r="A4752" s="160" t="s">
        <v>5779</v>
      </c>
      <c r="B4752" s="160" t="s">
        <v>5784</v>
      </c>
      <c r="E4752" s="227">
        <v>43251</v>
      </c>
      <c r="F4752" s="228">
        <v>0</v>
      </c>
      <c r="G4752" s="229">
        <v>2.4500000000000001E-2</v>
      </c>
    </row>
    <row r="4753" spans="1:7" x14ac:dyDescent="0.25">
      <c r="A4753" s="160" t="s">
        <v>5779</v>
      </c>
      <c r="B4753" s="160" t="s">
        <v>5785</v>
      </c>
      <c r="E4753" s="227">
        <v>43281</v>
      </c>
      <c r="F4753" s="228">
        <v>0</v>
      </c>
      <c r="G4753" s="229">
        <v>2.4500000000000001E-2</v>
      </c>
    </row>
    <row r="4754" spans="1:7" x14ac:dyDescent="0.25">
      <c r="A4754" s="160" t="s">
        <v>5779</v>
      </c>
      <c r="B4754" s="160" t="s">
        <v>5786</v>
      </c>
      <c r="E4754" s="227">
        <v>43312</v>
      </c>
      <c r="F4754" s="228">
        <v>0</v>
      </c>
      <c r="G4754" s="229">
        <v>2.4500000000000001E-2</v>
      </c>
    </row>
    <row r="4755" spans="1:7" x14ac:dyDescent="0.25">
      <c r="A4755" s="160" t="s">
        <v>5779</v>
      </c>
      <c r="B4755" s="160" t="s">
        <v>5787</v>
      </c>
      <c r="E4755" s="227">
        <v>43343</v>
      </c>
      <c r="F4755" s="228">
        <v>0</v>
      </c>
      <c r="G4755" s="229">
        <v>2.4500000000000001E-2</v>
      </c>
    </row>
    <row r="4756" spans="1:7" x14ac:dyDescent="0.25">
      <c r="A4756" s="160" t="s">
        <v>5779</v>
      </c>
      <c r="B4756" s="160" t="s">
        <v>5788</v>
      </c>
      <c r="E4756" s="227">
        <v>43373</v>
      </c>
      <c r="F4756" s="228">
        <v>0</v>
      </c>
      <c r="G4756" s="229">
        <v>2.4500000000000001E-2</v>
      </c>
    </row>
    <row r="4757" spans="1:7" x14ac:dyDescent="0.25">
      <c r="A4757" s="160" t="s">
        <v>5779</v>
      </c>
      <c r="B4757" s="160" t="s">
        <v>5789</v>
      </c>
      <c r="E4757" s="227">
        <v>43404</v>
      </c>
      <c r="F4757" s="228">
        <v>0</v>
      </c>
      <c r="G4757" s="229">
        <v>2.4500000000000001E-2</v>
      </c>
    </row>
    <row r="4758" spans="1:7" x14ac:dyDescent="0.25">
      <c r="A4758" s="160" t="s">
        <v>5779</v>
      </c>
      <c r="B4758" s="160" t="s">
        <v>5790</v>
      </c>
      <c r="E4758" s="227">
        <v>43434</v>
      </c>
      <c r="F4758" s="228">
        <v>0</v>
      </c>
      <c r="G4758" s="229">
        <v>2.4500000000000001E-2</v>
      </c>
    </row>
    <row r="4759" spans="1:7" x14ac:dyDescent="0.25">
      <c r="A4759" s="160" t="s">
        <v>5779</v>
      </c>
      <c r="B4759" s="160" t="s">
        <v>5791</v>
      </c>
      <c r="E4759" s="227">
        <v>43465</v>
      </c>
      <c r="F4759" s="228">
        <v>0</v>
      </c>
      <c r="G4759" s="229">
        <v>2.4500000000000001E-2</v>
      </c>
    </row>
    <row r="4760" spans="1:7" x14ac:dyDescent="0.25">
      <c r="A4760" s="160" t="s">
        <v>5792</v>
      </c>
      <c r="B4760" s="160" t="s">
        <v>5793</v>
      </c>
      <c r="E4760" s="227">
        <v>43131</v>
      </c>
      <c r="F4760" s="228">
        <v>0</v>
      </c>
      <c r="G4760" s="229">
        <v>2.4500000000000001E-2</v>
      </c>
    </row>
    <row r="4761" spans="1:7" x14ac:dyDescent="0.25">
      <c r="A4761" s="160" t="s">
        <v>5792</v>
      </c>
      <c r="B4761" s="160" t="s">
        <v>5794</v>
      </c>
      <c r="E4761" s="227">
        <v>43159</v>
      </c>
      <c r="F4761" s="228">
        <v>0</v>
      </c>
      <c r="G4761" s="229">
        <v>2.4500000000000001E-2</v>
      </c>
    </row>
    <row r="4762" spans="1:7" x14ac:dyDescent="0.25">
      <c r="A4762" s="160" t="s">
        <v>5792</v>
      </c>
      <c r="B4762" s="160" t="s">
        <v>5795</v>
      </c>
      <c r="E4762" s="227">
        <v>43190</v>
      </c>
      <c r="F4762" s="228">
        <v>0</v>
      </c>
      <c r="G4762" s="229">
        <v>2.4500000000000001E-2</v>
      </c>
    </row>
    <row r="4763" spans="1:7" x14ac:dyDescent="0.25">
      <c r="A4763" s="160" t="s">
        <v>5792</v>
      </c>
      <c r="B4763" s="160" t="s">
        <v>5796</v>
      </c>
      <c r="E4763" s="227">
        <v>43220</v>
      </c>
      <c r="F4763" s="228">
        <v>0</v>
      </c>
      <c r="G4763" s="229">
        <v>2.4500000000000001E-2</v>
      </c>
    </row>
    <row r="4764" spans="1:7" x14ac:dyDescent="0.25">
      <c r="A4764" s="160" t="s">
        <v>5792</v>
      </c>
      <c r="B4764" s="160" t="s">
        <v>5797</v>
      </c>
      <c r="E4764" s="227">
        <v>43251</v>
      </c>
      <c r="F4764" s="228">
        <v>0</v>
      </c>
      <c r="G4764" s="229">
        <v>2.4500000000000001E-2</v>
      </c>
    </row>
    <row r="4765" spans="1:7" x14ac:dyDescent="0.25">
      <c r="A4765" s="160" t="s">
        <v>5792</v>
      </c>
      <c r="B4765" s="160" t="s">
        <v>5798</v>
      </c>
      <c r="E4765" s="227">
        <v>43281</v>
      </c>
      <c r="F4765" s="228">
        <v>0</v>
      </c>
      <c r="G4765" s="229">
        <v>2.4500000000000001E-2</v>
      </c>
    </row>
    <row r="4766" spans="1:7" x14ac:dyDescent="0.25">
      <c r="A4766" s="160" t="s">
        <v>5792</v>
      </c>
      <c r="B4766" s="160" t="s">
        <v>5799</v>
      </c>
      <c r="E4766" s="227">
        <v>43312</v>
      </c>
      <c r="F4766" s="228">
        <v>0</v>
      </c>
      <c r="G4766" s="229">
        <v>2.4500000000000001E-2</v>
      </c>
    </row>
    <row r="4767" spans="1:7" x14ac:dyDescent="0.25">
      <c r="A4767" s="160" t="s">
        <v>5792</v>
      </c>
      <c r="B4767" s="160" t="s">
        <v>5800</v>
      </c>
      <c r="E4767" s="227">
        <v>43343</v>
      </c>
      <c r="F4767" s="228">
        <v>0</v>
      </c>
      <c r="G4767" s="229">
        <v>2.4500000000000001E-2</v>
      </c>
    </row>
    <row r="4768" spans="1:7" x14ac:dyDescent="0.25">
      <c r="A4768" s="160" t="s">
        <v>5792</v>
      </c>
      <c r="B4768" s="160" t="s">
        <v>5801</v>
      </c>
      <c r="E4768" s="227">
        <v>43373</v>
      </c>
      <c r="F4768" s="228">
        <v>0</v>
      </c>
      <c r="G4768" s="229">
        <v>2.4500000000000001E-2</v>
      </c>
    </row>
    <row r="4769" spans="1:7" x14ac:dyDescent="0.25">
      <c r="A4769" s="160" t="s">
        <v>5792</v>
      </c>
      <c r="B4769" s="160" t="s">
        <v>5802</v>
      </c>
      <c r="E4769" s="227">
        <v>43404</v>
      </c>
      <c r="F4769" s="228">
        <v>0</v>
      </c>
      <c r="G4769" s="229">
        <v>2.4500000000000001E-2</v>
      </c>
    </row>
    <row r="4770" spans="1:7" x14ac:dyDescent="0.25">
      <c r="A4770" s="160" t="s">
        <v>5792</v>
      </c>
      <c r="B4770" s="160" t="s">
        <v>5803</v>
      </c>
      <c r="E4770" s="227">
        <v>43434</v>
      </c>
      <c r="F4770" s="228">
        <v>0</v>
      </c>
      <c r="G4770" s="229">
        <v>2.4500000000000001E-2</v>
      </c>
    </row>
    <row r="4771" spans="1:7" x14ac:dyDescent="0.25">
      <c r="A4771" s="160" t="s">
        <v>5792</v>
      </c>
      <c r="B4771" s="160" t="s">
        <v>5804</v>
      </c>
      <c r="E4771" s="227">
        <v>43465</v>
      </c>
      <c r="F4771" s="228">
        <v>0</v>
      </c>
      <c r="G4771" s="229">
        <v>2.4500000000000001E-2</v>
      </c>
    </row>
    <row r="4772" spans="1:7" x14ac:dyDescent="0.25">
      <c r="A4772" s="160" t="s">
        <v>5805</v>
      </c>
      <c r="B4772" s="160" t="s">
        <v>5806</v>
      </c>
      <c r="E4772" s="227">
        <v>43131</v>
      </c>
      <c r="F4772" s="228">
        <v>0</v>
      </c>
      <c r="G4772" s="229">
        <v>2.4500000000000001E-2</v>
      </c>
    </row>
    <row r="4773" spans="1:7" x14ac:dyDescent="0.25">
      <c r="A4773" s="160" t="s">
        <v>5805</v>
      </c>
      <c r="B4773" s="160" t="s">
        <v>5807</v>
      </c>
      <c r="E4773" s="227">
        <v>43159</v>
      </c>
      <c r="F4773" s="228">
        <v>0</v>
      </c>
      <c r="G4773" s="229">
        <v>2.4500000000000001E-2</v>
      </c>
    </row>
    <row r="4774" spans="1:7" x14ac:dyDescent="0.25">
      <c r="A4774" s="160" t="s">
        <v>5805</v>
      </c>
      <c r="B4774" s="160" t="s">
        <v>5808</v>
      </c>
      <c r="E4774" s="227">
        <v>43190</v>
      </c>
      <c r="F4774" s="228">
        <v>0</v>
      </c>
      <c r="G4774" s="229">
        <v>2.4500000000000001E-2</v>
      </c>
    </row>
    <row r="4775" spans="1:7" x14ac:dyDescent="0.25">
      <c r="A4775" s="160" t="s">
        <v>5805</v>
      </c>
      <c r="B4775" s="160" t="s">
        <v>5809</v>
      </c>
      <c r="E4775" s="227">
        <v>43220</v>
      </c>
      <c r="F4775" s="228">
        <v>0</v>
      </c>
      <c r="G4775" s="229">
        <v>2.4500000000000001E-2</v>
      </c>
    </row>
    <row r="4776" spans="1:7" x14ac:dyDescent="0.25">
      <c r="A4776" s="160" t="s">
        <v>5805</v>
      </c>
      <c r="B4776" s="160" t="s">
        <v>5810</v>
      </c>
      <c r="E4776" s="227">
        <v>43251</v>
      </c>
      <c r="F4776" s="228">
        <v>0</v>
      </c>
      <c r="G4776" s="229">
        <v>2.4500000000000001E-2</v>
      </c>
    </row>
    <row r="4777" spans="1:7" x14ac:dyDescent="0.25">
      <c r="A4777" s="160" t="s">
        <v>5805</v>
      </c>
      <c r="B4777" s="160" t="s">
        <v>5811</v>
      </c>
      <c r="E4777" s="227">
        <v>43281</v>
      </c>
      <c r="F4777" s="228">
        <v>0</v>
      </c>
      <c r="G4777" s="229">
        <v>2.4500000000000001E-2</v>
      </c>
    </row>
    <row r="4778" spans="1:7" x14ac:dyDescent="0.25">
      <c r="A4778" s="160" t="s">
        <v>5805</v>
      </c>
      <c r="B4778" s="160" t="s">
        <v>5812</v>
      </c>
      <c r="E4778" s="227">
        <v>43312</v>
      </c>
      <c r="F4778" s="228">
        <v>0</v>
      </c>
      <c r="G4778" s="229">
        <v>2.4500000000000001E-2</v>
      </c>
    </row>
    <row r="4779" spans="1:7" x14ac:dyDescent="0.25">
      <c r="A4779" s="160" t="s">
        <v>5805</v>
      </c>
      <c r="B4779" s="160" t="s">
        <v>5813</v>
      </c>
      <c r="E4779" s="227">
        <v>43343</v>
      </c>
      <c r="F4779" s="228">
        <v>0</v>
      </c>
      <c r="G4779" s="229">
        <v>2.4500000000000001E-2</v>
      </c>
    </row>
    <row r="4780" spans="1:7" x14ac:dyDescent="0.25">
      <c r="A4780" s="160" t="s">
        <v>5805</v>
      </c>
      <c r="B4780" s="160" t="s">
        <v>5814</v>
      </c>
      <c r="E4780" s="227">
        <v>43373</v>
      </c>
      <c r="F4780" s="228">
        <v>0</v>
      </c>
      <c r="G4780" s="229">
        <v>2.4500000000000001E-2</v>
      </c>
    </row>
    <row r="4781" spans="1:7" x14ac:dyDescent="0.25">
      <c r="A4781" s="160" t="s">
        <v>5805</v>
      </c>
      <c r="B4781" s="160" t="s">
        <v>5815</v>
      </c>
      <c r="E4781" s="227">
        <v>43404</v>
      </c>
      <c r="F4781" s="228">
        <v>0</v>
      </c>
      <c r="G4781" s="229">
        <v>2.4500000000000001E-2</v>
      </c>
    </row>
    <row r="4782" spans="1:7" x14ac:dyDescent="0.25">
      <c r="A4782" s="160" t="s">
        <v>5805</v>
      </c>
      <c r="B4782" s="160" t="s">
        <v>5816</v>
      </c>
      <c r="E4782" s="227">
        <v>43434</v>
      </c>
      <c r="F4782" s="228">
        <v>0</v>
      </c>
      <c r="G4782" s="229">
        <v>2.4500000000000001E-2</v>
      </c>
    </row>
    <row r="4783" spans="1:7" x14ac:dyDescent="0.25">
      <c r="A4783" s="160" t="s">
        <v>5805</v>
      </c>
      <c r="B4783" s="160" t="s">
        <v>5817</v>
      </c>
      <c r="E4783" s="227">
        <v>43465</v>
      </c>
      <c r="F4783" s="228">
        <v>0</v>
      </c>
      <c r="G4783" s="229">
        <v>2.4500000000000001E-2</v>
      </c>
    </row>
    <row r="4784" spans="1:7" x14ac:dyDescent="0.25">
      <c r="A4784" s="160" t="s">
        <v>5818</v>
      </c>
      <c r="B4784" s="160" t="s">
        <v>5819</v>
      </c>
      <c r="E4784" s="227">
        <v>43131</v>
      </c>
      <c r="F4784" s="228">
        <v>0</v>
      </c>
      <c r="G4784" s="229">
        <v>2.4500000000000001E-2</v>
      </c>
    </row>
    <row r="4785" spans="1:7" x14ac:dyDescent="0.25">
      <c r="A4785" s="160" t="s">
        <v>5818</v>
      </c>
      <c r="B4785" s="160" t="s">
        <v>5820</v>
      </c>
      <c r="E4785" s="227">
        <v>43159</v>
      </c>
      <c r="F4785" s="228">
        <v>0</v>
      </c>
      <c r="G4785" s="229">
        <v>2.4500000000000001E-2</v>
      </c>
    </row>
    <row r="4786" spans="1:7" x14ac:dyDescent="0.25">
      <c r="A4786" s="160" t="s">
        <v>5818</v>
      </c>
      <c r="B4786" s="160" t="s">
        <v>5821</v>
      </c>
      <c r="E4786" s="227">
        <v>43190</v>
      </c>
      <c r="F4786" s="228">
        <v>0</v>
      </c>
      <c r="G4786" s="229">
        <v>2.4500000000000001E-2</v>
      </c>
    </row>
    <row r="4787" spans="1:7" x14ac:dyDescent="0.25">
      <c r="A4787" s="160" t="s">
        <v>5818</v>
      </c>
      <c r="B4787" s="160" t="s">
        <v>5822</v>
      </c>
      <c r="E4787" s="227">
        <v>43220</v>
      </c>
      <c r="F4787" s="228">
        <v>0</v>
      </c>
      <c r="G4787" s="229">
        <v>2.4500000000000001E-2</v>
      </c>
    </row>
    <row r="4788" spans="1:7" x14ac:dyDescent="0.25">
      <c r="A4788" s="160" t="s">
        <v>5818</v>
      </c>
      <c r="B4788" s="160" t="s">
        <v>5823</v>
      </c>
      <c r="E4788" s="227">
        <v>43251</v>
      </c>
      <c r="F4788" s="228">
        <v>0</v>
      </c>
      <c r="G4788" s="229">
        <v>2.4500000000000001E-2</v>
      </c>
    </row>
    <row r="4789" spans="1:7" x14ac:dyDescent="0.25">
      <c r="A4789" s="160" t="s">
        <v>5818</v>
      </c>
      <c r="B4789" s="160" t="s">
        <v>5824</v>
      </c>
      <c r="E4789" s="227">
        <v>43281</v>
      </c>
      <c r="F4789" s="228">
        <v>0</v>
      </c>
      <c r="G4789" s="229">
        <v>2.4500000000000001E-2</v>
      </c>
    </row>
    <row r="4790" spans="1:7" x14ac:dyDescent="0.25">
      <c r="A4790" s="160" t="s">
        <v>5818</v>
      </c>
      <c r="B4790" s="160" t="s">
        <v>5825</v>
      </c>
      <c r="E4790" s="227">
        <v>43312</v>
      </c>
      <c r="F4790" s="228">
        <v>0</v>
      </c>
      <c r="G4790" s="229">
        <v>2.4500000000000001E-2</v>
      </c>
    </row>
    <row r="4791" spans="1:7" x14ac:dyDescent="0.25">
      <c r="A4791" s="160" t="s">
        <v>5818</v>
      </c>
      <c r="B4791" s="160" t="s">
        <v>5826</v>
      </c>
      <c r="E4791" s="227">
        <v>43343</v>
      </c>
      <c r="F4791" s="228">
        <v>0</v>
      </c>
      <c r="G4791" s="229">
        <v>2.4500000000000001E-2</v>
      </c>
    </row>
    <row r="4792" spans="1:7" x14ac:dyDescent="0.25">
      <c r="A4792" s="160" t="s">
        <v>5818</v>
      </c>
      <c r="B4792" s="160" t="s">
        <v>5827</v>
      </c>
      <c r="E4792" s="227">
        <v>43373</v>
      </c>
      <c r="F4792" s="228">
        <v>0</v>
      </c>
      <c r="G4792" s="229">
        <v>2.4500000000000001E-2</v>
      </c>
    </row>
    <row r="4793" spans="1:7" x14ac:dyDescent="0.25">
      <c r="A4793" s="160" t="s">
        <v>5818</v>
      </c>
      <c r="B4793" s="160" t="s">
        <v>5828</v>
      </c>
      <c r="E4793" s="227">
        <v>43404</v>
      </c>
      <c r="F4793" s="228">
        <v>0</v>
      </c>
      <c r="G4793" s="229">
        <v>2.4500000000000001E-2</v>
      </c>
    </row>
    <row r="4794" spans="1:7" x14ac:dyDescent="0.25">
      <c r="A4794" s="160" t="s">
        <v>5818</v>
      </c>
      <c r="B4794" s="160" t="s">
        <v>5829</v>
      </c>
      <c r="E4794" s="227">
        <v>43434</v>
      </c>
      <c r="F4794" s="228">
        <v>0</v>
      </c>
      <c r="G4794" s="229">
        <v>2.4500000000000001E-2</v>
      </c>
    </row>
    <row r="4795" spans="1:7" x14ac:dyDescent="0.25">
      <c r="A4795" s="160" t="s">
        <v>5818</v>
      </c>
      <c r="B4795" s="160" t="s">
        <v>5830</v>
      </c>
      <c r="E4795" s="227">
        <v>43465</v>
      </c>
      <c r="F4795" s="228">
        <v>0</v>
      </c>
      <c r="G4795" s="229">
        <v>2.4500000000000001E-2</v>
      </c>
    </row>
    <row r="4796" spans="1:7" x14ac:dyDescent="0.25">
      <c r="A4796" s="160" t="s">
        <v>5831</v>
      </c>
      <c r="B4796" s="160" t="s">
        <v>5832</v>
      </c>
      <c r="E4796" s="227">
        <v>43131</v>
      </c>
      <c r="F4796" s="228">
        <v>0</v>
      </c>
      <c r="G4796" s="229">
        <v>2.4500000000000001E-2</v>
      </c>
    </row>
    <row r="4797" spans="1:7" x14ac:dyDescent="0.25">
      <c r="A4797" s="160" t="s">
        <v>5831</v>
      </c>
      <c r="B4797" s="160" t="s">
        <v>5833</v>
      </c>
      <c r="E4797" s="227">
        <v>43159</v>
      </c>
      <c r="F4797" s="228">
        <v>0</v>
      </c>
      <c r="G4797" s="229">
        <v>2.4500000000000001E-2</v>
      </c>
    </row>
    <row r="4798" spans="1:7" x14ac:dyDescent="0.25">
      <c r="A4798" s="160" t="s">
        <v>5831</v>
      </c>
      <c r="B4798" s="160" t="s">
        <v>5834</v>
      </c>
      <c r="E4798" s="227">
        <v>43190</v>
      </c>
      <c r="F4798" s="228">
        <v>0</v>
      </c>
      <c r="G4798" s="229">
        <v>2.4500000000000001E-2</v>
      </c>
    </row>
    <row r="4799" spans="1:7" x14ac:dyDescent="0.25">
      <c r="A4799" s="160" t="s">
        <v>5831</v>
      </c>
      <c r="B4799" s="160" t="s">
        <v>5835</v>
      </c>
      <c r="E4799" s="227">
        <v>43220</v>
      </c>
      <c r="F4799" s="228">
        <v>0</v>
      </c>
      <c r="G4799" s="229">
        <v>2.4500000000000001E-2</v>
      </c>
    </row>
    <row r="4800" spans="1:7" x14ac:dyDescent="0.25">
      <c r="A4800" s="160" t="s">
        <v>5831</v>
      </c>
      <c r="B4800" s="160" t="s">
        <v>5836</v>
      </c>
      <c r="E4800" s="227">
        <v>43251</v>
      </c>
      <c r="F4800" s="228">
        <v>0</v>
      </c>
      <c r="G4800" s="229">
        <v>2.4500000000000001E-2</v>
      </c>
    </row>
    <row r="4801" spans="1:7" x14ac:dyDescent="0.25">
      <c r="A4801" s="160" t="s">
        <v>5831</v>
      </c>
      <c r="B4801" s="160" t="s">
        <v>5837</v>
      </c>
      <c r="E4801" s="227">
        <v>43281</v>
      </c>
      <c r="F4801" s="228">
        <v>0</v>
      </c>
      <c r="G4801" s="229">
        <v>2.4500000000000001E-2</v>
      </c>
    </row>
    <row r="4802" spans="1:7" x14ac:dyDescent="0.25">
      <c r="A4802" s="160" t="s">
        <v>5831</v>
      </c>
      <c r="B4802" s="160" t="s">
        <v>5838</v>
      </c>
      <c r="E4802" s="227">
        <v>43312</v>
      </c>
      <c r="F4802" s="228">
        <v>0</v>
      </c>
      <c r="G4802" s="229">
        <v>2.4500000000000001E-2</v>
      </c>
    </row>
    <row r="4803" spans="1:7" x14ac:dyDescent="0.25">
      <c r="A4803" s="160" t="s">
        <v>5831</v>
      </c>
      <c r="B4803" s="160" t="s">
        <v>5839</v>
      </c>
      <c r="E4803" s="227">
        <v>43343</v>
      </c>
      <c r="F4803" s="228">
        <v>0</v>
      </c>
      <c r="G4803" s="229">
        <v>2.4500000000000001E-2</v>
      </c>
    </row>
    <row r="4804" spans="1:7" x14ac:dyDescent="0.25">
      <c r="A4804" s="160" t="s">
        <v>5831</v>
      </c>
      <c r="B4804" s="160" t="s">
        <v>5840</v>
      </c>
      <c r="E4804" s="227">
        <v>43373</v>
      </c>
      <c r="F4804" s="228">
        <v>0</v>
      </c>
      <c r="G4804" s="229">
        <v>2.4500000000000001E-2</v>
      </c>
    </row>
    <row r="4805" spans="1:7" x14ac:dyDescent="0.25">
      <c r="A4805" s="160" t="s">
        <v>5831</v>
      </c>
      <c r="B4805" s="160" t="s">
        <v>5841</v>
      </c>
      <c r="E4805" s="227">
        <v>43404</v>
      </c>
      <c r="F4805" s="228">
        <v>0</v>
      </c>
      <c r="G4805" s="229">
        <v>2.4500000000000001E-2</v>
      </c>
    </row>
    <row r="4806" spans="1:7" x14ac:dyDescent="0.25">
      <c r="A4806" s="160" t="s">
        <v>5831</v>
      </c>
      <c r="B4806" s="160" t="s">
        <v>5842</v>
      </c>
      <c r="E4806" s="227">
        <v>43434</v>
      </c>
      <c r="F4806" s="228">
        <v>0</v>
      </c>
      <c r="G4806" s="229">
        <v>2.4500000000000001E-2</v>
      </c>
    </row>
    <row r="4807" spans="1:7" x14ac:dyDescent="0.25">
      <c r="A4807" s="160" t="s">
        <v>5831</v>
      </c>
      <c r="B4807" s="160" t="s">
        <v>5843</v>
      </c>
      <c r="E4807" s="227">
        <v>43465</v>
      </c>
      <c r="F4807" s="228">
        <v>0</v>
      </c>
      <c r="G4807" s="229">
        <v>2.4500000000000001E-2</v>
      </c>
    </row>
    <row r="4808" spans="1:7" x14ac:dyDescent="0.25">
      <c r="A4808" s="160" t="s">
        <v>5844</v>
      </c>
      <c r="B4808" s="160" t="s">
        <v>5845</v>
      </c>
      <c r="E4808" s="227">
        <v>43131</v>
      </c>
      <c r="F4808" s="228">
        <v>0</v>
      </c>
      <c r="G4808" s="229">
        <v>2.4500000000000001E-2</v>
      </c>
    </row>
    <row r="4809" spans="1:7" x14ac:dyDescent="0.25">
      <c r="A4809" s="160" t="s">
        <v>5844</v>
      </c>
      <c r="B4809" s="160" t="s">
        <v>5846</v>
      </c>
      <c r="E4809" s="227">
        <v>43159</v>
      </c>
      <c r="F4809" s="228">
        <v>0</v>
      </c>
      <c r="G4809" s="229">
        <v>2.4500000000000001E-2</v>
      </c>
    </row>
    <row r="4810" spans="1:7" x14ac:dyDescent="0.25">
      <c r="A4810" s="160" t="s">
        <v>5844</v>
      </c>
      <c r="B4810" s="160" t="s">
        <v>5847</v>
      </c>
      <c r="E4810" s="227">
        <v>43190</v>
      </c>
      <c r="F4810" s="228">
        <v>0</v>
      </c>
      <c r="G4810" s="229">
        <v>2.4500000000000001E-2</v>
      </c>
    </row>
    <row r="4811" spans="1:7" x14ac:dyDescent="0.25">
      <c r="A4811" s="160" t="s">
        <v>5844</v>
      </c>
      <c r="B4811" s="160" t="s">
        <v>5848</v>
      </c>
      <c r="E4811" s="227">
        <v>43220</v>
      </c>
      <c r="F4811" s="228">
        <v>0</v>
      </c>
      <c r="G4811" s="229">
        <v>2.4500000000000001E-2</v>
      </c>
    </row>
    <row r="4812" spans="1:7" x14ac:dyDescent="0.25">
      <c r="A4812" s="160" t="s">
        <v>5844</v>
      </c>
      <c r="B4812" s="160" t="s">
        <v>5849</v>
      </c>
      <c r="E4812" s="227">
        <v>43251</v>
      </c>
      <c r="F4812" s="228">
        <v>0</v>
      </c>
      <c r="G4812" s="229">
        <v>2.4500000000000001E-2</v>
      </c>
    </row>
    <row r="4813" spans="1:7" x14ac:dyDescent="0.25">
      <c r="A4813" s="160" t="s">
        <v>5844</v>
      </c>
      <c r="B4813" s="160" t="s">
        <v>5850</v>
      </c>
      <c r="E4813" s="227">
        <v>43281</v>
      </c>
      <c r="F4813" s="228">
        <v>0</v>
      </c>
      <c r="G4813" s="229">
        <v>2.4500000000000001E-2</v>
      </c>
    </row>
    <row r="4814" spans="1:7" x14ac:dyDescent="0.25">
      <c r="A4814" s="160" t="s">
        <v>5844</v>
      </c>
      <c r="B4814" s="160" t="s">
        <v>5851</v>
      </c>
      <c r="E4814" s="227">
        <v>43312</v>
      </c>
      <c r="F4814" s="228">
        <v>0</v>
      </c>
      <c r="G4814" s="229">
        <v>2.4500000000000001E-2</v>
      </c>
    </row>
    <row r="4815" spans="1:7" x14ac:dyDescent="0.25">
      <c r="A4815" s="160" t="s">
        <v>5844</v>
      </c>
      <c r="B4815" s="160" t="s">
        <v>5852</v>
      </c>
      <c r="E4815" s="227">
        <v>43343</v>
      </c>
      <c r="F4815" s="228">
        <v>0</v>
      </c>
      <c r="G4815" s="229">
        <v>2.4500000000000001E-2</v>
      </c>
    </row>
    <row r="4816" spans="1:7" x14ac:dyDescent="0.25">
      <c r="A4816" s="160" t="s">
        <v>5844</v>
      </c>
      <c r="B4816" s="160" t="s">
        <v>5853</v>
      </c>
      <c r="E4816" s="227">
        <v>43373</v>
      </c>
      <c r="F4816" s="228">
        <v>0</v>
      </c>
      <c r="G4816" s="229">
        <v>2.4500000000000001E-2</v>
      </c>
    </row>
    <row r="4817" spans="1:7" x14ac:dyDescent="0.25">
      <c r="A4817" s="160" t="s">
        <v>5844</v>
      </c>
      <c r="B4817" s="160" t="s">
        <v>5854</v>
      </c>
      <c r="E4817" s="227">
        <v>43404</v>
      </c>
      <c r="F4817" s="228">
        <v>0</v>
      </c>
      <c r="G4817" s="229">
        <v>2.4500000000000001E-2</v>
      </c>
    </row>
    <row r="4818" spans="1:7" x14ac:dyDescent="0.25">
      <c r="A4818" s="160" t="s">
        <v>5844</v>
      </c>
      <c r="B4818" s="160" t="s">
        <v>5855</v>
      </c>
      <c r="E4818" s="227">
        <v>43434</v>
      </c>
      <c r="F4818" s="228">
        <v>0</v>
      </c>
      <c r="G4818" s="229">
        <v>2.4500000000000001E-2</v>
      </c>
    </row>
    <row r="4819" spans="1:7" x14ac:dyDescent="0.25">
      <c r="A4819" s="160" t="s">
        <v>5844</v>
      </c>
      <c r="B4819" s="160" t="s">
        <v>5856</v>
      </c>
      <c r="E4819" s="227">
        <v>43465</v>
      </c>
      <c r="F4819" s="228">
        <v>0</v>
      </c>
      <c r="G4819" s="229">
        <v>2.4500000000000001E-2</v>
      </c>
    </row>
    <row r="4820" spans="1:7" x14ac:dyDescent="0.25">
      <c r="A4820" s="160" t="s">
        <v>5857</v>
      </c>
      <c r="B4820" s="160" t="s">
        <v>5858</v>
      </c>
      <c r="E4820" s="227">
        <v>43131</v>
      </c>
      <c r="F4820" s="228">
        <v>0</v>
      </c>
      <c r="G4820" s="229">
        <v>2.4500000000000001E-2</v>
      </c>
    </row>
    <row r="4821" spans="1:7" x14ac:dyDescent="0.25">
      <c r="A4821" s="160" t="s">
        <v>5857</v>
      </c>
      <c r="B4821" s="160" t="s">
        <v>5859</v>
      </c>
      <c r="E4821" s="227">
        <v>43159</v>
      </c>
      <c r="F4821" s="228">
        <v>0</v>
      </c>
      <c r="G4821" s="229">
        <v>2.4500000000000001E-2</v>
      </c>
    </row>
    <row r="4822" spans="1:7" x14ac:dyDescent="0.25">
      <c r="A4822" s="160" t="s">
        <v>5857</v>
      </c>
      <c r="B4822" s="160" t="s">
        <v>5860</v>
      </c>
      <c r="E4822" s="227">
        <v>43190</v>
      </c>
      <c r="F4822" s="228">
        <v>0</v>
      </c>
      <c r="G4822" s="229">
        <v>2.4500000000000001E-2</v>
      </c>
    </row>
    <row r="4823" spans="1:7" x14ac:dyDescent="0.25">
      <c r="A4823" s="160" t="s">
        <v>5857</v>
      </c>
      <c r="B4823" s="160" t="s">
        <v>5861</v>
      </c>
      <c r="E4823" s="227">
        <v>43220</v>
      </c>
      <c r="F4823" s="228">
        <v>0</v>
      </c>
      <c r="G4823" s="229">
        <v>2.4500000000000001E-2</v>
      </c>
    </row>
    <row r="4824" spans="1:7" x14ac:dyDescent="0.25">
      <c r="A4824" s="160" t="s">
        <v>5857</v>
      </c>
      <c r="B4824" s="160" t="s">
        <v>5862</v>
      </c>
      <c r="E4824" s="227">
        <v>43251</v>
      </c>
      <c r="F4824" s="228">
        <v>0</v>
      </c>
      <c r="G4824" s="229">
        <v>2.4500000000000001E-2</v>
      </c>
    </row>
    <row r="4825" spans="1:7" x14ac:dyDescent="0.25">
      <c r="A4825" s="160" t="s">
        <v>5857</v>
      </c>
      <c r="B4825" s="160" t="s">
        <v>5863</v>
      </c>
      <c r="E4825" s="227">
        <v>43281</v>
      </c>
      <c r="F4825" s="228">
        <v>0</v>
      </c>
      <c r="G4825" s="229">
        <v>2.4500000000000001E-2</v>
      </c>
    </row>
    <row r="4826" spans="1:7" x14ac:dyDescent="0.25">
      <c r="A4826" s="160" t="s">
        <v>5857</v>
      </c>
      <c r="B4826" s="160" t="s">
        <v>5864</v>
      </c>
      <c r="E4826" s="227">
        <v>43312</v>
      </c>
      <c r="F4826" s="228">
        <v>0</v>
      </c>
      <c r="G4826" s="229">
        <v>2.4500000000000001E-2</v>
      </c>
    </row>
    <row r="4827" spans="1:7" x14ac:dyDescent="0.25">
      <c r="A4827" s="160" t="s">
        <v>5857</v>
      </c>
      <c r="B4827" s="160" t="s">
        <v>5865</v>
      </c>
      <c r="E4827" s="227">
        <v>43343</v>
      </c>
      <c r="F4827" s="228">
        <v>0</v>
      </c>
      <c r="G4827" s="229">
        <v>2.4500000000000001E-2</v>
      </c>
    </row>
    <row r="4828" spans="1:7" x14ac:dyDescent="0.25">
      <c r="A4828" s="160" t="s">
        <v>5857</v>
      </c>
      <c r="B4828" s="160" t="s">
        <v>5866</v>
      </c>
      <c r="E4828" s="227">
        <v>43373</v>
      </c>
      <c r="F4828" s="228">
        <v>0</v>
      </c>
      <c r="G4828" s="229">
        <v>2.4500000000000001E-2</v>
      </c>
    </row>
    <row r="4829" spans="1:7" x14ac:dyDescent="0.25">
      <c r="A4829" s="160" t="s">
        <v>5857</v>
      </c>
      <c r="B4829" s="160" t="s">
        <v>5867</v>
      </c>
      <c r="E4829" s="227">
        <v>43404</v>
      </c>
      <c r="F4829" s="228">
        <v>0</v>
      </c>
      <c r="G4829" s="229">
        <v>2.4500000000000001E-2</v>
      </c>
    </row>
    <row r="4830" spans="1:7" x14ac:dyDescent="0.25">
      <c r="A4830" s="160" t="s">
        <v>5857</v>
      </c>
      <c r="B4830" s="160" t="s">
        <v>5868</v>
      </c>
      <c r="E4830" s="227">
        <v>43434</v>
      </c>
      <c r="F4830" s="228">
        <v>0</v>
      </c>
      <c r="G4830" s="229">
        <v>2.4500000000000001E-2</v>
      </c>
    </row>
    <row r="4831" spans="1:7" x14ac:dyDescent="0.25">
      <c r="A4831" s="160" t="s">
        <v>5857</v>
      </c>
      <c r="B4831" s="160" t="s">
        <v>5869</v>
      </c>
      <c r="E4831" s="227">
        <v>43465</v>
      </c>
      <c r="F4831" s="228">
        <v>0</v>
      </c>
      <c r="G4831" s="229">
        <v>2.4500000000000001E-2</v>
      </c>
    </row>
    <row r="4832" spans="1:7" x14ac:dyDescent="0.25">
      <c r="A4832" s="160" t="s">
        <v>5870</v>
      </c>
      <c r="B4832" s="160" t="s">
        <v>5871</v>
      </c>
      <c r="E4832" s="227">
        <v>43131</v>
      </c>
      <c r="F4832" s="228">
        <v>0</v>
      </c>
      <c r="G4832" s="229">
        <v>2.4500000000000001E-2</v>
      </c>
    </row>
    <row r="4833" spans="1:7" x14ac:dyDescent="0.25">
      <c r="A4833" s="160" t="s">
        <v>5870</v>
      </c>
      <c r="B4833" s="160" t="s">
        <v>5872</v>
      </c>
      <c r="E4833" s="227">
        <v>43159</v>
      </c>
      <c r="F4833" s="228">
        <v>0</v>
      </c>
      <c r="G4833" s="229">
        <v>2.4500000000000001E-2</v>
      </c>
    </row>
    <row r="4834" spans="1:7" x14ac:dyDescent="0.25">
      <c r="A4834" s="160" t="s">
        <v>5870</v>
      </c>
      <c r="B4834" s="160" t="s">
        <v>5873</v>
      </c>
      <c r="E4834" s="227">
        <v>43190</v>
      </c>
      <c r="F4834" s="228">
        <v>0</v>
      </c>
      <c r="G4834" s="229">
        <v>2.4500000000000001E-2</v>
      </c>
    </row>
    <row r="4835" spans="1:7" x14ac:dyDescent="0.25">
      <c r="A4835" s="160" t="s">
        <v>5870</v>
      </c>
      <c r="B4835" s="160" t="s">
        <v>5874</v>
      </c>
      <c r="E4835" s="227">
        <v>43220</v>
      </c>
      <c r="F4835" s="228">
        <v>0</v>
      </c>
      <c r="G4835" s="229">
        <v>2.4500000000000001E-2</v>
      </c>
    </row>
    <row r="4836" spans="1:7" x14ac:dyDescent="0.25">
      <c r="A4836" s="160" t="s">
        <v>5870</v>
      </c>
      <c r="B4836" s="160" t="s">
        <v>5875</v>
      </c>
      <c r="E4836" s="227">
        <v>43251</v>
      </c>
      <c r="F4836" s="228">
        <v>0</v>
      </c>
      <c r="G4836" s="229">
        <v>2.4500000000000001E-2</v>
      </c>
    </row>
    <row r="4837" spans="1:7" x14ac:dyDescent="0.25">
      <c r="A4837" s="160" t="s">
        <v>5870</v>
      </c>
      <c r="B4837" s="160" t="s">
        <v>5876</v>
      </c>
      <c r="E4837" s="227">
        <v>43281</v>
      </c>
      <c r="F4837" s="228">
        <v>0</v>
      </c>
      <c r="G4837" s="229">
        <v>2.4500000000000001E-2</v>
      </c>
    </row>
    <row r="4838" spans="1:7" x14ac:dyDescent="0.25">
      <c r="A4838" s="160" t="s">
        <v>5870</v>
      </c>
      <c r="B4838" s="160" t="s">
        <v>5877</v>
      </c>
      <c r="E4838" s="227">
        <v>43312</v>
      </c>
      <c r="F4838" s="228">
        <v>0</v>
      </c>
      <c r="G4838" s="229">
        <v>2.4500000000000001E-2</v>
      </c>
    </row>
    <row r="4839" spans="1:7" x14ac:dyDescent="0.25">
      <c r="A4839" s="160" t="s">
        <v>5870</v>
      </c>
      <c r="B4839" s="160" t="s">
        <v>5878</v>
      </c>
      <c r="E4839" s="227">
        <v>43343</v>
      </c>
      <c r="F4839" s="228">
        <v>0</v>
      </c>
      <c r="G4839" s="229">
        <v>2.4500000000000001E-2</v>
      </c>
    </row>
    <row r="4840" spans="1:7" x14ac:dyDescent="0.25">
      <c r="A4840" s="160" t="s">
        <v>5870</v>
      </c>
      <c r="B4840" s="160" t="s">
        <v>5879</v>
      </c>
      <c r="E4840" s="227">
        <v>43373</v>
      </c>
      <c r="F4840" s="228">
        <v>0</v>
      </c>
      <c r="G4840" s="229">
        <v>2.4500000000000001E-2</v>
      </c>
    </row>
    <row r="4841" spans="1:7" x14ac:dyDescent="0.25">
      <c r="A4841" s="160" t="s">
        <v>5870</v>
      </c>
      <c r="B4841" s="160" t="s">
        <v>5880</v>
      </c>
      <c r="E4841" s="227">
        <v>43404</v>
      </c>
      <c r="F4841" s="228">
        <v>0</v>
      </c>
      <c r="G4841" s="229">
        <v>2.4500000000000001E-2</v>
      </c>
    </row>
    <row r="4842" spans="1:7" x14ac:dyDescent="0.25">
      <c r="A4842" s="160" t="s">
        <v>5870</v>
      </c>
      <c r="B4842" s="160" t="s">
        <v>5881</v>
      </c>
      <c r="E4842" s="227">
        <v>43434</v>
      </c>
      <c r="F4842" s="228">
        <v>0</v>
      </c>
      <c r="G4842" s="229">
        <v>2.4500000000000001E-2</v>
      </c>
    </row>
    <row r="4843" spans="1:7" x14ac:dyDescent="0.25">
      <c r="A4843" s="160" t="s">
        <v>5870</v>
      </c>
      <c r="B4843" s="160" t="s">
        <v>5882</v>
      </c>
      <c r="E4843" s="227">
        <v>43465</v>
      </c>
      <c r="F4843" s="228">
        <v>0</v>
      </c>
      <c r="G4843" s="229">
        <v>2.4500000000000001E-2</v>
      </c>
    </row>
    <row r="4844" spans="1:7" x14ac:dyDescent="0.25">
      <c r="A4844" s="160" t="s">
        <v>5883</v>
      </c>
      <c r="B4844" s="160" t="s">
        <v>5884</v>
      </c>
      <c r="E4844" s="227">
        <v>43131</v>
      </c>
      <c r="F4844" s="228">
        <v>0</v>
      </c>
      <c r="G4844" s="229">
        <v>2.4500000000000001E-2</v>
      </c>
    </row>
    <row r="4845" spans="1:7" x14ac:dyDescent="0.25">
      <c r="A4845" s="160" t="s">
        <v>5883</v>
      </c>
      <c r="B4845" s="160" t="s">
        <v>5885</v>
      </c>
      <c r="E4845" s="227">
        <v>43159</v>
      </c>
      <c r="F4845" s="228">
        <v>0</v>
      </c>
      <c r="G4845" s="229">
        <v>2.4500000000000001E-2</v>
      </c>
    </row>
    <row r="4846" spans="1:7" x14ac:dyDescent="0.25">
      <c r="A4846" s="160" t="s">
        <v>5883</v>
      </c>
      <c r="B4846" s="160" t="s">
        <v>5886</v>
      </c>
      <c r="E4846" s="227">
        <v>43190</v>
      </c>
      <c r="F4846" s="228">
        <v>0</v>
      </c>
      <c r="G4846" s="229">
        <v>2.4500000000000001E-2</v>
      </c>
    </row>
    <row r="4847" spans="1:7" x14ac:dyDescent="0.25">
      <c r="A4847" s="160" t="s">
        <v>5883</v>
      </c>
      <c r="B4847" s="160" t="s">
        <v>5887</v>
      </c>
      <c r="E4847" s="227">
        <v>43220</v>
      </c>
      <c r="F4847" s="228">
        <v>0</v>
      </c>
      <c r="G4847" s="229">
        <v>2.4500000000000001E-2</v>
      </c>
    </row>
    <row r="4848" spans="1:7" x14ac:dyDescent="0.25">
      <c r="A4848" s="160" t="s">
        <v>5883</v>
      </c>
      <c r="B4848" s="160" t="s">
        <v>5888</v>
      </c>
      <c r="E4848" s="227">
        <v>43251</v>
      </c>
      <c r="F4848" s="228">
        <v>0</v>
      </c>
      <c r="G4848" s="229">
        <v>2.4500000000000001E-2</v>
      </c>
    </row>
    <row r="4849" spans="1:7" x14ac:dyDescent="0.25">
      <c r="A4849" s="160" t="s">
        <v>5883</v>
      </c>
      <c r="B4849" s="160" t="s">
        <v>5889</v>
      </c>
      <c r="E4849" s="227">
        <v>43281</v>
      </c>
      <c r="F4849" s="228">
        <v>0</v>
      </c>
      <c r="G4849" s="229">
        <v>2.4500000000000001E-2</v>
      </c>
    </row>
    <row r="4850" spans="1:7" x14ac:dyDescent="0.25">
      <c r="A4850" s="160" t="s">
        <v>5883</v>
      </c>
      <c r="B4850" s="160" t="s">
        <v>5890</v>
      </c>
      <c r="E4850" s="227">
        <v>43312</v>
      </c>
      <c r="F4850" s="228">
        <v>0</v>
      </c>
      <c r="G4850" s="229">
        <v>2.4500000000000001E-2</v>
      </c>
    </row>
    <row r="4851" spans="1:7" x14ac:dyDescent="0.25">
      <c r="A4851" s="160" t="s">
        <v>5883</v>
      </c>
      <c r="B4851" s="160" t="s">
        <v>5891</v>
      </c>
      <c r="E4851" s="227">
        <v>43343</v>
      </c>
      <c r="F4851" s="228">
        <v>0</v>
      </c>
      <c r="G4851" s="229">
        <v>2.4500000000000001E-2</v>
      </c>
    </row>
    <row r="4852" spans="1:7" x14ac:dyDescent="0.25">
      <c r="A4852" s="160" t="s">
        <v>5883</v>
      </c>
      <c r="B4852" s="160" t="s">
        <v>5892</v>
      </c>
      <c r="E4852" s="227">
        <v>43373</v>
      </c>
      <c r="F4852" s="228">
        <v>0</v>
      </c>
      <c r="G4852" s="229">
        <v>2.4500000000000001E-2</v>
      </c>
    </row>
    <row r="4853" spans="1:7" x14ac:dyDescent="0.25">
      <c r="A4853" s="160" t="s">
        <v>5883</v>
      </c>
      <c r="B4853" s="160" t="s">
        <v>5893</v>
      </c>
      <c r="E4853" s="227">
        <v>43404</v>
      </c>
      <c r="F4853" s="228">
        <v>0</v>
      </c>
      <c r="G4853" s="229">
        <v>2.4500000000000001E-2</v>
      </c>
    </row>
    <row r="4854" spans="1:7" x14ac:dyDescent="0.25">
      <c r="A4854" s="160" t="s">
        <v>5883</v>
      </c>
      <c r="B4854" s="160" t="s">
        <v>5894</v>
      </c>
      <c r="E4854" s="227">
        <v>43434</v>
      </c>
      <c r="F4854" s="228">
        <v>0</v>
      </c>
      <c r="G4854" s="229">
        <v>2.4500000000000001E-2</v>
      </c>
    </row>
    <row r="4855" spans="1:7" x14ac:dyDescent="0.25">
      <c r="A4855" s="160" t="s">
        <v>5883</v>
      </c>
      <c r="B4855" s="160" t="s">
        <v>5895</v>
      </c>
      <c r="E4855" s="227">
        <v>43465</v>
      </c>
      <c r="F4855" s="228">
        <v>0</v>
      </c>
      <c r="G4855" s="229">
        <v>2.4500000000000001E-2</v>
      </c>
    </row>
    <row r="4856" spans="1:7" x14ac:dyDescent="0.25">
      <c r="A4856" s="160" t="s">
        <v>5896</v>
      </c>
      <c r="B4856" s="160" t="s">
        <v>5897</v>
      </c>
      <c r="E4856" s="227">
        <v>43131</v>
      </c>
      <c r="F4856" s="228">
        <v>0</v>
      </c>
      <c r="G4856" s="229">
        <v>2.4500000000000001E-2</v>
      </c>
    </row>
    <row r="4857" spans="1:7" x14ac:dyDescent="0.25">
      <c r="A4857" s="160" t="s">
        <v>5896</v>
      </c>
      <c r="B4857" s="160" t="s">
        <v>5898</v>
      </c>
      <c r="E4857" s="227">
        <v>43159</v>
      </c>
      <c r="F4857" s="228">
        <v>0</v>
      </c>
      <c r="G4857" s="229">
        <v>2.4500000000000001E-2</v>
      </c>
    </row>
    <row r="4858" spans="1:7" x14ac:dyDescent="0.25">
      <c r="A4858" s="160" t="s">
        <v>5896</v>
      </c>
      <c r="B4858" s="160" t="s">
        <v>5899</v>
      </c>
      <c r="E4858" s="227">
        <v>43190</v>
      </c>
      <c r="F4858" s="228">
        <v>0</v>
      </c>
      <c r="G4858" s="229">
        <v>2.4500000000000001E-2</v>
      </c>
    </row>
    <row r="4859" spans="1:7" x14ac:dyDescent="0.25">
      <c r="A4859" s="160" t="s">
        <v>5896</v>
      </c>
      <c r="B4859" s="160" t="s">
        <v>5900</v>
      </c>
      <c r="E4859" s="227">
        <v>43220</v>
      </c>
      <c r="F4859" s="228">
        <v>0</v>
      </c>
      <c r="G4859" s="229">
        <v>2.4500000000000001E-2</v>
      </c>
    </row>
    <row r="4860" spans="1:7" x14ac:dyDescent="0.25">
      <c r="A4860" s="160" t="s">
        <v>5896</v>
      </c>
      <c r="B4860" s="160" t="s">
        <v>5901</v>
      </c>
      <c r="E4860" s="227">
        <v>43251</v>
      </c>
      <c r="F4860" s="228">
        <v>0</v>
      </c>
      <c r="G4860" s="229">
        <v>2.4500000000000001E-2</v>
      </c>
    </row>
    <row r="4861" spans="1:7" x14ac:dyDescent="0.25">
      <c r="A4861" s="160" t="s">
        <v>5896</v>
      </c>
      <c r="B4861" s="160" t="s">
        <v>5902</v>
      </c>
      <c r="E4861" s="227">
        <v>43281</v>
      </c>
      <c r="F4861" s="228">
        <v>0</v>
      </c>
      <c r="G4861" s="229">
        <v>2.4500000000000001E-2</v>
      </c>
    </row>
    <row r="4862" spans="1:7" x14ac:dyDescent="0.25">
      <c r="A4862" s="160" t="s">
        <v>5896</v>
      </c>
      <c r="B4862" s="160" t="s">
        <v>5903</v>
      </c>
      <c r="E4862" s="227">
        <v>43312</v>
      </c>
      <c r="F4862" s="228">
        <v>0</v>
      </c>
      <c r="G4862" s="229">
        <v>2.4500000000000001E-2</v>
      </c>
    </row>
    <row r="4863" spans="1:7" x14ac:dyDescent="0.25">
      <c r="A4863" s="160" t="s">
        <v>5896</v>
      </c>
      <c r="B4863" s="160" t="s">
        <v>5904</v>
      </c>
      <c r="E4863" s="227">
        <v>43343</v>
      </c>
      <c r="F4863" s="228">
        <v>0</v>
      </c>
      <c r="G4863" s="229">
        <v>2.4500000000000001E-2</v>
      </c>
    </row>
    <row r="4864" spans="1:7" x14ac:dyDescent="0.25">
      <c r="A4864" s="160" t="s">
        <v>5896</v>
      </c>
      <c r="B4864" s="160" t="s">
        <v>5905</v>
      </c>
      <c r="E4864" s="227">
        <v>43373</v>
      </c>
      <c r="F4864" s="228">
        <v>0</v>
      </c>
      <c r="G4864" s="229">
        <v>2.4500000000000001E-2</v>
      </c>
    </row>
    <row r="4865" spans="1:7" x14ac:dyDescent="0.25">
      <c r="A4865" s="160" t="s">
        <v>5896</v>
      </c>
      <c r="B4865" s="160" t="s">
        <v>5906</v>
      </c>
      <c r="E4865" s="227">
        <v>43404</v>
      </c>
      <c r="F4865" s="228">
        <v>0</v>
      </c>
      <c r="G4865" s="229">
        <v>2.4500000000000001E-2</v>
      </c>
    </row>
    <row r="4866" spans="1:7" x14ac:dyDescent="0.25">
      <c r="A4866" s="160" t="s">
        <v>5896</v>
      </c>
      <c r="B4866" s="160" t="s">
        <v>5907</v>
      </c>
      <c r="E4866" s="227">
        <v>43434</v>
      </c>
      <c r="F4866" s="228">
        <v>0</v>
      </c>
      <c r="G4866" s="229">
        <v>2.4500000000000001E-2</v>
      </c>
    </row>
    <row r="4867" spans="1:7" x14ac:dyDescent="0.25">
      <c r="A4867" s="160" t="s">
        <v>5896</v>
      </c>
      <c r="B4867" s="160" t="s">
        <v>5908</v>
      </c>
      <c r="E4867" s="227">
        <v>43465</v>
      </c>
      <c r="F4867" s="228">
        <v>0</v>
      </c>
      <c r="G4867" s="229">
        <v>2.4500000000000001E-2</v>
      </c>
    </row>
    <row r="4868" spans="1:7" x14ac:dyDescent="0.25">
      <c r="A4868" s="160" t="s">
        <v>5909</v>
      </c>
      <c r="B4868" s="160" t="s">
        <v>5910</v>
      </c>
      <c r="E4868" s="227">
        <v>43131</v>
      </c>
      <c r="F4868" s="228">
        <v>0</v>
      </c>
      <c r="G4868" s="229">
        <v>2.4500000000000001E-2</v>
      </c>
    </row>
    <row r="4869" spans="1:7" x14ac:dyDescent="0.25">
      <c r="A4869" s="160" t="s">
        <v>5909</v>
      </c>
      <c r="B4869" s="160" t="s">
        <v>5911</v>
      </c>
      <c r="E4869" s="227">
        <v>43159</v>
      </c>
      <c r="F4869" s="228">
        <v>0</v>
      </c>
      <c r="G4869" s="229">
        <v>2.4500000000000001E-2</v>
      </c>
    </row>
    <row r="4870" spans="1:7" x14ac:dyDescent="0.25">
      <c r="A4870" s="160" t="s">
        <v>5909</v>
      </c>
      <c r="B4870" s="160" t="s">
        <v>5912</v>
      </c>
      <c r="E4870" s="227">
        <v>43190</v>
      </c>
      <c r="F4870" s="228">
        <v>0</v>
      </c>
      <c r="G4870" s="229">
        <v>2.4500000000000001E-2</v>
      </c>
    </row>
    <row r="4871" spans="1:7" x14ac:dyDescent="0.25">
      <c r="A4871" s="160" t="s">
        <v>5909</v>
      </c>
      <c r="B4871" s="160" t="s">
        <v>5913</v>
      </c>
      <c r="E4871" s="227">
        <v>43220</v>
      </c>
      <c r="F4871" s="228">
        <v>0</v>
      </c>
      <c r="G4871" s="229">
        <v>2.4500000000000001E-2</v>
      </c>
    </row>
    <row r="4872" spans="1:7" x14ac:dyDescent="0.25">
      <c r="A4872" s="160" t="s">
        <v>5909</v>
      </c>
      <c r="B4872" s="160" t="s">
        <v>5914</v>
      </c>
      <c r="E4872" s="227">
        <v>43251</v>
      </c>
      <c r="F4872" s="228">
        <v>0</v>
      </c>
      <c r="G4872" s="229">
        <v>2.4500000000000001E-2</v>
      </c>
    </row>
    <row r="4873" spans="1:7" x14ac:dyDescent="0.25">
      <c r="A4873" s="160" t="s">
        <v>5909</v>
      </c>
      <c r="B4873" s="160" t="s">
        <v>5915</v>
      </c>
      <c r="E4873" s="227">
        <v>43281</v>
      </c>
      <c r="F4873" s="228">
        <v>0</v>
      </c>
      <c r="G4873" s="229">
        <v>2.4500000000000001E-2</v>
      </c>
    </row>
    <row r="4874" spans="1:7" x14ac:dyDescent="0.25">
      <c r="A4874" s="160" t="s">
        <v>5909</v>
      </c>
      <c r="B4874" s="160" t="s">
        <v>5916</v>
      </c>
      <c r="E4874" s="227">
        <v>43312</v>
      </c>
      <c r="F4874" s="228">
        <v>0</v>
      </c>
      <c r="G4874" s="229">
        <v>2.4500000000000001E-2</v>
      </c>
    </row>
    <row r="4875" spans="1:7" x14ac:dyDescent="0.25">
      <c r="A4875" s="160" t="s">
        <v>5909</v>
      </c>
      <c r="B4875" s="160" t="s">
        <v>5917</v>
      </c>
      <c r="E4875" s="227">
        <v>43343</v>
      </c>
      <c r="F4875" s="228">
        <v>0</v>
      </c>
      <c r="G4875" s="229">
        <v>2.4500000000000001E-2</v>
      </c>
    </row>
    <row r="4876" spans="1:7" x14ac:dyDescent="0.25">
      <c r="A4876" s="160" t="s">
        <v>5909</v>
      </c>
      <c r="B4876" s="160" t="s">
        <v>5918</v>
      </c>
      <c r="E4876" s="227">
        <v>43373</v>
      </c>
      <c r="F4876" s="228">
        <v>0</v>
      </c>
      <c r="G4876" s="229">
        <v>2.4500000000000001E-2</v>
      </c>
    </row>
    <row r="4877" spans="1:7" x14ac:dyDescent="0.25">
      <c r="A4877" s="160" t="s">
        <v>5909</v>
      </c>
      <c r="B4877" s="160" t="s">
        <v>5919</v>
      </c>
      <c r="E4877" s="227">
        <v>43404</v>
      </c>
      <c r="F4877" s="228">
        <v>0</v>
      </c>
      <c r="G4877" s="229">
        <v>2.4500000000000001E-2</v>
      </c>
    </row>
    <row r="4878" spans="1:7" x14ac:dyDescent="0.25">
      <c r="A4878" s="160" t="s">
        <v>5909</v>
      </c>
      <c r="B4878" s="160" t="s">
        <v>5920</v>
      </c>
      <c r="E4878" s="227">
        <v>43434</v>
      </c>
      <c r="F4878" s="228">
        <v>0</v>
      </c>
      <c r="G4878" s="229">
        <v>2.4500000000000001E-2</v>
      </c>
    </row>
    <row r="4879" spans="1:7" x14ac:dyDescent="0.25">
      <c r="A4879" s="160" t="s">
        <v>5909</v>
      </c>
      <c r="B4879" s="160" t="s">
        <v>5921</v>
      </c>
      <c r="E4879" s="227">
        <v>43465</v>
      </c>
      <c r="F4879" s="228">
        <v>0</v>
      </c>
      <c r="G4879" s="229">
        <v>2.4500000000000001E-2</v>
      </c>
    </row>
    <row r="4880" spans="1:7" x14ac:dyDescent="0.25">
      <c r="A4880" s="160" t="s">
        <v>5922</v>
      </c>
      <c r="B4880" s="160" t="s">
        <v>5923</v>
      </c>
      <c r="E4880" s="227">
        <v>43131</v>
      </c>
      <c r="F4880" s="228">
        <v>573151.75</v>
      </c>
      <c r="G4880" s="229">
        <v>2.4500000000000001E-2</v>
      </c>
    </row>
    <row r="4881" spans="1:7" x14ac:dyDescent="0.25">
      <c r="A4881" s="160" t="s">
        <v>5922</v>
      </c>
      <c r="B4881" s="160" t="s">
        <v>5924</v>
      </c>
      <c r="E4881" s="227">
        <v>43159</v>
      </c>
      <c r="F4881" s="228">
        <v>573151.75</v>
      </c>
      <c r="G4881" s="229">
        <v>2.4500000000000001E-2</v>
      </c>
    </row>
    <row r="4882" spans="1:7" x14ac:dyDescent="0.25">
      <c r="A4882" s="160" t="s">
        <v>5922</v>
      </c>
      <c r="B4882" s="160" t="s">
        <v>5925</v>
      </c>
      <c r="E4882" s="227">
        <v>43190</v>
      </c>
      <c r="F4882" s="228">
        <v>573151.75</v>
      </c>
      <c r="G4882" s="229">
        <v>2.4500000000000001E-2</v>
      </c>
    </row>
    <row r="4883" spans="1:7" x14ac:dyDescent="0.25">
      <c r="A4883" s="160" t="s">
        <v>5922</v>
      </c>
      <c r="B4883" s="160" t="s">
        <v>5926</v>
      </c>
      <c r="E4883" s="227">
        <v>43220</v>
      </c>
      <c r="F4883" s="228">
        <v>573151.75</v>
      </c>
      <c r="G4883" s="229">
        <v>2.4500000000000001E-2</v>
      </c>
    </row>
    <row r="4884" spans="1:7" x14ac:dyDescent="0.25">
      <c r="A4884" s="160" t="s">
        <v>5922</v>
      </c>
      <c r="B4884" s="160" t="s">
        <v>5927</v>
      </c>
      <c r="E4884" s="227">
        <v>43251</v>
      </c>
      <c r="F4884" s="228">
        <v>573151.75</v>
      </c>
      <c r="G4884" s="229">
        <v>2.4500000000000001E-2</v>
      </c>
    </row>
    <row r="4885" spans="1:7" x14ac:dyDescent="0.25">
      <c r="A4885" s="160" t="s">
        <v>5922</v>
      </c>
      <c r="B4885" s="160" t="s">
        <v>5928</v>
      </c>
      <c r="E4885" s="227">
        <v>43281</v>
      </c>
      <c r="F4885" s="228">
        <v>573151.75</v>
      </c>
      <c r="G4885" s="229">
        <v>2.4500000000000001E-2</v>
      </c>
    </row>
    <row r="4886" spans="1:7" x14ac:dyDescent="0.25">
      <c r="A4886" s="160" t="s">
        <v>5922</v>
      </c>
      <c r="B4886" s="160" t="s">
        <v>5929</v>
      </c>
      <c r="E4886" s="227">
        <v>43312</v>
      </c>
      <c r="F4886" s="228">
        <v>573151.75</v>
      </c>
      <c r="G4886" s="229">
        <v>2.4500000000000001E-2</v>
      </c>
    </row>
    <row r="4887" spans="1:7" x14ac:dyDescent="0.25">
      <c r="A4887" s="160" t="s">
        <v>5922</v>
      </c>
      <c r="B4887" s="160" t="s">
        <v>5930</v>
      </c>
      <c r="E4887" s="227">
        <v>43343</v>
      </c>
      <c r="F4887" s="228">
        <v>573151.75</v>
      </c>
      <c r="G4887" s="229">
        <v>2.4500000000000001E-2</v>
      </c>
    </row>
    <row r="4888" spans="1:7" x14ac:dyDescent="0.25">
      <c r="A4888" s="160" t="s">
        <v>5922</v>
      </c>
      <c r="B4888" s="160" t="s">
        <v>5931</v>
      </c>
      <c r="E4888" s="227">
        <v>43373</v>
      </c>
      <c r="F4888" s="228">
        <v>573151.75</v>
      </c>
      <c r="G4888" s="229">
        <v>2.4500000000000001E-2</v>
      </c>
    </row>
    <row r="4889" spans="1:7" x14ac:dyDescent="0.25">
      <c r="A4889" s="160" t="s">
        <v>5922</v>
      </c>
      <c r="B4889" s="160" t="s">
        <v>5932</v>
      </c>
      <c r="E4889" s="227">
        <v>43404</v>
      </c>
      <c r="F4889" s="228">
        <v>573151.75</v>
      </c>
      <c r="G4889" s="229">
        <v>2.4500000000000001E-2</v>
      </c>
    </row>
    <row r="4890" spans="1:7" x14ac:dyDescent="0.25">
      <c r="A4890" s="160" t="s">
        <v>5922</v>
      </c>
      <c r="B4890" s="160" t="s">
        <v>5933</v>
      </c>
      <c r="E4890" s="227">
        <v>43434</v>
      </c>
      <c r="F4890" s="228">
        <v>573151.75</v>
      </c>
      <c r="G4890" s="229">
        <v>2.4500000000000001E-2</v>
      </c>
    </row>
    <row r="4891" spans="1:7" x14ac:dyDescent="0.25">
      <c r="A4891" s="160" t="s">
        <v>5922</v>
      </c>
      <c r="B4891" s="160" t="s">
        <v>5934</v>
      </c>
      <c r="E4891" s="227">
        <v>43465</v>
      </c>
      <c r="F4891" s="228">
        <v>573151.75</v>
      </c>
      <c r="G4891" s="229">
        <v>2.4500000000000001E-2</v>
      </c>
    </row>
    <row r="4892" spans="1:7" x14ac:dyDescent="0.25">
      <c r="A4892" s="160" t="s">
        <v>5935</v>
      </c>
      <c r="B4892" s="160" t="s">
        <v>5936</v>
      </c>
      <c r="E4892" s="227">
        <v>43131</v>
      </c>
      <c r="F4892" s="228">
        <v>0</v>
      </c>
      <c r="G4892" s="229">
        <v>2.4500000000000001E-2</v>
      </c>
    </row>
    <row r="4893" spans="1:7" x14ac:dyDescent="0.25">
      <c r="A4893" s="160" t="s">
        <v>5935</v>
      </c>
      <c r="B4893" s="160" t="s">
        <v>5937</v>
      </c>
      <c r="E4893" s="227">
        <v>43159</v>
      </c>
      <c r="F4893" s="228">
        <v>0</v>
      </c>
      <c r="G4893" s="229">
        <v>2.4500000000000001E-2</v>
      </c>
    </row>
    <row r="4894" spans="1:7" x14ac:dyDescent="0.25">
      <c r="A4894" s="160" t="s">
        <v>5935</v>
      </c>
      <c r="B4894" s="160" t="s">
        <v>5938</v>
      </c>
      <c r="E4894" s="227">
        <v>43190</v>
      </c>
      <c r="F4894" s="228">
        <v>0</v>
      </c>
      <c r="G4894" s="229">
        <v>2.4500000000000001E-2</v>
      </c>
    </row>
    <row r="4895" spans="1:7" x14ac:dyDescent="0.25">
      <c r="A4895" s="160" t="s">
        <v>5935</v>
      </c>
      <c r="B4895" s="160" t="s">
        <v>5939</v>
      </c>
      <c r="E4895" s="227">
        <v>43220</v>
      </c>
      <c r="F4895" s="228">
        <v>0</v>
      </c>
      <c r="G4895" s="229">
        <v>2.4500000000000001E-2</v>
      </c>
    </row>
    <row r="4896" spans="1:7" x14ac:dyDescent="0.25">
      <c r="A4896" s="160" t="s">
        <v>5935</v>
      </c>
      <c r="B4896" s="160" t="s">
        <v>5940</v>
      </c>
      <c r="E4896" s="227">
        <v>43251</v>
      </c>
      <c r="F4896" s="228">
        <v>0</v>
      </c>
      <c r="G4896" s="229">
        <v>2.4500000000000001E-2</v>
      </c>
    </row>
    <row r="4897" spans="1:7" x14ac:dyDescent="0.25">
      <c r="A4897" s="160" t="s">
        <v>5935</v>
      </c>
      <c r="B4897" s="160" t="s">
        <v>5941</v>
      </c>
      <c r="E4897" s="227">
        <v>43281</v>
      </c>
      <c r="F4897" s="228">
        <v>0</v>
      </c>
      <c r="G4897" s="229">
        <v>2.4500000000000001E-2</v>
      </c>
    </row>
    <row r="4898" spans="1:7" x14ac:dyDescent="0.25">
      <c r="A4898" s="160" t="s">
        <v>5935</v>
      </c>
      <c r="B4898" s="160" t="s">
        <v>5942</v>
      </c>
      <c r="E4898" s="227">
        <v>43312</v>
      </c>
      <c r="F4898" s="228">
        <v>0</v>
      </c>
      <c r="G4898" s="229">
        <v>2.4500000000000001E-2</v>
      </c>
    </row>
    <row r="4899" spans="1:7" x14ac:dyDescent="0.25">
      <c r="A4899" s="160" t="s">
        <v>5935</v>
      </c>
      <c r="B4899" s="160" t="s">
        <v>5943</v>
      </c>
      <c r="E4899" s="227">
        <v>43343</v>
      </c>
      <c r="F4899" s="228">
        <v>0</v>
      </c>
      <c r="G4899" s="229">
        <v>2.4500000000000001E-2</v>
      </c>
    </row>
    <row r="4900" spans="1:7" x14ac:dyDescent="0.25">
      <c r="A4900" s="160" t="s">
        <v>5935</v>
      </c>
      <c r="B4900" s="160" t="s">
        <v>5944</v>
      </c>
      <c r="E4900" s="227">
        <v>43373</v>
      </c>
      <c r="F4900" s="228">
        <v>0</v>
      </c>
      <c r="G4900" s="229">
        <v>2.4500000000000001E-2</v>
      </c>
    </row>
    <row r="4901" spans="1:7" x14ac:dyDescent="0.25">
      <c r="A4901" s="160" t="s">
        <v>5935</v>
      </c>
      <c r="B4901" s="160" t="s">
        <v>5945</v>
      </c>
      <c r="E4901" s="227">
        <v>43404</v>
      </c>
      <c r="F4901" s="228">
        <v>0</v>
      </c>
      <c r="G4901" s="229">
        <v>2.4500000000000001E-2</v>
      </c>
    </row>
    <row r="4902" spans="1:7" x14ac:dyDescent="0.25">
      <c r="A4902" s="160" t="s">
        <v>5935</v>
      </c>
      <c r="B4902" s="160" t="s">
        <v>5946</v>
      </c>
      <c r="E4902" s="227">
        <v>43434</v>
      </c>
      <c r="F4902" s="228">
        <v>0</v>
      </c>
      <c r="G4902" s="229">
        <v>2.4500000000000001E-2</v>
      </c>
    </row>
    <row r="4903" spans="1:7" x14ac:dyDescent="0.25">
      <c r="A4903" s="160" t="s">
        <v>5935</v>
      </c>
      <c r="B4903" s="160" t="s">
        <v>5947</v>
      </c>
      <c r="E4903" s="227">
        <v>43465</v>
      </c>
      <c r="F4903" s="228">
        <v>0</v>
      </c>
      <c r="G4903" s="229">
        <v>2.4500000000000001E-2</v>
      </c>
    </row>
    <row r="4904" spans="1:7" x14ac:dyDescent="0.25">
      <c r="A4904" s="160" t="s">
        <v>5948</v>
      </c>
      <c r="B4904" s="160" t="s">
        <v>5949</v>
      </c>
      <c r="E4904" s="227">
        <v>43131</v>
      </c>
      <c r="F4904" s="228">
        <v>0</v>
      </c>
      <c r="G4904" s="229">
        <v>2.4500000000000001E-2</v>
      </c>
    </row>
    <row r="4905" spans="1:7" x14ac:dyDescent="0.25">
      <c r="A4905" s="160" t="s">
        <v>5948</v>
      </c>
      <c r="B4905" s="160" t="s">
        <v>5950</v>
      </c>
      <c r="E4905" s="227">
        <v>43159</v>
      </c>
      <c r="F4905" s="228">
        <v>0</v>
      </c>
      <c r="G4905" s="229">
        <v>2.4500000000000001E-2</v>
      </c>
    </row>
    <row r="4906" spans="1:7" x14ac:dyDescent="0.25">
      <c r="A4906" s="160" t="s">
        <v>5948</v>
      </c>
      <c r="B4906" s="160" t="s">
        <v>5951</v>
      </c>
      <c r="E4906" s="227">
        <v>43190</v>
      </c>
      <c r="F4906" s="228">
        <v>0</v>
      </c>
      <c r="G4906" s="229">
        <v>2.4500000000000001E-2</v>
      </c>
    </row>
    <row r="4907" spans="1:7" x14ac:dyDescent="0.25">
      <c r="A4907" s="160" t="s">
        <v>5948</v>
      </c>
      <c r="B4907" s="160" t="s">
        <v>5952</v>
      </c>
      <c r="E4907" s="227">
        <v>43220</v>
      </c>
      <c r="F4907" s="228">
        <v>0</v>
      </c>
      <c r="G4907" s="229">
        <v>2.4500000000000001E-2</v>
      </c>
    </row>
    <row r="4908" spans="1:7" x14ac:dyDescent="0.25">
      <c r="A4908" s="160" t="s">
        <v>5948</v>
      </c>
      <c r="B4908" s="160" t="s">
        <v>5953</v>
      </c>
      <c r="E4908" s="227">
        <v>43251</v>
      </c>
      <c r="F4908" s="228">
        <v>0</v>
      </c>
      <c r="G4908" s="229">
        <v>2.4500000000000001E-2</v>
      </c>
    </row>
    <row r="4909" spans="1:7" x14ac:dyDescent="0.25">
      <c r="A4909" s="160" t="s">
        <v>5948</v>
      </c>
      <c r="B4909" s="160" t="s">
        <v>5954</v>
      </c>
      <c r="E4909" s="227">
        <v>43281</v>
      </c>
      <c r="F4909" s="228">
        <v>0</v>
      </c>
      <c r="G4909" s="229">
        <v>2.4500000000000001E-2</v>
      </c>
    </row>
    <row r="4910" spans="1:7" x14ac:dyDescent="0.25">
      <c r="A4910" s="160" t="s">
        <v>5948</v>
      </c>
      <c r="B4910" s="160" t="s">
        <v>5955</v>
      </c>
      <c r="E4910" s="227">
        <v>43312</v>
      </c>
      <c r="F4910" s="228">
        <v>0</v>
      </c>
      <c r="G4910" s="229">
        <v>2.4500000000000001E-2</v>
      </c>
    </row>
    <row r="4911" spans="1:7" x14ac:dyDescent="0.25">
      <c r="A4911" s="160" t="s">
        <v>5948</v>
      </c>
      <c r="B4911" s="160" t="s">
        <v>5956</v>
      </c>
      <c r="E4911" s="227">
        <v>43343</v>
      </c>
      <c r="F4911" s="228">
        <v>0</v>
      </c>
      <c r="G4911" s="229">
        <v>2.4500000000000001E-2</v>
      </c>
    </row>
    <row r="4912" spans="1:7" x14ac:dyDescent="0.25">
      <c r="A4912" s="160" t="s">
        <v>5948</v>
      </c>
      <c r="B4912" s="160" t="s">
        <v>5957</v>
      </c>
      <c r="E4912" s="227">
        <v>43373</v>
      </c>
      <c r="F4912" s="228">
        <v>0</v>
      </c>
      <c r="G4912" s="229">
        <v>2.4500000000000001E-2</v>
      </c>
    </row>
    <row r="4913" spans="1:7" x14ac:dyDescent="0.25">
      <c r="A4913" s="160" t="s">
        <v>5948</v>
      </c>
      <c r="B4913" s="160" t="s">
        <v>5958</v>
      </c>
      <c r="E4913" s="227">
        <v>43404</v>
      </c>
      <c r="F4913" s="228">
        <v>0</v>
      </c>
      <c r="G4913" s="229">
        <v>2.4500000000000001E-2</v>
      </c>
    </row>
    <row r="4914" spans="1:7" x14ac:dyDescent="0.25">
      <c r="A4914" s="160" t="s">
        <v>5948</v>
      </c>
      <c r="B4914" s="160" t="s">
        <v>5959</v>
      </c>
      <c r="E4914" s="227">
        <v>43434</v>
      </c>
      <c r="F4914" s="228">
        <v>0</v>
      </c>
      <c r="G4914" s="229">
        <v>2.4500000000000001E-2</v>
      </c>
    </row>
    <row r="4915" spans="1:7" x14ac:dyDescent="0.25">
      <c r="A4915" s="160" t="s">
        <v>5948</v>
      </c>
      <c r="B4915" s="160" t="s">
        <v>5960</v>
      </c>
      <c r="E4915" s="227">
        <v>43465</v>
      </c>
      <c r="F4915" s="228">
        <v>0</v>
      </c>
      <c r="G4915" s="229">
        <v>2.4500000000000001E-2</v>
      </c>
    </row>
    <row r="4916" spans="1:7" x14ac:dyDescent="0.25">
      <c r="A4916" s="160" t="s">
        <v>5961</v>
      </c>
      <c r="B4916" s="160" t="s">
        <v>5962</v>
      </c>
      <c r="E4916" s="227">
        <v>43131</v>
      </c>
      <c r="F4916" s="228">
        <v>0</v>
      </c>
      <c r="G4916" s="229">
        <v>2.4500000000000001E-2</v>
      </c>
    </row>
    <row r="4917" spans="1:7" x14ac:dyDescent="0.25">
      <c r="A4917" s="160" t="s">
        <v>5961</v>
      </c>
      <c r="B4917" s="160" t="s">
        <v>5963</v>
      </c>
      <c r="E4917" s="227">
        <v>43159</v>
      </c>
      <c r="F4917" s="228">
        <v>0</v>
      </c>
      <c r="G4917" s="229">
        <v>2.4500000000000001E-2</v>
      </c>
    </row>
    <row r="4918" spans="1:7" x14ac:dyDescent="0.25">
      <c r="A4918" s="160" t="s">
        <v>5961</v>
      </c>
      <c r="B4918" s="160" t="s">
        <v>5964</v>
      </c>
      <c r="E4918" s="227">
        <v>43190</v>
      </c>
      <c r="F4918" s="228">
        <v>0</v>
      </c>
      <c r="G4918" s="229">
        <v>2.4500000000000001E-2</v>
      </c>
    </row>
    <row r="4919" spans="1:7" x14ac:dyDescent="0.25">
      <c r="A4919" s="160" t="s">
        <v>5961</v>
      </c>
      <c r="B4919" s="160" t="s">
        <v>5965</v>
      </c>
      <c r="E4919" s="227">
        <v>43220</v>
      </c>
      <c r="F4919" s="228">
        <v>164149446.71000001</v>
      </c>
      <c r="G4919" s="229">
        <v>2.4500000000000001E-2</v>
      </c>
    </row>
    <row r="4920" spans="1:7" x14ac:dyDescent="0.25">
      <c r="A4920" s="160" t="s">
        <v>5961</v>
      </c>
      <c r="B4920" s="160" t="s">
        <v>5966</v>
      </c>
      <c r="E4920" s="227">
        <v>43251</v>
      </c>
      <c r="F4920" s="228">
        <v>158433603.52000001</v>
      </c>
      <c r="G4920" s="229">
        <v>2.4500000000000001E-2</v>
      </c>
    </row>
    <row r="4921" spans="1:7" x14ac:dyDescent="0.25">
      <c r="A4921" s="160" t="s">
        <v>5961</v>
      </c>
      <c r="B4921" s="160" t="s">
        <v>5967</v>
      </c>
      <c r="E4921" s="227">
        <v>43281</v>
      </c>
      <c r="F4921" s="228">
        <v>151151511.41999999</v>
      </c>
      <c r="G4921" s="229">
        <v>2.4500000000000001E-2</v>
      </c>
    </row>
    <row r="4922" spans="1:7" x14ac:dyDescent="0.25">
      <c r="A4922" s="160" t="s">
        <v>5961</v>
      </c>
      <c r="B4922" s="160" t="s">
        <v>5968</v>
      </c>
      <c r="E4922" s="227">
        <v>43312</v>
      </c>
      <c r="F4922" s="228">
        <v>150795468.30000001</v>
      </c>
      <c r="G4922" s="229">
        <v>2.4500000000000001E-2</v>
      </c>
    </row>
    <row r="4923" spans="1:7" x14ac:dyDescent="0.25">
      <c r="A4923" s="160" t="s">
        <v>5961</v>
      </c>
      <c r="B4923" s="160" t="s">
        <v>5969</v>
      </c>
      <c r="E4923" s="227">
        <v>43343</v>
      </c>
      <c r="F4923" s="228">
        <v>150411813.02000001</v>
      </c>
      <c r="G4923" s="229">
        <v>2.4500000000000001E-2</v>
      </c>
    </row>
    <row r="4924" spans="1:7" x14ac:dyDescent="0.25">
      <c r="A4924" s="160" t="s">
        <v>5961</v>
      </c>
      <c r="B4924" s="160" t="s">
        <v>5970</v>
      </c>
      <c r="E4924" s="227">
        <v>43373</v>
      </c>
      <c r="F4924" s="228">
        <v>150640655.78</v>
      </c>
      <c r="G4924" s="229">
        <v>2.4500000000000001E-2</v>
      </c>
    </row>
    <row r="4925" spans="1:7" x14ac:dyDescent="0.25">
      <c r="A4925" s="160" t="s">
        <v>5961</v>
      </c>
      <c r="B4925" s="160" t="s">
        <v>5971</v>
      </c>
      <c r="E4925" s="227">
        <v>43404</v>
      </c>
      <c r="F4925" s="228">
        <v>155398476.56999999</v>
      </c>
      <c r="G4925" s="229">
        <v>2.4500000000000001E-2</v>
      </c>
    </row>
    <row r="4926" spans="1:7" x14ac:dyDescent="0.25">
      <c r="A4926" s="160" t="s">
        <v>5961</v>
      </c>
      <c r="B4926" s="160" t="s">
        <v>5972</v>
      </c>
      <c r="E4926" s="227">
        <v>43434</v>
      </c>
      <c r="F4926" s="228">
        <v>160542785.58000001</v>
      </c>
      <c r="G4926" s="229">
        <v>2.4500000000000001E-2</v>
      </c>
    </row>
    <row r="4927" spans="1:7" x14ac:dyDescent="0.25">
      <c r="A4927" s="160" t="s">
        <v>5961</v>
      </c>
      <c r="B4927" s="160" t="s">
        <v>5973</v>
      </c>
      <c r="E4927" s="227">
        <v>43465</v>
      </c>
      <c r="F4927" s="228">
        <v>162104881.19</v>
      </c>
      <c r="G4927" s="229">
        <v>2.4500000000000001E-2</v>
      </c>
    </row>
    <row r="4928" spans="1:7" x14ac:dyDescent="0.25">
      <c r="A4928" s="160" t="s">
        <v>5974</v>
      </c>
      <c r="B4928" s="160" t="s">
        <v>5975</v>
      </c>
      <c r="E4928" s="227">
        <v>43131</v>
      </c>
      <c r="F4928" s="228">
        <v>0</v>
      </c>
      <c r="G4928" s="229">
        <v>2.4899999999999999E-2</v>
      </c>
    </row>
    <row r="4929" spans="1:7" x14ac:dyDescent="0.25">
      <c r="A4929" s="160" t="s">
        <v>5974</v>
      </c>
      <c r="B4929" s="160" t="s">
        <v>5976</v>
      </c>
      <c r="E4929" s="227">
        <v>43159</v>
      </c>
      <c r="F4929" s="228">
        <v>0</v>
      </c>
      <c r="G4929" s="229">
        <v>2.4899999999999999E-2</v>
      </c>
    </row>
    <row r="4930" spans="1:7" x14ac:dyDescent="0.25">
      <c r="A4930" s="160" t="s">
        <v>5974</v>
      </c>
      <c r="B4930" s="160" t="s">
        <v>5977</v>
      </c>
      <c r="E4930" s="227">
        <v>43190</v>
      </c>
      <c r="F4930" s="228">
        <v>0</v>
      </c>
      <c r="G4930" s="229">
        <v>2.4899999999999999E-2</v>
      </c>
    </row>
    <row r="4931" spans="1:7" x14ac:dyDescent="0.25">
      <c r="A4931" s="160" t="s">
        <v>5974</v>
      </c>
      <c r="B4931" s="160" t="s">
        <v>5978</v>
      </c>
      <c r="E4931" s="227">
        <v>43220</v>
      </c>
      <c r="F4931" s="228">
        <v>0</v>
      </c>
      <c r="G4931" s="229">
        <v>2.4899999999999999E-2</v>
      </c>
    </row>
    <row r="4932" spans="1:7" x14ac:dyDescent="0.25">
      <c r="A4932" s="160" t="s">
        <v>5974</v>
      </c>
      <c r="B4932" s="160" t="s">
        <v>5979</v>
      </c>
      <c r="E4932" s="227">
        <v>43251</v>
      </c>
      <c r="F4932" s="228">
        <v>0</v>
      </c>
      <c r="G4932" s="229">
        <v>2.4899999999999999E-2</v>
      </c>
    </row>
    <row r="4933" spans="1:7" x14ac:dyDescent="0.25">
      <c r="A4933" s="160" t="s">
        <v>5974</v>
      </c>
      <c r="B4933" s="160" t="s">
        <v>5980</v>
      </c>
      <c r="E4933" s="227">
        <v>43281</v>
      </c>
      <c r="F4933" s="228">
        <v>0</v>
      </c>
      <c r="G4933" s="229">
        <v>2.4899999999999999E-2</v>
      </c>
    </row>
    <row r="4934" spans="1:7" x14ac:dyDescent="0.25">
      <c r="A4934" s="160" t="s">
        <v>5974</v>
      </c>
      <c r="B4934" s="160" t="s">
        <v>5981</v>
      </c>
      <c r="E4934" s="227">
        <v>43312</v>
      </c>
      <c r="F4934" s="228">
        <v>0</v>
      </c>
      <c r="G4934" s="229">
        <v>2.4899999999999999E-2</v>
      </c>
    </row>
    <row r="4935" spans="1:7" x14ac:dyDescent="0.25">
      <c r="A4935" s="160" t="s">
        <v>5974</v>
      </c>
      <c r="B4935" s="160" t="s">
        <v>5982</v>
      </c>
      <c r="E4935" s="227">
        <v>43343</v>
      </c>
      <c r="F4935" s="228">
        <v>0</v>
      </c>
      <c r="G4935" s="229">
        <v>2.4899999999999999E-2</v>
      </c>
    </row>
    <row r="4936" spans="1:7" x14ac:dyDescent="0.25">
      <c r="A4936" s="160" t="s">
        <v>5974</v>
      </c>
      <c r="B4936" s="160" t="s">
        <v>5983</v>
      </c>
      <c r="E4936" s="227">
        <v>43373</v>
      </c>
      <c r="F4936" s="228">
        <v>0</v>
      </c>
      <c r="G4936" s="229">
        <v>2.4899999999999999E-2</v>
      </c>
    </row>
    <row r="4937" spans="1:7" x14ac:dyDescent="0.25">
      <c r="A4937" s="160" t="s">
        <v>5974</v>
      </c>
      <c r="B4937" s="160" t="s">
        <v>5984</v>
      </c>
      <c r="E4937" s="227">
        <v>43404</v>
      </c>
      <c r="F4937" s="228">
        <v>0</v>
      </c>
      <c r="G4937" s="229">
        <v>2.4899999999999999E-2</v>
      </c>
    </row>
    <row r="4938" spans="1:7" x14ac:dyDescent="0.25">
      <c r="A4938" s="160" t="s">
        <v>5974</v>
      </c>
      <c r="B4938" s="160" t="s">
        <v>5985</v>
      </c>
      <c r="E4938" s="227">
        <v>43434</v>
      </c>
      <c r="F4938" s="228">
        <v>0</v>
      </c>
      <c r="G4938" s="229">
        <v>2.4899999999999999E-2</v>
      </c>
    </row>
    <row r="4939" spans="1:7" x14ac:dyDescent="0.25">
      <c r="A4939" s="160" t="s">
        <v>5974</v>
      </c>
      <c r="B4939" s="160" t="s">
        <v>5986</v>
      </c>
      <c r="E4939" s="227">
        <v>43465</v>
      </c>
      <c r="F4939" s="228">
        <v>0</v>
      </c>
      <c r="G4939" s="229">
        <v>2.4899999999999999E-2</v>
      </c>
    </row>
    <row r="4940" spans="1:7" x14ac:dyDescent="0.25">
      <c r="A4940" s="160" t="s">
        <v>5987</v>
      </c>
      <c r="B4940" s="160" t="s">
        <v>5988</v>
      </c>
      <c r="E4940" s="227">
        <v>43131</v>
      </c>
      <c r="F4940" s="228">
        <v>0</v>
      </c>
      <c r="G4940" s="229">
        <v>2.4899999999999999E-2</v>
      </c>
    </row>
    <row r="4941" spans="1:7" x14ac:dyDescent="0.25">
      <c r="A4941" s="160" t="s">
        <v>5987</v>
      </c>
      <c r="B4941" s="160" t="s">
        <v>5989</v>
      </c>
      <c r="E4941" s="227">
        <v>43159</v>
      </c>
      <c r="F4941" s="228">
        <v>0</v>
      </c>
      <c r="G4941" s="229">
        <v>2.4899999999999999E-2</v>
      </c>
    </row>
    <row r="4942" spans="1:7" x14ac:dyDescent="0.25">
      <c r="A4942" s="160" t="s">
        <v>5987</v>
      </c>
      <c r="B4942" s="160" t="s">
        <v>5990</v>
      </c>
      <c r="E4942" s="227">
        <v>43190</v>
      </c>
      <c r="F4942" s="228">
        <v>0</v>
      </c>
      <c r="G4942" s="229">
        <v>2.4899999999999999E-2</v>
      </c>
    </row>
    <row r="4943" spans="1:7" x14ac:dyDescent="0.25">
      <c r="A4943" s="160" t="s">
        <v>5987</v>
      </c>
      <c r="B4943" s="160" t="s">
        <v>5991</v>
      </c>
      <c r="E4943" s="227">
        <v>43220</v>
      </c>
      <c r="F4943" s="228">
        <v>0</v>
      </c>
      <c r="G4943" s="229">
        <v>2.4899999999999999E-2</v>
      </c>
    </row>
    <row r="4944" spans="1:7" x14ac:dyDescent="0.25">
      <c r="A4944" s="160" t="s">
        <v>5987</v>
      </c>
      <c r="B4944" s="160" t="s">
        <v>5992</v>
      </c>
      <c r="E4944" s="227">
        <v>43251</v>
      </c>
      <c r="F4944" s="228">
        <v>0</v>
      </c>
      <c r="G4944" s="229">
        <v>2.4899999999999999E-2</v>
      </c>
    </row>
    <row r="4945" spans="1:7" x14ac:dyDescent="0.25">
      <c r="A4945" s="160" t="s">
        <v>5987</v>
      </c>
      <c r="B4945" s="160" t="s">
        <v>5993</v>
      </c>
      <c r="E4945" s="227">
        <v>43281</v>
      </c>
      <c r="F4945" s="228">
        <v>0</v>
      </c>
      <c r="G4945" s="229">
        <v>2.4899999999999999E-2</v>
      </c>
    </row>
    <row r="4946" spans="1:7" x14ac:dyDescent="0.25">
      <c r="A4946" s="160" t="s">
        <v>5987</v>
      </c>
      <c r="B4946" s="160" t="s">
        <v>5994</v>
      </c>
      <c r="E4946" s="227">
        <v>43312</v>
      </c>
      <c r="F4946" s="228">
        <v>0</v>
      </c>
      <c r="G4946" s="229">
        <v>2.4899999999999999E-2</v>
      </c>
    </row>
    <row r="4947" spans="1:7" x14ac:dyDescent="0.25">
      <c r="A4947" s="160" t="s">
        <v>5987</v>
      </c>
      <c r="B4947" s="160" t="s">
        <v>5995</v>
      </c>
      <c r="E4947" s="227">
        <v>43343</v>
      </c>
      <c r="F4947" s="228">
        <v>0</v>
      </c>
      <c r="G4947" s="229">
        <v>2.4899999999999999E-2</v>
      </c>
    </row>
    <row r="4948" spans="1:7" x14ac:dyDescent="0.25">
      <c r="A4948" s="160" t="s">
        <v>5987</v>
      </c>
      <c r="B4948" s="160" t="s">
        <v>5996</v>
      </c>
      <c r="E4948" s="227">
        <v>43373</v>
      </c>
      <c r="F4948" s="228">
        <v>0</v>
      </c>
      <c r="G4948" s="229">
        <v>2.4899999999999999E-2</v>
      </c>
    </row>
    <row r="4949" spans="1:7" x14ac:dyDescent="0.25">
      <c r="A4949" s="160" t="s">
        <v>5987</v>
      </c>
      <c r="B4949" s="160" t="s">
        <v>5997</v>
      </c>
      <c r="E4949" s="227">
        <v>43404</v>
      </c>
      <c r="F4949" s="228">
        <v>0</v>
      </c>
      <c r="G4949" s="229">
        <v>2.4899999999999999E-2</v>
      </c>
    </row>
    <row r="4950" spans="1:7" x14ac:dyDescent="0.25">
      <c r="A4950" s="160" t="s">
        <v>5987</v>
      </c>
      <c r="B4950" s="160" t="s">
        <v>5998</v>
      </c>
      <c r="E4950" s="227">
        <v>43434</v>
      </c>
      <c r="F4950" s="228">
        <v>0</v>
      </c>
      <c r="G4950" s="229">
        <v>2.4899999999999999E-2</v>
      </c>
    </row>
    <row r="4951" spans="1:7" x14ac:dyDescent="0.25">
      <c r="A4951" s="160" t="s">
        <v>5987</v>
      </c>
      <c r="B4951" s="160" t="s">
        <v>5999</v>
      </c>
      <c r="E4951" s="227">
        <v>43465</v>
      </c>
      <c r="F4951" s="228">
        <v>0</v>
      </c>
      <c r="G4951" s="229">
        <v>2.4899999999999999E-2</v>
      </c>
    </row>
    <row r="4952" spans="1:7" x14ac:dyDescent="0.25">
      <c r="A4952" s="160" t="s">
        <v>6000</v>
      </c>
      <c r="B4952" s="160" t="s">
        <v>6001</v>
      </c>
      <c r="E4952" s="227">
        <v>43131</v>
      </c>
      <c r="F4952" s="228">
        <v>0</v>
      </c>
      <c r="G4952" s="229">
        <v>2.4899999999999999E-2</v>
      </c>
    </row>
    <row r="4953" spans="1:7" x14ac:dyDescent="0.25">
      <c r="A4953" s="160" t="s">
        <v>6000</v>
      </c>
      <c r="B4953" s="160" t="s">
        <v>6002</v>
      </c>
      <c r="E4953" s="227">
        <v>43159</v>
      </c>
      <c r="F4953" s="228">
        <v>0</v>
      </c>
      <c r="G4953" s="229">
        <v>2.4899999999999999E-2</v>
      </c>
    </row>
    <row r="4954" spans="1:7" x14ac:dyDescent="0.25">
      <c r="A4954" s="160" t="s">
        <v>6000</v>
      </c>
      <c r="B4954" s="160" t="s">
        <v>6003</v>
      </c>
      <c r="E4954" s="227">
        <v>43190</v>
      </c>
      <c r="F4954" s="228">
        <v>0</v>
      </c>
      <c r="G4954" s="229">
        <v>2.4899999999999999E-2</v>
      </c>
    </row>
    <row r="4955" spans="1:7" x14ac:dyDescent="0.25">
      <c r="A4955" s="160" t="s">
        <v>6000</v>
      </c>
      <c r="B4955" s="160" t="s">
        <v>6004</v>
      </c>
      <c r="E4955" s="227">
        <v>43220</v>
      </c>
      <c r="F4955" s="228">
        <v>0</v>
      </c>
      <c r="G4955" s="229">
        <v>2.4899999999999999E-2</v>
      </c>
    </row>
    <row r="4956" spans="1:7" x14ac:dyDescent="0.25">
      <c r="A4956" s="160" t="s">
        <v>6000</v>
      </c>
      <c r="B4956" s="160" t="s">
        <v>6005</v>
      </c>
      <c r="E4956" s="227">
        <v>43251</v>
      </c>
      <c r="F4956" s="228">
        <v>0</v>
      </c>
      <c r="G4956" s="229">
        <v>2.4899999999999999E-2</v>
      </c>
    </row>
    <row r="4957" spans="1:7" x14ac:dyDescent="0.25">
      <c r="A4957" s="160" t="s">
        <v>6000</v>
      </c>
      <c r="B4957" s="160" t="s">
        <v>6006</v>
      </c>
      <c r="E4957" s="227">
        <v>43281</v>
      </c>
      <c r="F4957" s="228">
        <v>0</v>
      </c>
      <c r="G4957" s="229">
        <v>2.4899999999999999E-2</v>
      </c>
    </row>
    <row r="4958" spans="1:7" x14ac:dyDescent="0.25">
      <c r="A4958" s="160" t="s">
        <v>6000</v>
      </c>
      <c r="B4958" s="160" t="s">
        <v>6007</v>
      </c>
      <c r="E4958" s="227">
        <v>43312</v>
      </c>
      <c r="F4958" s="228">
        <v>0</v>
      </c>
      <c r="G4958" s="229">
        <v>2.4899999999999999E-2</v>
      </c>
    </row>
    <row r="4959" spans="1:7" x14ac:dyDescent="0.25">
      <c r="A4959" s="160" t="s">
        <v>6000</v>
      </c>
      <c r="B4959" s="160" t="s">
        <v>6008</v>
      </c>
      <c r="E4959" s="227">
        <v>43343</v>
      </c>
      <c r="F4959" s="228">
        <v>0</v>
      </c>
      <c r="G4959" s="229">
        <v>2.4899999999999999E-2</v>
      </c>
    </row>
    <row r="4960" spans="1:7" x14ac:dyDescent="0.25">
      <c r="A4960" s="160" t="s">
        <v>6000</v>
      </c>
      <c r="B4960" s="160" t="s">
        <v>6009</v>
      </c>
      <c r="E4960" s="227">
        <v>43373</v>
      </c>
      <c r="F4960" s="228">
        <v>0</v>
      </c>
      <c r="G4960" s="229">
        <v>2.4899999999999999E-2</v>
      </c>
    </row>
    <row r="4961" spans="1:7" x14ac:dyDescent="0.25">
      <c r="A4961" s="160" t="s">
        <v>6000</v>
      </c>
      <c r="B4961" s="160" t="s">
        <v>6010</v>
      </c>
      <c r="E4961" s="227">
        <v>43404</v>
      </c>
      <c r="F4961" s="228">
        <v>0</v>
      </c>
      <c r="G4961" s="229">
        <v>2.4899999999999999E-2</v>
      </c>
    </row>
    <row r="4962" spans="1:7" x14ac:dyDescent="0.25">
      <c r="A4962" s="160" t="s">
        <v>6000</v>
      </c>
      <c r="B4962" s="160" t="s">
        <v>6011</v>
      </c>
      <c r="E4962" s="227">
        <v>43434</v>
      </c>
      <c r="F4962" s="228">
        <v>0</v>
      </c>
      <c r="G4962" s="229">
        <v>2.4899999999999999E-2</v>
      </c>
    </row>
    <row r="4963" spans="1:7" x14ac:dyDescent="0.25">
      <c r="A4963" s="160" t="s">
        <v>6000</v>
      </c>
      <c r="B4963" s="160" t="s">
        <v>6012</v>
      </c>
      <c r="E4963" s="227">
        <v>43465</v>
      </c>
      <c r="F4963" s="228">
        <v>0</v>
      </c>
      <c r="G4963" s="229">
        <v>2.4899999999999999E-2</v>
      </c>
    </row>
    <row r="4964" spans="1:7" x14ac:dyDescent="0.25">
      <c r="A4964" s="160" t="s">
        <v>6013</v>
      </c>
      <c r="B4964" s="160" t="s">
        <v>6014</v>
      </c>
      <c r="E4964" s="227">
        <v>43131</v>
      </c>
      <c r="F4964" s="228">
        <v>0</v>
      </c>
      <c r="G4964" s="229">
        <v>2.4899999999999999E-2</v>
      </c>
    </row>
    <row r="4965" spans="1:7" x14ac:dyDescent="0.25">
      <c r="A4965" s="160" t="s">
        <v>6013</v>
      </c>
      <c r="B4965" s="160" t="s">
        <v>6015</v>
      </c>
      <c r="E4965" s="227">
        <v>43159</v>
      </c>
      <c r="F4965" s="228">
        <v>0</v>
      </c>
      <c r="G4965" s="229">
        <v>2.4899999999999999E-2</v>
      </c>
    </row>
    <row r="4966" spans="1:7" x14ac:dyDescent="0.25">
      <c r="A4966" s="160" t="s">
        <v>6013</v>
      </c>
      <c r="B4966" s="160" t="s">
        <v>6016</v>
      </c>
      <c r="E4966" s="227">
        <v>43190</v>
      </c>
      <c r="F4966" s="228">
        <v>0</v>
      </c>
      <c r="G4966" s="229">
        <v>2.4899999999999999E-2</v>
      </c>
    </row>
    <row r="4967" spans="1:7" x14ac:dyDescent="0.25">
      <c r="A4967" s="160" t="s">
        <v>6013</v>
      </c>
      <c r="B4967" s="160" t="s">
        <v>6017</v>
      </c>
      <c r="E4967" s="227">
        <v>43220</v>
      </c>
      <c r="F4967" s="228">
        <v>0</v>
      </c>
      <c r="G4967" s="229">
        <v>2.4899999999999999E-2</v>
      </c>
    </row>
    <row r="4968" spans="1:7" x14ac:dyDescent="0.25">
      <c r="A4968" s="160" t="s">
        <v>6013</v>
      </c>
      <c r="B4968" s="160" t="s">
        <v>6018</v>
      </c>
      <c r="E4968" s="227">
        <v>43251</v>
      </c>
      <c r="F4968" s="228">
        <v>0</v>
      </c>
      <c r="G4968" s="229">
        <v>2.4899999999999999E-2</v>
      </c>
    </row>
    <row r="4969" spans="1:7" x14ac:dyDescent="0.25">
      <c r="A4969" s="160" t="s">
        <v>6013</v>
      </c>
      <c r="B4969" s="160" t="s">
        <v>6019</v>
      </c>
      <c r="E4969" s="227">
        <v>43281</v>
      </c>
      <c r="F4969" s="228">
        <v>0</v>
      </c>
      <c r="G4969" s="229">
        <v>2.4899999999999999E-2</v>
      </c>
    </row>
    <row r="4970" spans="1:7" x14ac:dyDescent="0.25">
      <c r="A4970" s="160" t="s">
        <v>6013</v>
      </c>
      <c r="B4970" s="160" t="s">
        <v>6020</v>
      </c>
      <c r="E4970" s="227">
        <v>43312</v>
      </c>
      <c r="F4970" s="228">
        <v>0</v>
      </c>
      <c r="G4970" s="229">
        <v>2.4899999999999999E-2</v>
      </c>
    </row>
    <row r="4971" spans="1:7" x14ac:dyDescent="0.25">
      <c r="A4971" s="160" t="s">
        <v>6013</v>
      </c>
      <c r="B4971" s="160" t="s">
        <v>6021</v>
      </c>
      <c r="E4971" s="227">
        <v>43343</v>
      </c>
      <c r="F4971" s="228">
        <v>0</v>
      </c>
      <c r="G4971" s="229">
        <v>2.4899999999999999E-2</v>
      </c>
    </row>
    <row r="4972" spans="1:7" x14ac:dyDescent="0.25">
      <c r="A4972" s="160" t="s">
        <v>6013</v>
      </c>
      <c r="B4972" s="160" t="s">
        <v>6022</v>
      </c>
      <c r="E4972" s="227">
        <v>43373</v>
      </c>
      <c r="F4972" s="228">
        <v>0</v>
      </c>
      <c r="G4972" s="229">
        <v>2.4899999999999999E-2</v>
      </c>
    </row>
    <row r="4973" spans="1:7" x14ac:dyDescent="0.25">
      <c r="A4973" s="160" t="s">
        <v>6013</v>
      </c>
      <c r="B4973" s="160" t="s">
        <v>6023</v>
      </c>
      <c r="E4973" s="227">
        <v>43404</v>
      </c>
      <c r="F4973" s="228">
        <v>0</v>
      </c>
      <c r="G4973" s="229">
        <v>2.4899999999999999E-2</v>
      </c>
    </row>
    <row r="4974" spans="1:7" x14ac:dyDescent="0.25">
      <c r="A4974" s="160" t="s">
        <v>6013</v>
      </c>
      <c r="B4974" s="160" t="s">
        <v>6024</v>
      </c>
      <c r="E4974" s="227">
        <v>43434</v>
      </c>
      <c r="F4974" s="228">
        <v>0</v>
      </c>
      <c r="G4974" s="229">
        <v>2.4899999999999999E-2</v>
      </c>
    </row>
    <row r="4975" spans="1:7" x14ac:dyDescent="0.25">
      <c r="A4975" s="160" t="s">
        <v>6013</v>
      </c>
      <c r="B4975" s="160" t="s">
        <v>6025</v>
      </c>
      <c r="E4975" s="227">
        <v>43465</v>
      </c>
      <c r="F4975" s="228">
        <v>0</v>
      </c>
      <c r="G4975" s="229">
        <v>2.4899999999999999E-2</v>
      </c>
    </row>
    <row r="4976" spans="1:7" x14ac:dyDescent="0.25">
      <c r="A4976" s="160" t="s">
        <v>6026</v>
      </c>
      <c r="B4976" s="160" t="s">
        <v>6027</v>
      </c>
      <c r="E4976" s="227">
        <v>43131</v>
      </c>
      <c r="F4976" s="228">
        <v>0</v>
      </c>
      <c r="G4976" s="229">
        <v>2.4899999999999999E-2</v>
      </c>
    </row>
    <row r="4977" spans="1:7" x14ac:dyDescent="0.25">
      <c r="A4977" s="160" t="s">
        <v>6026</v>
      </c>
      <c r="B4977" s="160" t="s">
        <v>6028</v>
      </c>
      <c r="E4977" s="227">
        <v>43159</v>
      </c>
      <c r="F4977" s="228">
        <v>0</v>
      </c>
      <c r="G4977" s="229">
        <v>2.4899999999999999E-2</v>
      </c>
    </row>
    <row r="4978" spans="1:7" x14ac:dyDescent="0.25">
      <c r="A4978" s="160" t="s">
        <v>6026</v>
      </c>
      <c r="B4978" s="160" t="s">
        <v>6029</v>
      </c>
      <c r="E4978" s="227">
        <v>43190</v>
      </c>
      <c r="F4978" s="228">
        <v>0</v>
      </c>
      <c r="G4978" s="229">
        <v>2.4899999999999999E-2</v>
      </c>
    </row>
    <row r="4979" spans="1:7" x14ac:dyDescent="0.25">
      <c r="A4979" s="160" t="s">
        <v>6026</v>
      </c>
      <c r="B4979" s="160" t="s">
        <v>6030</v>
      </c>
      <c r="E4979" s="227">
        <v>43220</v>
      </c>
      <c r="F4979" s="228">
        <v>0</v>
      </c>
      <c r="G4979" s="229">
        <v>2.4899999999999999E-2</v>
      </c>
    </row>
    <row r="4980" spans="1:7" x14ac:dyDescent="0.25">
      <c r="A4980" s="160" t="s">
        <v>6026</v>
      </c>
      <c r="B4980" s="160" t="s">
        <v>6031</v>
      </c>
      <c r="E4980" s="227">
        <v>43251</v>
      </c>
      <c r="F4980" s="228">
        <v>0</v>
      </c>
      <c r="G4980" s="229">
        <v>2.4899999999999999E-2</v>
      </c>
    </row>
    <row r="4981" spans="1:7" x14ac:dyDescent="0.25">
      <c r="A4981" s="160" t="s">
        <v>6026</v>
      </c>
      <c r="B4981" s="160" t="s">
        <v>6032</v>
      </c>
      <c r="E4981" s="227">
        <v>43281</v>
      </c>
      <c r="F4981" s="228">
        <v>0</v>
      </c>
      <c r="G4981" s="229">
        <v>2.4899999999999999E-2</v>
      </c>
    </row>
    <row r="4982" spans="1:7" x14ac:dyDescent="0.25">
      <c r="A4982" s="160" t="s">
        <v>6026</v>
      </c>
      <c r="B4982" s="160" t="s">
        <v>6033</v>
      </c>
      <c r="E4982" s="227">
        <v>43312</v>
      </c>
      <c r="F4982" s="228">
        <v>0</v>
      </c>
      <c r="G4982" s="229">
        <v>2.4899999999999999E-2</v>
      </c>
    </row>
    <row r="4983" spans="1:7" x14ac:dyDescent="0.25">
      <c r="A4983" s="160" t="s">
        <v>6026</v>
      </c>
      <c r="B4983" s="160" t="s">
        <v>6034</v>
      </c>
      <c r="E4983" s="227">
        <v>43343</v>
      </c>
      <c r="F4983" s="228">
        <v>0</v>
      </c>
      <c r="G4983" s="229">
        <v>2.4899999999999999E-2</v>
      </c>
    </row>
    <row r="4984" spans="1:7" x14ac:dyDescent="0.25">
      <c r="A4984" s="160" t="s">
        <v>6026</v>
      </c>
      <c r="B4984" s="160" t="s">
        <v>6035</v>
      </c>
      <c r="E4984" s="227">
        <v>43373</v>
      </c>
      <c r="F4984" s="228">
        <v>0</v>
      </c>
      <c r="G4984" s="229">
        <v>2.4899999999999999E-2</v>
      </c>
    </row>
    <row r="4985" spans="1:7" x14ac:dyDescent="0.25">
      <c r="A4985" s="160" t="s">
        <v>6026</v>
      </c>
      <c r="B4985" s="160" t="s">
        <v>6036</v>
      </c>
      <c r="E4985" s="227">
        <v>43404</v>
      </c>
      <c r="F4985" s="228">
        <v>0</v>
      </c>
      <c r="G4985" s="229">
        <v>2.4899999999999999E-2</v>
      </c>
    </row>
    <row r="4986" spans="1:7" x14ac:dyDescent="0.25">
      <c r="A4986" s="160" t="s">
        <v>6026</v>
      </c>
      <c r="B4986" s="160" t="s">
        <v>6037</v>
      </c>
      <c r="E4986" s="227">
        <v>43434</v>
      </c>
      <c r="F4986" s="228">
        <v>0</v>
      </c>
      <c r="G4986" s="229">
        <v>2.4899999999999999E-2</v>
      </c>
    </row>
    <row r="4987" spans="1:7" x14ac:dyDescent="0.25">
      <c r="A4987" s="160" t="s">
        <v>6026</v>
      </c>
      <c r="B4987" s="160" t="s">
        <v>6038</v>
      </c>
      <c r="E4987" s="227">
        <v>43465</v>
      </c>
      <c r="F4987" s="228">
        <v>0</v>
      </c>
      <c r="G4987" s="229">
        <v>2.4899999999999999E-2</v>
      </c>
    </row>
    <row r="4988" spans="1:7" x14ac:dyDescent="0.25">
      <c r="A4988" s="160" t="s">
        <v>6039</v>
      </c>
      <c r="B4988" s="160" t="s">
        <v>6040</v>
      </c>
      <c r="E4988" s="227">
        <v>43131</v>
      </c>
      <c r="F4988" s="228">
        <v>0</v>
      </c>
      <c r="G4988" s="229">
        <v>2.4899999999999999E-2</v>
      </c>
    </row>
    <row r="4989" spans="1:7" x14ac:dyDescent="0.25">
      <c r="A4989" s="160" t="s">
        <v>6039</v>
      </c>
      <c r="B4989" s="160" t="s">
        <v>6041</v>
      </c>
      <c r="E4989" s="227">
        <v>43159</v>
      </c>
      <c r="F4989" s="228">
        <v>0</v>
      </c>
      <c r="G4989" s="229">
        <v>2.4899999999999999E-2</v>
      </c>
    </row>
    <row r="4990" spans="1:7" x14ac:dyDescent="0.25">
      <c r="A4990" s="160" t="s">
        <v>6039</v>
      </c>
      <c r="B4990" s="160" t="s">
        <v>6042</v>
      </c>
      <c r="E4990" s="227">
        <v>43190</v>
      </c>
      <c r="F4990" s="228">
        <v>0</v>
      </c>
      <c r="G4990" s="229">
        <v>2.4899999999999999E-2</v>
      </c>
    </row>
    <row r="4991" spans="1:7" x14ac:dyDescent="0.25">
      <c r="A4991" s="160" t="s">
        <v>6039</v>
      </c>
      <c r="B4991" s="160" t="s">
        <v>6043</v>
      </c>
      <c r="E4991" s="227">
        <v>43220</v>
      </c>
      <c r="F4991" s="228">
        <v>0</v>
      </c>
      <c r="G4991" s="229">
        <v>2.4899999999999999E-2</v>
      </c>
    </row>
    <row r="4992" spans="1:7" x14ac:dyDescent="0.25">
      <c r="A4992" s="160" t="s">
        <v>6039</v>
      </c>
      <c r="B4992" s="160" t="s">
        <v>6044</v>
      </c>
      <c r="E4992" s="227">
        <v>43251</v>
      </c>
      <c r="F4992" s="228">
        <v>0</v>
      </c>
      <c r="G4992" s="229">
        <v>2.4899999999999999E-2</v>
      </c>
    </row>
    <row r="4993" spans="1:7" x14ac:dyDescent="0.25">
      <c r="A4993" s="160" t="s">
        <v>6039</v>
      </c>
      <c r="B4993" s="160" t="s">
        <v>6045</v>
      </c>
      <c r="E4993" s="227">
        <v>43281</v>
      </c>
      <c r="F4993" s="228">
        <v>0</v>
      </c>
      <c r="G4993" s="229">
        <v>2.4899999999999999E-2</v>
      </c>
    </row>
    <row r="4994" spans="1:7" x14ac:dyDescent="0.25">
      <c r="A4994" s="160" t="s">
        <v>6039</v>
      </c>
      <c r="B4994" s="160" t="s">
        <v>6046</v>
      </c>
      <c r="E4994" s="227">
        <v>43312</v>
      </c>
      <c r="F4994" s="228">
        <v>0</v>
      </c>
      <c r="G4994" s="229">
        <v>2.4899999999999999E-2</v>
      </c>
    </row>
    <row r="4995" spans="1:7" x14ac:dyDescent="0.25">
      <c r="A4995" s="160" t="s">
        <v>6039</v>
      </c>
      <c r="B4995" s="160" t="s">
        <v>6047</v>
      </c>
      <c r="E4995" s="227">
        <v>43343</v>
      </c>
      <c r="F4995" s="228">
        <v>0</v>
      </c>
      <c r="G4995" s="229">
        <v>2.4899999999999999E-2</v>
      </c>
    </row>
    <row r="4996" spans="1:7" x14ac:dyDescent="0.25">
      <c r="A4996" s="160" t="s">
        <v>6039</v>
      </c>
      <c r="B4996" s="160" t="s">
        <v>6048</v>
      </c>
      <c r="E4996" s="227">
        <v>43373</v>
      </c>
      <c r="F4996" s="228">
        <v>0</v>
      </c>
      <c r="G4996" s="229">
        <v>2.4899999999999999E-2</v>
      </c>
    </row>
    <row r="4997" spans="1:7" x14ac:dyDescent="0.25">
      <c r="A4997" s="160" t="s">
        <v>6039</v>
      </c>
      <c r="B4997" s="160" t="s">
        <v>6049</v>
      </c>
      <c r="E4997" s="227">
        <v>43404</v>
      </c>
      <c r="F4997" s="228">
        <v>0</v>
      </c>
      <c r="G4997" s="229">
        <v>2.4899999999999999E-2</v>
      </c>
    </row>
    <row r="4998" spans="1:7" x14ac:dyDescent="0.25">
      <c r="A4998" s="160" t="s">
        <v>6039</v>
      </c>
      <c r="B4998" s="160" t="s">
        <v>6050</v>
      </c>
      <c r="E4998" s="227">
        <v>43434</v>
      </c>
      <c r="F4998" s="228">
        <v>0</v>
      </c>
      <c r="G4998" s="229">
        <v>2.4899999999999999E-2</v>
      </c>
    </row>
    <row r="4999" spans="1:7" x14ac:dyDescent="0.25">
      <c r="A4999" s="160" t="s">
        <v>6039</v>
      </c>
      <c r="B4999" s="160" t="s">
        <v>6051</v>
      </c>
      <c r="E4999" s="227">
        <v>43465</v>
      </c>
      <c r="F4999" s="228">
        <v>0</v>
      </c>
      <c r="G4999" s="229">
        <v>2.4899999999999999E-2</v>
      </c>
    </row>
    <row r="5000" spans="1:7" x14ac:dyDescent="0.25">
      <c r="A5000" s="160" t="s">
        <v>6052</v>
      </c>
      <c r="B5000" s="160" t="s">
        <v>6053</v>
      </c>
      <c r="E5000" s="227">
        <v>43131</v>
      </c>
      <c r="F5000" s="228">
        <v>0</v>
      </c>
      <c r="G5000" s="229">
        <v>2.4899999999999999E-2</v>
      </c>
    </row>
    <row r="5001" spans="1:7" x14ac:dyDescent="0.25">
      <c r="A5001" s="160" t="s">
        <v>6052</v>
      </c>
      <c r="B5001" s="160" t="s">
        <v>6054</v>
      </c>
      <c r="E5001" s="227">
        <v>43159</v>
      </c>
      <c r="F5001" s="228">
        <v>0</v>
      </c>
      <c r="G5001" s="229">
        <v>2.4899999999999999E-2</v>
      </c>
    </row>
    <row r="5002" spans="1:7" x14ac:dyDescent="0.25">
      <c r="A5002" s="160" t="s">
        <v>6052</v>
      </c>
      <c r="B5002" s="160" t="s">
        <v>6055</v>
      </c>
      <c r="E5002" s="227">
        <v>43190</v>
      </c>
      <c r="F5002" s="228">
        <v>0</v>
      </c>
      <c r="G5002" s="229">
        <v>2.4899999999999999E-2</v>
      </c>
    </row>
    <row r="5003" spans="1:7" x14ac:dyDescent="0.25">
      <c r="A5003" s="160" t="s">
        <v>6052</v>
      </c>
      <c r="B5003" s="160" t="s">
        <v>6056</v>
      </c>
      <c r="E5003" s="227">
        <v>43220</v>
      </c>
      <c r="F5003" s="228">
        <v>0</v>
      </c>
      <c r="G5003" s="229">
        <v>2.4899999999999999E-2</v>
      </c>
    </row>
    <row r="5004" spans="1:7" x14ac:dyDescent="0.25">
      <c r="A5004" s="160" t="s">
        <v>6052</v>
      </c>
      <c r="B5004" s="160" t="s">
        <v>6057</v>
      </c>
      <c r="E5004" s="227">
        <v>43251</v>
      </c>
      <c r="F5004" s="228">
        <v>0</v>
      </c>
      <c r="G5004" s="229">
        <v>2.4899999999999999E-2</v>
      </c>
    </row>
    <row r="5005" spans="1:7" x14ac:dyDescent="0.25">
      <c r="A5005" s="160" t="s">
        <v>6052</v>
      </c>
      <c r="B5005" s="160" t="s">
        <v>6058</v>
      </c>
      <c r="E5005" s="227">
        <v>43281</v>
      </c>
      <c r="F5005" s="228">
        <v>0</v>
      </c>
      <c r="G5005" s="229">
        <v>2.4899999999999999E-2</v>
      </c>
    </row>
    <row r="5006" spans="1:7" x14ac:dyDescent="0.25">
      <c r="A5006" s="160" t="s">
        <v>6052</v>
      </c>
      <c r="B5006" s="160" t="s">
        <v>6059</v>
      </c>
      <c r="E5006" s="227">
        <v>43312</v>
      </c>
      <c r="F5006" s="228">
        <v>0</v>
      </c>
      <c r="G5006" s="229">
        <v>2.4899999999999999E-2</v>
      </c>
    </row>
    <row r="5007" spans="1:7" x14ac:dyDescent="0.25">
      <c r="A5007" s="160" t="s">
        <v>6052</v>
      </c>
      <c r="B5007" s="160" t="s">
        <v>6060</v>
      </c>
      <c r="E5007" s="227">
        <v>43343</v>
      </c>
      <c r="F5007" s="228">
        <v>0</v>
      </c>
      <c r="G5007" s="229">
        <v>2.4899999999999999E-2</v>
      </c>
    </row>
    <row r="5008" spans="1:7" x14ac:dyDescent="0.25">
      <c r="A5008" s="160" t="s">
        <v>6052</v>
      </c>
      <c r="B5008" s="160" t="s">
        <v>6061</v>
      </c>
      <c r="E5008" s="227">
        <v>43373</v>
      </c>
      <c r="F5008" s="228">
        <v>0</v>
      </c>
      <c r="G5008" s="229">
        <v>2.4899999999999999E-2</v>
      </c>
    </row>
    <row r="5009" spans="1:7" x14ac:dyDescent="0.25">
      <c r="A5009" s="160" t="s">
        <v>6052</v>
      </c>
      <c r="B5009" s="160" t="s">
        <v>6062</v>
      </c>
      <c r="E5009" s="227">
        <v>43404</v>
      </c>
      <c r="F5009" s="228">
        <v>0</v>
      </c>
      <c r="G5009" s="229">
        <v>2.4899999999999999E-2</v>
      </c>
    </row>
    <row r="5010" spans="1:7" x14ac:dyDescent="0.25">
      <c r="A5010" s="160" t="s">
        <v>6052</v>
      </c>
      <c r="B5010" s="160" t="s">
        <v>6063</v>
      </c>
      <c r="E5010" s="227">
        <v>43434</v>
      </c>
      <c r="F5010" s="228">
        <v>0</v>
      </c>
      <c r="G5010" s="229">
        <v>2.4899999999999999E-2</v>
      </c>
    </row>
    <row r="5011" spans="1:7" x14ac:dyDescent="0.25">
      <c r="A5011" s="160" t="s">
        <v>6052</v>
      </c>
      <c r="B5011" s="160" t="s">
        <v>6064</v>
      </c>
      <c r="E5011" s="227">
        <v>43465</v>
      </c>
      <c r="F5011" s="228">
        <v>0</v>
      </c>
      <c r="G5011" s="229">
        <v>2.4899999999999999E-2</v>
      </c>
    </row>
    <row r="5012" spans="1:7" x14ac:dyDescent="0.25">
      <c r="A5012" s="160" t="s">
        <v>6065</v>
      </c>
      <c r="B5012" s="160" t="s">
        <v>6066</v>
      </c>
      <c r="E5012" s="227">
        <v>43131</v>
      </c>
      <c r="F5012" s="228">
        <v>0</v>
      </c>
      <c r="G5012" s="229">
        <v>2.4899999999999999E-2</v>
      </c>
    </row>
    <row r="5013" spans="1:7" x14ac:dyDescent="0.25">
      <c r="A5013" s="160" t="s">
        <v>6065</v>
      </c>
      <c r="B5013" s="160" t="s">
        <v>6067</v>
      </c>
      <c r="E5013" s="227">
        <v>43159</v>
      </c>
      <c r="F5013" s="228">
        <v>0</v>
      </c>
      <c r="G5013" s="229">
        <v>2.4899999999999999E-2</v>
      </c>
    </row>
    <row r="5014" spans="1:7" x14ac:dyDescent="0.25">
      <c r="A5014" s="160" t="s">
        <v>6065</v>
      </c>
      <c r="B5014" s="160" t="s">
        <v>6068</v>
      </c>
      <c r="E5014" s="227">
        <v>43190</v>
      </c>
      <c r="F5014" s="228">
        <v>0</v>
      </c>
      <c r="G5014" s="229">
        <v>2.4899999999999999E-2</v>
      </c>
    </row>
    <row r="5015" spans="1:7" x14ac:dyDescent="0.25">
      <c r="A5015" s="160" t="s">
        <v>6065</v>
      </c>
      <c r="B5015" s="160" t="s">
        <v>6069</v>
      </c>
      <c r="E5015" s="227">
        <v>43220</v>
      </c>
      <c r="F5015" s="228">
        <v>0</v>
      </c>
      <c r="G5015" s="229">
        <v>2.4899999999999999E-2</v>
      </c>
    </row>
    <row r="5016" spans="1:7" x14ac:dyDescent="0.25">
      <c r="A5016" s="160" t="s">
        <v>6065</v>
      </c>
      <c r="B5016" s="160" t="s">
        <v>6070</v>
      </c>
      <c r="E5016" s="227">
        <v>43251</v>
      </c>
      <c r="F5016" s="228">
        <v>0</v>
      </c>
      <c r="G5016" s="229">
        <v>2.4899999999999999E-2</v>
      </c>
    </row>
    <row r="5017" spans="1:7" x14ac:dyDescent="0.25">
      <c r="A5017" s="160" t="s">
        <v>6065</v>
      </c>
      <c r="B5017" s="160" t="s">
        <v>6071</v>
      </c>
      <c r="E5017" s="227">
        <v>43281</v>
      </c>
      <c r="F5017" s="228">
        <v>0</v>
      </c>
      <c r="G5017" s="229">
        <v>2.4899999999999999E-2</v>
      </c>
    </row>
    <row r="5018" spans="1:7" x14ac:dyDescent="0.25">
      <c r="A5018" s="160" t="s">
        <v>6065</v>
      </c>
      <c r="B5018" s="160" t="s">
        <v>6072</v>
      </c>
      <c r="E5018" s="227">
        <v>43312</v>
      </c>
      <c r="F5018" s="228">
        <v>0</v>
      </c>
      <c r="G5018" s="229">
        <v>2.4899999999999999E-2</v>
      </c>
    </row>
    <row r="5019" spans="1:7" x14ac:dyDescent="0.25">
      <c r="A5019" s="160" t="s">
        <v>6065</v>
      </c>
      <c r="B5019" s="160" t="s">
        <v>6073</v>
      </c>
      <c r="E5019" s="227">
        <v>43343</v>
      </c>
      <c r="F5019" s="228">
        <v>0</v>
      </c>
      <c r="G5019" s="229">
        <v>2.4899999999999999E-2</v>
      </c>
    </row>
    <row r="5020" spans="1:7" x14ac:dyDescent="0.25">
      <c r="A5020" s="160" t="s">
        <v>6065</v>
      </c>
      <c r="B5020" s="160" t="s">
        <v>6074</v>
      </c>
      <c r="E5020" s="227">
        <v>43373</v>
      </c>
      <c r="F5020" s="228">
        <v>0</v>
      </c>
      <c r="G5020" s="229">
        <v>2.4899999999999999E-2</v>
      </c>
    </row>
    <row r="5021" spans="1:7" x14ac:dyDescent="0.25">
      <c r="A5021" s="160" t="s">
        <v>6065</v>
      </c>
      <c r="B5021" s="160" t="s">
        <v>6075</v>
      </c>
      <c r="E5021" s="227">
        <v>43404</v>
      </c>
      <c r="F5021" s="228">
        <v>0</v>
      </c>
      <c r="G5021" s="229">
        <v>2.4899999999999999E-2</v>
      </c>
    </row>
    <row r="5022" spans="1:7" x14ac:dyDescent="0.25">
      <c r="A5022" s="160" t="s">
        <v>6065</v>
      </c>
      <c r="B5022" s="160" t="s">
        <v>6076</v>
      </c>
      <c r="E5022" s="227">
        <v>43434</v>
      </c>
      <c r="F5022" s="228">
        <v>0</v>
      </c>
      <c r="G5022" s="229">
        <v>2.4899999999999999E-2</v>
      </c>
    </row>
    <row r="5023" spans="1:7" x14ac:dyDescent="0.25">
      <c r="A5023" s="160" t="s">
        <v>6065</v>
      </c>
      <c r="B5023" s="160" t="s">
        <v>6077</v>
      </c>
      <c r="E5023" s="227">
        <v>43465</v>
      </c>
      <c r="F5023" s="228">
        <v>0</v>
      </c>
      <c r="G5023" s="229">
        <v>2.4899999999999999E-2</v>
      </c>
    </row>
    <row r="5024" spans="1:7" x14ac:dyDescent="0.25">
      <c r="A5024" s="160" t="s">
        <v>6078</v>
      </c>
      <c r="B5024" s="160" t="s">
        <v>6079</v>
      </c>
      <c r="E5024" s="227">
        <v>43131</v>
      </c>
      <c r="F5024" s="228">
        <v>0</v>
      </c>
      <c r="G5024" s="229">
        <v>2.4899999999999999E-2</v>
      </c>
    </row>
    <row r="5025" spans="1:7" x14ac:dyDescent="0.25">
      <c r="A5025" s="160" t="s">
        <v>6078</v>
      </c>
      <c r="B5025" s="160" t="s">
        <v>6080</v>
      </c>
      <c r="E5025" s="227">
        <v>43159</v>
      </c>
      <c r="F5025" s="228">
        <v>0</v>
      </c>
      <c r="G5025" s="229">
        <v>2.4899999999999999E-2</v>
      </c>
    </row>
    <row r="5026" spans="1:7" x14ac:dyDescent="0.25">
      <c r="A5026" s="160" t="s">
        <v>6078</v>
      </c>
      <c r="B5026" s="160" t="s">
        <v>6081</v>
      </c>
      <c r="E5026" s="227">
        <v>43190</v>
      </c>
      <c r="F5026" s="228">
        <v>0</v>
      </c>
      <c r="G5026" s="229">
        <v>2.4899999999999999E-2</v>
      </c>
    </row>
    <row r="5027" spans="1:7" x14ac:dyDescent="0.25">
      <c r="A5027" s="160" t="s">
        <v>6078</v>
      </c>
      <c r="B5027" s="160" t="s">
        <v>6082</v>
      </c>
      <c r="E5027" s="227">
        <v>43220</v>
      </c>
      <c r="F5027" s="228">
        <v>0</v>
      </c>
      <c r="G5027" s="229">
        <v>2.4899999999999999E-2</v>
      </c>
    </row>
    <row r="5028" spans="1:7" x14ac:dyDescent="0.25">
      <c r="A5028" s="160" t="s">
        <v>6078</v>
      </c>
      <c r="B5028" s="160" t="s">
        <v>6083</v>
      </c>
      <c r="E5028" s="227">
        <v>43251</v>
      </c>
      <c r="F5028" s="228">
        <v>0</v>
      </c>
      <c r="G5028" s="229">
        <v>2.4899999999999999E-2</v>
      </c>
    </row>
    <row r="5029" spans="1:7" x14ac:dyDescent="0.25">
      <c r="A5029" s="160" t="s">
        <v>6078</v>
      </c>
      <c r="B5029" s="160" t="s">
        <v>6084</v>
      </c>
      <c r="E5029" s="227">
        <v>43281</v>
      </c>
      <c r="F5029" s="228">
        <v>0</v>
      </c>
      <c r="G5029" s="229">
        <v>2.4899999999999999E-2</v>
      </c>
    </row>
    <row r="5030" spans="1:7" x14ac:dyDescent="0.25">
      <c r="A5030" s="160" t="s">
        <v>6078</v>
      </c>
      <c r="B5030" s="160" t="s">
        <v>6085</v>
      </c>
      <c r="E5030" s="227">
        <v>43312</v>
      </c>
      <c r="F5030" s="228">
        <v>0</v>
      </c>
      <c r="G5030" s="229">
        <v>2.4899999999999999E-2</v>
      </c>
    </row>
    <row r="5031" spans="1:7" x14ac:dyDescent="0.25">
      <c r="A5031" s="160" t="s">
        <v>6078</v>
      </c>
      <c r="B5031" s="160" t="s">
        <v>6086</v>
      </c>
      <c r="E5031" s="227">
        <v>43343</v>
      </c>
      <c r="F5031" s="228">
        <v>0</v>
      </c>
      <c r="G5031" s="229">
        <v>2.4899999999999999E-2</v>
      </c>
    </row>
    <row r="5032" spans="1:7" x14ac:dyDescent="0.25">
      <c r="A5032" s="160" t="s">
        <v>6078</v>
      </c>
      <c r="B5032" s="160" t="s">
        <v>6087</v>
      </c>
      <c r="E5032" s="227">
        <v>43373</v>
      </c>
      <c r="F5032" s="228">
        <v>0</v>
      </c>
      <c r="G5032" s="229">
        <v>2.4899999999999999E-2</v>
      </c>
    </row>
    <row r="5033" spans="1:7" x14ac:dyDescent="0.25">
      <c r="A5033" s="160" t="s">
        <v>6078</v>
      </c>
      <c r="B5033" s="160" t="s">
        <v>6088</v>
      </c>
      <c r="E5033" s="227">
        <v>43404</v>
      </c>
      <c r="F5033" s="228">
        <v>0</v>
      </c>
      <c r="G5033" s="229">
        <v>2.4899999999999999E-2</v>
      </c>
    </row>
    <row r="5034" spans="1:7" x14ac:dyDescent="0.25">
      <c r="A5034" s="160" t="s">
        <v>6078</v>
      </c>
      <c r="B5034" s="160" t="s">
        <v>6089</v>
      </c>
      <c r="E5034" s="227">
        <v>43434</v>
      </c>
      <c r="F5034" s="228">
        <v>0</v>
      </c>
      <c r="G5034" s="229">
        <v>2.4899999999999999E-2</v>
      </c>
    </row>
    <row r="5035" spans="1:7" x14ac:dyDescent="0.25">
      <c r="A5035" s="160" t="s">
        <v>6078</v>
      </c>
      <c r="B5035" s="160" t="s">
        <v>6090</v>
      </c>
      <c r="E5035" s="227">
        <v>43465</v>
      </c>
      <c r="F5035" s="228">
        <v>0</v>
      </c>
      <c r="G5035" s="229">
        <v>2.4899999999999999E-2</v>
      </c>
    </row>
    <row r="5036" spans="1:7" x14ac:dyDescent="0.25">
      <c r="A5036" s="160" t="s">
        <v>6091</v>
      </c>
      <c r="B5036" s="160" t="s">
        <v>6092</v>
      </c>
      <c r="E5036" s="227">
        <v>43131</v>
      </c>
      <c r="F5036" s="228">
        <v>0</v>
      </c>
      <c r="G5036" s="229">
        <v>2.4899999999999999E-2</v>
      </c>
    </row>
    <row r="5037" spans="1:7" x14ac:dyDescent="0.25">
      <c r="A5037" s="160" t="s">
        <v>6091</v>
      </c>
      <c r="B5037" s="160" t="s">
        <v>6093</v>
      </c>
      <c r="E5037" s="227">
        <v>43159</v>
      </c>
      <c r="F5037" s="228">
        <v>0</v>
      </c>
      <c r="G5037" s="229">
        <v>2.4899999999999999E-2</v>
      </c>
    </row>
    <row r="5038" spans="1:7" x14ac:dyDescent="0.25">
      <c r="A5038" s="160" t="s">
        <v>6091</v>
      </c>
      <c r="B5038" s="160" t="s">
        <v>6094</v>
      </c>
      <c r="E5038" s="227">
        <v>43190</v>
      </c>
      <c r="F5038" s="228">
        <v>0</v>
      </c>
      <c r="G5038" s="229">
        <v>2.4899999999999999E-2</v>
      </c>
    </row>
    <row r="5039" spans="1:7" x14ac:dyDescent="0.25">
      <c r="A5039" s="160" t="s">
        <v>6091</v>
      </c>
      <c r="B5039" s="160" t="s">
        <v>6095</v>
      </c>
      <c r="E5039" s="227">
        <v>43220</v>
      </c>
      <c r="F5039" s="228">
        <v>0</v>
      </c>
      <c r="G5039" s="229">
        <v>2.4899999999999999E-2</v>
      </c>
    </row>
    <row r="5040" spans="1:7" x14ac:dyDescent="0.25">
      <c r="A5040" s="160" t="s">
        <v>6091</v>
      </c>
      <c r="B5040" s="160" t="s">
        <v>6096</v>
      </c>
      <c r="E5040" s="227">
        <v>43251</v>
      </c>
      <c r="F5040" s="228">
        <v>0</v>
      </c>
      <c r="G5040" s="229">
        <v>2.4899999999999999E-2</v>
      </c>
    </row>
    <row r="5041" spans="1:7" x14ac:dyDescent="0.25">
      <c r="A5041" s="160" t="s">
        <v>6091</v>
      </c>
      <c r="B5041" s="160" t="s">
        <v>6097</v>
      </c>
      <c r="E5041" s="227">
        <v>43281</v>
      </c>
      <c r="F5041" s="228">
        <v>0</v>
      </c>
      <c r="G5041" s="229">
        <v>2.4899999999999999E-2</v>
      </c>
    </row>
    <row r="5042" spans="1:7" x14ac:dyDescent="0.25">
      <c r="A5042" s="160" t="s">
        <v>6091</v>
      </c>
      <c r="B5042" s="160" t="s">
        <v>6098</v>
      </c>
      <c r="E5042" s="227">
        <v>43312</v>
      </c>
      <c r="F5042" s="228">
        <v>0</v>
      </c>
      <c r="G5042" s="229">
        <v>2.4899999999999999E-2</v>
      </c>
    </row>
    <row r="5043" spans="1:7" x14ac:dyDescent="0.25">
      <c r="A5043" s="160" t="s">
        <v>6091</v>
      </c>
      <c r="B5043" s="160" t="s">
        <v>6099</v>
      </c>
      <c r="E5043" s="227">
        <v>43343</v>
      </c>
      <c r="F5043" s="228">
        <v>0</v>
      </c>
      <c r="G5043" s="229">
        <v>2.4899999999999999E-2</v>
      </c>
    </row>
    <row r="5044" spans="1:7" x14ac:dyDescent="0.25">
      <c r="A5044" s="160" t="s">
        <v>6091</v>
      </c>
      <c r="B5044" s="160" t="s">
        <v>6100</v>
      </c>
      <c r="E5044" s="227">
        <v>43373</v>
      </c>
      <c r="F5044" s="228">
        <v>0</v>
      </c>
      <c r="G5044" s="229">
        <v>2.4899999999999999E-2</v>
      </c>
    </row>
    <row r="5045" spans="1:7" x14ac:dyDescent="0.25">
      <c r="A5045" s="160" t="s">
        <v>6091</v>
      </c>
      <c r="B5045" s="160" t="s">
        <v>6101</v>
      </c>
      <c r="E5045" s="227">
        <v>43404</v>
      </c>
      <c r="F5045" s="228">
        <v>0</v>
      </c>
      <c r="G5045" s="229">
        <v>2.4899999999999999E-2</v>
      </c>
    </row>
    <row r="5046" spans="1:7" x14ac:dyDescent="0.25">
      <c r="A5046" s="160" t="s">
        <v>6091</v>
      </c>
      <c r="B5046" s="160" t="s">
        <v>6102</v>
      </c>
      <c r="E5046" s="227">
        <v>43434</v>
      </c>
      <c r="F5046" s="228">
        <v>0</v>
      </c>
      <c r="G5046" s="229">
        <v>2.4899999999999999E-2</v>
      </c>
    </row>
    <row r="5047" spans="1:7" x14ac:dyDescent="0.25">
      <c r="A5047" s="160" t="s">
        <v>6091</v>
      </c>
      <c r="B5047" s="160" t="s">
        <v>6103</v>
      </c>
      <c r="E5047" s="227">
        <v>43465</v>
      </c>
      <c r="F5047" s="228">
        <v>0</v>
      </c>
      <c r="G5047" s="229">
        <v>2.4899999999999999E-2</v>
      </c>
    </row>
    <row r="5048" spans="1:7" x14ac:dyDescent="0.25">
      <c r="A5048" s="160" t="s">
        <v>6104</v>
      </c>
      <c r="B5048" s="160" t="s">
        <v>6105</v>
      </c>
      <c r="E5048" s="227">
        <v>43131</v>
      </c>
      <c r="F5048" s="228">
        <v>0</v>
      </c>
      <c r="G5048" s="229">
        <v>2.4899999999999999E-2</v>
      </c>
    </row>
    <row r="5049" spans="1:7" x14ac:dyDescent="0.25">
      <c r="A5049" s="160" t="s">
        <v>6104</v>
      </c>
      <c r="B5049" s="160" t="s">
        <v>6106</v>
      </c>
      <c r="E5049" s="227">
        <v>43159</v>
      </c>
      <c r="F5049" s="228">
        <v>0</v>
      </c>
      <c r="G5049" s="229">
        <v>2.4899999999999999E-2</v>
      </c>
    </row>
    <row r="5050" spans="1:7" x14ac:dyDescent="0.25">
      <c r="A5050" s="160" t="s">
        <v>6104</v>
      </c>
      <c r="B5050" s="160" t="s">
        <v>6107</v>
      </c>
      <c r="E5050" s="227">
        <v>43190</v>
      </c>
      <c r="F5050" s="228">
        <v>0</v>
      </c>
      <c r="G5050" s="229">
        <v>2.4899999999999999E-2</v>
      </c>
    </row>
    <row r="5051" spans="1:7" x14ac:dyDescent="0.25">
      <c r="A5051" s="160" t="s">
        <v>6104</v>
      </c>
      <c r="B5051" s="160" t="s">
        <v>6108</v>
      </c>
      <c r="E5051" s="227">
        <v>43220</v>
      </c>
      <c r="F5051" s="228">
        <v>0</v>
      </c>
      <c r="G5051" s="229">
        <v>2.4899999999999999E-2</v>
      </c>
    </row>
    <row r="5052" spans="1:7" x14ac:dyDescent="0.25">
      <c r="A5052" s="160" t="s">
        <v>6104</v>
      </c>
      <c r="B5052" s="160" t="s">
        <v>6109</v>
      </c>
      <c r="E5052" s="227">
        <v>43251</v>
      </c>
      <c r="F5052" s="228">
        <v>0</v>
      </c>
      <c r="G5052" s="229">
        <v>2.4899999999999999E-2</v>
      </c>
    </row>
    <row r="5053" spans="1:7" x14ac:dyDescent="0.25">
      <c r="A5053" s="160" t="s">
        <v>6104</v>
      </c>
      <c r="B5053" s="160" t="s">
        <v>6110</v>
      </c>
      <c r="E5053" s="227">
        <v>43281</v>
      </c>
      <c r="F5053" s="228">
        <v>0</v>
      </c>
      <c r="G5053" s="229">
        <v>2.4899999999999999E-2</v>
      </c>
    </row>
    <row r="5054" spans="1:7" x14ac:dyDescent="0.25">
      <c r="A5054" s="160" t="s">
        <v>6104</v>
      </c>
      <c r="B5054" s="160" t="s">
        <v>6111</v>
      </c>
      <c r="E5054" s="227">
        <v>43312</v>
      </c>
      <c r="F5054" s="228">
        <v>0</v>
      </c>
      <c r="G5054" s="229">
        <v>2.4899999999999999E-2</v>
      </c>
    </row>
    <row r="5055" spans="1:7" x14ac:dyDescent="0.25">
      <c r="A5055" s="160" t="s">
        <v>6104</v>
      </c>
      <c r="B5055" s="160" t="s">
        <v>6112</v>
      </c>
      <c r="E5055" s="227">
        <v>43343</v>
      </c>
      <c r="F5055" s="228">
        <v>0</v>
      </c>
      <c r="G5055" s="229">
        <v>2.4899999999999999E-2</v>
      </c>
    </row>
    <row r="5056" spans="1:7" x14ac:dyDescent="0.25">
      <c r="A5056" s="160" t="s">
        <v>6104</v>
      </c>
      <c r="B5056" s="160" t="s">
        <v>6113</v>
      </c>
      <c r="E5056" s="227">
        <v>43373</v>
      </c>
      <c r="F5056" s="228">
        <v>0</v>
      </c>
      <c r="G5056" s="229">
        <v>2.4899999999999999E-2</v>
      </c>
    </row>
    <row r="5057" spans="1:7" x14ac:dyDescent="0.25">
      <c r="A5057" s="160" t="s">
        <v>6104</v>
      </c>
      <c r="B5057" s="160" t="s">
        <v>6114</v>
      </c>
      <c r="E5057" s="227">
        <v>43404</v>
      </c>
      <c r="F5057" s="228">
        <v>0</v>
      </c>
      <c r="G5057" s="229">
        <v>2.4899999999999999E-2</v>
      </c>
    </row>
    <row r="5058" spans="1:7" x14ac:dyDescent="0.25">
      <c r="A5058" s="160" t="s">
        <v>6104</v>
      </c>
      <c r="B5058" s="160" t="s">
        <v>6115</v>
      </c>
      <c r="E5058" s="227">
        <v>43434</v>
      </c>
      <c r="F5058" s="228">
        <v>0</v>
      </c>
      <c r="G5058" s="229">
        <v>2.4899999999999999E-2</v>
      </c>
    </row>
    <row r="5059" spans="1:7" x14ac:dyDescent="0.25">
      <c r="A5059" s="160" t="s">
        <v>6104</v>
      </c>
      <c r="B5059" s="160" t="s">
        <v>6116</v>
      </c>
      <c r="E5059" s="227">
        <v>43465</v>
      </c>
      <c r="F5059" s="228">
        <v>0</v>
      </c>
      <c r="G5059" s="229">
        <v>2.4899999999999999E-2</v>
      </c>
    </row>
    <row r="5060" spans="1:7" x14ac:dyDescent="0.25">
      <c r="A5060" s="160" t="s">
        <v>6117</v>
      </c>
      <c r="B5060" s="160" t="s">
        <v>6118</v>
      </c>
      <c r="E5060" s="227">
        <v>43131</v>
      </c>
      <c r="F5060" s="228">
        <v>0</v>
      </c>
      <c r="G5060" s="229">
        <v>2.4899999999999999E-2</v>
      </c>
    </row>
    <row r="5061" spans="1:7" x14ac:dyDescent="0.25">
      <c r="A5061" s="160" t="s">
        <v>6117</v>
      </c>
      <c r="B5061" s="160" t="s">
        <v>6119</v>
      </c>
      <c r="E5061" s="227">
        <v>43159</v>
      </c>
      <c r="F5061" s="228">
        <v>0</v>
      </c>
      <c r="G5061" s="229">
        <v>2.4899999999999999E-2</v>
      </c>
    </row>
    <row r="5062" spans="1:7" x14ac:dyDescent="0.25">
      <c r="A5062" s="160" t="s">
        <v>6117</v>
      </c>
      <c r="B5062" s="160" t="s">
        <v>6120</v>
      </c>
      <c r="E5062" s="227">
        <v>43190</v>
      </c>
      <c r="F5062" s="228">
        <v>0</v>
      </c>
      <c r="G5062" s="229">
        <v>2.4899999999999999E-2</v>
      </c>
    </row>
    <row r="5063" spans="1:7" x14ac:dyDescent="0.25">
      <c r="A5063" s="160" t="s">
        <v>6117</v>
      </c>
      <c r="B5063" s="160" t="s">
        <v>6121</v>
      </c>
      <c r="E5063" s="227">
        <v>43220</v>
      </c>
      <c r="F5063" s="228">
        <v>0</v>
      </c>
      <c r="G5063" s="229">
        <v>2.4899999999999999E-2</v>
      </c>
    </row>
    <row r="5064" spans="1:7" x14ac:dyDescent="0.25">
      <c r="A5064" s="160" t="s">
        <v>6117</v>
      </c>
      <c r="B5064" s="160" t="s">
        <v>6122</v>
      </c>
      <c r="E5064" s="227">
        <v>43251</v>
      </c>
      <c r="F5064" s="228">
        <v>0</v>
      </c>
      <c r="G5064" s="229">
        <v>2.4899999999999999E-2</v>
      </c>
    </row>
    <row r="5065" spans="1:7" x14ac:dyDescent="0.25">
      <c r="A5065" s="160" t="s">
        <v>6117</v>
      </c>
      <c r="B5065" s="160" t="s">
        <v>6123</v>
      </c>
      <c r="E5065" s="227">
        <v>43281</v>
      </c>
      <c r="F5065" s="228">
        <v>0</v>
      </c>
      <c r="G5065" s="229">
        <v>2.4899999999999999E-2</v>
      </c>
    </row>
    <row r="5066" spans="1:7" x14ac:dyDescent="0.25">
      <c r="A5066" s="160" t="s">
        <v>6117</v>
      </c>
      <c r="B5066" s="160" t="s">
        <v>6124</v>
      </c>
      <c r="E5066" s="227">
        <v>43312</v>
      </c>
      <c r="F5066" s="228">
        <v>0</v>
      </c>
      <c r="G5066" s="229">
        <v>2.4899999999999999E-2</v>
      </c>
    </row>
    <row r="5067" spans="1:7" x14ac:dyDescent="0.25">
      <c r="A5067" s="160" t="s">
        <v>6117</v>
      </c>
      <c r="B5067" s="160" t="s">
        <v>6125</v>
      </c>
      <c r="E5067" s="227">
        <v>43343</v>
      </c>
      <c r="F5067" s="228">
        <v>0</v>
      </c>
      <c r="G5067" s="229">
        <v>2.4899999999999999E-2</v>
      </c>
    </row>
    <row r="5068" spans="1:7" x14ac:dyDescent="0.25">
      <c r="A5068" s="160" t="s">
        <v>6117</v>
      </c>
      <c r="B5068" s="160" t="s">
        <v>6126</v>
      </c>
      <c r="E5068" s="227">
        <v>43373</v>
      </c>
      <c r="F5068" s="228">
        <v>0</v>
      </c>
      <c r="G5068" s="229">
        <v>2.4899999999999999E-2</v>
      </c>
    </row>
    <row r="5069" spans="1:7" x14ac:dyDescent="0.25">
      <c r="A5069" s="160" t="s">
        <v>6117</v>
      </c>
      <c r="B5069" s="160" t="s">
        <v>6127</v>
      </c>
      <c r="E5069" s="227">
        <v>43404</v>
      </c>
      <c r="F5069" s="228">
        <v>0</v>
      </c>
      <c r="G5069" s="229">
        <v>2.4899999999999999E-2</v>
      </c>
    </row>
    <row r="5070" spans="1:7" x14ac:dyDescent="0.25">
      <c r="A5070" s="160" t="s">
        <v>6117</v>
      </c>
      <c r="B5070" s="160" t="s">
        <v>6128</v>
      </c>
      <c r="E5070" s="227">
        <v>43434</v>
      </c>
      <c r="F5070" s="228">
        <v>0</v>
      </c>
      <c r="G5070" s="229">
        <v>2.4899999999999999E-2</v>
      </c>
    </row>
    <row r="5071" spans="1:7" x14ac:dyDescent="0.25">
      <c r="A5071" s="160" t="s">
        <v>6117</v>
      </c>
      <c r="B5071" s="160" t="s">
        <v>6129</v>
      </c>
      <c r="E5071" s="227">
        <v>43465</v>
      </c>
      <c r="F5071" s="228">
        <v>0</v>
      </c>
      <c r="G5071" s="229">
        <v>2.4899999999999999E-2</v>
      </c>
    </row>
    <row r="5072" spans="1:7" x14ac:dyDescent="0.25">
      <c r="A5072" s="160" t="s">
        <v>6130</v>
      </c>
      <c r="B5072" s="160" t="s">
        <v>6131</v>
      </c>
      <c r="E5072" s="227">
        <v>43131</v>
      </c>
      <c r="F5072" s="228">
        <v>0</v>
      </c>
      <c r="G5072" s="229">
        <v>2.4899999999999999E-2</v>
      </c>
    </row>
    <row r="5073" spans="1:7" x14ac:dyDescent="0.25">
      <c r="A5073" s="160" t="s">
        <v>6130</v>
      </c>
      <c r="B5073" s="160" t="s">
        <v>6132</v>
      </c>
      <c r="E5073" s="227">
        <v>43159</v>
      </c>
      <c r="F5073" s="228">
        <v>0</v>
      </c>
      <c r="G5073" s="229">
        <v>2.4899999999999999E-2</v>
      </c>
    </row>
    <row r="5074" spans="1:7" x14ac:dyDescent="0.25">
      <c r="A5074" s="160" t="s">
        <v>6130</v>
      </c>
      <c r="B5074" s="160" t="s">
        <v>6133</v>
      </c>
      <c r="E5074" s="227">
        <v>43190</v>
      </c>
      <c r="F5074" s="228">
        <v>0</v>
      </c>
      <c r="G5074" s="229">
        <v>2.4899999999999999E-2</v>
      </c>
    </row>
    <row r="5075" spans="1:7" x14ac:dyDescent="0.25">
      <c r="A5075" s="160" t="s">
        <v>6130</v>
      </c>
      <c r="B5075" s="160" t="s">
        <v>6134</v>
      </c>
      <c r="E5075" s="227">
        <v>43220</v>
      </c>
      <c r="F5075" s="228">
        <v>0</v>
      </c>
      <c r="G5075" s="229">
        <v>2.4899999999999999E-2</v>
      </c>
    </row>
    <row r="5076" spans="1:7" x14ac:dyDescent="0.25">
      <c r="A5076" s="160" t="s">
        <v>6130</v>
      </c>
      <c r="B5076" s="160" t="s">
        <v>6135</v>
      </c>
      <c r="E5076" s="227">
        <v>43251</v>
      </c>
      <c r="F5076" s="228">
        <v>0</v>
      </c>
      <c r="G5076" s="229">
        <v>2.4899999999999999E-2</v>
      </c>
    </row>
    <row r="5077" spans="1:7" x14ac:dyDescent="0.25">
      <c r="A5077" s="160" t="s">
        <v>6130</v>
      </c>
      <c r="B5077" s="160" t="s">
        <v>6136</v>
      </c>
      <c r="E5077" s="227">
        <v>43281</v>
      </c>
      <c r="F5077" s="228">
        <v>0</v>
      </c>
      <c r="G5077" s="229">
        <v>2.4899999999999999E-2</v>
      </c>
    </row>
    <row r="5078" spans="1:7" x14ac:dyDescent="0.25">
      <c r="A5078" s="160" t="s">
        <v>6130</v>
      </c>
      <c r="B5078" s="160" t="s">
        <v>6137</v>
      </c>
      <c r="E5078" s="227">
        <v>43312</v>
      </c>
      <c r="F5078" s="228">
        <v>0</v>
      </c>
      <c r="G5078" s="229">
        <v>2.4899999999999999E-2</v>
      </c>
    </row>
    <row r="5079" spans="1:7" x14ac:dyDescent="0.25">
      <c r="A5079" s="160" t="s">
        <v>6130</v>
      </c>
      <c r="B5079" s="160" t="s">
        <v>6138</v>
      </c>
      <c r="E5079" s="227">
        <v>43343</v>
      </c>
      <c r="F5079" s="228">
        <v>0</v>
      </c>
      <c r="G5079" s="229">
        <v>2.4899999999999999E-2</v>
      </c>
    </row>
    <row r="5080" spans="1:7" x14ac:dyDescent="0.25">
      <c r="A5080" s="160" t="s">
        <v>6130</v>
      </c>
      <c r="B5080" s="160" t="s">
        <v>6139</v>
      </c>
      <c r="E5080" s="227">
        <v>43373</v>
      </c>
      <c r="F5080" s="228">
        <v>0</v>
      </c>
      <c r="G5080" s="229">
        <v>2.4899999999999999E-2</v>
      </c>
    </row>
    <row r="5081" spans="1:7" x14ac:dyDescent="0.25">
      <c r="A5081" s="160" t="s">
        <v>6130</v>
      </c>
      <c r="B5081" s="160" t="s">
        <v>6140</v>
      </c>
      <c r="E5081" s="227">
        <v>43404</v>
      </c>
      <c r="F5081" s="228">
        <v>0</v>
      </c>
      <c r="G5081" s="229">
        <v>2.4899999999999999E-2</v>
      </c>
    </row>
    <row r="5082" spans="1:7" x14ac:dyDescent="0.25">
      <c r="A5082" s="160" t="s">
        <v>6130</v>
      </c>
      <c r="B5082" s="160" t="s">
        <v>6141</v>
      </c>
      <c r="E5082" s="227">
        <v>43434</v>
      </c>
      <c r="F5082" s="228">
        <v>0</v>
      </c>
      <c r="G5082" s="229">
        <v>2.4899999999999999E-2</v>
      </c>
    </row>
    <row r="5083" spans="1:7" x14ac:dyDescent="0.25">
      <c r="A5083" s="160" t="s">
        <v>6130</v>
      </c>
      <c r="B5083" s="160" t="s">
        <v>6142</v>
      </c>
      <c r="E5083" s="227">
        <v>43465</v>
      </c>
      <c r="F5083" s="228">
        <v>0</v>
      </c>
      <c r="G5083" s="229">
        <v>2.4899999999999999E-2</v>
      </c>
    </row>
    <row r="5084" spans="1:7" x14ac:dyDescent="0.25">
      <c r="A5084" s="160" t="s">
        <v>6143</v>
      </c>
      <c r="B5084" s="160" t="s">
        <v>6144</v>
      </c>
      <c r="E5084" s="227">
        <v>43131</v>
      </c>
      <c r="F5084" s="228">
        <v>0</v>
      </c>
      <c r="G5084" s="229">
        <v>2.4899999999999999E-2</v>
      </c>
    </row>
    <row r="5085" spans="1:7" x14ac:dyDescent="0.25">
      <c r="A5085" s="160" t="s">
        <v>6143</v>
      </c>
      <c r="B5085" s="160" t="s">
        <v>6145</v>
      </c>
      <c r="E5085" s="227">
        <v>43159</v>
      </c>
      <c r="F5085" s="228">
        <v>0</v>
      </c>
      <c r="G5085" s="229">
        <v>2.4899999999999999E-2</v>
      </c>
    </row>
    <row r="5086" spans="1:7" x14ac:dyDescent="0.25">
      <c r="A5086" s="160" t="s">
        <v>6143</v>
      </c>
      <c r="B5086" s="160" t="s">
        <v>6146</v>
      </c>
      <c r="E5086" s="227">
        <v>43190</v>
      </c>
      <c r="F5086" s="228">
        <v>0</v>
      </c>
      <c r="G5086" s="229">
        <v>2.4899999999999999E-2</v>
      </c>
    </row>
    <row r="5087" spans="1:7" x14ac:dyDescent="0.25">
      <c r="A5087" s="160" t="s">
        <v>6143</v>
      </c>
      <c r="B5087" s="160" t="s">
        <v>6147</v>
      </c>
      <c r="E5087" s="227">
        <v>43220</v>
      </c>
      <c r="F5087" s="228">
        <v>0</v>
      </c>
      <c r="G5087" s="229">
        <v>2.4899999999999999E-2</v>
      </c>
    </row>
    <row r="5088" spans="1:7" x14ac:dyDescent="0.25">
      <c r="A5088" s="160" t="s">
        <v>6143</v>
      </c>
      <c r="B5088" s="160" t="s">
        <v>6148</v>
      </c>
      <c r="E5088" s="227">
        <v>43251</v>
      </c>
      <c r="F5088" s="228">
        <v>0</v>
      </c>
      <c r="G5088" s="229">
        <v>2.4899999999999999E-2</v>
      </c>
    </row>
    <row r="5089" spans="1:7" x14ac:dyDescent="0.25">
      <c r="A5089" s="160" t="s">
        <v>6143</v>
      </c>
      <c r="B5089" s="160" t="s">
        <v>6149</v>
      </c>
      <c r="E5089" s="227">
        <v>43281</v>
      </c>
      <c r="F5089" s="228">
        <v>0</v>
      </c>
      <c r="G5089" s="229">
        <v>2.4899999999999999E-2</v>
      </c>
    </row>
    <row r="5090" spans="1:7" x14ac:dyDescent="0.25">
      <c r="A5090" s="160" t="s">
        <v>6143</v>
      </c>
      <c r="B5090" s="160" t="s">
        <v>6150</v>
      </c>
      <c r="E5090" s="227">
        <v>43312</v>
      </c>
      <c r="F5090" s="228">
        <v>0</v>
      </c>
      <c r="G5090" s="229">
        <v>2.4899999999999999E-2</v>
      </c>
    </row>
    <row r="5091" spans="1:7" x14ac:dyDescent="0.25">
      <c r="A5091" s="160" t="s">
        <v>6143</v>
      </c>
      <c r="B5091" s="160" t="s">
        <v>6151</v>
      </c>
      <c r="E5091" s="227">
        <v>43343</v>
      </c>
      <c r="F5091" s="228">
        <v>0</v>
      </c>
      <c r="G5091" s="229">
        <v>2.4899999999999999E-2</v>
      </c>
    </row>
    <row r="5092" spans="1:7" x14ac:dyDescent="0.25">
      <c r="A5092" s="160" t="s">
        <v>6143</v>
      </c>
      <c r="B5092" s="160" t="s">
        <v>6152</v>
      </c>
      <c r="E5092" s="227">
        <v>43373</v>
      </c>
      <c r="F5092" s="228">
        <v>0</v>
      </c>
      <c r="G5092" s="229">
        <v>2.4899999999999999E-2</v>
      </c>
    </row>
    <row r="5093" spans="1:7" x14ac:dyDescent="0.25">
      <c r="A5093" s="160" t="s">
        <v>6143</v>
      </c>
      <c r="B5093" s="160" t="s">
        <v>6153</v>
      </c>
      <c r="E5093" s="227">
        <v>43404</v>
      </c>
      <c r="F5093" s="228">
        <v>0</v>
      </c>
      <c r="G5093" s="229">
        <v>2.4899999999999999E-2</v>
      </c>
    </row>
    <row r="5094" spans="1:7" x14ac:dyDescent="0.25">
      <c r="A5094" s="160" t="s">
        <v>6143</v>
      </c>
      <c r="B5094" s="160" t="s">
        <v>6154</v>
      </c>
      <c r="E5094" s="227">
        <v>43434</v>
      </c>
      <c r="F5094" s="228">
        <v>0</v>
      </c>
      <c r="G5094" s="229">
        <v>2.4899999999999999E-2</v>
      </c>
    </row>
    <row r="5095" spans="1:7" x14ac:dyDescent="0.25">
      <c r="A5095" s="160" t="s">
        <v>6143</v>
      </c>
      <c r="B5095" s="160" t="s">
        <v>6155</v>
      </c>
      <c r="E5095" s="227">
        <v>43465</v>
      </c>
      <c r="F5095" s="228">
        <v>0</v>
      </c>
      <c r="G5095" s="229">
        <v>2.4899999999999999E-2</v>
      </c>
    </row>
    <row r="5096" spans="1:7" x14ac:dyDescent="0.25">
      <c r="A5096" s="160" t="s">
        <v>6156</v>
      </c>
      <c r="B5096" s="160" t="s">
        <v>6157</v>
      </c>
      <c r="E5096" s="227">
        <v>43131</v>
      </c>
      <c r="F5096" s="228">
        <v>0</v>
      </c>
      <c r="G5096" s="229">
        <v>2.4899999999999999E-2</v>
      </c>
    </row>
    <row r="5097" spans="1:7" x14ac:dyDescent="0.25">
      <c r="A5097" s="160" t="s">
        <v>6156</v>
      </c>
      <c r="B5097" s="160" t="s">
        <v>6158</v>
      </c>
      <c r="E5097" s="227">
        <v>43159</v>
      </c>
      <c r="F5097" s="228">
        <v>0</v>
      </c>
      <c r="G5097" s="229">
        <v>2.4899999999999999E-2</v>
      </c>
    </row>
    <row r="5098" spans="1:7" x14ac:dyDescent="0.25">
      <c r="A5098" s="160" t="s">
        <v>6156</v>
      </c>
      <c r="B5098" s="160" t="s">
        <v>6159</v>
      </c>
      <c r="E5098" s="227">
        <v>43190</v>
      </c>
      <c r="F5098" s="228">
        <v>0</v>
      </c>
      <c r="G5098" s="229">
        <v>2.4899999999999999E-2</v>
      </c>
    </row>
    <row r="5099" spans="1:7" x14ac:dyDescent="0.25">
      <c r="A5099" s="160" t="s">
        <v>6156</v>
      </c>
      <c r="B5099" s="160" t="s">
        <v>6160</v>
      </c>
      <c r="E5099" s="227">
        <v>43220</v>
      </c>
      <c r="F5099" s="228">
        <v>0</v>
      </c>
      <c r="G5099" s="229">
        <v>2.4899999999999999E-2</v>
      </c>
    </row>
    <row r="5100" spans="1:7" x14ac:dyDescent="0.25">
      <c r="A5100" s="160" t="s">
        <v>6156</v>
      </c>
      <c r="B5100" s="160" t="s">
        <v>6161</v>
      </c>
      <c r="E5100" s="227">
        <v>43251</v>
      </c>
      <c r="F5100" s="228">
        <v>0</v>
      </c>
      <c r="G5100" s="229">
        <v>2.4899999999999999E-2</v>
      </c>
    </row>
    <row r="5101" spans="1:7" x14ac:dyDescent="0.25">
      <c r="A5101" s="160" t="s">
        <v>6156</v>
      </c>
      <c r="B5101" s="160" t="s">
        <v>6162</v>
      </c>
      <c r="E5101" s="227">
        <v>43281</v>
      </c>
      <c r="F5101" s="228">
        <v>0</v>
      </c>
      <c r="G5101" s="229">
        <v>2.4899999999999999E-2</v>
      </c>
    </row>
    <row r="5102" spans="1:7" x14ac:dyDescent="0.25">
      <c r="A5102" s="160" t="s">
        <v>6156</v>
      </c>
      <c r="B5102" s="160" t="s">
        <v>6163</v>
      </c>
      <c r="E5102" s="227">
        <v>43312</v>
      </c>
      <c r="F5102" s="228">
        <v>0</v>
      </c>
      <c r="G5102" s="229">
        <v>2.4899999999999999E-2</v>
      </c>
    </row>
    <row r="5103" spans="1:7" x14ac:dyDescent="0.25">
      <c r="A5103" s="160" t="s">
        <v>6156</v>
      </c>
      <c r="B5103" s="160" t="s">
        <v>6164</v>
      </c>
      <c r="E5103" s="227">
        <v>43343</v>
      </c>
      <c r="F5103" s="228">
        <v>0</v>
      </c>
      <c r="G5103" s="229">
        <v>2.4899999999999999E-2</v>
      </c>
    </row>
    <row r="5104" spans="1:7" x14ac:dyDescent="0.25">
      <c r="A5104" s="160" t="s">
        <v>6156</v>
      </c>
      <c r="B5104" s="160" t="s">
        <v>6165</v>
      </c>
      <c r="E5104" s="227">
        <v>43373</v>
      </c>
      <c r="F5104" s="228">
        <v>0</v>
      </c>
      <c r="G5104" s="229">
        <v>2.4899999999999999E-2</v>
      </c>
    </row>
    <row r="5105" spans="1:7" x14ac:dyDescent="0.25">
      <c r="A5105" s="160" t="s">
        <v>6156</v>
      </c>
      <c r="B5105" s="160" t="s">
        <v>6166</v>
      </c>
      <c r="E5105" s="227">
        <v>43404</v>
      </c>
      <c r="F5105" s="228">
        <v>0</v>
      </c>
      <c r="G5105" s="229">
        <v>2.4899999999999999E-2</v>
      </c>
    </row>
    <row r="5106" spans="1:7" x14ac:dyDescent="0.25">
      <c r="A5106" s="160" t="s">
        <v>6156</v>
      </c>
      <c r="B5106" s="160" t="s">
        <v>6167</v>
      </c>
      <c r="E5106" s="227">
        <v>43434</v>
      </c>
      <c r="F5106" s="228">
        <v>0</v>
      </c>
      <c r="G5106" s="229">
        <v>2.4899999999999999E-2</v>
      </c>
    </row>
    <row r="5107" spans="1:7" x14ac:dyDescent="0.25">
      <c r="A5107" s="160" t="s">
        <v>6156</v>
      </c>
      <c r="B5107" s="160" t="s">
        <v>6168</v>
      </c>
      <c r="E5107" s="227">
        <v>43465</v>
      </c>
      <c r="F5107" s="228">
        <v>0</v>
      </c>
      <c r="G5107" s="229">
        <v>2.4899999999999999E-2</v>
      </c>
    </row>
    <row r="5108" spans="1:7" x14ac:dyDescent="0.25">
      <c r="A5108" s="160" t="s">
        <v>6169</v>
      </c>
      <c r="B5108" s="160" t="s">
        <v>6170</v>
      </c>
      <c r="E5108" s="227">
        <v>43131</v>
      </c>
      <c r="F5108" s="228">
        <v>0</v>
      </c>
      <c r="G5108" s="229">
        <v>2.4899999999999999E-2</v>
      </c>
    </row>
    <row r="5109" spans="1:7" x14ac:dyDescent="0.25">
      <c r="A5109" s="160" t="s">
        <v>6169</v>
      </c>
      <c r="B5109" s="160" t="s">
        <v>6171</v>
      </c>
      <c r="E5109" s="227">
        <v>43159</v>
      </c>
      <c r="F5109" s="228">
        <v>0</v>
      </c>
      <c r="G5109" s="229">
        <v>2.4899999999999999E-2</v>
      </c>
    </row>
    <row r="5110" spans="1:7" x14ac:dyDescent="0.25">
      <c r="A5110" s="160" t="s">
        <v>6169</v>
      </c>
      <c r="B5110" s="160" t="s">
        <v>6172</v>
      </c>
      <c r="E5110" s="227">
        <v>43190</v>
      </c>
      <c r="F5110" s="228">
        <v>0</v>
      </c>
      <c r="G5110" s="229">
        <v>2.4899999999999999E-2</v>
      </c>
    </row>
    <row r="5111" spans="1:7" x14ac:dyDescent="0.25">
      <c r="A5111" s="160" t="s">
        <v>6169</v>
      </c>
      <c r="B5111" s="160" t="s">
        <v>6173</v>
      </c>
      <c r="E5111" s="227">
        <v>43220</v>
      </c>
      <c r="F5111" s="228">
        <v>0</v>
      </c>
      <c r="G5111" s="229">
        <v>2.4899999999999999E-2</v>
      </c>
    </row>
    <row r="5112" spans="1:7" x14ac:dyDescent="0.25">
      <c r="A5112" s="160" t="s">
        <v>6169</v>
      </c>
      <c r="B5112" s="160" t="s">
        <v>6174</v>
      </c>
      <c r="E5112" s="227">
        <v>43251</v>
      </c>
      <c r="F5112" s="228">
        <v>0</v>
      </c>
      <c r="G5112" s="229">
        <v>2.4899999999999999E-2</v>
      </c>
    </row>
    <row r="5113" spans="1:7" x14ac:dyDescent="0.25">
      <c r="A5113" s="160" t="s">
        <v>6169</v>
      </c>
      <c r="B5113" s="160" t="s">
        <v>6175</v>
      </c>
      <c r="E5113" s="227">
        <v>43281</v>
      </c>
      <c r="F5113" s="228">
        <v>0</v>
      </c>
      <c r="G5113" s="229">
        <v>2.4899999999999999E-2</v>
      </c>
    </row>
    <row r="5114" spans="1:7" x14ac:dyDescent="0.25">
      <c r="A5114" s="160" t="s">
        <v>6169</v>
      </c>
      <c r="B5114" s="160" t="s">
        <v>6176</v>
      </c>
      <c r="E5114" s="227">
        <v>43312</v>
      </c>
      <c r="F5114" s="228">
        <v>0</v>
      </c>
      <c r="G5114" s="229">
        <v>2.4899999999999999E-2</v>
      </c>
    </row>
    <row r="5115" spans="1:7" x14ac:dyDescent="0.25">
      <c r="A5115" s="160" t="s">
        <v>6169</v>
      </c>
      <c r="B5115" s="160" t="s">
        <v>6177</v>
      </c>
      <c r="E5115" s="227">
        <v>43343</v>
      </c>
      <c r="F5115" s="228">
        <v>0</v>
      </c>
      <c r="G5115" s="229">
        <v>2.4899999999999999E-2</v>
      </c>
    </row>
    <row r="5116" spans="1:7" x14ac:dyDescent="0.25">
      <c r="A5116" s="160" t="s">
        <v>6169</v>
      </c>
      <c r="B5116" s="160" t="s">
        <v>6178</v>
      </c>
      <c r="E5116" s="227">
        <v>43373</v>
      </c>
      <c r="F5116" s="228">
        <v>0</v>
      </c>
      <c r="G5116" s="229">
        <v>2.4899999999999999E-2</v>
      </c>
    </row>
    <row r="5117" spans="1:7" x14ac:dyDescent="0.25">
      <c r="A5117" s="160" t="s">
        <v>6169</v>
      </c>
      <c r="B5117" s="160" t="s">
        <v>6179</v>
      </c>
      <c r="E5117" s="227">
        <v>43404</v>
      </c>
      <c r="F5117" s="228">
        <v>0</v>
      </c>
      <c r="G5117" s="229">
        <v>2.4899999999999999E-2</v>
      </c>
    </row>
    <row r="5118" spans="1:7" x14ac:dyDescent="0.25">
      <c r="A5118" s="160" t="s">
        <v>6169</v>
      </c>
      <c r="B5118" s="160" t="s">
        <v>6180</v>
      </c>
      <c r="E5118" s="227">
        <v>43434</v>
      </c>
      <c r="F5118" s="228">
        <v>0</v>
      </c>
      <c r="G5118" s="229">
        <v>2.4899999999999999E-2</v>
      </c>
    </row>
    <row r="5119" spans="1:7" x14ac:dyDescent="0.25">
      <c r="A5119" s="160" t="s">
        <v>6169</v>
      </c>
      <c r="B5119" s="160" t="s">
        <v>6181</v>
      </c>
      <c r="E5119" s="227">
        <v>43465</v>
      </c>
      <c r="F5119" s="228">
        <v>0</v>
      </c>
      <c r="G5119" s="229">
        <v>2.4899999999999999E-2</v>
      </c>
    </row>
    <row r="5120" spans="1:7" x14ac:dyDescent="0.25">
      <c r="A5120" s="160" t="s">
        <v>6182</v>
      </c>
      <c r="B5120" s="160" t="s">
        <v>6183</v>
      </c>
      <c r="E5120" s="227">
        <v>43131</v>
      </c>
      <c r="F5120" s="228">
        <v>0</v>
      </c>
      <c r="G5120" s="229">
        <v>2.4899999999999999E-2</v>
      </c>
    </row>
    <row r="5121" spans="1:7" x14ac:dyDescent="0.25">
      <c r="A5121" s="160" t="s">
        <v>6182</v>
      </c>
      <c r="B5121" s="160" t="s">
        <v>6184</v>
      </c>
      <c r="E5121" s="227">
        <v>43159</v>
      </c>
      <c r="F5121" s="228">
        <v>0</v>
      </c>
      <c r="G5121" s="229">
        <v>2.4899999999999999E-2</v>
      </c>
    </row>
    <row r="5122" spans="1:7" x14ac:dyDescent="0.25">
      <c r="A5122" s="160" t="s">
        <v>6182</v>
      </c>
      <c r="B5122" s="160" t="s">
        <v>6185</v>
      </c>
      <c r="E5122" s="227">
        <v>43190</v>
      </c>
      <c r="F5122" s="228">
        <v>0</v>
      </c>
      <c r="G5122" s="229">
        <v>2.4899999999999999E-2</v>
      </c>
    </row>
    <row r="5123" spans="1:7" x14ac:dyDescent="0.25">
      <c r="A5123" s="160" t="s">
        <v>6182</v>
      </c>
      <c r="B5123" s="160" t="s">
        <v>6186</v>
      </c>
      <c r="E5123" s="227">
        <v>43220</v>
      </c>
      <c r="F5123" s="228">
        <v>0</v>
      </c>
      <c r="G5123" s="229">
        <v>2.4899999999999999E-2</v>
      </c>
    </row>
    <row r="5124" spans="1:7" x14ac:dyDescent="0.25">
      <c r="A5124" s="160" t="s">
        <v>6182</v>
      </c>
      <c r="B5124" s="160" t="s">
        <v>6187</v>
      </c>
      <c r="E5124" s="227">
        <v>43251</v>
      </c>
      <c r="F5124" s="228">
        <v>0</v>
      </c>
      <c r="G5124" s="229">
        <v>2.4899999999999999E-2</v>
      </c>
    </row>
    <row r="5125" spans="1:7" x14ac:dyDescent="0.25">
      <c r="A5125" s="160" t="s">
        <v>6182</v>
      </c>
      <c r="B5125" s="160" t="s">
        <v>6188</v>
      </c>
      <c r="E5125" s="227">
        <v>43281</v>
      </c>
      <c r="F5125" s="228">
        <v>0</v>
      </c>
      <c r="G5125" s="229">
        <v>2.4899999999999999E-2</v>
      </c>
    </row>
    <row r="5126" spans="1:7" x14ac:dyDescent="0.25">
      <c r="A5126" s="160" t="s">
        <v>6182</v>
      </c>
      <c r="B5126" s="160" t="s">
        <v>6189</v>
      </c>
      <c r="E5126" s="227">
        <v>43312</v>
      </c>
      <c r="F5126" s="228">
        <v>0</v>
      </c>
      <c r="G5126" s="229">
        <v>2.4899999999999999E-2</v>
      </c>
    </row>
    <row r="5127" spans="1:7" x14ac:dyDescent="0.25">
      <c r="A5127" s="160" t="s">
        <v>6182</v>
      </c>
      <c r="B5127" s="160" t="s">
        <v>6190</v>
      </c>
      <c r="E5127" s="227">
        <v>43343</v>
      </c>
      <c r="F5127" s="228">
        <v>0</v>
      </c>
      <c r="G5127" s="229">
        <v>2.4899999999999999E-2</v>
      </c>
    </row>
    <row r="5128" spans="1:7" x14ac:dyDescent="0.25">
      <c r="A5128" s="160" t="s">
        <v>6182</v>
      </c>
      <c r="B5128" s="160" t="s">
        <v>6191</v>
      </c>
      <c r="E5128" s="227">
        <v>43373</v>
      </c>
      <c r="F5128" s="228">
        <v>0</v>
      </c>
      <c r="G5128" s="229">
        <v>2.4899999999999999E-2</v>
      </c>
    </row>
    <row r="5129" spans="1:7" x14ac:dyDescent="0.25">
      <c r="A5129" s="160" t="s">
        <v>6182</v>
      </c>
      <c r="B5129" s="160" t="s">
        <v>6192</v>
      </c>
      <c r="E5129" s="227">
        <v>43404</v>
      </c>
      <c r="F5129" s="228">
        <v>0</v>
      </c>
      <c r="G5129" s="229">
        <v>2.4899999999999999E-2</v>
      </c>
    </row>
    <row r="5130" spans="1:7" x14ac:dyDescent="0.25">
      <c r="A5130" s="160" t="s">
        <v>6182</v>
      </c>
      <c r="B5130" s="160" t="s">
        <v>6193</v>
      </c>
      <c r="E5130" s="227">
        <v>43434</v>
      </c>
      <c r="F5130" s="228">
        <v>0</v>
      </c>
      <c r="G5130" s="229">
        <v>2.4899999999999999E-2</v>
      </c>
    </row>
    <row r="5131" spans="1:7" x14ac:dyDescent="0.25">
      <c r="A5131" s="160" t="s">
        <v>6182</v>
      </c>
      <c r="B5131" s="160" t="s">
        <v>6194</v>
      </c>
      <c r="E5131" s="227">
        <v>43465</v>
      </c>
      <c r="F5131" s="228">
        <v>0</v>
      </c>
      <c r="G5131" s="229">
        <v>2.4899999999999999E-2</v>
      </c>
    </row>
    <row r="5132" spans="1:7" x14ac:dyDescent="0.25">
      <c r="A5132" s="160" t="s">
        <v>6195</v>
      </c>
      <c r="B5132" s="160" t="s">
        <v>6196</v>
      </c>
      <c r="E5132" s="227">
        <v>43131</v>
      </c>
      <c r="F5132" s="228">
        <v>0</v>
      </c>
      <c r="G5132" s="229">
        <v>2.4899999999999999E-2</v>
      </c>
    </row>
    <row r="5133" spans="1:7" x14ac:dyDescent="0.25">
      <c r="A5133" s="160" t="s">
        <v>6195</v>
      </c>
      <c r="B5133" s="160" t="s">
        <v>6197</v>
      </c>
      <c r="E5133" s="227">
        <v>43159</v>
      </c>
      <c r="F5133" s="228">
        <v>0</v>
      </c>
      <c r="G5133" s="229">
        <v>2.4899999999999999E-2</v>
      </c>
    </row>
    <row r="5134" spans="1:7" x14ac:dyDescent="0.25">
      <c r="A5134" s="160" t="s">
        <v>6195</v>
      </c>
      <c r="B5134" s="160" t="s">
        <v>6198</v>
      </c>
      <c r="E5134" s="227">
        <v>43190</v>
      </c>
      <c r="F5134" s="228">
        <v>0</v>
      </c>
      <c r="G5134" s="229">
        <v>2.4899999999999999E-2</v>
      </c>
    </row>
    <row r="5135" spans="1:7" x14ac:dyDescent="0.25">
      <c r="A5135" s="160" t="s">
        <v>6195</v>
      </c>
      <c r="B5135" s="160" t="s">
        <v>6199</v>
      </c>
      <c r="E5135" s="227">
        <v>43220</v>
      </c>
      <c r="F5135" s="228">
        <v>0</v>
      </c>
      <c r="G5135" s="229">
        <v>2.4899999999999999E-2</v>
      </c>
    </row>
    <row r="5136" spans="1:7" x14ac:dyDescent="0.25">
      <c r="A5136" s="160" t="s">
        <v>6195</v>
      </c>
      <c r="B5136" s="160" t="s">
        <v>6200</v>
      </c>
      <c r="E5136" s="227">
        <v>43251</v>
      </c>
      <c r="F5136" s="228">
        <v>0</v>
      </c>
      <c r="G5136" s="229">
        <v>2.4899999999999999E-2</v>
      </c>
    </row>
    <row r="5137" spans="1:7" x14ac:dyDescent="0.25">
      <c r="A5137" s="160" t="s">
        <v>6195</v>
      </c>
      <c r="B5137" s="160" t="s">
        <v>6201</v>
      </c>
      <c r="E5137" s="227">
        <v>43281</v>
      </c>
      <c r="F5137" s="228">
        <v>0</v>
      </c>
      <c r="G5137" s="229">
        <v>2.4899999999999999E-2</v>
      </c>
    </row>
    <row r="5138" spans="1:7" x14ac:dyDescent="0.25">
      <c r="A5138" s="160" t="s">
        <v>6195</v>
      </c>
      <c r="B5138" s="160" t="s">
        <v>6202</v>
      </c>
      <c r="E5138" s="227">
        <v>43312</v>
      </c>
      <c r="F5138" s="228">
        <v>0</v>
      </c>
      <c r="G5138" s="229">
        <v>2.4899999999999999E-2</v>
      </c>
    </row>
    <row r="5139" spans="1:7" x14ac:dyDescent="0.25">
      <c r="A5139" s="160" t="s">
        <v>6195</v>
      </c>
      <c r="B5139" s="160" t="s">
        <v>6203</v>
      </c>
      <c r="E5139" s="227">
        <v>43343</v>
      </c>
      <c r="F5139" s="228">
        <v>0</v>
      </c>
      <c r="G5139" s="229">
        <v>2.4899999999999999E-2</v>
      </c>
    </row>
    <row r="5140" spans="1:7" x14ac:dyDescent="0.25">
      <c r="A5140" s="160" t="s">
        <v>6195</v>
      </c>
      <c r="B5140" s="160" t="s">
        <v>6204</v>
      </c>
      <c r="E5140" s="227">
        <v>43373</v>
      </c>
      <c r="F5140" s="228">
        <v>0</v>
      </c>
      <c r="G5140" s="229">
        <v>2.4899999999999999E-2</v>
      </c>
    </row>
    <row r="5141" spans="1:7" x14ac:dyDescent="0.25">
      <c r="A5141" s="160" t="s">
        <v>6195</v>
      </c>
      <c r="B5141" s="160" t="s">
        <v>6205</v>
      </c>
      <c r="E5141" s="227">
        <v>43404</v>
      </c>
      <c r="F5141" s="228">
        <v>0</v>
      </c>
      <c r="G5141" s="229">
        <v>2.4899999999999999E-2</v>
      </c>
    </row>
    <row r="5142" spans="1:7" x14ac:dyDescent="0.25">
      <c r="A5142" s="160" t="s">
        <v>6195</v>
      </c>
      <c r="B5142" s="160" t="s">
        <v>6206</v>
      </c>
      <c r="E5142" s="227">
        <v>43434</v>
      </c>
      <c r="F5142" s="228">
        <v>0</v>
      </c>
      <c r="G5142" s="229">
        <v>2.4899999999999999E-2</v>
      </c>
    </row>
    <row r="5143" spans="1:7" x14ac:dyDescent="0.25">
      <c r="A5143" s="160" t="s">
        <v>6195</v>
      </c>
      <c r="B5143" s="160" t="s">
        <v>6207</v>
      </c>
      <c r="E5143" s="227">
        <v>43465</v>
      </c>
      <c r="F5143" s="228">
        <v>0</v>
      </c>
      <c r="G5143" s="229">
        <v>2.4899999999999999E-2</v>
      </c>
    </row>
    <row r="5144" spans="1:7" x14ac:dyDescent="0.25">
      <c r="A5144" s="160" t="s">
        <v>6208</v>
      </c>
      <c r="B5144" s="160" t="s">
        <v>6209</v>
      </c>
      <c r="E5144" s="227">
        <v>43131</v>
      </c>
      <c r="F5144" s="228">
        <v>0</v>
      </c>
      <c r="G5144" s="229">
        <v>2.4899999999999999E-2</v>
      </c>
    </row>
    <row r="5145" spans="1:7" x14ac:dyDescent="0.25">
      <c r="A5145" s="160" t="s">
        <v>6208</v>
      </c>
      <c r="B5145" s="160" t="s">
        <v>6210</v>
      </c>
      <c r="E5145" s="227">
        <v>43159</v>
      </c>
      <c r="F5145" s="228">
        <v>0</v>
      </c>
      <c r="G5145" s="229">
        <v>2.4899999999999999E-2</v>
      </c>
    </row>
    <row r="5146" spans="1:7" x14ac:dyDescent="0.25">
      <c r="A5146" s="160" t="s">
        <v>6208</v>
      </c>
      <c r="B5146" s="160" t="s">
        <v>6211</v>
      </c>
      <c r="E5146" s="227">
        <v>43190</v>
      </c>
      <c r="F5146" s="228">
        <v>0</v>
      </c>
      <c r="G5146" s="229">
        <v>2.4899999999999999E-2</v>
      </c>
    </row>
    <row r="5147" spans="1:7" x14ac:dyDescent="0.25">
      <c r="A5147" s="160" t="s">
        <v>6208</v>
      </c>
      <c r="B5147" s="160" t="s">
        <v>6212</v>
      </c>
      <c r="E5147" s="227">
        <v>43220</v>
      </c>
      <c r="F5147" s="228">
        <v>0</v>
      </c>
      <c r="G5147" s="229">
        <v>2.4899999999999999E-2</v>
      </c>
    </row>
    <row r="5148" spans="1:7" x14ac:dyDescent="0.25">
      <c r="A5148" s="160" t="s">
        <v>6208</v>
      </c>
      <c r="B5148" s="160" t="s">
        <v>6213</v>
      </c>
      <c r="E5148" s="227">
        <v>43251</v>
      </c>
      <c r="F5148" s="228">
        <v>0</v>
      </c>
      <c r="G5148" s="229">
        <v>2.4899999999999999E-2</v>
      </c>
    </row>
    <row r="5149" spans="1:7" x14ac:dyDescent="0.25">
      <c r="A5149" s="160" t="s">
        <v>6208</v>
      </c>
      <c r="B5149" s="160" t="s">
        <v>6214</v>
      </c>
      <c r="E5149" s="227">
        <v>43281</v>
      </c>
      <c r="F5149" s="228">
        <v>0</v>
      </c>
      <c r="G5149" s="229">
        <v>2.4899999999999999E-2</v>
      </c>
    </row>
    <row r="5150" spans="1:7" x14ac:dyDescent="0.25">
      <c r="A5150" s="160" t="s">
        <v>6208</v>
      </c>
      <c r="B5150" s="160" t="s">
        <v>6215</v>
      </c>
      <c r="E5150" s="227">
        <v>43312</v>
      </c>
      <c r="F5150" s="228">
        <v>0</v>
      </c>
      <c r="G5150" s="229">
        <v>2.4899999999999999E-2</v>
      </c>
    </row>
    <row r="5151" spans="1:7" x14ac:dyDescent="0.25">
      <c r="A5151" s="160" t="s">
        <v>6208</v>
      </c>
      <c r="B5151" s="160" t="s">
        <v>6216</v>
      </c>
      <c r="E5151" s="227">
        <v>43343</v>
      </c>
      <c r="F5151" s="228">
        <v>0</v>
      </c>
      <c r="G5151" s="229">
        <v>2.4899999999999999E-2</v>
      </c>
    </row>
    <row r="5152" spans="1:7" x14ac:dyDescent="0.25">
      <c r="A5152" s="160" t="s">
        <v>6208</v>
      </c>
      <c r="B5152" s="160" t="s">
        <v>6217</v>
      </c>
      <c r="E5152" s="227">
        <v>43373</v>
      </c>
      <c r="F5152" s="228">
        <v>0</v>
      </c>
      <c r="G5152" s="229">
        <v>2.4899999999999999E-2</v>
      </c>
    </row>
    <row r="5153" spans="1:7" x14ac:dyDescent="0.25">
      <c r="A5153" s="160" t="s">
        <v>6208</v>
      </c>
      <c r="B5153" s="160" t="s">
        <v>6218</v>
      </c>
      <c r="E5153" s="227">
        <v>43404</v>
      </c>
      <c r="F5153" s="228">
        <v>0</v>
      </c>
      <c r="G5153" s="229">
        <v>2.4899999999999999E-2</v>
      </c>
    </row>
    <row r="5154" spans="1:7" x14ac:dyDescent="0.25">
      <c r="A5154" s="160" t="s">
        <v>6208</v>
      </c>
      <c r="B5154" s="160" t="s">
        <v>6219</v>
      </c>
      <c r="E5154" s="227">
        <v>43434</v>
      </c>
      <c r="F5154" s="228">
        <v>0</v>
      </c>
      <c r="G5154" s="229">
        <v>2.4899999999999999E-2</v>
      </c>
    </row>
    <row r="5155" spans="1:7" x14ac:dyDescent="0.25">
      <c r="A5155" s="160" t="s">
        <v>6208</v>
      </c>
      <c r="B5155" s="160" t="s">
        <v>6220</v>
      </c>
      <c r="E5155" s="227">
        <v>43465</v>
      </c>
      <c r="F5155" s="228">
        <v>0</v>
      </c>
      <c r="G5155" s="229">
        <v>2.4899999999999999E-2</v>
      </c>
    </row>
    <row r="5156" spans="1:7" x14ac:dyDescent="0.25">
      <c r="A5156" s="160" t="s">
        <v>6221</v>
      </c>
      <c r="B5156" s="160" t="s">
        <v>6222</v>
      </c>
      <c r="E5156" s="227">
        <v>43131</v>
      </c>
      <c r="F5156" s="228">
        <v>0</v>
      </c>
      <c r="G5156" s="229">
        <v>2.4899999999999999E-2</v>
      </c>
    </row>
    <row r="5157" spans="1:7" x14ac:dyDescent="0.25">
      <c r="A5157" s="160" t="s">
        <v>6221</v>
      </c>
      <c r="B5157" s="160" t="s">
        <v>6223</v>
      </c>
      <c r="E5157" s="227">
        <v>43159</v>
      </c>
      <c r="F5157" s="228">
        <v>0</v>
      </c>
      <c r="G5157" s="229">
        <v>2.4899999999999999E-2</v>
      </c>
    </row>
    <row r="5158" spans="1:7" x14ac:dyDescent="0.25">
      <c r="A5158" s="160" t="s">
        <v>6221</v>
      </c>
      <c r="B5158" s="160" t="s">
        <v>6224</v>
      </c>
      <c r="E5158" s="227">
        <v>43190</v>
      </c>
      <c r="F5158" s="228">
        <v>0</v>
      </c>
      <c r="G5158" s="229">
        <v>2.4899999999999999E-2</v>
      </c>
    </row>
    <row r="5159" spans="1:7" x14ac:dyDescent="0.25">
      <c r="A5159" s="160" t="s">
        <v>6221</v>
      </c>
      <c r="B5159" s="160" t="s">
        <v>6225</v>
      </c>
      <c r="E5159" s="227">
        <v>43220</v>
      </c>
      <c r="F5159" s="228">
        <v>0</v>
      </c>
      <c r="G5159" s="229">
        <v>2.4899999999999999E-2</v>
      </c>
    </row>
    <row r="5160" spans="1:7" x14ac:dyDescent="0.25">
      <c r="A5160" s="160" t="s">
        <v>6221</v>
      </c>
      <c r="B5160" s="160" t="s">
        <v>6226</v>
      </c>
      <c r="E5160" s="227">
        <v>43251</v>
      </c>
      <c r="F5160" s="228">
        <v>0</v>
      </c>
      <c r="G5160" s="229">
        <v>2.4899999999999999E-2</v>
      </c>
    </row>
    <row r="5161" spans="1:7" x14ac:dyDescent="0.25">
      <c r="A5161" s="160" t="s">
        <v>6221</v>
      </c>
      <c r="B5161" s="160" t="s">
        <v>6227</v>
      </c>
      <c r="E5161" s="227">
        <v>43281</v>
      </c>
      <c r="F5161" s="228">
        <v>0</v>
      </c>
      <c r="G5161" s="229">
        <v>2.4899999999999999E-2</v>
      </c>
    </row>
    <row r="5162" spans="1:7" x14ac:dyDescent="0.25">
      <c r="A5162" s="160" t="s">
        <v>6221</v>
      </c>
      <c r="B5162" s="160" t="s">
        <v>6228</v>
      </c>
      <c r="E5162" s="227">
        <v>43312</v>
      </c>
      <c r="F5162" s="228">
        <v>0</v>
      </c>
      <c r="G5162" s="229">
        <v>2.4899999999999999E-2</v>
      </c>
    </row>
    <row r="5163" spans="1:7" x14ac:dyDescent="0.25">
      <c r="A5163" s="160" t="s">
        <v>6221</v>
      </c>
      <c r="B5163" s="160" t="s">
        <v>6229</v>
      </c>
      <c r="E5163" s="227">
        <v>43343</v>
      </c>
      <c r="F5163" s="228">
        <v>0</v>
      </c>
      <c r="G5163" s="229">
        <v>2.4899999999999999E-2</v>
      </c>
    </row>
    <row r="5164" spans="1:7" x14ac:dyDescent="0.25">
      <c r="A5164" s="160" t="s">
        <v>6221</v>
      </c>
      <c r="B5164" s="160" t="s">
        <v>6230</v>
      </c>
      <c r="E5164" s="227">
        <v>43373</v>
      </c>
      <c r="F5164" s="228">
        <v>0</v>
      </c>
      <c r="G5164" s="229">
        <v>2.4899999999999999E-2</v>
      </c>
    </row>
    <row r="5165" spans="1:7" x14ac:dyDescent="0.25">
      <c r="A5165" s="160" t="s">
        <v>6221</v>
      </c>
      <c r="B5165" s="160" t="s">
        <v>6231</v>
      </c>
      <c r="E5165" s="227">
        <v>43404</v>
      </c>
      <c r="F5165" s="228">
        <v>0</v>
      </c>
      <c r="G5165" s="229">
        <v>2.4899999999999999E-2</v>
      </c>
    </row>
    <row r="5166" spans="1:7" x14ac:dyDescent="0.25">
      <c r="A5166" s="160" t="s">
        <v>6221</v>
      </c>
      <c r="B5166" s="160" t="s">
        <v>6232</v>
      </c>
      <c r="E5166" s="227">
        <v>43434</v>
      </c>
      <c r="F5166" s="228">
        <v>0</v>
      </c>
      <c r="G5166" s="229">
        <v>2.4899999999999999E-2</v>
      </c>
    </row>
    <row r="5167" spans="1:7" x14ac:dyDescent="0.25">
      <c r="A5167" s="160" t="s">
        <v>6221</v>
      </c>
      <c r="B5167" s="160" t="s">
        <v>6233</v>
      </c>
      <c r="E5167" s="227">
        <v>43465</v>
      </c>
      <c r="F5167" s="228">
        <v>0</v>
      </c>
      <c r="G5167" s="229">
        <v>2.4899999999999999E-2</v>
      </c>
    </row>
    <row r="5168" spans="1:7" x14ac:dyDescent="0.25">
      <c r="A5168" s="160" t="s">
        <v>6234</v>
      </c>
      <c r="B5168" s="160" t="s">
        <v>6235</v>
      </c>
      <c r="E5168" s="227">
        <v>43131</v>
      </c>
      <c r="F5168" s="228">
        <v>0</v>
      </c>
      <c r="G5168" s="229">
        <v>2.4899999999999999E-2</v>
      </c>
    </row>
    <row r="5169" spans="1:7" x14ac:dyDescent="0.25">
      <c r="A5169" s="160" t="s">
        <v>6234</v>
      </c>
      <c r="B5169" s="160" t="s">
        <v>6236</v>
      </c>
      <c r="E5169" s="227">
        <v>43159</v>
      </c>
      <c r="F5169" s="228">
        <v>0</v>
      </c>
      <c r="G5169" s="229">
        <v>2.4899999999999999E-2</v>
      </c>
    </row>
    <row r="5170" spans="1:7" x14ac:dyDescent="0.25">
      <c r="A5170" s="160" t="s">
        <v>6234</v>
      </c>
      <c r="B5170" s="160" t="s">
        <v>6237</v>
      </c>
      <c r="E5170" s="227">
        <v>43190</v>
      </c>
      <c r="F5170" s="228">
        <v>0</v>
      </c>
      <c r="G5170" s="229">
        <v>2.4899999999999999E-2</v>
      </c>
    </row>
    <row r="5171" spans="1:7" x14ac:dyDescent="0.25">
      <c r="A5171" s="160" t="s">
        <v>6234</v>
      </c>
      <c r="B5171" s="160" t="s">
        <v>6238</v>
      </c>
      <c r="E5171" s="227">
        <v>43220</v>
      </c>
      <c r="F5171" s="228">
        <v>0</v>
      </c>
      <c r="G5171" s="229">
        <v>2.4899999999999999E-2</v>
      </c>
    </row>
    <row r="5172" spans="1:7" x14ac:dyDescent="0.25">
      <c r="A5172" s="160" t="s">
        <v>6234</v>
      </c>
      <c r="B5172" s="160" t="s">
        <v>6239</v>
      </c>
      <c r="E5172" s="227">
        <v>43251</v>
      </c>
      <c r="F5172" s="228">
        <v>0</v>
      </c>
      <c r="G5172" s="229">
        <v>2.4899999999999999E-2</v>
      </c>
    </row>
    <row r="5173" spans="1:7" x14ac:dyDescent="0.25">
      <c r="A5173" s="160" t="s">
        <v>6234</v>
      </c>
      <c r="B5173" s="160" t="s">
        <v>6240</v>
      </c>
      <c r="E5173" s="227">
        <v>43281</v>
      </c>
      <c r="F5173" s="228">
        <v>0</v>
      </c>
      <c r="G5173" s="229">
        <v>2.4899999999999999E-2</v>
      </c>
    </row>
    <row r="5174" spans="1:7" x14ac:dyDescent="0.25">
      <c r="A5174" s="160" t="s">
        <v>6234</v>
      </c>
      <c r="B5174" s="160" t="s">
        <v>6241</v>
      </c>
      <c r="E5174" s="227">
        <v>43312</v>
      </c>
      <c r="F5174" s="228">
        <v>0</v>
      </c>
      <c r="G5174" s="229">
        <v>2.4899999999999999E-2</v>
      </c>
    </row>
    <row r="5175" spans="1:7" x14ac:dyDescent="0.25">
      <c r="A5175" s="160" t="s">
        <v>6234</v>
      </c>
      <c r="B5175" s="160" t="s">
        <v>6242</v>
      </c>
      <c r="E5175" s="227">
        <v>43343</v>
      </c>
      <c r="F5175" s="228">
        <v>0</v>
      </c>
      <c r="G5175" s="229">
        <v>2.4899999999999999E-2</v>
      </c>
    </row>
    <row r="5176" spans="1:7" x14ac:dyDescent="0.25">
      <c r="A5176" s="160" t="s">
        <v>6234</v>
      </c>
      <c r="B5176" s="160" t="s">
        <v>6243</v>
      </c>
      <c r="E5176" s="227">
        <v>43373</v>
      </c>
      <c r="F5176" s="228">
        <v>0</v>
      </c>
      <c r="G5176" s="229">
        <v>2.4899999999999999E-2</v>
      </c>
    </row>
    <row r="5177" spans="1:7" x14ac:dyDescent="0.25">
      <c r="A5177" s="160" t="s">
        <v>6234</v>
      </c>
      <c r="B5177" s="160" t="s">
        <v>6244</v>
      </c>
      <c r="E5177" s="227">
        <v>43404</v>
      </c>
      <c r="F5177" s="228">
        <v>0</v>
      </c>
      <c r="G5177" s="229">
        <v>2.4899999999999999E-2</v>
      </c>
    </row>
    <row r="5178" spans="1:7" x14ac:dyDescent="0.25">
      <c r="A5178" s="160" t="s">
        <v>6234</v>
      </c>
      <c r="B5178" s="160" t="s">
        <v>6245</v>
      </c>
      <c r="E5178" s="227">
        <v>43434</v>
      </c>
      <c r="F5178" s="228">
        <v>0</v>
      </c>
      <c r="G5178" s="229">
        <v>2.4899999999999999E-2</v>
      </c>
    </row>
    <row r="5179" spans="1:7" x14ac:dyDescent="0.25">
      <c r="A5179" s="160" t="s">
        <v>6234</v>
      </c>
      <c r="B5179" s="160" t="s">
        <v>6246</v>
      </c>
      <c r="E5179" s="227">
        <v>43465</v>
      </c>
      <c r="F5179" s="228">
        <v>0</v>
      </c>
      <c r="G5179" s="229">
        <v>2.4899999999999999E-2</v>
      </c>
    </row>
    <row r="5180" spans="1:7" x14ac:dyDescent="0.25">
      <c r="A5180" s="160" t="s">
        <v>6247</v>
      </c>
      <c r="B5180" s="160" t="s">
        <v>6248</v>
      </c>
      <c r="E5180" s="227">
        <v>43131</v>
      </c>
      <c r="F5180" s="228">
        <v>4275337.16</v>
      </c>
      <c r="G5180" s="229">
        <v>2.4899999999999999E-2</v>
      </c>
    </row>
    <row r="5181" spans="1:7" x14ac:dyDescent="0.25">
      <c r="A5181" s="160" t="s">
        <v>6247</v>
      </c>
      <c r="B5181" s="160" t="s">
        <v>6249</v>
      </c>
      <c r="E5181" s="227">
        <v>43159</v>
      </c>
      <c r="F5181" s="228">
        <v>4275337.16</v>
      </c>
      <c r="G5181" s="229">
        <v>2.4899999999999999E-2</v>
      </c>
    </row>
    <row r="5182" spans="1:7" x14ac:dyDescent="0.25">
      <c r="A5182" s="160" t="s">
        <v>6247</v>
      </c>
      <c r="B5182" s="160" t="s">
        <v>6250</v>
      </c>
      <c r="E5182" s="227">
        <v>43190</v>
      </c>
      <c r="F5182" s="228">
        <v>4275337.16</v>
      </c>
      <c r="G5182" s="229">
        <v>2.4899999999999999E-2</v>
      </c>
    </row>
    <row r="5183" spans="1:7" x14ac:dyDescent="0.25">
      <c r="A5183" s="160" t="s">
        <v>6247</v>
      </c>
      <c r="B5183" s="160" t="s">
        <v>6251</v>
      </c>
      <c r="E5183" s="227">
        <v>43220</v>
      </c>
      <c r="F5183" s="228">
        <v>4275337.16</v>
      </c>
      <c r="G5183" s="229">
        <v>2.4899999999999999E-2</v>
      </c>
    </row>
    <row r="5184" spans="1:7" x14ac:dyDescent="0.25">
      <c r="A5184" s="160" t="s">
        <v>6247</v>
      </c>
      <c r="B5184" s="160" t="s">
        <v>6252</v>
      </c>
      <c r="E5184" s="227">
        <v>43251</v>
      </c>
      <c r="F5184" s="228">
        <v>4275337.16</v>
      </c>
      <c r="G5184" s="229">
        <v>2.4899999999999999E-2</v>
      </c>
    </row>
    <row r="5185" spans="1:7" x14ac:dyDescent="0.25">
      <c r="A5185" s="160" t="s">
        <v>6247</v>
      </c>
      <c r="B5185" s="160" t="s">
        <v>6253</v>
      </c>
      <c r="E5185" s="227">
        <v>43281</v>
      </c>
      <c r="F5185" s="228">
        <v>4275337.16</v>
      </c>
      <c r="G5185" s="229">
        <v>2.4899999999999999E-2</v>
      </c>
    </row>
    <row r="5186" spans="1:7" x14ac:dyDescent="0.25">
      <c r="A5186" s="160" t="s">
        <v>6247</v>
      </c>
      <c r="B5186" s="160" t="s">
        <v>6254</v>
      </c>
      <c r="E5186" s="227">
        <v>43312</v>
      </c>
      <c r="F5186" s="228">
        <v>4275337.16</v>
      </c>
      <c r="G5186" s="229">
        <v>2.4899999999999999E-2</v>
      </c>
    </row>
    <row r="5187" spans="1:7" x14ac:dyDescent="0.25">
      <c r="A5187" s="160" t="s">
        <v>6247</v>
      </c>
      <c r="B5187" s="160" t="s">
        <v>6255</v>
      </c>
      <c r="E5187" s="227">
        <v>43343</v>
      </c>
      <c r="F5187" s="228">
        <v>4275337.16</v>
      </c>
      <c r="G5187" s="229">
        <v>2.4899999999999999E-2</v>
      </c>
    </row>
    <row r="5188" spans="1:7" x14ac:dyDescent="0.25">
      <c r="A5188" s="160" t="s">
        <v>6247</v>
      </c>
      <c r="B5188" s="160" t="s">
        <v>6256</v>
      </c>
      <c r="E5188" s="227">
        <v>43373</v>
      </c>
      <c r="F5188" s="228">
        <v>4275337.16</v>
      </c>
      <c r="G5188" s="229">
        <v>2.4899999999999999E-2</v>
      </c>
    </row>
    <row r="5189" spans="1:7" x14ac:dyDescent="0.25">
      <c r="A5189" s="160" t="s">
        <v>6247</v>
      </c>
      <c r="B5189" s="160" t="s">
        <v>6257</v>
      </c>
      <c r="E5189" s="227">
        <v>43404</v>
      </c>
      <c r="F5189" s="228">
        <v>4275337.16</v>
      </c>
      <c r="G5189" s="229">
        <v>2.4899999999999999E-2</v>
      </c>
    </row>
    <row r="5190" spans="1:7" x14ac:dyDescent="0.25">
      <c r="A5190" s="160" t="s">
        <v>6247</v>
      </c>
      <c r="B5190" s="160" t="s">
        <v>6258</v>
      </c>
      <c r="E5190" s="227">
        <v>43434</v>
      </c>
      <c r="F5190" s="228">
        <v>4275337.16</v>
      </c>
      <c r="G5190" s="229">
        <v>2.4899999999999999E-2</v>
      </c>
    </row>
    <row r="5191" spans="1:7" x14ac:dyDescent="0.25">
      <c r="A5191" s="160" t="s">
        <v>6247</v>
      </c>
      <c r="B5191" s="160" t="s">
        <v>6259</v>
      </c>
      <c r="E5191" s="227">
        <v>43465</v>
      </c>
      <c r="F5191" s="228">
        <v>4275337.16</v>
      </c>
      <c r="G5191" s="229">
        <v>2.4899999999999999E-2</v>
      </c>
    </row>
    <row r="5192" spans="1:7" x14ac:dyDescent="0.25">
      <c r="A5192" s="160" t="s">
        <v>6260</v>
      </c>
      <c r="B5192" s="160" t="s">
        <v>6261</v>
      </c>
      <c r="E5192" s="227">
        <v>43131</v>
      </c>
      <c r="F5192" s="228">
        <v>0</v>
      </c>
      <c r="G5192" s="229">
        <v>2.4899999999999999E-2</v>
      </c>
    </row>
    <row r="5193" spans="1:7" x14ac:dyDescent="0.25">
      <c r="A5193" s="160" t="s">
        <v>6260</v>
      </c>
      <c r="B5193" s="160" t="s">
        <v>6262</v>
      </c>
      <c r="E5193" s="227">
        <v>43159</v>
      </c>
      <c r="F5193" s="228">
        <v>0</v>
      </c>
      <c r="G5193" s="229">
        <v>2.4899999999999999E-2</v>
      </c>
    </row>
    <row r="5194" spans="1:7" x14ac:dyDescent="0.25">
      <c r="A5194" s="160" t="s">
        <v>6260</v>
      </c>
      <c r="B5194" s="160" t="s">
        <v>6263</v>
      </c>
      <c r="E5194" s="227">
        <v>43190</v>
      </c>
      <c r="F5194" s="228">
        <v>0</v>
      </c>
      <c r="G5194" s="229">
        <v>2.4899999999999999E-2</v>
      </c>
    </row>
    <row r="5195" spans="1:7" x14ac:dyDescent="0.25">
      <c r="A5195" s="160" t="s">
        <v>6260</v>
      </c>
      <c r="B5195" s="160" t="s">
        <v>6264</v>
      </c>
      <c r="E5195" s="227">
        <v>43220</v>
      </c>
      <c r="F5195" s="228">
        <v>0</v>
      </c>
      <c r="G5195" s="229">
        <v>2.4899999999999999E-2</v>
      </c>
    </row>
    <row r="5196" spans="1:7" x14ac:dyDescent="0.25">
      <c r="A5196" s="160" t="s">
        <v>6260</v>
      </c>
      <c r="B5196" s="160" t="s">
        <v>6265</v>
      </c>
      <c r="E5196" s="227">
        <v>43251</v>
      </c>
      <c r="F5196" s="228">
        <v>0</v>
      </c>
      <c r="G5196" s="229">
        <v>2.4899999999999999E-2</v>
      </c>
    </row>
    <row r="5197" spans="1:7" x14ac:dyDescent="0.25">
      <c r="A5197" s="160" t="s">
        <v>6260</v>
      </c>
      <c r="B5197" s="160" t="s">
        <v>6266</v>
      </c>
      <c r="E5197" s="227">
        <v>43281</v>
      </c>
      <c r="F5197" s="228">
        <v>0</v>
      </c>
      <c r="G5197" s="229">
        <v>2.4899999999999999E-2</v>
      </c>
    </row>
    <row r="5198" spans="1:7" x14ac:dyDescent="0.25">
      <c r="A5198" s="160" t="s">
        <v>6260</v>
      </c>
      <c r="B5198" s="160" t="s">
        <v>6267</v>
      </c>
      <c r="E5198" s="227">
        <v>43312</v>
      </c>
      <c r="F5198" s="228">
        <v>0</v>
      </c>
      <c r="G5198" s="229">
        <v>2.4899999999999999E-2</v>
      </c>
    </row>
    <row r="5199" spans="1:7" x14ac:dyDescent="0.25">
      <c r="A5199" s="160" t="s">
        <v>6260</v>
      </c>
      <c r="B5199" s="160" t="s">
        <v>6268</v>
      </c>
      <c r="E5199" s="227">
        <v>43343</v>
      </c>
      <c r="F5199" s="228">
        <v>0</v>
      </c>
      <c r="G5199" s="229">
        <v>2.4899999999999999E-2</v>
      </c>
    </row>
    <row r="5200" spans="1:7" x14ac:dyDescent="0.25">
      <c r="A5200" s="160" t="s">
        <v>6260</v>
      </c>
      <c r="B5200" s="160" t="s">
        <v>6269</v>
      </c>
      <c r="E5200" s="227">
        <v>43373</v>
      </c>
      <c r="F5200" s="228">
        <v>0</v>
      </c>
      <c r="G5200" s="229">
        <v>2.4899999999999999E-2</v>
      </c>
    </row>
    <row r="5201" spans="1:7" x14ac:dyDescent="0.25">
      <c r="A5201" s="160" t="s">
        <v>6260</v>
      </c>
      <c r="B5201" s="160" t="s">
        <v>6270</v>
      </c>
      <c r="E5201" s="227">
        <v>43404</v>
      </c>
      <c r="F5201" s="228">
        <v>0</v>
      </c>
      <c r="G5201" s="229">
        <v>2.4899999999999999E-2</v>
      </c>
    </row>
    <row r="5202" spans="1:7" x14ac:dyDescent="0.25">
      <c r="A5202" s="160" t="s">
        <v>6260</v>
      </c>
      <c r="B5202" s="160" t="s">
        <v>6271</v>
      </c>
      <c r="E5202" s="227">
        <v>43434</v>
      </c>
      <c r="F5202" s="228">
        <v>0</v>
      </c>
      <c r="G5202" s="229">
        <v>2.4899999999999999E-2</v>
      </c>
    </row>
    <row r="5203" spans="1:7" x14ac:dyDescent="0.25">
      <c r="A5203" s="160" t="s">
        <v>6260</v>
      </c>
      <c r="B5203" s="160" t="s">
        <v>6272</v>
      </c>
      <c r="E5203" s="227">
        <v>43465</v>
      </c>
      <c r="F5203" s="228">
        <v>0</v>
      </c>
      <c r="G5203" s="229">
        <v>2.4899999999999999E-2</v>
      </c>
    </row>
    <row r="5204" spans="1:7" x14ac:dyDescent="0.25">
      <c r="A5204" s="160" t="s">
        <v>6273</v>
      </c>
      <c r="B5204" s="160" t="s">
        <v>6274</v>
      </c>
      <c r="E5204" s="227">
        <v>43131</v>
      </c>
      <c r="F5204" s="228">
        <v>0</v>
      </c>
      <c r="G5204" s="229">
        <v>2.4899999999999999E-2</v>
      </c>
    </row>
    <row r="5205" spans="1:7" x14ac:dyDescent="0.25">
      <c r="A5205" s="160" t="s">
        <v>6273</v>
      </c>
      <c r="B5205" s="160" t="s">
        <v>6275</v>
      </c>
      <c r="E5205" s="227">
        <v>43159</v>
      </c>
      <c r="F5205" s="228">
        <v>0</v>
      </c>
      <c r="G5205" s="229">
        <v>2.4899999999999999E-2</v>
      </c>
    </row>
    <row r="5206" spans="1:7" x14ac:dyDescent="0.25">
      <c r="A5206" s="160" t="s">
        <v>6273</v>
      </c>
      <c r="B5206" s="160" t="s">
        <v>6276</v>
      </c>
      <c r="E5206" s="227">
        <v>43190</v>
      </c>
      <c r="F5206" s="228">
        <v>0</v>
      </c>
      <c r="G5206" s="229">
        <v>2.4899999999999999E-2</v>
      </c>
    </row>
    <row r="5207" spans="1:7" x14ac:dyDescent="0.25">
      <c r="A5207" s="160" t="s">
        <v>6273</v>
      </c>
      <c r="B5207" s="160" t="s">
        <v>6277</v>
      </c>
      <c r="E5207" s="227">
        <v>43220</v>
      </c>
      <c r="F5207" s="228">
        <v>0</v>
      </c>
      <c r="G5207" s="229">
        <v>2.4899999999999999E-2</v>
      </c>
    </row>
    <row r="5208" spans="1:7" x14ac:dyDescent="0.25">
      <c r="A5208" s="160" t="s">
        <v>6273</v>
      </c>
      <c r="B5208" s="160" t="s">
        <v>6278</v>
      </c>
      <c r="E5208" s="227">
        <v>43251</v>
      </c>
      <c r="F5208" s="228">
        <v>0</v>
      </c>
      <c r="G5208" s="229">
        <v>2.4899999999999999E-2</v>
      </c>
    </row>
    <row r="5209" spans="1:7" x14ac:dyDescent="0.25">
      <c r="A5209" s="160" t="s">
        <v>6273</v>
      </c>
      <c r="B5209" s="160" t="s">
        <v>6279</v>
      </c>
      <c r="E5209" s="227">
        <v>43281</v>
      </c>
      <c r="F5209" s="228">
        <v>0</v>
      </c>
      <c r="G5209" s="229">
        <v>2.4899999999999999E-2</v>
      </c>
    </row>
    <row r="5210" spans="1:7" x14ac:dyDescent="0.25">
      <c r="A5210" s="160" t="s">
        <v>6273</v>
      </c>
      <c r="B5210" s="160" t="s">
        <v>6280</v>
      </c>
      <c r="E5210" s="227">
        <v>43312</v>
      </c>
      <c r="F5210" s="228">
        <v>0</v>
      </c>
      <c r="G5210" s="229">
        <v>2.4899999999999999E-2</v>
      </c>
    </row>
    <row r="5211" spans="1:7" x14ac:dyDescent="0.25">
      <c r="A5211" s="160" t="s">
        <v>6273</v>
      </c>
      <c r="B5211" s="160" t="s">
        <v>6281</v>
      </c>
      <c r="E5211" s="227">
        <v>43343</v>
      </c>
      <c r="F5211" s="228">
        <v>0</v>
      </c>
      <c r="G5211" s="229">
        <v>2.4899999999999999E-2</v>
      </c>
    </row>
    <row r="5212" spans="1:7" x14ac:dyDescent="0.25">
      <c r="A5212" s="160" t="s">
        <v>6273</v>
      </c>
      <c r="B5212" s="160" t="s">
        <v>6282</v>
      </c>
      <c r="E5212" s="227">
        <v>43373</v>
      </c>
      <c r="F5212" s="228">
        <v>0</v>
      </c>
      <c r="G5212" s="229">
        <v>2.4899999999999999E-2</v>
      </c>
    </row>
    <row r="5213" spans="1:7" x14ac:dyDescent="0.25">
      <c r="A5213" s="160" t="s">
        <v>6273</v>
      </c>
      <c r="B5213" s="160" t="s">
        <v>6283</v>
      </c>
      <c r="E5213" s="227">
        <v>43404</v>
      </c>
      <c r="F5213" s="228">
        <v>0</v>
      </c>
      <c r="G5213" s="229">
        <v>2.4899999999999999E-2</v>
      </c>
    </row>
    <row r="5214" spans="1:7" x14ac:dyDescent="0.25">
      <c r="A5214" s="160" t="s">
        <v>6273</v>
      </c>
      <c r="B5214" s="160" t="s">
        <v>6284</v>
      </c>
      <c r="E5214" s="227">
        <v>43434</v>
      </c>
      <c r="F5214" s="228">
        <v>0</v>
      </c>
      <c r="G5214" s="229">
        <v>2.4899999999999999E-2</v>
      </c>
    </row>
    <row r="5215" spans="1:7" x14ac:dyDescent="0.25">
      <c r="A5215" s="160" t="s">
        <v>6273</v>
      </c>
      <c r="B5215" s="160" t="s">
        <v>6285</v>
      </c>
      <c r="E5215" s="227">
        <v>43465</v>
      </c>
      <c r="F5215" s="228">
        <v>0</v>
      </c>
      <c r="G5215" s="229">
        <v>2.4899999999999999E-2</v>
      </c>
    </row>
    <row r="5216" spans="1:7" x14ac:dyDescent="0.25">
      <c r="A5216" s="160" t="s">
        <v>6286</v>
      </c>
      <c r="B5216" s="160" t="s">
        <v>6287</v>
      </c>
      <c r="E5216" s="227">
        <v>43131</v>
      </c>
      <c r="F5216" s="228">
        <v>0</v>
      </c>
      <c r="G5216" s="229">
        <v>2.4899999999999999E-2</v>
      </c>
    </row>
    <row r="5217" spans="1:7" x14ac:dyDescent="0.25">
      <c r="A5217" s="160" t="s">
        <v>6286</v>
      </c>
      <c r="B5217" s="160" t="s">
        <v>6288</v>
      </c>
      <c r="E5217" s="227">
        <v>43159</v>
      </c>
      <c r="F5217" s="228">
        <v>0</v>
      </c>
      <c r="G5217" s="229">
        <v>2.4899999999999999E-2</v>
      </c>
    </row>
    <row r="5218" spans="1:7" x14ac:dyDescent="0.25">
      <c r="A5218" s="160" t="s">
        <v>6286</v>
      </c>
      <c r="B5218" s="160" t="s">
        <v>6289</v>
      </c>
      <c r="E5218" s="227">
        <v>43190</v>
      </c>
      <c r="F5218" s="228">
        <v>0</v>
      </c>
      <c r="G5218" s="229">
        <v>2.4899999999999999E-2</v>
      </c>
    </row>
    <row r="5219" spans="1:7" x14ac:dyDescent="0.25">
      <c r="A5219" s="160" t="s">
        <v>6286</v>
      </c>
      <c r="B5219" s="160" t="s">
        <v>6290</v>
      </c>
      <c r="E5219" s="227">
        <v>43220</v>
      </c>
      <c r="F5219" s="228">
        <v>0</v>
      </c>
      <c r="G5219" s="229">
        <v>2.4899999999999999E-2</v>
      </c>
    </row>
    <row r="5220" spans="1:7" x14ac:dyDescent="0.25">
      <c r="A5220" s="160" t="s">
        <v>6286</v>
      </c>
      <c r="B5220" s="160" t="s">
        <v>6291</v>
      </c>
      <c r="E5220" s="227">
        <v>43251</v>
      </c>
      <c r="F5220" s="228">
        <v>0</v>
      </c>
      <c r="G5220" s="229">
        <v>2.4899999999999999E-2</v>
      </c>
    </row>
    <row r="5221" spans="1:7" x14ac:dyDescent="0.25">
      <c r="A5221" s="160" t="s">
        <v>6286</v>
      </c>
      <c r="B5221" s="160" t="s">
        <v>6292</v>
      </c>
      <c r="E5221" s="227">
        <v>43281</v>
      </c>
      <c r="F5221" s="228">
        <v>0</v>
      </c>
      <c r="G5221" s="229">
        <v>2.4899999999999999E-2</v>
      </c>
    </row>
    <row r="5222" spans="1:7" x14ac:dyDescent="0.25">
      <c r="A5222" s="160" t="s">
        <v>6286</v>
      </c>
      <c r="B5222" s="160" t="s">
        <v>6293</v>
      </c>
      <c r="E5222" s="227">
        <v>43312</v>
      </c>
      <c r="F5222" s="228">
        <v>0</v>
      </c>
      <c r="G5222" s="229">
        <v>2.4899999999999999E-2</v>
      </c>
    </row>
    <row r="5223" spans="1:7" x14ac:dyDescent="0.25">
      <c r="A5223" s="160" t="s">
        <v>6286</v>
      </c>
      <c r="B5223" s="160" t="s">
        <v>6294</v>
      </c>
      <c r="E5223" s="227">
        <v>43343</v>
      </c>
      <c r="F5223" s="228">
        <v>0</v>
      </c>
      <c r="G5223" s="229">
        <v>2.4899999999999999E-2</v>
      </c>
    </row>
    <row r="5224" spans="1:7" x14ac:dyDescent="0.25">
      <c r="A5224" s="160" t="s">
        <v>6286</v>
      </c>
      <c r="B5224" s="160" t="s">
        <v>6295</v>
      </c>
      <c r="E5224" s="227">
        <v>43373</v>
      </c>
      <c r="F5224" s="228">
        <v>0</v>
      </c>
      <c r="G5224" s="229">
        <v>2.4899999999999999E-2</v>
      </c>
    </row>
    <row r="5225" spans="1:7" x14ac:dyDescent="0.25">
      <c r="A5225" s="160" t="s">
        <v>6286</v>
      </c>
      <c r="B5225" s="160" t="s">
        <v>6296</v>
      </c>
      <c r="E5225" s="227">
        <v>43404</v>
      </c>
      <c r="F5225" s="228">
        <v>0</v>
      </c>
      <c r="G5225" s="229">
        <v>2.4899999999999999E-2</v>
      </c>
    </row>
    <row r="5226" spans="1:7" x14ac:dyDescent="0.25">
      <c r="A5226" s="160" t="s">
        <v>6286</v>
      </c>
      <c r="B5226" s="160" t="s">
        <v>6297</v>
      </c>
      <c r="E5226" s="227">
        <v>43434</v>
      </c>
      <c r="F5226" s="228">
        <v>0</v>
      </c>
      <c r="G5226" s="229">
        <v>2.4899999999999999E-2</v>
      </c>
    </row>
    <row r="5227" spans="1:7" x14ac:dyDescent="0.25">
      <c r="A5227" s="160" t="s">
        <v>6286</v>
      </c>
      <c r="B5227" s="160" t="s">
        <v>6298</v>
      </c>
      <c r="E5227" s="227">
        <v>43465</v>
      </c>
      <c r="F5227" s="228">
        <v>0</v>
      </c>
      <c r="G5227" s="229">
        <v>2.4899999999999999E-2</v>
      </c>
    </row>
    <row r="5228" spans="1:7" x14ac:dyDescent="0.25">
      <c r="A5228" s="160" t="s">
        <v>6299</v>
      </c>
      <c r="B5228" s="160" t="s">
        <v>6300</v>
      </c>
      <c r="E5228" s="227">
        <v>43131</v>
      </c>
      <c r="F5228" s="228">
        <v>795330.19</v>
      </c>
      <c r="G5228" s="229">
        <v>2.4899999999999999E-2</v>
      </c>
    </row>
    <row r="5229" spans="1:7" x14ac:dyDescent="0.25">
      <c r="A5229" s="160" t="s">
        <v>6299</v>
      </c>
      <c r="B5229" s="160" t="s">
        <v>6301</v>
      </c>
      <c r="E5229" s="227">
        <v>43159</v>
      </c>
      <c r="F5229" s="228">
        <v>795330.19</v>
      </c>
      <c r="G5229" s="229">
        <v>2.4899999999999999E-2</v>
      </c>
    </row>
    <row r="5230" spans="1:7" x14ac:dyDescent="0.25">
      <c r="A5230" s="160" t="s">
        <v>6299</v>
      </c>
      <c r="B5230" s="160" t="s">
        <v>6302</v>
      </c>
      <c r="E5230" s="227">
        <v>43190</v>
      </c>
      <c r="F5230" s="228">
        <v>795330.19</v>
      </c>
      <c r="G5230" s="229">
        <v>2.4899999999999999E-2</v>
      </c>
    </row>
    <row r="5231" spans="1:7" x14ac:dyDescent="0.25">
      <c r="A5231" s="160" t="s">
        <v>6299</v>
      </c>
      <c r="B5231" s="160" t="s">
        <v>6303</v>
      </c>
      <c r="E5231" s="227">
        <v>43220</v>
      </c>
      <c r="F5231" s="228">
        <v>795330.19</v>
      </c>
      <c r="G5231" s="229">
        <v>2.4899999999999999E-2</v>
      </c>
    </row>
    <row r="5232" spans="1:7" x14ac:dyDescent="0.25">
      <c r="A5232" s="160" t="s">
        <v>6299</v>
      </c>
      <c r="B5232" s="160" t="s">
        <v>6304</v>
      </c>
      <c r="E5232" s="227">
        <v>43251</v>
      </c>
      <c r="F5232" s="228">
        <v>795330.19</v>
      </c>
      <c r="G5232" s="229">
        <v>2.4899999999999999E-2</v>
      </c>
    </row>
    <row r="5233" spans="1:7" x14ac:dyDescent="0.25">
      <c r="A5233" s="160" t="s">
        <v>6299</v>
      </c>
      <c r="B5233" s="160" t="s">
        <v>6305</v>
      </c>
      <c r="E5233" s="227">
        <v>43281</v>
      </c>
      <c r="F5233" s="228">
        <v>795330.19</v>
      </c>
      <c r="G5233" s="229">
        <v>2.4899999999999999E-2</v>
      </c>
    </row>
    <row r="5234" spans="1:7" x14ac:dyDescent="0.25">
      <c r="A5234" s="160" t="s">
        <v>6299</v>
      </c>
      <c r="B5234" s="160" t="s">
        <v>6306</v>
      </c>
      <c r="E5234" s="227">
        <v>43312</v>
      </c>
      <c r="F5234" s="228">
        <v>795330.19</v>
      </c>
      <c r="G5234" s="229">
        <v>2.4899999999999999E-2</v>
      </c>
    </row>
    <row r="5235" spans="1:7" x14ac:dyDescent="0.25">
      <c r="A5235" s="160" t="s">
        <v>6299</v>
      </c>
      <c r="B5235" s="160" t="s">
        <v>6307</v>
      </c>
      <c r="E5235" s="227">
        <v>43343</v>
      </c>
      <c r="F5235" s="228">
        <v>795330.19</v>
      </c>
      <c r="G5235" s="229">
        <v>2.4899999999999999E-2</v>
      </c>
    </row>
    <row r="5236" spans="1:7" x14ac:dyDescent="0.25">
      <c r="A5236" s="160" t="s">
        <v>6299</v>
      </c>
      <c r="B5236" s="160" t="s">
        <v>6308</v>
      </c>
      <c r="E5236" s="227">
        <v>43373</v>
      </c>
      <c r="F5236" s="228">
        <v>795330.19</v>
      </c>
      <c r="G5236" s="229">
        <v>2.4899999999999999E-2</v>
      </c>
    </row>
    <row r="5237" spans="1:7" x14ac:dyDescent="0.25">
      <c r="A5237" s="160" t="s">
        <v>6299</v>
      </c>
      <c r="B5237" s="160" t="s">
        <v>6309</v>
      </c>
      <c r="E5237" s="227">
        <v>43404</v>
      </c>
      <c r="F5237" s="228">
        <v>795330.19</v>
      </c>
      <c r="G5237" s="229">
        <v>2.4899999999999999E-2</v>
      </c>
    </row>
    <row r="5238" spans="1:7" x14ac:dyDescent="0.25">
      <c r="A5238" s="160" t="s">
        <v>6299</v>
      </c>
      <c r="B5238" s="160" t="s">
        <v>6310</v>
      </c>
      <c r="E5238" s="227">
        <v>43434</v>
      </c>
      <c r="F5238" s="228">
        <v>795330.19</v>
      </c>
      <c r="G5238" s="229">
        <v>2.4899999999999999E-2</v>
      </c>
    </row>
    <row r="5239" spans="1:7" x14ac:dyDescent="0.25">
      <c r="A5239" s="160" t="s">
        <v>6299</v>
      </c>
      <c r="B5239" s="160" t="s">
        <v>6311</v>
      </c>
      <c r="E5239" s="227">
        <v>43465</v>
      </c>
      <c r="F5239" s="228">
        <v>795330.19</v>
      </c>
      <c r="G5239" s="229">
        <v>2.4899999999999999E-2</v>
      </c>
    </row>
    <row r="5240" spans="1:7" x14ac:dyDescent="0.25">
      <c r="A5240" s="160" t="s">
        <v>6312</v>
      </c>
      <c r="B5240" s="160" t="s">
        <v>6313</v>
      </c>
      <c r="E5240" s="227">
        <v>43131</v>
      </c>
      <c r="F5240" s="228">
        <v>0</v>
      </c>
      <c r="G5240" s="229">
        <v>2.4899999999999999E-2</v>
      </c>
    </row>
    <row r="5241" spans="1:7" x14ac:dyDescent="0.25">
      <c r="A5241" s="160" t="s">
        <v>6312</v>
      </c>
      <c r="B5241" s="160" t="s">
        <v>6314</v>
      </c>
      <c r="E5241" s="227">
        <v>43159</v>
      </c>
      <c r="F5241" s="228">
        <v>0</v>
      </c>
      <c r="G5241" s="229">
        <v>2.4899999999999999E-2</v>
      </c>
    </row>
    <row r="5242" spans="1:7" x14ac:dyDescent="0.25">
      <c r="A5242" s="160" t="s">
        <v>6312</v>
      </c>
      <c r="B5242" s="160" t="s">
        <v>6315</v>
      </c>
      <c r="E5242" s="227">
        <v>43190</v>
      </c>
      <c r="F5242" s="228">
        <v>0</v>
      </c>
      <c r="G5242" s="229">
        <v>2.4899999999999999E-2</v>
      </c>
    </row>
    <row r="5243" spans="1:7" x14ac:dyDescent="0.25">
      <c r="A5243" s="160" t="s">
        <v>6312</v>
      </c>
      <c r="B5243" s="160" t="s">
        <v>6316</v>
      </c>
      <c r="E5243" s="227">
        <v>43220</v>
      </c>
      <c r="F5243" s="228">
        <v>0</v>
      </c>
      <c r="G5243" s="229">
        <v>2.4899999999999999E-2</v>
      </c>
    </row>
    <row r="5244" spans="1:7" x14ac:dyDescent="0.25">
      <c r="A5244" s="160" t="s">
        <v>6312</v>
      </c>
      <c r="B5244" s="160" t="s">
        <v>6317</v>
      </c>
      <c r="E5244" s="227">
        <v>43251</v>
      </c>
      <c r="F5244" s="228">
        <v>0</v>
      </c>
      <c r="G5244" s="229">
        <v>2.4899999999999999E-2</v>
      </c>
    </row>
    <row r="5245" spans="1:7" x14ac:dyDescent="0.25">
      <c r="A5245" s="160" t="s">
        <v>6312</v>
      </c>
      <c r="B5245" s="160" t="s">
        <v>6318</v>
      </c>
      <c r="E5245" s="227">
        <v>43281</v>
      </c>
      <c r="F5245" s="228">
        <v>0</v>
      </c>
      <c r="G5245" s="229">
        <v>2.4899999999999999E-2</v>
      </c>
    </row>
    <row r="5246" spans="1:7" x14ac:dyDescent="0.25">
      <c r="A5246" s="160" t="s">
        <v>6312</v>
      </c>
      <c r="B5246" s="160" t="s">
        <v>6319</v>
      </c>
      <c r="E5246" s="227">
        <v>43312</v>
      </c>
      <c r="F5246" s="228">
        <v>0</v>
      </c>
      <c r="G5246" s="229">
        <v>2.4899999999999999E-2</v>
      </c>
    </row>
    <row r="5247" spans="1:7" x14ac:dyDescent="0.25">
      <c r="A5247" s="160" t="s">
        <v>6312</v>
      </c>
      <c r="B5247" s="160" t="s">
        <v>6320</v>
      </c>
      <c r="E5247" s="227">
        <v>43343</v>
      </c>
      <c r="F5247" s="228">
        <v>0</v>
      </c>
      <c r="G5247" s="229">
        <v>2.4899999999999999E-2</v>
      </c>
    </row>
    <row r="5248" spans="1:7" x14ac:dyDescent="0.25">
      <c r="A5248" s="160" t="s">
        <v>6312</v>
      </c>
      <c r="B5248" s="160" t="s">
        <v>6321</v>
      </c>
      <c r="E5248" s="227">
        <v>43373</v>
      </c>
      <c r="F5248" s="228">
        <v>0</v>
      </c>
      <c r="G5248" s="229">
        <v>2.4899999999999999E-2</v>
      </c>
    </row>
    <row r="5249" spans="1:7" x14ac:dyDescent="0.25">
      <c r="A5249" s="160" t="s">
        <v>6312</v>
      </c>
      <c r="B5249" s="160" t="s">
        <v>6322</v>
      </c>
      <c r="E5249" s="227">
        <v>43404</v>
      </c>
      <c r="F5249" s="228">
        <v>0</v>
      </c>
      <c r="G5249" s="229">
        <v>2.4899999999999999E-2</v>
      </c>
    </row>
    <row r="5250" spans="1:7" x14ac:dyDescent="0.25">
      <c r="A5250" s="160" t="s">
        <v>6312</v>
      </c>
      <c r="B5250" s="160" t="s">
        <v>6323</v>
      </c>
      <c r="E5250" s="227">
        <v>43434</v>
      </c>
      <c r="F5250" s="228">
        <v>0</v>
      </c>
      <c r="G5250" s="229">
        <v>2.4899999999999999E-2</v>
      </c>
    </row>
    <row r="5251" spans="1:7" x14ac:dyDescent="0.25">
      <c r="A5251" s="160" t="s">
        <v>6312</v>
      </c>
      <c r="B5251" s="160" t="s">
        <v>6324</v>
      </c>
      <c r="E5251" s="227">
        <v>43465</v>
      </c>
      <c r="F5251" s="228">
        <v>0</v>
      </c>
      <c r="G5251" s="229">
        <v>2.4899999999999999E-2</v>
      </c>
    </row>
    <row r="5252" spans="1:7" x14ac:dyDescent="0.25">
      <c r="A5252" s="160" t="s">
        <v>6325</v>
      </c>
      <c r="B5252" s="160" t="s">
        <v>6326</v>
      </c>
      <c r="E5252" s="227">
        <v>43131</v>
      </c>
      <c r="F5252" s="228">
        <v>0</v>
      </c>
      <c r="G5252" s="229">
        <v>2.4899999999999999E-2</v>
      </c>
    </row>
    <row r="5253" spans="1:7" x14ac:dyDescent="0.25">
      <c r="A5253" s="160" t="s">
        <v>6325</v>
      </c>
      <c r="B5253" s="160" t="s">
        <v>6327</v>
      </c>
      <c r="E5253" s="227">
        <v>43159</v>
      </c>
      <c r="F5253" s="228">
        <v>0</v>
      </c>
      <c r="G5253" s="229">
        <v>2.4899999999999999E-2</v>
      </c>
    </row>
    <row r="5254" spans="1:7" x14ac:dyDescent="0.25">
      <c r="A5254" s="160" t="s">
        <v>6325</v>
      </c>
      <c r="B5254" s="160" t="s">
        <v>6328</v>
      </c>
      <c r="E5254" s="227">
        <v>43190</v>
      </c>
      <c r="F5254" s="228">
        <v>0</v>
      </c>
      <c r="G5254" s="229">
        <v>2.4899999999999999E-2</v>
      </c>
    </row>
    <row r="5255" spans="1:7" x14ac:dyDescent="0.25">
      <c r="A5255" s="160" t="s">
        <v>6325</v>
      </c>
      <c r="B5255" s="160" t="s">
        <v>6329</v>
      </c>
      <c r="E5255" s="227">
        <v>43220</v>
      </c>
      <c r="F5255" s="228">
        <v>0</v>
      </c>
      <c r="G5255" s="229">
        <v>2.4899999999999999E-2</v>
      </c>
    </row>
    <row r="5256" spans="1:7" x14ac:dyDescent="0.25">
      <c r="A5256" s="160" t="s">
        <v>6325</v>
      </c>
      <c r="B5256" s="160" t="s">
        <v>6330</v>
      </c>
      <c r="E5256" s="227">
        <v>43251</v>
      </c>
      <c r="F5256" s="228">
        <v>0</v>
      </c>
      <c r="G5256" s="229">
        <v>2.4899999999999999E-2</v>
      </c>
    </row>
    <row r="5257" spans="1:7" x14ac:dyDescent="0.25">
      <c r="A5257" s="160" t="s">
        <v>6325</v>
      </c>
      <c r="B5257" s="160" t="s">
        <v>6331</v>
      </c>
      <c r="E5257" s="227">
        <v>43281</v>
      </c>
      <c r="F5257" s="228">
        <v>0</v>
      </c>
      <c r="G5257" s="229">
        <v>2.4899999999999999E-2</v>
      </c>
    </row>
    <row r="5258" spans="1:7" x14ac:dyDescent="0.25">
      <c r="A5258" s="160" t="s">
        <v>6325</v>
      </c>
      <c r="B5258" s="160" t="s">
        <v>6332</v>
      </c>
      <c r="E5258" s="227">
        <v>43312</v>
      </c>
      <c r="F5258" s="228">
        <v>0</v>
      </c>
      <c r="G5258" s="229">
        <v>2.4899999999999999E-2</v>
      </c>
    </row>
    <row r="5259" spans="1:7" x14ac:dyDescent="0.25">
      <c r="A5259" s="160" t="s">
        <v>6325</v>
      </c>
      <c r="B5259" s="160" t="s">
        <v>6333</v>
      </c>
      <c r="E5259" s="227">
        <v>43343</v>
      </c>
      <c r="F5259" s="228">
        <v>0</v>
      </c>
      <c r="G5259" s="229">
        <v>2.4899999999999999E-2</v>
      </c>
    </row>
    <row r="5260" spans="1:7" x14ac:dyDescent="0.25">
      <c r="A5260" s="160" t="s">
        <v>6325</v>
      </c>
      <c r="B5260" s="160" t="s">
        <v>6334</v>
      </c>
      <c r="E5260" s="227">
        <v>43373</v>
      </c>
      <c r="F5260" s="228">
        <v>0</v>
      </c>
      <c r="G5260" s="229">
        <v>2.4899999999999999E-2</v>
      </c>
    </row>
    <row r="5261" spans="1:7" x14ac:dyDescent="0.25">
      <c r="A5261" s="160" t="s">
        <v>6325</v>
      </c>
      <c r="B5261" s="160" t="s">
        <v>6335</v>
      </c>
      <c r="E5261" s="227">
        <v>43404</v>
      </c>
      <c r="F5261" s="228">
        <v>0</v>
      </c>
      <c r="G5261" s="229">
        <v>2.4899999999999999E-2</v>
      </c>
    </row>
    <row r="5262" spans="1:7" x14ac:dyDescent="0.25">
      <c r="A5262" s="160" t="s">
        <v>6325</v>
      </c>
      <c r="B5262" s="160" t="s">
        <v>6336</v>
      </c>
      <c r="E5262" s="227">
        <v>43434</v>
      </c>
      <c r="F5262" s="228">
        <v>0</v>
      </c>
      <c r="G5262" s="229">
        <v>2.4899999999999999E-2</v>
      </c>
    </row>
    <row r="5263" spans="1:7" x14ac:dyDescent="0.25">
      <c r="A5263" s="160" t="s">
        <v>6325</v>
      </c>
      <c r="B5263" s="160" t="s">
        <v>6337</v>
      </c>
      <c r="E5263" s="227">
        <v>43465</v>
      </c>
      <c r="F5263" s="228">
        <v>0</v>
      </c>
      <c r="G5263" s="229">
        <v>2.4899999999999999E-2</v>
      </c>
    </row>
    <row r="5264" spans="1:7" x14ac:dyDescent="0.25">
      <c r="A5264" s="160" t="s">
        <v>6338</v>
      </c>
      <c r="B5264" s="160" t="s">
        <v>6339</v>
      </c>
      <c r="E5264" s="227">
        <v>43131</v>
      </c>
      <c r="F5264" s="228">
        <v>0</v>
      </c>
      <c r="G5264" s="229">
        <v>2.4899999999999999E-2</v>
      </c>
    </row>
    <row r="5265" spans="1:7" x14ac:dyDescent="0.25">
      <c r="A5265" s="160" t="s">
        <v>6338</v>
      </c>
      <c r="B5265" s="160" t="s">
        <v>6340</v>
      </c>
      <c r="E5265" s="227">
        <v>43159</v>
      </c>
      <c r="F5265" s="228">
        <v>0</v>
      </c>
      <c r="G5265" s="229">
        <v>2.4899999999999999E-2</v>
      </c>
    </row>
    <row r="5266" spans="1:7" x14ac:dyDescent="0.25">
      <c r="A5266" s="160" t="s">
        <v>6338</v>
      </c>
      <c r="B5266" s="160" t="s">
        <v>6341</v>
      </c>
      <c r="E5266" s="227">
        <v>43190</v>
      </c>
      <c r="F5266" s="228">
        <v>0</v>
      </c>
      <c r="G5266" s="229">
        <v>2.4899999999999999E-2</v>
      </c>
    </row>
    <row r="5267" spans="1:7" x14ac:dyDescent="0.25">
      <c r="A5267" s="160" t="s">
        <v>6338</v>
      </c>
      <c r="B5267" s="160" t="s">
        <v>6342</v>
      </c>
      <c r="E5267" s="227">
        <v>43220</v>
      </c>
      <c r="F5267" s="228">
        <v>0</v>
      </c>
      <c r="G5267" s="229">
        <v>2.4899999999999999E-2</v>
      </c>
    </row>
    <row r="5268" spans="1:7" x14ac:dyDescent="0.25">
      <c r="A5268" s="160" t="s">
        <v>6338</v>
      </c>
      <c r="B5268" s="160" t="s">
        <v>6343</v>
      </c>
      <c r="E5268" s="227">
        <v>43251</v>
      </c>
      <c r="F5268" s="228">
        <v>0</v>
      </c>
      <c r="G5268" s="229">
        <v>2.4899999999999999E-2</v>
      </c>
    </row>
    <row r="5269" spans="1:7" x14ac:dyDescent="0.25">
      <c r="A5269" s="160" t="s">
        <v>6338</v>
      </c>
      <c r="B5269" s="160" t="s">
        <v>6344</v>
      </c>
      <c r="E5269" s="227">
        <v>43281</v>
      </c>
      <c r="F5269" s="228">
        <v>0</v>
      </c>
      <c r="G5269" s="229">
        <v>2.4899999999999999E-2</v>
      </c>
    </row>
    <row r="5270" spans="1:7" x14ac:dyDescent="0.25">
      <c r="A5270" s="160" t="s">
        <v>6338</v>
      </c>
      <c r="B5270" s="160" t="s">
        <v>6345</v>
      </c>
      <c r="E5270" s="227">
        <v>43312</v>
      </c>
      <c r="F5270" s="228">
        <v>0</v>
      </c>
      <c r="G5270" s="229">
        <v>2.4899999999999999E-2</v>
      </c>
    </row>
    <row r="5271" spans="1:7" x14ac:dyDescent="0.25">
      <c r="A5271" s="160" t="s">
        <v>6338</v>
      </c>
      <c r="B5271" s="160" t="s">
        <v>6346</v>
      </c>
      <c r="E5271" s="227">
        <v>43343</v>
      </c>
      <c r="F5271" s="228">
        <v>0</v>
      </c>
      <c r="G5271" s="229">
        <v>2.4899999999999999E-2</v>
      </c>
    </row>
    <row r="5272" spans="1:7" x14ac:dyDescent="0.25">
      <c r="A5272" s="160" t="s">
        <v>6338</v>
      </c>
      <c r="B5272" s="160" t="s">
        <v>6347</v>
      </c>
      <c r="E5272" s="227">
        <v>43373</v>
      </c>
      <c r="F5272" s="228">
        <v>0</v>
      </c>
      <c r="G5272" s="229">
        <v>2.4899999999999999E-2</v>
      </c>
    </row>
    <row r="5273" spans="1:7" x14ac:dyDescent="0.25">
      <c r="A5273" s="160" t="s">
        <v>6338</v>
      </c>
      <c r="B5273" s="160" t="s">
        <v>6348</v>
      </c>
      <c r="E5273" s="227">
        <v>43404</v>
      </c>
      <c r="F5273" s="228">
        <v>0</v>
      </c>
      <c r="G5273" s="229">
        <v>2.4899999999999999E-2</v>
      </c>
    </row>
    <row r="5274" spans="1:7" x14ac:dyDescent="0.25">
      <c r="A5274" s="160" t="s">
        <v>6338</v>
      </c>
      <c r="B5274" s="160" t="s">
        <v>6349</v>
      </c>
      <c r="E5274" s="227">
        <v>43434</v>
      </c>
      <c r="F5274" s="228">
        <v>0</v>
      </c>
      <c r="G5274" s="229">
        <v>2.4899999999999999E-2</v>
      </c>
    </row>
    <row r="5275" spans="1:7" x14ac:dyDescent="0.25">
      <c r="A5275" s="160" t="s">
        <v>6338</v>
      </c>
      <c r="B5275" s="160" t="s">
        <v>6350</v>
      </c>
      <c r="E5275" s="227">
        <v>43465</v>
      </c>
      <c r="F5275" s="228">
        <v>0</v>
      </c>
      <c r="G5275" s="229">
        <v>2.4899999999999999E-2</v>
      </c>
    </row>
    <row r="5276" spans="1:7" x14ac:dyDescent="0.25">
      <c r="A5276" s="160" t="s">
        <v>6351</v>
      </c>
      <c r="B5276" s="160" t="s">
        <v>6352</v>
      </c>
      <c r="E5276" s="227">
        <v>43131</v>
      </c>
      <c r="F5276" s="228">
        <v>0</v>
      </c>
      <c r="G5276" s="229">
        <v>2.4899999999999999E-2</v>
      </c>
    </row>
    <row r="5277" spans="1:7" x14ac:dyDescent="0.25">
      <c r="A5277" s="160" t="s">
        <v>6351</v>
      </c>
      <c r="B5277" s="160" t="s">
        <v>6353</v>
      </c>
      <c r="E5277" s="227">
        <v>43159</v>
      </c>
      <c r="F5277" s="228">
        <v>0</v>
      </c>
      <c r="G5277" s="229">
        <v>2.4899999999999999E-2</v>
      </c>
    </row>
    <row r="5278" spans="1:7" x14ac:dyDescent="0.25">
      <c r="A5278" s="160" t="s">
        <v>6351</v>
      </c>
      <c r="B5278" s="160" t="s">
        <v>6354</v>
      </c>
      <c r="E5278" s="227">
        <v>43190</v>
      </c>
      <c r="F5278" s="228">
        <v>0</v>
      </c>
      <c r="G5278" s="229">
        <v>2.4899999999999999E-2</v>
      </c>
    </row>
    <row r="5279" spans="1:7" x14ac:dyDescent="0.25">
      <c r="A5279" s="160" t="s">
        <v>6351</v>
      </c>
      <c r="B5279" s="160" t="s">
        <v>6355</v>
      </c>
      <c r="E5279" s="227">
        <v>43220</v>
      </c>
      <c r="F5279" s="228">
        <v>0</v>
      </c>
      <c r="G5279" s="229">
        <v>2.4899999999999999E-2</v>
      </c>
    </row>
    <row r="5280" spans="1:7" x14ac:dyDescent="0.25">
      <c r="A5280" s="160" t="s">
        <v>6351</v>
      </c>
      <c r="B5280" s="160" t="s">
        <v>6356</v>
      </c>
      <c r="E5280" s="227">
        <v>43251</v>
      </c>
      <c r="F5280" s="228">
        <v>0</v>
      </c>
      <c r="G5280" s="229">
        <v>2.4899999999999999E-2</v>
      </c>
    </row>
    <row r="5281" spans="1:7" x14ac:dyDescent="0.25">
      <c r="A5281" s="160" t="s">
        <v>6351</v>
      </c>
      <c r="B5281" s="160" t="s">
        <v>6357</v>
      </c>
      <c r="E5281" s="227">
        <v>43281</v>
      </c>
      <c r="F5281" s="228">
        <v>0</v>
      </c>
      <c r="G5281" s="229">
        <v>2.4899999999999999E-2</v>
      </c>
    </row>
    <row r="5282" spans="1:7" x14ac:dyDescent="0.25">
      <c r="A5282" s="160" t="s">
        <v>6351</v>
      </c>
      <c r="B5282" s="160" t="s">
        <v>6358</v>
      </c>
      <c r="E5282" s="227">
        <v>43312</v>
      </c>
      <c r="F5282" s="228">
        <v>0</v>
      </c>
      <c r="G5282" s="229">
        <v>2.4899999999999999E-2</v>
      </c>
    </row>
    <row r="5283" spans="1:7" x14ac:dyDescent="0.25">
      <c r="A5283" s="160" t="s">
        <v>6351</v>
      </c>
      <c r="B5283" s="160" t="s">
        <v>6359</v>
      </c>
      <c r="E5283" s="227">
        <v>43343</v>
      </c>
      <c r="F5283" s="228">
        <v>0</v>
      </c>
      <c r="G5283" s="229">
        <v>2.4899999999999999E-2</v>
      </c>
    </row>
    <row r="5284" spans="1:7" x14ac:dyDescent="0.25">
      <c r="A5284" s="160" t="s">
        <v>6351</v>
      </c>
      <c r="B5284" s="160" t="s">
        <v>6360</v>
      </c>
      <c r="E5284" s="227">
        <v>43373</v>
      </c>
      <c r="F5284" s="228">
        <v>0</v>
      </c>
      <c r="G5284" s="229">
        <v>2.4899999999999999E-2</v>
      </c>
    </row>
    <row r="5285" spans="1:7" x14ac:dyDescent="0.25">
      <c r="A5285" s="160" t="s">
        <v>6351</v>
      </c>
      <c r="B5285" s="160" t="s">
        <v>6361</v>
      </c>
      <c r="E5285" s="227">
        <v>43404</v>
      </c>
      <c r="F5285" s="228">
        <v>0</v>
      </c>
      <c r="G5285" s="229">
        <v>2.4899999999999999E-2</v>
      </c>
    </row>
    <row r="5286" spans="1:7" x14ac:dyDescent="0.25">
      <c r="A5286" s="160" t="s">
        <v>6351</v>
      </c>
      <c r="B5286" s="160" t="s">
        <v>6362</v>
      </c>
      <c r="E5286" s="227">
        <v>43434</v>
      </c>
      <c r="F5286" s="228">
        <v>0</v>
      </c>
      <c r="G5286" s="229">
        <v>2.4899999999999999E-2</v>
      </c>
    </row>
    <row r="5287" spans="1:7" x14ac:dyDescent="0.25">
      <c r="A5287" s="160" t="s">
        <v>6351</v>
      </c>
      <c r="B5287" s="160" t="s">
        <v>6363</v>
      </c>
      <c r="E5287" s="227">
        <v>43465</v>
      </c>
      <c r="F5287" s="228">
        <v>0</v>
      </c>
      <c r="G5287" s="229">
        <v>2.4899999999999999E-2</v>
      </c>
    </row>
    <row r="5288" spans="1:7" x14ac:dyDescent="0.25">
      <c r="A5288" s="160" t="s">
        <v>6364</v>
      </c>
      <c r="B5288" s="160" t="s">
        <v>6365</v>
      </c>
      <c r="E5288" s="227">
        <v>43131</v>
      </c>
      <c r="F5288" s="228">
        <v>0</v>
      </c>
      <c r="G5288" s="229">
        <v>2.4899999999999999E-2</v>
      </c>
    </row>
    <row r="5289" spans="1:7" x14ac:dyDescent="0.25">
      <c r="A5289" s="160" t="s">
        <v>6364</v>
      </c>
      <c r="B5289" s="160" t="s">
        <v>6366</v>
      </c>
      <c r="E5289" s="227">
        <v>43159</v>
      </c>
      <c r="F5289" s="228">
        <v>0</v>
      </c>
      <c r="G5289" s="229">
        <v>2.4899999999999999E-2</v>
      </c>
    </row>
    <row r="5290" spans="1:7" x14ac:dyDescent="0.25">
      <c r="A5290" s="160" t="s">
        <v>6364</v>
      </c>
      <c r="B5290" s="160" t="s">
        <v>6367</v>
      </c>
      <c r="E5290" s="227">
        <v>43190</v>
      </c>
      <c r="F5290" s="228">
        <v>0</v>
      </c>
      <c r="G5290" s="229">
        <v>2.4899999999999999E-2</v>
      </c>
    </row>
    <row r="5291" spans="1:7" x14ac:dyDescent="0.25">
      <c r="A5291" s="160" t="s">
        <v>6364</v>
      </c>
      <c r="B5291" s="160" t="s">
        <v>6368</v>
      </c>
      <c r="E5291" s="227">
        <v>43220</v>
      </c>
      <c r="F5291" s="228">
        <v>0</v>
      </c>
      <c r="G5291" s="229">
        <v>2.4899999999999999E-2</v>
      </c>
    </row>
    <row r="5292" spans="1:7" x14ac:dyDescent="0.25">
      <c r="A5292" s="160" t="s">
        <v>6364</v>
      </c>
      <c r="B5292" s="160" t="s">
        <v>6369</v>
      </c>
      <c r="E5292" s="227">
        <v>43251</v>
      </c>
      <c r="F5292" s="228">
        <v>0</v>
      </c>
      <c r="G5292" s="229">
        <v>2.4899999999999999E-2</v>
      </c>
    </row>
    <row r="5293" spans="1:7" x14ac:dyDescent="0.25">
      <c r="A5293" s="160" t="s">
        <v>6364</v>
      </c>
      <c r="B5293" s="160" t="s">
        <v>6370</v>
      </c>
      <c r="E5293" s="227">
        <v>43281</v>
      </c>
      <c r="F5293" s="228">
        <v>0</v>
      </c>
      <c r="G5293" s="229">
        <v>2.4899999999999999E-2</v>
      </c>
    </row>
    <row r="5294" spans="1:7" x14ac:dyDescent="0.25">
      <c r="A5294" s="160" t="s">
        <v>6364</v>
      </c>
      <c r="B5294" s="160" t="s">
        <v>6371</v>
      </c>
      <c r="E5294" s="227">
        <v>43312</v>
      </c>
      <c r="F5294" s="228">
        <v>0</v>
      </c>
      <c r="G5294" s="229">
        <v>2.4899999999999999E-2</v>
      </c>
    </row>
    <row r="5295" spans="1:7" x14ac:dyDescent="0.25">
      <c r="A5295" s="160" t="s">
        <v>6364</v>
      </c>
      <c r="B5295" s="160" t="s">
        <v>6372</v>
      </c>
      <c r="E5295" s="227">
        <v>43343</v>
      </c>
      <c r="F5295" s="228">
        <v>0</v>
      </c>
      <c r="G5295" s="229">
        <v>2.4899999999999999E-2</v>
      </c>
    </row>
    <row r="5296" spans="1:7" x14ac:dyDescent="0.25">
      <c r="A5296" s="160" t="s">
        <v>6364</v>
      </c>
      <c r="B5296" s="160" t="s">
        <v>6373</v>
      </c>
      <c r="E5296" s="227">
        <v>43373</v>
      </c>
      <c r="F5296" s="228">
        <v>0</v>
      </c>
      <c r="G5296" s="229">
        <v>2.4899999999999999E-2</v>
      </c>
    </row>
    <row r="5297" spans="1:7" x14ac:dyDescent="0.25">
      <c r="A5297" s="160" t="s">
        <v>6364</v>
      </c>
      <c r="B5297" s="160" t="s">
        <v>6374</v>
      </c>
      <c r="E5297" s="227">
        <v>43404</v>
      </c>
      <c r="F5297" s="228">
        <v>0</v>
      </c>
      <c r="G5297" s="229">
        <v>2.4899999999999999E-2</v>
      </c>
    </row>
    <row r="5298" spans="1:7" x14ac:dyDescent="0.25">
      <c r="A5298" s="160" t="s">
        <v>6364</v>
      </c>
      <c r="B5298" s="160" t="s">
        <v>6375</v>
      </c>
      <c r="E5298" s="227">
        <v>43434</v>
      </c>
      <c r="F5298" s="228">
        <v>0</v>
      </c>
      <c r="G5298" s="229">
        <v>2.4899999999999999E-2</v>
      </c>
    </row>
    <row r="5299" spans="1:7" x14ac:dyDescent="0.25">
      <c r="A5299" s="160" t="s">
        <v>6364</v>
      </c>
      <c r="B5299" s="160" t="s">
        <v>6376</v>
      </c>
      <c r="E5299" s="227">
        <v>43465</v>
      </c>
      <c r="F5299" s="228">
        <v>0</v>
      </c>
      <c r="G5299" s="229">
        <v>2.4899999999999999E-2</v>
      </c>
    </row>
    <row r="5300" spans="1:7" x14ac:dyDescent="0.25">
      <c r="A5300" s="160" t="s">
        <v>6377</v>
      </c>
      <c r="B5300" s="160" t="s">
        <v>6378</v>
      </c>
      <c r="E5300" s="227">
        <v>43131</v>
      </c>
      <c r="F5300" s="228">
        <v>0</v>
      </c>
      <c r="G5300" s="229">
        <v>2.4899999999999999E-2</v>
      </c>
    </row>
    <row r="5301" spans="1:7" x14ac:dyDescent="0.25">
      <c r="A5301" s="160" t="s">
        <v>6377</v>
      </c>
      <c r="B5301" s="160" t="s">
        <v>6379</v>
      </c>
      <c r="E5301" s="227">
        <v>43159</v>
      </c>
      <c r="F5301" s="228">
        <v>0</v>
      </c>
      <c r="G5301" s="229">
        <v>2.4899999999999999E-2</v>
      </c>
    </row>
    <row r="5302" spans="1:7" x14ac:dyDescent="0.25">
      <c r="A5302" s="160" t="s">
        <v>6377</v>
      </c>
      <c r="B5302" s="160" t="s">
        <v>6380</v>
      </c>
      <c r="E5302" s="227">
        <v>43190</v>
      </c>
      <c r="F5302" s="228">
        <v>0</v>
      </c>
      <c r="G5302" s="229">
        <v>2.4899999999999999E-2</v>
      </c>
    </row>
    <row r="5303" spans="1:7" x14ac:dyDescent="0.25">
      <c r="A5303" s="160" t="s">
        <v>6377</v>
      </c>
      <c r="B5303" s="160" t="s">
        <v>6381</v>
      </c>
      <c r="E5303" s="227">
        <v>43220</v>
      </c>
      <c r="F5303" s="228">
        <v>0</v>
      </c>
      <c r="G5303" s="229">
        <v>2.4899999999999999E-2</v>
      </c>
    </row>
    <row r="5304" spans="1:7" x14ac:dyDescent="0.25">
      <c r="A5304" s="160" t="s">
        <v>6377</v>
      </c>
      <c r="B5304" s="160" t="s">
        <v>6382</v>
      </c>
      <c r="E5304" s="227">
        <v>43251</v>
      </c>
      <c r="F5304" s="228">
        <v>0</v>
      </c>
      <c r="G5304" s="229">
        <v>2.4899999999999999E-2</v>
      </c>
    </row>
    <row r="5305" spans="1:7" x14ac:dyDescent="0.25">
      <c r="A5305" s="160" t="s">
        <v>6377</v>
      </c>
      <c r="B5305" s="160" t="s">
        <v>6383</v>
      </c>
      <c r="E5305" s="227">
        <v>43281</v>
      </c>
      <c r="F5305" s="228">
        <v>0</v>
      </c>
      <c r="G5305" s="229">
        <v>2.4899999999999999E-2</v>
      </c>
    </row>
    <row r="5306" spans="1:7" x14ac:dyDescent="0.25">
      <c r="A5306" s="160" t="s">
        <v>6377</v>
      </c>
      <c r="B5306" s="160" t="s">
        <v>6384</v>
      </c>
      <c r="E5306" s="227">
        <v>43312</v>
      </c>
      <c r="F5306" s="228">
        <v>0</v>
      </c>
      <c r="G5306" s="229">
        <v>2.4899999999999999E-2</v>
      </c>
    </row>
    <row r="5307" spans="1:7" x14ac:dyDescent="0.25">
      <c r="A5307" s="160" t="s">
        <v>6377</v>
      </c>
      <c r="B5307" s="160" t="s">
        <v>6385</v>
      </c>
      <c r="E5307" s="227">
        <v>43343</v>
      </c>
      <c r="F5307" s="228">
        <v>0</v>
      </c>
      <c r="G5307" s="229">
        <v>2.4899999999999999E-2</v>
      </c>
    </row>
    <row r="5308" spans="1:7" x14ac:dyDescent="0.25">
      <c r="A5308" s="160" t="s">
        <v>6377</v>
      </c>
      <c r="B5308" s="160" t="s">
        <v>6386</v>
      </c>
      <c r="E5308" s="227">
        <v>43373</v>
      </c>
      <c r="F5308" s="228">
        <v>0</v>
      </c>
      <c r="G5308" s="229">
        <v>2.4899999999999999E-2</v>
      </c>
    </row>
    <row r="5309" spans="1:7" x14ac:dyDescent="0.25">
      <c r="A5309" s="160" t="s">
        <v>6377</v>
      </c>
      <c r="B5309" s="160" t="s">
        <v>6387</v>
      </c>
      <c r="E5309" s="227">
        <v>43404</v>
      </c>
      <c r="F5309" s="228">
        <v>0</v>
      </c>
      <c r="G5309" s="229">
        <v>2.4899999999999999E-2</v>
      </c>
    </row>
    <row r="5310" spans="1:7" x14ac:dyDescent="0.25">
      <c r="A5310" s="160" t="s">
        <v>6377</v>
      </c>
      <c r="B5310" s="160" t="s">
        <v>6388</v>
      </c>
      <c r="E5310" s="227">
        <v>43434</v>
      </c>
      <c r="F5310" s="228">
        <v>0</v>
      </c>
      <c r="G5310" s="229">
        <v>2.4899999999999999E-2</v>
      </c>
    </row>
    <row r="5311" spans="1:7" x14ac:dyDescent="0.25">
      <c r="A5311" s="160" t="s">
        <v>6377</v>
      </c>
      <c r="B5311" s="160" t="s">
        <v>6389</v>
      </c>
      <c r="E5311" s="227">
        <v>43465</v>
      </c>
      <c r="F5311" s="228">
        <v>0</v>
      </c>
      <c r="G5311" s="229">
        <v>2.4899999999999999E-2</v>
      </c>
    </row>
    <row r="5312" spans="1:7" x14ac:dyDescent="0.25">
      <c r="A5312" s="160" t="s">
        <v>6390</v>
      </c>
      <c r="B5312" s="160" t="s">
        <v>6391</v>
      </c>
      <c r="E5312" s="227">
        <v>43131</v>
      </c>
      <c r="F5312" s="228">
        <v>0</v>
      </c>
      <c r="G5312" s="229">
        <v>2.4899999999999999E-2</v>
      </c>
    </row>
    <row r="5313" spans="1:7" x14ac:dyDescent="0.25">
      <c r="A5313" s="160" t="s">
        <v>6390</v>
      </c>
      <c r="B5313" s="160" t="s">
        <v>6392</v>
      </c>
      <c r="E5313" s="227">
        <v>43159</v>
      </c>
      <c r="F5313" s="228">
        <v>0</v>
      </c>
      <c r="G5313" s="229">
        <v>2.4899999999999999E-2</v>
      </c>
    </row>
    <row r="5314" spans="1:7" x14ac:dyDescent="0.25">
      <c r="A5314" s="160" t="s">
        <v>6390</v>
      </c>
      <c r="B5314" s="160" t="s">
        <v>6393</v>
      </c>
      <c r="E5314" s="227">
        <v>43190</v>
      </c>
      <c r="F5314" s="228">
        <v>0</v>
      </c>
      <c r="G5314" s="229">
        <v>2.4899999999999999E-2</v>
      </c>
    </row>
    <row r="5315" spans="1:7" x14ac:dyDescent="0.25">
      <c r="A5315" s="160" t="s">
        <v>6390</v>
      </c>
      <c r="B5315" s="160" t="s">
        <v>6394</v>
      </c>
      <c r="E5315" s="227">
        <v>43220</v>
      </c>
      <c r="F5315" s="228">
        <v>0</v>
      </c>
      <c r="G5315" s="229">
        <v>2.4899999999999999E-2</v>
      </c>
    </row>
    <row r="5316" spans="1:7" x14ac:dyDescent="0.25">
      <c r="A5316" s="160" t="s">
        <v>6390</v>
      </c>
      <c r="B5316" s="160" t="s">
        <v>6395</v>
      </c>
      <c r="E5316" s="227">
        <v>43251</v>
      </c>
      <c r="F5316" s="228">
        <v>0</v>
      </c>
      <c r="G5316" s="229">
        <v>2.4899999999999999E-2</v>
      </c>
    </row>
    <row r="5317" spans="1:7" x14ac:dyDescent="0.25">
      <c r="A5317" s="160" t="s">
        <v>6390</v>
      </c>
      <c r="B5317" s="160" t="s">
        <v>6396</v>
      </c>
      <c r="E5317" s="227">
        <v>43281</v>
      </c>
      <c r="F5317" s="228">
        <v>0</v>
      </c>
      <c r="G5317" s="229">
        <v>2.4899999999999999E-2</v>
      </c>
    </row>
    <row r="5318" spans="1:7" x14ac:dyDescent="0.25">
      <c r="A5318" s="160" t="s">
        <v>6390</v>
      </c>
      <c r="B5318" s="160" t="s">
        <v>6397</v>
      </c>
      <c r="E5318" s="227">
        <v>43312</v>
      </c>
      <c r="F5318" s="228">
        <v>0</v>
      </c>
      <c r="G5318" s="229">
        <v>2.4899999999999999E-2</v>
      </c>
    </row>
    <row r="5319" spans="1:7" x14ac:dyDescent="0.25">
      <c r="A5319" s="160" t="s">
        <v>6390</v>
      </c>
      <c r="B5319" s="160" t="s">
        <v>6398</v>
      </c>
      <c r="E5319" s="227">
        <v>43343</v>
      </c>
      <c r="F5319" s="228">
        <v>0</v>
      </c>
      <c r="G5319" s="229">
        <v>2.4899999999999999E-2</v>
      </c>
    </row>
    <row r="5320" spans="1:7" x14ac:dyDescent="0.25">
      <c r="A5320" s="160" t="s">
        <v>6390</v>
      </c>
      <c r="B5320" s="160" t="s">
        <v>6399</v>
      </c>
      <c r="E5320" s="227">
        <v>43373</v>
      </c>
      <c r="F5320" s="228">
        <v>0</v>
      </c>
      <c r="G5320" s="229">
        <v>2.4899999999999999E-2</v>
      </c>
    </row>
    <row r="5321" spans="1:7" x14ac:dyDescent="0.25">
      <c r="A5321" s="160" t="s">
        <v>6390</v>
      </c>
      <c r="B5321" s="160" t="s">
        <v>6400</v>
      </c>
      <c r="E5321" s="227">
        <v>43404</v>
      </c>
      <c r="F5321" s="228">
        <v>0</v>
      </c>
      <c r="G5321" s="229">
        <v>2.4899999999999999E-2</v>
      </c>
    </row>
    <row r="5322" spans="1:7" x14ac:dyDescent="0.25">
      <c r="A5322" s="160" t="s">
        <v>6390</v>
      </c>
      <c r="B5322" s="160" t="s">
        <v>6401</v>
      </c>
      <c r="E5322" s="227">
        <v>43434</v>
      </c>
      <c r="F5322" s="228">
        <v>0</v>
      </c>
      <c r="G5322" s="229">
        <v>2.4899999999999999E-2</v>
      </c>
    </row>
    <row r="5323" spans="1:7" x14ac:dyDescent="0.25">
      <c r="A5323" s="160" t="s">
        <v>6390</v>
      </c>
      <c r="B5323" s="160" t="s">
        <v>6402</v>
      </c>
      <c r="E5323" s="227">
        <v>43465</v>
      </c>
      <c r="F5323" s="228">
        <v>0</v>
      </c>
      <c r="G5323" s="229">
        <v>2.4899999999999999E-2</v>
      </c>
    </row>
    <row r="5324" spans="1:7" x14ac:dyDescent="0.25">
      <c r="A5324" s="160" t="s">
        <v>6403</v>
      </c>
      <c r="B5324" s="160" t="s">
        <v>6404</v>
      </c>
      <c r="E5324" s="227">
        <v>43131</v>
      </c>
      <c r="F5324" s="228">
        <v>0</v>
      </c>
      <c r="G5324" s="229">
        <v>2.4899999999999999E-2</v>
      </c>
    </row>
    <row r="5325" spans="1:7" x14ac:dyDescent="0.25">
      <c r="A5325" s="160" t="s">
        <v>6403</v>
      </c>
      <c r="B5325" s="160" t="s">
        <v>6405</v>
      </c>
      <c r="E5325" s="227">
        <v>43159</v>
      </c>
      <c r="F5325" s="228">
        <v>0</v>
      </c>
      <c r="G5325" s="229">
        <v>2.4899999999999999E-2</v>
      </c>
    </row>
    <row r="5326" spans="1:7" x14ac:dyDescent="0.25">
      <c r="A5326" s="160" t="s">
        <v>6403</v>
      </c>
      <c r="B5326" s="160" t="s">
        <v>6406</v>
      </c>
      <c r="E5326" s="227">
        <v>43190</v>
      </c>
      <c r="F5326" s="228">
        <v>0</v>
      </c>
      <c r="G5326" s="229">
        <v>2.4899999999999999E-2</v>
      </c>
    </row>
    <row r="5327" spans="1:7" x14ac:dyDescent="0.25">
      <c r="A5327" s="160" t="s">
        <v>6403</v>
      </c>
      <c r="B5327" s="160" t="s">
        <v>6407</v>
      </c>
      <c r="E5327" s="227">
        <v>43220</v>
      </c>
      <c r="F5327" s="228">
        <v>0</v>
      </c>
      <c r="G5327" s="229">
        <v>2.4899999999999999E-2</v>
      </c>
    </row>
    <row r="5328" spans="1:7" x14ac:dyDescent="0.25">
      <c r="A5328" s="160" t="s">
        <v>6403</v>
      </c>
      <c r="B5328" s="160" t="s">
        <v>6408</v>
      </c>
      <c r="E5328" s="227">
        <v>43251</v>
      </c>
      <c r="F5328" s="228">
        <v>0</v>
      </c>
      <c r="G5328" s="229">
        <v>2.4899999999999999E-2</v>
      </c>
    </row>
    <row r="5329" spans="1:7" x14ac:dyDescent="0.25">
      <c r="A5329" s="160" t="s">
        <v>6403</v>
      </c>
      <c r="B5329" s="160" t="s">
        <v>6409</v>
      </c>
      <c r="E5329" s="227">
        <v>43281</v>
      </c>
      <c r="F5329" s="228">
        <v>0</v>
      </c>
      <c r="G5329" s="229">
        <v>2.4899999999999999E-2</v>
      </c>
    </row>
    <row r="5330" spans="1:7" x14ac:dyDescent="0.25">
      <c r="A5330" s="160" t="s">
        <v>6403</v>
      </c>
      <c r="B5330" s="160" t="s">
        <v>6410</v>
      </c>
      <c r="E5330" s="227">
        <v>43312</v>
      </c>
      <c r="F5330" s="228">
        <v>0</v>
      </c>
      <c r="G5330" s="229">
        <v>2.4899999999999999E-2</v>
      </c>
    </row>
    <row r="5331" spans="1:7" x14ac:dyDescent="0.25">
      <c r="A5331" s="160" t="s">
        <v>6403</v>
      </c>
      <c r="B5331" s="160" t="s">
        <v>6411</v>
      </c>
      <c r="E5331" s="227">
        <v>43343</v>
      </c>
      <c r="F5331" s="228">
        <v>0</v>
      </c>
      <c r="G5331" s="229">
        <v>2.4899999999999999E-2</v>
      </c>
    </row>
    <row r="5332" spans="1:7" x14ac:dyDescent="0.25">
      <c r="A5332" s="160" t="s">
        <v>6403</v>
      </c>
      <c r="B5332" s="160" t="s">
        <v>6412</v>
      </c>
      <c r="E5332" s="227">
        <v>43373</v>
      </c>
      <c r="F5332" s="228">
        <v>0</v>
      </c>
      <c r="G5332" s="229">
        <v>2.4899999999999999E-2</v>
      </c>
    </row>
    <row r="5333" spans="1:7" x14ac:dyDescent="0.25">
      <c r="A5333" s="160" t="s">
        <v>6403</v>
      </c>
      <c r="B5333" s="160" t="s">
        <v>6413</v>
      </c>
      <c r="E5333" s="227">
        <v>43404</v>
      </c>
      <c r="F5333" s="228">
        <v>0</v>
      </c>
      <c r="G5333" s="229">
        <v>2.4899999999999999E-2</v>
      </c>
    </row>
    <row r="5334" spans="1:7" x14ac:dyDescent="0.25">
      <c r="A5334" s="160" t="s">
        <v>6403</v>
      </c>
      <c r="B5334" s="160" t="s">
        <v>6414</v>
      </c>
      <c r="E5334" s="227">
        <v>43434</v>
      </c>
      <c r="F5334" s="228">
        <v>0</v>
      </c>
      <c r="G5334" s="229">
        <v>2.4899999999999999E-2</v>
      </c>
    </row>
    <row r="5335" spans="1:7" x14ac:dyDescent="0.25">
      <c r="A5335" s="160" t="s">
        <v>6403</v>
      </c>
      <c r="B5335" s="160" t="s">
        <v>6415</v>
      </c>
      <c r="E5335" s="227">
        <v>43465</v>
      </c>
      <c r="F5335" s="228">
        <v>0</v>
      </c>
      <c r="G5335" s="229">
        <v>2.4899999999999999E-2</v>
      </c>
    </row>
    <row r="5336" spans="1:7" x14ac:dyDescent="0.25">
      <c r="A5336" s="160" t="s">
        <v>6416</v>
      </c>
      <c r="B5336" s="160" t="s">
        <v>6417</v>
      </c>
      <c r="E5336" s="227">
        <v>43131</v>
      </c>
      <c r="F5336" s="228">
        <v>0</v>
      </c>
      <c r="G5336" s="229">
        <v>2.4899999999999999E-2</v>
      </c>
    </row>
    <row r="5337" spans="1:7" x14ac:dyDescent="0.25">
      <c r="A5337" s="160" t="s">
        <v>6416</v>
      </c>
      <c r="B5337" s="160" t="s">
        <v>6418</v>
      </c>
      <c r="E5337" s="227">
        <v>43159</v>
      </c>
      <c r="F5337" s="228">
        <v>0</v>
      </c>
      <c r="G5337" s="229">
        <v>2.4899999999999999E-2</v>
      </c>
    </row>
    <row r="5338" spans="1:7" x14ac:dyDescent="0.25">
      <c r="A5338" s="160" t="s">
        <v>6416</v>
      </c>
      <c r="B5338" s="160" t="s">
        <v>6419</v>
      </c>
      <c r="E5338" s="227">
        <v>43190</v>
      </c>
      <c r="F5338" s="228">
        <v>0</v>
      </c>
      <c r="G5338" s="229">
        <v>2.4899999999999999E-2</v>
      </c>
    </row>
    <row r="5339" spans="1:7" x14ac:dyDescent="0.25">
      <c r="A5339" s="160" t="s">
        <v>6416</v>
      </c>
      <c r="B5339" s="160" t="s">
        <v>6420</v>
      </c>
      <c r="E5339" s="227">
        <v>43220</v>
      </c>
      <c r="F5339" s="228">
        <v>0</v>
      </c>
      <c r="G5339" s="229">
        <v>2.4899999999999999E-2</v>
      </c>
    </row>
    <row r="5340" spans="1:7" x14ac:dyDescent="0.25">
      <c r="A5340" s="160" t="s">
        <v>6416</v>
      </c>
      <c r="B5340" s="160" t="s">
        <v>6421</v>
      </c>
      <c r="E5340" s="227">
        <v>43251</v>
      </c>
      <c r="F5340" s="228">
        <v>0</v>
      </c>
      <c r="G5340" s="229">
        <v>2.4899999999999999E-2</v>
      </c>
    </row>
    <row r="5341" spans="1:7" x14ac:dyDescent="0.25">
      <c r="A5341" s="160" t="s">
        <v>6416</v>
      </c>
      <c r="B5341" s="160" t="s">
        <v>6422</v>
      </c>
      <c r="E5341" s="227">
        <v>43281</v>
      </c>
      <c r="F5341" s="228">
        <v>0</v>
      </c>
      <c r="G5341" s="229">
        <v>2.4899999999999999E-2</v>
      </c>
    </row>
    <row r="5342" spans="1:7" x14ac:dyDescent="0.25">
      <c r="A5342" s="160" t="s">
        <v>6416</v>
      </c>
      <c r="B5342" s="160" t="s">
        <v>6423</v>
      </c>
      <c r="E5342" s="227">
        <v>43312</v>
      </c>
      <c r="F5342" s="228">
        <v>0</v>
      </c>
      <c r="G5342" s="229">
        <v>2.4899999999999999E-2</v>
      </c>
    </row>
    <row r="5343" spans="1:7" x14ac:dyDescent="0.25">
      <c r="A5343" s="160" t="s">
        <v>6416</v>
      </c>
      <c r="B5343" s="160" t="s">
        <v>6424</v>
      </c>
      <c r="E5343" s="227">
        <v>43343</v>
      </c>
      <c r="F5343" s="228">
        <v>0</v>
      </c>
      <c r="G5343" s="229">
        <v>2.4899999999999999E-2</v>
      </c>
    </row>
    <row r="5344" spans="1:7" x14ac:dyDescent="0.25">
      <c r="A5344" s="160" t="s">
        <v>6416</v>
      </c>
      <c r="B5344" s="160" t="s">
        <v>6425</v>
      </c>
      <c r="E5344" s="227">
        <v>43373</v>
      </c>
      <c r="F5344" s="228">
        <v>0</v>
      </c>
      <c r="G5344" s="229">
        <v>2.4899999999999999E-2</v>
      </c>
    </row>
    <row r="5345" spans="1:7" x14ac:dyDescent="0.25">
      <c r="A5345" s="160" t="s">
        <v>6416</v>
      </c>
      <c r="B5345" s="160" t="s">
        <v>6426</v>
      </c>
      <c r="E5345" s="227">
        <v>43404</v>
      </c>
      <c r="F5345" s="228">
        <v>0</v>
      </c>
      <c r="G5345" s="229">
        <v>2.4899999999999999E-2</v>
      </c>
    </row>
    <row r="5346" spans="1:7" x14ac:dyDescent="0.25">
      <c r="A5346" s="160" t="s">
        <v>6416</v>
      </c>
      <c r="B5346" s="160" t="s">
        <v>6427</v>
      </c>
      <c r="E5346" s="227">
        <v>43434</v>
      </c>
      <c r="F5346" s="228">
        <v>0</v>
      </c>
      <c r="G5346" s="229">
        <v>2.4899999999999999E-2</v>
      </c>
    </row>
    <row r="5347" spans="1:7" x14ac:dyDescent="0.25">
      <c r="A5347" s="160" t="s">
        <v>6416</v>
      </c>
      <c r="B5347" s="160" t="s">
        <v>6428</v>
      </c>
      <c r="E5347" s="227">
        <v>43465</v>
      </c>
      <c r="F5347" s="228">
        <v>0</v>
      </c>
      <c r="G5347" s="229">
        <v>2.4899999999999999E-2</v>
      </c>
    </row>
    <row r="5348" spans="1:7" x14ac:dyDescent="0.25">
      <c r="A5348" s="160" t="s">
        <v>6429</v>
      </c>
      <c r="B5348" s="160" t="s">
        <v>6430</v>
      </c>
      <c r="E5348" s="227">
        <v>43131</v>
      </c>
      <c r="F5348" s="228">
        <v>0</v>
      </c>
      <c r="G5348" s="229">
        <v>2.4899999999999999E-2</v>
      </c>
    </row>
    <row r="5349" spans="1:7" x14ac:dyDescent="0.25">
      <c r="A5349" s="160" t="s">
        <v>6429</v>
      </c>
      <c r="B5349" s="160" t="s">
        <v>6431</v>
      </c>
      <c r="E5349" s="227">
        <v>43159</v>
      </c>
      <c r="F5349" s="228">
        <v>0</v>
      </c>
      <c r="G5349" s="229">
        <v>2.4899999999999999E-2</v>
      </c>
    </row>
    <row r="5350" spans="1:7" x14ac:dyDescent="0.25">
      <c r="A5350" s="160" t="s">
        <v>6429</v>
      </c>
      <c r="B5350" s="160" t="s">
        <v>6432</v>
      </c>
      <c r="E5350" s="227">
        <v>43190</v>
      </c>
      <c r="F5350" s="228">
        <v>0</v>
      </c>
      <c r="G5350" s="229">
        <v>2.4899999999999999E-2</v>
      </c>
    </row>
    <row r="5351" spans="1:7" x14ac:dyDescent="0.25">
      <c r="A5351" s="160" t="s">
        <v>6429</v>
      </c>
      <c r="B5351" s="160" t="s">
        <v>6433</v>
      </c>
      <c r="E5351" s="227">
        <v>43220</v>
      </c>
      <c r="F5351" s="228">
        <v>0</v>
      </c>
      <c r="G5351" s="229">
        <v>2.4899999999999999E-2</v>
      </c>
    </row>
    <row r="5352" spans="1:7" x14ac:dyDescent="0.25">
      <c r="A5352" s="160" t="s">
        <v>6429</v>
      </c>
      <c r="B5352" s="160" t="s">
        <v>6434</v>
      </c>
      <c r="E5352" s="227">
        <v>43251</v>
      </c>
      <c r="F5352" s="228">
        <v>0</v>
      </c>
      <c r="G5352" s="229">
        <v>2.4899999999999999E-2</v>
      </c>
    </row>
    <row r="5353" spans="1:7" x14ac:dyDescent="0.25">
      <c r="A5353" s="160" t="s">
        <v>6429</v>
      </c>
      <c r="B5353" s="160" t="s">
        <v>6435</v>
      </c>
      <c r="E5353" s="227">
        <v>43281</v>
      </c>
      <c r="F5353" s="228">
        <v>0</v>
      </c>
      <c r="G5353" s="229">
        <v>2.4899999999999999E-2</v>
      </c>
    </row>
    <row r="5354" spans="1:7" x14ac:dyDescent="0.25">
      <c r="A5354" s="160" t="s">
        <v>6429</v>
      </c>
      <c r="B5354" s="160" t="s">
        <v>6436</v>
      </c>
      <c r="E5354" s="227">
        <v>43312</v>
      </c>
      <c r="F5354" s="228">
        <v>0</v>
      </c>
      <c r="G5354" s="229">
        <v>2.4899999999999999E-2</v>
      </c>
    </row>
    <row r="5355" spans="1:7" x14ac:dyDescent="0.25">
      <c r="A5355" s="160" t="s">
        <v>6429</v>
      </c>
      <c r="B5355" s="160" t="s">
        <v>6437</v>
      </c>
      <c r="E5355" s="227">
        <v>43343</v>
      </c>
      <c r="F5355" s="228">
        <v>0</v>
      </c>
      <c r="G5355" s="229">
        <v>2.4899999999999999E-2</v>
      </c>
    </row>
    <row r="5356" spans="1:7" x14ac:dyDescent="0.25">
      <c r="A5356" s="160" t="s">
        <v>6429</v>
      </c>
      <c r="B5356" s="160" t="s">
        <v>6438</v>
      </c>
      <c r="E5356" s="227">
        <v>43373</v>
      </c>
      <c r="F5356" s="228">
        <v>0</v>
      </c>
      <c r="G5356" s="229">
        <v>2.4899999999999999E-2</v>
      </c>
    </row>
    <row r="5357" spans="1:7" x14ac:dyDescent="0.25">
      <c r="A5357" s="160" t="s">
        <v>6429</v>
      </c>
      <c r="B5357" s="160" t="s">
        <v>6439</v>
      </c>
      <c r="E5357" s="227">
        <v>43404</v>
      </c>
      <c r="F5357" s="228">
        <v>0</v>
      </c>
      <c r="G5357" s="229">
        <v>2.4899999999999999E-2</v>
      </c>
    </row>
    <row r="5358" spans="1:7" x14ac:dyDescent="0.25">
      <c r="A5358" s="160" t="s">
        <v>6429</v>
      </c>
      <c r="B5358" s="160" t="s">
        <v>6440</v>
      </c>
      <c r="E5358" s="227">
        <v>43434</v>
      </c>
      <c r="F5358" s="228">
        <v>0</v>
      </c>
      <c r="G5358" s="229">
        <v>2.4899999999999999E-2</v>
      </c>
    </row>
    <row r="5359" spans="1:7" x14ac:dyDescent="0.25">
      <c r="A5359" s="160" t="s">
        <v>6429</v>
      </c>
      <c r="B5359" s="160" t="s">
        <v>6441</v>
      </c>
      <c r="E5359" s="227">
        <v>43465</v>
      </c>
      <c r="F5359" s="228">
        <v>0</v>
      </c>
      <c r="G5359" s="229">
        <v>2.4899999999999999E-2</v>
      </c>
    </row>
    <row r="5360" spans="1:7" x14ac:dyDescent="0.25">
      <c r="A5360" s="160" t="s">
        <v>6442</v>
      </c>
      <c r="B5360" s="160" t="s">
        <v>6443</v>
      </c>
      <c r="E5360" s="227">
        <v>43131</v>
      </c>
      <c r="F5360" s="228">
        <v>135.51</v>
      </c>
      <c r="G5360" s="229">
        <v>2.4899999999999999E-2</v>
      </c>
    </row>
    <row r="5361" spans="1:7" x14ac:dyDescent="0.25">
      <c r="A5361" s="160" t="s">
        <v>6442</v>
      </c>
      <c r="B5361" s="160" t="s">
        <v>6444</v>
      </c>
      <c r="E5361" s="227">
        <v>43159</v>
      </c>
      <c r="F5361" s="228">
        <v>135.51</v>
      </c>
      <c r="G5361" s="229">
        <v>2.4899999999999999E-2</v>
      </c>
    </row>
    <row r="5362" spans="1:7" x14ac:dyDescent="0.25">
      <c r="A5362" s="160" t="s">
        <v>6442</v>
      </c>
      <c r="B5362" s="160" t="s">
        <v>6445</v>
      </c>
      <c r="E5362" s="227">
        <v>43190</v>
      </c>
      <c r="F5362" s="228">
        <v>135.51</v>
      </c>
      <c r="G5362" s="229">
        <v>2.4899999999999999E-2</v>
      </c>
    </row>
    <row r="5363" spans="1:7" x14ac:dyDescent="0.25">
      <c r="A5363" s="160" t="s">
        <v>6442</v>
      </c>
      <c r="B5363" s="160" t="s">
        <v>6446</v>
      </c>
      <c r="E5363" s="227">
        <v>43220</v>
      </c>
      <c r="F5363" s="228">
        <v>135.51</v>
      </c>
      <c r="G5363" s="229">
        <v>2.4899999999999999E-2</v>
      </c>
    </row>
    <row r="5364" spans="1:7" x14ac:dyDescent="0.25">
      <c r="A5364" s="160" t="s">
        <v>6442</v>
      </c>
      <c r="B5364" s="160" t="s">
        <v>6447</v>
      </c>
      <c r="E5364" s="227">
        <v>43251</v>
      </c>
      <c r="F5364" s="228">
        <v>135.51</v>
      </c>
      <c r="G5364" s="229">
        <v>2.4899999999999999E-2</v>
      </c>
    </row>
    <row r="5365" spans="1:7" x14ac:dyDescent="0.25">
      <c r="A5365" s="160" t="s">
        <v>6442</v>
      </c>
      <c r="B5365" s="160" t="s">
        <v>6448</v>
      </c>
      <c r="E5365" s="227">
        <v>43281</v>
      </c>
      <c r="F5365" s="228">
        <v>135.51</v>
      </c>
      <c r="G5365" s="229">
        <v>2.4899999999999999E-2</v>
      </c>
    </row>
    <row r="5366" spans="1:7" x14ac:dyDescent="0.25">
      <c r="A5366" s="160" t="s">
        <v>6442</v>
      </c>
      <c r="B5366" s="160" t="s">
        <v>6449</v>
      </c>
      <c r="E5366" s="227">
        <v>43312</v>
      </c>
      <c r="F5366" s="228">
        <v>135.51</v>
      </c>
      <c r="G5366" s="229">
        <v>2.4899999999999999E-2</v>
      </c>
    </row>
    <row r="5367" spans="1:7" x14ac:dyDescent="0.25">
      <c r="A5367" s="160" t="s">
        <v>6442</v>
      </c>
      <c r="B5367" s="160" t="s">
        <v>6450</v>
      </c>
      <c r="E5367" s="227">
        <v>43343</v>
      </c>
      <c r="F5367" s="228">
        <v>135.51</v>
      </c>
      <c r="G5367" s="229">
        <v>2.4899999999999999E-2</v>
      </c>
    </row>
    <row r="5368" spans="1:7" x14ac:dyDescent="0.25">
      <c r="A5368" s="160" t="s">
        <v>6442</v>
      </c>
      <c r="B5368" s="160" t="s">
        <v>6451</v>
      </c>
      <c r="E5368" s="227">
        <v>43373</v>
      </c>
      <c r="F5368" s="228">
        <v>135.51</v>
      </c>
      <c r="G5368" s="229">
        <v>2.4899999999999999E-2</v>
      </c>
    </row>
    <row r="5369" spans="1:7" x14ac:dyDescent="0.25">
      <c r="A5369" s="160" t="s">
        <v>6442</v>
      </c>
      <c r="B5369" s="160" t="s">
        <v>6452</v>
      </c>
      <c r="E5369" s="227">
        <v>43404</v>
      </c>
      <c r="F5369" s="228">
        <v>135.51</v>
      </c>
      <c r="G5369" s="229">
        <v>2.4899999999999999E-2</v>
      </c>
    </row>
    <row r="5370" spans="1:7" x14ac:dyDescent="0.25">
      <c r="A5370" s="160" t="s">
        <v>6442</v>
      </c>
      <c r="B5370" s="160" t="s">
        <v>6453</v>
      </c>
      <c r="E5370" s="227">
        <v>43434</v>
      </c>
      <c r="F5370" s="228">
        <v>135.51</v>
      </c>
      <c r="G5370" s="229">
        <v>2.4899999999999999E-2</v>
      </c>
    </row>
    <row r="5371" spans="1:7" x14ac:dyDescent="0.25">
      <c r="A5371" s="160" t="s">
        <v>6442</v>
      </c>
      <c r="B5371" s="160" t="s">
        <v>6454</v>
      </c>
      <c r="E5371" s="227">
        <v>43465</v>
      </c>
      <c r="F5371" s="228">
        <v>135.51</v>
      </c>
      <c r="G5371" s="229">
        <v>2.4899999999999999E-2</v>
      </c>
    </row>
    <row r="5372" spans="1:7" x14ac:dyDescent="0.25">
      <c r="A5372" s="160" t="s">
        <v>6455</v>
      </c>
      <c r="B5372" s="160" t="s">
        <v>6456</v>
      </c>
      <c r="E5372" s="227">
        <v>43131</v>
      </c>
      <c r="F5372" s="228">
        <v>190900060.12</v>
      </c>
      <c r="G5372" s="229">
        <v>2.4899999999999999E-2</v>
      </c>
    </row>
    <row r="5373" spans="1:7" x14ac:dyDescent="0.25">
      <c r="A5373" s="160" t="s">
        <v>6455</v>
      </c>
      <c r="B5373" s="160" t="s">
        <v>6457</v>
      </c>
      <c r="E5373" s="227">
        <v>43159</v>
      </c>
      <c r="F5373" s="228">
        <v>190896458.62</v>
      </c>
      <c r="G5373" s="229">
        <v>2.4899999999999999E-2</v>
      </c>
    </row>
    <row r="5374" spans="1:7" x14ac:dyDescent="0.25">
      <c r="A5374" s="160" t="s">
        <v>6455</v>
      </c>
      <c r="B5374" s="160" t="s">
        <v>6458</v>
      </c>
      <c r="E5374" s="227">
        <v>43190</v>
      </c>
      <c r="F5374" s="228">
        <v>190860343.91</v>
      </c>
      <c r="G5374" s="229">
        <v>2.4899999999999999E-2</v>
      </c>
    </row>
    <row r="5375" spans="1:7" x14ac:dyDescent="0.25">
      <c r="A5375" s="160" t="s">
        <v>6455</v>
      </c>
      <c r="B5375" s="160" t="s">
        <v>6459</v>
      </c>
      <c r="E5375" s="227">
        <v>43220</v>
      </c>
      <c r="F5375" s="228">
        <v>189785036.47999999</v>
      </c>
      <c r="G5375" s="229">
        <v>2.4899999999999999E-2</v>
      </c>
    </row>
    <row r="5376" spans="1:7" x14ac:dyDescent="0.25">
      <c r="A5376" s="160" t="s">
        <v>6455</v>
      </c>
      <c r="B5376" s="160" t="s">
        <v>6460</v>
      </c>
      <c r="E5376" s="227">
        <v>43251</v>
      </c>
      <c r="F5376" s="228">
        <v>188738944.49000001</v>
      </c>
      <c r="G5376" s="229">
        <v>2.4899999999999999E-2</v>
      </c>
    </row>
    <row r="5377" spans="1:7" x14ac:dyDescent="0.25">
      <c r="A5377" s="160" t="s">
        <v>6455</v>
      </c>
      <c r="B5377" s="160" t="s">
        <v>6461</v>
      </c>
      <c r="E5377" s="227">
        <v>43281</v>
      </c>
      <c r="F5377" s="228">
        <v>188714733.75999999</v>
      </c>
      <c r="G5377" s="229">
        <v>2.4899999999999999E-2</v>
      </c>
    </row>
    <row r="5378" spans="1:7" x14ac:dyDescent="0.25">
      <c r="A5378" s="160" t="s">
        <v>6455</v>
      </c>
      <c r="B5378" s="160" t="s">
        <v>6462</v>
      </c>
      <c r="E5378" s="227">
        <v>43312</v>
      </c>
      <c r="F5378" s="228">
        <v>188400073.41</v>
      </c>
      <c r="G5378" s="229">
        <v>2.4899999999999999E-2</v>
      </c>
    </row>
    <row r="5379" spans="1:7" x14ac:dyDescent="0.25">
      <c r="A5379" s="160" t="s">
        <v>6455</v>
      </c>
      <c r="B5379" s="160" t="s">
        <v>6463</v>
      </c>
      <c r="E5379" s="227">
        <v>43343</v>
      </c>
      <c r="F5379" s="228">
        <v>188062619.22999999</v>
      </c>
      <c r="G5379" s="229">
        <v>2.4899999999999999E-2</v>
      </c>
    </row>
    <row r="5380" spans="1:7" x14ac:dyDescent="0.25">
      <c r="A5380" s="160" t="s">
        <v>6455</v>
      </c>
      <c r="B5380" s="160" t="s">
        <v>6464</v>
      </c>
      <c r="E5380" s="227">
        <v>43373</v>
      </c>
      <c r="F5380" s="228">
        <v>187915040.56999999</v>
      </c>
      <c r="G5380" s="229">
        <v>2.4899999999999999E-2</v>
      </c>
    </row>
    <row r="5381" spans="1:7" x14ac:dyDescent="0.25">
      <c r="A5381" s="160" t="s">
        <v>6455</v>
      </c>
      <c r="B5381" s="160" t="s">
        <v>6465</v>
      </c>
      <c r="E5381" s="227">
        <v>43404</v>
      </c>
      <c r="F5381" s="228">
        <v>187804996.19</v>
      </c>
      <c r="G5381" s="229">
        <v>2.4899999999999999E-2</v>
      </c>
    </row>
    <row r="5382" spans="1:7" x14ac:dyDescent="0.25">
      <c r="A5382" s="160" t="s">
        <v>6455</v>
      </c>
      <c r="B5382" s="160" t="s">
        <v>6466</v>
      </c>
      <c r="E5382" s="227">
        <v>43434</v>
      </c>
      <c r="F5382" s="228">
        <v>187798823.68000001</v>
      </c>
      <c r="G5382" s="229">
        <v>2.4899999999999999E-2</v>
      </c>
    </row>
    <row r="5383" spans="1:7" x14ac:dyDescent="0.25">
      <c r="A5383" s="160" t="s">
        <v>6455</v>
      </c>
      <c r="B5383" s="160" t="s">
        <v>6467</v>
      </c>
      <c r="E5383" s="227">
        <v>43465</v>
      </c>
      <c r="F5383" s="228">
        <v>187798823.68000001</v>
      </c>
      <c r="G5383" s="229">
        <v>2.4899999999999999E-2</v>
      </c>
    </row>
    <row r="5384" spans="1:7" x14ac:dyDescent="0.25">
      <c r="A5384" s="160" t="s">
        <v>6468</v>
      </c>
      <c r="B5384" s="160" t="s">
        <v>6469</v>
      </c>
      <c r="E5384" s="227">
        <v>43131</v>
      </c>
      <c r="F5384" s="228">
        <v>405246.36</v>
      </c>
      <c r="G5384" s="229">
        <v>2.46E-2</v>
      </c>
    </row>
    <row r="5385" spans="1:7" x14ac:dyDescent="0.25">
      <c r="A5385" s="160" t="s">
        <v>6468</v>
      </c>
      <c r="B5385" s="160" t="s">
        <v>6470</v>
      </c>
      <c r="E5385" s="227">
        <v>43159</v>
      </c>
      <c r="F5385" s="228">
        <v>405246.36</v>
      </c>
      <c r="G5385" s="229">
        <v>2.46E-2</v>
      </c>
    </row>
    <row r="5386" spans="1:7" x14ac:dyDescent="0.25">
      <c r="A5386" s="160" t="s">
        <v>6468</v>
      </c>
      <c r="B5386" s="160" t="s">
        <v>6471</v>
      </c>
      <c r="E5386" s="227">
        <v>43190</v>
      </c>
      <c r="F5386" s="228">
        <v>405246.36</v>
      </c>
      <c r="G5386" s="229">
        <v>2.46E-2</v>
      </c>
    </row>
    <row r="5387" spans="1:7" x14ac:dyDescent="0.25">
      <c r="A5387" s="160" t="s">
        <v>6468</v>
      </c>
      <c r="B5387" s="160" t="s">
        <v>6472</v>
      </c>
      <c r="E5387" s="227">
        <v>43220</v>
      </c>
      <c r="F5387" s="228">
        <v>405246.36</v>
      </c>
      <c r="G5387" s="229">
        <v>2.46E-2</v>
      </c>
    </row>
    <row r="5388" spans="1:7" x14ac:dyDescent="0.25">
      <c r="A5388" s="160" t="s">
        <v>6468</v>
      </c>
      <c r="B5388" s="160" t="s">
        <v>6473</v>
      </c>
      <c r="E5388" s="227">
        <v>43251</v>
      </c>
      <c r="F5388" s="228">
        <v>405246.36</v>
      </c>
      <c r="G5388" s="229">
        <v>2.46E-2</v>
      </c>
    </row>
    <row r="5389" spans="1:7" x14ac:dyDescent="0.25">
      <c r="A5389" s="160" t="s">
        <v>6468</v>
      </c>
      <c r="B5389" s="160" t="s">
        <v>6474</v>
      </c>
      <c r="E5389" s="227">
        <v>43281</v>
      </c>
      <c r="F5389" s="228">
        <v>405246.36</v>
      </c>
      <c r="G5389" s="229">
        <v>2.46E-2</v>
      </c>
    </row>
    <row r="5390" spans="1:7" x14ac:dyDescent="0.25">
      <c r="A5390" s="160" t="s">
        <v>6468</v>
      </c>
      <c r="B5390" s="160" t="s">
        <v>6475</v>
      </c>
      <c r="E5390" s="227">
        <v>43312</v>
      </c>
      <c r="F5390" s="228">
        <v>405246.36</v>
      </c>
      <c r="G5390" s="229">
        <v>2.46E-2</v>
      </c>
    </row>
    <row r="5391" spans="1:7" x14ac:dyDescent="0.25">
      <c r="A5391" s="160" t="s">
        <v>6468</v>
      </c>
      <c r="B5391" s="160" t="s">
        <v>6476</v>
      </c>
      <c r="E5391" s="227">
        <v>43343</v>
      </c>
      <c r="F5391" s="228">
        <v>405246.36</v>
      </c>
      <c r="G5391" s="229">
        <v>2.46E-2</v>
      </c>
    </row>
    <row r="5392" spans="1:7" x14ac:dyDescent="0.25">
      <c r="A5392" s="160" t="s">
        <v>6468</v>
      </c>
      <c r="B5392" s="160" t="s">
        <v>6477</v>
      </c>
      <c r="E5392" s="227">
        <v>43373</v>
      </c>
      <c r="F5392" s="228">
        <v>405246.36</v>
      </c>
      <c r="G5392" s="229">
        <v>2.46E-2</v>
      </c>
    </row>
    <row r="5393" spans="1:7" x14ac:dyDescent="0.25">
      <c r="A5393" s="160" t="s">
        <v>6468</v>
      </c>
      <c r="B5393" s="160" t="s">
        <v>6478</v>
      </c>
      <c r="E5393" s="227">
        <v>43404</v>
      </c>
      <c r="F5393" s="228">
        <v>405246.36</v>
      </c>
      <c r="G5393" s="229">
        <v>2.46E-2</v>
      </c>
    </row>
    <row r="5394" spans="1:7" x14ac:dyDescent="0.25">
      <c r="A5394" s="160" t="s">
        <v>6468</v>
      </c>
      <c r="B5394" s="160" t="s">
        <v>6479</v>
      </c>
      <c r="E5394" s="227">
        <v>43434</v>
      </c>
      <c r="F5394" s="228">
        <v>405246.36</v>
      </c>
      <c r="G5394" s="229">
        <v>2.46E-2</v>
      </c>
    </row>
    <row r="5395" spans="1:7" x14ac:dyDescent="0.25">
      <c r="A5395" s="160" t="s">
        <v>6468</v>
      </c>
      <c r="B5395" s="160" t="s">
        <v>6480</v>
      </c>
      <c r="E5395" s="227">
        <v>43465</v>
      </c>
      <c r="F5395" s="228">
        <v>405246.36</v>
      </c>
      <c r="G5395" s="229">
        <v>2.46E-2</v>
      </c>
    </row>
    <row r="5396" spans="1:7" x14ac:dyDescent="0.25">
      <c r="A5396" s="160" t="s">
        <v>6481</v>
      </c>
      <c r="B5396" s="160" t="s">
        <v>6482</v>
      </c>
      <c r="E5396" s="227">
        <v>43131</v>
      </c>
      <c r="F5396" s="228">
        <v>144100.1</v>
      </c>
      <c r="G5396" s="229">
        <v>2.0799999999999999E-2</v>
      </c>
    </row>
    <row r="5397" spans="1:7" x14ac:dyDescent="0.25">
      <c r="A5397" s="160" t="s">
        <v>6481</v>
      </c>
      <c r="B5397" s="160" t="s">
        <v>6483</v>
      </c>
      <c r="E5397" s="227">
        <v>43159</v>
      </c>
      <c r="F5397" s="228">
        <v>144100.1</v>
      </c>
      <c r="G5397" s="229">
        <v>2.0799999999999999E-2</v>
      </c>
    </row>
    <row r="5398" spans="1:7" x14ac:dyDescent="0.25">
      <c r="A5398" s="160" t="s">
        <v>6481</v>
      </c>
      <c r="B5398" s="160" t="s">
        <v>6484</v>
      </c>
      <c r="E5398" s="227">
        <v>43190</v>
      </c>
      <c r="F5398" s="228">
        <v>144100.1</v>
      </c>
      <c r="G5398" s="229">
        <v>2.0799999999999999E-2</v>
      </c>
    </row>
    <row r="5399" spans="1:7" x14ac:dyDescent="0.25">
      <c r="A5399" s="160" t="s">
        <v>6481</v>
      </c>
      <c r="B5399" s="160" t="s">
        <v>6485</v>
      </c>
      <c r="E5399" s="227">
        <v>43220</v>
      </c>
      <c r="F5399" s="228">
        <v>144100.1</v>
      </c>
      <c r="G5399" s="229">
        <v>2.0799999999999999E-2</v>
      </c>
    </row>
    <row r="5400" spans="1:7" x14ac:dyDescent="0.25">
      <c r="A5400" s="160" t="s">
        <v>6481</v>
      </c>
      <c r="B5400" s="160" t="s">
        <v>6486</v>
      </c>
      <c r="E5400" s="227">
        <v>43251</v>
      </c>
      <c r="F5400" s="228">
        <v>144100.1</v>
      </c>
      <c r="G5400" s="229">
        <v>2.0799999999999999E-2</v>
      </c>
    </row>
    <row r="5401" spans="1:7" x14ac:dyDescent="0.25">
      <c r="A5401" s="160" t="s">
        <v>6481</v>
      </c>
      <c r="B5401" s="160" t="s">
        <v>6487</v>
      </c>
      <c r="E5401" s="227">
        <v>43281</v>
      </c>
      <c r="F5401" s="228">
        <v>144100.1</v>
      </c>
      <c r="G5401" s="229">
        <v>2.0799999999999999E-2</v>
      </c>
    </row>
    <row r="5402" spans="1:7" x14ac:dyDescent="0.25">
      <c r="A5402" s="160" t="s">
        <v>6481</v>
      </c>
      <c r="B5402" s="160" t="s">
        <v>6488</v>
      </c>
      <c r="E5402" s="227">
        <v>43312</v>
      </c>
      <c r="F5402" s="228">
        <v>144100.1</v>
      </c>
      <c r="G5402" s="229">
        <v>2.0799999999999999E-2</v>
      </c>
    </row>
    <row r="5403" spans="1:7" x14ac:dyDescent="0.25">
      <c r="A5403" s="160" t="s">
        <v>6481</v>
      </c>
      <c r="B5403" s="160" t="s">
        <v>6489</v>
      </c>
      <c r="E5403" s="227">
        <v>43343</v>
      </c>
      <c r="F5403" s="228">
        <v>144100.1</v>
      </c>
      <c r="G5403" s="229">
        <v>2.0799999999999999E-2</v>
      </c>
    </row>
    <row r="5404" spans="1:7" x14ac:dyDescent="0.25">
      <c r="A5404" s="160" t="s">
        <v>6481</v>
      </c>
      <c r="B5404" s="160" t="s">
        <v>6490</v>
      </c>
      <c r="E5404" s="227">
        <v>43373</v>
      </c>
      <c r="F5404" s="228">
        <v>144100.1</v>
      </c>
      <c r="G5404" s="229">
        <v>2.0799999999999999E-2</v>
      </c>
    </row>
    <row r="5405" spans="1:7" x14ac:dyDescent="0.25">
      <c r="A5405" s="160" t="s">
        <v>6481</v>
      </c>
      <c r="B5405" s="160" t="s">
        <v>6491</v>
      </c>
      <c r="E5405" s="227">
        <v>43404</v>
      </c>
      <c r="F5405" s="228">
        <v>144100.1</v>
      </c>
      <c r="G5405" s="229">
        <v>2.0799999999999999E-2</v>
      </c>
    </row>
    <row r="5406" spans="1:7" x14ac:dyDescent="0.25">
      <c r="A5406" s="160" t="s">
        <v>6481</v>
      </c>
      <c r="B5406" s="160" t="s">
        <v>6492</v>
      </c>
      <c r="E5406" s="227">
        <v>43434</v>
      </c>
      <c r="F5406" s="228">
        <v>144100.1</v>
      </c>
      <c r="G5406" s="229">
        <v>2.0799999999999999E-2</v>
      </c>
    </row>
    <row r="5407" spans="1:7" x14ac:dyDescent="0.25">
      <c r="A5407" s="160" t="s">
        <v>6481</v>
      </c>
      <c r="B5407" s="160" t="s">
        <v>6493</v>
      </c>
      <c r="E5407" s="227">
        <v>43465</v>
      </c>
      <c r="F5407" s="228">
        <v>144100.1</v>
      </c>
      <c r="G5407" s="229">
        <v>2.0799999999999999E-2</v>
      </c>
    </row>
    <row r="5408" spans="1:7" x14ac:dyDescent="0.25">
      <c r="A5408" s="160" t="s">
        <v>6494</v>
      </c>
      <c r="B5408" s="160" t="s">
        <v>6495</v>
      </c>
      <c r="E5408" s="227">
        <v>43131</v>
      </c>
      <c r="F5408" s="228">
        <v>134338.09</v>
      </c>
      <c r="G5408" s="229">
        <v>2.0799999999999999E-2</v>
      </c>
    </row>
    <row r="5409" spans="1:7" x14ac:dyDescent="0.25">
      <c r="A5409" s="160" t="s">
        <v>6494</v>
      </c>
      <c r="B5409" s="160" t="s">
        <v>6496</v>
      </c>
      <c r="E5409" s="227">
        <v>43159</v>
      </c>
      <c r="F5409" s="228">
        <v>134338.09</v>
      </c>
      <c r="G5409" s="229">
        <v>2.0799999999999999E-2</v>
      </c>
    </row>
    <row r="5410" spans="1:7" x14ac:dyDescent="0.25">
      <c r="A5410" s="160" t="s">
        <v>6494</v>
      </c>
      <c r="B5410" s="160" t="s">
        <v>6497</v>
      </c>
      <c r="E5410" s="227">
        <v>43190</v>
      </c>
      <c r="F5410" s="228">
        <v>134338.09</v>
      </c>
      <c r="G5410" s="229">
        <v>2.0799999999999999E-2</v>
      </c>
    </row>
    <row r="5411" spans="1:7" x14ac:dyDescent="0.25">
      <c r="A5411" s="160" t="s">
        <v>6494</v>
      </c>
      <c r="B5411" s="160" t="s">
        <v>6498</v>
      </c>
      <c r="E5411" s="227">
        <v>43220</v>
      </c>
      <c r="F5411" s="228">
        <v>134338.09</v>
      </c>
      <c r="G5411" s="229">
        <v>2.0799999999999999E-2</v>
      </c>
    </row>
    <row r="5412" spans="1:7" x14ac:dyDescent="0.25">
      <c r="A5412" s="160" t="s">
        <v>6494</v>
      </c>
      <c r="B5412" s="160" t="s">
        <v>6499</v>
      </c>
      <c r="E5412" s="227">
        <v>43251</v>
      </c>
      <c r="F5412" s="228">
        <v>134338.09</v>
      </c>
      <c r="G5412" s="229">
        <v>2.0799999999999999E-2</v>
      </c>
    </row>
    <row r="5413" spans="1:7" x14ac:dyDescent="0.25">
      <c r="A5413" s="160" t="s">
        <v>6494</v>
      </c>
      <c r="B5413" s="160" t="s">
        <v>6500</v>
      </c>
      <c r="E5413" s="227">
        <v>43281</v>
      </c>
      <c r="F5413" s="228">
        <v>134338.09</v>
      </c>
      <c r="G5413" s="229">
        <v>2.0799999999999999E-2</v>
      </c>
    </row>
    <row r="5414" spans="1:7" x14ac:dyDescent="0.25">
      <c r="A5414" s="160" t="s">
        <v>6494</v>
      </c>
      <c r="B5414" s="160" t="s">
        <v>6501</v>
      </c>
      <c r="E5414" s="227">
        <v>43312</v>
      </c>
      <c r="F5414" s="228">
        <v>134338.09</v>
      </c>
      <c r="G5414" s="229">
        <v>2.0799999999999999E-2</v>
      </c>
    </row>
    <row r="5415" spans="1:7" x14ac:dyDescent="0.25">
      <c r="A5415" s="160" t="s">
        <v>6494</v>
      </c>
      <c r="B5415" s="160" t="s">
        <v>6502</v>
      </c>
      <c r="E5415" s="227">
        <v>43343</v>
      </c>
      <c r="F5415" s="228">
        <v>134338.09</v>
      </c>
      <c r="G5415" s="229">
        <v>2.0799999999999999E-2</v>
      </c>
    </row>
    <row r="5416" spans="1:7" x14ac:dyDescent="0.25">
      <c r="A5416" s="160" t="s">
        <v>6494</v>
      </c>
      <c r="B5416" s="160" t="s">
        <v>6503</v>
      </c>
      <c r="E5416" s="227">
        <v>43373</v>
      </c>
      <c r="F5416" s="228">
        <v>134338.09</v>
      </c>
      <c r="G5416" s="229">
        <v>2.0799999999999999E-2</v>
      </c>
    </row>
    <row r="5417" spans="1:7" x14ac:dyDescent="0.25">
      <c r="A5417" s="160" t="s">
        <v>6494</v>
      </c>
      <c r="B5417" s="160" t="s">
        <v>6504</v>
      </c>
      <c r="E5417" s="227">
        <v>43404</v>
      </c>
      <c r="F5417" s="228">
        <v>134338.09</v>
      </c>
      <c r="G5417" s="229">
        <v>2.0799999999999999E-2</v>
      </c>
    </row>
    <row r="5418" spans="1:7" x14ac:dyDescent="0.25">
      <c r="A5418" s="160" t="s">
        <v>6494</v>
      </c>
      <c r="B5418" s="160" t="s">
        <v>6505</v>
      </c>
      <c r="E5418" s="227">
        <v>43434</v>
      </c>
      <c r="F5418" s="228">
        <v>134338.09</v>
      </c>
      <c r="G5418" s="229">
        <v>2.0799999999999999E-2</v>
      </c>
    </row>
    <row r="5419" spans="1:7" x14ac:dyDescent="0.25">
      <c r="A5419" s="160" t="s">
        <v>6494</v>
      </c>
      <c r="B5419" s="160" t="s">
        <v>6506</v>
      </c>
      <c r="E5419" s="227">
        <v>43465</v>
      </c>
      <c r="F5419" s="228">
        <v>134338.09</v>
      </c>
      <c r="G5419" s="229">
        <v>2.0799999999999999E-2</v>
      </c>
    </row>
    <row r="5420" spans="1:7" x14ac:dyDescent="0.25">
      <c r="A5420" s="160" t="s">
        <v>6507</v>
      </c>
      <c r="B5420" s="160" t="s">
        <v>6508</v>
      </c>
      <c r="E5420" s="227">
        <v>43131</v>
      </c>
      <c r="F5420" s="228">
        <v>1231130.94</v>
      </c>
      <c r="G5420" s="229">
        <v>2.0799999999999999E-2</v>
      </c>
    </row>
    <row r="5421" spans="1:7" x14ac:dyDescent="0.25">
      <c r="A5421" s="160" t="s">
        <v>6507</v>
      </c>
      <c r="B5421" s="160" t="s">
        <v>6509</v>
      </c>
      <c r="E5421" s="227">
        <v>43159</v>
      </c>
      <c r="F5421" s="228">
        <v>1231130.94</v>
      </c>
      <c r="G5421" s="229">
        <v>2.0799999999999999E-2</v>
      </c>
    </row>
    <row r="5422" spans="1:7" x14ac:dyDescent="0.25">
      <c r="A5422" s="160" t="s">
        <v>6507</v>
      </c>
      <c r="B5422" s="160" t="s">
        <v>6510</v>
      </c>
      <c r="E5422" s="227">
        <v>43190</v>
      </c>
      <c r="F5422" s="228">
        <v>1231130.94</v>
      </c>
      <c r="G5422" s="229">
        <v>2.0799999999999999E-2</v>
      </c>
    </row>
    <row r="5423" spans="1:7" x14ac:dyDescent="0.25">
      <c r="A5423" s="160" t="s">
        <v>6507</v>
      </c>
      <c r="B5423" s="160" t="s">
        <v>6511</v>
      </c>
      <c r="E5423" s="227">
        <v>43220</v>
      </c>
      <c r="F5423" s="228">
        <v>1231130.94</v>
      </c>
      <c r="G5423" s="229">
        <v>2.0799999999999999E-2</v>
      </c>
    </row>
    <row r="5424" spans="1:7" x14ac:dyDescent="0.25">
      <c r="A5424" s="160" t="s">
        <v>6507</v>
      </c>
      <c r="B5424" s="160" t="s">
        <v>6512</v>
      </c>
      <c r="E5424" s="227">
        <v>43251</v>
      </c>
      <c r="F5424" s="228">
        <v>1231130.94</v>
      </c>
      <c r="G5424" s="229">
        <v>2.0799999999999999E-2</v>
      </c>
    </row>
    <row r="5425" spans="1:7" x14ac:dyDescent="0.25">
      <c r="A5425" s="160" t="s">
        <v>6507</v>
      </c>
      <c r="B5425" s="160" t="s">
        <v>6513</v>
      </c>
      <c r="E5425" s="227">
        <v>43281</v>
      </c>
      <c r="F5425" s="228">
        <v>1231130.94</v>
      </c>
      <c r="G5425" s="229">
        <v>2.0799999999999999E-2</v>
      </c>
    </row>
    <row r="5426" spans="1:7" x14ac:dyDescent="0.25">
      <c r="A5426" s="160" t="s">
        <v>6507</v>
      </c>
      <c r="B5426" s="160" t="s">
        <v>6514</v>
      </c>
      <c r="E5426" s="227">
        <v>43312</v>
      </c>
      <c r="F5426" s="228">
        <v>1231130.94</v>
      </c>
      <c r="G5426" s="229">
        <v>2.0799999999999999E-2</v>
      </c>
    </row>
    <row r="5427" spans="1:7" x14ac:dyDescent="0.25">
      <c r="A5427" s="160" t="s">
        <v>6507</v>
      </c>
      <c r="B5427" s="160" t="s">
        <v>6515</v>
      </c>
      <c r="E5427" s="227">
        <v>43343</v>
      </c>
      <c r="F5427" s="228">
        <v>1231130.94</v>
      </c>
      <c r="G5427" s="229">
        <v>2.0799999999999999E-2</v>
      </c>
    </row>
    <row r="5428" spans="1:7" x14ac:dyDescent="0.25">
      <c r="A5428" s="160" t="s">
        <v>6507</v>
      </c>
      <c r="B5428" s="160" t="s">
        <v>6516</v>
      </c>
      <c r="E5428" s="227">
        <v>43373</v>
      </c>
      <c r="F5428" s="228">
        <v>1231130.94</v>
      </c>
      <c r="G5428" s="229">
        <v>2.0799999999999999E-2</v>
      </c>
    </row>
    <row r="5429" spans="1:7" x14ac:dyDescent="0.25">
      <c r="A5429" s="160" t="s">
        <v>6507</v>
      </c>
      <c r="B5429" s="160" t="s">
        <v>6517</v>
      </c>
      <c r="E5429" s="227">
        <v>43404</v>
      </c>
      <c r="F5429" s="228">
        <v>1231130.94</v>
      </c>
      <c r="G5429" s="229">
        <v>2.0799999999999999E-2</v>
      </c>
    </row>
    <row r="5430" spans="1:7" x14ac:dyDescent="0.25">
      <c r="A5430" s="160" t="s">
        <v>6507</v>
      </c>
      <c r="B5430" s="160" t="s">
        <v>6518</v>
      </c>
      <c r="E5430" s="227">
        <v>43434</v>
      </c>
      <c r="F5430" s="228">
        <v>1231130.94</v>
      </c>
      <c r="G5430" s="229">
        <v>2.0799999999999999E-2</v>
      </c>
    </row>
    <row r="5431" spans="1:7" x14ac:dyDescent="0.25">
      <c r="A5431" s="160" t="s">
        <v>6507</v>
      </c>
      <c r="B5431" s="160" t="s">
        <v>6519</v>
      </c>
      <c r="E5431" s="227">
        <v>43465</v>
      </c>
      <c r="F5431" s="228">
        <v>1231130.94</v>
      </c>
      <c r="G5431" s="229">
        <v>2.0799999999999999E-2</v>
      </c>
    </row>
    <row r="5432" spans="1:7" x14ac:dyDescent="0.25">
      <c r="A5432" s="160" t="s">
        <v>6520</v>
      </c>
      <c r="B5432" s="160" t="s">
        <v>6521</v>
      </c>
      <c r="E5432" s="227">
        <v>43131</v>
      </c>
      <c r="F5432" s="228">
        <v>3515293.93</v>
      </c>
      <c r="G5432" s="229">
        <v>2.0799999999999999E-2</v>
      </c>
    </row>
    <row r="5433" spans="1:7" x14ac:dyDescent="0.25">
      <c r="A5433" s="160" t="s">
        <v>6520</v>
      </c>
      <c r="B5433" s="160" t="s">
        <v>6522</v>
      </c>
      <c r="E5433" s="227">
        <v>43159</v>
      </c>
      <c r="F5433" s="228">
        <v>3515293.93</v>
      </c>
      <c r="G5433" s="229">
        <v>2.0799999999999999E-2</v>
      </c>
    </row>
    <row r="5434" spans="1:7" x14ac:dyDescent="0.25">
      <c r="A5434" s="160" t="s">
        <v>6520</v>
      </c>
      <c r="B5434" s="160" t="s">
        <v>6523</v>
      </c>
      <c r="E5434" s="227">
        <v>43190</v>
      </c>
      <c r="F5434" s="228">
        <v>3515293.93</v>
      </c>
      <c r="G5434" s="229">
        <v>2.0799999999999999E-2</v>
      </c>
    </row>
    <row r="5435" spans="1:7" x14ac:dyDescent="0.25">
      <c r="A5435" s="160" t="s">
        <v>6520</v>
      </c>
      <c r="B5435" s="160" t="s">
        <v>6524</v>
      </c>
      <c r="E5435" s="227">
        <v>43220</v>
      </c>
      <c r="F5435" s="228">
        <v>3515293.93</v>
      </c>
      <c r="G5435" s="229">
        <v>2.0799999999999999E-2</v>
      </c>
    </row>
    <row r="5436" spans="1:7" x14ac:dyDescent="0.25">
      <c r="A5436" s="160" t="s">
        <v>6520</v>
      </c>
      <c r="B5436" s="160" t="s">
        <v>6525</v>
      </c>
      <c r="E5436" s="227">
        <v>43251</v>
      </c>
      <c r="F5436" s="228">
        <v>3515293.93</v>
      </c>
      <c r="G5436" s="229">
        <v>2.0799999999999999E-2</v>
      </c>
    </row>
    <row r="5437" spans="1:7" x14ac:dyDescent="0.25">
      <c r="A5437" s="160" t="s">
        <v>6520</v>
      </c>
      <c r="B5437" s="160" t="s">
        <v>6526</v>
      </c>
      <c r="E5437" s="227">
        <v>43281</v>
      </c>
      <c r="F5437" s="228">
        <v>3515293.93</v>
      </c>
      <c r="G5437" s="229">
        <v>2.0799999999999999E-2</v>
      </c>
    </row>
    <row r="5438" spans="1:7" x14ac:dyDescent="0.25">
      <c r="A5438" s="160" t="s">
        <v>6520</v>
      </c>
      <c r="B5438" s="160" t="s">
        <v>6527</v>
      </c>
      <c r="E5438" s="227">
        <v>43312</v>
      </c>
      <c r="F5438" s="228">
        <v>3515293.93</v>
      </c>
      <c r="G5438" s="229">
        <v>2.0799999999999999E-2</v>
      </c>
    </row>
    <row r="5439" spans="1:7" x14ac:dyDescent="0.25">
      <c r="A5439" s="160" t="s">
        <v>6520</v>
      </c>
      <c r="B5439" s="160" t="s">
        <v>6528</v>
      </c>
      <c r="E5439" s="227">
        <v>43343</v>
      </c>
      <c r="F5439" s="228">
        <v>3515293.93</v>
      </c>
      <c r="G5439" s="229">
        <v>2.0799999999999999E-2</v>
      </c>
    </row>
    <row r="5440" spans="1:7" x14ac:dyDescent="0.25">
      <c r="A5440" s="160" t="s">
        <v>6520</v>
      </c>
      <c r="B5440" s="160" t="s">
        <v>6529</v>
      </c>
      <c r="E5440" s="227">
        <v>43373</v>
      </c>
      <c r="F5440" s="228">
        <v>3515293.93</v>
      </c>
      <c r="G5440" s="229">
        <v>2.0799999999999999E-2</v>
      </c>
    </row>
    <row r="5441" spans="1:7" x14ac:dyDescent="0.25">
      <c r="A5441" s="160" t="s">
        <v>6520</v>
      </c>
      <c r="B5441" s="160" t="s">
        <v>6530</v>
      </c>
      <c r="E5441" s="227">
        <v>43404</v>
      </c>
      <c r="F5441" s="228">
        <v>3515293.93</v>
      </c>
      <c r="G5441" s="229">
        <v>2.0799999999999999E-2</v>
      </c>
    </row>
    <row r="5442" spans="1:7" x14ac:dyDescent="0.25">
      <c r="A5442" s="160" t="s">
        <v>6520</v>
      </c>
      <c r="B5442" s="160" t="s">
        <v>6531</v>
      </c>
      <c r="E5442" s="227">
        <v>43434</v>
      </c>
      <c r="F5442" s="228">
        <v>3515293.93</v>
      </c>
      <c r="G5442" s="229">
        <v>2.0799999999999999E-2</v>
      </c>
    </row>
    <row r="5443" spans="1:7" x14ac:dyDescent="0.25">
      <c r="A5443" s="160" t="s">
        <v>6520</v>
      </c>
      <c r="B5443" s="160" t="s">
        <v>6532</v>
      </c>
      <c r="E5443" s="227">
        <v>43465</v>
      </c>
      <c r="F5443" s="228">
        <v>3515293.93</v>
      </c>
      <c r="G5443" s="229">
        <v>2.0799999999999999E-2</v>
      </c>
    </row>
    <row r="5444" spans="1:7" x14ac:dyDescent="0.25">
      <c r="A5444" s="160" t="s">
        <v>6533</v>
      </c>
      <c r="B5444" s="160" t="s">
        <v>6534</v>
      </c>
      <c r="E5444" s="227">
        <v>43131</v>
      </c>
      <c r="F5444" s="228">
        <v>112020.55</v>
      </c>
      <c r="G5444" s="229">
        <v>2.0799999999999999E-2</v>
      </c>
    </row>
    <row r="5445" spans="1:7" x14ac:dyDescent="0.25">
      <c r="A5445" s="160" t="s">
        <v>6533</v>
      </c>
      <c r="B5445" s="160" t="s">
        <v>6535</v>
      </c>
      <c r="E5445" s="227">
        <v>43159</v>
      </c>
      <c r="F5445" s="228">
        <v>112020.55</v>
      </c>
      <c r="G5445" s="229">
        <v>2.0799999999999999E-2</v>
      </c>
    </row>
    <row r="5446" spans="1:7" x14ac:dyDescent="0.25">
      <c r="A5446" s="160" t="s">
        <v>6533</v>
      </c>
      <c r="B5446" s="160" t="s">
        <v>6536</v>
      </c>
      <c r="E5446" s="227">
        <v>43190</v>
      </c>
      <c r="F5446" s="228">
        <v>112020.55</v>
      </c>
      <c r="G5446" s="229">
        <v>2.0799999999999999E-2</v>
      </c>
    </row>
    <row r="5447" spans="1:7" x14ac:dyDescent="0.25">
      <c r="A5447" s="160" t="s">
        <v>6533</v>
      </c>
      <c r="B5447" s="160" t="s">
        <v>6537</v>
      </c>
      <c r="E5447" s="227">
        <v>43220</v>
      </c>
      <c r="F5447" s="228">
        <v>112020.55</v>
      </c>
      <c r="G5447" s="229">
        <v>2.0799999999999999E-2</v>
      </c>
    </row>
    <row r="5448" spans="1:7" x14ac:dyDescent="0.25">
      <c r="A5448" s="160" t="s">
        <v>6533</v>
      </c>
      <c r="B5448" s="160" t="s">
        <v>6538</v>
      </c>
      <c r="E5448" s="227">
        <v>43251</v>
      </c>
      <c r="F5448" s="228">
        <v>112020.55</v>
      </c>
      <c r="G5448" s="229">
        <v>2.0799999999999999E-2</v>
      </c>
    </row>
    <row r="5449" spans="1:7" x14ac:dyDescent="0.25">
      <c r="A5449" s="160" t="s">
        <v>6533</v>
      </c>
      <c r="B5449" s="160" t="s">
        <v>6539</v>
      </c>
      <c r="E5449" s="227">
        <v>43281</v>
      </c>
      <c r="F5449" s="228">
        <v>112020.55</v>
      </c>
      <c r="G5449" s="229">
        <v>2.0799999999999999E-2</v>
      </c>
    </row>
    <row r="5450" spans="1:7" x14ac:dyDescent="0.25">
      <c r="A5450" s="160" t="s">
        <v>6533</v>
      </c>
      <c r="B5450" s="160" t="s">
        <v>6540</v>
      </c>
      <c r="E5450" s="227">
        <v>43312</v>
      </c>
      <c r="F5450" s="228">
        <v>112020.55</v>
      </c>
      <c r="G5450" s="229">
        <v>2.0799999999999999E-2</v>
      </c>
    </row>
    <row r="5451" spans="1:7" x14ac:dyDescent="0.25">
      <c r="A5451" s="160" t="s">
        <v>6533</v>
      </c>
      <c r="B5451" s="160" t="s">
        <v>6541</v>
      </c>
      <c r="E5451" s="227">
        <v>43343</v>
      </c>
      <c r="F5451" s="228">
        <v>112020.55</v>
      </c>
      <c r="G5451" s="229">
        <v>2.0799999999999999E-2</v>
      </c>
    </row>
    <row r="5452" spans="1:7" x14ac:dyDescent="0.25">
      <c r="A5452" s="160" t="s">
        <v>6533</v>
      </c>
      <c r="B5452" s="160" t="s">
        <v>6542</v>
      </c>
      <c r="E5452" s="227">
        <v>43373</v>
      </c>
      <c r="F5452" s="228">
        <v>112020.55</v>
      </c>
      <c r="G5452" s="229">
        <v>2.0799999999999999E-2</v>
      </c>
    </row>
    <row r="5453" spans="1:7" x14ac:dyDescent="0.25">
      <c r="A5453" s="160" t="s">
        <v>6533</v>
      </c>
      <c r="B5453" s="160" t="s">
        <v>6543</v>
      </c>
      <c r="E5453" s="227">
        <v>43404</v>
      </c>
      <c r="F5453" s="228">
        <v>112020.55</v>
      </c>
      <c r="G5453" s="229">
        <v>2.0799999999999999E-2</v>
      </c>
    </row>
    <row r="5454" spans="1:7" x14ac:dyDescent="0.25">
      <c r="A5454" s="160" t="s">
        <v>6533</v>
      </c>
      <c r="B5454" s="160" t="s">
        <v>6544</v>
      </c>
      <c r="E5454" s="227">
        <v>43434</v>
      </c>
      <c r="F5454" s="228">
        <v>112020.55</v>
      </c>
      <c r="G5454" s="229">
        <v>2.0799999999999999E-2</v>
      </c>
    </row>
    <row r="5455" spans="1:7" x14ac:dyDescent="0.25">
      <c r="A5455" s="160" t="s">
        <v>6533</v>
      </c>
      <c r="B5455" s="160" t="s">
        <v>6545</v>
      </c>
      <c r="E5455" s="227">
        <v>43465</v>
      </c>
      <c r="F5455" s="228">
        <v>112020.55</v>
      </c>
      <c r="G5455" s="229">
        <v>2.0799999999999999E-2</v>
      </c>
    </row>
    <row r="5456" spans="1:7" x14ac:dyDescent="0.25">
      <c r="A5456" s="160" t="s">
        <v>6546</v>
      </c>
      <c r="B5456" s="160" t="s">
        <v>6547</v>
      </c>
      <c r="E5456" s="227">
        <v>43131</v>
      </c>
      <c r="F5456" s="228">
        <v>5413075.4800000004</v>
      </c>
      <c r="G5456" s="229">
        <v>2.0799999999999999E-2</v>
      </c>
    </row>
    <row r="5457" spans="1:7" x14ac:dyDescent="0.25">
      <c r="A5457" s="160" t="s">
        <v>6546</v>
      </c>
      <c r="B5457" s="160" t="s">
        <v>6548</v>
      </c>
      <c r="E5457" s="227">
        <v>43159</v>
      </c>
      <c r="F5457" s="228">
        <v>5413075.4800000004</v>
      </c>
      <c r="G5457" s="229">
        <v>2.0799999999999999E-2</v>
      </c>
    </row>
    <row r="5458" spans="1:7" x14ac:dyDescent="0.25">
      <c r="A5458" s="160" t="s">
        <v>6546</v>
      </c>
      <c r="B5458" s="160" t="s">
        <v>6549</v>
      </c>
      <c r="E5458" s="227">
        <v>43190</v>
      </c>
      <c r="F5458" s="228">
        <v>5413075.4800000004</v>
      </c>
      <c r="G5458" s="229">
        <v>2.0799999999999999E-2</v>
      </c>
    </row>
    <row r="5459" spans="1:7" x14ac:dyDescent="0.25">
      <c r="A5459" s="160" t="s">
        <v>6546</v>
      </c>
      <c r="B5459" s="160" t="s">
        <v>6550</v>
      </c>
      <c r="E5459" s="227">
        <v>43220</v>
      </c>
      <c r="F5459" s="228">
        <v>5413075.4800000004</v>
      </c>
      <c r="G5459" s="229">
        <v>2.0799999999999999E-2</v>
      </c>
    </row>
    <row r="5460" spans="1:7" x14ac:dyDescent="0.25">
      <c r="A5460" s="160" t="s">
        <v>6546</v>
      </c>
      <c r="B5460" s="160" t="s">
        <v>6551</v>
      </c>
      <c r="E5460" s="227">
        <v>43251</v>
      </c>
      <c r="F5460" s="228">
        <v>5413075.4800000004</v>
      </c>
      <c r="G5460" s="229">
        <v>2.0799999999999999E-2</v>
      </c>
    </row>
    <row r="5461" spans="1:7" x14ac:dyDescent="0.25">
      <c r="A5461" s="160" t="s">
        <v>6546</v>
      </c>
      <c r="B5461" s="160" t="s">
        <v>6552</v>
      </c>
      <c r="E5461" s="227">
        <v>43281</v>
      </c>
      <c r="F5461" s="228">
        <v>5413075.4800000004</v>
      </c>
      <c r="G5461" s="229">
        <v>2.0799999999999999E-2</v>
      </c>
    </row>
    <row r="5462" spans="1:7" x14ac:dyDescent="0.25">
      <c r="A5462" s="160" t="s">
        <v>6546</v>
      </c>
      <c r="B5462" s="160" t="s">
        <v>6553</v>
      </c>
      <c r="E5462" s="227">
        <v>43312</v>
      </c>
      <c r="F5462" s="228">
        <v>5413075.4800000004</v>
      </c>
      <c r="G5462" s="229">
        <v>2.0799999999999999E-2</v>
      </c>
    </row>
    <row r="5463" spans="1:7" x14ac:dyDescent="0.25">
      <c r="A5463" s="160" t="s">
        <v>6546</v>
      </c>
      <c r="B5463" s="160" t="s">
        <v>6554</v>
      </c>
      <c r="E5463" s="227">
        <v>43343</v>
      </c>
      <c r="F5463" s="228">
        <v>5413075.4800000004</v>
      </c>
      <c r="G5463" s="229">
        <v>2.0799999999999999E-2</v>
      </c>
    </row>
    <row r="5464" spans="1:7" x14ac:dyDescent="0.25">
      <c r="A5464" s="160" t="s">
        <v>6546</v>
      </c>
      <c r="B5464" s="160" t="s">
        <v>6555</v>
      </c>
      <c r="E5464" s="227">
        <v>43373</v>
      </c>
      <c r="F5464" s="228">
        <v>5413075.4800000004</v>
      </c>
      <c r="G5464" s="229">
        <v>2.0799999999999999E-2</v>
      </c>
    </row>
    <row r="5465" spans="1:7" x14ac:dyDescent="0.25">
      <c r="A5465" s="160" t="s">
        <v>6546</v>
      </c>
      <c r="B5465" s="160" t="s">
        <v>6556</v>
      </c>
      <c r="E5465" s="227">
        <v>43404</v>
      </c>
      <c r="F5465" s="228">
        <v>5413075.4800000004</v>
      </c>
      <c r="G5465" s="229">
        <v>2.0799999999999999E-2</v>
      </c>
    </row>
    <row r="5466" spans="1:7" x14ac:dyDescent="0.25">
      <c r="A5466" s="160" t="s">
        <v>6546</v>
      </c>
      <c r="B5466" s="160" t="s">
        <v>6557</v>
      </c>
      <c r="E5466" s="227">
        <v>43434</v>
      </c>
      <c r="F5466" s="228">
        <v>5413075.4800000004</v>
      </c>
      <c r="G5466" s="229">
        <v>2.0799999999999999E-2</v>
      </c>
    </row>
    <row r="5467" spans="1:7" x14ac:dyDescent="0.25">
      <c r="A5467" s="160" t="s">
        <v>6546</v>
      </c>
      <c r="B5467" s="160" t="s">
        <v>6558</v>
      </c>
      <c r="E5467" s="227">
        <v>43465</v>
      </c>
      <c r="F5467" s="228">
        <v>5413075.4800000004</v>
      </c>
      <c r="G5467" s="229">
        <v>2.0799999999999999E-2</v>
      </c>
    </row>
    <row r="5468" spans="1:7" x14ac:dyDescent="0.25">
      <c r="A5468" s="160" t="s">
        <v>6559</v>
      </c>
      <c r="B5468" s="160" t="s">
        <v>6560</v>
      </c>
      <c r="E5468" s="227">
        <v>43131</v>
      </c>
      <c r="F5468" s="228">
        <v>5618561.7699999996</v>
      </c>
      <c r="G5468" s="229">
        <v>2.0799999999999999E-2</v>
      </c>
    </row>
    <row r="5469" spans="1:7" x14ac:dyDescent="0.25">
      <c r="A5469" s="160" t="s">
        <v>6559</v>
      </c>
      <c r="B5469" s="160" t="s">
        <v>6561</v>
      </c>
      <c r="E5469" s="227">
        <v>43159</v>
      </c>
      <c r="F5469" s="228">
        <v>5618561.7699999996</v>
      </c>
      <c r="G5469" s="229">
        <v>2.0799999999999999E-2</v>
      </c>
    </row>
    <row r="5470" spans="1:7" x14ac:dyDescent="0.25">
      <c r="A5470" s="160" t="s">
        <v>6559</v>
      </c>
      <c r="B5470" s="160" t="s">
        <v>6562</v>
      </c>
      <c r="E5470" s="227">
        <v>43190</v>
      </c>
      <c r="F5470" s="228">
        <v>5618561.7699999996</v>
      </c>
      <c r="G5470" s="229">
        <v>2.0799999999999999E-2</v>
      </c>
    </row>
    <row r="5471" spans="1:7" x14ac:dyDescent="0.25">
      <c r="A5471" s="160" t="s">
        <v>6559</v>
      </c>
      <c r="B5471" s="160" t="s">
        <v>6563</v>
      </c>
      <c r="E5471" s="227">
        <v>43220</v>
      </c>
      <c r="F5471" s="228">
        <v>5618561.7699999996</v>
      </c>
      <c r="G5471" s="229">
        <v>2.0799999999999999E-2</v>
      </c>
    </row>
    <row r="5472" spans="1:7" x14ac:dyDescent="0.25">
      <c r="A5472" s="160" t="s">
        <v>6559</v>
      </c>
      <c r="B5472" s="160" t="s">
        <v>6564</v>
      </c>
      <c r="E5472" s="227">
        <v>43251</v>
      </c>
      <c r="F5472" s="228">
        <v>5618561.7699999996</v>
      </c>
      <c r="G5472" s="229">
        <v>2.0799999999999999E-2</v>
      </c>
    </row>
    <row r="5473" spans="1:7" x14ac:dyDescent="0.25">
      <c r="A5473" s="160" t="s">
        <v>6559</v>
      </c>
      <c r="B5473" s="160" t="s">
        <v>6565</v>
      </c>
      <c r="E5473" s="227">
        <v>43281</v>
      </c>
      <c r="F5473" s="228">
        <v>5618561.7699999996</v>
      </c>
      <c r="G5473" s="229">
        <v>2.0799999999999999E-2</v>
      </c>
    </row>
    <row r="5474" spans="1:7" x14ac:dyDescent="0.25">
      <c r="A5474" s="160" t="s">
        <v>6559</v>
      </c>
      <c r="B5474" s="160" t="s">
        <v>6566</v>
      </c>
      <c r="E5474" s="227">
        <v>43312</v>
      </c>
      <c r="F5474" s="228">
        <v>5618561.7699999996</v>
      </c>
      <c r="G5474" s="229">
        <v>2.0799999999999999E-2</v>
      </c>
    </row>
    <row r="5475" spans="1:7" x14ac:dyDescent="0.25">
      <c r="A5475" s="160" t="s">
        <v>6559</v>
      </c>
      <c r="B5475" s="160" t="s">
        <v>6567</v>
      </c>
      <c r="E5475" s="227">
        <v>43343</v>
      </c>
      <c r="F5475" s="228">
        <v>5618561.7699999996</v>
      </c>
      <c r="G5475" s="229">
        <v>2.0799999999999999E-2</v>
      </c>
    </row>
    <row r="5476" spans="1:7" x14ac:dyDescent="0.25">
      <c r="A5476" s="160" t="s">
        <v>6559</v>
      </c>
      <c r="B5476" s="160" t="s">
        <v>6568</v>
      </c>
      <c r="E5476" s="227">
        <v>43373</v>
      </c>
      <c r="F5476" s="228">
        <v>5618561.7699999996</v>
      </c>
      <c r="G5476" s="229">
        <v>2.0799999999999999E-2</v>
      </c>
    </row>
    <row r="5477" spans="1:7" x14ac:dyDescent="0.25">
      <c r="A5477" s="160" t="s">
        <v>6559</v>
      </c>
      <c r="B5477" s="160" t="s">
        <v>6569</v>
      </c>
      <c r="E5477" s="227">
        <v>43404</v>
      </c>
      <c r="F5477" s="228">
        <v>5618561.7699999996</v>
      </c>
      <c r="G5477" s="229">
        <v>2.0799999999999999E-2</v>
      </c>
    </row>
    <row r="5478" spans="1:7" x14ac:dyDescent="0.25">
      <c r="A5478" s="160" t="s">
        <v>6559</v>
      </c>
      <c r="B5478" s="160" t="s">
        <v>6570</v>
      </c>
      <c r="E5478" s="227">
        <v>43434</v>
      </c>
      <c r="F5478" s="228">
        <v>5618561.7699999996</v>
      </c>
      <c r="G5478" s="229">
        <v>2.0799999999999999E-2</v>
      </c>
    </row>
    <row r="5479" spans="1:7" x14ac:dyDescent="0.25">
      <c r="A5479" s="160" t="s">
        <v>6559</v>
      </c>
      <c r="B5479" s="160" t="s">
        <v>6571</v>
      </c>
      <c r="E5479" s="227">
        <v>43465</v>
      </c>
      <c r="F5479" s="228">
        <v>5618561.7699999996</v>
      </c>
      <c r="G5479" s="229">
        <v>2.0799999999999999E-2</v>
      </c>
    </row>
    <row r="5480" spans="1:7" x14ac:dyDescent="0.25">
      <c r="A5480" s="160" t="s">
        <v>6572</v>
      </c>
      <c r="B5480" s="160" t="s">
        <v>6573</v>
      </c>
      <c r="E5480" s="227">
        <v>43131</v>
      </c>
      <c r="F5480" s="228">
        <v>5035074.58</v>
      </c>
      <c r="G5480" s="229">
        <v>2.0799999999999999E-2</v>
      </c>
    </row>
    <row r="5481" spans="1:7" x14ac:dyDescent="0.25">
      <c r="A5481" s="160" t="s">
        <v>6572</v>
      </c>
      <c r="B5481" s="160" t="s">
        <v>6574</v>
      </c>
      <c r="E5481" s="227">
        <v>43159</v>
      </c>
      <c r="F5481" s="228">
        <v>5035074.58</v>
      </c>
      <c r="G5481" s="229">
        <v>2.0799999999999999E-2</v>
      </c>
    </row>
    <row r="5482" spans="1:7" x14ac:dyDescent="0.25">
      <c r="A5482" s="160" t="s">
        <v>6572</v>
      </c>
      <c r="B5482" s="160" t="s">
        <v>6575</v>
      </c>
      <c r="E5482" s="227">
        <v>43190</v>
      </c>
      <c r="F5482" s="228">
        <v>5035074.58</v>
      </c>
      <c r="G5482" s="229">
        <v>2.0799999999999999E-2</v>
      </c>
    </row>
    <row r="5483" spans="1:7" x14ac:dyDescent="0.25">
      <c r="A5483" s="160" t="s">
        <v>6572</v>
      </c>
      <c r="B5483" s="160" t="s">
        <v>6576</v>
      </c>
      <c r="E5483" s="227">
        <v>43220</v>
      </c>
      <c r="F5483" s="228">
        <v>5035074.58</v>
      </c>
      <c r="G5483" s="229">
        <v>2.0799999999999999E-2</v>
      </c>
    </row>
    <row r="5484" spans="1:7" x14ac:dyDescent="0.25">
      <c r="A5484" s="160" t="s">
        <v>6572</v>
      </c>
      <c r="B5484" s="160" t="s">
        <v>6577</v>
      </c>
      <c r="E5484" s="227">
        <v>43251</v>
      </c>
      <c r="F5484" s="228">
        <v>5035074.58</v>
      </c>
      <c r="G5484" s="229">
        <v>2.0799999999999999E-2</v>
      </c>
    </row>
    <row r="5485" spans="1:7" x14ac:dyDescent="0.25">
      <c r="A5485" s="160" t="s">
        <v>6572</v>
      </c>
      <c r="B5485" s="160" t="s">
        <v>6578</v>
      </c>
      <c r="E5485" s="227">
        <v>43281</v>
      </c>
      <c r="F5485" s="228">
        <v>5035074.58</v>
      </c>
      <c r="G5485" s="229">
        <v>2.0799999999999999E-2</v>
      </c>
    </row>
    <row r="5486" spans="1:7" x14ac:dyDescent="0.25">
      <c r="A5486" s="160" t="s">
        <v>6572</v>
      </c>
      <c r="B5486" s="160" t="s">
        <v>6579</v>
      </c>
      <c r="E5486" s="227">
        <v>43312</v>
      </c>
      <c r="F5486" s="228">
        <v>5035074.58</v>
      </c>
      <c r="G5486" s="229">
        <v>2.0799999999999999E-2</v>
      </c>
    </row>
    <row r="5487" spans="1:7" x14ac:dyDescent="0.25">
      <c r="A5487" s="160" t="s">
        <v>6572</v>
      </c>
      <c r="B5487" s="160" t="s">
        <v>6580</v>
      </c>
      <c r="E5487" s="227">
        <v>43343</v>
      </c>
      <c r="F5487" s="228">
        <v>5035074.58</v>
      </c>
      <c r="G5487" s="229">
        <v>2.0799999999999999E-2</v>
      </c>
    </row>
    <row r="5488" spans="1:7" x14ac:dyDescent="0.25">
      <c r="A5488" s="160" t="s">
        <v>6572</v>
      </c>
      <c r="B5488" s="160" t="s">
        <v>6581</v>
      </c>
      <c r="E5488" s="227">
        <v>43373</v>
      </c>
      <c r="F5488" s="228">
        <v>5035074.58</v>
      </c>
      <c r="G5488" s="229">
        <v>2.0799999999999999E-2</v>
      </c>
    </row>
    <row r="5489" spans="1:7" x14ac:dyDescent="0.25">
      <c r="A5489" s="160" t="s">
        <v>6572</v>
      </c>
      <c r="B5489" s="160" t="s">
        <v>6582</v>
      </c>
      <c r="E5489" s="227">
        <v>43404</v>
      </c>
      <c r="F5489" s="228">
        <v>5035074.58</v>
      </c>
      <c r="G5489" s="229">
        <v>2.0799999999999999E-2</v>
      </c>
    </row>
    <row r="5490" spans="1:7" x14ac:dyDescent="0.25">
      <c r="A5490" s="160" t="s">
        <v>6572</v>
      </c>
      <c r="B5490" s="160" t="s">
        <v>6583</v>
      </c>
      <c r="E5490" s="227">
        <v>43434</v>
      </c>
      <c r="F5490" s="228">
        <v>5035074.58</v>
      </c>
      <c r="G5490" s="229">
        <v>2.0799999999999999E-2</v>
      </c>
    </row>
    <row r="5491" spans="1:7" x14ac:dyDescent="0.25">
      <c r="A5491" s="160" t="s">
        <v>6572</v>
      </c>
      <c r="B5491" s="160" t="s">
        <v>6584</v>
      </c>
      <c r="E5491" s="227">
        <v>43465</v>
      </c>
      <c r="F5491" s="228">
        <v>5035074.58</v>
      </c>
      <c r="G5491" s="229">
        <v>2.0799999999999999E-2</v>
      </c>
    </row>
    <row r="5492" spans="1:7" x14ac:dyDescent="0.25">
      <c r="A5492" s="160" t="s">
        <v>6585</v>
      </c>
      <c r="B5492" s="160" t="s">
        <v>6586</v>
      </c>
      <c r="E5492" s="227">
        <v>43131</v>
      </c>
      <c r="F5492" s="228">
        <v>3188705.85</v>
      </c>
      <c r="G5492" s="229">
        <v>2.0799999999999999E-2</v>
      </c>
    </row>
    <row r="5493" spans="1:7" x14ac:dyDescent="0.25">
      <c r="A5493" s="160" t="s">
        <v>6585</v>
      </c>
      <c r="B5493" s="160" t="s">
        <v>6587</v>
      </c>
      <c r="E5493" s="227">
        <v>43159</v>
      </c>
      <c r="F5493" s="228">
        <v>3188705.85</v>
      </c>
      <c r="G5493" s="229">
        <v>2.0799999999999999E-2</v>
      </c>
    </row>
    <row r="5494" spans="1:7" x14ac:dyDescent="0.25">
      <c r="A5494" s="160" t="s">
        <v>6585</v>
      </c>
      <c r="B5494" s="160" t="s">
        <v>6588</v>
      </c>
      <c r="E5494" s="227">
        <v>43190</v>
      </c>
      <c r="F5494" s="228">
        <v>3188705.85</v>
      </c>
      <c r="G5494" s="229">
        <v>2.0799999999999999E-2</v>
      </c>
    </row>
    <row r="5495" spans="1:7" x14ac:dyDescent="0.25">
      <c r="A5495" s="160" t="s">
        <v>6585</v>
      </c>
      <c r="B5495" s="160" t="s">
        <v>6589</v>
      </c>
      <c r="E5495" s="227">
        <v>43220</v>
      </c>
      <c r="F5495" s="228">
        <v>3188705.85</v>
      </c>
      <c r="G5495" s="229">
        <v>2.0799999999999999E-2</v>
      </c>
    </row>
    <row r="5496" spans="1:7" x14ac:dyDescent="0.25">
      <c r="A5496" s="160" t="s">
        <v>6585</v>
      </c>
      <c r="B5496" s="160" t="s">
        <v>6590</v>
      </c>
      <c r="E5496" s="227">
        <v>43251</v>
      </c>
      <c r="F5496" s="228">
        <v>3188705.85</v>
      </c>
      <c r="G5496" s="229">
        <v>2.0799999999999999E-2</v>
      </c>
    </row>
    <row r="5497" spans="1:7" x14ac:dyDescent="0.25">
      <c r="A5497" s="160" t="s">
        <v>6585</v>
      </c>
      <c r="B5497" s="160" t="s">
        <v>6591</v>
      </c>
      <c r="E5497" s="227">
        <v>43281</v>
      </c>
      <c r="F5497" s="228">
        <v>3188705.85</v>
      </c>
      <c r="G5497" s="229">
        <v>2.0799999999999999E-2</v>
      </c>
    </row>
    <row r="5498" spans="1:7" x14ac:dyDescent="0.25">
      <c r="A5498" s="160" t="s">
        <v>6585</v>
      </c>
      <c r="B5498" s="160" t="s">
        <v>6592</v>
      </c>
      <c r="E5498" s="227">
        <v>43312</v>
      </c>
      <c r="F5498" s="228">
        <v>3188705.85</v>
      </c>
      <c r="G5498" s="229">
        <v>2.0799999999999999E-2</v>
      </c>
    </row>
    <row r="5499" spans="1:7" x14ac:dyDescent="0.25">
      <c r="A5499" s="160" t="s">
        <v>6585</v>
      </c>
      <c r="B5499" s="160" t="s">
        <v>6593</v>
      </c>
      <c r="E5499" s="227">
        <v>43343</v>
      </c>
      <c r="F5499" s="228">
        <v>3188705.85</v>
      </c>
      <c r="G5499" s="229">
        <v>2.0799999999999999E-2</v>
      </c>
    </row>
    <row r="5500" spans="1:7" x14ac:dyDescent="0.25">
      <c r="A5500" s="160" t="s">
        <v>6585</v>
      </c>
      <c r="B5500" s="160" t="s">
        <v>6594</v>
      </c>
      <c r="E5500" s="227">
        <v>43373</v>
      </c>
      <c r="F5500" s="228">
        <v>3188705.85</v>
      </c>
      <c r="G5500" s="229">
        <v>2.0799999999999999E-2</v>
      </c>
    </row>
    <row r="5501" spans="1:7" x14ac:dyDescent="0.25">
      <c r="A5501" s="160" t="s">
        <v>6585</v>
      </c>
      <c r="B5501" s="160" t="s">
        <v>6595</v>
      </c>
      <c r="E5501" s="227">
        <v>43404</v>
      </c>
      <c r="F5501" s="228">
        <v>3188705.85</v>
      </c>
      <c r="G5501" s="229">
        <v>2.0799999999999999E-2</v>
      </c>
    </row>
    <row r="5502" spans="1:7" x14ac:dyDescent="0.25">
      <c r="A5502" s="160" t="s">
        <v>6585</v>
      </c>
      <c r="B5502" s="160" t="s">
        <v>6596</v>
      </c>
      <c r="E5502" s="227">
        <v>43434</v>
      </c>
      <c r="F5502" s="228">
        <v>3188705.85</v>
      </c>
      <c r="G5502" s="229">
        <v>2.0799999999999999E-2</v>
      </c>
    </row>
    <row r="5503" spans="1:7" x14ac:dyDescent="0.25">
      <c r="A5503" s="160" t="s">
        <v>6585</v>
      </c>
      <c r="B5503" s="160" t="s">
        <v>6597</v>
      </c>
      <c r="E5503" s="227">
        <v>43465</v>
      </c>
      <c r="F5503" s="228">
        <v>3188705.85</v>
      </c>
      <c r="G5503" s="229">
        <v>2.0799999999999999E-2</v>
      </c>
    </row>
    <row r="5504" spans="1:7" x14ac:dyDescent="0.25">
      <c r="A5504" s="160" t="s">
        <v>6598</v>
      </c>
      <c r="B5504" s="160" t="s">
        <v>6599</v>
      </c>
      <c r="E5504" s="227">
        <v>43131</v>
      </c>
      <c r="F5504" s="228">
        <v>3718377.9</v>
      </c>
      <c r="G5504" s="229">
        <v>2.0799999999999999E-2</v>
      </c>
    </row>
    <row r="5505" spans="1:7" x14ac:dyDescent="0.25">
      <c r="A5505" s="160" t="s">
        <v>6598</v>
      </c>
      <c r="B5505" s="160" t="s">
        <v>6600</v>
      </c>
      <c r="E5505" s="227">
        <v>43159</v>
      </c>
      <c r="F5505" s="228">
        <v>3718377.9</v>
      </c>
      <c r="G5505" s="229">
        <v>2.0799999999999999E-2</v>
      </c>
    </row>
    <row r="5506" spans="1:7" x14ac:dyDescent="0.25">
      <c r="A5506" s="160" t="s">
        <v>6598</v>
      </c>
      <c r="B5506" s="160" t="s">
        <v>6601</v>
      </c>
      <c r="E5506" s="227">
        <v>43190</v>
      </c>
      <c r="F5506" s="228">
        <v>3718377.9</v>
      </c>
      <c r="G5506" s="229">
        <v>2.0799999999999999E-2</v>
      </c>
    </row>
    <row r="5507" spans="1:7" x14ac:dyDescent="0.25">
      <c r="A5507" s="160" t="s">
        <v>6598</v>
      </c>
      <c r="B5507" s="160" t="s">
        <v>6602</v>
      </c>
      <c r="E5507" s="227">
        <v>43220</v>
      </c>
      <c r="F5507" s="228">
        <v>3718377.9</v>
      </c>
      <c r="G5507" s="229">
        <v>2.0799999999999999E-2</v>
      </c>
    </row>
    <row r="5508" spans="1:7" x14ac:dyDescent="0.25">
      <c r="A5508" s="160" t="s">
        <v>6598</v>
      </c>
      <c r="B5508" s="160" t="s">
        <v>6603</v>
      </c>
      <c r="E5508" s="227">
        <v>43251</v>
      </c>
      <c r="F5508" s="228">
        <v>3718377.9</v>
      </c>
      <c r="G5508" s="229">
        <v>2.0799999999999999E-2</v>
      </c>
    </row>
    <row r="5509" spans="1:7" x14ac:dyDescent="0.25">
      <c r="A5509" s="160" t="s">
        <v>6598</v>
      </c>
      <c r="B5509" s="160" t="s">
        <v>6604</v>
      </c>
      <c r="E5509" s="227">
        <v>43281</v>
      </c>
      <c r="F5509" s="228">
        <v>3746127.14</v>
      </c>
      <c r="G5509" s="229">
        <v>2.0799999999999999E-2</v>
      </c>
    </row>
    <row r="5510" spans="1:7" x14ac:dyDescent="0.25">
      <c r="A5510" s="160" t="s">
        <v>6598</v>
      </c>
      <c r="B5510" s="160" t="s">
        <v>6605</v>
      </c>
      <c r="E5510" s="227">
        <v>43312</v>
      </c>
      <c r="F5510" s="228">
        <v>3773876.38</v>
      </c>
      <c r="G5510" s="229">
        <v>2.0799999999999999E-2</v>
      </c>
    </row>
    <row r="5511" spans="1:7" x14ac:dyDescent="0.25">
      <c r="A5511" s="160" t="s">
        <v>6598</v>
      </c>
      <c r="B5511" s="160" t="s">
        <v>6606</v>
      </c>
      <c r="E5511" s="227">
        <v>43343</v>
      </c>
      <c r="F5511" s="228">
        <v>3773876.38</v>
      </c>
      <c r="G5511" s="229">
        <v>2.0799999999999999E-2</v>
      </c>
    </row>
    <row r="5512" spans="1:7" x14ac:dyDescent="0.25">
      <c r="A5512" s="160" t="s">
        <v>6598</v>
      </c>
      <c r="B5512" s="160" t="s">
        <v>6607</v>
      </c>
      <c r="E5512" s="227">
        <v>43373</v>
      </c>
      <c r="F5512" s="228">
        <v>3773876.38</v>
      </c>
      <c r="G5512" s="229">
        <v>2.0799999999999999E-2</v>
      </c>
    </row>
    <row r="5513" spans="1:7" x14ac:dyDescent="0.25">
      <c r="A5513" s="160" t="s">
        <v>6598</v>
      </c>
      <c r="B5513" s="160" t="s">
        <v>6608</v>
      </c>
      <c r="E5513" s="227">
        <v>43404</v>
      </c>
      <c r="F5513" s="228">
        <v>3773876.38</v>
      </c>
      <c r="G5513" s="229">
        <v>2.0799999999999999E-2</v>
      </c>
    </row>
    <row r="5514" spans="1:7" x14ac:dyDescent="0.25">
      <c r="A5514" s="160" t="s">
        <v>6598</v>
      </c>
      <c r="B5514" s="160" t="s">
        <v>6609</v>
      </c>
      <c r="E5514" s="227">
        <v>43434</v>
      </c>
      <c r="F5514" s="228">
        <v>3773876.38</v>
      </c>
      <c r="G5514" s="229">
        <v>2.0799999999999999E-2</v>
      </c>
    </row>
    <row r="5515" spans="1:7" x14ac:dyDescent="0.25">
      <c r="A5515" s="160" t="s">
        <v>6598</v>
      </c>
      <c r="B5515" s="160" t="s">
        <v>6610</v>
      </c>
      <c r="E5515" s="227">
        <v>43465</v>
      </c>
      <c r="F5515" s="228">
        <v>3773876.38</v>
      </c>
      <c r="G5515" s="229">
        <v>2.0799999999999999E-2</v>
      </c>
    </row>
    <row r="5516" spans="1:7" x14ac:dyDescent="0.25">
      <c r="A5516" s="160" t="s">
        <v>6611</v>
      </c>
      <c r="B5516" s="160" t="s">
        <v>6612</v>
      </c>
      <c r="E5516" s="227">
        <v>43131</v>
      </c>
      <c r="F5516" s="228">
        <v>1732090.29</v>
      </c>
      <c r="G5516" s="229">
        <v>2.0799999999999999E-2</v>
      </c>
    </row>
    <row r="5517" spans="1:7" x14ac:dyDescent="0.25">
      <c r="A5517" s="160" t="s">
        <v>6611</v>
      </c>
      <c r="B5517" s="160" t="s">
        <v>6613</v>
      </c>
      <c r="E5517" s="227">
        <v>43159</v>
      </c>
      <c r="F5517" s="228">
        <v>1732090.29</v>
      </c>
      <c r="G5517" s="229">
        <v>2.0799999999999999E-2</v>
      </c>
    </row>
    <row r="5518" spans="1:7" x14ac:dyDescent="0.25">
      <c r="A5518" s="160" t="s">
        <v>6611</v>
      </c>
      <c r="B5518" s="160" t="s">
        <v>6614</v>
      </c>
      <c r="E5518" s="227">
        <v>43190</v>
      </c>
      <c r="F5518" s="228">
        <v>1732090.29</v>
      </c>
      <c r="G5518" s="229">
        <v>2.0799999999999999E-2</v>
      </c>
    </row>
    <row r="5519" spans="1:7" x14ac:dyDescent="0.25">
      <c r="A5519" s="160" t="s">
        <v>6611</v>
      </c>
      <c r="B5519" s="160" t="s">
        <v>6615</v>
      </c>
      <c r="E5519" s="227">
        <v>43220</v>
      </c>
      <c r="F5519" s="228">
        <v>1732090.29</v>
      </c>
      <c r="G5519" s="229">
        <v>2.0799999999999999E-2</v>
      </c>
    </row>
    <row r="5520" spans="1:7" x14ac:dyDescent="0.25">
      <c r="A5520" s="160" t="s">
        <v>6611</v>
      </c>
      <c r="B5520" s="160" t="s">
        <v>6616</v>
      </c>
      <c r="E5520" s="227">
        <v>43251</v>
      </c>
      <c r="F5520" s="228">
        <v>1732090.29</v>
      </c>
      <c r="G5520" s="229">
        <v>2.0799999999999999E-2</v>
      </c>
    </row>
    <row r="5521" spans="1:7" x14ac:dyDescent="0.25">
      <c r="A5521" s="160" t="s">
        <v>6611</v>
      </c>
      <c r="B5521" s="160" t="s">
        <v>6617</v>
      </c>
      <c r="E5521" s="227">
        <v>43281</v>
      </c>
      <c r="F5521" s="228">
        <v>1732090.29</v>
      </c>
      <c r="G5521" s="229">
        <v>2.0799999999999999E-2</v>
      </c>
    </row>
    <row r="5522" spans="1:7" x14ac:dyDescent="0.25">
      <c r="A5522" s="160" t="s">
        <v>6611</v>
      </c>
      <c r="B5522" s="160" t="s">
        <v>6618</v>
      </c>
      <c r="E5522" s="227">
        <v>43312</v>
      </c>
      <c r="F5522" s="228">
        <v>1732090.29</v>
      </c>
      <c r="G5522" s="229">
        <v>2.0799999999999999E-2</v>
      </c>
    </row>
    <row r="5523" spans="1:7" x14ac:dyDescent="0.25">
      <c r="A5523" s="160" t="s">
        <v>6611</v>
      </c>
      <c r="B5523" s="160" t="s">
        <v>6619</v>
      </c>
      <c r="E5523" s="227">
        <v>43343</v>
      </c>
      <c r="F5523" s="228">
        <v>1732090.29</v>
      </c>
      <c r="G5523" s="229">
        <v>2.0799999999999999E-2</v>
      </c>
    </row>
    <row r="5524" spans="1:7" x14ac:dyDescent="0.25">
      <c r="A5524" s="160" t="s">
        <v>6611</v>
      </c>
      <c r="B5524" s="160" t="s">
        <v>6620</v>
      </c>
      <c r="E5524" s="227">
        <v>43373</v>
      </c>
      <c r="F5524" s="228">
        <v>1732090.29</v>
      </c>
      <c r="G5524" s="229">
        <v>2.0799999999999999E-2</v>
      </c>
    </row>
    <row r="5525" spans="1:7" x14ac:dyDescent="0.25">
      <c r="A5525" s="160" t="s">
        <v>6611</v>
      </c>
      <c r="B5525" s="160" t="s">
        <v>6621</v>
      </c>
      <c r="E5525" s="227">
        <v>43404</v>
      </c>
      <c r="F5525" s="228">
        <v>1732090.29</v>
      </c>
      <c r="G5525" s="229">
        <v>2.0799999999999999E-2</v>
      </c>
    </row>
    <row r="5526" spans="1:7" x14ac:dyDescent="0.25">
      <c r="A5526" s="160" t="s">
        <v>6611</v>
      </c>
      <c r="B5526" s="160" t="s">
        <v>6622</v>
      </c>
      <c r="E5526" s="227">
        <v>43434</v>
      </c>
      <c r="F5526" s="228">
        <v>1732090.29</v>
      </c>
      <c r="G5526" s="229">
        <v>2.0799999999999999E-2</v>
      </c>
    </row>
    <row r="5527" spans="1:7" x14ac:dyDescent="0.25">
      <c r="A5527" s="160" t="s">
        <v>6611</v>
      </c>
      <c r="B5527" s="160" t="s">
        <v>6623</v>
      </c>
      <c r="E5527" s="227">
        <v>43465</v>
      </c>
      <c r="F5527" s="228">
        <v>1732090.29</v>
      </c>
      <c r="G5527" s="229">
        <v>2.0799999999999999E-2</v>
      </c>
    </row>
    <row r="5528" spans="1:7" x14ac:dyDescent="0.25">
      <c r="A5528" s="160" t="s">
        <v>6624</v>
      </c>
      <c r="B5528" s="160" t="s">
        <v>6625</v>
      </c>
      <c r="E5528" s="227">
        <v>43131</v>
      </c>
      <c r="F5528" s="228">
        <v>411060</v>
      </c>
      <c r="G5528" s="229">
        <v>2.0799999999999999E-2</v>
      </c>
    </row>
    <row r="5529" spans="1:7" x14ac:dyDescent="0.25">
      <c r="A5529" s="160" t="s">
        <v>6624</v>
      </c>
      <c r="B5529" s="160" t="s">
        <v>6626</v>
      </c>
      <c r="E5529" s="227">
        <v>43159</v>
      </c>
      <c r="F5529" s="228">
        <v>411060</v>
      </c>
      <c r="G5529" s="229">
        <v>2.0799999999999999E-2</v>
      </c>
    </row>
    <row r="5530" spans="1:7" x14ac:dyDescent="0.25">
      <c r="A5530" s="160" t="s">
        <v>6624</v>
      </c>
      <c r="B5530" s="160" t="s">
        <v>6627</v>
      </c>
      <c r="E5530" s="227">
        <v>43190</v>
      </c>
      <c r="F5530" s="228">
        <v>411060</v>
      </c>
      <c r="G5530" s="229">
        <v>2.0799999999999999E-2</v>
      </c>
    </row>
    <row r="5531" spans="1:7" x14ac:dyDescent="0.25">
      <c r="A5531" s="160" t="s">
        <v>6624</v>
      </c>
      <c r="B5531" s="160" t="s">
        <v>6628</v>
      </c>
      <c r="E5531" s="227">
        <v>43220</v>
      </c>
      <c r="F5531" s="228">
        <v>411060</v>
      </c>
      <c r="G5531" s="229">
        <v>2.0799999999999999E-2</v>
      </c>
    </row>
    <row r="5532" spans="1:7" x14ac:dyDescent="0.25">
      <c r="A5532" s="160" t="s">
        <v>6624</v>
      </c>
      <c r="B5532" s="160" t="s">
        <v>6629</v>
      </c>
      <c r="E5532" s="227">
        <v>43251</v>
      </c>
      <c r="F5532" s="228">
        <v>411060</v>
      </c>
      <c r="G5532" s="229">
        <v>2.0799999999999999E-2</v>
      </c>
    </row>
    <row r="5533" spans="1:7" x14ac:dyDescent="0.25">
      <c r="A5533" s="160" t="s">
        <v>6624</v>
      </c>
      <c r="B5533" s="160" t="s">
        <v>6630</v>
      </c>
      <c r="E5533" s="227">
        <v>43281</v>
      </c>
      <c r="F5533" s="228">
        <v>411060</v>
      </c>
      <c r="G5533" s="229">
        <v>2.0799999999999999E-2</v>
      </c>
    </row>
    <row r="5534" spans="1:7" x14ac:dyDescent="0.25">
      <c r="A5534" s="160" t="s">
        <v>6624</v>
      </c>
      <c r="B5534" s="160" t="s">
        <v>6631</v>
      </c>
      <c r="E5534" s="227">
        <v>43312</v>
      </c>
      <c r="F5534" s="228">
        <v>411060</v>
      </c>
      <c r="G5534" s="229">
        <v>2.0799999999999999E-2</v>
      </c>
    </row>
    <row r="5535" spans="1:7" x14ac:dyDescent="0.25">
      <c r="A5535" s="160" t="s">
        <v>6624</v>
      </c>
      <c r="B5535" s="160" t="s">
        <v>6632</v>
      </c>
      <c r="E5535" s="227">
        <v>43343</v>
      </c>
      <c r="F5535" s="228">
        <v>411060</v>
      </c>
      <c r="G5535" s="229">
        <v>2.0799999999999999E-2</v>
      </c>
    </row>
    <row r="5536" spans="1:7" x14ac:dyDescent="0.25">
      <c r="A5536" s="160" t="s">
        <v>6624</v>
      </c>
      <c r="B5536" s="160" t="s">
        <v>6633</v>
      </c>
      <c r="E5536" s="227">
        <v>43373</v>
      </c>
      <c r="F5536" s="228">
        <v>411060</v>
      </c>
      <c r="G5536" s="229">
        <v>2.0799999999999999E-2</v>
      </c>
    </row>
    <row r="5537" spans="1:7" x14ac:dyDescent="0.25">
      <c r="A5537" s="160" t="s">
        <v>6624</v>
      </c>
      <c r="B5537" s="160" t="s">
        <v>6634</v>
      </c>
      <c r="E5537" s="227">
        <v>43404</v>
      </c>
      <c r="F5537" s="228">
        <v>411060</v>
      </c>
      <c r="G5537" s="229">
        <v>2.0799999999999999E-2</v>
      </c>
    </row>
    <row r="5538" spans="1:7" x14ac:dyDescent="0.25">
      <c r="A5538" s="160" t="s">
        <v>6624</v>
      </c>
      <c r="B5538" s="160" t="s">
        <v>6635</v>
      </c>
      <c r="E5538" s="227">
        <v>43434</v>
      </c>
      <c r="F5538" s="228">
        <v>411060</v>
      </c>
      <c r="G5538" s="229">
        <v>2.0799999999999999E-2</v>
      </c>
    </row>
    <row r="5539" spans="1:7" x14ac:dyDescent="0.25">
      <c r="A5539" s="160" t="s">
        <v>6624</v>
      </c>
      <c r="B5539" s="160" t="s">
        <v>6636</v>
      </c>
      <c r="E5539" s="227">
        <v>43465</v>
      </c>
      <c r="F5539" s="228">
        <v>411060</v>
      </c>
      <c r="G5539" s="229">
        <v>2.0799999999999999E-2</v>
      </c>
    </row>
    <row r="5540" spans="1:7" x14ac:dyDescent="0.25">
      <c r="A5540" s="160" t="s">
        <v>6637</v>
      </c>
      <c r="B5540" s="160" t="s">
        <v>6638</v>
      </c>
      <c r="E5540" s="227">
        <v>43131</v>
      </c>
      <c r="F5540" s="228">
        <v>8795959.3599999994</v>
      </c>
      <c r="G5540" s="229">
        <v>2.0799999999999999E-2</v>
      </c>
    </row>
    <row r="5541" spans="1:7" x14ac:dyDescent="0.25">
      <c r="A5541" s="160" t="s">
        <v>6637</v>
      </c>
      <c r="B5541" s="160" t="s">
        <v>6639</v>
      </c>
      <c r="E5541" s="227">
        <v>43159</v>
      </c>
      <c r="F5541" s="228">
        <v>8795959.3599999994</v>
      </c>
      <c r="G5541" s="229">
        <v>2.0799999999999999E-2</v>
      </c>
    </row>
    <row r="5542" spans="1:7" x14ac:dyDescent="0.25">
      <c r="A5542" s="160" t="s">
        <v>6637</v>
      </c>
      <c r="B5542" s="160" t="s">
        <v>6640</v>
      </c>
      <c r="E5542" s="227">
        <v>43190</v>
      </c>
      <c r="F5542" s="228">
        <v>8795959.3599999994</v>
      </c>
      <c r="G5542" s="229">
        <v>2.0799999999999999E-2</v>
      </c>
    </row>
    <row r="5543" spans="1:7" x14ac:dyDescent="0.25">
      <c r="A5543" s="160" t="s">
        <v>6637</v>
      </c>
      <c r="B5543" s="160" t="s">
        <v>6641</v>
      </c>
      <c r="E5543" s="227">
        <v>43220</v>
      </c>
      <c r="F5543" s="228">
        <v>8795959.3599999994</v>
      </c>
      <c r="G5543" s="229">
        <v>2.0799999999999999E-2</v>
      </c>
    </row>
    <row r="5544" spans="1:7" x14ac:dyDescent="0.25">
      <c r="A5544" s="160" t="s">
        <v>6637</v>
      </c>
      <c r="B5544" s="160" t="s">
        <v>6642</v>
      </c>
      <c r="E5544" s="227">
        <v>43251</v>
      </c>
      <c r="F5544" s="228">
        <v>8795959.3599999994</v>
      </c>
      <c r="G5544" s="229">
        <v>2.0799999999999999E-2</v>
      </c>
    </row>
    <row r="5545" spans="1:7" x14ac:dyDescent="0.25">
      <c r="A5545" s="160" t="s">
        <v>6637</v>
      </c>
      <c r="B5545" s="160" t="s">
        <v>6643</v>
      </c>
      <c r="E5545" s="227">
        <v>43281</v>
      </c>
      <c r="F5545" s="228">
        <v>8795959.3599999994</v>
      </c>
      <c r="G5545" s="229">
        <v>2.0799999999999999E-2</v>
      </c>
    </row>
    <row r="5546" spans="1:7" x14ac:dyDescent="0.25">
      <c r="A5546" s="160" t="s">
        <v>6637</v>
      </c>
      <c r="B5546" s="160" t="s">
        <v>6644</v>
      </c>
      <c r="E5546" s="227">
        <v>43312</v>
      </c>
      <c r="F5546" s="228">
        <v>8795959.3599999994</v>
      </c>
      <c r="G5546" s="229">
        <v>2.0799999999999999E-2</v>
      </c>
    </row>
    <row r="5547" spans="1:7" x14ac:dyDescent="0.25">
      <c r="A5547" s="160" t="s">
        <v>6637</v>
      </c>
      <c r="B5547" s="160" t="s">
        <v>6645</v>
      </c>
      <c r="E5547" s="227">
        <v>43343</v>
      </c>
      <c r="F5547" s="228">
        <v>8795959.3599999994</v>
      </c>
      <c r="G5547" s="229">
        <v>2.0799999999999999E-2</v>
      </c>
    </row>
    <row r="5548" spans="1:7" x14ac:dyDescent="0.25">
      <c r="A5548" s="160" t="s">
        <v>6637</v>
      </c>
      <c r="B5548" s="160" t="s">
        <v>6646</v>
      </c>
      <c r="E5548" s="227">
        <v>43373</v>
      </c>
      <c r="F5548" s="228">
        <v>8795959.3599999994</v>
      </c>
      <c r="G5548" s="229">
        <v>2.0799999999999999E-2</v>
      </c>
    </row>
    <row r="5549" spans="1:7" x14ac:dyDescent="0.25">
      <c r="A5549" s="160" t="s">
        <v>6637</v>
      </c>
      <c r="B5549" s="160" t="s">
        <v>6647</v>
      </c>
      <c r="E5549" s="227">
        <v>43404</v>
      </c>
      <c r="F5549" s="228">
        <v>8795959.3599999994</v>
      </c>
      <c r="G5549" s="229">
        <v>2.0799999999999999E-2</v>
      </c>
    </row>
    <row r="5550" spans="1:7" x14ac:dyDescent="0.25">
      <c r="A5550" s="160" t="s">
        <v>6637</v>
      </c>
      <c r="B5550" s="160" t="s">
        <v>6648</v>
      </c>
      <c r="E5550" s="227">
        <v>43434</v>
      </c>
      <c r="F5550" s="228">
        <v>8795959.3599999994</v>
      </c>
      <c r="G5550" s="229">
        <v>2.0799999999999999E-2</v>
      </c>
    </row>
    <row r="5551" spans="1:7" x14ac:dyDescent="0.25">
      <c r="A5551" s="160" t="s">
        <v>6637</v>
      </c>
      <c r="B5551" s="160" t="s">
        <v>6649</v>
      </c>
      <c r="E5551" s="227">
        <v>43465</v>
      </c>
      <c r="F5551" s="228">
        <v>8795959.3599999994</v>
      </c>
      <c r="G5551" s="229">
        <v>2.0799999999999999E-2</v>
      </c>
    </row>
    <row r="5552" spans="1:7" x14ac:dyDescent="0.25">
      <c r="A5552" s="160" t="s">
        <v>6650</v>
      </c>
      <c r="B5552" s="160" t="s">
        <v>6651</v>
      </c>
      <c r="E5552" s="227">
        <v>43131</v>
      </c>
      <c r="F5552" s="228">
        <v>9149505.9600000009</v>
      </c>
      <c r="G5552" s="229">
        <v>2.0799999999999999E-2</v>
      </c>
    </row>
    <row r="5553" spans="1:7" x14ac:dyDescent="0.25">
      <c r="A5553" s="160" t="s">
        <v>6650</v>
      </c>
      <c r="B5553" s="160" t="s">
        <v>6652</v>
      </c>
      <c r="E5553" s="227">
        <v>43159</v>
      </c>
      <c r="F5553" s="228">
        <v>9149505.9600000009</v>
      </c>
      <c r="G5553" s="229">
        <v>2.0799999999999999E-2</v>
      </c>
    </row>
    <row r="5554" spans="1:7" x14ac:dyDescent="0.25">
      <c r="A5554" s="160" t="s">
        <v>6650</v>
      </c>
      <c r="B5554" s="160" t="s">
        <v>6653</v>
      </c>
      <c r="E5554" s="227">
        <v>43190</v>
      </c>
      <c r="F5554" s="228">
        <v>9149505.9600000009</v>
      </c>
      <c r="G5554" s="229">
        <v>2.0799999999999999E-2</v>
      </c>
    </row>
    <row r="5555" spans="1:7" x14ac:dyDescent="0.25">
      <c r="A5555" s="160" t="s">
        <v>6650</v>
      </c>
      <c r="B5555" s="160" t="s">
        <v>6654</v>
      </c>
      <c r="E5555" s="227">
        <v>43220</v>
      </c>
      <c r="F5555" s="228">
        <v>9149505.9600000009</v>
      </c>
      <c r="G5555" s="229">
        <v>2.0799999999999999E-2</v>
      </c>
    </row>
    <row r="5556" spans="1:7" x14ac:dyDescent="0.25">
      <c r="A5556" s="160" t="s">
        <v>6650</v>
      </c>
      <c r="B5556" s="160" t="s">
        <v>6655</v>
      </c>
      <c r="E5556" s="227">
        <v>43251</v>
      </c>
      <c r="F5556" s="228">
        <v>9149505.9600000009</v>
      </c>
      <c r="G5556" s="229">
        <v>2.0799999999999999E-2</v>
      </c>
    </row>
    <row r="5557" spans="1:7" x14ac:dyDescent="0.25">
      <c r="A5557" s="160" t="s">
        <v>6650</v>
      </c>
      <c r="B5557" s="160" t="s">
        <v>6656</v>
      </c>
      <c r="E5557" s="227">
        <v>43281</v>
      </c>
      <c r="F5557" s="228">
        <v>9252943.2599999998</v>
      </c>
      <c r="G5557" s="229">
        <v>2.0799999999999999E-2</v>
      </c>
    </row>
    <row r="5558" spans="1:7" x14ac:dyDescent="0.25">
      <c r="A5558" s="160" t="s">
        <v>6650</v>
      </c>
      <c r="B5558" s="160" t="s">
        <v>6657</v>
      </c>
      <c r="E5558" s="227">
        <v>43312</v>
      </c>
      <c r="F5558" s="228">
        <v>9356380.5500000007</v>
      </c>
      <c r="G5558" s="229">
        <v>2.0799999999999999E-2</v>
      </c>
    </row>
    <row r="5559" spans="1:7" x14ac:dyDescent="0.25">
      <c r="A5559" s="160" t="s">
        <v>6650</v>
      </c>
      <c r="B5559" s="160" t="s">
        <v>6658</v>
      </c>
      <c r="E5559" s="227">
        <v>43343</v>
      </c>
      <c r="F5559" s="228">
        <v>9356480.3900000006</v>
      </c>
      <c r="G5559" s="229">
        <v>2.0799999999999999E-2</v>
      </c>
    </row>
    <row r="5560" spans="1:7" x14ac:dyDescent="0.25">
      <c r="A5560" s="160" t="s">
        <v>6650</v>
      </c>
      <c r="B5560" s="160" t="s">
        <v>6659</v>
      </c>
      <c r="E5560" s="227">
        <v>43373</v>
      </c>
      <c r="F5560" s="228">
        <v>9356580.2200000007</v>
      </c>
      <c r="G5560" s="229">
        <v>2.0799999999999999E-2</v>
      </c>
    </row>
    <row r="5561" spans="1:7" x14ac:dyDescent="0.25">
      <c r="A5561" s="160" t="s">
        <v>6650</v>
      </c>
      <c r="B5561" s="160" t="s">
        <v>6660</v>
      </c>
      <c r="E5561" s="227">
        <v>43404</v>
      </c>
      <c r="F5561" s="228">
        <v>9356580.2200000007</v>
      </c>
      <c r="G5561" s="229">
        <v>2.0799999999999999E-2</v>
      </c>
    </row>
    <row r="5562" spans="1:7" x14ac:dyDescent="0.25">
      <c r="A5562" s="160" t="s">
        <v>6650</v>
      </c>
      <c r="B5562" s="160" t="s">
        <v>6661</v>
      </c>
      <c r="E5562" s="227">
        <v>43434</v>
      </c>
      <c r="F5562" s="228">
        <v>9356580.2200000007</v>
      </c>
      <c r="G5562" s="229">
        <v>2.0799999999999999E-2</v>
      </c>
    </row>
    <row r="5563" spans="1:7" x14ac:dyDescent="0.25">
      <c r="A5563" s="160" t="s">
        <v>6650</v>
      </c>
      <c r="B5563" s="160" t="s">
        <v>6662</v>
      </c>
      <c r="E5563" s="227">
        <v>43465</v>
      </c>
      <c r="F5563" s="228">
        <v>9356580.2200000007</v>
      </c>
      <c r="G5563" s="229">
        <v>2.0799999999999999E-2</v>
      </c>
    </row>
    <row r="5564" spans="1:7" x14ac:dyDescent="0.25">
      <c r="A5564" s="160" t="s">
        <v>6663</v>
      </c>
      <c r="B5564" s="160" t="s">
        <v>6664</v>
      </c>
      <c r="E5564" s="227">
        <v>43131</v>
      </c>
      <c r="F5564" s="228">
        <v>422.97</v>
      </c>
      <c r="G5564" s="229">
        <v>2.0799999999999999E-2</v>
      </c>
    </row>
    <row r="5565" spans="1:7" x14ac:dyDescent="0.25">
      <c r="A5565" s="160" t="s">
        <v>6663</v>
      </c>
      <c r="B5565" s="160" t="s">
        <v>6665</v>
      </c>
      <c r="E5565" s="227">
        <v>43159</v>
      </c>
      <c r="F5565" s="228">
        <v>422.97</v>
      </c>
      <c r="G5565" s="229">
        <v>2.0799999999999999E-2</v>
      </c>
    </row>
    <row r="5566" spans="1:7" x14ac:dyDescent="0.25">
      <c r="A5566" s="160" t="s">
        <v>6663</v>
      </c>
      <c r="B5566" s="160" t="s">
        <v>6666</v>
      </c>
      <c r="E5566" s="227">
        <v>43190</v>
      </c>
      <c r="F5566" s="228">
        <v>422.97</v>
      </c>
      <c r="G5566" s="229">
        <v>2.0799999999999999E-2</v>
      </c>
    </row>
    <row r="5567" spans="1:7" x14ac:dyDescent="0.25">
      <c r="A5567" s="160" t="s">
        <v>6663</v>
      </c>
      <c r="B5567" s="160" t="s">
        <v>6667</v>
      </c>
      <c r="E5567" s="227">
        <v>43220</v>
      </c>
      <c r="F5567" s="228">
        <v>422.97</v>
      </c>
      <c r="G5567" s="229">
        <v>2.0799999999999999E-2</v>
      </c>
    </row>
    <row r="5568" spans="1:7" x14ac:dyDescent="0.25">
      <c r="A5568" s="160" t="s">
        <v>6663</v>
      </c>
      <c r="B5568" s="160" t="s">
        <v>6668</v>
      </c>
      <c r="E5568" s="227">
        <v>43251</v>
      </c>
      <c r="F5568" s="228">
        <v>422.97</v>
      </c>
      <c r="G5568" s="229">
        <v>2.0799999999999999E-2</v>
      </c>
    </row>
    <row r="5569" spans="1:7" x14ac:dyDescent="0.25">
      <c r="A5569" s="160" t="s">
        <v>6663</v>
      </c>
      <c r="B5569" s="160" t="s">
        <v>6669</v>
      </c>
      <c r="E5569" s="227">
        <v>43281</v>
      </c>
      <c r="F5569" s="228">
        <v>422.97</v>
      </c>
      <c r="G5569" s="229">
        <v>2.0799999999999999E-2</v>
      </c>
    </row>
    <row r="5570" spans="1:7" x14ac:dyDescent="0.25">
      <c r="A5570" s="160" t="s">
        <v>6663</v>
      </c>
      <c r="B5570" s="160" t="s">
        <v>6670</v>
      </c>
      <c r="E5570" s="227">
        <v>43312</v>
      </c>
      <c r="F5570" s="228">
        <v>422.97</v>
      </c>
      <c r="G5570" s="229">
        <v>2.0799999999999999E-2</v>
      </c>
    </row>
    <row r="5571" spans="1:7" x14ac:dyDescent="0.25">
      <c r="A5571" s="160" t="s">
        <v>6663</v>
      </c>
      <c r="B5571" s="160" t="s">
        <v>6671</v>
      </c>
      <c r="E5571" s="227">
        <v>43343</v>
      </c>
      <c r="F5571" s="228">
        <v>422.97</v>
      </c>
      <c r="G5571" s="229">
        <v>2.0799999999999999E-2</v>
      </c>
    </row>
    <row r="5572" spans="1:7" x14ac:dyDescent="0.25">
      <c r="A5572" s="160" t="s">
        <v>6663</v>
      </c>
      <c r="B5572" s="160" t="s">
        <v>6672</v>
      </c>
      <c r="E5572" s="227">
        <v>43373</v>
      </c>
      <c r="F5572" s="228">
        <v>422.97</v>
      </c>
      <c r="G5572" s="229">
        <v>2.0799999999999999E-2</v>
      </c>
    </row>
    <row r="5573" spans="1:7" x14ac:dyDescent="0.25">
      <c r="A5573" s="160" t="s">
        <v>6663</v>
      </c>
      <c r="B5573" s="160" t="s">
        <v>6673</v>
      </c>
      <c r="E5573" s="227">
        <v>43404</v>
      </c>
      <c r="F5573" s="228">
        <v>422.97</v>
      </c>
      <c r="G5573" s="229">
        <v>2.0799999999999999E-2</v>
      </c>
    </row>
    <row r="5574" spans="1:7" x14ac:dyDescent="0.25">
      <c r="A5574" s="160" t="s">
        <v>6663</v>
      </c>
      <c r="B5574" s="160" t="s">
        <v>6674</v>
      </c>
      <c r="E5574" s="227">
        <v>43434</v>
      </c>
      <c r="F5574" s="228">
        <v>422.97</v>
      </c>
      <c r="G5574" s="229">
        <v>2.0799999999999999E-2</v>
      </c>
    </row>
    <row r="5575" spans="1:7" x14ac:dyDescent="0.25">
      <c r="A5575" s="160" t="s">
        <v>6663</v>
      </c>
      <c r="B5575" s="160" t="s">
        <v>6675</v>
      </c>
      <c r="E5575" s="227">
        <v>43465</v>
      </c>
      <c r="F5575" s="228">
        <v>422.97</v>
      </c>
      <c r="G5575" s="229">
        <v>2.0799999999999999E-2</v>
      </c>
    </row>
    <row r="5576" spans="1:7" x14ac:dyDescent="0.25">
      <c r="A5576" s="160" t="s">
        <v>6676</v>
      </c>
      <c r="B5576" s="160" t="s">
        <v>6677</v>
      </c>
      <c r="E5576" s="227">
        <v>43131</v>
      </c>
      <c r="F5576" s="228">
        <v>2700204.91</v>
      </c>
      <c r="G5576" s="229">
        <v>2.0799999999999999E-2</v>
      </c>
    </row>
    <row r="5577" spans="1:7" x14ac:dyDescent="0.25">
      <c r="A5577" s="160" t="s">
        <v>6676</v>
      </c>
      <c r="B5577" s="160" t="s">
        <v>6678</v>
      </c>
      <c r="E5577" s="227">
        <v>43159</v>
      </c>
      <c r="F5577" s="228">
        <v>2700204.91</v>
      </c>
      <c r="G5577" s="229">
        <v>2.0799999999999999E-2</v>
      </c>
    </row>
    <row r="5578" spans="1:7" x14ac:dyDescent="0.25">
      <c r="A5578" s="160" t="s">
        <v>6676</v>
      </c>
      <c r="B5578" s="160" t="s">
        <v>6679</v>
      </c>
      <c r="E5578" s="227">
        <v>43190</v>
      </c>
      <c r="F5578" s="228">
        <v>2700204.91</v>
      </c>
      <c r="G5578" s="229">
        <v>2.0799999999999999E-2</v>
      </c>
    </row>
    <row r="5579" spans="1:7" x14ac:dyDescent="0.25">
      <c r="A5579" s="160" t="s">
        <v>6676</v>
      </c>
      <c r="B5579" s="160" t="s">
        <v>6680</v>
      </c>
      <c r="E5579" s="227">
        <v>43220</v>
      </c>
      <c r="F5579" s="228">
        <v>2700204.91</v>
      </c>
      <c r="G5579" s="229">
        <v>2.0799999999999999E-2</v>
      </c>
    </row>
    <row r="5580" spans="1:7" x14ac:dyDescent="0.25">
      <c r="A5580" s="160" t="s">
        <v>6676</v>
      </c>
      <c r="B5580" s="160" t="s">
        <v>6681</v>
      </c>
      <c r="E5580" s="227">
        <v>43251</v>
      </c>
      <c r="F5580" s="228">
        <v>2700204.91</v>
      </c>
      <c r="G5580" s="229">
        <v>2.0799999999999999E-2</v>
      </c>
    </row>
    <row r="5581" spans="1:7" x14ac:dyDescent="0.25">
      <c r="A5581" s="160" t="s">
        <v>6676</v>
      </c>
      <c r="B5581" s="160" t="s">
        <v>6682</v>
      </c>
      <c r="E5581" s="227">
        <v>43281</v>
      </c>
      <c r="F5581" s="228">
        <v>2700204.91</v>
      </c>
      <c r="G5581" s="229">
        <v>2.0799999999999999E-2</v>
      </c>
    </row>
    <row r="5582" spans="1:7" x14ac:dyDescent="0.25">
      <c r="A5582" s="160" t="s">
        <v>6676</v>
      </c>
      <c r="B5582" s="160" t="s">
        <v>6683</v>
      </c>
      <c r="E5582" s="227">
        <v>43312</v>
      </c>
      <c r="F5582" s="228">
        <v>2700204.91</v>
      </c>
      <c r="G5582" s="229">
        <v>2.0799999999999999E-2</v>
      </c>
    </row>
    <row r="5583" spans="1:7" x14ac:dyDescent="0.25">
      <c r="A5583" s="160" t="s">
        <v>6676</v>
      </c>
      <c r="B5583" s="160" t="s">
        <v>6684</v>
      </c>
      <c r="E5583" s="227">
        <v>43343</v>
      </c>
      <c r="F5583" s="228">
        <v>2700204.91</v>
      </c>
      <c r="G5583" s="229">
        <v>2.0799999999999999E-2</v>
      </c>
    </row>
    <row r="5584" spans="1:7" x14ac:dyDescent="0.25">
      <c r="A5584" s="160" t="s">
        <v>6676</v>
      </c>
      <c r="B5584" s="160" t="s">
        <v>6685</v>
      </c>
      <c r="E5584" s="227">
        <v>43373</v>
      </c>
      <c r="F5584" s="228">
        <v>2700204.91</v>
      </c>
      <c r="G5584" s="229">
        <v>2.0799999999999999E-2</v>
      </c>
    </row>
    <row r="5585" spans="1:7" x14ac:dyDescent="0.25">
      <c r="A5585" s="160" t="s">
        <v>6676</v>
      </c>
      <c r="B5585" s="160" t="s">
        <v>6686</v>
      </c>
      <c r="E5585" s="227">
        <v>43404</v>
      </c>
      <c r="F5585" s="228">
        <v>2700204.91</v>
      </c>
      <c r="G5585" s="229">
        <v>2.0799999999999999E-2</v>
      </c>
    </row>
    <row r="5586" spans="1:7" x14ac:dyDescent="0.25">
      <c r="A5586" s="160" t="s">
        <v>6676</v>
      </c>
      <c r="B5586" s="160" t="s">
        <v>6687</v>
      </c>
      <c r="E5586" s="227">
        <v>43434</v>
      </c>
      <c r="F5586" s="228">
        <v>2700204.91</v>
      </c>
      <c r="G5586" s="229">
        <v>2.0799999999999999E-2</v>
      </c>
    </row>
    <row r="5587" spans="1:7" x14ac:dyDescent="0.25">
      <c r="A5587" s="160" t="s">
        <v>6676</v>
      </c>
      <c r="B5587" s="160" t="s">
        <v>6688</v>
      </c>
      <c r="E5587" s="227">
        <v>43465</v>
      </c>
      <c r="F5587" s="228">
        <v>2700204.91</v>
      </c>
      <c r="G5587" s="229">
        <v>2.0799999999999999E-2</v>
      </c>
    </row>
    <row r="5588" spans="1:7" x14ac:dyDescent="0.25">
      <c r="A5588" s="160" t="s">
        <v>6689</v>
      </c>
      <c r="B5588" s="160" t="s">
        <v>6690</v>
      </c>
      <c r="E5588" s="227">
        <v>43131</v>
      </c>
      <c r="F5588" s="228">
        <v>23954394.870000001</v>
      </c>
      <c r="G5588" s="229">
        <v>2.0799999999999999E-2</v>
      </c>
    </row>
    <row r="5589" spans="1:7" x14ac:dyDescent="0.25">
      <c r="A5589" s="160" t="s">
        <v>6689</v>
      </c>
      <c r="B5589" s="160" t="s">
        <v>6691</v>
      </c>
      <c r="E5589" s="227">
        <v>43159</v>
      </c>
      <c r="F5589" s="228">
        <v>23954394.870000001</v>
      </c>
      <c r="G5589" s="229">
        <v>2.0799999999999999E-2</v>
      </c>
    </row>
    <row r="5590" spans="1:7" x14ac:dyDescent="0.25">
      <c r="A5590" s="160" t="s">
        <v>6689</v>
      </c>
      <c r="B5590" s="160" t="s">
        <v>6692</v>
      </c>
      <c r="E5590" s="227">
        <v>43190</v>
      </c>
      <c r="F5590" s="228">
        <v>23954394.870000001</v>
      </c>
      <c r="G5590" s="229">
        <v>2.0799999999999999E-2</v>
      </c>
    </row>
    <row r="5591" spans="1:7" x14ac:dyDescent="0.25">
      <c r="A5591" s="160" t="s">
        <v>6689</v>
      </c>
      <c r="B5591" s="160" t="s">
        <v>6693</v>
      </c>
      <c r="E5591" s="227">
        <v>43220</v>
      </c>
      <c r="F5591" s="228">
        <v>23954394.870000001</v>
      </c>
      <c r="G5591" s="229">
        <v>2.0799999999999999E-2</v>
      </c>
    </row>
    <row r="5592" spans="1:7" x14ac:dyDescent="0.25">
      <c r="A5592" s="160" t="s">
        <v>6689</v>
      </c>
      <c r="B5592" s="160" t="s">
        <v>6694</v>
      </c>
      <c r="E5592" s="227">
        <v>43251</v>
      </c>
      <c r="F5592" s="228">
        <v>23954394.870000001</v>
      </c>
      <c r="G5592" s="229">
        <v>2.0799999999999999E-2</v>
      </c>
    </row>
    <row r="5593" spans="1:7" x14ac:dyDescent="0.25">
      <c r="A5593" s="160" t="s">
        <v>6689</v>
      </c>
      <c r="B5593" s="160" t="s">
        <v>6695</v>
      </c>
      <c r="E5593" s="227">
        <v>43281</v>
      </c>
      <c r="F5593" s="228">
        <v>24056820.719999999</v>
      </c>
      <c r="G5593" s="229">
        <v>2.0799999999999999E-2</v>
      </c>
    </row>
    <row r="5594" spans="1:7" x14ac:dyDescent="0.25">
      <c r="A5594" s="160" t="s">
        <v>6689</v>
      </c>
      <c r="B5594" s="160" t="s">
        <v>6696</v>
      </c>
      <c r="E5594" s="227">
        <v>43312</v>
      </c>
      <c r="F5594" s="228">
        <v>24159246.57</v>
      </c>
      <c r="G5594" s="229">
        <v>2.0799999999999999E-2</v>
      </c>
    </row>
    <row r="5595" spans="1:7" x14ac:dyDescent="0.25">
      <c r="A5595" s="160" t="s">
        <v>6689</v>
      </c>
      <c r="B5595" s="160" t="s">
        <v>6697</v>
      </c>
      <c r="E5595" s="227">
        <v>43343</v>
      </c>
      <c r="F5595" s="228">
        <v>24159492</v>
      </c>
      <c r="G5595" s="229">
        <v>2.0799999999999999E-2</v>
      </c>
    </row>
    <row r="5596" spans="1:7" x14ac:dyDescent="0.25">
      <c r="A5596" s="160" t="s">
        <v>6689</v>
      </c>
      <c r="B5596" s="160" t="s">
        <v>6698</v>
      </c>
      <c r="E5596" s="227">
        <v>43373</v>
      </c>
      <c r="F5596" s="228">
        <v>24159737.43</v>
      </c>
      <c r="G5596" s="229">
        <v>2.0799999999999999E-2</v>
      </c>
    </row>
    <row r="5597" spans="1:7" x14ac:dyDescent="0.25">
      <c r="A5597" s="160" t="s">
        <v>6689</v>
      </c>
      <c r="B5597" s="160" t="s">
        <v>6699</v>
      </c>
      <c r="E5597" s="227">
        <v>43404</v>
      </c>
      <c r="F5597" s="228">
        <v>24159737.43</v>
      </c>
      <c r="G5597" s="229">
        <v>2.0799999999999999E-2</v>
      </c>
    </row>
    <row r="5598" spans="1:7" x14ac:dyDescent="0.25">
      <c r="A5598" s="160" t="s">
        <v>6689</v>
      </c>
      <c r="B5598" s="160" t="s">
        <v>6700</v>
      </c>
      <c r="E5598" s="227">
        <v>43434</v>
      </c>
      <c r="F5598" s="228">
        <v>24159737.43</v>
      </c>
      <c r="G5598" s="229">
        <v>2.0799999999999999E-2</v>
      </c>
    </row>
    <row r="5599" spans="1:7" x14ac:dyDescent="0.25">
      <c r="A5599" s="160" t="s">
        <v>6689</v>
      </c>
      <c r="B5599" s="160" t="s">
        <v>6701</v>
      </c>
      <c r="E5599" s="227">
        <v>43465</v>
      </c>
      <c r="F5599" s="228">
        <v>24159737.43</v>
      </c>
      <c r="G5599" s="229">
        <v>2.0799999999999999E-2</v>
      </c>
    </row>
    <row r="5600" spans="1:7" x14ac:dyDescent="0.25">
      <c r="A5600" s="160" t="s">
        <v>6702</v>
      </c>
      <c r="B5600" s="160" t="s">
        <v>6703</v>
      </c>
      <c r="E5600" s="227">
        <v>43131</v>
      </c>
      <c r="F5600" s="228">
        <v>1782984.84</v>
      </c>
      <c r="G5600" s="229">
        <v>2.0799999999999999E-2</v>
      </c>
    </row>
    <row r="5601" spans="1:7" x14ac:dyDescent="0.25">
      <c r="A5601" s="160" t="s">
        <v>6702</v>
      </c>
      <c r="B5601" s="160" t="s">
        <v>6704</v>
      </c>
      <c r="E5601" s="227">
        <v>43159</v>
      </c>
      <c r="F5601" s="228">
        <v>1782984.84</v>
      </c>
      <c r="G5601" s="229">
        <v>2.0799999999999999E-2</v>
      </c>
    </row>
    <row r="5602" spans="1:7" x14ac:dyDescent="0.25">
      <c r="A5602" s="160" t="s">
        <v>6702</v>
      </c>
      <c r="B5602" s="160" t="s">
        <v>6705</v>
      </c>
      <c r="E5602" s="227">
        <v>43190</v>
      </c>
      <c r="F5602" s="228">
        <v>1782984.84</v>
      </c>
      <c r="G5602" s="229">
        <v>2.0799999999999999E-2</v>
      </c>
    </row>
    <row r="5603" spans="1:7" x14ac:dyDescent="0.25">
      <c r="A5603" s="160" t="s">
        <v>6702</v>
      </c>
      <c r="B5603" s="160" t="s">
        <v>6706</v>
      </c>
      <c r="E5603" s="227">
        <v>43220</v>
      </c>
      <c r="F5603" s="228">
        <v>1782984.84</v>
      </c>
      <c r="G5603" s="229">
        <v>2.0799999999999999E-2</v>
      </c>
    </row>
    <row r="5604" spans="1:7" x14ac:dyDescent="0.25">
      <c r="A5604" s="160" t="s">
        <v>6702</v>
      </c>
      <c r="B5604" s="160" t="s">
        <v>6707</v>
      </c>
      <c r="E5604" s="227">
        <v>43251</v>
      </c>
      <c r="F5604" s="228">
        <v>1782984.84</v>
      </c>
      <c r="G5604" s="229">
        <v>2.0799999999999999E-2</v>
      </c>
    </row>
    <row r="5605" spans="1:7" x14ac:dyDescent="0.25">
      <c r="A5605" s="160" t="s">
        <v>6702</v>
      </c>
      <c r="B5605" s="160" t="s">
        <v>6708</v>
      </c>
      <c r="E5605" s="227">
        <v>43281</v>
      </c>
      <c r="F5605" s="228">
        <v>1782984.84</v>
      </c>
      <c r="G5605" s="229">
        <v>2.0799999999999999E-2</v>
      </c>
    </row>
    <row r="5606" spans="1:7" x14ac:dyDescent="0.25">
      <c r="A5606" s="160" t="s">
        <v>6702</v>
      </c>
      <c r="B5606" s="160" t="s">
        <v>6709</v>
      </c>
      <c r="E5606" s="227">
        <v>43312</v>
      </c>
      <c r="F5606" s="228">
        <v>1782984.84</v>
      </c>
      <c r="G5606" s="229">
        <v>2.0799999999999999E-2</v>
      </c>
    </row>
    <row r="5607" spans="1:7" x14ac:dyDescent="0.25">
      <c r="A5607" s="160" t="s">
        <v>6702</v>
      </c>
      <c r="B5607" s="160" t="s">
        <v>6710</v>
      </c>
      <c r="E5607" s="227">
        <v>43343</v>
      </c>
      <c r="F5607" s="228">
        <v>1782984.84</v>
      </c>
      <c r="G5607" s="229">
        <v>2.0799999999999999E-2</v>
      </c>
    </row>
    <row r="5608" spans="1:7" x14ac:dyDescent="0.25">
      <c r="A5608" s="160" t="s">
        <v>6702</v>
      </c>
      <c r="B5608" s="160" t="s">
        <v>6711</v>
      </c>
      <c r="E5608" s="227">
        <v>43373</v>
      </c>
      <c r="F5608" s="228">
        <v>1782984.84</v>
      </c>
      <c r="G5608" s="229">
        <v>2.0799999999999999E-2</v>
      </c>
    </row>
    <row r="5609" spans="1:7" x14ac:dyDescent="0.25">
      <c r="A5609" s="160" t="s">
        <v>6702</v>
      </c>
      <c r="B5609" s="160" t="s">
        <v>6712</v>
      </c>
      <c r="E5609" s="227">
        <v>43404</v>
      </c>
      <c r="F5609" s="228">
        <v>1782984.84</v>
      </c>
      <c r="G5609" s="229">
        <v>2.0799999999999999E-2</v>
      </c>
    </row>
    <row r="5610" spans="1:7" x14ac:dyDescent="0.25">
      <c r="A5610" s="160" t="s">
        <v>6702</v>
      </c>
      <c r="B5610" s="160" t="s">
        <v>6713</v>
      </c>
      <c r="E5610" s="227">
        <v>43434</v>
      </c>
      <c r="F5610" s="228">
        <v>1782984.84</v>
      </c>
      <c r="G5610" s="229">
        <v>2.0799999999999999E-2</v>
      </c>
    </row>
    <row r="5611" spans="1:7" x14ac:dyDescent="0.25">
      <c r="A5611" s="160" t="s">
        <v>6702</v>
      </c>
      <c r="B5611" s="160" t="s">
        <v>6714</v>
      </c>
      <c r="E5611" s="227">
        <v>43465</v>
      </c>
      <c r="F5611" s="228">
        <v>1782984.84</v>
      </c>
      <c r="G5611" s="229">
        <v>2.0799999999999999E-2</v>
      </c>
    </row>
    <row r="5612" spans="1:7" x14ac:dyDescent="0.25">
      <c r="A5612" s="160" t="s">
        <v>6715</v>
      </c>
      <c r="B5612" s="160" t="s">
        <v>6716</v>
      </c>
      <c r="E5612" s="227">
        <v>43131</v>
      </c>
      <c r="F5612" s="228">
        <v>30559.5</v>
      </c>
      <c r="G5612" s="229">
        <v>2.0799999999999999E-2</v>
      </c>
    </row>
    <row r="5613" spans="1:7" x14ac:dyDescent="0.25">
      <c r="A5613" s="160" t="s">
        <v>6715</v>
      </c>
      <c r="B5613" s="160" t="s">
        <v>6717</v>
      </c>
      <c r="E5613" s="227">
        <v>43159</v>
      </c>
      <c r="F5613" s="228">
        <v>30559.5</v>
      </c>
      <c r="G5613" s="229">
        <v>2.0799999999999999E-2</v>
      </c>
    </row>
    <row r="5614" spans="1:7" x14ac:dyDescent="0.25">
      <c r="A5614" s="160" t="s">
        <v>6715</v>
      </c>
      <c r="B5614" s="160" t="s">
        <v>6718</v>
      </c>
      <c r="E5614" s="227">
        <v>43190</v>
      </c>
      <c r="F5614" s="228">
        <v>30559.5</v>
      </c>
      <c r="G5614" s="229">
        <v>2.0799999999999999E-2</v>
      </c>
    </row>
    <row r="5615" spans="1:7" x14ac:dyDescent="0.25">
      <c r="A5615" s="160" t="s">
        <v>6715</v>
      </c>
      <c r="B5615" s="160" t="s">
        <v>6719</v>
      </c>
      <c r="E5615" s="227">
        <v>43220</v>
      </c>
      <c r="F5615" s="228">
        <v>30559.5</v>
      </c>
      <c r="G5615" s="229">
        <v>2.0799999999999999E-2</v>
      </c>
    </row>
    <row r="5616" spans="1:7" x14ac:dyDescent="0.25">
      <c r="A5616" s="160" t="s">
        <v>6715</v>
      </c>
      <c r="B5616" s="160" t="s">
        <v>6720</v>
      </c>
      <c r="E5616" s="227">
        <v>43251</v>
      </c>
      <c r="F5616" s="228">
        <v>30559.5</v>
      </c>
      <c r="G5616" s="229">
        <v>2.0799999999999999E-2</v>
      </c>
    </row>
    <row r="5617" spans="1:7" x14ac:dyDescent="0.25">
      <c r="A5617" s="160" t="s">
        <v>6715</v>
      </c>
      <c r="B5617" s="160" t="s">
        <v>6721</v>
      </c>
      <c r="E5617" s="227">
        <v>43281</v>
      </c>
      <c r="F5617" s="228">
        <v>30559.5</v>
      </c>
      <c r="G5617" s="229">
        <v>2.0799999999999999E-2</v>
      </c>
    </row>
    <row r="5618" spans="1:7" x14ac:dyDescent="0.25">
      <c r="A5618" s="160" t="s">
        <v>6715</v>
      </c>
      <c r="B5618" s="160" t="s">
        <v>6722</v>
      </c>
      <c r="E5618" s="227">
        <v>43312</v>
      </c>
      <c r="F5618" s="228">
        <v>30559.5</v>
      </c>
      <c r="G5618" s="229">
        <v>2.0799999999999999E-2</v>
      </c>
    </row>
    <row r="5619" spans="1:7" x14ac:dyDescent="0.25">
      <c r="A5619" s="160" t="s">
        <v>6715</v>
      </c>
      <c r="B5619" s="160" t="s">
        <v>6723</v>
      </c>
      <c r="E5619" s="227">
        <v>43343</v>
      </c>
      <c r="F5619" s="228">
        <v>30559.5</v>
      </c>
      <c r="G5619" s="229">
        <v>2.0799999999999999E-2</v>
      </c>
    </row>
    <row r="5620" spans="1:7" x14ac:dyDescent="0.25">
      <c r="A5620" s="160" t="s">
        <v>6715</v>
      </c>
      <c r="B5620" s="160" t="s">
        <v>6724</v>
      </c>
      <c r="E5620" s="227">
        <v>43373</v>
      </c>
      <c r="F5620" s="228">
        <v>30559.5</v>
      </c>
      <c r="G5620" s="229">
        <v>2.0799999999999999E-2</v>
      </c>
    </row>
    <row r="5621" spans="1:7" x14ac:dyDescent="0.25">
      <c r="A5621" s="160" t="s">
        <v>6715</v>
      </c>
      <c r="B5621" s="160" t="s">
        <v>6725</v>
      </c>
      <c r="E5621" s="227">
        <v>43404</v>
      </c>
      <c r="F5621" s="228">
        <v>30559.5</v>
      </c>
      <c r="G5621" s="229">
        <v>2.0799999999999999E-2</v>
      </c>
    </row>
    <row r="5622" spans="1:7" x14ac:dyDescent="0.25">
      <c r="A5622" s="160" t="s">
        <v>6715</v>
      </c>
      <c r="B5622" s="160" t="s">
        <v>6726</v>
      </c>
      <c r="E5622" s="227">
        <v>43434</v>
      </c>
      <c r="F5622" s="228">
        <v>30559.5</v>
      </c>
      <c r="G5622" s="229">
        <v>2.0799999999999999E-2</v>
      </c>
    </row>
    <row r="5623" spans="1:7" x14ac:dyDescent="0.25">
      <c r="A5623" s="160" t="s">
        <v>6715</v>
      </c>
      <c r="B5623" s="160" t="s">
        <v>6727</v>
      </c>
      <c r="E5623" s="227">
        <v>43465</v>
      </c>
      <c r="F5623" s="228">
        <v>30559.5</v>
      </c>
      <c r="G5623" s="229">
        <v>2.0799999999999999E-2</v>
      </c>
    </row>
    <row r="5624" spans="1:7" x14ac:dyDescent="0.25">
      <c r="A5624" s="160" t="s">
        <v>6728</v>
      </c>
      <c r="B5624" s="160" t="s">
        <v>6729</v>
      </c>
      <c r="E5624" s="227">
        <v>43131</v>
      </c>
      <c r="F5624" s="228">
        <v>179763.98</v>
      </c>
      <c r="G5624" s="229">
        <v>2.0799999999999999E-2</v>
      </c>
    </row>
    <row r="5625" spans="1:7" x14ac:dyDescent="0.25">
      <c r="A5625" s="160" t="s">
        <v>6728</v>
      </c>
      <c r="B5625" s="160" t="s">
        <v>6730</v>
      </c>
      <c r="E5625" s="227">
        <v>43159</v>
      </c>
      <c r="F5625" s="228">
        <v>179763.98</v>
      </c>
      <c r="G5625" s="229">
        <v>2.0799999999999999E-2</v>
      </c>
    </row>
    <row r="5626" spans="1:7" x14ac:dyDescent="0.25">
      <c r="A5626" s="160" t="s">
        <v>6728</v>
      </c>
      <c r="B5626" s="160" t="s">
        <v>6731</v>
      </c>
      <c r="E5626" s="227">
        <v>43190</v>
      </c>
      <c r="F5626" s="228">
        <v>192836.12</v>
      </c>
      <c r="G5626" s="229">
        <v>2.0799999999999999E-2</v>
      </c>
    </row>
    <row r="5627" spans="1:7" x14ac:dyDescent="0.25">
      <c r="A5627" s="160" t="s">
        <v>6728</v>
      </c>
      <c r="B5627" s="160" t="s">
        <v>6732</v>
      </c>
      <c r="E5627" s="227">
        <v>43220</v>
      </c>
      <c r="F5627" s="228">
        <v>205908.25</v>
      </c>
      <c r="G5627" s="229">
        <v>2.0799999999999999E-2</v>
      </c>
    </row>
    <row r="5628" spans="1:7" x14ac:dyDescent="0.25">
      <c r="A5628" s="160" t="s">
        <v>6728</v>
      </c>
      <c r="B5628" s="160" t="s">
        <v>6733</v>
      </c>
      <c r="E5628" s="227">
        <v>43251</v>
      </c>
      <c r="F5628" s="228">
        <v>205908.25</v>
      </c>
      <c r="G5628" s="229">
        <v>2.0799999999999999E-2</v>
      </c>
    </row>
    <row r="5629" spans="1:7" x14ac:dyDescent="0.25">
      <c r="A5629" s="160" t="s">
        <v>6728</v>
      </c>
      <c r="B5629" s="160" t="s">
        <v>6734</v>
      </c>
      <c r="E5629" s="227">
        <v>43281</v>
      </c>
      <c r="F5629" s="228">
        <v>205908.25</v>
      </c>
      <c r="G5629" s="229">
        <v>2.0799999999999999E-2</v>
      </c>
    </row>
    <row r="5630" spans="1:7" x14ac:dyDescent="0.25">
      <c r="A5630" s="160" t="s">
        <v>6728</v>
      </c>
      <c r="B5630" s="160" t="s">
        <v>6735</v>
      </c>
      <c r="E5630" s="227">
        <v>43312</v>
      </c>
      <c r="F5630" s="228">
        <v>205908.25</v>
      </c>
      <c r="G5630" s="229">
        <v>2.0799999999999999E-2</v>
      </c>
    </row>
    <row r="5631" spans="1:7" x14ac:dyDescent="0.25">
      <c r="A5631" s="160" t="s">
        <v>6728</v>
      </c>
      <c r="B5631" s="160" t="s">
        <v>6736</v>
      </c>
      <c r="E5631" s="227">
        <v>43343</v>
      </c>
      <c r="F5631" s="228">
        <v>205908.25</v>
      </c>
      <c r="G5631" s="229">
        <v>2.0799999999999999E-2</v>
      </c>
    </row>
    <row r="5632" spans="1:7" x14ac:dyDescent="0.25">
      <c r="A5632" s="160" t="s">
        <v>6728</v>
      </c>
      <c r="B5632" s="160" t="s">
        <v>6737</v>
      </c>
      <c r="E5632" s="227">
        <v>43373</v>
      </c>
      <c r="F5632" s="228">
        <v>205908.25</v>
      </c>
      <c r="G5632" s="229">
        <v>2.0799999999999999E-2</v>
      </c>
    </row>
    <row r="5633" spans="1:7" x14ac:dyDescent="0.25">
      <c r="A5633" s="160" t="s">
        <v>6728</v>
      </c>
      <c r="B5633" s="160" t="s">
        <v>6738</v>
      </c>
      <c r="E5633" s="227">
        <v>43404</v>
      </c>
      <c r="F5633" s="228">
        <v>205908.25</v>
      </c>
      <c r="G5633" s="229">
        <v>2.0799999999999999E-2</v>
      </c>
    </row>
    <row r="5634" spans="1:7" x14ac:dyDescent="0.25">
      <c r="A5634" s="160" t="s">
        <v>6728</v>
      </c>
      <c r="B5634" s="160" t="s">
        <v>6739</v>
      </c>
      <c r="E5634" s="227">
        <v>43434</v>
      </c>
      <c r="F5634" s="228">
        <v>205908.25</v>
      </c>
      <c r="G5634" s="229">
        <v>2.0799999999999999E-2</v>
      </c>
    </row>
    <row r="5635" spans="1:7" x14ac:dyDescent="0.25">
      <c r="A5635" s="160" t="s">
        <v>6728</v>
      </c>
      <c r="B5635" s="160" t="s">
        <v>6740</v>
      </c>
      <c r="E5635" s="227">
        <v>43465</v>
      </c>
      <c r="F5635" s="228">
        <v>205908.25</v>
      </c>
      <c r="G5635" s="229">
        <v>2.0799999999999999E-2</v>
      </c>
    </row>
    <row r="5636" spans="1:7" x14ac:dyDescent="0.25">
      <c r="A5636" s="160" t="s">
        <v>6741</v>
      </c>
      <c r="B5636" s="160" t="s">
        <v>6742</v>
      </c>
      <c r="E5636" s="227">
        <v>43131</v>
      </c>
      <c r="F5636" s="228">
        <v>126549.4</v>
      </c>
      <c r="G5636" s="229">
        <v>2.0799999999999999E-2</v>
      </c>
    </row>
    <row r="5637" spans="1:7" x14ac:dyDescent="0.25">
      <c r="A5637" s="160" t="s">
        <v>6741</v>
      </c>
      <c r="B5637" s="160" t="s">
        <v>6743</v>
      </c>
      <c r="E5637" s="227">
        <v>43159</v>
      </c>
      <c r="F5637" s="228">
        <v>126549.4</v>
      </c>
      <c r="G5637" s="229">
        <v>2.0799999999999999E-2</v>
      </c>
    </row>
    <row r="5638" spans="1:7" x14ac:dyDescent="0.25">
      <c r="A5638" s="160" t="s">
        <v>6741</v>
      </c>
      <c r="B5638" s="160" t="s">
        <v>6744</v>
      </c>
      <c r="E5638" s="227">
        <v>43190</v>
      </c>
      <c r="F5638" s="228">
        <v>126549.4</v>
      </c>
      <c r="G5638" s="229">
        <v>2.0799999999999999E-2</v>
      </c>
    </row>
    <row r="5639" spans="1:7" x14ac:dyDescent="0.25">
      <c r="A5639" s="160" t="s">
        <v>6741</v>
      </c>
      <c r="B5639" s="160" t="s">
        <v>6745</v>
      </c>
      <c r="E5639" s="227">
        <v>43220</v>
      </c>
      <c r="F5639" s="228">
        <v>126549.4</v>
      </c>
      <c r="G5639" s="229">
        <v>2.0799999999999999E-2</v>
      </c>
    </row>
    <row r="5640" spans="1:7" x14ac:dyDescent="0.25">
      <c r="A5640" s="160" t="s">
        <v>6741</v>
      </c>
      <c r="B5640" s="160" t="s">
        <v>6746</v>
      </c>
      <c r="E5640" s="227">
        <v>43251</v>
      </c>
      <c r="F5640" s="228">
        <v>126549.4</v>
      </c>
      <c r="G5640" s="229">
        <v>2.0799999999999999E-2</v>
      </c>
    </row>
    <row r="5641" spans="1:7" x14ac:dyDescent="0.25">
      <c r="A5641" s="160" t="s">
        <v>6741</v>
      </c>
      <c r="B5641" s="160" t="s">
        <v>6747</v>
      </c>
      <c r="E5641" s="227">
        <v>43281</v>
      </c>
      <c r="F5641" s="228">
        <v>126549.4</v>
      </c>
      <c r="G5641" s="229">
        <v>2.0799999999999999E-2</v>
      </c>
    </row>
    <row r="5642" spans="1:7" x14ac:dyDescent="0.25">
      <c r="A5642" s="160" t="s">
        <v>6741</v>
      </c>
      <c r="B5642" s="160" t="s">
        <v>6748</v>
      </c>
      <c r="E5642" s="227">
        <v>43312</v>
      </c>
      <c r="F5642" s="228">
        <v>126549.4</v>
      </c>
      <c r="G5642" s="229">
        <v>2.0799999999999999E-2</v>
      </c>
    </row>
    <row r="5643" spans="1:7" x14ac:dyDescent="0.25">
      <c r="A5643" s="160" t="s">
        <v>6741</v>
      </c>
      <c r="B5643" s="160" t="s">
        <v>6749</v>
      </c>
      <c r="E5643" s="227">
        <v>43343</v>
      </c>
      <c r="F5643" s="228">
        <v>126549.4</v>
      </c>
      <c r="G5643" s="229">
        <v>2.0799999999999999E-2</v>
      </c>
    </row>
    <row r="5644" spans="1:7" x14ac:dyDescent="0.25">
      <c r="A5644" s="160" t="s">
        <v>6741</v>
      </c>
      <c r="B5644" s="160" t="s">
        <v>6750</v>
      </c>
      <c r="E5644" s="227">
        <v>43373</v>
      </c>
      <c r="F5644" s="228">
        <v>126549.4</v>
      </c>
      <c r="G5644" s="229">
        <v>2.0799999999999999E-2</v>
      </c>
    </row>
    <row r="5645" spans="1:7" x14ac:dyDescent="0.25">
      <c r="A5645" s="160" t="s">
        <v>6741</v>
      </c>
      <c r="B5645" s="160" t="s">
        <v>6751</v>
      </c>
      <c r="E5645" s="227">
        <v>43404</v>
      </c>
      <c r="F5645" s="228">
        <v>126549.4</v>
      </c>
      <c r="G5645" s="229">
        <v>2.0799999999999999E-2</v>
      </c>
    </row>
    <row r="5646" spans="1:7" x14ac:dyDescent="0.25">
      <c r="A5646" s="160" t="s">
        <v>6741</v>
      </c>
      <c r="B5646" s="160" t="s">
        <v>6752</v>
      </c>
      <c r="E5646" s="227">
        <v>43434</v>
      </c>
      <c r="F5646" s="228">
        <v>126549.4</v>
      </c>
      <c r="G5646" s="229">
        <v>2.0799999999999999E-2</v>
      </c>
    </row>
    <row r="5647" spans="1:7" x14ac:dyDescent="0.25">
      <c r="A5647" s="160" t="s">
        <v>6741</v>
      </c>
      <c r="B5647" s="160" t="s">
        <v>6753</v>
      </c>
      <c r="E5647" s="227">
        <v>43465</v>
      </c>
      <c r="F5647" s="228">
        <v>126549.4</v>
      </c>
      <c r="G5647" s="229">
        <v>2.0799999999999999E-2</v>
      </c>
    </row>
    <row r="5648" spans="1:7" x14ac:dyDescent="0.25">
      <c r="A5648" s="160" t="s">
        <v>6754</v>
      </c>
      <c r="B5648" s="160" t="s">
        <v>6755</v>
      </c>
      <c r="E5648" s="227">
        <v>43131</v>
      </c>
      <c r="F5648" s="228">
        <v>4058986.08</v>
      </c>
      <c r="G5648" s="229">
        <v>2.0799999999999999E-2</v>
      </c>
    </row>
    <row r="5649" spans="1:7" x14ac:dyDescent="0.25">
      <c r="A5649" s="160" t="s">
        <v>6754</v>
      </c>
      <c r="B5649" s="160" t="s">
        <v>6756</v>
      </c>
      <c r="E5649" s="227">
        <v>43159</v>
      </c>
      <c r="F5649" s="228">
        <v>4058986.08</v>
      </c>
      <c r="G5649" s="229">
        <v>2.0799999999999999E-2</v>
      </c>
    </row>
    <row r="5650" spans="1:7" x14ac:dyDescent="0.25">
      <c r="A5650" s="160" t="s">
        <v>6754</v>
      </c>
      <c r="B5650" s="160" t="s">
        <v>6757</v>
      </c>
      <c r="E5650" s="227">
        <v>43190</v>
      </c>
      <c r="F5650" s="228">
        <v>4058986.08</v>
      </c>
      <c r="G5650" s="229">
        <v>2.0799999999999999E-2</v>
      </c>
    </row>
    <row r="5651" spans="1:7" x14ac:dyDescent="0.25">
      <c r="A5651" s="160" t="s">
        <v>6754</v>
      </c>
      <c r="B5651" s="160" t="s">
        <v>6758</v>
      </c>
      <c r="E5651" s="227">
        <v>43220</v>
      </c>
      <c r="F5651" s="228">
        <v>4058986.08</v>
      </c>
      <c r="G5651" s="229">
        <v>2.0799999999999999E-2</v>
      </c>
    </row>
    <row r="5652" spans="1:7" x14ac:dyDescent="0.25">
      <c r="A5652" s="160" t="s">
        <v>6754</v>
      </c>
      <c r="B5652" s="160" t="s">
        <v>6759</v>
      </c>
      <c r="E5652" s="227">
        <v>43251</v>
      </c>
      <c r="F5652" s="228">
        <v>4058986.08</v>
      </c>
      <c r="G5652" s="229">
        <v>2.0799999999999999E-2</v>
      </c>
    </row>
    <row r="5653" spans="1:7" x14ac:dyDescent="0.25">
      <c r="A5653" s="160" t="s">
        <v>6754</v>
      </c>
      <c r="B5653" s="160" t="s">
        <v>6760</v>
      </c>
      <c r="E5653" s="227">
        <v>43281</v>
      </c>
      <c r="F5653" s="228">
        <v>4058986.08</v>
      </c>
      <c r="G5653" s="229">
        <v>2.0799999999999999E-2</v>
      </c>
    </row>
    <row r="5654" spans="1:7" x14ac:dyDescent="0.25">
      <c r="A5654" s="160" t="s">
        <v>6754</v>
      </c>
      <c r="B5654" s="160" t="s">
        <v>6761</v>
      </c>
      <c r="E5654" s="227">
        <v>43312</v>
      </c>
      <c r="F5654" s="228">
        <v>4058986.08</v>
      </c>
      <c r="G5654" s="229">
        <v>2.0799999999999999E-2</v>
      </c>
    </row>
    <row r="5655" spans="1:7" x14ac:dyDescent="0.25">
      <c r="A5655" s="160" t="s">
        <v>6754</v>
      </c>
      <c r="B5655" s="160" t="s">
        <v>6762</v>
      </c>
      <c r="E5655" s="227">
        <v>43343</v>
      </c>
      <c r="F5655" s="228">
        <v>4058986.08</v>
      </c>
      <c r="G5655" s="229">
        <v>2.0799999999999999E-2</v>
      </c>
    </row>
    <row r="5656" spans="1:7" x14ac:dyDescent="0.25">
      <c r="A5656" s="160" t="s">
        <v>6754</v>
      </c>
      <c r="B5656" s="160" t="s">
        <v>6763</v>
      </c>
      <c r="E5656" s="227">
        <v>43373</v>
      </c>
      <c r="F5656" s="228">
        <v>4058986.08</v>
      </c>
      <c r="G5656" s="229">
        <v>2.0799999999999999E-2</v>
      </c>
    </row>
    <row r="5657" spans="1:7" x14ac:dyDescent="0.25">
      <c r="A5657" s="160" t="s">
        <v>6754</v>
      </c>
      <c r="B5657" s="160" t="s">
        <v>6764</v>
      </c>
      <c r="E5657" s="227">
        <v>43404</v>
      </c>
      <c r="F5657" s="228">
        <v>4058986.08</v>
      </c>
      <c r="G5657" s="229">
        <v>2.0799999999999999E-2</v>
      </c>
    </row>
    <row r="5658" spans="1:7" x14ac:dyDescent="0.25">
      <c r="A5658" s="160" t="s">
        <v>6754</v>
      </c>
      <c r="B5658" s="160" t="s">
        <v>6765</v>
      </c>
      <c r="E5658" s="227">
        <v>43434</v>
      </c>
      <c r="F5658" s="228">
        <v>4058986.08</v>
      </c>
      <c r="G5658" s="229">
        <v>2.0799999999999999E-2</v>
      </c>
    </row>
    <row r="5659" spans="1:7" x14ac:dyDescent="0.25">
      <c r="A5659" s="160" t="s">
        <v>6754</v>
      </c>
      <c r="B5659" s="160" t="s">
        <v>6766</v>
      </c>
      <c r="E5659" s="227">
        <v>43465</v>
      </c>
      <c r="F5659" s="228">
        <v>4058986.08</v>
      </c>
      <c r="G5659" s="229">
        <v>2.0799999999999999E-2</v>
      </c>
    </row>
    <row r="5660" spans="1:7" x14ac:dyDescent="0.25">
      <c r="A5660" s="160" t="s">
        <v>6767</v>
      </c>
      <c r="B5660" s="160" t="s">
        <v>6768</v>
      </c>
      <c r="E5660" s="227">
        <v>43131</v>
      </c>
      <c r="F5660" s="228">
        <v>4729802.59</v>
      </c>
      <c r="G5660" s="229">
        <v>2.0799999999999999E-2</v>
      </c>
    </row>
    <row r="5661" spans="1:7" x14ac:dyDescent="0.25">
      <c r="A5661" s="160" t="s">
        <v>6767</v>
      </c>
      <c r="B5661" s="160" t="s">
        <v>6769</v>
      </c>
      <c r="E5661" s="227">
        <v>43159</v>
      </c>
      <c r="F5661" s="228">
        <v>4729802.59</v>
      </c>
      <c r="G5661" s="229">
        <v>2.0799999999999999E-2</v>
      </c>
    </row>
    <row r="5662" spans="1:7" x14ac:dyDescent="0.25">
      <c r="A5662" s="160" t="s">
        <v>6767</v>
      </c>
      <c r="B5662" s="160" t="s">
        <v>6770</v>
      </c>
      <c r="E5662" s="227">
        <v>43190</v>
      </c>
      <c r="F5662" s="228">
        <v>4729802.59</v>
      </c>
      <c r="G5662" s="229">
        <v>2.0799999999999999E-2</v>
      </c>
    </row>
    <row r="5663" spans="1:7" x14ac:dyDescent="0.25">
      <c r="A5663" s="160" t="s">
        <v>6767</v>
      </c>
      <c r="B5663" s="160" t="s">
        <v>6771</v>
      </c>
      <c r="E5663" s="227">
        <v>43220</v>
      </c>
      <c r="F5663" s="228">
        <v>4729802.59</v>
      </c>
      <c r="G5663" s="229">
        <v>2.0799999999999999E-2</v>
      </c>
    </row>
    <row r="5664" spans="1:7" x14ac:dyDescent="0.25">
      <c r="A5664" s="160" t="s">
        <v>6767</v>
      </c>
      <c r="B5664" s="160" t="s">
        <v>6772</v>
      </c>
      <c r="E5664" s="227">
        <v>43251</v>
      </c>
      <c r="F5664" s="228">
        <v>4729802.59</v>
      </c>
      <c r="G5664" s="229">
        <v>2.0799999999999999E-2</v>
      </c>
    </row>
    <row r="5665" spans="1:7" x14ac:dyDescent="0.25">
      <c r="A5665" s="160" t="s">
        <v>6767</v>
      </c>
      <c r="B5665" s="160" t="s">
        <v>6773</v>
      </c>
      <c r="E5665" s="227">
        <v>43281</v>
      </c>
      <c r="F5665" s="228">
        <v>4729802.59</v>
      </c>
      <c r="G5665" s="229">
        <v>2.0799999999999999E-2</v>
      </c>
    </row>
    <row r="5666" spans="1:7" x14ac:dyDescent="0.25">
      <c r="A5666" s="160" t="s">
        <v>6767</v>
      </c>
      <c r="B5666" s="160" t="s">
        <v>6774</v>
      </c>
      <c r="E5666" s="227">
        <v>43312</v>
      </c>
      <c r="F5666" s="228">
        <v>4729802.59</v>
      </c>
      <c r="G5666" s="229">
        <v>2.0799999999999999E-2</v>
      </c>
    </row>
    <row r="5667" spans="1:7" x14ac:dyDescent="0.25">
      <c r="A5667" s="160" t="s">
        <v>6767</v>
      </c>
      <c r="B5667" s="160" t="s">
        <v>6775</v>
      </c>
      <c r="E5667" s="227">
        <v>43343</v>
      </c>
      <c r="F5667" s="228">
        <v>4729802.59</v>
      </c>
      <c r="G5667" s="229">
        <v>2.0799999999999999E-2</v>
      </c>
    </row>
    <row r="5668" spans="1:7" x14ac:dyDescent="0.25">
      <c r="A5668" s="160" t="s">
        <v>6767</v>
      </c>
      <c r="B5668" s="160" t="s">
        <v>6776</v>
      </c>
      <c r="E5668" s="227">
        <v>43373</v>
      </c>
      <c r="F5668" s="228">
        <v>4729802.59</v>
      </c>
      <c r="G5668" s="229">
        <v>2.0799999999999999E-2</v>
      </c>
    </row>
    <row r="5669" spans="1:7" x14ac:dyDescent="0.25">
      <c r="A5669" s="160" t="s">
        <v>6767</v>
      </c>
      <c r="B5669" s="160" t="s">
        <v>6777</v>
      </c>
      <c r="E5669" s="227">
        <v>43404</v>
      </c>
      <c r="F5669" s="228">
        <v>4729802.59</v>
      </c>
      <c r="G5669" s="229">
        <v>2.0799999999999999E-2</v>
      </c>
    </row>
    <row r="5670" spans="1:7" x14ac:dyDescent="0.25">
      <c r="A5670" s="160" t="s">
        <v>6767</v>
      </c>
      <c r="B5670" s="160" t="s">
        <v>6778</v>
      </c>
      <c r="E5670" s="227">
        <v>43434</v>
      </c>
      <c r="F5670" s="228">
        <v>4729802.59</v>
      </c>
      <c r="G5670" s="229">
        <v>2.0799999999999999E-2</v>
      </c>
    </row>
    <row r="5671" spans="1:7" x14ac:dyDescent="0.25">
      <c r="A5671" s="160" t="s">
        <v>6767</v>
      </c>
      <c r="B5671" s="160" t="s">
        <v>6779</v>
      </c>
      <c r="E5671" s="227">
        <v>43465</v>
      </c>
      <c r="F5671" s="228">
        <v>4729802.59</v>
      </c>
      <c r="G5671" s="229">
        <v>2.0799999999999999E-2</v>
      </c>
    </row>
    <row r="5672" spans="1:7" x14ac:dyDescent="0.25">
      <c r="A5672" s="160" t="s">
        <v>6780</v>
      </c>
      <c r="B5672" s="160" t="s">
        <v>6781</v>
      </c>
      <c r="E5672" s="227">
        <v>43131</v>
      </c>
      <c r="F5672" s="228">
        <v>208636.99</v>
      </c>
      <c r="G5672" s="229">
        <v>2.0799999999999999E-2</v>
      </c>
    </row>
    <row r="5673" spans="1:7" x14ac:dyDescent="0.25">
      <c r="A5673" s="160" t="s">
        <v>6780</v>
      </c>
      <c r="B5673" s="160" t="s">
        <v>6782</v>
      </c>
      <c r="E5673" s="227">
        <v>43159</v>
      </c>
      <c r="F5673" s="228">
        <v>208636.99</v>
      </c>
      <c r="G5673" s="229">
        <v>2.0799999999999999E-2</v>
      </c>
    </row>
    <row r="5674" spans="1:7" x14ac:dyDescent="0.25">
      <c r="A5674" s="160" t="s">
        <v>6780</v>
      </c>
      <c r="B5674" s="160" t="s">
        <v>6783</v>
      </c>
      <c r="E5674" s="227">
        <v>43190</v>
      </c>
      <c r="F5674" s="228">
        <v>208636.99</v>
      </c>
      <c r="G5674" s="229">
        <v>2.0799999999999999E-2</v>
      </c>
    </row>
    <row r="5675" spans="1:7" x14ac:dyDescent="0.25">
      <c r="A5675" s="160" t="s">
        <v>6780</v>
      </c>
      <c r="B5675" s="160" t="s">
        <v>6784</v>
      </c>
      <c r="E5675" s="227">
        <v>43220</v>
      </c>
      <c r="F5675" s="228">
        <v>208636.99</v>
      </c>
      <c r="G5675" s="229">
        <v>2.0799999999999999E-2</v>
      </c>
    </row>
    <row r="5676" spans="1:7" x14ac:dyDescent="0.25">
      <c r="A5676" s="160" t="s">
        <v>6780</v>
      </c>
      <c r="B5676" s="160" t="s">
        <v>6785</v>
      </c>
      <c r="E5676" s="227">
        <v>43251</v>
      </c>
      <c r="F5676" s="228">
        <v>208636.99</v>
      </c>
      <c r="G5676" s="229">
        <v>2.0799999999999999E-2</v>
      </c>
    </row>
    <row r="5677" spans="1:7" x14ac:dyDescent="0.25">
      <c r="A5677" s="160" t="s">
        <v>6780</v>
      </c>
      <c r="B5677" s="160" t="s">
        <v>6786</v>
      </c>
      <c r="E5677" s="227">
        <v>43281</v>
      </c>
      <c r="F5677" s="228">
        <v>208636.99</v>
      </c>
      <c r="G5677" s="229">
        <v>2.0799999999999999E-2</v>
      </c>
    </row>
    <row r="5678" spans="1:7" x14ac:dyDescent="0.25">
      <c r="A5678" s="160" t="s">
        <v>6780</v>
      </c>
      <c r="B5678" s="160" t="s">
        <v>6787</v>
      </c>
      <c r="E5678" s="227">
        <v>43312</v>
      </c>
      <c r="F5678" s="228">
        <v>208636.99</v>
      </c>
      <c r="G5678" s="229">
        <v>2.0799999999999999E-2</v>
      </c>
    </row>
    <row r="5679" spans="1:7" x14ac:dyDescent="0.25">
      <c r="A5679" s="160" t="s">
        <v>6780</v>
      </c>
      <c r="B5679" s="160" t="s">
        <v>6788</v>
      </c>
      <c r="E5679" s="227">
        <v>43343</v>
      </c>
      <c r="F5679" s="228">
        <v>208636.99</v>
      </c>
      <c r="G5679" s="229">
        <v>2.0799999999999999E-2</v>
      </c>
    </row>
    <row r="5680" spans="1:7" x14ac:dyDescent="0.25">
      <c r="A5680" s="160" t="s">
        <v>6780</v>
      </c>
      <c r="B5680" s="160" t="s">
        <v>6789</v>
      </c>
      <c r="E5680" s="227">
        <v>43373</v>
      </c>
      <c r="F5680" s="228">
        <v>208636.99</v>
      </c>
      <c r="G5680" s="229">
        <v>2.0799999999999999E-2</v>
      </c>
    </row>
    <row r="5681" spans="1:7" x14ac:dyDescent="0.25">
      <c r="A5681" s="160" t="s">
        <v>6780</v>
      </c>
      <c r="B5681" s="160" t="s">
        <v>6790</v>
      </c>
      <c r="E5681" s="227">
        <v>43404</v>
      </c>
      <c r="F5681" s="228">
        <v>208636.99</v>
      </c>
      <c r="G5681" s="229">
        <v>2.0799999999999999E-2</v>
      </c>
    </row>
    <row r="5682" spans="1:7" x14ac:dyDescent="0.25">
      <c r="A5682" s="160" t="s">
        <v>6780</v>
      </c>
      <c r="B5682" s="160" t="s">
        <v>6791</v>
      </c>
      <c r="E5682" s="227">
        <v>43434</v>
      </c>
      <c r="F5682" s="228">
        <v>208636.99</v>
      </c>
      <c r="G5682" s="229">
        <v>2.0799999999999999E-2</v>
      </c>
    </row>
    <row r="5683" spans="1:7" x14ac:dyDescent="0.25">
      <c r="A5683" s="160" t="s">
        <v>6780</v>
      </c>
      <c r="B5683" s="160" t="s">
        <v>6792</v>
      </c>
      <c r="E5683" s="227">
        <v>43465</v>
      </c>
      <c r="F5683" s="228">
        <v>208636.99</v>
      </c>
      <c r="G5683" s="229">
        <v>2.0799999999999999E-2</v>
      </c>
    </row>
    <row r="5684" spans="1:7" x14ac:dyDescent="0.25">
      <c r="A5684" s="160" t="s">
        <v>6793</v>
      </c>
      <c r="B5684" s="160" t="s">
        <v>6794</v>
      </c>
      <c r="E5684" s="227">
        <v>43131</v>
      </c>
      <c r="F5684" s="228">
        <v>266590.90999999997</v>
      </c>
      <c r="G5684" s="229">
        <v>2.0799999999999999E-2</v>
      </c>
    </row>
    <row r="5685" spans="1:7" x14ac:dyDescent="0.25">
      <c r="A5685" s="160" t="s">
        <v>6793</v>
      </c>
      <c r="B5685" s="160" t="s">
        <v>6795</v>
      </c>
      <c r="E5685" s="227">
        <v>43159</v>
      </c>
      <c r="F5685" s="228">
        <v>266590.90999999997</v>
      </c>
      <c r="G5685" s="229">
        <v>2.0799999999999999E-2</v>
      </c>
    </row>
    <row r="5686" spans="1:7" x14ac:dyDescent="0.25">
      <c r="A5686" s="160" t="s">
        <v>6793</v>
      </c>
      <c r="B5686" s="160" t="s">
        <v>6796</v>
      </c>
      <c r="E5686" s="227">
        <v>43190</v>
      </c>
      <c r="F5686" s="228">
        <v>266590.90999999997</v>
      </c>
      <c r="G5686" s="229">
        <v>2.0799999999999999E-2</v>
      </c>
    </row>
    <row r="5687" spans="1:7" x14ac:dyDescent="0.25">
      <c r="A5687" s="160" t="s">
        <v>6793</v>
      </c>
      <c r="B5687" s="160" t="s">
        <v>6797</v>
      </c>
      <c r="E5687" s="227">
        <v>43220</v>
      </c>
      <c r="F5687" s="228">
        <v>266590.90999999997</v>
      </c>
      <c r="G5687" s="229">
        <v>2.0799999999999999E-2</v>
      </c>
    </row>
    <row r="5688" spans="1:7" x14ac:dyDescent="0.25">
      <c r="A5688" s="160" t="s">
        <v>6793</v>
      </c>
      <c r="B5688" s="160" t="s">
        <v>6798</v>
      </c>
      <c r="E5688" s="227">
        <v>43251</v>
      </c>
      <c r="F5688" s="228">
        <v>266590.90999999997</v>
      </c>
      <c r="G5688" s="229">
        <v>2.0799999999999999E-2</v>
      </c>
    </row>
    <row r="5689" spans="1:7" x14ac:dyDescent="0.25">
      <c r="A5689" s="160" t="s">
        <v>6793</v>
      </c>
      <c r="B5689" s="160" t="s">
        <v>6799</v>
      </c>
      <c r="E5689" s="227">
        <v>43281</v>
      </c>
      <c r="F5689" s="228">
        <v>266590.90999999997</v>
      </c>
      <c r="G5689" s="229">
        <v>2.0799999999999999E-2</v>
      </c>
    </row>
    <row r="5690" spans="1:7" x14ac:dyDescent="0.25">
      <c r="A5690" s="160" t="s">
        <v>6793</v>
      </c>
      <c r="B5690" s="160" t="s">
        <v>6800</v>
      </c>
      <c r="E5690" s="227">
        <v>43312</v>
      </c>
      <c r="F5690" s="228">
        <v>266590.90999999997</v>
      </c>
      <c r="G5690" s="229">
        <v>2.0799999999999999E-2</v>
      </c>
    </row>
    <row r="5691" spans="1:7" x14ac:dyDescent="0.25">
      <c r="A5691" s="160" t="s">
        <v>6793</v>
      </c>
      <c r="B5691" s="160" t="s">
        <v>6801</v>
      </c>
      <c r="E5691" s="227">
        <v>43343</v>
      </c>
      <c r="F5691" s="228">
        <v>266590.90999999997</v>
      </c>
      <c r="G5691" s="229">
        <v>2.0799999999999999E-2</v>
      </c>
    </row>
    <row r="5692" spans="1:7" x14ac:dyDescent="0.25">
      <c r="A5692" s="160" t="s">
        <v>6793</v>
      </c>
      <c r="B5692" s="160" t="s">
        <v>6802</v>
      </c>
      <c r="E5692" s="227">
        <v>43373</v>
      </c>
      <c r="F5692" s="228">
        <v>266590.90999999997</v>
      </c>
      <c r="G5692" s="229">
        <v>2.0799999999999999E-2</v>
      </c>
    </row>
    <row r="5693" spans="1:7" x14ac:dyDescent="0.25">
      <c r="A5693" s="160" t="s">
        <v>6793</v>
      </c>
      <c r="B5693" s="160" t="s">
        <v>6803</v>
      </c>
      <c r="E5693" s="227">
        <v>43404</v>
      </c>
      <c r="F5693" s="228">
        <v>226576.83</v>
      </c>
      <c r="G5693" s="229">
        <v>2.0799999999999999E-2</v>
      </c>
    </row>
    <row r="5694" spans="1:7" x14ac:dyDescent="0.25">
      <c r="A5694" s="160" t="s">
        <v>6793</v>
      </c>
      <c r="B5694" s="160" t="s">
        <v>6804</v>
      </c>
      <c r="E5694" s="227">
        <v>43434</v>
      </c>
      <c r="F5694" s="228">
        <v>186562.75</v>
      </c>
      <c r="G5694" s="229">
        <v>2.0799999999999999E-2</v>
      </c>
    </row>
    <row r="5695" spans="1:7" x14ac:dyDescent="0.25">
      <c r="A5695" s="160" t="s">
        <v>6793</v>
      </c>
      <c r="B5695" s="160" t="s">
        <v>6805</v>
      </c>
      <c r="E5695" s="227">
        <v>43465</v>
      </c>
      <c r="F5695" s="228">
        <v>186562.75</v>
      </c>
      <c r="G5695" s="229">
        <v>2.0799999999999999E-2</v>
      </c>
    </row>
    <row r="5696" spans="1:7" x14ac:dyDescent="0.25">
      <c r="A5696" s="160" t="s">
        <v>6806</v>
      </c>
      <c r="B5696" s="160" t="s">
        <v>6807</v>
      </c>
      <c r="E5696" s="227">
        <v>43131</v>
      </c>
      <c r="F5696" s="228">
        <v>25891.1</v>
      </c>
      <c r="G5696" s="229">
        <v>2.0799999999999999E-2</v>
      </c>
    </row>
    <row r="5697" spans="1:7" x14ac:dyDescent="0.25">
      <c r="A5697" s="160" t="s">
        <v>6806</v>
      </c>
      <c r="B5697" s="160" t="s">
        <v>6808</v>
      </c>
      <c r="E5697" s="227">
        <v>43159</v>
      </c>
      <c r="F5697" s="228">
        <v>25891.1</v>
      </c>
      <c r="G5697" s="229">
        <v>2.0799999999999999E-2</v>
      </c>
    </row>
    <row r="5698" spans="1:7" x14ac:dyDescent="0.25">
      <c r="A5698" s="160" t="s">
        <v>6806</v>
      </c>
      <c r="B5698" s="160" t="s">
        <v>6809</v>
      </c>
      <c r="E5698" s="227">
        <v>43190</v>
      </c>
      <c r="F5698" s="228">
        <v>25891.1</v>
      </c>
      <c r="G5698" s="229">
        <v>2.0799999999999999E-2</v>
      </c>
    </row>
    <row r="5699" spans="1:7" x14ac:dyDescent="0.25">
      <c r="A5699" s="160" t="s">
        <v>6806</v>
      </c>
      <c r="B5699" s="160" t="s">
        <v>6810</v>
      </c>
      <c r="E5699" s="227">
        <v>43220</v>
      </c>
      <c r="F5699" s="228">
        <v>25891.1</v>
      </c>
      <c r="G5699" s="229">
        <v>2.0799999999999999E-2</v>
      </c>
    </row>
    <row r="5700" spans="1:7" x14ac:dyDescent="0.25">
      <c r="A5700" s="160" t="s">
        <v>6806</v>
      </c>
      <c r="B5700" s="160" t="s">
        <v>6811</v>
      </c>
      <c r="E5700" s="227">
        <v>43251</v>
      </c>
      <c r="F5700" s="228">
        <v>25891.1</v>
      </c>
      <c r="G5700" s="229">
        <v>2.0799999999999999E-2</v>
      </c>
    </row>
    <row r="5701" spans="1:7" x14ac:dyDescent="0.25">
      <c r="A5701" s="160" t="s">
        <v>6806</v>
      </c>
      <c r="B5701" s="160" t="s">
        <v>6812</v>
      </c>
      <c r="E5701" s="227">
        <v>43281</v>
      </c>
      <c r="F5701" s="228">
        <v>25891.1</v>
      </c>
      <c r="G5701" s="229">
        <v>2.0799999999999999E-2</v>
      </c>
    </row>
    <row r="5702" spans="1:7" x14ac:dyDescent="0.25">
      <c r="A5702" s="160" t="s">
        <v>6806</v>
      </c>
      <c r="B5702" s="160" t="s">
        <v>6813</v>
      </c>
      <c r="E5702" s="227">
        <v>43312</v>
      </c>
      <c r="F5702" s="228">
        <v>25891.1</v>
      </c>
      <c r="G5702" s="229">
        <v>2.0799999999999999E-2</v>
      </c>
    </row>
    <row r="5703" spans="1:7" x14ac:dyDescent="0.25">
      <c r="A5703" s="160" t="s">
        <v>6806</v>
      </c>
      <c r="B5703" s="160" t="s">
        <v>6814</v>
      </c>
      <c r="E5703" s="227">
        <v>43343</v>
      </c>
      <c r="F5703" s="228">
        <v>25891.1</v>
      </c>
      <c r="G5703" s="229">
        <v>2.0799999999999999E-2</v>
      </c>
    </row>
    <row r="5704" spans="1:7" x14ac:dyDescent="0.25">
      <c r="A5704" s="160" t="s">
        <v>6806</v>
      </c>
      <c r="B5704" s="160" t="s">
        <v>6815</v>
      </c>
      <c r="E5704" s="227">
        <v>43373</v>
      </c>
      <c r="F5704" s="228">
        <v>25891.1</v>
      </c>
      <c r="G5704" s="229">
        <v>2.0799999999999999E-2</v>
      </c>
    </row>
    <row r="5705" spans="1:7" x14ac:dyDescent="0.25">
      <c r="A5705" s="160" t="s">
        <v>6806</v>
      </c>
      <c r="B5705" s="160" t="s">
        <v>6816</v>
      </c>
      <c r="E5705" s="227">
        <v>43404</v>
      </c>
      <c r="F5705" s="228">
        <v>25891.1</v>
      </c>
      <c r="G5705" s="229">
        <v>2.0799999999999999E-2</v>
      </c>
    </row>
    <row r="5706" spans="1:7" x14ac:dyDescent="0.25">
      <c r="A5706" s="160" t="s">
        <v>6806</v>
      </c>
      <c r="B5706" s="160" t="s">
        <v>6817</v>
      </c>
      <c r="E5706" s="227">
        <v>43434</v>
      </c>
      <c r="F5706" s="228">
        <v>25891.1</v>
      </c>
      <c r="G5706" s="229">
        <v>2.0799999999999999E-2</v>
      </c>
    </row>
    <row r="5707" spans="1:7" x14ac:dyDescent="0.25">
      <c r="A5707" s="160" t="s">
        <v>6806</v>
      </c>
      <c r="B5707" s="160" t="s">
        <v>6818</v>
      </c>
      <c r="E5707" s="227">
        <v>43465</v>
      </c>
      <c r="F5707" s="228">
        <v>25891.1</v>
      </c>
      <c r="G5707" s="229">
        <v>2.0799999999999999E-2</v>
      </c>
    </row>
    <row r="5708" spans="1:7" x14ac:dyDescent="0.25">
      <c r="A5708" s="160" t="s">
        <v>6819</v>
      </c>
      <c r="B5708" s="160" t="s">
        <v>6820</v>
      </c>
      <c r="E5708" s="227">
        <v>43131</v>
      </c>
      <c r="F5708" s="228">
        <v>2835144.1</v>
      </c>
      <c r="G5708" s="229">
        <v>2.0799999999999999E-2</v>
      </c>
    </row>
    <row r="5709" spans="1:7" x14ac:dyDescent="0.25">
      <c r="A5709" s="160" t="s">
        <v>6819</v>
      </c>
      <c r="B5709" s="160" t="s">
        <v>6821</v>
      </c>
      <c r="E5709" s="227">
        <v>43159</v>
      </c>
      <c r="F5709" s="228">
        <v>2835144.1</v>
      </c>
      <c r="G5709" s="229">
        <v>2.0799999999999999E-2</v>
      </c>
    </row>
    <row r="5710" spans="1:7" x14ac:dyDescent="0.25">
      <c r="A5710" s="160" t="s">
        <v>6819</v>
      </c>
      <c r="B5710" s="160" t="s">
        <v>6822</v>
      </c>
      <c r="E5710" s="227">
        <v>43190</v>
      </c>
      <c r="F5710" s="228">
        <v>2835144.1</v>
      </c>
      <c r="G5710" s="229">
        <v>2.0799999999999999E-2</v>
      </c>
    </row>
    <row r="5711" spans="1:7" x14ac:dyDescent="0.25">
      <c r="A5711" s="160" t="s">
        <v>6819</v>
      </c>
      <c r="B5711" s="160" t="s">
        <v>6823</v>
      </c>
      <c r="E5711" s="227">
        <v>43220</v>
      </c>
      <c r="F5711" s="228">
        <v>2835144.1</v>
      </c>
      <c r="G5711" s="229">
        <v>2.0799999999999999E-2</v>
      </c>
    </row>
    <row r="5712" spans="1:7" x14ac:dyDescent="0.25">
      <c r="A5712" s="160" t="s">
        <v>6819</v>
      </c>
      <c r="B5712" s="160" t="s">
        <v>6824</v>
      </c>
      <c r="E5712" s="227">
        <v>43251</v>
      </c>
      <c r="F5712" s="228">
        <v>2835144.1</v>
      </c>
      <c r="G5712" s="229">
        <v>2.0799999999999999E-2</v>
      </c>
    </row>
    <row r="5713" spans="1:7" x14ac:dyDescent="0.25">
      <c r="A5713" s="160" t="s">
        <v>6819</v>
      </c>
      <c r="B5713" s="160" t="s">
        <v>6825</v>
      </c>
      <c r="E5713" s="227">
        <v>43281</v>
      </c>
      <c r="F5713" s="228">
        <v>2835144.1</v>
      </c>
      <c r="G5713" s="229">
        <v>2.0799999999999999E-2</v>
      </c>
    </row>
    <row r="5714" spans="1:7" x14ac:dyDescent="0.25">
      <c r="A5714" s="160" t="s">
        <v>6819</v>
      </c>
      <c r="B5714" s="160" t="s">
        <v>6826</v>
      </c>
      <c r="E5714" s="227">
        <v>43312</v>
      </c>
      <c r="F5714" s="228">
        <v>2835144.1</v>
      </c>
      <c r="G5714" s="229">
        <v>2.0799999999999999E-2</v>
      </c>
    </row>
    <row r="5715" spans="1:7" x14ac:dyDescent="0.25">
      <c r="A5715" s="160" t="s">
        <v>6819</v>
      </c>
      <c r="B5715" s="160" t="s">
        <v>6827</v>
      </c>
      <c r="E5715" s="227">
        <v>43343</v>
      </c>
      <c r="F5715" s="228">
        <v>2835144.1</v>
      </c>
      <c r="G5715" s="229">
        <v>2.0799999999999999E-2</v>
      </c>
    </row>
    <row r="5716" spans="1:7" x14ac:dyDescent="0.25">
      <c r="A5716" s="160" t="s">
        <v>6819</v>
      </c>
      <c r="B5716" s="160" t="s">
        <v>6828</v>
      </c>
      <c r="E5716" s="227">
        <v>43373</v>
      </c>
      <c r="F5716" s="228">
        <v>2835144.1</v>
      </c>
      <c r="G5716" s="229">
        <v>2.0799999999999999E-2</v>
      </c>
    </row>
    <row r="5717" spans="1:7" x14ac:dyDescent="0.25">
      <c r="A5717" s="160" t="s">
        <v>6819</v>
      </c>
      <c r="B5717" s="160" t="s">
        <v>6829</v>
      </c>
      <c r="E5717" s="227">
        <v>43404</v>
      </c>
      <c r="F5717" s="228">
        <v>2835144.1</v>
      </c>
      <c r="G5717" s="229">
        <v>2.0799999999999999E-2</v>
      </c>
    </row>
    <row r="5718" spans="1:7" x14ac:dyDescent="0.25">
      <c r="A5718" s="160" t="s">
        <v>6819</v>
      </c>
      <c r="B5718" s="160" t="s">
        <v>6830</v>
      </c>
      <c r="E5718" s="227">
        <v>43434</v>
      </c>
      <c r="F5718" s="228">
        <v>2835144.1</v>
      </c>
      <c r="G5718" s="229">
        <v>2.0799999999999999E-2</v>
      </c>
    </row>
    <row r="5719" spans="1:7" x14ac:dyDescent="0.25">
      <c r="A5719" s="160" t="s">
        <v>6819</v>
      </c>
      <c r="B5719" s="160" t="s">
        <v>6831</v>
      </c>
      <c r="E5719" s="227">
        <v>43465</v>
      </c>
      <c r="F5719" s="228">
        <v>2835144.1</v>
      </c>
      <c r="G5719" s="229">
        <v>2.0799999999999999E-2</v>
      </c>
    </row>
    <row r="5720" spans="1:7" x14ac:dyDescent="0.25">
      <c r="A5720" s="160" t="s">
        <v>6832</v>
      </c>
      <c r="B5720" s="160" t="s">
        <v>6833</v>
      </c>
      <c r="E5720" s="227">
        <v>43131</v>
      </c>
      <c r="F5720" s="228">
        <v>3525000</v>
      </c>
      <c r="G5720" s="229">
        <v>2.0799999999999999E-2</v>
      </c>
    </row>
    <row r="5721" spans="1:7" x14ac:dyDescent="0.25">
      <c r="A5721" s="160" t="s">
        <v>6832</v>
      </c>
      <c r="B5721" s="160" t="s">
        <v>6834</v>
      </c>
      <c r="E5721" s="227">
        <v>43159</v>
      </c>
      <c r="F5721" s="228">
        <v>3525000</v>
      </c>
      <c r="G5721" s="229">
        <v>2.0799999999999999E-2</v>
      </c>
    </row>
    <row r="5722" spans="1:7" x14ac:dyDescent="0.25">
      <c r="A5722" s="160" t="s">
        <v>6832</v>
      </c>
      <c r="B5722" s="160" t="s">
        <v>6835</v>
      </c>
      <c r="E5722" s="227">
        <v>43190</v>
      </c>
      <c r="F5722" s="228">
        <v>3525000</v>
      </c>
      <c r="G5722" s="229">
        <v>2.0799999999999999E-2</v>
      </c>
    </row>
    <row r="5723" spans="1:7" x14ac:dyDescent="0.25">
      <c r="A5723" s="160" t="s">
        <v>6832</v>
      </c>
      <c r="B5723" s="160" t="s">
        <v>6836</v>
      </c>
      <c r="E5723" s="227">
        <v>43220</v>
      </c>
      <c r="F5723" s="228">
        <v>3525000</v>
      </c>
      <c r="G5723" s="229">
        <v>2.0799999999999999E-2</v>
      </c>
    </row>
    <row r="5724" spans="1:7" x14ac:dyDescent="0.25">
      <c r="A5724" s="160" t="s">
        <v>6832</v>
      </c>
      <c r="B5724" s="160" t="s">
        <v>6837</v>
      </c>
      <c r="E5724" s="227">
        <v>43251</v>
      </c>
      <c r="F5724" s="228">
        <v>3525000</v>
      </c>
      <c r="G5724" s="229">
        <v>2.0799999999999999E-2</v>
      </c>
    </row>
    <row r="5725" spans="1:7" x14ac:dyDescent="0.25">
      <c r="A5725" s="160" t="s">
        <v>6832</v>
      </c>
      <c r="B5725" s="160" t="s">
        <v>6838</v>
      </c>
      <c r="E5725" s="227">
        <v>43281</v>
      </c>
      <c r="F5725" s="228">
        <v>3525000</v>
      </c>
      <c r="G5725" s="229">
        <v>2.0799999999999999E-2</v>
      </c>
    </row>
    <row r="5726" spans="1:7" x14ac:dyDescent="0.25">
      <c r="A5726" s="160" t="s">
        <v>6832</v>
      </c>
      <c r="B5726" s="160" t="s">
        <v>6839</v>
      </c>
      <c r="E5726" s="227">
        <v>43312</v>
      </c>
      <c r="F5726" s="228">
        <v>3525000</v>
      </c>
      <c r="G5726" s="229">
        <v>2.0799999999999999E-2</v>
      </c>
    </row>
    <row r="5727" spans="1:7" x14ac:dyDescent="0.25">
      <c r="A5727" s="160" t="s">
        <v>6832</v>
      </c>
      <c r="B5727" s="160" t="s">
        <v>6840</v>
      </c>
      <c r="E5727" s="227">
        <v>43343</v>
      </c>
      <c r="F5727" s="228">
        <v>3525000</v>
      </c>
      <c r="G5727" s="229">
        <v>2.0799999999999999E-2</v>
      </c>
    </row>
    <row r="5728" spans="1:7" x14ac:dyDescent="0.25">
      <c r="A5728" s="160" t="s">
        <v>6832</v>
      </c>
      <c r="B5728" s="160" t="s">
        <v>6841</v>
      </c>
      <c r="E5728" s="227">
        <v>43373</v>
      </c>
      <c r="F5728" s="228">
        <v>3525000</v>
      </c>
      <c r="G5728" s="229">
        <v>2.0799999999999999E-2</v>
      </c>
    </row>
    <row r="5729" spans="1:7" x14ac:dyDescent="0.25">
      <c r="A5729" s="160" t="s">
        <v>6832</v>
      </c>
      <c r="B5729" s="160" t="s">
        <v>6842</v>
      </c>
      <c r="E5729" s="227">
        <v>43404</v>
      </c>
      <c r="F5729" s="228">
        <v>3525000</v>
      </c>
      <c r="G5729" s="229">
        <v>2.0799999999999999E-2</v>
      </c>
    </row>
    <row r="5730" spans="1:7" x14ac:dyDescent="0.25">
      <c r="A5730" s="160" t="s">
        <v>6832</v>
      </c>
      <c r="B5730" s="160" t="s">
        <v>6843</v>
      </c>
      <c r="E5730" s="227">
        <v>43434</v>
      </c>
      <c r="F5730" s="228">
        <v>3525000</v>
      </c>
      <c r="G5730" s="229">
        <v>2.0799999999999999E-2</v>
      </c>
    </row>
    <row r="5731" spans="1:7" x14ac:dyDescent="0.25">
      <c r="A5731" s="160" t="s">
        <v>6832</v>
      </c>
      <c r="B5731" s="160" t="s">
        <v>6844</v>
      </c>
      <c r="E5731" s="227">
        <v>43465</v>
      </c>
      <c r="F5731" s="228">
        <v>3525000</v>
      </c>
      <c r="G5731" s="229">
        <v>2.0799999999999999E-2</v>
      </c>
    </row>
    <row r="5732" spans="1:7" x14ac:dyDescent="0.25">
      <c r="A5732" s="160" t="s">
        <v>6845</v>
      </c>
      <c r="B5732" s="160" t="s">
        <v>6846</v>
      </c>
      <c r="E5732" s="227">
        <v>43131</v>
      </c>
      <c r="F5732" s="228">
        <v>136831.13</v>
      </c>
      <c r="G5732" s="229">
        <v>2.0799999999999999E-2</v>
      </c>
    </row>
    <row r="5733" spans="1:7" x14ac:dyDescent="0.25">
      <c r="A5733" s="160" t="s">
        <v>6845</v>
      </c>
      <c r="B5733" s="160" t="s">
        <v>6847</v>
      </c>
      <c r="E5733" s="227">
        <v>43159</v>
      </c>
      <c r="F5733" s="228">
        <v>136831.13</v>
      </c>
      <c r="G5733" s="229">
        <v>2.0799999999999999E-2</v>
      </c>
    </row>
    <row r="5734" spans="1:7" x14ac:dyDescent="0.25">
      <c r="A5734" s="160" t="s">
        <v>6845</v>
      </c>
      <c r="B5734" s="160" t="s">
        <v>6848</v>
      </c>
      <c r="E5734" s="227">
        <v>43190</v>
      </c>
      <c r="F5734" s="228">
        <v>136831.13</v>
      </c>
      <c r="G5734" s="229">
        <v>2.0799999999999999E-2</v>
      </c>
    </row>
    <row r="5735" spans="1:7" x14ac:dyDescent="0.25">
      <c r="A5735" s="160" t="s">
        <v>6845</v>
      </c>
      <c r="B5735" s="160" t="s">
        <v>6849</v>
      </c>
      <c r="E5735" s="227">
        <v>43220</v>
      </c>
      <c r="F5735" s="228">
        <v>136831.13</v>
      </c>
      <c r="G5735" s="229">
        <v>2.0799999999999999E-2</v>
      </c>
    </row>
    <row r="5736" spans="1:7" x14ac:dyDescent="0.25">
      <c r="A5736" s="160" t="s">
        <v>6845</v>
      </c>
      <c r="B5736" s="160" t="s">
        <v>6850</v>
      </c>
      <c r="E5736" s="227">
        <v>43251</v>
      </c>
      <c r="F5736" s="228">
        <v>136831.13</v>
      </c>
      <c r="G5736" s="229">
        <v>2.0799999999999999E-2</v>
      </c>
    </row>
    <row r="5737" spans="1:7" x14ac:dyDescent="0.25">
      <c r="A5737" s="160" t="s">
        <v>6845</v>
      </c>
      <c r="B5737" s="160" t="s">
        <v>6851</v>
      </c>
      <c r="E5737" s="227">
        <v>43281</v>
      </c>
      <c r="F5737" s="228">
        <v>136831.13</v>
      </c>
      <c r="G5737" s="229">
        <v>2.0799999999999999E-2</v>
      </c>
    </row>
    <row r="5738" spans="1:7" x14ac:dyDescent="0.25">
      <c r="A5738" s="160" t="s">
        <v>6845</v>
      </c>
      <c r="B5738" s="160" t="s">
        <v>6852</v>
      </c>
      <c r="E5738" s="227">
        <v>43312</v>
      </c>
      <c r="F5738" s="228">
        <v>136831.13</v>
      </c>
      <c r="G5738" s="229">
        <v>2.0799999999999999E-2</v>
      </c>
    </row>
    <row r="5739" spans="1:7" x14ac:dyDescent="0.25">
      <c r="A5739" s="160" t="s">
        <v>6845</v>
      </c>
      <c r="B5739" s="160" t="s">
        <v>6853</v>
      </c>
      <c r="E5739" s="227">
        <v>43343</v>
      </c>
      <c r="F5739" s="228">
        <v>136831.13</v>
      </c>
      <c r="G5739" s="229">
        <v>2.0799999999999999E-2</v>
      </c>
    </row>
    <row r="5740" spans="1:7" x14ac:dyDescent="0.25">
      <c r="A5740" s="160" t="s">
        <v>6845</v>
      </c>
      <c r="B5740" s="160" t="s">
        <v>6854</v>
      </c>
      <c r="E5740" s="227">
        <v>43373</v>
      </c>
      <c r="F5740" s="228">
        <v>136831.13</v>
      </c>
      <c r="G5740" s="229">
        <v>2.0799999999999999E-2</v>
      </c>
    </row>
    <row r="5741" spans="1:7" x14ac:dyDescent="0.25">
      <c r="A5741" s="160" t="s">
        <v>6845</v>
      </c>
      <c r="B5741" s="160" t="s">
        <v>6855</v>
      </c>
      <c r="E5741" s="227">
        <v>43404</v>
      </c>
      <c r="F5741" s="228">
        <v>136831.13</v>
      </c>
      <c r="G5741" s="229">
        <v>2.0799999999999999E-2</v>
      </c>
    </row>
    <row r="5742" spans="1:7" x14ac:dyDescent="0.25">
      <c r="A5742" s="160" t="s">
        <v>6845</v>
      </c>
      <c r="B5742" s="160" t="s">
        <v>6856</v>
      </c>
      <c r="E5742" s="227">
        <v>43434</v>
      </c>
      <c r="F5742" s="228">
        <v>136831.13</v>
      </c>
      <c r="G5742" s="229">
        <v>2.0799999999999999E-2</v>
      </c>
    </row>
    <row r="5743" spans="1:7" x14ac:dyDescent="0.25">
      <c r="A5743" s="160" t="s">
        <v>6845</v>
      </c>
      <c r="B5743" s="160" t="s">
        <v>6857</v>
      </c>
      <c r="E5743" s="227">
        <v>43465</v>
      </c>
      <c r="F5743" s="228">
        <v>136831.13</v>
      </c>
      <c r="G5743" s="229">
        <v>2.0799999999999999E-2</v>
      </c>
    </row>
    <row r="5744" spans="1:7" x14ac:dyDescent="0.25">
      <c r="A5744" s="160" t="s">
        <v>6858</v>
      </c>
      <c r="B5744" s="160" t="s">
        <v>6859</v>
      </c>
      <c r="E5744" s="227">
        <v>43131</v>
      </c>
      <c r="F5744" s="228">
        <v>13112.67</v>
      </c>
      <c r="G5744" s="229">
        <v>2.0799999999999999E-2</v>
      </c>
    </row>
    <row r="5745" spans="1:7" x14ac:dyDescent="0.25">
      <c r="A5745" s="160" t="s">
        <v>6858</v>
      </c>
      <c r="B5745" s="160" t="s">
        <v>6860</v>
      </c>
      <c r="E5745" s="227">
        <v>43159</v>
      </c>
      <c r="F5745" s="228">
        <v>13112.67</v>
      </c>
      <c r="G5745" s="229">
        <v>2.0799999999999999E-2</v>
      </c>
    </row>
    <row r="5746" spans="1:7" x14ac:dyDescent="0.25">
      <c r="A5746" s="160" t="s">
        <v>6858</v>
      </c>
      <c r="B5746" s="160" t="s">
        <v>6861</v>
      </c>
      <c r="E5746" s="227">
        <v>43190</v>
      </c>
      <c r="F5746" s="228">
        <v>13112.67</v>
      </c>
      <c r="G5746" s="229">
        <v>2.0799999999999999E-2</v>
      </c>
    </row>
    <row r="5747" spans="1:7" x14ac:dyDescent="0.25">
      <c r="A5747" s="160" t="s">
        <v>6858</v>
      </c>
      <c r="B5747" s="160" t="s">
        <v>6862</v>
      </c>
      <c r="E5747" s="227">
        <v>43220</v>
      </c>
      <c r="F5747" s="228">
        <v>13112.67</v>
      </c>
      <c r="G5747" s="229">
        <v>2.0799999999999999E-2</v>
      </c>
    </row>
    <row r="5748" spans="1:7" x14ac:dyDescent="0.25">
      <c r="A5748" s="160" t="s">
        <v>6858</v>
      </c>
      <c r="B5748" s="160" t="s">
        <v>6863</v>
      </c>
      <c r="E5748" s="227">
        <v>43251</v>
      </c>
      <c r="F5748" s="228">
        <v>13112.67</v>
      </c>
      <c r="G5748" s="229">
        <v>2.0799999999999999E-2</v>
      </c>
    </row>
    <row r="5749" spans="1:7" x14ac:dyDescent="0.25">
      <c r="A5749" s="160" t="s">
        <v>6858</v>
      </c>
      <c r="B5749" s="160" t="s">
        <v>6864</v>
      </c>
      <c r="E5749" s="227">
        <v>43281</v>
      </c>
      <c r="F5749" s="228">
        <v>13112.67</v>
      </c>
      <c r="G5749" s="229">
        <v>2.0799999999999999E-2</v>
      </c>
    </row>
    <row r="5750" spans="1:7" x14ac:dyDescent="0.25">
      <c r="A5750" s="160" t="s">
        <v>6858</v>
      </c>
      <c r="B5750" s="160" t="s">
        <v>6865</v>
      </c>
      <c r="E5750" s="227">
        <v>43312</v>
      </c>
      <c r="F5750" s="228">
        <v>13112.67</v>
      </c>
      <c r="G5750" s="229">
        <v>2.0799999999999999E-2</v>
      </c>
    </row>
    <row r="5751" spans="1:7" x14ac:dyDescent="0.25">
      <c r="A5751" s="160" t="s">
        <v>6858</v>
      </c>
      <c r="B5751" s="160" t="s">
        <v>6866</v>
      </c>
      <c r="E5751" s="227">
        <v>43343</v>
      </c>
      <c r="F5751" s="228">
        <v>13112.67</v>
      </c>
      <c r="G5751" s="229">
        <v>2.0799999999999999E-2</v>
      </c>
    </row>
    <row r="5752" spans="1:7" x14ac:dyDescent="0.25">
      <c r="A5752" s="160" t="s">
        <v>6858</v>
      </c>
      <c r="B5752" s="160" t="s">
        <v>6867</v>
      </c>
      <c r="E5752" s="227">
        <v>43373</v>
      </c>
      <c r="F5752" s="228">
        <v>13112.67</v>
      </c>
      <c r="G5752" s="229">
        <v>2.0799999999999999E-2</v>
      </c>
    </row>
    <row r="5753" spans="1:7" x14ac:dyDescent="0.25">
      <c r="A5753" s="160" t="s">
        <v>6858</v>
      </c>
      <c r="B5753" s="160" t="s">
        <v>6868</v>
      </c>
      <c r="E5753" s="227">
        <v>43404</v>
      </c>
      <c r="F5753" s="228">
        <v>13112.67</v>
      </c>
      <c r="G5753" s="229">
        <v>2.0799999999999999E-2</v>
      </c>
    </row>
    <row r="5754" spans="1:7" x14ac:dyDescent="0.25">
      <c r="A5754" s="160" t="s">
        <v>6858</v>
      </c>
      <c r="B5754" s="160" t="s">
        <v>6869</v>
      </c>
      <c r="E5754" s="227">
        <v>43434</v>
      </c>
      <c r="F5754" s="228">
        <v>13112.67</v>
      </c>
      <c r="G5754" s="229">
        <v>2.0799999999999999E-2</v>
      </c>
    </row>
    <row r="5755" spans="1:7" x14ac:dyDescent="0.25">
      <c r="A5755" s="160" t="s">
        <v>6858</v>
      </c>
      <c r="B5755" s="160" t="s">
        <v>6870</v>
      </c>
      <c r="E5755" s="227">
        <v>43465</v>
      </c>
      <c r="F5755" s="228">
        <v>13112.67</v>
      </c>
      <c r="G5755" s="229">
        <v>2.0799999999999999E-2</v>
      </c>
    </row>
    <row r="5756" spans="1:7" x14ac:dyDescent="0.25">
      <c r="A5756" s="160" t="s">
        <v>6871</v>
      </c>
      <c r="B5756" s="160" t="s">
        <v>6872</v>
      </c>
      <c r="E5756" s="227">
        <v>43131</v>
      </c>
      <c r="F5756" s="228">
        <v>2705503.41</v>
      </c>
      <c r="G5756" s="229">
        <v>2.0799999999999999E-2</v>
      </c>
    </row>
    <row r="5757" spans="1:7" x14ac:dyDescent="0.25">
      <c r="A5757" s="160" t="s">
        <v>6871</v>
      </c>
      <c r="B5757" s="160" t="s">
        <v>6873</v>
      </c>
      <c r="E5757" s="227">
        <v>43159</v>
      </c>
      <c r="F5757" s="228">
        <v>2705503.41</v>
      </c>
      <c r="G5757" s="229">
        <v>2.0799999999999999E-2</v>
      </c>
    </row>
    <row r="5758" spans="1:7" x14ac:dyDescent="0.25">
      <c r="A5758" s="160" t="s">
        <v>6871</v>
      </c>
      <c r="B5758" s="160" t="s">
        <v>6874</v>
      </c>
      <c r="E5758" s="227">
        <v>43190</v>
      </c>
      <c r="F5758" s="228">
        <v>2705503.41</v>
      </c>
      <c r="G5758" s="229">
        <v>2.0799999999999999E-2</v>
      </c>
    </row>
    <row r="5759" spans="1:7" x14ac:dyDescent="0.25">
      <c r="A5759" s="160" t="s">
        <v>6871</v>
      </c>
      <c r="B5759" s="160" t="s">
        <v>6875</v>
      </c>
      <c r="E5759" s="227">
        <v>43220</v>
      </c>
      <c r="F5759" s="228">
        <v>2705503.41</v>
      </c>
      <c r="G5759" s="229">
        <v>2.0799999999999999E-2</v>
      </c>
    </row>
    <row r="5760" spans="1:7" x14ac:dyDescent="0.25">
      <c r="A5760" s="160" t="s">
        <v>6871</v>
      </c>
      <c r="B5760" s="160" t="s">
        <v>6876</v>
      </c>
      <c r="E5760" s="227">
        <v>43251</v>
      </c>
      <c r="F5760" s="228">
        <v>2705503.41</v>
      </c>
      <c r="G5760" s="229">
        <v>2.0799999999999999E-2</v>
      </c>
    </row>
    <row r="5761" spans="1:7" x14ac:dyDescent="0.25">
      <c r="A5761" s="160" t="s">
        <v>6871</v>
      </c>
      <c r="B5761" s="160" t="s">
        <v>6877</v>
      </c>
      <c r="E5761" s="227">
        <v>43281</v>
      </c>
      <c r="F5761" s="228">
        <v>2705503.41</v>
      </c>
      <c r="G5761" s="229">
        <v>2.0799999999999999E-2</v>
      </c>
    </row>
    <row r="5762" spans="1:7" x14ac:dyDescent="0.25">
      <c r="A5762" s="160" t="s">
        <v>6871</v>
      </c>
      <c r="B5762" s="160" t="s">
        <v>6878</v>
      </c>
      <c r="E5762" s="227">
        <v>43312</v>
      </c>
      <c r="F5762" s="228">
        <v>2705503.41</v>
      </c>
      <c r="G5762" s="229">
        <v>2.0799999999999999E-2</v>
      </c>
    </row>
    <row r="5763" spans="1:7" x14ac:dyDescent="0.25">
      <c r="A5763" s="160" t="s">
        <v>6871</v>
      </c>
      <c r="B5763" s="160" t="s">
        <v>6879</v>
      </c>
      <c r="E5763" s="227">
        <v>43343</v>
      </c>
      <c r="F5763" s="228">
        <v>2705503.41</v>
      </c>
      <c r="G5763" s="229">
        <v>2.0799999999999999E-2</v>
      </c>
    </row>
    <row r="5764" spans="1:7" x14ac:dyDescent="0.25">
      <c r="A5764" s="160" t="s">
        <v>6871</v>
      </c>
      <c r="B5764" s="160" t="s">
        <v>6880</v>
      </c>
      <c r="E5764" s="227">
        <v>43373</v>
      </c>
      <c r="F5764" s="228">
        <v>2705503.41</v>
      </c>
      <c r="G5764" s="229">
        <v>2.0799999999999999E-2</v>
      </c>
    </row>
    <row r="5765" spans="1:7" x14ac:dyDescent="0.25">
      <c r="A5765" s="160" t="s">
        <v>6871</v>
      </c>
      <c r="B5765" s="160" t="s">
        <v>6881</v>
      </c>
      <c r="E5765" s="227">
        <v>43404</v>
      </c>
      <c r="F5765" s="228">
        <v>2705503.41</v>
      </c>
      <c r="G5765" s="229">
        <v>2.0799999999999999E-2</v>
      </c>
    </row>
    <row r="5766" spans="1:7" x14ac:dyDescent="0.25">
      <c r="A5766" s="160" t="s">
        <v>6871</v>
      </c>
      <c r="B5766" s="160" t="s">
        <v>6882</v>
      </c>
      <c r="E5766" s="227">
        <v>43434</v>
      </c>
      <c r="F5766" s="228">
        <v>2705503.41</v>
      </c>
      <c r="G5766" s="229">
        <v>2.0799999999999999E-2</v>
      </c>
    </row>
    <row r="5767" spans="1:7" x14ac:dyDescent="0.25">
      <c r="A5767" s="160" t="s">
        <v>6871</v>
      </c>
      <c r="B5767" s="160" t="s">
        <v>6883</v>
      </c>
      <c r="E5767" s="227">
        <v>43465</v>
      </c>
      <c r="F5767" s="228">
        <v>2705503.41</v>
      </c>
      <c r="G5767" s="229">
        <v>2.0799999999999999E-2</v>
      </c>
    </row>
    <row r="5768" spans="1:7" x14ac:dyDescent="0.25">
      <c r="A5768" s="160" t="s">
        <v>6884</v>
      </c>
      <c r="B5768" s="160" t="s">
        <v>6885</v>
      </c>
      <c r="E5768" s="227">
        <v>43131</v>
      </c>
      <c r="F5768" s="228">
        <v>2885148.42</v>
      </c>
      <c r="G5768" s="229">
        <v>2.0799999999999999E-2</v>
      </c>
    </row>
    <row r="5769" spans="1:7" x14ac:dyDescent="0.25">
      <c r="A5769" s="160" t="s">
        <v>6884</v>
      </c>
      <c r="B5769" s="160" t="s">
        <v>6886</v>
      </c>
      <c r="E5769" s="227">
        <v>43159</v>
      </c>
      <c r="F5769" s="228">
        <v>2885148.42</v>
      </c>
      <c r="G5769" s="229">
        <v>2.0799999999999999E-2</v>
      </c>
    </row>
    <row r="5770" spans="1:7" x14ac:dyDescent="0.25">
      <c r="A5770" s="160" t="s">
        <v>6884</v>
      </c>
      <c r="B5770" s="160" t="s">
        <v>6887</v>
      </c>
      <c r="E5770" s="227">
        <v>43190</v>
      </c>
      <c r="F5770" s="228">
        <v>2885148.42</v>
      </c>
      <c r="G5770" s="229">
        <v>2.0799999999999999E-2</v>
      </c>
    </row>
    <row r="5771" spans="1:7" x14ac:dyDescent="0.25">
      <c r="A5771" s="160" t="s">
        <v>6884</v>
      </c>
      <c r="B5771" s="160" t="s">
        <v>6888</v>
      </c>
      <c r="E5771" s="227">
        <v>43220</v>
      </c>
      <c r="F5771" s="228">
        <v>2885148.42</v>
      </c>
      <c r="G5771" s="229">
        <v>2.0799999999999999E-2</v>
      </c>
    </row>
    <row r="5772" spans="1:7" x14ac:dyDescent="0.25">
      <c r="A5772" s="160" t="s">
        <v>6884</v>
      </c>
      <c r="B5772" s="160" t="s">
        <v>6889</v>
      </c>
      <c r="E5772" s="227">
        <v>43251</v>
      </c>
      <c r="F5772" s="228">
        <v>2885148.42</v>
      </c>
      <c r="G5772" s="229">
        <v>2.0799999999999999E-2</v>
      </c>
    </row>
    <row r="5773" spans="1:7" x14ac:dyDescent="0.25">
      <c r="A5773" s="160" t="s">
        <v>6884</v>
      </c>
      <c r="B5773" s="160" t="s">
        <v>6890</v>
      </c>
      <c r="E5773" s="227">
        <v>43281</v>
      </c>
      <c r="F5773" s="228">
        <v>2885148.42</v>
      </c>
      <c r="G5773" s="229">
        <v>2.0799999999999999E-2</v>
      </c>
    </row>
    <row r="5774" spans="1:7" x14ac:dyDescent="0.25">
      <c r="A5774" s="160" t="s">
        <v>6884</v>
      </c>
      <c r="B5774" s="160" t="s">
        <v>6891</v>
      </c>
      <c r="E5774" s="227">
        <v>43312</v>
      </c>
      <c r="F5774" s="228">
        <v>2885148.42</v>
      </c>
      <c r="G5774" s="229">
        <v>2.0799999999999999E-2</v>
      </c>
    </row>
    <row r="5775" spans="1:7" x14ac:dyDescent="0.25">
      <c r="A5775" s="160" t="s">
        <v>6884</v>
      </c>
      <c r="B5775" s="160" t="s">
        <v>6892</v>
      </c>
      <c r="E5775" s="227">
        <v>43343</v>
      </c>
      <c r="F5775" s="228">
        <v>2885148.42</v>
      </c>
      <c r="G5775" s="229">
        <v>2.0799999999999999E-2</v>
      </c>
    </row>
    <row r="5776" spans="1:7" x14ac:dyDescent="0.25">
      <c r="A5776" s="160" t="s">
        <v>6884</v>
      </c>
      <c r="B5776" s="160" t="s">
        <v>6893</v>
      </c>
      <c r="E5776" s="227">
        <v>43373</v>
      </c>
      <c r="F5776" s="228">
        <v>2885148.42</v>
      </c>
      <c r="G5776" s="229">
        <v>2.0799999999999999E-2</v>
      </c>
    </row>
    <row r="5777" spans="1:7" x14ac:dyDescent="0.25">
      <c r="A5777" s="160" t="s">
        <v>6884</v>
      </c>
      <c r="B5777" s="160" t="s">
        <v>6894</v>
      </c>
      <c r="E5777" s="227">
        <v>43404</v>
      </c>
      <c r="F5777" s="228">
        <v>2885148.42</v>
      </c>
      <c r="G5777" s="229">
        <v>2.0799999999999999E-2</v>
      </c>
    </row>
    <row r="5778" spans="1:7" x14ac:dyDescent="0.25">
      <c r="A5778" s="160" t="s">
        <v>6884</v>
      </c>
      <c r="B5778" s="160" t="s">
        <v>6895</v>
      </c>
      <c r="E5778" s="227">
        <v>43434</v>
      </c>
      <c r="F5778" s="228">
        <v>2885148.42</v>
      </c>
      <c r="G5778" s="229">
        <v>2.0799999999999999E-2</v>
      </c>
    </row>
    <row r="5779" spans="1:7" x14ac:dyDescent="0.25">
      <c r="A5779" s="160" t="s">
        <v>6884</v>
      </c>
      <c r="B5779" s="160" t="s">
        <v>6896</v>
      </c>
      <c r="E5779" s="227">
        <v>43465</v>
      </c>
      <c r="F5779" s="228">
        <v>2885148.42</v>
      </c>
      <c r="G5779" s="229">
        <v>2.0799999999999999E-2</v>
      </c>
    </row>
    <row r="5780" spans="1:7" x14ac:dyDescent="0.25">
      <c r="A5780" s="160" t="s">
        <v>6897</v>
      </c>
      <c r="B5780" s="160" t="s">
        <v>6898</v>
      </c>
      <c r="E5780" s="227">
        <v>43131</v>
      </c>
      <c r="F5780" s="228">
        <v>2128002.84</v>
      </c>
      <c r="G5780" s="229">
        <v>2.0799999999999999E-2</v>
      </c>
    </row>
    <row r="5781" spans="1:7" x14ac:dyDescent="0.25">
      <c r="A5781" s="160" t="s">
        <v>6897</v>
      </c>
      <c r="B5781" s="160" t="s">
        <v>6899</v>
      </c>
      <c r="E5781" s="227">
        <v>43159</v>
      </c>
      <c r="F5781" s="228">
        <v>2128002.84</v>
      </c>
      <c r="G5781" s="229">
        <v>2.0799999999999999E-2</v>
      </c>
    </row>
    <row r="5782" spans="1:7" x14ac:dyDescent="0.25">
      <c r="A5782" s="160" t="s">
        <v>6897</v>
      </c>
      <c r="B5782" s="160" t="s">
        <v>6900</v>
      </c>
      <c r="E5782" s="227">
        <v>43190</v>
      </c>
      <c r="F5782" s="228">
        <v>2128002.84</v>
      </c>
      <c r="G5782" s="229">
        <v>2.0799999999999999E-2</v>
      </c>
    </row>
    <row r="5783" spans="1:7" x14ac:dyDescent="0.25">
      <c r="A5783" s="160" t="s">
        <v>6897</v>
      </c>
      <c r="B5783" s="160" t="s">
        <v>6901</v>
      </c>
      <c r="E5783" s="227">
        <v>43220</v>
      </c>
      <c r="F5783" s="228">
        <v>2128002.84</v>
      </c>
      <c r="G5783" s="229">
        <v>2.0799999999999999E-2</v>
      </c>
    </row>
    <row r="5784" spans="1:7" x14ac:dyDescent="0.25">
      <c r="A5784" s="160" t="s">
        <v>6897</v>
      </c>
      <c r="B5784" s="160" t="s">
        <v>6902</v>
      </c>
      <c r="E5784" s="227">
        <v>43251</v>
      </c>
      <c r="F5784" s="228">
        <v>2128002.84</v>
      </c>
      <c r="G5784" s="229">
        <v>2.0799999999999999E-2</v>
      </c>
    </row>
    <row r="5785" spans="1:7" x14ac:dyDescent="0.25">
      <c r="A5785" s="160" t="s">
        <v>6897</v>
      </c>
      <c r="B5785" s="160" t="s">
        <v>6903</v>
      </c>
      <c r="E5785" s="227">
        <v>43281</v>
      </c>
      <c r="F5785" s="228">
        <v>2128002.84</v>
      </c>
      <c r="G5785" s="229">
        <v>2.0799999999999999E-2</v>
      </c>
    </row>
    <row r="5786" spans="1:7" x14ac:dyDescent="0.25">
      <c r="A5786" s="160" t="s">
        <v>6897</v>
      </c>
      <c r="B5786" s="160" t="s">
        <v>6904</v>
      </c>
      <c r="E5786" s="227">
        <v>43312</v>
      </c>
      <c r="F5786" s="228">
        <v>2128002.84</v>
      </c>
      <c r="G5786" s="229">
        <v>2.0799999999999999E-2</v>
      </c>
    </row>
    <row r="5787" spans="1:7" x14ac:dyDescent="0.25">
      <c r="A5787" s="160" t="s">
        <v>6897</v>
      </c>
      <c r="B5787" s="160" t="s">
        <v>6905</v>
      </c>
      <c r="E5787" s="227">
        <v>43343</v>
      </c>
      <c r="F5787" s="228">
        <v>2128002.84</v>
      </c>
      <c r="G5787" s="229">
        <v>2.0799999999999999E-2</v>
      </c>
    </row>
    <row r="5788" spans="1:7" x14ac:dyDescent="0.25">
      <c r="A5788" s="160" t="s">
        <v>6897</v>
      </c>
      <c r="B5788" s="160" t="s">
        <v>6906</v>
      </c>
      <c r="E5788" s="227">
        <v>43373</v>
      </c>
      <c r="F5788" s="228">
        <v>2128002.84</v>
      </c>
      <c r="G5788" s="229">
        <v>2.0799999999999999E-2</v>
      </c>
    </row>
    <row r="5789" spans="1:7" x14ac:dyDescent="0.25">
      <c r="A5789" s="160" t="s">
        <v>6897</v>
      </c>
      <c r="B5789" s="160" t="s">
        <v>6907</v>
      </c>
      <c r="E5789" s="227">
        <v>43404</v>
      </c>
      <c r="F5789" s="228">
        <v>2128002.84</v>
      </c>
      <c r="G5789" s="229">
        <v>2.0799999999999999E-2</v>
      </c>
    </row>
    <row r="5790" spans="1:7" x14ac:dyDescent="0.25">
      <c r="A5790" s="160" t="s">
        <v>6897</v>
      </c>
      <c r="B5790" s="160" t="s">
        <v>6908</v>
      </c>
      <c r="E5790" s="227">
        <v>43434</v>
      </c>
      <c r="F5790" s="228">
        <v>2128002.84</v>
      </c>
      <c r="G5790" s="229">
        <v>2.0799999999999999E-2</v>
      </c>
    </row>
    <row r="5791" spans="1:7" x14ac:dyDescent="0.25">
      <c r="A5791" s="160" t="s">
        <v>6897</v>
      </c>
      <c r="B5791" s="160" t="s">
        <v>6909</v>
      </c>
      <c r="E5791" s="227">
        <v>43465</v>
      </c>
      <c r="F5791" s="228">
        <v>2128002.84</v>
      </c>
      <c r="G5791" s="229">
        <v>2.0799999999999999E-2</v>
      </c>
    </row>
    <row r="5792" spans="1:7" x14ac:dyDescent="0.25">
      <c r="A5792" s="160" t="s">
        <v>6910</v>
      </c>
      <c r="B5792" s="160" t="s">
        <v>6911</v>
      </c>
      <c r="E5792" s="227">
        <v>43131</v>
      </c>
      <c r="F5792" s="228">
        <v>10814697.15</v>
      </c>
      <c r="G5792" s="229">
        <v>2.0799999999999999E-2</v>
      </c>
    </row>
    <row r="5793" spans="1:7" x14ac:dyDescent="0.25">
      <c r="A5793" s="160" t="s">
        <v>6910</v>
      </c>
      <c r="B5793" s="160" t="s">
        <v>6912</v>
      </c>
      <c r="E5793" s="227">
        <v>43159</v>
      </c>
      <c r="F5793" s="228">
        <v>10814697.15</v>
      </c>
      <c r="G5793" s="229">
        <v>2.0799999999999999E-2</v>
      </c>
    </row>
    <row r="5794" spans="1:7" x14ac:dyDescent="0.25">
      <c r="A5794" s="160" t="s">
        <v>6910</v>
      </c>
      <c r="B5794" s="160" t="s">
        <v>6913</v>
      </c>
      <c r="E5794" s="227">
        <v>43190</v>
      </c>
      <c r="F5794" s="228">
        <v>10814697.15</v>
      </c>
      <c r="G5794" s="229">
        <v>2.0799999999999999E-2</v>
      </c>
    </row>
    <row r="5795" spans="1:7" x14ac:dyDescent="0.25">
      <c r="A5795" s="160" t="s">
        <v>6910</v>
      </c>
      <c r="B5795" s="160" t="s">
        <v>6914</v>
      </c>
      <c r="E5795" s="227">
        <v>43220</v>
      </c>
      <c r="F5795" s="228">
        <v>10814697.15</v>
      </c>
      <c r="G5795" s="229">
        <v>2.0799999999999999E-2</v>
      </c>
    </row>
    <row r="5796" spans="1:7" x14ac:dyDescent="0.25">
      <c r="A5796" s="160" t="s">
        <v>6910</v>
      </c>
      <c r="B5796" s="160" t="s">
        <v>6915</v>
      </c>
      <c r="E5796" s="227">
        <v>43251</v>
      </c>
      <c r="F5796" s="228">
        <v>10814697.15</v>
      </c>
      <c r="G5796" s="229">
        <v>2.0799999999999999E-2</v>
      </c>
    </row>
    <row r="5797" spans="1:7" x14ac:dyDescent="0.25">
      <c r="A5797" s="160" t="s">
        <v>6910</v>
      </c>
      <c r="B5797" s="160" t="s">
        <v>6916</v>
      </c>
      <c r="E5797" s="227">
        <v>43281</v>
      </c>
      <c r="F5797" s="228">
        <v>10814697.15</v>
      </c>
      <c r="G5797" s="229">
        <v>2.0799999999999999E-2</v>
      </c>
    </row>
    <row r="5798" spans="1:7" x14ac:dyDescent="0.25">
      <c r="A5798" s="160" t="s">
        <v>6910</v>
      </c>
      <c r="B5798" s="160" t="s">
        <v>6917</v>
      </c>
      <c r="E5798" s="227">
        <v>43312</v>
      </c>
      <c r="F5798" s="228">
        <v>10814697.15</v>
      </c>
      <c r="G5798" s="229">
        <v>2.0799999999999999E-2</v>
      </c>
    </row>
    <row r="5799" spans="1:7" x14ac:dyDescent="0.25">
      <c r="A5799" s="160" t="s">
        <v>6910</v>
      </c>
      <c r="B5799" s="160" t="s">
        <v>6918</v>
      </c>
      <c r="E5799" s="227">
        <v>43343</v>
      </c>
      <c r="F5799" s="228">
        <v>10814697.15</v>
      </c>
      <c r="G5799" s="229">
        <v>2.0799999999999999E-2</v>
      </c>
    </row>
    <row r="5800" spans="1:7" x14ac:dyDescent="0.25">
      <c r="A5800" s="160" t="s">
        <v>6910</v>
      </c>
      <c r="B5800" s="160" t="s">
        <v>6919</v>
      </c>
      <c r="E5800" s="227">
        <v>43373</v>
      </c>
      <c r="F5800" s="228">
        <v>10814697.15</v>
      </c>
      <c r="G5800" s="229">
        <v>2.0799999999999999E-2</v>
      </c>
    </row>
    <row r="5801" spans="1:7" x14ac:dyDescent="0.25">
      <c r="A5801" s="160" t="s">
        <v>6910</v>
      </c>
      <c r="B5801" s="160" t="s">
        <v>6920</v>
      </c>
      <c r="E5801" s="227">
        <v>43404</v>
      </c>
      <c r="F5801" s="228">
        <v>10814697.15</v>
      </c>
      <c r="G5801" s="229">
        <v>2.0799999999999999E-2</v>
      </c>
    </row>
    <row r="5802" spans="1:7" x14ac:dyDescent="0.25">
      <c r="A5802" s="160" t="s">
        <v>6910</v>
      </c>
      <c r="B5802" s="160" t="s">
        <v>6921</v>
      </c>
      <c r="E5802" s="227">
        <v>43434</v>
      </c>
      <c r="F5802" s="228">
        <v>10814697.15</v>
      </c>
      <c r="G5802" s="229">
        <v>2.0799999999999999E-2</v>
      </c>
    </row>
    <row r="5803" spans="1:7" x14ac:dyDescent="0.25">
      <c r="A5803" s="160" t="s">
        <v>6910</v>
      </c>
      <c r="B5803" s="160" t="s">
        <v>6922</v>
      </c>
      <c r="E5803" s="227">
        <v>43465</v>
      </c>
      <c r="F5803" s="228">
        <v>10814697.15</v>
      </c>
      <c r="G5803" s="229">
        <v>2.0799999999999999E-2</v>
      </c>
    </row>
    <row r="5804" spans="1:7" x14ac:dyDescent="0.25">
      <c r="A5804" s="160" t="s">
        <v>6923</v>
      </c>
      <c r="B5804" s="160" t="s">
        <v>6924</v>
      </c>
      <c r="E5804" s="227">
        <v>43131</v>
      </c>
      <c r="F5804" s="228">
        <v>9687864.2899999991</v>
      </c>
      <c r="G5804" s="229">
        <v>2.0799999999999999E-2</v>
      </c>
    </row>
    <row r="5805" spans="1:7" x14ac:dyDescent="0.25">
      <c r="A5805" s="160" t="s">
        <v>6923</v>
      </c>
      <c r="B5805" s="160" t="s">
        <v>6925</v>
      </c>
      <c r="E5805" s="227">
        <v>43159</v>
      </c>
      <c r="F5805" s="228">
        <v>9687864.2899999991</v>
      </c>
      <c r="G5805" s="229">
        <v>2.0799999999999999E-2</v>
      </c>
    </row>
    <row r="5806" spans="1:7" x14ac:dyDescent="0.25">
      <c r="A5806" s="160" t="s">
        <v>6923</v>
      </c>
      <c r="B5806" s="160" t="s">
        <v>6926</v>
      </c>
      <c r="E5806" s="227">
        <v>43190</v>
      </c>
      <c r="F5806" s="228">
        <v>9687864.2899999991</v>
      </c>
      <c r="G5806" s="229">
        <v>2.0799999999999999E-2</v>
      </c>
    </row>
    <row r="5807" spans="1:7" x14ac:dyDescent="0.25">
      <c r="A5807" s="160" t="s">
        <v>6923</v>
      </c>
      <c r="B5807" s="160" t="s">
        <v>6927</v>
      </c>
      <c r="E5807" s="227">
        <v>43220</v>
      </c>
      <c r="F5807" s="228">
        <v>9687864.2899999991</v>
      </c>
      <c r="G5807" s="229">
        <v>2.0799999999999999E-2</v>
      </c>
    </row>
    <row r="5808" spans="1:7" x14ac:dyDescent="0.25">
      <c r="A5808" s="160" t="s">
        <v>6923</v>
      </c>
      <c r="B5808" s="160" t="s">
        <v>6928</v>
      </c>
      <c r="E5808" s="227">
        <v>43251</v>
      </c>
      <c r="F5808" s="228">
        <v>9687864.2899999991</v>
      </c>
      <c r="G5808" s="229">
        <v>2.0799999999999999E-2</v>
      </c>
    </row>
    <row r="5809" spans="1:7" x14ac:dyDescent="0.25">
      <c r="A5809" s="160" t="s">
        <v>6923</v>
      </c>
      <c r="B5809" s="160" t="s">
        <v>6929</v>
      </c>
      <c r="E5809" s="227">
        <v>43281</v>
      </c>
      <c r="F5809" s="228">
        <v>9687864.2899999991</v>
      </c>
      <c r="G5809" s="229">
        <v>2.0799999999999999E-2</v>
      </c>
    </row>
    <row r="5810" spans="1:7" x14ac:dyDescent="0.25">
      <c r="A5810" s="160" t="s">
        <v>6923</v>
      </c>
      <c r="B5810" s="160" t="s">
        <v>6930</v>
      </c>
      <c r="E5810" s="227">
        <v>43312</v>
      </c>
      <c r="F5810" s="228">
        <v>9687864.2899999991</v>
      </c>
      <c r="G5810" s="229">
        <v>2.0799999999999999E-2</v>
      </c>
    </row>
    <row r="5811" spans="1:7" x14ac:dyDescent="0.25">
      <c r="A5811" s="160" t="s">
        <v>6923</v>
      </c>
      <c r="B5811" s="160" t="s">
        <v>6931</v>
      </c>
      <c r="E5811" s="227">
        <v>43343</v>
      </c>
      <c r="F5811" s="228">
        <v>9687864.2899999991</v>
      </c>
      <c r="G5811" s="229">
        <v>2.0799999999999999E-2</v>
      </c>
    </row>
    <row r="5812" spans="1:7" x14ac:dyDescent="0.25">
      <c r="A5812" s="160" t="s">
        <v>6923</v>
      </c>
      <c r="B5812" s="160" t="s">
        <v>6932</v>
      </c>
      <c r="E5812" s="227">
        <v>43373</v>
      </c>
      <c r="F5812" s="228">
        <v>9687864.2899999991</v>
      </c>
      <c r="G5812" s="229">
        <v>2.0799999999999999E-2</v>
      </c>
    </row>
    <row r="5813" spans="1:7" x14ac:dyDescent="0.25">
      <c r="A5813" s="160" t="s">
        <v>6923</v>
      </c>
      <c r="B5813" s="160" t="s">
        <v>6933</v>
      </c>
      <c r="E5813" s="227">
        <v>43404</v>
      </c>
      <c r="F5813" s="228">
        <v>9687864.2899999991</v>
      </c>
      <c r="G5813" s="229">
        <v>2.0799999999999999E-2</v>
      </c>
    </row>
    <row r="5814" spans="1:7" x14ac:dyDescent="0.25">
      <c r="A5814" s="160" t="s">
        <v>6923</v>
      </c>
      <c r="B5814" s="160" t="s">
        <v>6934</v>
      </c>
      <c r="E5814" s="227">
        <v>43434</v>
      </c>
      <c r="F5814" s="228">
        <v>9687864.2899999991</v>
      </c>
      <c r="G5814" s="229">
        <v>2.0799999999999999E-2</v>
      </c>
    </row>
    <row r="5815" spans="1:7" x14ac:dyDescent="0.25">
      <c r="A5815" s="160" t="s">
        <v>6923</v>
      </c>
      <c r="B5815" s="160" t="s">
        <v>6935</v>
      </c>
      <c r="E5815" s="227">
        <v>43465</v>
      </c>
      <c r="F5815" s="228">
        <v>9687864.2899999991</v>
      </c>
      <c r="G5815" s="229">
        <v>2.0799999999999999E-2</v>
      </c>
    </row>
    <row r="5816" spans="1:7" x14ac:dyDescent="0.25">
      <c r="A5816" s="160" t="s">
        <v>6936</v>
      </c>
      <c r="B5816" s="160" t="s">
        <v>6937</v>
      </c>
      <c r="E5816" s="227">
        <v>43131</v>
      </c>
      <c r="F5816" s="228">
        <v>8292075.0599999996</v>
      </c>
      <c r="G5816" s="229">
        <v>2.0799999999999999E-2</v>
      </c>
    </row>
    <row r="5817" spans="1:7" x14ac:dyDescent="0.25">
      <c r="A5817" s="160" t="s">
        <v>6936</v>
      </c>
      <c r="B5817" s="160" t="s">
        <v>6938</v>
      </c>
      <c r="E5817" s="227">
        <v>43159</v>
      </c>
      <c r="F5817" s="228">
        <v>8292075.0599999996</v>
      </c>
      <c r="G5817" s="229">
        <v>2.0799999999999999E-2</v>
      </c>
    </row>
    <row r="5818" spans="1:7" x14ac:dyDescent="0.25">
      <c r="A5818" s="160" t="s">
        <v>6936</v>
      </c>
      <c r="B5818" s="160" t="s">
        <v>6939</v>
      </c>
      <c r="E5818" s="227">
        <v>43190</v>
      </c>
      <c r="F5818" s="228">
        <v>8292075.0599999996</v>
      </c>
      <c r="G5818" s="229">
        <v>2.0799999999999999E-2</v>
      </c>
    </row>
    <row r="5819" spans="1:7" x14ac:dyDescent="0.25">
      <c r="A5819" s="160" t="s">
        <v>6936</v>
      </c>
      <c r="B5819" s="160" t="s">
        <v>6940</v>
      </c>
      <c r="E5819" s="227">
        <v>43220</v>
      </c>
      <c r="F5819" s="228">
        <v>8292075.0599999996</v>
      </c>
      <c r="G5819" s="229">
        <v>2.0799999999999999E-2</v>
      </c>
    </row>
    <row r="5820" spans="1:7" x14ac:dyDescent="0.25">
      <c r="A5820" s="160" t="s">
        <v>6936</v>
      </c>
      <c r="B5820" s="160" t="s">
        <v>6941</v>
      </c>
      <c r="E5820" s="227">
        <v>43251</v>
      </c>
      <c r="F5820" s="228">
        <v>8292075.0599999996</v>
      </c>
      <c r="G5820" s="229">
        <v>2.0799999999999999E-2</v>
      </c>
    </row>
    <row r="5821" spans="1:7" x14ac:dyDescent="0.25">
      <c r="A5821" s="160" t="s">
        <v>6936</v>
      </c>
      <c r="B5821" s="160" t="s">
        <v>6942</v>
      </c>
      <c r="E5821" s="227">
        <v>43281</v>
      </c>
      <c r="F5821" s="228">
        <v>8292075.0599999996</v>
      </c>
      <c r="G5821" s="229">
        <v>2.0799999999999999E-2</v>
      </c>
    </row>
    <row r="5822" spans="1:7" x14ac:dyDescent="0.25">
      <c r="A5822" s="160" t="s">
        <v>6936</v>
      </c>
      <c r="B5822" s="160" t="s">
        <v>6943</v>
      </c>
      <c r="E5822" s="227">
        <v>43312</v>
      </c>
      <c r="F5822" s="228">
        <v>8292075.0599999996</v>
      </c>
      <c r="G5822" s="229">
        <v>2.0799999999999999E-2</v>
      </c>
    </row>
    <row r="5823" spans="1:7" x14ac:dyDescent="0.25">
      <c r="A5823" s="160" t="s">
        <v>6936</v>
      </c>
      <c r="B5823" s="160" t="s">
        <v>6944</v>
      </c>
      <c r="E5823" s="227">
        <v>43343</v>
      </c>
      <c r="F5823" s="228">
        <v>8292075.0599999996</v>
      </c>
      <c r="G5823" s="229">
        <v>2.0799999999999999E-2</v>
      </c>
    </row>
    <row r="5824" spans="1:7" x14ac:dyDescent="0.25">
      <c r="A5824" s="160" t="s">
        <v>6936</v>
      </c>
      <c r="B5824" s="160" t="s">
        <v>6945</v>
      </c>
      <c r="E5824" s="227">
        <v>43373</v>
      </c>
      <c r="F5824" s="228">
        <v>8292075.0599999996</v>
      </c>
      <c r="G5824" s="229">
        <v>2.0799999999999999E-2</v>
      </c>
    </row>
    <row r="5825" spans="1:7" x14ac:dyDescent="0.25">
      <c r="A5825" s="160" t="s">
        <v>6936</v>
      </c>
      <c r="B5825" s="160" t="s">
        <v>6946</v>
      </c>
      <c r="E5825" s="227">
        <v>43404</v>
      </c>
      <c r="F5825" s="228">
        <v>8292075.0599999996</v>
      </c>
      <c r="G5825" s="229">
        <v>2.0799999999999999E-2</v>
      </c>
    </row>
    <row r="5826" spans="1:7" x14ac:dyDescent="0.25">
      <c r="A5826" s="160" t="s">
        <v>6936</v>
      </c>
      <c r="B5826" s="160" t="s">
        <v>6947</v>
      </c>
      <c r="E5826" s="227">
        <v>43434</v>
      </c>
      <c r="F5826" s="228">
        <v>8292075.0599999996</v>
      </c>
      <c r="G5826" s="229">
        <v>2.0799999999999999E-2</v>
      </c>
    </row>
    <row r="5827" spans="1:7" x14ac:dyDescent="0.25">
      <c r="A5827" s="160" t="s">
        <v>6936</v>
      </c>
      <c r="B5827" s="160" t="s">
        <v>6948</v>
      </c>
      <c r="E5827" s="227">
        <v>43465</v>
      </c>
      <c r="F5827" s="228">
        <v>8292075.0599999996</v>
      </c>
      <c r="G5827" s="229">
        <v>2.0799999999999999E-2</v>
      </c>
    </row>
    <row r="5828" spans="1:7" x14ac:dyDescent="0.25">
      <c r="A5828" s="160" t="s">
        <v>6949</v>
      </c>
      <c r="B5828" s="160" t="s">
        <v>6950</v>
      </c>
      <c r="E5828" s="227">
        <v>43131</v>
      </c>
      <c r="F5828" s="228">
        <v>151580.69</v>
      </c>
      <c r="G5828" s="229">
        <v>2.0799999999999999E-2</v>
      </c>
    </row>
    <row r="5829" spans="1:7" x14ac:dyDescent="0.25">
      <c r="A5829" s="160" t="s">
        <v>6949</v>
      </c>
      <c r="B5829" s="160" t="s">
        <v>6951</v>
      </c>
      <c r="E5829" s="227">
        <v>43159</v>
      </c>
      <c r="F5829" s="228">
        <v>151580.69</v>
      </c>
      <c r="G5829" s="229">
        <v>2.0799999999999999E-2</v>
      </c>
    </row>
    <row r="5830" spans="1:7" x14ac:dyDescent="0.25">
      <c r="A5830" s="160" t="s">
        <v>6949</v>
      </c>
      <c r="B5830" s="160" t="s">
        <v>6952</v>
      </c>
      <c r="E5830" s="227">
        <v>43190</v>
      </c>
      <c r="F5830" s="228">
        <v>151580.69</v>
      </c>
      <c r="G5830" s="229">
        <v>2.0799999999999999E-2</v>
      </c>
    </row>
    <row r="5831" spans="1:7" x14ac:dyDescent="0.25">
      <c r="A5831" s="160" t="s">
        <v>6949</v>
      </c>
      <c r="B5831" s="160" t="s">
        <v>6953</v>
      </c>
      <c r="E5831" s="227">
        <v>43220</v>
      </c>
      <c r="F5831" s="228">
        <v>151580.69</v>
      </c>
      <c r="G5831" s="229">
        <v>2.0799999999999999E-2</v>
      </c>
    </row>
    <row r="5832" spans="1:7" x14ac:dyDescent="0.25">
      <c r="A5832" s="160" t="s">
        <v>6949</v>
      </c>
      <c r="B5832" s="160" t="s">
        <v>6954</v>
      </c>
      <c r="E5832" s="227">
        <v>43251</v>
      </c>
      <c r="F5832" s="228">
        <v>151580.69</v>
      </c>
      <c r="G5832" s="229">
        <v>2.0799999999999999E-2</v>
      </c>
    </row>
    <row r="5833" spans="1:7" x14ac:dyDescent="0.25">
      <c r="A5833" s="160" t="s">
        <v>6949</v>
      </c>
      <c r="B5833" s="160" t="s">
        <v>6955</v>
      </c>
      <c r="E5833" s="227">
        <v>43281</v>
      </c>
      <c r="F5833" s="228">
        <v>151580.69</v>
      </c>
      <c r="G5833" s="229">
        <v>2.0799999999999999E-2</v>
      </c>
    </row>
    <row r="5834" spans="1:7" x14ac:dyDescent="0.25">
      <c r="A5834" s="160" t="s">
        <v>6949</v>
      </c>
      <c r="B5834" s="160" t="s">
        <v>6956</v>
      </c>
      <c r="E5834" s="227">
        <v>43312</v>
      </c>
      <c r="F5834" s="228">
        <v>151580.69</v>
      </c>
      <c r="G5834" s="229">
        <v>2.0799999999999999E-2</v>
      </c>
    </row>
    <row r="5835" spans="1:7" x14ac:dyDescent="0.25">
      <c r="A5835" s="160" t="s">
        <v>6949</v>
      </c>
      <c r="B5835" s="160" t="s">
        <v>6957</v>
      </c>
      <c r="E5835" s="227">
        <v>43343</v>
      </c>
      <c r="F5835" s="228">
        <v>151580.69</v>
      </c>
      <c r="G5835" s="229">
        <v>2.0799999999999999E-2</v>
      </c>
    </row>
    <row r="5836" spans="1:7" x14ac:dyDescent="0.25">
      <c r="A5836" s="160" t="s">
        <v>6949</v>
      </c>
      <c r="B5836" s="160" t="s">
        <v>6958</v>
      </c>
      <c r="E5836" s="227">
        <v>43373</v>
      </c>
      <c r="F5836" s="228">
        <v>151580.69</v>
      </c>
      <c r="G5836" s="229">
        <v>2.0799999999999999E-2</v>
      </c>
    </row>
    <row r="5837" spans="1:7" x14ac:dyDescent="0.25">
      <c r="A5837" s="160" t="s">
        <v>6949</v>
      </c>
      <c r="B5837" s="160" t="s">
        <v>6959</v>
      </c>
      <c r="E5837" s="227">
        <v>43404</v>
      </c>
      <c r="F5837" s="228">
        <v>151580.69</v>
      </c>
      <c r="G5837" s="229">
        <v>2.0799999999999999E-2</v>
      </c>
    </row>
    <row r="5838" spans="1:7" x14ac:dyDescent="0.25">
      <c r="A5838" s="160" t="s">
        <v>6949</v>
      </c>
      <c r="B5838" s="160" t="s">
        <v>6960</v>
      </c>
      <c r="E5838" s="227">
        <v>43434</v>
      </c>
      <c r="F5838" s="228">
        <v>151580.69</v>
      </c>
      <c r="G5838" s="229">
        <v>2.0799999999999999E-2</v>
      </c>
    </row>
    <row r="5839" spans="1:7" x14ac:dyDescent="0.25">
      <c r="A5839" s="160" t="s">
        <v>6949</v>
      </c>
      <c r="B5839" s="160" t="s">
        <v>6961</v>
      </c>
      <c r="E5839" s="227">
        <v>43465</v>
      </c>
      <c r="F5839" s="228">
        <v>151580.69</v>
      </c>
      <c r="G5839" s="229">
        <v>2.0799999999999999E-2</v>
      </c>
    </row>
    <row r="5840" spans="1:7" x14ac:dyDescent="0.25">
      <c r="A5840" s="160" t="s">
        <v>6962</v>
      </c>
      <c r="B5840" s="160" t="s">
        <v>6963</v>
      </c>
      <c r="E5840" s="227">
        <v>43131</v>
      </c>
      <c r="F5840" s="228">
        <v>158947.37</v>
      </c>
      <c r="G5840" s="229">
        <v>2.0799999999999999E-2</v>
      </c>
    </row>
    <row r="5841" spans="1:7" x14ac:dyDescent="0.25">
      <c r="A5841" s="160" t="s">
        <v>6962</v>
      </c>
      <c r="B5841" s="160" t="s">
        <v>6964</v>
      </c>
      <c r="E5841" s="227">
        <v>43159</v>
      </c>
      <c r="F5841" s="228">
        <v>158947.37</v>
      </c>
      <c r="G5841" s="229">
        <v>2.0799999999999999E-2</v>
      </c>
    </row>
    <row r="5842" spans="1:7" x14ac:dyDescent="0.25">
      <c r="A5842" s="160" t="s">
        <v>6962</v>
      </c>
      <c r="B5842" s="160" t="s">
        <v>6965</v>
      </c>
      <c r="E5842" s="227">
        <v>43190</v>
      </c>
      <c r="F5842" s="228">
        <v>158947.37</v>
      </c>
      <c r="G5842" s="229">
        <v>2.0799999999999999E-2</v>
      </c>
    </row>
    <row r="5843" spans="1:7" x14ac:dyDescent="0.25">
      <c r="A5843" s="160" t="s">
        <v>6962</v>
      </c>
      <c r="B5843" s="160" t="s">
        <v>6966</v>
      </c>
      <c r="E5843" s="227">
        <v>43220</v>
      </c>
      <c r="F5843" s="228">
        <v>158947.37</v>
      </c>
      <c r="G5843" s="229">
        <v>2.0799999999999999E-2</v>
      </c>
    </row>
    <row r="5844" spans="1:7" x14ac:dyDescent="0.25">
      <c r="A5844" s="160" t="s">
        <v>6962</v>
      </c>
      <c r="B5844" s="160" t="s">
        <v>6967</v>
      </c>
      <c r="E5844" s="227">
        <v>43251</v>
      </c>
      <c r="F5844" s="228">
        <v>158947.37</v>
      </c>
      <c r="G5844" s="229">
        <v>2.0799999999999999E-2</v>
      </c>
    </row>
    <row r="5845" spans="1:7" x14ac:dyDescent="0.25">
      <c r="A5845" s="160" t="s">
        <v>6962</v>
      </c>
      <c r="B5845" s="160" t="s">
        <v>6968</v>
      </c>
      <c r="E5845" s="227">
        <v>43281</v>
      </c>
      <c r="F5845" s="228">
        <v>158947.37</v>
      </c>
      <c r="G5845" s="229">
        <v>2.0799999999999999E-2</v>
      </c>
    </row>
    <row r="5846" spans="1:7" x14ac:dyDescent="0.25">
      <c r="A5846" s="160" t="s">
        <v>6962</v>
      </c>
      <c r="B5846" s="160" t="s">
        <v>6969</v>
      </c>
      <c r="E5846" s="227">
        <v>43312</v>
      </c>
      <c r="F5846" s="228">
        <v>158947.37</v>
      </c>
      <c r="G5846" s="229">
        <v>2.0799999999999999E-2</v>
      </c>
    </row>
    <row r="5847" spans="1:7" x14ac:dyDescent="0.25">
      <c r="A5847" s="160" t="s">
        <v>6962</v>
      </c>
      <c r="B5847" s="160" t="s">
        <v>6970</v>
      </c>
      <c r="E5847" s="227">
        <v>43343</v>
      </c>
      <c r="F5847" s="228">
        <v>158947.37</v>
      </c>
      <c r="G5847" s="229">
        <v>2.0799999999999999E-2</v>
      </c>
    </row>
    <row r="5848" spans="1:7" x14ac:dyDescent="0.25">
      <c r="A5848" s="160" t="s">
        <v>6962</v>
      </c>
      <c r="B5848" s="160" t="s">
        <v>6971</v>
      </c>
      <c r="E5848" s="227">
        <v>43373</v>
      </c>
      <c r="F5848" s="228">
        <v>158947.37</v>
      </c>
      <c r="G5848" s="229">
        <v>2.0799999999999999E-2</v>
      </c>
    </row>
    <row r="5849" spans="1:7" x14ac:dyDescent="0.25">
      <c r="A5849" s="160" t="s">
        <v>6962</v>
      </c>
      <c r="B5849" s="160" t="s">
        <v>6972</v>
      </c>
      <c r="E5849" s="227">
        <v>43404</v>
      </c>
      <c r="F5849" s="228">
        <v>158947.37</v>
      </c>
      <c r="G5849" s="229">
        <v>2.0799999999999999E-2</v>
      </c>
    </row>
    <row r="5850" spans="1:7" x14ac:dyDescent="0.25">
      <c r="A5850" s="160" t="s">
        <v>6962</v>
      </c>
      <c r="B5850" s="160" t="s">
        <v>6973</v>
      </c>
      <c r="E5850" s="227">
        <v>43434</v>
      </c>
      <c r="F5850" s="228">
        <v>158947.37</v>
      </c>
      <c r="G5850" s="229">
        <v>2.0799999999999999E-2</v>
      </c>
    </row>
    <row r="5851" spans="1:7" x14ac:dyDescent="0.25">
      <c r="A5851" s="160" t="s">
        <v>6962</v>
      </c>
      <c r="B5851" s="160" t="s">
        <v>6974</v>
      </c>
      <c r="E5851" s="227">
        <v>43465</v>
      </c>
      <c r="F5851" s="228">
        <v>158947.37</v>
      </c>
      <c r="G5851" s="229">
        <v>2.0799999999999999E-2</v>
      </c>
    </row>
    <row r="5852" spans="1:7" x14ac:dyDescent="0.25">
      <c r="A5852" s="160" t="s">
        <v>6975</v>
      </c>
      <c r="B5852" s="160" t="s">
        <v>6976</v>
      </c>
      <c r="E5852" s="227">
        <v>43131</v>
      </c>
      <c r="F5852" s="228">
        <v>0</v>
      </c>
      <c r="G5852" s="229">
        <v>1.2500000000000001E-2</v>
      </c>
    </row>
    <row r="5853" spans="1:7" x14ac:dyDescent="0.25">
      <c r="A5853" s="160" t="s">
        <v>6975</v>
      </c>
      <c r="B5853" s="160" t="s">
        <v>6977</v>
      </c>
      <c r="E5853" s="227">
        <v>43159</v>
      </c>
      <c r="F5853" s="228">
        <v>0</v>
      </c>
      <c r="G5853" s="229">
        <v>1.2500000000000001E-2</v>
      </c>
    </row>
    <row r="5854" spans="1:7" x14ac:dyDescent="0.25">
      <c r="A5854" s="160" t="s">
        <v>6975</v>
      </c>
      <c r="B5854" s="160" t="s">
        <v>6978</v>
      </c>
      <c r="E5854" s="227">
        <v>43190</v>
      </c>
      <c r="F5854" s="228">
        <v>0</v>
      </c>
      <c r="G5854" s="229">
        <v>1.2500000000000001E-2</v>
      </c>
    </row>
    <row r="5855" spans="1:7" x14ac:dyDescent="0.25">
      <c r="A5855" s="160" t="s">
        <v>6975</v>
      </c>
      <c r="B5855" s="160" t="s">
        <v>6979</v>
      </c>
      <c r="E5855" s="227">
        <v>43220</v>
      </c>
      <c r="F5855" s="228">
        <v>0</v>
      </c>
      <c r="G5855" s="229">
        <v>1.2500000000000001E-2</v>
      </c>
    </row>
    <row r="5856" spans="1:7" x14ac:dyDescent="0.25">
      <c r="A5856" s="160" t="s">
        <v>6975</v>
      </c>
      <c r="B5856" s="160" t="s">
        <v>6980</v>
      </c>
      <c r="E5856" s="227">
        <v>43251</v>
      </c>
      <c r="F5856" s="228">
        <v>0</v>
      </c>
      <c r="G5856" s="229">
        <v>1.2500000000000001E-2</v>
      </c>
    </row>
    <row r="5857" spans="1:7" x14ac:dyDescent="0.25">
      <c r="A5857" s="160" t="s">
        <v>6975</v>
      </c>
      <c r="B5857" s="160" t="s">
        <v>6981</v>
      </c>
      <c r="E5857" s="227">
        <v>43281</v>
      </c>
      <c r="F5857" s="228">
        <v>0</v>
      </c>
      <c r="G5857" s="229">
        <v>1.2500000000000001E-2</v>
      </c>
    </row>
    <row r="5858" spans="1:7" x14ac:dyDescent="0.25">
      <c r="A5858" s="160" t="s">
        <v>6975</v>
      </c>
      <c r="B5858" s="160" t="s">
        <v>6982</v>
      </c>
      <c r="E5858" s="227">
        <v>43312</v>
      </c>
      <c r="F5858" s="228">
        <v>0</v>
      </c>
      <c r="G5858" s="229">
        <v>1.2500000000000001E-2</v>
      </c>
    </row>
    <row r="5859" spans="1:7" x14ac:dyDescent="0.25">
      <c r="A5859" s="160" t="s">
        <v>6975</v>
      </c>
      <c r="B5859" s="160" t="s">
        <v>6983</v>
      </c>
      <c r="E5859" s="227">
        <v>43343</v>
      </c>
      <c r="F5859" s="228">
        <v>0</v>
      </c>
      <c r="G5859" s="229">
        <v>1.2500000000000001E-2</v>
      </c>
    </row>
    <row r="5860" spans="1:7" x14ac:dyDescent="0.25">
      <c r="A5860" s="160" t="s">
        <v>6975</v>
      </c>
      <c r="B5860" s="160" t="s">
        <v>6984</v>
      </c>
      <c r="E5860" s="227">
        <v>43373</v>
      </c>
      <c r="F5860" s="228">
        <v>0</v>
      </c>
      <c r="G5860" s="229">
        <v>1.2500000000000001E-2</v>
      </c>
    </row>
    <row r="5861" spans="1:7" x14ac:dyDescent="0.25">
      <c r="A5861" s="160" t="s">
        <v>6975</v>
      </c>
      <c r="B5861" s="160" t="s">
        <v>6985</v>
      </c>
      <c r="E5861" s="227">
        <v>43404</v>
      </c>
      <c r="F5861" s="228">
        <v>0</v>
      </c>
      <c r="G5861" s="229">
        <v>1.2500000000000001E-2</v>
      </c>
    </row>
    <row r="5862" spans="1:7" x14ac:dyDescent="0.25">
      <c r="A5862" s="160" t="s">
        <v>6975</v>
      </c>
      <c r="B5862" s="160" t="s">
        <v>6986</v>
      </c>
      <c r="E5862" s="227">
        <v>43434</v>
      </c>
      <c r="F5862" s="228">
        <v>0</v>
      </c>
      <c r="G5862" s="229">
        <v>1.2500000000000001E-2</v>
      </c>
    </row>
    <row r="5863" spans="1:7" x14ac:dyDescent="0.25">
      <c r="A5863" s="160" t="s">
        <v>6975</v>
      </c>
      <c r="B5863" s="160" t="s">
        <v>6987</v>
      </c>
      <c r="E5863" s="227">
        <v>43465</v>
      </c>
      <c r="F5863" s="228">
        <v>0</v>
      </c>
      <c r="G5863" s="229">
        <v>1.2500000000000001E-2</v>
      </c>
    </row>
    <row r="5864" spans="1:7" x14ac:dyDescent="0.25">
      <c r="A5864" s="160" t="s">
        <v>6988</v>
      </c>
      <c r="B5864" s="160" t="s">
        <v>6989</v>
      </c>
      <c r="E5864" s="227">
        <v>43131</v>
      </c>
      <c r="F5864" s="228">
        <v>0</v>
      </c>
      <c r="G5864" s="229">
        <v>1.2500000000000001E-2</v>
      </c>
    </row>
    <row r="5865" spans="1:7" x14ac:dyDescent="0.25">
      <c r="A5865" s="160" t="s">
        <v>6988</v>
      </c>
      <c r="B5865" s="160" t="s">
        <v>6990</v>
      </c>
      <c r="E5865" s="227">
        <v>43159</v>
      </c>
      <c r="F5865" s="228">
        <v>0</v>
      </c>
      <c r="G5865" s="229">
        <v>1.2500000000000001E-2</v>
      </c>
    </row>
    <row r="5866" spans="1:7" x14ac:dyDescent="0.25">
      <c r="A5866" s="160" t="s">
        <v>6988</v>
      </c>
      <c r="B5866" s="160" t="s">
        <v>6991</v>
      </c>
      <c r="E5866" s="227">
        <v>43190</v>
      </c>
      <c r="F5866" s="228">
        <v>0</v>
      </c>
      <c r="G5866" s="229">
        <v>1.2500000000000001E-2</v>
      </c>
    </row>
    <row r="5867" spans="1:7" x14ac:dyDescent="0.25">
      <c r="A5867" s="160" t="s">
        <v>6988</v>
      </c>
      <c r="B5867" s="160" t="s">
        <v>6992</v>
      </c>
      <c r="E5867" s="227">
        <v>43220</v>
      </c>
      <c r="F5867" s="228">
        <v>0</v>
      </c>
      <c r="G5867" s="229">
        <v>1.2500000000000001E-2</v>
      </c>
    </row>
    <row r="5868" spans="1:7" x14ac:dyDescent="0.25">
      <c r="A5868" s="160" t="s">
        <v>6988</v>
      </c>
      <c r="B5868" s="160" t="s">
        <v>6993</v>
      </c>
      <c r="E5868" s="227">
        <v>43251</v>
      </c>
      <c r="F5868" s="228">
        <v>0</v>
      </c>
      <c r="G5868" s="229">
        <v>1.2500000000000001E-2</v>
      </c>
    </row>
    <row r="5869" spans="1:7" x14ac:dyDescent="0.25">
      <c r="A5869" s="160" t="s">
        <v>6988</v>
      </c>
      <c r="B5869" s="160" t="s">
        <v>6994</v>
      </c>
      <c r="E5869" s="227">
        <v>43281</v>
      </c>
      <c r="F5869" s="228">
        <v>0</v>
      </c>
      <c r="G5869" s="229">
        <v>1.2500000000000001E-2</v>
      </c>
    </row>
    <row r="5870" spans="1:7" x14ac:dyDescent="0.25">
      <c r="A5870" s="160" t="s">
        <v>6988</v>
      </c>
      <c r="B5870" s="160" t="s">
        <v>6995</v>
      </c>
      <c r="E5870" s="227">
        <v>43312</v>
      </c>
      <c r="F5870" s="228">
        <v>0</v>
      </c>
      <c r="G5870" s="229">
        <v>1.2500000000000001E-2</v>
      </c>
    </row>
    <row r="5871" spans="1:7" x14ac:dyDescent="0.25">
      <c r="A5871" s="160" t="s">
        <v>6988</v>
      </c>
      <c r="B5871" s="160" t="s">
        <v>6996</v>
      </c>
      <c r="E5871" s="227">
        <v>43343</v>
      </c>
      <c r="F5871" s="228">
        <v>0</v>
      </c>
      <c r="G5871" s="229">
        <v>1.2500000000000001E-2</v>
      </c>
    </row>
    <row r="5872" spans="1:7" x14ac:dyDescent="0.25">
      <c r="A5872" s="160" t="s">
        <v>6988</v>
      </c>
      <c r="B5872" s="160" t="s">
        <v>6997</v>
      </c>
      <c r="E5872" s="227">
        <v>43373</v>
      </c>
      <c r="F5872" s="228">
        <v>0</v>
      </c>
      <c r="G5872" s="229">
        <v>1.2500000000000001E-2</v>
      </c>
    </row>
    <row r="5873" spans="1:7" x14ac:dyDescent="0.25">
      <c r="A5873" s="160" t="s">
        <v>6988</v>
      </c>
      <c r="B5873" s="160" t="s">
        <v>6998</v>
      </c>
      <c r="E5873" s="227">
        <v>43404</v>
      </c>
      <c r="F5873" s="228">
        <v>0</v>
      </c>
      <c r="G5873" s="229">
        <v>1.2500000000000001E-2</v>
      </c>
    </row>
    <row r="5874" spans="1:7" x14ac:dyDescent="0.25">
      <c r="A5874" s="160" t="s">
        <v>6988</v>
      </c>
      <c r="B5874" s="160" t="s">
        <v>6999</v>
      </c>
      <c r="E5874" s="227">
        <v>43434</v>
      </c>
      <c r="F5874" s="228">
        <v>0</v>
      </c>
      <c r="G5874" s="229">
        <v>1.2500000000000001E-2</v>
      </c>
    </row>
    <row r="5875" spans="1:7" x14ac:dyDescent="0.25">
      <c r="A5875" s="160" t="s">
        <v>6988</v>
      </c>
      <c r="B5875" s="160" t="s">
        <v>7000</v>
      </c>
      <c r="E5875" s="227">
        <v>43465</v>
      </c>
      <c r="F5875" s="228">
        <v>0</v>
      </c>
      <c r="G5875" s="229">
        <v>1.2500000000000001E-2</v>
      </c>
    </row>
    <row r="5876" spans="1:7" x14ac:dyDescent="0.25">
      <c r="A5876" s="160" t="s">
        <v>7001</v>
      </c>
      <c r="B5876" s="160" t="s">
        <v>7002</v>
      </c>
      <c r="E5876" s="227">
        <v>43131</v>
      </c>
      <c r="F5876" s="228">
        <v>26962979.739999998</v>
      </c>
      <c r="G5876" s="229">
        <v>1.2500000000000001E-2</v>
      </c>
    </row>
    <row r="5877" spans="1:7" x14ac:dyDescent="0.25">
      <c r="A5877" s="160" t="s">
        <v>7001</v>
      </c>
      <c r="B5877" s="160" t="s">
        <v>7003</v>
      </c>
      <c r="E5877" s="227">
        <v>43159</v>
      </c>
      <c r="F5877" s="228">
        <v>26962979.739999998</v>
      </c>
      <c r="G5877" s="229">
        <v>1.2500000000000001E-2</v>
      </c>
    </row>
    <row r="5878" spans="1:7" x14ac:dyDescent="0.25">
      <c r="A5878" s="160" t="s">
        <v>7001</v>
      </c>
      <c r="B5878" s="160" t="s">
        <v>7004</v>
      </c>
      <c r="E5878" s="227">
        <v>43190</v>
      </c>
      <c r="F5878" s="228">
        <v>26962979.739999998</v>
      </c>
      <c r="G5878" s="229">
        <v>1.2500000000000001E-2</v>
      </c>
    </row>
    <row r="5879" spans="1:7" x14ac:dyDescent="0.25">
      <c r="A5879" s="160" t="s">
        <v>7001</v>
      </c>
      <c r="B5879" s="160" t="s">
        <v>7005</v>
      </c>
      <c r="E5879" s="227">
        <v>43220</v>
      </c>
      <c r="F5879" s="228">
        <v>26962979.739999998</v>
      </c>
      <c r="G5879" s="229">
        <v>1.2500000000000001E-2</v>
      </c>
    </row>
    <row r="5880" spans="1:7" x14ac:dyDescent="0.25">
      <c r="A5880" s="160" t="s">
        <v>7001</v>
      </c>
      <c r="B5880" s="160" t="s">
        <v>7006</v>
      </c>
      <c r="E5880" s="227">
        <v>43251</v>
      </c>
      <c r="F5880" s="228">
        <v>26962979.739999998</v>
      </c>
      <c r="G5880" s="229">
        <v>1.2500000000000001E-2</v>
      </c>
    </row>
    <row r="5881" spans="1:7" x14ac:dyDescent="0.25">
      <c r="A5881" s="160" t="s">
        <v>7001</v>
      </c>
      <c r="B5881" s="160" t="s">
        <v>7007</v>
      </c>
      <c r="E5881" s="227">
        <v>43281</v>
      </c>
      <c r="F5881" s="228">
        <v>26962979.739999998</v>
      </c>
      <c r="G5881" s="229">
        <v>1.2500000000000001E-2</v>
      </c>
    </row>
    <row r="5882" spans="1:7" x14ac:dyDescent="0.25">
      <c r="A5882" s="160" t="s">
        <v>7001</v>
      </c>
      <c r="B5882" s="160" t="s">
        <v>7008</v>
      </c>
      <c r="E5882" s="227">
        <v>43312</v>
      </c>
      <c r="F5882" s="228">
        <v>26962979.739999998</v>
      </c>
      <c r="G5882" s="229">
        <v>1.2500000000000001E-2</v>
      </c>
    </row>
    <row r="5883" spans="1:7" x14ac:dyDescent="0.25">
      <c r="A5883" s="160" t="s">
        <v>7001</v>
      </c>
      <c r="B5883" s="160" t="s">
        <v>7009</v>
      </c>
      <c r="E5883" s="227">
        <v>43343</v>
      </c>
      <c r="F5883" s="228">
        <v>26962979.739999998</v>
      </c>
      <c r="G5883" s="229">
        <v>1.2500000000000001E-2</v>
      </c>
    </row>
    <row r="5884" spans="1:7" x14ac:dyDescent="0.25">
      <c r="A5884" s="160" t="s">
        <v>7001</v>
      </c>
      <c r="B5884" s="160" t="s">
        <v>7010</v>
      </c>
      <c r="E5884" s="227">
        <v>43373</v>
      </c>
      <c r="F5884" s="228">
        <v>26962979.739999998</v>
      </c>
      <c r="G5884" s="229">
        <v>1.2500000000000001E-2</v>
      </c>
    </row>
    <row r="5885" spans="1:7" x14ac:dyDescent="0.25">
      <c r="A5885" s="160" t="s">
        <v>7001</v>
      </c>
      <c r="B5885" s="160" t="s">
        <v>7011</v>
      </c>
      <c r="E5885" s="227">
        <v>43404</v>
      </c>
      <c r="F5885" s="228">
        <v>26962979.739999998</v>
      </c>
      <c r="G5885" s="229">
        <v>1.2500000000000001E-2</v>
      </c>
    </row>
    <row r="5886" spans="1:7" x14ac:dyDescent="0.25">
      <c r="A5886" s="160" t="s">
        <v>7001</v>
      </c>
      <c r="B5886" s="160" t="s">
        <v>7012</v>
      </c>
      <c r="E5886" s="227">
        <v>43434</v>
      </c>
      <c r="F5886" s="228">
        <v>26962979.739999998</v>
      </c>
      <c r="G5886" s="229">
        <v>1.2500000000000001E-2</v>
      </c>
    </row>
    <row r="5887" spans="1:7" x14ac:dyDescent="0.25">
      <c r="A5887" s="160" t="s">
        <v>7001</v>
      </c>
      <c r="B5887" s="160" t="s">
        <v>7013</v>
      </c>
      <c r="E5887" s="227">
        <v>43465</v>
      </c>
      <c r="F5887" s="228">
        <v>26962979.739999998</v>
      </c>
      <c r="G5887" s="229">
        <v>1.2500000000000001E-2</v>
      </c>
    </row>
    <row r="5888" spans="1:7" x14ac:dyDescent="0.25">
      <c r="A5888" s="160" t="s">
        <v>7014</v>
      </c>
      <c r="B5888" s="160" t="s">
        <v>7015</v>
      </c>
      <c r="E5888" s="227">
        <v>43131</v>
      </c>
      <c r="F5888" s="228">
        <v>22781416.949999999</v>
      </c>
      <c r="G5888" s="229">
        <v>1.2500000000000001E-2</v>
      </c>
    </row>
    <row r="5889" spans="1:7" x14ac:dyDescent="0.25">
      <c r="A5889" s="160" t="s">
        <v>7014</v>
      </c>
      <c r="B5889" s="160" t="s">
        <v>7016</v>
      </c>
      <c r="E5889" s="227">
        <v>43159</v>
      </c>
      <c r="F5889" s="228">
        <v>22781416.949999999</v>
      </c>
      <c r="G5889" s="229">
        <v>1.2500000000000001E-2</v>
      </c>
    </row>
    <row r="5890" spans="1:7" x14ac:dyDescent="0.25">
      <c r="A5890" s="160" t="s">
        <v>7014</v>
      </c>
      <c r="B5890" s="160" t="s">
        <v>7017</v>
      </c>
      <c r="E5890" s="227">
        <v>43190</v>
      </c>
      <c r="F5890" s="228">
        <v>22781416.949999999</v>
      </c>
      <c r="G5890" s="229">
        <v>1.2500000000000001E-2</v>
      </c>
    </row>
    <row r="5891" spans="1:7" x14ac:dyDescent="0.25">
      <c r="A5891" s="160" t="s">
        <v>7014</v>
      </c>
      <c r="B5891" s="160" t="s">
        <v>7018</v>
      </c>
      <c r="E5891" s="227">
        <v>43220</v>
      </c>
      <c r="F5891" s="228">
        <v>22781416.949999999</v>
      </c>
      <c r="G5891" s="229">
        <v>1.2500000000000001E-2</v>
      </c>
    </row>
    <row r="5892" spans="1:7" x14ac:dyDescent="0.25">
      <c r="A5892" s="160" t="s">
        <v>7014</v>
      </c>
      <c r="B5892" s="160" t="s">
        <v>7019</v>
      </c>
      <c r="E5892" s="227">
        <v>43251</v>
      </c>
      <c r="F5892" s="228">
        <v>22781416.949999999</v>
      </c>
      <c r="G5892" s="229">
        <v>1.2500000000000001E-2</v>
      </c>
    </row>
    <row r="5893" spans="1:7" x14ac:dyDescent="0.25">
      <c r="A5893" s="160" t="s">
        <v>7014</v>
      </c>
      <c r="B5893" s="160" t="s">
        <v>7020</v>
      </c>
      <c r="E5893" s="227">
        <v>43281</v>
      </c>
      <c r="F5893" s="228">
        <v>22781416.949999999</v>
      </c>
      <c r="G5893" s="229">
        <v>1.2500000000000001E-2</v>
      </c>
    </row>
    <row r="5894" spans="1:7" x14ac:dyDescent="0.25">
      <c r="A5894" s="160" t="s">
        <v>7014</v>
      </c>
      <c r="B5894" s="160" t="s">
        <v>7021</v>
      </c>
      <c r="E5894" s="227">
        <v>43312</v>
      </c>
      <c r="F5894" s="228">
        <v>22781416.949999999</v>
      </c>
      <c r="G5894" s="229">
        <v>1.2500000000000001E-2</v>
      </c>
    </row>
    <row r="5895" spans="1:7" x14ac:dyDescent="0.25">
      <c r="A5895" s="160" t="s">
        <v>7014</v>
      </c>
      <c r="B5895" s="160" t="s">
        <v>7022</v>
      </c>
      <c r="E5895" s="227">
        <v>43343</v>
      </c>
      <c r="F5895" s="228">
        <v>22781416.949999999</v>
      </c>
      <c r="G5895" s="229">
        <v>1.2500000000000001E-2</v>
      </c>
    </row>
    <row r="5896" spans="1:7" x14ac:dyDescent="0.25">
      <c r="A5896" s="160" t="s">
        <v>7014</v>
      </c>
      <c r="B5896" s="160" t="s">
        <v>7023</v>
      </c>
      <c r="E5896" s="227">
        <v>43373</v>
      </c>
      <c r="F5896" s="228">
        <v>22781416.949999999</v>
      </c>
      <c r="G5896" s="229">
        <v>1.2500000000000001E-2</v>
      </c>
    </row>
    <row r="5897" spans="1:7" x14ac:dyDescent="0.25">
      <c r="A5897" s="160" t="s">
        <v>7014</v>
      </c>
      <c r="B5897" s="160" t="s">
        <v>7024</v>
      </c>
      <c r="E5897" s="227">
        <v>43404</v>
      </c>
      <c r="F5897" s="228">
        <v>22781416.949999999</v>
      </c>
      <c r="G5897" s="229">
        <v>1.2500000000000001E-2</v>
      </c>
    </row>
    <row r="5898" spans="1:7" x14ac:dyDescent="0.25">
      <c r="A5898" s="160" t="s">
        <v>7014</v>
      </c>
      <c r="B5898" s="160" t="s">
        <v>7025</v>
      </c>
      <c r="E5898" s="227">
        <v>43434</v>
      </c>
      <c r="F5898" s="228">
        <v>22781416.949999999</v>
      </c>
      <c r="G5898" s="229">
        <v>1.2500000000000001E-2</v>
      </c>
    </row>
    <row r="5899" spans="1:7" x14ac:dyDescent="0.25">
      <c r="A5899" s="160" t="s">
        <v>7014</v>
      </c>
      <c r="B5899" s="160" t="s">
        <v>7026</v>
      </c>
      <c r="E5899" s="227">
        <v>43465</v>
      </c>
      <c r="F5899" s="228">
        <v>22781416.949999999</v>
      </c>
      <c r="G5899" s="229">
        <v>1.2500000000000001E-2</v>
      </c>
    </row>
    <row r="5900" spans="1:7" x14ac:dyDescent="0.25">
      <c r="A5900" s="160" t="s">
        <v>7027</v>
      </c>
      <c r="B5900" s="160" t="s">
        <v>7028</v>
      </c>
      <c r="E5900" s="227">
        <v>43131</v>
      </c>
      <c r="F5900" s="228">
        <v>14485597.5</v>
      </c>
      <c r="G5900" s="229">
        <v>1.2500000000000001E-2</v>
      </c>
    </row>
    <row r="5901" spans="1:7" x14ac:dyDescent="0.25">
      <c r="A5901" s="160" t="s">
        <v>7027</v>
      </c>
      <c r="B5901" s="160" t="s">
        <v>7029</v>
      </c>
      <c r="E5901" s="227">
        <v>43159</v>
      </c>
      <c r="F5901" s="228">
        <v>14485597.5</v>
      </c>
      <c r="G5901" s="229">
        <v>1.2500000000000001E-2</v>
      </c>
    </row>
    <row r="5902" spans="1:7" x14ac:dyDescent="0.25">
      <c r="A5902" s="160" t="s">
        <v>7027</v>
      </c>
      <c r="B5902" s="160" t="s">
        <v>7030</v>
      </c>
      <c r="E5902" s="227">
        <v>43190</v>
      </c>
      <c r="F5902" s="228">
        <v>14485597.5</v>
      </c>
      <c r="G5902" s="229">
        <v>1.2500000000000001E-2</v>
      </c>
    </row>
    <row r="5903" spans="1:7" x14ac:dyDescent="0.25">
      <c r="A5903" s="160" t="s">
        <v>7027</v>
      </c>
      <c r="B5903" s="160" t="s">
        <v>7031</v>
      </c>
      <c r="E5903" s="227">
        <v>43220</v>
      </c>
      <c r="F5903" s="228">
        <v>14485597.5</v>
      </c>
      <c r="G5903" s="229">
        <v>1.2500000000000001E-2</v>
      </c>
    </row>
    <row r="5904" spans="1:7" x14ac:dyDescent="0.25">
      <c r="A5904" s="160" t="s">
        <v>7027</v>
      </c>
      <c r="B5904" s="160" t="s">
        <v>7032</v>
      </c>
      <c r="E5904" s="227">
        <v>43251</v>
      </c>
      <c r="F5904" s="228">
        <v>14485597.5</v>
      </c>
      <c r="G5904" s="229">
        <v>1.2500000000000001E-2</v>
      </c>
    </row>
    <row r="5905" spans="1:7" x14ac:dyDescent="0.25">
      <c r="A5905" s="160" t="s">
        <v>7027</v>
      </c>
      <c r="B5905" s="160" t="s">
        <v>7033</v>
      </c>
      <c r="E5905" s="227">
        <v>43281</v>
      </c>
      <c r="F5905" s="228">
        <v>14485597.5</v>
      </c>
      <c r="G5905" s="229">
        <v>1.2500000000000001E-2</v>
      </c>
    </row>
    <row r="5906" spans="1:7" x14ac:dyDescent="0.25">
      <c r="A5906" s="160" t="s">
        <v>7027</v>
      </c>
      <c r="B5906" s="160" t="s">
        <v>7034</v>
      </c>
      <c r="E5906" s="227">
        <v>43312</v>
      </c>
      <c r="F5906" s="228">
        <v>14485597.5</v>
      </c>
      <c r="G5906" s="229">
        <v>1.2500000000000001E-2</v>
      </c>
    </row>
    <row r="5907" spans="1:7" x14ac:dyDescent="0.25">
      <c r="A5907" s="160" t="s">
        <v>7027</v>
      </c>
      <c r="B5907" s="160" t="s">
        <v>7035</v>
      </c>
      <c r="E5907" s="227">
        <v>43343</v>
      </c>
      <c r="F5907" s="228">
        <v>14485597.5</v>
      </c>
      <c r="G5907" s="229">
        <v>1.2500000000000001E-2</v>
      </c>
    </row>
    <row r="5908" spans="1:7" x14ac:dyDescent="0.25">
      <c r="A5908" s="160" t="s">
        <v>7027</v>
      </c>
      <c r="B5908" s="160" t="s">
        <v>7036</v>
      </c>
      <c r="E5908" s="227">
        <v>43373</v>
      </c>
      <c r="F5908" s="228">
        <v>14485597.5</v>
      </c>
      <c r="G5908" s="229">
        <v>1.2500000000000001E-2</v>
      </c>
    </row>
    <row r="5909" spans="1:7" x14ac:dyDescent="0.25">
      <c r="A5909" s="160" t="s">
        <v>7027</v>
      </c>
      <c r="B5909" s="160" t="s">
        <v>7037</v>
      </c>
      <c r="E5909" s="227">
        <v>43404</v>
      </c>
      <c r="F5909" s="228">
        <v>14485597.5</v>
      </c>
      <c r="G5909" s="229">
        <v>1.2500000000000001E-2</v>
      </c>
    </row>
    <row r="5910" spans="1:7" x14ac:dyDescent="0.25">
      <c r="A5910" s="160" t="s">
        <v>7027</v>
      </c>
      <c r="B5910" s="160" t="s">
        <v>7038</v>
      </c>
      <c r="E5910" s="227">
        <v>43434</v>
      </c>
      <c r="F5910" s="228">
        <v>14485597.5</v>
      </c>
      <c r="G5910" s="229">
        <v>1.2500000000000001E-2</v>
      </c>
    </row>
    <row r="5911" spans="1:7" x14ac:dyDescent="0.25">
      <c r="A5911" s="160" t="s">
        <v>7027</v>
      </c>
      <c r="B5911" s="160" t="s">
        <v>7039</v>
      </c>
      <c r="E5911" s="227">
        <v>43465</v>
      </c>
      <c r="F5911" s="228">
        <v>14485597.5</v>
      </c>
      <c r="G5911" s="229">
        <v>1.2500000000000001E-2</v>
      </c>
    </row>
    <row r="5912" spans="1:7" x14ac:dyDescent="0.25">
      <c r="A5912" s="160" t="s">
        <v>7040</v>
      </c>
      <c r="B5912" s="160" t="s">
        <v>7041</v>
      </c>
      <c r="E5912" s="227">
        <v>43131</v>
      </c>
      <c r="F5912" s="228">
        <v>20589184.329999998</v>
      </c>
      <c r="G5912" s="229">
        <v>1.2500000000000001E-2</v>
      </c>
    </row>
    <row r="5913" spans="1:7" x14ac:dyDescent="0.25">
      <c r="A5913" s="160" t="s">
        <v>7040</v>
      </c>
      <c r="B5913" s="160" t="s">
        <v>7042</v>
      </c>
      <c r="E5913" s="227">
        <v>43159</v>
      </c>
      <c r="F5913" s="228">
        <v>20589184.329999998</v>
      </c>
      <c r="G5913" s="229">
        <v>1.2500000000000001E-2</v>
      </c>
    </row>
    <row r="5914" spans="1:7" x14ac:dyDescent="0.25">
      <c r="A5914" s="160" t="s">
        <v>7040</v>
      </c>
      <c r="B5914" s="160" t="s">
        <v>7043</v>
      </c>
      <c r="E5914" s="227">
        <v>43190</v>
      </c>
      <c r="F5914" s="228">
        <v>20589184.329999998</v>
      </c>
      <c r="G5914" s="229">
        <v>1.2500000000000001E-2</v>
      </c>
    </row>
    <row r="5915" spans="1:7" x14ac:dyDescent="0.25">
      <c r="A5915" s="160" t="s">
        <v>7040</v>
      </c>
      <c r="B5915" s="160" t="s">
        <v>7044</v>
      </c>
      <c r="E5915" s="227">
        <v>43220</v>
      </c>
      <c r="F5915" s="228">
        <v>20589184.329999998</v>
      </c>
      <c r="G5915" s="229">
        <v>1.2500000000000001E-2</v>
      </c>
    </row>
    <row r="5916" spans="1:7" x14ac:dyDescent="0.25">
      <c r="A5916" s="160" t="s">
        <v>7040</v>
      </c>
      <c r="B5916" s="160" t="s">
        <v>7045</v>
      </c>
      <c r="E5916" s="227">
        <v>43251</v>
      </c>
      <c r="F5916" s="228">
        <v>20589184.329999998</v>
      </c>
      <c r="G5916" s="229">
        <v>1.2500000000000001E-2</v>
      </c>
    </row>
    <row r="5917" spans="1:7" x14ac:dyDescent="0.25">
      <c r="A5917" s="160" t="s">
        <v>7040</v>
      </c>
      <c r="B5917" s="160" t="s">
        <v>7046</v>
      </c>
      <c r="E5917" s="227">
        <v>43281</v>
      </c>
      <c r="F5917" s="228">
        <v>20589184.329999998</v>
      </c>
      <c r="G5917" s="229">
        <v>1.2500000000000001E-2</v>
      </c>
    </row>
    <row r="5918" spans="1:7" x14ac:dyDescent="0.25">
      <c r="A5918" s="160" t="s">
        <v>7040</v>
      </c>
      <c r="B5918" s="160" t="s">
        <v>7047</v>
      </c>
      <c r="E5918" s="227">
        <v>43312</v>
      </c>
      <c r="F5918" s="228">
        <v>20589184.329999998</v>
      </c>
      <c r="G5918" s="229">
        <v>1.2500000000000001E-2</v>
      </c>
    </row>
    <row r="5919" spans="1:7" x14ac:dyDescent="0.25">
      <c r="A5919" s="160" t="s">
        <v>7040</v>
      </c>
      <c r="B5919" s="160" t="s">
        <v>7048</v>
      </c>
      <c r="E5919" s="227">
        <v>43343</v>
      </c>
      <c r="F5919" s="228">
        <v>20589184.329999998</v>
      </c>
      <c r="G5919" s="229">
        <v>1.2500000000000001E-2</v>
      </c>
    </row>
    <row r="5920" spans="1:7" x14ac:dyDescent="0.25">
      <c r="A5920" s="160" t="s">
        <v>7040</v>
      </c>
      <c r="B5920" s="160" t="s">
        <v>7049</v>
      </c>
      <c r="E5920" s="227">
        <v>43373</v>
      </c>
      <c r="F5920" s="228">
        <v>20589184.329999998</v>
      </c>
      <c r="G5920" s="229">
        <v>1.2500000000000001E-2</v>
      </c>
    </row>
    <row r="5921" spans="1:7" x14ac:dyDescent="0.25">
      <c r="A5921" s="160" t="s">
        <v>7040</v>
      </c>
      <c r="B5921" s="160" t="s">
        <v>7050</v>
      </c>
      <c r="E5921" s="227">
        <v>43404</v>
      </c>
      <c r="F5921" s="228">
        <v>20589184.329999998</v>
      </c>
      <c r="G5921" s="229">
        <v>1.2500000000000001E-2</v>
      </c>
    </row>
    <row r="5922" spans="1:7" x14ac:dyDescent="0.25">
      <c r="A5922" s="160" t="s">
        <v>7040</v>
      </c>
      <c r="B5922" s="160" t="s">
        <v>7051</v>
      </c>
      <c r="E5922" s="227">
        <v>43434</v>
      </c>
      <c r="F5922" s="228">
        <v>20589184.329999998</v>
      </c>
      <c r="G5922" s="229">
        <v>1.2500000000000001E-2</v>
      </c>
    </row>
    <row r="5923" spans="1:7" x14ac:dyDescent="0.25">
      <c r="A5923" s="160" t="s">
        <v>7040</v>
      </c>
      <c r="B5923" s="160" t="s">
        <v>7052</v>
      </c>
      <c r="E5923" s="227">
        <v>43465</v>
      </c>
      <c r="F5923" s="228">
        <v>20589184.329999998</v>
      </c>
      <c r="G5923" s="229">
        <v>1.2500000000000001E-2</v>
      </c>
    </row>
    <row r="5924" spans="1:7" x14ac:dyDescent="0.25">
      <c r="A5924" s="160" t="s">
        <v>7053</v>
      </c>
      <c r="B5924" s="160" t="s">
        <v>7054</v>
      </c>
      <c r="E5924" s="227">
        <v>43131</v>
      </c>
      <c r="F5924" s="228">
        <v>0</v>
      </c>
      <c r="G5924" s="229">
        <v>0</v>
      </c>
    </row>
    <row r="5925" spans="1:7" x14ac:dyDescent="0.25">
      <c r="A5925" s="160" t="s">
        <v>7053</v>
      </c>
      <c r="B5925" s="160" t="s">
        <v>7055</v>
      </c>
      <c r="E5925" s="227">
        <v>43159</v>
      </c>
      <c r="F5925" s="228">
        <v>0</v>
      </c>
      <c r="G5925" s="229">
        <v>0</v>
      </c>
    </row>
    <row r="5926" spans="1:7" x14ac:dyDescent="0.25">
      <c r="A5926" s="160" t="s">
        <v>7053</v>
      </c>
      <c r="B5926" s="160" t="s">
        <v>7056</v>
      </c>
      <c r="E5926" s="227">
        <v>43190</v>
      </c>
      <c r="F5926" s="228">
        <v>0</v>
      </c>
      <c r="G5926" s="229">
        <v>0</v>
      </c>
    </row>
    <row r="5927" spans="1:7" x14ac:dyDescent="0.25">
      <c r="A5927" s="160" t="s">
        <v>7053</v>
      </c>
      <c r="B5927" s="160" t="s">
        <v>7057</v>
      </c>
      <c r="E5927" s="227">
        <v>43220</v>
      </c>
      <c r="F5927" s="228">
        <v>0</v>
      </c>
      <c r="G5927" s="229">
        <v>0</v>
      </c>
    </row>
    <row r="5928" spans="1:7" x14ac:dyDescent="0.25">
      <c r="A5928" s="160" t="s">
        <v>7053</v>
      </c>
      <c r="B5928" s="160" t="s">
        <v>7058</v>
      </c>
      <c r="E5928" s="227">
        <v>43251</v>
      </c>
      <c r="F5928" s="228">
        <v>0</v>
      </c>
      <c r="G5928" s="229">
        <v>0</v>
      </c>
    </row>
    <row r="5929" spans="1:7" x14ac:dyDescent="0.25">
      <c r="A5929" s="160" t="s">
        <v>7053</v>
      </c>
      <c r="B5929" s="160" t="s">
        <v>7059</v>
      </c>
      <c r="E5929" s="227">
        <v>43281</v>
      </c>
      <c r="F5929" s="228">
        <v>0</v>
      </c>
      <c r="G5929" s="229">
        <v>0</v>
      </c>
    </row>
    <row r="5930" spans="1:7" x14ac:dyDescent="0.25">
      <c r="A5930" s="160" t="s">
        <v>7053</v>
      </c>
      <c r="B5930" s="160" t="s">
        <v>7060</v>
      </c>
      <c r="E5930" s="227">
        <v>43312</v>
      </c>
      <c r="F5930" s="228">
        <v>0</v>
      </c>
      <c r="G5930" s="229">
        <v>0</v>
      </c>
    </row>
    <row r="5931" spans="1:7" x14ac:dyDescent="0.25">
      <c r="A5931" s="160" t="s">
        <v>7053</v>
      </c>
      <c r="B5931" s="160" t="s">
        <v>7061</v>
      </c>
      <c r="E5931" s="227">
        <v>43343</v>
      </c>
      <c r="F5931" s="228">
        <v>0</v>
      </c>
      <c r="G5931" s="229">
        <v>0</v>
      </c>
    </row>
    <row r="5932" spans="1:7" x14ac:dyDescent="0.25">
      <c r="A5932" s="160" t="s">
        <v>7053</v>
      </c>
      <c r="B5932" s="160" t="s">
        <v>7062</v>
      </c>
      <c r="E5932" s="227">
        <v>43373</v>
      </c>
      <c r="F5932" s="228">
        <v>0</v>
      </c>
      <c r="G5932" s="229">
        <v>0</v>
      </c>
    </row>
    <row r="5933" spans="1:7" x14ac:dyDescent="0.25">
      <c r="A5933" s="160" t="s">
        <v>7053</v>
      </c>
      <c r="B5933" s="160" t="s">
        <v>7063</v>
      </c>
      <c r="E5933" s="227">
        <v>43404</v>
      </c>
      <c r="F5933" s="228">
        <v>0</v>
      </c>
      <c r="G5933" s="229">
        <v>0</v>
      </c>
    </row>
    <row r="5934" spans="1:7" x14ac:dyDescent="0.25">
      <c r="A5934" s="160" t="s">
        <v>7053</v>
      </c>
      <c r="B5934" s="160" t="s">
        <v>7064</v>
      </c>
      <c r="E5934" s="227">
        <v>43434</v>
      </c>
      <c r="F5934" s="228">
        <v>0</v>
      </c>
      <c r="G5934" s="229">
        <v>0</v>
      </c>
    </row>
    <row r="5935" spans="1:7" x14ac:dyDescent="0.25">
      <c r="A5935" s="160" t="s">
        <v>7053</v>
      </c>
      <c r="B5935" s="160" t="s">
        <v>7065</v>
      </c>
      <c r="E5935" s="227">
        <v>43465</v>
      </c>
      <c r="F5935" s="228">
        <v>0</v>
      </c>
      <c r="G5935" s="229">
        <v>0</v>
      </c>
    </row>
    <row r="5936" spans="1:7" x14ac:dyDescent="0.25">
      <c r="A5936" s="160" t="s">
        <v>7066</v>
      </c>
      <c r="B5936" s="160" t="s">
        <v>7067</v>
      </c>
      <c r="E5936" s="227">
        <v>43131</v>
      </c>
      <c r="F5936" s="228">
        <v>0</v>
      </c>
      <c r="G5936" s="229">
        <v>1.2500000000000001E-2</v>
      </c>
    </row>
    <row r="5937" spans="1:7" x14ac:dyDescent="0.25">
      <c r="A5937" s="160" t="s">
        <v>7066</v>
      </c>
      <c r="B5937" s="160" t="s">
        <v>7068</v>
      </c>
      <c r="E5937" s="227">
        <v>43159</v>
      </c>
      <c r="F5937" s="228">
        <v>0</v>
      </c>
      <c r="G5937" s="229">
        <v>1.2500000000000001E-2</v>
      </c>
    </row>
    <row r="5938" spans="1:7" x14ac:dyDescent="0.25">
      <c r="A5938" s="160" t="s">
        <v>7066</v>
      </c>
      <c r="B5938" s="160" t="s">
        <v>7069</v>
      </c>
      <c r="E5938" s="227">
        <v>43190</v>
      </c>
      <c r="F5938" s="228">
        <v>0</v>
      </c>
      <c r="G5938" s="229">
        <v>1.2500000000000001E-2</v>
      </c>
    </row>
    <row r="5939" spans="1:7" x14ac:dyDescent="0.25">
      <c r="A5939" s="160" t="s">
        <v>7066</v>
      </c>
      <c r="B5939" s="160" t="s">
        <v>7070</v>
      </c>
      <c r="E5939" s="227">
        <v>43220</v>
      </c>
      <c r="F5939" s="228">
        <v>0</v>
      </c>
      <c r="G5939" s="229">
        <v>1.2500000000000001E-2</v>
      </c>
    </row>
    <row r="5940" spans="1:7" x14ac:dyDescent="0.25">
      <c r="A5940" s="160" t="s">
        <v>7066</v>
      </c>
      <c r="B5940" s="160" t="s">
        <v>7071</v>
      </c>
      <c r="E5940" s="227">
        <v>43251</v>
      </c>
      <c r="F5940" s="228">
        <v>0</v>
      </c>
      <c r="G5940" s="229">
        <v>1.2500000000000001E-2</v>
      </c>
    </row>
    <row r="5941" spans="1:7" x14ac:dyDescent="0.25">
      <c r="A5941" s="160" t="s">
        <v>7066</v>
      </c>
      <c r="B5941" s="160" t="s">
        <v>7072</v>
      </c>
      <c r="E5941" s="227">
        <v>43281</v>
      </c>
      <c r="F5941" s="228">
        <v>0</v>
      </c>
      <c r="G5941" s="229">
        <v>1.2500000000000001E-2</v>
      </c>
    </row>
    <row r="5942" spans="1:7" x14ac:dyDescent="0.25">
      <c r="A5942" s="160" t="s">
        <v>7066</v>
      </c>
      <c r="B5942" s="160" t="s">
        <v>7073</v>
      </c>
      <c r="E5942" s="227">
        <v>43312</v>
      </c>
      <c r="F5942" s="228">
        <v>0</v>
      </c>
      <c r="G5942" s="229">
        <v>1.2500000000000001E-2</v>
      </c>
    </row>
    <row r="5943" spans="1:7" x14ac:dyDescent="0.25">
      <c r="A5943" s="160" t="s">
        <v>7066</v>
      </c>
      <c r="B5943" s="160" t="s">
        <v>7074</v>
      </c>
      <c r="E5943" s="227">
        <v>43343</v>
      </c>
      <c r="F5943" s="228">
        <v>0</v>
      </c>
      <c r="G5943" s="229">
        <v>1.2500000000000001E-2</v>
      </c>
    </row>
    <row r="5944" spans="1:7" x14ac:dyDescent="0.25">
      <c r="A5944" s="160" t="s">
        <v>7066</v>
      </c>
      <c r="B5944" s="160" t="s">
        <v>7075</v>
      </c>
      <c r="E5944" s="227">
        <v>43373</v>
      </c>
      <c r="F5944" s="228">
        <v>0</v>
      </c>
      <c r="G5944" s="229">
        <v>1.2500000000000001E-2</v>
      </c>
    </row>
    <row r="5945" spans="1:7" x14ac:dyDescent="0.25">
      <c r="A5945" s="160" t="s">
        <v>7066</v>
      </c>
      <c r="B5945" s="160" t="s">
        <v>7076</v>
      </c>
      <c r="E5945" s="227">
        <v>43404</v>
      </c>
      <c r="F5945" s="228">
        <v>0</v>
      </c>
      <c r="G5945" s="229">
        <v>1.2500000000000001E-2</v>
      </c>
    </row>
    <row r="5946" spans="1:7" x14ac:dyDescent="0.25">
      <c r="A5946" s="160" t="s">
        <v>7066</v>
      </c>
      <c r="B5946" s="160" t="s">
        <v>7077</v>
      </c>
      <c r="E5946" s="227">
        <v>43434</v>
      </c>
      <c r="F5946" s="228">
        <v>0</v>
      </c>
      <c r="G5946" s="229">
        <v>1.2500000000000001E-2</v>
      </c>
    </row>
    <row r="5947" spans="1:7" x14ac:dyDescent="0.25">
      <c r="A5947" s="160" t="s">
        <v>7066</v>
      </c>
      <c r="B5947" s="160" t="s">
        <v>7078</v>
      </c>
      <c r="E5947" s="227">
        <v>43465</v>
      </c>
      <c r="F5947" s="228">
        <v>0</v>
      </c>
      <c r="G5947" s="229">
        <v>1.2500000000000001E-2</v>
      </c>
    </row>
    <row r="5948" spans="1:7" x14ac:dyDescent="0.25">
      <c r="A5948" s="160" t="s">
        <v>7079</v>
      </c>
      <c r="B5948" s="160" t="s">
        <v>7080</v>
      </c>
      <c r="E5948" s="227">
        <v>43131</v>
      </c>
      <c r="F5948" s="228">
        <v>5744097.4199999999</v>
      </c>
      <c r="G5948" s="229">
        <v>1.2500000000000001E-2</v>
      </c>
    </row>
    <row r="5949" spans="1:7" x14ac:dyDescent="0.25">
      <c r="A5949" s="160" t="s">
        <v>7079</v>
      </c>
      <c r="B5949" s="160" t="s">
        <v>7081</v>
      </c>
      <c r="E5949" s="227">
        <v>43159</v>
      </c>
      <c r="F5949" s="228">
        <v>5744097.4199999999</v>
      </c>
      <c r="G5949" s="229">
        <v>1.2500000000000001E-2</v>
      </c>
    </row>
    <row r="5950" spans="1:7" x14ac:dyDescent="0.25">
      <c r="A5950" s="160" t="s">
        <v>7079</v>
      </c>
      <c r="B5950" s="160" t="s">
        <v>7082</v>
      </c>
      <c r="E5950" s="227">
        <v>43190</v>
      </c>
      <c r="F5950" s="228">
        <v>5744097.4199999999</v>
      </c>
      <c r="G5950" s="229">
        <v>1.2500000000000001E-2</v>
      </c>
    </row>
    <row r="5951" spans="1:7" x14ac:dyDescent="0.25">
      <c r="A5951" s="160" t="s">
        <v>7079</v>
      </c>
      <c r="B5951" s="160" t="s">
        <v>7083</v>
      </c>
      <c r="E5951" s="227">
        <v>43220</v>
      </c>
      <c r="F5951" s="228">
        <v>5744097.4199999999</v>
      </c>
      <c r="G5951" s="229">
        <v>1.2500000000000001E-2</v>
      </c>
    </row>
    <row r="5952" spans="1:7" x14ac:dyDescent="0.25">
      <c r="A5952" s="160" t="s">
        <v>7079</v>
      </c>
      <c r="B5952" s="160" t="s">
        <v>7084</v>
      </c>
      <c r="E5952" s="227">
        <v>43251</v>
      </c>
      <c r="F5952" s="228">
        <v>5744097.4199999999</v>
      </c>
      <c r="G5952" s="229">
        <v>1.2500000000000001E-2</v>
      </c>
    </row>
    <row r="5953" spans="1:7" x14ac:dyDescent="0.25">
      <c r="A5953" s="160" t="s">
        <v>7079</v>
      </c>
      <c r="B5953" s="160" t="s">
        <v>7085</v>
      </c>
      <c r="E5953" s="227">
        <v>43281</v>
      </c>
      <c r="F5953" s="228">
        <v>5744097.4199999999</v>
      </c>
      <c r="G5953" s="229">
        <v>1.2500000000000001E-2</v>
      </c>
    </row>
    <row r="5954" spans="1:7" x14ac:dyDescent="0.25">
      <c r="A5954" s="160" t="s">
        <v>7079</v>
      </c>
      <c r="B5954" s="160" t="s">
        <v>7086</v>
      </c>
      <c r="E5954" s="227">
        <v>43312</v>
      </c>
      <c r="F5954" s="228">
        <v>5744097.4199999999</v>
      </c>
      <c r="G5954" s="229">
        <v>1.2500000000000001E-2</v>
      </c>
    </row>
    <row r="5955" spans="1:7" x14ac:dyDescent="0.25">
      <c r="A5955" s="160" t="s">
        <v>7079</v>
      </c>
      <c r="B5955" s="160" t="s">
        <v>7087</v>
      </c>
      <c r="E5955" s="227">
        <v>43343</v>
      </c>
      <c r="F5955" s="228">
        <v>5744097.4199999999</v>
      </c>
      <c r="G5955" s="229">
        <v>1.2500000000000001E-2</v>
      </c>
    </row>
    <row r="5956" spans="1:7" x14ac:dyDescent="0.25">
      <c r="A5956" s="160" t="s">
        <v>7079</v>
      </c>
      <c r="B5956" s="160" t="s">
        <v>7088</v>
      </c>
      <c r="E5956" s="227">
        <v>43373</v>
      </c>
      <c r="F5956" s="228">
        <v>5744097.4199999999</v>
      </c>
      <c r="G5956" s="229">
        <v>1.2500000000000001E-2</v>
      </c>
    </row>
    <row r="5957" spans="1:7" x14ac:dyDescent="0.25">
      <c r="A5957" s="160" t="s">
        <v>7079</v>
      </c>
      <c r="B5957" s="160" t="s">
        <v>7089</v>
      </c>
      <c r="E5957" s="227">
        <v>43404</v>
      </c>
      <c r="F5957" s="228">
        <v>5744097.4199999999</v>
      </c>
      <c r="G5957" s="229">
        <v>1.2500000000000001E-2</v>
      </c>
    </row>
    <row r="5958" spans="1:7" x14ac:dyDescent="0.25">
      <c r="A5958" s="160" t="s">
        <v>7079</v>
      </c>
      <c r="B5958" s="160" t="s">
        <v>7090</v>
      </c>
      <c r="E5958" s="227">
        <v>43434</v>
      </c>
      <c r="F5958" s="228">
        <v>5744097.4199999999</v>
      </c>
      <c r="G5958" s="229">
        <v>1.2500000000000001E-2</v>
      </c>
    </row>
    <row r="5959" spans="1:7" x14ac:dyDescent="0.25">
      <c r="A5959" s="160" t="s">
        <v>7079</v>
      </c>
      <c r="B5959" s="160" t="s">
        <v>7091</v>
      </c>
      <c r="E5959" s="227">
        <v>43465</v>
      </c>
      <c r="F5959" s="228">
        <v>5744097.4199999999</v>
      </c>
      <c r="G5959" s="229">
        <v>1.2500000000000001E-2</v>
      </c>
    </row>
    <row r="5960" spans="1:7" x14ac:dyDescent="0.25">
      <c r="A5960" s="160" t="s">
        <v>7092</v>
      </c>
      <c r="B5960" s="160" t="s">
        <v>7093</v>
      </c>
      <c r="E5960" s="227">
        <v>43131</v>
      </c>
      <c r="F5960" s="228">
        <v>0</v>
      </c>
      <c r="G5960" s="229">
        <v>0</v>
      </c>
    </row>
    <row r="5961" spans="1:7" x14ac:dyDescent="0.25">
      <c r="A5961" s="160" t="s">
        <v>7092</v>
      </c>
      <c r="B5961" s="160" t="s">
        <v>7094</v>
      </c>
      <c r="E5961" s="227">
        <v>43159</v>
      </c>
      <c r="F5961" s="228">
        <v>0</v>
      </c>
      <c r="G5961" s="229">
        <v>0</v>
      </c>
    </row>
    <row r="5962" spans="1:7" x14ac:dyDescent="0.25">
      <c r="A5962" s="160" t="s">
        <v>7092</v>
      </c>
      <c r="B5962" s="160" t="s">
        <v>7095</v>
      </c>
      <c r="E5962" s="227">
        <v>43190</v>
      </c>
      <c r="F5962" s="228">
        <v>0</v>
      </c>
      <c r="G5962" s="229">
        <v>0</v>
      </c>
    </row>
    <row r="5963" spans="1:7" x14ac:dyDescent="0.25">
      <c r="A5963" s="160" t="s">
        <v>7092</v>
      </c>
      <c r="B5963" s="160" t="s">
        <v>7096</v>
      </c>
      <c r="E5963" s="227">
        <v>43220</v>
      </c>
      <c r="F5963" s="228">
        <v>0</v>
      </c>
      <c r="G5963" s="229">
        <v>0</v>
      </c>
    </row>
    <row r="5964" spans="1:7" x14ac:dyDescent="0.25">
      <c r="A5964" s="160" t="s">
        <v>7092</v>
      </c>
      <c r="B5964" s="160" t="s">
        <v>7097</v>
      </c>
      <c r="E5964" s="227">
        <v>43251</v>
      </c>
      <c r="F5964" s="228">
        <v>0</v>
      </c>
      <c r="G5964" s="229">
        <v>0</v>
      </c>
    </row>
    <row r="5965" spans="1:7" x14ac:dyDescent="0.25">
      <c r="A5965" s="160" t="s">
        <v>7092</v>
      </c>
      <c r="B5965" s="160" t="s">
        <v>7098</v>
      </c>
      <c r="E5965" s="227">
        <v>43281</v>
      </c>
      <c r="F5965" s="228">
        <v>0</v>
      </c>
      <c r="G5965" s="229">
        <v>0</v>
      </c>
    </row>
    <row r="5966" spans="1:7" x14ac:dyDescent="0.25">
      <c r="A5966" s="160" t="s">
        <v>7092</v>
      </c>
      <c r="B5966" s="160" t="s">
        <v>7099</v>
      </c>
      <c r="E5966" s="227">
        <v>43312</v>
      </c>
      <c r="F5966" s="228">
        <v>0</v>
      </c>
      <c r="G5966" s="229">
        <v>0</v>
      </c>
    </row>
    <row r="5967" spans="1:7" x14ac:dyDescent="0.25">
      <c r="A5967" s="160" t="s">
        <v>7092</v>
      </c>
      <c r="B5967" s="160" t="s">
        <v>7100</v>
      </c>
      <c r="E5967" s="227">
        <v>43343</v>
      </c>
      <c r="F5967" s="228">
        <v>0</v>
      </c>
      <c r="G5967" s="229">
        <v>0</v>
      </c>
    </row>
    <row r="5968" spans="1:7" x14ac:dyDescent="0.25">
      <c r="A5968" s="160" t="s">
        <v>7092</v>
      </c>
      <c r="B5968" s="160" t="s">
        <v>7101</v>
      </c>
      <c r="E5968" s="227">
        <v>43373</v>
      </c>
      <c r="F5968" s="228">
        <v>0</v>
      </c>
      <c r="G5968" s="229">
        <v>0</v>
      </c>
    </row>
    <row r="5969" spans="1:7" x14ac:dyDescent="0.25">
      <c r="A5969" s="160" t="s">
        <v>7092</v>
      </c>
      <c r="B5969" s="160" t="s">
        <v>7102</v>
      </c>
      <c r="E5969" s="227">
        <v>43404</v>
      </c>
      <c r="F5969" s="228">
        <v>0</v>
      </c>
      <c r="G5969" s="229">
        <v>0</v>
      </c>
    </row>
    <row r="5970" spans="1:7" x14ac:dyDescent="0.25">
      <c r="A5970" s="160" t="s">
        <v>7092</v>
      </c>
      <c r="B5970" s="160" t="s">
        <v>7103</v>
      </c>
      <c r="E5970" s="227">
        <v>43434</v>
      </c>
      <c r="F5970" s="228">
        <v>0</v>
      </c>
      <c r="G5970" s="229">
        <v>0</v>
      </c>
    </row>
    <row r="5971" spans="1:7" x14ac:dyDescent="0.25">
      <c r="A5971" s="160" t="s">
        <v>7092</v>
      </c>
      <c r="B5971" s="160" t="s">
        <v>7104</v>
      </c>
      <c r="E5971" s="227">
        <v>43465</v>
      </c>
      <c r="F5971" s="228">
        <v>0</v>
      </c>
      <c r="G5971" s="229">
        <v>0</v>
      </c>
    </row>
    <row r="5972" spans="1:7" x14ac:dyDescent="0.25">
      <c r="A5972" s="160" t="s">
        <v>7105</v>
      </c>
      <c r="B5972" s="160" t="s">
        <v>7106</v>
      </c>
      <c r="E5972" s="227">
        <v>43131</v>
      </c>
      <c r="F5972" s="228">
        <v>0</v>
      </c>
      <c r="G5972" s="229">
        <v>1.12E-2</v>
      </c>
    </row>
    <row r="5973" spans="1:7" x14ac:dyDescent="0.25">
      <c r="A5973" s="160" t="s">
        <v>7105</v>
      </c>
      <c r="B5973" s="160" t="s">
        <v>7107</v>
      </c>
      <c r="E5973" s="227">
        <v>43159</v>
      </c>
      <c r="F5973" s="228">
        <v>0</v>
      </c>
      <c r="G5973" s="229">
        <v>1.12E-2</v>
      </c>
    </row>
    <row r="5974" spans="1:7" x14ac:dyDescent="0.25">
      <c r="A5974" s="160" t="s">
        <v>7105</v>
      </c>
      <c r="B5974" s="160" t="s">
        <v>7108</v>
      </c>
      <c r="E5974" s="227">
        <v>43190</v>
      </c>
      <c r="F5974" s="228">
        <v>0</v>
      </c>
      <c r="G5974" s="229">
        <v>1.12E-2</v>
      </c>
    </row>
    <row r="5975" spans="1:7" x14ac:dyDescent="0.25">
      <c r="A5975" s="160" t="s">
        <v>7105</v>
      </c>
      <c r="B5975" s="160" t="s">
        <v>7109</v>
      </c>
      <c r="E5975" s="227">
        <v>43220</v>
      </c>
      <c r="F5975" s="228">
        <v>0</v>
      </c>
      <c r="G5975" s="229">
        <v>1.12E-2</v>
      </c>
    </row>
    <row r="5976" spans="1:7" x14ac:dyDescent="0.25">
      <c r="A5976" s="160" t="s">
        <v>7105</v>
      </c>
      <c r="B5976" s="160" t="s">
        <v>7110</v>
      </c>
      <c r="E5976" s="227">
        <v>43251</v>
      </c>
      <c r="F5976" s="228">
        <v>0</v>
      </c>
      <c r="G5976" s="229">
        <v>1.12E-2</v>
      </c>
    </row>
    <row r="5977" spans="1:7" x14ac:dyDescent="0.25">
      <c r="A5977" s="160" t="s">
        <v>7105</v>
      </c>
      <c r="B5977" s="160" t="s">
        <v>7111</v>
      </c>
      <c r="E5977" s="227">
        <v>43281</v>
      </c>
      <c r="F5977" s="228">
        <v>0</v>
      </c>
      <c r="G5977" s="229">
        <v>1.12E-2</v>
      </c>
    </row>
    <row r="5978" spans="1:7" x14ac:dyDescent="0.25">
      <c r="A5978" s="160" t="s">
        <v>7105</v>
      </c>
      <c r="B5978" s="160" t="s">
        <v>7112</v>
      </c>
      <c r="E5978" s="227">
        <v>43312</v>
      </c>
      <c r="F5978" s="228">
        <v>0</v>
      </c>
      <c r="G5978" s="229">
        <v>1.12E-2</v>
      </c>
    </row>
    <row r="5979" spans="1:7" x14ac:dyDescent="0.25">
      <c r="A5979" s="160" t="s">
        <v>7105</v>
      </c>
      <c r="B5979" s="160" t="s">
        <v>7113</v>
      </c>
      <c r="E5979" s="227">
        <v>43343</v>
      </c>
      <c r="F5979" s="228">
        <v>0</v>
      </c>
      <c r="G5979" s="229">
        <v>1.12E-2</v>
      </c>
    </row>
    <row r="5980" spans="1:7" x14ac:dyDescent="0.25">
      <c r="A5980" s="160" t="s">
        <v>7105</v>
      </c>
      <c r="B5980" s="160" t="s">
        <v>7114</v>
      </c>
      <c r="E5980" s="227">
        <v>43373</v>
      </c>
      <c r="F5980" s="228">
        <v>0</v>
      </c>
      <c r="G5980" s="229">
        <v>1.12E-2</v>
      </c>
    </row>
    <row r="5981" spans="1:7" x14ac:dyDescent="0.25">
      <c r="A5981" s="160" t="s">
        <v>7105</v>
      </c>
      <c r="B5981" s="160" t="s">
        <v>7115</v>
      </c>
      <c r="E5981" s="227">
        <v>43404</v>
      </c>
      <c r="F5981" s="228">
        <v>0</v>
      </c>
      <c r="G5981" s="229">
        <v>1.12E-2</v>
      </c>
    </row>
    <row r="5982" spans="1:7" x14ac:dyDescent="0.25">
      <c r="A5982" s="160" t="s">
        <v>7105</v>
      </c>
      <c r="B5982" s="160" t="s">
        <v>7116</v>
      </c>
      <c r="E5982" s="227">
        <v>43434</v>
      </c>
      <c r="F5982" s="228">
        <v>0</v>
      </c>
      <c r="G5982" s="229">
        <v>1.12E-2</v>
      </c>
    </row>
    <row r="5983" spans="1:7" x14ac:dyDescent="0.25">
      <c r="A5983" s="160" t="s">
        <v>7105</v>
      </c>
      <c r="B5983" s="160" t="s">
        <v>7117</v>
      </c>
      <c r="E5983" s="227">
        <v>43465</v>
      </c>
      <c r="F5983" s="228">
        <v>0</v>
      </c>
      <c r="G5983" s="229">
        <v>1.12E-2</v>
      </c>
    </row>
    <row r="5984" spans="1:7" x14ac:dyDescent="0.25">
      <c r="A5984" s="160" t="s">
        <v>7118</v>
      </c>
      <c r="B5984" s="160" t="s">
        <v>7119</v>
      </c>
      <c r="E5984" s="227">
        <v>43131</v>
      </c>
      <c r="F5984" s="228">
        <v>1507252.65</v>
      </c>
      <c r="G5984" s="229">
        <v>1.12E-2</v>
      </c>
    </row>
    <row r="5985" spans="1:7" x14ac:dyDescent="0.25">
      <c r="A5985" s="160" t="s">
        <v>7118</v>
      </c>
      <c r="B5985" s="160" t="s">
        <v>7120</v>
      </c>
      <c r="E5985" s="227">
        <v>43159</v>
      </c>
      <c r="F5985" s="228">
        <v>1507252.65</v>
      </c>
      <c r="G5985" s="229">
        <v>1.12E-2</v>
      </c>
    </row>
    <row r="5986" spans="1:7" x14ac:dyDescent="0.25">
      <c r="A5986" s="160" t="s">
        <v>7118</v>
      </c>
      <c r="B5986" s="160" t="s">
        <v>7121</v>
      </c>
      <c r="E5986" s="227">
        <v>43190</v>
      </c>
      <c r="F5986" s="228">
        <v>1505291.94</v>
      </c>
      <c r="G5986" s="229">
        <v>1.12E-2</v>
      </c>
    </row>
    <row r="5987" spans="1:7" x14ac:dyDescent="0.25">
      <c r="A5987" s="160" t="s">
        <v>7118</v>
      </c>
      <c r="B5987" s="160" t="s">
        <v>7122</v>
      </c>
      <c r="E5987" s="227">
        <v>43220</v>
      </c>
      <c r="F5987" s="228">
        <v>1503331.22</v>
      </c>
      <c r="G5987" s="229">
        <v>1.12E-2</v>
      </c>
    </row>
    <row r="5988" spans="1:7" x14ac:dyDescent="0.25">
      <c r="A5988" s="160" t="s">
        <v>7118</v>
      </c>
      <c r="B5988" s="160" t="s">
        <v>7123</v>
      </c>
      <c r="E5988" s="227">
        <v>43251</v>
      </c>
      <c r="F5988" s="228">
        <v>1503331.22</v>
      </c>
      <c r="G5988" s="229">
        <v>1.12E-2</v>
      </c>
    </row>
    <row r="5989" spans="1:7" x14ac:dyDescent="0.25">
      <c r="A5989" s="160" t="s">
        <v>7118</v>
      </c>
      <c r="B5989" s="160" t="s">
        <v>7124</v>
      </c>
      <c r="E5989" s="227">
        <v>43281</v>
      </c>
      <c r="F5989" s="228">
        <v>1503331.22</v>
      </c>
      <c r="G5989" s="229">
        <v>1.12E-2</v>
      </c>
    </row>
    <row r="5990" spans="1:7" x14ac:dyDescent="0.25">
      <c r="A5990" s="160" t="s">
        <v>7118</v>
      </c>
      <c r="B5990" s="160" t="s">
        <v>7125</v>
      </c>
      <c r="E5990" s="227">
        <v>43312</v>
      </c>
      <c r="F5990" s="228">
        <v>1503331.22</v>
      </c>
      <c r="G5990" s="229">
        <v>1.12E-2</v>
      </c>
    </row>
    <row r="5991" spans="1:7" x14ac:dyDescent="0.25">
      <c r="A5991" s="160" t="s">
        <v>7118</v>
      </c>
      <c r="B5991" s="160" t="s">
        <v>7126</v>
      </c>
      <c r="E5991" s="227">
        <v>43343</v>
      </c>
      <c r="F5991" s="228">
        <v>1503331.22</v>
      </c>
      <c r="G5991" s="229">
        <v>1.12E-2</v>
      </c>
    </row>
    <row r="5992" spans="1:7" x14ac:dyDescent="0.25">
      <c r="A5992" s="160" t="s">
        <v>7118</v>
      </c>
      <c r="B5992" s="160" t="s">
        <v>7127</v>
      </c>
      <c r="E5992" s="227">
        <v>43373</v>
      </c>
      <c r="F5992" s="228">
        <v>1503331.22</v>
      </c>
      <c r="G5992" s="229">
        <v>1.12E-2</v>
      </c>
    </row>
    <row r="5993" spans="1:7" x14ac:dyDescent="0.25">
      <c r="A5993" s="160" t="s">
        <v>7118</v>
      </c>
      <c r="B5993" s="160" t="s">
        <v>7128</v>
      </c>
      <c r="E5993" s="227">
        <v>43404</v>
      </c>
      <c r="F5993" s="228">
        <v>1503331.22</v>
      </c>
      <c r="G5993" s="229">
        <v>1.12E-2</v>
      </c>
    </row>
    <row r="5994" spans="1:7" x14ac:dyDescent="0.25">
      <c r="A5994" s="160" t="s">
        <v>7118</v>
      </c>
      <c r="B5994" s="160" t="s">
        <v>7129</v>
      </c>
      <c r="E5994" s="227">
        <v>43434</v>
      </c>
      <c r="F5994" s="228">
        <v>1503331.22</v>
      </c>
      <c r="G5994" s="229">
        <v>1.12E-2</v>
      </c>
    </row>
    <row r="5995" spans="1:7" x14ac:dyDescent="0.25">
      <c r="A5995" s="160" t="s">
        <v>7118</v>
      </c>
      <c r="B5995" s="160" t="s">
        <v>7130</v>
      </c>
      <c r="E5995" s="227">
        <v>43465</v>
      </c>
      <c r="F5995" s="228">
        <v>1503331.22</v>
      </c>
      <c r="G5995" s="229">
        <v>1.12E-2</v>
      </c>
    </row>
    <row r="5996" spans="1:7" x14ac:dyDescent="0.25">
      <c r="A5996" s="160" t="s">
        <v>7131</v>
      </c>
      <c r="B5996" s="160" t="s">
        <v>7132</v>
      </c>
      <c r="E5996" s="227">
        <v>43131</v>
      </c>
      <c r="F5996" s="228">
        <v>88576.95</v>
      </c>
      <c r="G5996" s="229">
        <v>4.5999999999999999E-3</v>
      </c>
    </row>
    <row r="5997" spans="1:7" x14ac:dyDescent="0.25">
      <c r="A5997" s="160" t="s">
        <v>7131</v>
      </c>
      <c r="B5997" s="160" t="s">
        <v>7133</v>
      </c>
      <c r="E5997" s="227">
        <v>43159</v>
      </c>
      <c r="F5997" s="228">
        <v>88576.95</v>
      </c>
      <c r="G5997" s="229">
        <v>4.5999999999999999E-3</v>
      </c>
    </row>
    <row r="5998" spans="1:7" x14ac:dyDescent="0.25">
      <c r="A5998" s="160" t="s">
        <v>7131</v>
      </c>
      <c r="B5998" s="160" t="s">
        <v>7134</v>
      </c>
      <c r="E5998" s="227">
        <v>43190</v>
      </c>
      <c r="F5998" s="228">
        <v>88576.95</v>
      </c>
      <c r="G5998" s="229">
        <v>4.5999999999999999E-3</v>
      </c>
    </row>
    <row r="5999" spans="1:7" x14ac:dyDescent="0.25">
      <c r="A5999" s="160" t="s">
        <v>7131</v>
      </c>
      <c r="B5999" s="160" t="s">
        <v>7135</v>
      </c>
      <c r="E5999" s="227">
        <v>43220</v>
      </c>
      <c r="F5999" s="228">
        <v>88576.95</v>
      </c>
      <c r="G5999" s="229">
        <v>4.5999999999999999E-3</v>
      </c>
    </row>
    <row r="6000" spans="1:7" x14ac:dyDescent="0.25">
      <c r="A6000" s="160" t="s">
        <v>7131</v>
      </c>
      <c r="B6000" s="160" t="s">
        <v>7136</v>
      </c>
      <c r="E6000" s="227">
        <v>43251</v>
      </c>
      <c r="F6000" s="228">
        <v>88576.95</v>
      </c>
      <c r="G6000" s="229">
        <v>4.5999999999999999E-3</v>
      </c>
    </row>
    <row r="6001" spans="1:7" x14ac:dyDescent="0.25">
      <c r="A6001" s="160" t="s">
        <v>7131</v>
      </c>
      <c r="B6001" s="160" t="s">
        <v>7137</v>
      </c>
      <c r="E6001" s="227">
        <v>43281</v>
      </c>
      <c r="F6001" s="228">
        <v>88576.95</v>
      </c>
      <c r="G6001" s="229">
        <v>4.5999999999999999E-3</v>
      </c>
    </row>
    <row r="6002" spans="1:7" x14ac:dyDescent="0.25">
      <c r="A6002" s="160" t="s">
        <v>7131</v>
      </c>
      <c r="B6002" s="160" t="s">
        <v>7138</v>
      </c>
      <c r="E6002" s="227">
        <v>43312</v>
      </c>
      <c r="F6002" s="228">
        <v>88576.95</v>
      </c>
      <c r="G6002" s="229">
        <v>4.5999999999999999E-3</v>
      </c>
    </row>
    <row r="6003" spans="1:7" x14ac:dyDescent="0.25">
      <c r="A6003" s="160" t="s">
        <v>7131</v>
      </c>
      <c r="B6003" s="160" t="s">
        <v>7139</v>
      </c>
      <c r="E6003" s="227">
        <v>43343</v>
      </c>
      <c r="F6003" s="228">
        <v>88576.95</v>
      </c>
      <c r="G6003" s="229">
        <v>4.5999999999999999E-3</v>
      </c>
    </row>
    <row r="6004" spans="1:7" x14ac:dyDescent="0.25">
      <c r="A6004" s="160" t="s">
        <v>7131</v>
      </c>
      <c r="B6004" s="160" t="s">
        <v>7140</v>
      </c>
      <c r="E6004" s="227">
        <v>43373</v>
      </c>
      <c r="F6004" s="228">
        <v>88576.95</v>
      </c>
      <c r="G6004" s="229">
        <v>4.5999999999999999E-3</v>
      </c>
    </row>
    <row r="6005" spans="1:7" x14ac:dyDescent="0.25">
      <c r="A6005" s="160" t="s">
        <v>7131</v>
      </c>
      <c r="B6005" s="160" t="s">
        <v>7141</v>
      </c>
      <c r="E6005" s="227">
        <v>43404</v>
      </c>
      <c r="F6005" s="228">
        <v>88576.95</v>
      </c>
      <c r="G6005" s="229">
        <v>4.5999999999999999E-3</v>
      </c>
    </row>
    <row r="6006" spans="1:7" x14ac:dyDescent="0.25">
      <c r="A6006" s="160" t="s">
        <v>7131</v>
      </c>
      <c r="B6006" s="160" t="s">
        <v>7142</v>
      </c>
      <c r="E6006" s="227">
        <v>43434</v>
      </c>
      <c r="F6006" s="228">
        <v>88576.95</v>
      </c>
      <c r="G6006" s="229">
        <v>4.5999999999999999E-3</v>
      </c>
    </row>
    <row r="6007" spans="1:7" x14ac:dyDescent="0.25">
      <c r="A6007" s="160" t="s">
        <v>7131</v>
      </c>
      <c r="B6007" s="160" t="s">
        <v>7143</v>
      </c>
      <c r="E6007" s="227">
        <v>43465</v>
      </c>
      <c r="F6007" s="228">
        <v>88576.95</v>
      </c>
      <c r="G6007" s="229">
        <v>4.5999999999999999E-3</v>
      </c>
    </row>
    <row r="6008" spans="1:7" x14ac:dyDescent="0.25">
      <c r="A6008" s="160" t="s">
        <v>7144</v>
      </c>
      <c r="B6008" s="160" t="s">
        <v>7145</v>
      </c>
      <c r="E6008" s="227">
        <v>43131</v>
      </c>
      <c r="F6008" s="228">
        <v>267.33</v>
      </c>
      <c r="G6008" s="229">
        <v>4.5999999999999999E-3</v>
      </c>
    </row>
    <row r="6009" spans="1:7" x14ac:dyDescent="0.25">
      <c r="A6009" s="160" t="s">
        <v>7144</v>
      </c>
      <c r="B6009" s="160" t="s">
        <v>7146</v>
      </c>
      <c r="E6009" s="227">
        <v>43159</v>
      </c>
      <c r="F6009" s="228">
        <v>267.33</v>
      </c>
      <c r="G6009" s="229">
        <v>4.5999999999999999E-3</v>
      </c>
    </row>
    <row r="6010" spans="1:7" x14ac:dyDescent="0.25">
      <c r="A6010" s="160" t="s">
        <v>7144</v>
      </c>
      <c r="B6010" s="160" t="s">
        <v>7147</v>
      </c>
      <c r="E6010" s="227">
        <v>43190</v>
      </c>
      <c r="F6010" s="228">
        <v>267.33</v>
      </c>
      <c r="G6010" s="229">
        <v>4.5999999999999999E-3</v>
      </c>
    </row>
    <row r="6011" spans="1:7" x14ac:dyDescent="0.25">
      <c r="A6011" s="160" t="s">
        <v>7144</v>
      </c>
      <c r="B6011" s="160" t="s">
        <v>7148</v>
      </c>
      <c r="E6011" s="227">
        <v>43220</v>
      </c>
      <c r="F6011" s="228">
        <v>267.33</v>
      </c>
      <c r="G6011" s="229">
        <v>4.5999999999999999E-3</v>
      </c>
    </row>
    <row r="6012" spans="1:7" x14ac:dyDescent="0.25">
      <c r="A6012" s="160" t="s">
        <v>7144</v>
      </c>
      <c r="B6012" s="160" t="s">
        <v>7149</v>
      </c>
      <c r="E6012" s="227">
        <v>43251</v>
      </c>
      <c r="F6012" s="228">
        <v>267.33</v>
      </c>
      <c r="G6012" s="229">
        <v>4.5999999999999999E-3</v>
      </c>
    </row>
    <row r="6013" spans="1:7" x14ac:dyDescent="0.25">
      <c r="A6013" s="160" t="s">
        <v>7144</v>
      </c>
      <c r="B6013" s="160" t="s">
        <v>7150</v>
      </c>
      <c r="E6013" s="227">
        <v>43281</v>
      </c>
      <c r="F6013" s="228">
        <v>267.33</v>
      </c>
      <c r="G6013" s="229">
        <v>4.5999999999999999E-3</v>
      </c>
    </row>
    <row r="6014" spans="1:7" x14ac:dyDescent="0.25">
      <c r="A6014" s="160" t="s">
        <v>7144</v>
      </c>
      <c r="B6014" s="160" t="s">
        <v>7151</v>
      </c>
      <c r="E6014" s="227">
        <v>43312</v>
      </c>
      <c r="F6014" s="228">
        <v>267.33</v>
      </c>
      <c r="G6014" s="229">
        <v>4.5999999999999999E-3</v>
      </c>
    </row>
    <row r="6015" spans="1:7" x14ac:dyDescent="0.25">
      <c r="A6015" s="160" t="s">
        <v>7144</v>
      </c>
      <c r="B6015" s="160" t="s">
        <v>7152</v>
      </c>
      <c r="E6015" s="227">
        <v>43343</v>
      </c>
      <c r="F6015" s="228">
        <v>267.33</v>
      </c>
      <c r="G6015" s="229">
        <v>4.5999999999999999E-3</v>
      </c>
    </row>
    <row r="6016" spans="1:7" x14ac:dyDescent="0.25">
      <c r="A6016" s="160" t="s">
        <v>7144</v>
      </c>
      <c r="B6016" s="160" t="s">
        <v>7153</v>
      </c>
      <c r="E6016" s="227">
        <v>43373</v>
      </c>
      <c r="F6016" s="228">
        <v>267.33</v>
      </c>
      <c r="G6016" s="229">
        <v>4.5999999999999999E-3</v>
      </c>
    </row>
    <row r="6017" spans="1:7" x14ac:dyDescent="0.25">
      <c r="A6017" s="160" t="s">
        <v>7144</v>
      </c>
      <c r="B6017" s="160" t="s">
        <v>7154</v>
      </c>
      <c r="E6017" s="227">
        <v>43404</v>
      </c>
      <c r="F6017" s="228">
        <v>267.33</v>
      </c>
      <c r="G6017" s="229">
        <v>4.5999999999999999E-3</v>
      </c>
    </row>
    <row r="6018" spans="1:7" x14ac:dyDescent="0.25">
      <c r="A6018" s="160" t="s">
        <v>7144</v>
      </c>
      <c r="B6018" s="160" t="s">
        <v>7155</v>
      </c>
      <c r="E6018" s="227">
        <v>43434</v>
      </c>
      <c r="F6018" s="228">
        <v>267.33</v>
      </c>
      <c r="G6018" s="229">
        <v>4.5999999999999999E-3</v>
      </c>
    </row>
    <row r="6019" spans="1:7" x14ac:dyDescent="0.25">
      <c r="A6019" s="160" t="s">
        <v>7144</v>
      </c>
      <c r="B6019" s="160" t="s">
        <v>7156</v>
      </c>
      <c r="E6019" s="227">
        <v>43465</v>
      </c>
      <c r="F6019" s="228">
        <v>267.33</v>
      </c>
      <c r="G6019" s="229">
        <v>4.5999999999999999E-3</v>
      </c>
    </row>
    <row r="6020" spans="1:7" x14ac:dyDescent="0.25">
      <c r="A6020" s="160" t="s">
        <v>7157</v>
      </c>
      <c r="B6020" s="160" t="s">
        <v>7158</v>
      </c>
      <c r="E6020" s="227">
        <v>43131</v>
      </c>
      <c r="F6020" s="228">
        <v>44555</v>
      </c>
      <c r="G6020" s="229">
        <v>4.5999999999999999E-3</v>
      </c>
    </row>
    <row r="6021" spans="1:7" x14ac:dyDescent="0.25">
      <c r="A6021" s="160" t="s">
        <v>7157</v>
      </c>
      <c r="B6021" s="160" t="s">
        <v>7159</v>
      </c>
      <c r="E6021" s="227">
        <v>43159</v>
      </c>
      <c r="F6021" s="228">
        <v>44555</v>
      </c>
      <c r="G6021" s="229">
        <v>4.5999999999999999E-3</v>
      </c>
    </row>
    <row r="6022" spans="1:7" x14ac:dyDescent="0.25">
      <c r="A6022" s="160" t="s">
        <v>7157</v>
      </c>
      <c r="B6022" s="160" t="s">
        <v>7160</v>
      </c>
      <c r="E6022" s="227">
        <v>43190</v>
      </c>
      <c r="F6022" s="228">
        <v>44555</v>
      </c>
      <c r="G6022" s="229">
        <v>4.5999999999999999E-3</v>
      </c>
    </row>
    <row r="6023" spans="1:7" x14ac:dyDescent="0.25">
      <c r="A6023" s="160" t="s">
        <v>7157</v>
      </c>
      <c r="B6023" s="160" t="s">
        <v>7161</v>
      </c>
      <c r="E6023" s="227">
        <v>43220</v>
      </c>
      <c r="F6023" s="228">
        <v>44555</v>
      </c>
      <c r="G6023" s="229">
        <v>4.5999999999999999E-3</v>
      </c>
    </row>
    <row r="6024" spans="1:7" x14ac:dyDescent="0.25">
      <c r="A6024" s="160" t="s">
        <v>7157</v>
      </c>
      <c r="B6024" s="160" t="s">
        <v>7162</v>
      </c>
      <c r="E6024" s="227">
        <v>43251</v>
      </c>
      <c r="F6024" s="228">
        <v>44555</v>
      </c>
      <c r="G6024" s="229">
        <v>4.5999999999999999E-3</v>
      </c>
    </row>
    <row r="6025" spans="1:7" x14ac:dyDescent="0.25">
      <c r="A6025" s="160" t="s">
        <v>7157</v>
      </c>
      <c r="B6025" s="160" t="s">
        <v>7163</v>
      </c>
      <c r="E6025" s="227">
        <v>43281</v>
      </c>
      <c r="F6025" s="228">
        <v>44555</v>
      </c>
      <c r="G6025" s="229">
        <v>4.5999999999999999E-3</v>
      </c>
    </row>
    <row r="6026" spans="1:7" x14ac:dyDescent="0.25">
      <c r="A6026" s="160" t="s">
        <v>7157</v>
      </c>
      <c r="B6026" s="160" t="s">
        <v>7164</v>
      </c>
      <c r="E6026" s="227">
        <v>43312</v>
      </c>
      <c r="F6026" s="228">
        <v>44555</v>
      </c>
      <c r="G6026" s="229">
        <v>4.5999999999999999E-3</v>
      </c>
    </row>
    <row r="6027" spans="1:7" x14ac:dyDescent="0.25">
      <c r="A6027" s="160" t="s">
        <v>7157</v>
      </c>
      <c r="B6027" s="160" t="s">
        <v>7165</v>
      </c>
      <c r="E6027" s="227">
        <v>43343</v>
      </c>
      <c r="F6027" s="228">
        <v>44555</v>
      </c>
      <c r="G6027" s="229">
        <v>4.5999999999999999E-3</v>
      </c>
    </row>
    <row r="6028" spans="1:7" x14ac:dyDescent="0.25">
      <c r="A6028" s="160" t="s">
        <v>7157</v>
      </c>
      <c r="B6028" s="160" t="s">
        <v>7166</v>
      </c>
      <c r="E6028" s="227">
        <v>43373</v>
      </c>
      <c r="F6028" s="228">
        <v>44555</v>
      </c>
      <c r="G6028" s="229">
        <v>4.5999999999999999E-3</v>
      </c>
    </row>
    <row r="6029" spans="1:7" x14ac:dyDescent="0.25">
      <c r="A6029" s="160" t="s">
        <v>7157</v>
      </c>
      <c r="B6029" s="160" t="s">
        <v>7167</v>
      </c>
      <c r="E6029" s="227">
        <v>43404</v>
      </c>
      <c r="F6029" s="228">
        <v>44555</v>
      </c>
      <c r="G6029" s="229">
        <v>4.5999999999999999E-3</v>
      </c>
    </row>
    <row r="6030" spans="1:7" x14ac:dyDescent="0.25">
      <c r="A6030" s="160" t="s">
        <v>7157</v>
      </c>
      <c r="B6030" s="160" t="s">
        <v>7168</v>
      </c>
      <c r="E6030" s="227">
        <v>43434</v>
      </c>
      <c r="F6030" s="228">
        <v>44555</v>
      </c>
      <c r="G6030" s="229">
        <v>4.5999999999999999E-3</v>
      </c>
    </row>
    <row r="6031" spans="1:7" x14ac:dyDescent="0.25">
      <c r="A6031" s="160" t="s">
        <v>7157</v>
      </c>
      <c r="B6031" s="160" t="s">
        <v>7169</v>
      </c>
      <c r="E6031" s="227">
        <v>43465</v>
      </c>
      <c r="F6031" s="228">
        <v>44555</v>
      </c>
      <c r="G6031" s="229">
        <v>4.5999999999999999E-3</v>
      </c>
    </row>
    <row r="6032" spans="1:7" x14ac:dyDescent="0.25">
      <c r="A6032" s="160" t="s">
        <v>7170</v>
      </c>
      <c r="B6032" s="160" t="s">
        <v>7171</v>
      </c>
      <c r="E6032" s="227">
        <v>43131</v>
      </c>
      <c r="F6032" s="228">
        <v>0</v>
      </c>
      <c r="G6032" s="229">
        <v>4.5999999999999999E-3</v>
      </c>
    </row>
    <row r="6033" spans="1:7" x14ac:dyDescent="0.25">
      <c r="A6033" s="160" t="s">
        <v>7170</v>
      </c>
      <c r="B6033" s="160" t="s">
        <v>7172</v>
      </c>
      <c r="E6033" s="227">
        <v>43159</v>
      </c>
      <c r="F6033" s="228">
        <v>0</v>
      </c>
      <c r="G6033" s="229">
        <v>4.5999999999999999E-3</v>
      </c>
    </row>
    <row r="6034" spans="1:7" x14ac:dyDescent="0.25">
      <c r="A6034" s="160" t="s">
        <v>7170</v>
      </c>
      <c r="B6034" s="160" t="s">
        <v>7173</v>
      </c>
      <c r="E6034" s="227">
        <v>43190</v>
      </c>
      <c r="F6034" s="228">
        <v>0</v>
      </c>
      <c r="G6034" s="229">
        <v>4.5999999999999999E-3</v>
      </c>
    </row>
    <row r="6035" spans="1:7" x14ac:dyDescent="0.25">
      <c r="A6035" s="160" t="s">
        <v>7170</v>
      </c>
      <c r="B6035" s="160" t="s">
        <v>7174</v>
      </c>
      <c r="E6035" s="227">
        <v>43220</v>
      </c>
      <c r="F6035" s="228">
        <v>0</v>
      </c>
      <c r="G6035" s="229">
        <v>4.5999999999999999E-3</v>
      </c>
    </row>
    <row r="6036" spans="1:7" x14ac:dyDescent="0.25">
      <c r="A6036" s="160" t="s">
        <v>7170</v>
      </c>
      <c r="B6036" s="160" t="s">
        <v>7175</v>
      </c>
      <c r="E6036" s="227">
        <v>43251</v>
      </c>
      <c r="F6036" s="228">
        <v>0</v>
      </c>
      <c r="G6036" s="229">
        <v>4.5999999999999999E-3</v>
      </c>
    </row>
    <row r="6037" spans="1:7" x14ac:dyDescent="0.25">
      <c r="A6037" s="160" t="s">
        <v>7170</v>
      </c>
      <c r="B6037" s="160" t="s">
        <v>7176</v>
      </c>
      <c r="E6037" s="227">
        <v>43281</v>
      </c>
      <c r="F6037" s="228">
        <v>0</v>
      </c>
      <c r="G6037" s="229">
        <v>4.5999999999999999E-3</v>
      </c>
    </row>
    <row r="6038" spans="1:7" x14ac:dyDescent="0.25">
      <c r="A6038" s="160" t="s">
        <v>7170</v>
      </c>
      <c r="B6038" s="160" t="s">
        <v>7177</v>
      </c>
      <c r="E6038" s="227">
        <v>43312</v>
      </c>
      <c r="F6038" s="228">
        <v>0</v>
      </c>
      <c r="G6038" s="229">
        <v>4.5999999999999999E-3</v>
      </c>
    </row>
    <row r="6039" spans="1:7" x14ac:dyDescent="0.25">
      <c r="A6039" s="160" t="s">
        <v>7170</v>
      </c>
      <c r="B6039" s="160" t="s">
        <v>7178</v>
      </c>
      <c r="E6039" s="227">
        <v>43343</v>
      </c>
      <c r="F6039" s="228">
        <v>0</v>
      </c>
      <c r="G6039" s="229">
        <v>4.5999999999999999E-3</v>
      </c>
    </row>
    <row r="6040" spans="1:7" x14ac:dyDescent="0.25">
      <c r="A6040" s="160" t="s">
        <v>7170</v>
      </c>
      <c r="B6040" s="160" t="s">
        <v>7179</v>
      </c>
      <c r="E6040" s="227">
        <v>43373</v>
      </c>
      <c r="F6040" s="228">
        <v>0</v>
      </c>
      <c r="G6040" s="229">
        <v>4.5999999999999999E-3</v>
      </c>
    </row>
    <row r="6041" spans="1:7" x14ac:dyDescent="0.25">
      <c r="A6041" s="160" t="s">
        <v>7170</v>
      </c>
      <c r="B6041" s="160" t="s">
        <v>7180</v>
      </c>
      <c r="E6041" s="227">
        <v>43404</v>
      </c>
      <c r="F6041" s="228">
        <v>0</v>
      </c>
      <c r="G6041" s="229">
        <v>4.5999999999999999E-3</v>
      </c>
    </row>
    <row r="6042" spans="1:7" x14ac:dyDescent="0.25">
      <c r="A6042" s="160" t="s">
        <v>7170</v>
      </c>
      <c r="B6042" s="160" t="s">
        <v>7181</v>
      </c>
      <c r="E6042" s="227">
        <v>43434</v>
      </c>
      <c r="F6042" s="228">
        <v>0</v>
      </c>
      <c r="G6042" s="229">
        <v>4.5999999999999999E-3</v>
      </c>
    </row>
    <row r="6043" spans="1:7" x14ac:dyDescent="0.25">
      <c r="A6043" s="160" t="s">
        <v>7170</v>
      </c>
      <c r="B6043" s="160" t="s">
        <v>7182</v>
      </c>
      <c r="E6043" s="227">
        <v>43465</v>
      </c>
      <c r="F6043" s="228">
        <v>0</v>
      </c>
      <c r="G6043" s="229">
        <v>4.5999999999999999E-3</v>
      </c>
    </row>
    <row r="6044" spans="1:7" x14ac:dyDescent="0.25">
      <c r="A6044" s="160" t="s">
        <v>7183</v>
      </c>
      <c r="B6044" s="160" t="s">
        <v>7184</v>
      </c>
      <c r="E6044" s="227">
        <v>43131</v>
      </c>
      <c r="F6044" s="228">
        <v>81384891.25</v>
      </c>
      <c r="G6044" s="229">
        <v>3.04E-2</v>
      </c>
    </row>
    <row r="6045" spans="1:7" x14ac:dyDescent="0.25">
      <c r="A6045" s="160" t="s">
        <v>7183</v>
      </c>
      <c r="B6045" s="160" t="s">
        <v>7185</v>
      </c>
      <c r="E6045" s="227">
        <v>43159</v>
      </c>
      <c r="F6045" s="228">
        <v>74497512.129999995</v>
      </c>
      <c r="G6045" s="229">
        <v>3.04E-2</v>
      </c>
    </row>
    <row r="6046" spans="1:7" x14ac:dyDescent="0.25">
      <c r="A6046" s="160" t="s">
        <v>7183</v>
      </c>
      <c r="B6046" s="160" t="s">
        <v>7186</v>
      </c>
      <c r="E6046" s="227">
        <v>43190</v>
      </c>
      <c r="F6046" s="228">
        <v>90772297.760000005</v>
      </c>
      <c r="G6046" s="229">
        <v>3.04E-2</v>
      </c>
    </row>
    <row r="6047" spans="1:7" x14ac:dyDescent="0.25">
      <c r="A6047" s="160" t="s">
        <v>7183</v>
      </c>
      <c r="B6047" s="160" t="s">
        <v>7187</v>
      </c>
      <c r="E6047" s="227">
        <v>43220</v>
      </c>
      <c r="F6047" s="228">
        <v>90796316.540000007</v>
      </c>
      <c r="G6047" s="229">
        <v>3.04E-2</v>
      </c>
    </row>
    <row r="6048" spans="1:7" x14ac:dyDescent="0.25">
      <c r="A6048" s="160" t="s">
        <v>7183</v>
      </c>
      <c r="B6048" s="160" t="s">
        <v>7188</v>
      </c>
      <c r="E6048" s="227">
        <v>43251</v>
      </c>
      <c r="F6048" s="228">
        <v>90784550.730000004</v>
      </c>
      <c r="G6048" s="229">
        <v>3.04E-2</v>
      </c>
    </row>
    <row r="6049" spans="1:7" x14ac:dyDescent="0.25">
      <c r="A6049" s="160" t="s">
        <v>7183</v>
      </c>
      <c r="B6049" s="160" t="s">
        <v>7189</v>
      </c>
      <c r="E6049" s="227">
        <v>43281</v>
      </c>
      <c r="F6049" s="228">
        <v>90710921.640000001</v>
      </c>
      <c r="G6049" s="229">
        <v>3.04E-2</v>
      </c>
    </row>
    <row r="6050" spans="1:7" x14ac:dyDescent="0.25">
      <c r="A6050" s="160" t="s">
        <v>7183</v>
      </c>
      <c r="B6050" s="160" t="s">
        <v>7190</v>
      </c>
      <c r="E6050" s="227">
        <v>43312</v>
      </c>
      <c r="F6050" s="228">
        <v>90658305.980000004</v>
      </c>
      <c r="G6050" s="229">
        <v>3.04E-2</v>
      </c>
    </row>
    <row r="6051" spans="1:7" x14ac:dyDescent="0.25">
      <c r="A6051" s="160" t="s">
        <v>7183</v>
      </c>
      <c r="B6051" s="160" t="s">
        <v>7191</v>
      </c>
      <c r="E6051" s="227">
        <v>43343</v>
      </c>
      <c r="F6051" s="228">
        <v>90658455.670000002</v>
      </c>
      <c r="G6051" s="229">
        <v>3.04E-2</v>
      </c>
    </row>
    <row r="6052" spans="1:7" x14ac:dyDescent="0.25">
      <c r="A6052" s="160" t="s">
        <v>7183</v>
      </c>
      <c r="B6052" s="160" t="s">
        <v>7192</v>
      </c>
      <c r="E6052" s="227">
        <v>43373</v>
      </c>
      <c r="F6052" s="228">
        <v>90659869.840000004</v>
      </c>
      <c r="G6052" s="229">
        <v>3.04E-2</v>
      </c>
    </row>
    <row r="6053" spans="1:7" x14ac:dyDescent="0.25">
      <c r="A6053" s="160" t="s">
        <v>7183</v>
      </c>
      <c r="B6053" s="160" t="s">
        <v>7193</v>
      </c>
      <c r="E6053" s="227">
        <v>43404</v>
      </c>
      <c r="F6053" s="228">
        <v>90689018.269999996</v>
      </c>
      <c r="G6053" s="229">
        <v>3.04E-2</v>
      </c>
    </row>
    <row r="6054" spans="1:7" x14ac:dyDescent="0.25">
      <c r="A6054" s="160" t="s">
        <v>7183</v>
      </c>
      <c r="B6054" s="160" t="s">
        <v>7194</v>
      </c>
      <c r="E6054" s="227">
        <v>43434</v>
      </c>
      <c r="F6054" s="228">
        <v>90716952.959999993</v>
      </c>
      <c r="G6054" s="229">
        <v>3.04E-2</v>
      </c>
    </row>
    <row r="6055" spans="1:7" x14ac:dyDescent="0.25">
      <c r="A6055" s="160" t="s">
        <v>7183</v>
      </c>
      <c r="B6055" s="160" t="s">
        <v>7195</v>
      </c>
      <c r="E6055" s="227">
        <v>43465</v>
      </c>
      <c r="F6055" s="228">
        <v>90688116.150000006</v>
      </c>
      <c r="G6055" s="229">
        <v>3.04E-2</v>
      </c>
    </row>
    <row r="6056" spans="1:7" x14ac:dyDescent="0.25">
      <c r="A6056" s="160" t="s">
        <v>7196</v>
      </c>
      <c r="B6056" s="160" t="s">
        <v>7197</v>
      </c>
      <c r="E6056" s="227">
        <v>43131</v>
      </c>
      <c r="F6056" s="228">
        <v>204200</v>
      </c>
      <c r="G6056" s="229">
        <v>3.04E-2</v>
      </c>
    </row>
    <row r="6057" spans="1:7" x14ac:dyDescent="0.25">
      <c r="A6057" s="160" t="s">
        <v>7196</v>
      </c>
      <c r="B6057" s="160" t="s">
        <v>7198</v>
      </c>
      <c r="E6057" s="227">
        <v>43159</v>
      </c>
      <c r="F6057" s="228">
        <v>204200</v>
      </c>
      <c r="G6057" s="229">
        <v>3.04E-2</v>
      </c>
    </row>
    <row r="6058" spans="1:7" x14ac:dyDescent="0.25">
      <c r="A6058" s="160" t="s">
        <v>7196</v>
      </c>
      <c r="B6058" s="160" t="s">
        <v>7199</v>
      </c>
      <c r="E6058" s="227">
        <v>43190</v>
      </c>
      <c r="F6058" s="228">
        <v>204200</v>
      </c>
      <c r="G6058" s="229">
        <v>3.04E-2</v>
      </c>
    </row>
    <row r="6059" spans="1:7" x14ac:dyDescent="0.25">
      <c r="A6059" s="160" t="s">
        <v>7196</v>
      </c>
      <c r="B6059" s="160" t="s">
        <v>7200</v>
      </c>
      <c r="E6059" s="227">
        <v>43220</v>
      </c>
      <c r="F6059" s="228">
        <v>204200</v>
      </c>
      <c r="G6059" s="229">
        <v>3.04E-2</v>
      </c>
    </row>
    <row r="6060" spans="1:7" x14ac:dyDescent="0.25">
      <c r="A6060" s="160" t="s">
        <v>7196</v>
      </c>
      <c r="B6060" s="160" t="s">
        <v>7201</v>
      </c>
      <c r="E6060" s="227">
        <v>43251</v>
      </c>
      <c r="F6060" s="228">
        <v>204200</v>
      </c>
      <c r="G6060" s="229">
        <v>3.04E-2</v>
      </c>
    </row>
    <row r="6061" spans="1:7" x14ac:dyDescent="0.25">
      <c r="A6061" s="160" t="s">
        <v>7196</v>
      </c>
      <c r="B6061" s="160" t="s">
        <v>7202</v>
      </c>
      <c r="E6061" s="227">
        <v>43281</v>
      </c>
      <c r="F6061" s="228">
        <v>204200</v>
      </c>
      <c r="G6061" s="229">
        <v>3.04E-2</v>
      </c>
    </row>
    <row r="6062" spans="1:7" x14ac:dyDescent="0.25">
      <c r="A6062" s="160" t="s">
        <v>7196</v>
      </c>
      <c r="B6062" s="160" t="s">
        <v>7203</v>
      </c>
      <c r="E6062" s="227">
        <v>43312</v>
      </c>
      <c r="F6062" s="228">
        <v>204200</v>
      </c>
      <c r="G6062" s="229">
        <v>3.04E-2</v>
      </c>
    </row>
    <row r="6063" spans="1:7" x14ac:dyDescent="0.25">
      <c r="A6063" s="160" t="s">
        <v>7196</v>
      </c>
      <c r="B6063" s="160" t="s">
        <v>7204</v>
      </c>
      <c r="E6063" s="227">
        <v>43343</v>
      </c>
      <c r="F6063" s="228">
        <v>204200</v>
      </c>
      <c r="G6063" s="229">
        <v>3.04E-2</v>
      </c>
    </row>
    <row r="6064" spans="1:7" x14ac:dyDescent="0.25">
      <c r="A6064" s="160" t="s">
        <v>7196</v>
      </c>
      <c r="B6064" s="160" t="s">
        <v>7205</v>
      </c>
      <c r="E6064" s="227">
        <v>43373</v>
      </c>
      <c r="F6064" s="228">
        <v>204200</v>
      </c>
      <c r="G6064" s="229">
        <v>3.04E-2</v>
      </c>
    </row>
    <row r="6065" spans="1:7" x14ac:dyDescent="0.25">
      <c r="A6065" s="160" t="s">
        <v>7196</v>
      </c>
      <c r="B6065" s="160" t="s">
        <v>7206</v>
      </c>
      <c r="E6065" s="227">
        <v>43404</v>
      </c>
      <c r="F6065" s="228">
        <v>204200</v>
      </c>
      <c r="G6065" s="229">
        <v>3.04E-2</v>
      </c>
    </row>
    <row r="6066" spans="1:7" x14ac:dyDescent="0.25">
      <c r="A6066" s="160" t="s">
        <v>7196</v>
      </c>
      <c r="B6066" s="160" t="s">
        <v>7207</v>
      </c>
      <c r="E6066" s="227">
        <v>43434</v>
      </c>
      <c r="F6066" s="228">
        <v>204200</v>
      </c>
      <c r="G6066" s="229">
        <v>3.04E-2</v>
      </c>
    </row>
    <row r="6067" spans="1:7" x14ac:dyDescent="0.25">
      <c r="A6067" s="160" t="s">
        <v>7196</v>
      </c>
      <c r="B6067" s="160" t="s">
        <v>7208</v>
      </c>
      <c r="E6067" s="227">
        <v>43465</v>
      </c>
      <c r="F6067" s="228">
        <v>204200</v>
      </c>
      <c r="G6067" s="229">
        <v>3.04E-2</v>
      </c>
    </row>
    <row r="6068" spans="1:7" x14ac:dyDescent="0.25">
      <c r="A6068" s="160" t="s">
        <v>7209</v>
      </c>
      <c r="B6068" s="160" t="s">
        <v>7210</v>
      </c>
      <c r="E6068" s="227">
        <v>43131</v>
      </c>
      <c r="F6068" s="228">
        <v>0</v>
      </c>
      <c r="G6068" s="229">
        <v>3.04E-2</v>
      </c>
    </row>
    <row r="6069" spans="1:7" x14ac:dyDescent="0.25">
      <c r="A6069" s="160" t="s">
        <v>7209</v>
      </c>
      <c r="B6069" s="160" t="s">
        <v>7211</v>
      </c>
      <c r="E6069" s="227">
        <v>43159</v>
      </c>
      <c r="F6069" s="228">
        <v>0</v>
      </c>
      <c r="G6069" s="229">
        <v>3.04E-2</v>
      </c>
    </row>
    <row r="6070" spans="1:7" x14ac:dyDescent="0.25">
      <c r="A6070" s="160" t="s">
        <v>7209</v>
      </c>
      <c r="B6070" s="160" t="s">
        <v>7212</v>
      </c>
      <c r="E6070" s="227">
        <v>43190</v>
      </c>
      <c r="F6070" s="228">
        <v>0</v>
      </c>
      <c r="G6070" s="229">
        <v>3.04E-2</v>
      </c>
    </row>
    <row r="6071" spans="1:7" x14ac:dyDescent="0.25">
      <c r="A6071" s="160" t="s">
        <v>7209</v>
      </c>
      <c r="B6071" s="160" t="s">
        <v>7213</v>
      </c>
      <c r="E6071" s="227">
        <v>43220</v>
      </c>
      <c r="F6071" s="228">
        <v>0</v>
      </c>
      <c r="G6071" s="229">
        <v>3.04E-2</v>
      </c>
    </row>
    <row r="6072" spans="1:7" x14ac:dyDescent="0.25">
      <c r="A6072" s="160" t="s">
        <v>7209</v>
      </c>
      <c r="B6072" s="160" t="s">
        <v>7214</v>
      </c>
      <c r="E6072" s="227">
        <v>43251</v>
      </c>
      <c r="F6072" s="228">
        <v>0</v>
      </c>
      <c r="G6072" s="229">
        <v>3.04E-2</v>
      </c>
    </row>
    <row r="6073" spans="1:7" x14ac:dyDescent="0.25">
      <c r="A6073" s="160" t="s">
        <v>7209</v>
      </c>
      <c r="B6073" s="160" t="s">
        <v>7215</v>
      </c>
      <c r="E6073" s="227">
        <v>43281</v>
      </c>
      <c r="F6073" s="228">
        <v>0</v>
      </c>
      <c r="G6073" s="229">
        <v>3.04E-2</v>
      </c>
    </row>
    <row r="6074" spans="1:7" x14ac:dyDescent="0.25">
      <c r="A6074" s="160" t="s">
        <v>7209</v>
      </c>
      <c r="B6074" s="160" t="s">
        <v>7216</v>
      </c>
      <c r="E6074" s="227">
        <v>43312</v>
      </c>
      <c r="F6074" s="228">
        <v>0</v>
      </c>
      <c r="G6074" s="229">
        <v>3.04E-2</v>
      </c>
    </row>
    <row r="6075" spans="1:7" x14ac:dyDescent="0.25">
      <c r="A6075" s="160" t="s">
        <v>7209</v>
      </c>
      <c r="B6075" s="160" t="s">
        <v>7217</v>
      </c>
      <c r="E6075" s="227">
        <v>43343</v>
      </c>
      <c r="F6075" s="228">
        <v>0</v>
      </c>
      <c r="G6075" s="229">
        <v>3.04E-2</v>
      </c>
    </row>
    <row r="6076" spans="1:7" x14ac:dyDescent="0.25">
      <c r="A6076" s="160" t="s">
        <v>7209</v>
      </c>
      <c r="B6076" s="160" t="s">
        <v>7218</v>
      </c>
      <c r="E6076" s="227">
        <v>43373</v>
      </c>
      <c r="F6076" s="228">
        <v>0</v>
      </c>
      <c r="G6076" s="229">
        <v>3.04E-2</v>
      </c>
    </row>
    <row r="6077" spans="1:7" x14ac:dyDescent="0.25">
      <c r="A6077" s="160" t="s">
        <v>7209</v>
      </c>
      <c r="B6077" s="160" t="s">
        <v>7219</v>
      </c>
      <c r="E6077" s="227">
        <v>43404</v>
      </c>
      <c r="F6077" s="228">
        <v>0</v>
      </c>
      <c r="G6077" s="229">
        <v>3.04E-2</v>
      </c>
    </row>
    <row r="6078" spans="1:7" x14ac:dyDescent="0.25">
      <c r="A6078" s="160" t="s">
        <v>7209</v>
      </c>
      <c r="B6078" s="160" t="s">
        <v>7220</v>
      </c>
      <c r="E6078" s="227">
        <v>43434</v>
      </c>
      <c r="F6078" s="228">
        <v>0</v>
      </c>
      <c r="G6078" s="229">
        <v>3.04E-2</v>
      </c>
    </row>
    <row r="6079" spans="1:7" x14ac:dyDescent="0.25">
      <c r="A6079" s="160" t="s">
        <v>7209</v>
      </c>
      <c r="B6079" s="160" t="s">
        <v>7221</v>
      </c>
      <c r="E6079" s="227">
        <v>43465</v>
      </c>
      <c r="F6079" s="228">
        <v>0</v>
      </c>
      <c r="G6079" s="229">
        <v>3.04E-2</v>
      </c>
    </row>
    <row r="6080" spans="1:7" x14ac:dyDescent="0.25">
      <c r="A6080" s="160" t="s">
        <v>7222</v>
      </c>
      <c r="B6080" s="160" t="s">
        <v>7223</v>
      </c>
      <c r="E6080" s="227">
        <v>43131</v>
      </c>
      <c r="F6080" s="228">
        <v>0</v>
      </c>
      <c r="G6080" s="229">
        <v>3.04E-2</v>
      </c>
    </row>
    <row r="6081" spans="1:7" x14ac:dyDescent="0.25">
      <c r="A6081" s="160" t="s">
        <v>7222</v>
      </c>
      <c r="B6081" s="160" t="s">
        <v>7224</v>
      </c>
      <c r="E6081" s="227">
        <v>43159</v>
      </c>
      <c r="F6081" s="228">
        <v>0</v>
      </c>
      <c r="G6081" s="229">
        <v>3.04E-2</v>
      </c>
    </row>
    <row r="6082" spans="1:7" x14ac:dyDescent="0.25">
      <c r="A6082" s="160" t="s">
        <v>7222</v>
      </c>
      <c r="B6082" s="160" t="s">
        <v>7225</v>
      </c>
      <c r="E6082" s="227">
        <v>43190</v>
      </c>
      <c r="F6082" s="228">
        <v>0</v>
      </c>
      <c r="G6082" s="229">
        <v>3.04E-2</v>
      </c>
    </row>
    <row r="6083" spans="1:7" x14ac:dyDescent="0.25">
      <c r="A6083" s="160" t="s">
        <v>7222</v>
      </c>
      <c r="B6083" s="160" t="s">
        <v>7226</v>
      </c>
      <c r="E6083" s="227">
        <v>43220</v>
      </c>
      <c r="F6083" s="228">
        <v>0</v>
      </c>
      <c r="G6083" s="229">
        <v>3.04E-2</v>
      </c>
    </row>
    <row r="6084" spans="1:7" x14ac:dyDescent="0.25">
      <c r="A6084" s="160" t="s">
        <v>7222</v>
      </c>
      <c r="B6084" s="160" t="s">
        <v>7227</v>
      </c>
      <c r="E6084" s="227">
        <v>43251</v>
      </c>
      <c r="F6084" s="228">
        <v>0</v>
      </c>
      <c r="G6084" s="229">
        <v>3.04E-2</v>
      </c>
    </row>
    <row r="6085" spans="1:7" x14ac:dyDescent="0.25">
      <c r="A6085" s="160" t="s">
        <v>7222</v>
      </c>
      <c r="B6085" s="160" t="s">
        <v>7228</v>
      </c>
      <c r="E6085" s="227">
        <v>43281</v>
      </c>
      <c r="F6085" s="228">
        <v>0</v>
      </c>
      <c r="G6085" s="229">
        <v>3.04E-2</v>
      </c>
    </row>
    <row r="6086" spans="1:7" x14ac:dyDescent="0.25">
      <c r="A6086" s="160" t="s">
        <v>7222</v>
      </c>
      <c r="B6086" s="160" t="s">
        <v>7229</v>
      </c>
      <c r="E6086" s="227">
        <v>43312</v>
      </c>
      <c r="F6086" s="228">
        <v>0</v>
      </c>
      <c r="G6086" s="229">
        <v>3.04E-2</v>
      </c>
    </row>
    <row r="6087" spans="1:7" x14ac:dyDescent="0.25">
      <c r="A6087" s="160" t="s">
        <v>7222</v>
      </c>
      <c r="B6087" s="160" t="s">
        <v>7230</v>
      </c>
      <c r="E6087" s="227">
        <v>43343</v>
      </c>
      <c r="F6087" s="228">
        <v>0</v>
      </c>
      <c r="G6087" s="229">
        <v>3.04E-2</v>
      </c>
    </row>
    <row r="6088" spans="1:7" x14ac:dyDescent="0.25">
      <c r="A6088" s="160" t="s">
        <v>7222</v>
      </c>
      <c r="B6088" s="160" t="s">
        <v>7231</v>
      </c>
      <c r="E6088" s="227">
        <v>43373</v>
      </c>
      <c r="F6088" s="228">
        <v>0</v>
      </c>
      <c r="G6088" s="229">
        <v>3.04E-2</v>
      </c>
    </row>
    <row r="6089" spans="1:7" x14ac:dyDescent="0.25">
      <c r="A6089" s="160" t="s">
        <v>7222</v>
      </c>
      <c r="B6089" s="160" t="s">
        <v>7232</v>
      </c>
      <c r="E6089" s="227">
        <v>43404</v>
      </c>
      <c r="F6089" s="228">
        <v>0</v>
      </c>
      <c r="G6089" s="229">
        <v>3.04E-2</v>
      </c>
    </row>
    <row r="6090" spans="1:7" x14ac:dyDescent="0.25">
      <c r="A6090" s="160" t="s">
        <v>7222</v>
      </c>
      <c r="B6090" s="160" t="s">
        <v>7233</v>
      </c>
      <c r="E6090" s="227">
        <v>43434</v>
      </c>
      <c r="F6090" s="228">
        <v>0</v>
      </c>
      <c r="G6090" s="229">
        <v>3.04E-2</v>
      </c>
    </row>
    <row r="6091" spans="1:7" x14ac:dyDescent="0.25">
      <c r="A6091" s="160" t="s">
        <v>7222</v>
      </c>
      <c r="B6091" s="160" t="s">
        <v>7234</v>
      </c>
      <c r="E6091" s="227">
        <v>43465</v>
      </c>
      <c r="F6091" s="228">
        <v>0</v>
      </c>
      <c r="G6091" s="229">
        <v>3.04E-2</v>
      </c>
    </row>
    <row r="6092" spans="1:7" x14ac:dyDescent="0.25">
      <c r="A6092" s="160" t="s">
        <v>7235</v>
      </c>
      <c r="B6092" s="160" t="s">
        <v>7236</v>
      </c>
      <c r="E6092" s="227">
        <v>43131</v>
      </c>
      <c r="F6092" s="228">
        <v>0</v>
      </c>
      <c r="G6092" s="229">
        <v>3.04E-2</v>
      </c>
    </row>
    <row r="6093" spans="1:7" x14ac:dyDescent="0.25">
      <c r="A6093" s="160" t="s">
        <v>7235</v>
      </c>
      <c r="B6093" s="160" t="s">
        <v>7237</v>
      </c>
      <c r="E6093" s="227">
        <v>43159</v>
      </c>
      <c r="F6093" s="228">
        <v>0</v>
      </c>
      <c r="G6093" s="229">
        <v>3.04E-2</v>
      </c>
    </row>
    <row r="6094" spans="1:7" x14ac:dyDescent="0.25">
      <c r="A6094" s="160" t="s">
        <v>7235</v>
      </c>
      <c r="B6094" s="160" t="s">
        <v>7238</v>
      </c>
      <c r="E6094" s="227">
        <v>43190</v>
      </c>
      <c r="F6094" s="228">
        <v>0</v>
      </c>
      <c r="G6094" s="229">
        <v>3.04E-2</v>
      </c>
    </row>
    <row r="6095" spans="1:7" x14ac:dyDescent="0.25">
      <c r="A6095" s="160" t="s">
        <v>7235</v>
      </c>
      <c r="B6095" s="160" t="s">
        <v>7239</v>
      </c>
      <c r="E6095" s="227">
        <v>43220</v>
      </c>
      <c r="F6095" s="228">
        <v>0</v>
      </c>
      <c r="G6095" s="229">
        <v>3.04E-2</v>
      </c>
    </row>
    <row r="6096" spans="1:7" x14ac:dyDescent="0.25">
      <c r="A6096" s="160" t="s">
        <v>7235</v>
      </c>
      <c r="B6096" s="160" t="s">
        <v>7240</v>
      </c>
      <c r="E6096" s="227">
        <v>43251</v>
      </c>
      <c r="F6096" s="228">
        <v>0</v>
      </c>
      <c r="G6096" s="229">
        <v>3.04E-2</v>
      </c>
    </row>
    <row r="6097" spans="1:7" x14ac:dyDescent="0.25">
      <c r="A6097" s="160" t="s">
        <v>7235</v>
      </c>
      <c r="B6097" s="160" t="s">
        <v>7241</v>
      </c>
      <c r="E6097" s="227">
        <v>43281</v>
      </c>
      <c r="F6097" s="228">
        <v>0</v>
      </c>
      <c r="G6097" s="229">
        <v>3.04E-2</v>
      </c>
    </row>
    <row r="6098" spans="1:7" x14ac:dyDescent="0.25">
      <c r="A6098" s="160" t="s">
        <v>7235</v>
      </c>
      <c r="B6098" s="160" t="s">
        <v>7242</v>
      </c>
      <c r="E6098" s="227">
        <v>43312</v>
      </c>
      <c r="F6098" s="228">
        <v>0</v>
      </c>
      <c r="G6098" s="229">
        <v>3.04E-2</v>
      </c>
    </row>
    <row r="6099" spans="1:7" x14ac:dyDescent="0.25">
      <c r="A6099" s="160" t="s">
        <v>7235</v>
      </c>
      <c r="B6099" s="160" t="s">
        <v>7243</v>
      </c>
      <c r="E6099" s="227">
        <v>43343</v>
      </c>
      <c r="F6099" s="228">
        <v>0</v>
      </c>
      <c r="G6099" s="229">
        <v>3.04E-2</v>
      </c>
    </row>
    <row r="6100" spans="1:7" x14ac:dyDescent="0.25">
      <c r="A6100" s="160" t="s">
        <v>7235</v>
      </c>
      <c r="B6100" s="160" t="s">
        <v>7244</v>
      </c>
      <c r="E6100" s="227">
        <v>43373</v>
      </c>
      <c r="F6100" s="228">
        <v>0</v>
      </c>
      <c r="G6100" s="229">
        <v>3.04E-2</v>
      </c>
    </row>
    <row r="6101" spans="1:7" x14ac:dyDescent="0.25">
      <c r="A6101" s="160" t="s">
        <v>7235</v>
      </c>
      <c r="B6101" s="160" t="s">
        <v>7245</v>
      </c>
      <c r="E6101" s="227">
        <v>43404</v>
      </c>
      <c r="F6101" s="228">
        <v>0</v>
      </c>
      <c r="G6101" s="229">
        <v>3.04E-2</v>
      </c>
    </row>
    <row r="6102" spans="1:7" x14ac:dyDescent="0.25">
      <c r="A6102" s="160" t="s">
        <v>7235</v>
      </c>
      <c r="B6102" s="160" t="s">
        <v>7246</v>
      </c>
      <c r="E6102" s="227">
        <v>43434</v>
      </c>
      <c r="F6102" s="228">
        <v>0</v>
      </c>
      <c r="G6102" s="229">
        <v>3.04E-2</v>
      </c>
    </row>
    <row r="6103" spans="1:7" x14ac:dyDescent="0.25">
      <c r="A6103" s="160" t="s">
        <v>7235</v>
      </c>
      <c r="B6103" s="160" t="s">
        <v>7247</v>
      </c>
      <c r="E6103" s="227">
        <v>43465</v>
      </c>
      <c r="F6103" s="228">
        <v>0</v>
      </c>
      <c r="G6103" s="229">
        <v>3.04E-2</v>
      </c>
    </row>
    <row r="6104" spans="1:7" x14ac:dyDescent="0.25">
      <c r="A6104" s="160" t="s">
        <v>7248</v>
      </c>
      <c r="B6104" s="160" t="s">
        <v>7249</v>
      </c>
      <c r="E6104" s="227">
        <v>43131</v>
      </c>
      <c r="F6104" s="228">
        <v>0</v>
      </c>
      <c r="G6104" s="229">
        <v>3.04E-2</v>
      </c>
    </row>
    <row r="6105" spans="1:7" x14ac:dyDescent="0.25">
      <c r="A6105" s="160" t="s">
        <v>7248</v>
      </c>
      <c r="B6105" s="160" t="s">
        <v>7250</v>
      </c>
      <c r="E6105" s="227">
        <v>43159</v>
      </c>
      <c r="F6105" s="228">
        <v>0</v>
      </c>
      <c r="G6105" s="229">
        <v>3.04E-2</v>
      </c>
    </row>
    <row r="6106" spans="1:7" x14ac:dyDescent="0.25">
      <c r="A6106" s="160" t="s">
        <v>7248</v>
      </c>
      <c r="B6106" s="160" t="s">
        <v>7251</v>
      </c>
      <c r="E6106" s="227">
        <v>43190</v>
      </c>
      <c r="F6106" s="228">
        <v>0</v>
      </c>
      <c r="G6106" s="229">
        <v>3.04E-2</v>
      </c>
    </row>
    <row r="6107" spans="1:7" x14ac:dyDescent="0.25">
      <c r="A6107" s="160" t="s">
        <v>7248</v>
      </c>
      <c r="B6107" s="160" t="s">
        <v>7252</v>
      </c>
      <c r="E6107" s="227">
        <v>43220</v>
      </c>
      <c r="F6107" s="228">
        <v>0</v>
      </c>
      <c r="G6107" s="229">
        <v>3.04E-2</v>
      </c>
    </row>
    <row r="6108" spans="1:7" x14ac:dyDescent="0.25">
      <c r="A6108" s="160" t="s">
        <v>7248</v>
      </c>
      <c r="B6108" s="160" t="s">
        <v>7253</v>
      </c>
      <c r="E6108" s="227">
        <v>43251</v>
      </c>
      <c r="F6108" s="228">
        <v>0</v>
      </c>
      <c r="G6108" s="229">
        <v>3.04E-2</v>
      </c>
    </row>
    <row r="6109" spans="1:7" x14ac:dyDescent="0.25">
      <c r="A6109" s="160" t="s">
        <v>7248</v>
      </c>
      <c r="B6109" s="160" t="s">
        <v>7254</v>
      </c>
      <c r="E6109" s="227">
        <v>43281</v>
      </c>
      <c r="F6109" s="228">
        <v>0</v>
      </c>
      <c r="G6109" s="229">
        <v>3.04E-2</v>
      </c>
    </row>
    <row r="6110" spans="1:7" x14ac:dyDescent="0.25">
      <c r="A6110" s="160" t="s">
        <v>7248</v>
      </c>
      <c r="B6110" s="160" t="s">
        <v>7255</v>
      </c>
      <c r="E6110" s="227">
        <v>43312</v>
      </c>
      <c r="F6110" s="228">
        <v>0</v>
      </c>
      <c r="G6110" s="229">
        <v>3.04E-2</v>
      </c>
    </row>
    <row r="6111" spans="1:7" x14ac:dyDescent="0.25">
      <c r="A6111" s="160" t="s">
        <v>7248</v>
      </c>
      <c r="B6111" s="160" t="s">
        <v>7256</v>
      </c>
      <c r="E6111" s="227">
        <v>43343</v>
      </c>
      <c r="F6111" s="228">
        <v>0</v>
      </c>
      <c r="G6111" s="229">
        <v>3.04E-2</v>
      </c>
    </row>
    <row r="6112" spans="1:7" x14ac:dyDescent="0.25">
      <c r="A6112" s="160" t="s">
        <v>7248</v>
      </c>
      <c r="B6112" s="160" t="s">
        <v>7257</v>
      </c>
      <c r="E6112" s="227">
        <v>43373</v>
      </c>
      <c r="F6112" s="228">
        <v>0</v>
      </c>
      <c r="G6112" s="229">
        <v>3.04E-2</v>
      </c>
    </row>
    <row r="6113" spans="1:7" x14ac:dyDescent="0.25">
      <c r="A6113" s="160" t="s">
        <v>7248</v>
      </c>
      <c r="B6113" s="160" t="s">
        <v>7258</v>
      </c>
      <c r="E6113" s="227">
        <v>43404</v>
      </c>
      <c r="F6113" s="228">
        <v>0</v>
      </c>
      <c r="G6113" s="229">
        <v>3.04E-2</v>
      </c>
    </row>
    <row r="6114" spans="1:7" x14ac:dyDescent="0.25">
      <c r="A6114" s="160" t="s">
        <v>7248</v>
      </c>
      <c r="B6114" s="160" t="s">
        <v>7259</v>
      </c>
      <c r="E6114" s="227">
        <v>43434</v>
      </c>
      <c r="F6114" s="228">
        <v>0</v>
      </c>
      <c r="G6114" s="229">
        <v>3.04E-2</v>
      </c>
    </row>
    <row r="6115" spans="1:7" x14ac:dyDescent="0.25">
      <c r="A6115" s="160" t="s">
        <v>7248</v>
      </c>
      <c r="B6115" s="160" t="s">
        <v>7260</v>
      </c>
      <c r="E6115" s="227">
        <v>43465</v>
      </c>
      <c r="F6115" s="228">
        <v>0</v>
      </c>
      <c r="G6115" s="229">
        <v>3.04E-2</v>
      </c>
    </row>
    <row r="6116" spans="1:7" x14ac:dyDescent="0.25">
      <c r="A6116" s="160" t="s">
        <v>7261</v>
      </c>
      <c r="B6116" s="160" t="s">
        <v>7262</v>
      </c>
      <c r="E6116" s="227">
        <v>43131</v>
      </c>
      <c r="F6116" s="228">
        <v>3516564.77</v>
      </c>
      <c r="G6116" s="229">
        <v>3.04E-2</v>
      </c>
    </row>
    <row r="6117" spans="1:7" x14ac:dyDescent="0.25">
      <c r="A6117" s="160" t="s">
        <v>7261</v>
      </c>
      <c r="B6117" s="160" t="s">
        <v>7263</v>
      </c>
      <c r="E6117" s="227">
        <v>43159</v>
      </c>
      <c r="F6117" s="228">
        <v>3516564.77</v>
      </c>
      <c r="G6117" s="229">
        <v>3.04E-2</v>
      </c>
    </row>
    <row r="6118" spans="1:7" x14ac:dyDescent="0.25">
      <c r="A6118" s="160" t="s">
        <v>7261</v>
      </c>
      <c r="B6118" s="160" t="s">
        <v>7264</v>
      </c>
      <c r="E6118" s="227">
        <v>43190</v>
      </c>
      <c r="F6118" s="228">
        <v>3516564.77</v>
      </c>
      <c r="G6118" s="229">
        <v>3.04E-2</v>
      </c>
    </row>
    <row r="6119" spans="1:7" x14ac:dyDescent="0.25">
      <c r="A6119" s="160" t="s">
        <v>7261</v>
      </c>
      <c r="B6119" s="160" t="s">
        <v>7265</v>
      </c>
      <c r="E6119" s="227">
        <v>43220</v>
      </c>
      <c r="F6119" s="228">
        <v>3516564.77</v>
      </c>
      <c r="G6119" s="229">
        <v>3.04E-2</v>
      </c>
    </row>
    <row r="6120" spans="1:7" x14ac:dyDescent="0.25">
      <c r="A6120" s="160" t="s">
        <v>7261</v>
      </c>
      <c r="B6120" s="160" t="s">
        <v>7266</v>
      </c>
      <c r="E6120" s="227">
        <v>43251</v>
      </c>
      <c r="F6120" s="228">
        <v>3516564.77</v>
      </c>
      <c r="G6120" s="229">
        <v>3.04E-2</v>
      </c>
    </row>
    <row r="6121" spans="1:7" x14ac:dyDescent="0.25">
      <c r="A6121" s="160" t="s">
        <v>7261</v>
      </c>
      <c r="B6121" s="160" t="s">
        <v>7267</v>
      </c>
      <c r="E6121" s="227">
        <v>43281</v>
      </c>
      <c r="F6121" s="228">
        <v>3516564.77</v>
      </c>
      <c r="G6121" s="229">
        <v>3.04E-2</v>
      </c>
    </row>
    <row r="6122" spans="1:7" x14ac:dyDescent="0.25">
      <c r="A6122" s="160" t="s">
        <v>7261</v>
      </c>
      <c r="B6122" s="160" t="s">
        <v>7268</v>
      </c>
      <c r="E6122" s="227">
        <v>43312</v>
      </c>
      <c r="F6122" s="228">
        <v>3516564.77</v>
      </c>
      <c r="G6122" s="229">
        <v>3.04E-2</v>
      </c>
    </row>
    <row r="6123" spans="1:7" x14ac:dyDescent="0.25">
      <c r="A6123" s="160" t="s">
        <v>7261</v>
      </c>
      <c r="B6123" s="160" t="s">
        <v>7269</v>
      </c>
      <c r="E6123" s="227">
        <v>43343</v>
      </c>
      <c r="F6123" s="228">
        <v>3516564.77</v>
      </c>
      <c r="G6123" s="229">
        <v>3.04E-2</v>
      </c>
    </row>
    <row r="6124" spans="1:7" x14ac:dyDescent="0.25">
      <c r="A6124" s="160" t="s">
        <v>7261</v>
      </c>
      <c r="B6124" s="160" t="s">
        <v>7270</v>
      </c>
      <c r="E6124" s="227">
        <v>43373</v>
      </c>
      <c r="F6124" s="228">
        <v>3516564.77</v>
      </c>
      <c r="G6124" s="229">
        <v>3.04E-2</v>
      </c>
    </row>
    <row r="6125" spans="1:7" x14ac:dyDescent="0.25">
      <c r="A6125" s="160" t="s">
        <v>7261</v>
      </c>
      <c r="B6125" s="160" t="s">
        <v>7271</v>
      </c>
      <c r="E6125" s="227">
        <v>43404</v>
      </c>
      <c r="F6125" s="228">
        <v>3516564.77</v>
      </c>
      <c r="G6125" s="229">
        <v>3.04E-2</v>
      </c>
    </row>
    <row r="6126" spans="1:7" x14ac:dyDescent="0.25">
      <c r="A6126" s="160" t="s">
        <v>7261</v>
      </c>
      <c r="B6126" s="160" t="s">
        <v>7272</v>
      </c>
      <c r="E6126" s="227">
        <v>43434</v>
      </c>
      <c r="F6126" s="228">
        <v>3516564.77</v>
      </c>
      <c r="G6126" s="229">
        <v>3.04E-2</v>
      </c>
    </row>
    <row r="6127" spans="1:7" x14ac:dyDescent="0.25">
      <c r="A6127" s="160" t="s">
        <v>7261</v>
      </c>
      <c r="B6127" s="160" t="s">
        <v>7273</v>
      </c>
      <c r="E6127" s="227">
        <v>43465</v>
      </c>
      <c r="F6127" s="228">
        <v>3516564.77</v>
      </c>
      <c r="G6127" s="229">
        <v>3.04E-2</v>
      </c>
    </row>
    <row r="6128" spans="1:7" x14ac:dyDescent="0.25">
      <c r="A6128" s="160" t="s">
        <v>7274</v>
      </c>
      <c r="B6128" s="160" t="s">
        <v>7275</v>
      </c>
      <c r="E6128" s="227">
        <v>43131</v>
      </c>
      <c r="F6128" s="228">
        <v>0</v>
      </c>
      <c r="G6128" s="229">
        <v>3.04E-2</v>
      </c>
    </row>
    <row r="6129" spans="1:7" x14ac:dyDescent="0.25">
      <c r="A6129" s="160" t="s">
        <v>7274</v>
      </c>
      <c r="B6129" s="160" t="s">
        <v>7276</v>
      </c>
      <c r="E6129" s="227">
        <v>43159</v>
      </c>
      <c r="F6129" s="228">
        <v>0</v>
      </c>
      <c r="G6129" s="229">
        <v>3.04E-2</v>
      </c>
    </row>
    <row r="6130" spans="1:7" x14ac:dyDescent="0.25">
      <c r="A6130" s="160" t="s">
        <v>7274</v>
      </c>
      <c r="B6130" s="160" t="s">
        <v>7277</v>
      </c>
      <c r="E6130" s="227">
        <v>43190</v>
      </c>
      <c r="F6130" s="228">
        <v>0</v>
      </c>
      <c r="G6130" s="229">
        <v>3.04E-2</v>
      </c>
    </row>
    <row r="6131" spans="1:7" x14ac:dyDescent="0.25">
      <c r="A6131" s="160" t="s">
        <v>7274</v>
      </c>
      <c r="B6131" s="160" t="s">
        <v>7278</v>
      </c>
      <c r="E6131" s="227">
        <v>43220</v>
      </c>
      <c r="F6131" s="228">
        <v>0</v>
      </c>
      <c r="G6131" s="229">
        <v>3.04E-2</v>
      </c>
    </row>
    <row r="6132" spans="1:7" x14ac:dyDescent="0.25">
      <c r="A6132" s="160" t="s">
        <v>7274</v>
      </c>
      <c r="B6132" s="160" t="s">
        <v>7279</v>
      </c>
      <c r="E6132" s="227">
        <v>43251</v>
      </c>
      <c r="F6132" s="228">
        <v>0</v>
      </c>
      <c r="G6132" s="229">
        <v>3.04E-2</v>
      </c>
    </row>
    <row r="6133" spans="1:7" x14ac:dyDescent="0.25">
      <c r="A6133" s="160" t="s">
        <v>7274</v>
      </c>
      <c r="B6133" s="160" t="s">
        <v>7280</v>
      </c>
      <c r="E6133" s="227">
        <v>43281</v>
      </c>
      <c r="F6133" s="228">
        <v>0</v>
      </c>
      <c r="G6133" s="229">
        <v>3.04E-2</v>
      </c>
    </row>
    <row r="6134" spans="1:7" x14ac:dyDescent="0.25">
      <c r="A6134" s="160" t="s">
        <v>7274</v>
      </c>
      <c r="B6134" s="160" t="s">
        <v>7281</v>
      </c>
      <c r="E6134" s="227">
        <v>43312</v>
      </c>
      <c r="F6134" s="228">
        <v>0</v>
      </c>
      <c r="G6134" s="229">
        <v>3.04E-2</v>
      </c>
    </row>
    <row r="6135" spans="1:7" x14ac:dyDescent="0.25">
      <c r="A6135" s="160" t="s">
        <v>7274</v>
      </c>
      <c r="B6135" s="160" t="s">
        <v>7282</v>
      </c>
      <c r="E6135" s="227">
        <v>43343</v>
      </c>
      <c r="F6135" s="228">
        <v>0</v>
      </c>
      <c r="G6135" s="229">
        <v>3.04E-2</v>
      </c>
    </row>
    <row r="6136" spans="1:7" x14ac:dyDescent="0.25">
      <c r="A6136" s="160" t="s">
        <v>7274</v>
      </c>
      <c r="B6136" s="160" t="s">
        <v>7283</v>
      </c>
      <c r="E6136" s="227">
        <v>43373</v>
      </c>
      <c r="F6136" s="228">
        <v>0</v>
      </c>
      <c r="G6136" s="229">
        <v>3.04E-2</v>
      </c>
    </row>
    <row r="6137" spans="1:7" x14ac:dyDescent="0.25">
      <c r="A6137" s="160" t="s">
        <v>7274</v>
      </c>
      <c r="B6137" s="160" t="s">
        <v>7284</v>
      </c>
      <c r="E6137" s="227">
        <v>43404</v>
      </c>
      <c r="F6137" s="228">
        <v>0</v>
      </c>
      <c r="G6137" s="229">
        <v>3.04E-2</v>
      </c>
    </row>
    <row r="6138" spans="1:7" x14ac:dyDescent="0.25">
      <c r="A6138" s="160" t="s">
        <v>7274</v>
      </c>
      <c r="B6138" s="160" t="s">
        <v>7285</v>
      </c>
      <c r="E6138" s="227">
        <v>43434</v>
      </c>
      <c r="F6138" s="228">
        <v>0</v>
      </c>
      <c r="G6138" s="229">
        <v>3.04E-2</v>
      </c>
    </row>
    <row r="6139" spans="1:7" x14ac:dyDescent="0.25">
      <c r="A6139" s="160" t="s">
        <v>7274</v>
      </c>
      <c r="B6139" s="160" t="s">
        <v>7286</v>
      </c>
      <c r="E6139" s="227">
        <v>43465</v>
      </c>
      <c r="F6139" s="228">
        <v>0</v>
      </c>
      <c r="G6139" s="229">
        <v>3.04E-2</v>
      </c>
    </row>
    <row r="6140" spans="1:7" x14ac:dyDescent="0.25">
      <c r="A6140" s="160" t="s">
        <v>7287</v>
      </c>
      <c r="B6140" s="160" t="s">
        <v>7288</v>
      </c>
      <c r="E6140" s="227">
        <v>43131</v>
      </c>
      <c r="F6140" s="228">
        <v>0</v>
      </c>
      <c r="G6140" s="229">
        <v>3.04E-2</v>
      </c>
    </row>
    <row r="6141" spans="1:7" x14ac:dyDescent="0.25">
      <c r="A6141" s="160" t="s">
        <v>7287</v>
      </c>
      <c r="B6141" s="160" t="s">
        <v>7289</v>
      </c>
      <c r="E6141" s="227">
        <v>43159</v>
      </c>
      <c r="F6141" s="228">
        <v>0</v>
      </c>
      <c r="G6141" s="229">
        <v>3.04E-2</v>
      </c>
    </row>
    <row r="6142" spans="1:7" x14ac:dyDescent="0.25">
      <c r="A6142" s="160" t="s">
        <v>7287</v>
      </c>
      <c r="B6142" s="160" t="s">
        <v>7290</v>
      </c>
      <c r="E6142" s="227">
        <v>43190</v>
      </c>
      <c r="F6142" s="228">
        <v>0</v>
      </c>
      <c r="G6142" s="229">
        <v>3.04E-2</v>
      </c>
    </row>
    <row r="6143" spans="1:7" x14ac:dyDescent="0.25">
      <c r="A6143" s="160" t="s">
        <v>7287</v>
      </c>
      <c r="B6143" s="160" t="s">
        <v>7291</v>
      </c>
      <c r="E6143" s="227">
        <v>43220</v>
      </c>
      <c r="F6143" s="228">
        <v>0</v>
      </c>
      <c r="G6143" s="229">
        <v>3.04E-2</v>
      </c>
    </row>
    <row r="6144" spans="1:7" x14ac:dyDescent="0.25">
      <c r="A6144" s="160" t="s">
        <v>7287</v>
      </c>
      <c r="B6144" s="160" t="s">
        <v>7292</v>
      </c>
      <c r="E6144" s="227">
        <v>43251</v>
      </c>
      <c r="F6144" s="228">
        <v>0</v>
      </c>
      <c r="G6144" s="229">
        <v>3.04E-2</v>
      </c>
    </row>
    <row r="6145" spans="1:7" x14ac:dyDescent="0.25">
      <c r="A6145" s="160" t="s">
        <v>7287</v>
      </c>
      <c r="B6145" s="160" t="s">
        <v>7293</v>
      </c>
      <c r="E6145" s="227">
        <v>43281</v>
      </c>
      <c r="F6145" s="228">
        <v>0</v>
      </c>
      <c r="G6145" s="229">
        <v>3.04E-2</v>
      </c>
    </row>
    <row r="6146" spans="1:7" x14ac:dyDescent="0.25">
      <c r="A6146" s="160" t="s">
        <v>7287</v>
      </c>
      <c r="B6146" s="160" t="s">
        <v>7294</v>
      </c>
      <c r="E6146" s="227">
        <v>43312</v>
      </c>
      <c r="F6146" s="228">
        <v>0</v>
      </c>
      <c r="G6146" s="229">
        <v>3.04E-2</v>
      </c>
    </row>
    <row r="6147" spans="1:7" x14ac:dyDescent="0.25">
      <c r="A6147" s="160" t="s">
        <v>7287</v>
      </c>
      <c r="B6147" s="160" t="s">
        <v>7295</v>
      </c>
      <c r="E6147" s="227">
        <v>43343</v>
      </c>
      <c r="F6147" s="228">
        <v>0</v>
      </c>
      <c r="G6147" s="229">
        <v>3.04E-2</v>
      </c>
    </row>
    <row r="6148" spans="1:7" x14ac:dyDescent="0.25">
      <c r="A6148" s="160" t="s">
        <v>7287</v>
      </c>
      <c r="B6148" s="160" t="s">
        <v>7296</v>
      </c>
      <c r="E6148" s="227">
        <v>43373</v>
      </c>
      <c r="F6148" s="228">
        <v>0</v>
      </c>
      <c r="G6148" s="229">
        <v>3.04E-2</v>
      </c>
    </row>
    <row r="6149" spans="1:7" x14ac:dyDescent="0.25">
      <c r="A6149" s="160" t="s">
        <v>7287</v>
      </c>
      <c r="B6149" s="160" t="s">
        <v>7297</v>
      </c>
      <c r="E6149" s="227">
        <v>43404</v>
      </c>
      <c r="F6149" s="228">
        <v>0</v>
      </c>
      <c r="G6149" s="229">
        <v>3.04E-2</v>
      </c>
    </row>
    <row r="6150" spans="1:7" x14ac:dyDescent="0.25">
      <c r="A6150" s="160" t="s">
        <v>7287</v>
      </c>
      <c r="B6150" s="160" t="s">
        <v>7298</v>
      </c>
      <c r="E6150" s="227">
        <v>43434</v>
      </c>
      <c r="F6150" s="228">
        <v>0</v>
      </c>
      <c r="G6150" s="229">
        <v>3.04E-2</v>
      </c>
    </row>
    <row r="6151" spans="1:7" x14ac:dyDescent="0.25">
      <c r="A6151" s="160" t="s">
        <v>7287</v>
      </c>
      <c r="B6151" s="160" t="s">
        <v>7299</v>
      </c>
      <c r="E6151" s="227">
        <v>43465</v>
      </c>
      <c r="F6151" s="228">
        <v>0</v>
      </c>
      <c r="G6151" s="229">
        <v>3.04E-2</v>
      </c>
    </row>
    <row r="6152" spans="1:7" x14ac:dyDescent="0.25">
      <c r="A6152" s="160" t="s">
        <v>7300</v>
      </c>
      <c r="B6152" s="160" t="s">
        <v>7301</v>
      </c>
      <c r="E6152" s="227">
        <v>43131</v>
      </c>
      <c r="F6152" s="228">
        <v>715773.63</v>
      </c>
      <c r="G6152" s="229">
        <v>3.04E-2</v>
      </c>
    </row>
    <row r="6153" spans="1:7" x14ac:dyDescent="0.25">
      <c r="A6153" s="160" t="s">
        <v>7300</v>
      </c>
      <c r="B6153" s="160" t="s">
        <v>7302</v>
      </c>
      <c r="E6153" s="227">
        <v>43159</v>
      </c>
      <c r="F6153" s="228">
        <v>678954.07</v>
      </c>
      <c r="G6153" s="229">
        <v>3.04E-2</v>
      </c>
    </row>
    <row r="6154" spans="1:7" x14ac:dyDescent="0.25">
      <c r="A6154" s="160" t="s">
        <v>7300</v>
      </c>
      <c r="B6154" s="160" t="s">
        <v>7303</v>
      </c>
      <c r="E6154" s="227">
        <v>43190</v>
      </c>
      <c r="F6154" s="228">
        <v>678954.07</v>
      </c>
      <c r="G6154" s="229">
        <v>3.04E-2</v>
      </c>
    </row>
    <row r="6155" spans="1:7" x14ac:dyDescent="0.25">
      <c r="A6155" s="160" t="s">
        <v>7300</v>
      </c>
      <c r="B6155" s="160" t="s">
        <v>7304</v>
      </c>
      <c r="E6155" s="227">
        <v>43220</v>
      </c>
      <c r="F6155" s="228">
        <v>678954.07</v>
      </c>
      <c r="G6155" s="229">
        <v>3.04E-2</v>
      </c>
    </row>
    <row r="6156" spans="1:7" x14ac:dyDescent="0.25">
      <c r="A6156" s="160" t="s">
        <v>7300</v>
      </c>
      <c r="B6156" s="160" t="s">
        <v>7305</v>
      </c>
      <c r="E6156" s="227">
        <v>43251</v>
      </c>
      <c r="F6156" s="228">
        <v>678954.07</v>
      </c>
      <c r="G6156" s="229">
        <v>3.04E-2</v>
      </c>
    </row>
    <row r="6157" spans="1:7" x14ac:dyDescent="0.25">
      <c r="A6157" s="160" t="s">
        <v>7300</v>
      </c>
      <c r="B6157" s="160" t="s">
        <v>7306</v>
      </c>
      <c r="E6157" s="227">
        <v>43281</v>
      </c>
      <c r="F6157" s="228">
        <v>678954.07</v>
      </c>
      <c r="G6157" s="229">
        <v>3.04E-2</v>
      </c>
    </row>
    <row r="6158" spans="1:7" x14ac:dyDescent="0.25">
      <c r="A6158" s="160" t="s">
        <v>7300</v>
      </c>
      <c r="B6158" s="160" t="s">
        <v>7307</v>
      </c>
      <c r="E6158" s="227">
        <v>43312</v>
      </c>
      <c r="F6158" s="228">
        <v>678954.07</v>
      </c>
      <c r="G6158" s="229">
        <v>3.04E-2</v>
      </c>
    </row>
    <row r="6159" spans="1:7" x14ac:dyDescent="0.25">
      <c r="A6159" s="160" t="s">
        <v>7300</v>
      </c>
      <c r="B6159" s="160" t="s">
        <v>7308</v>
      </c>
      <c r="E6159" s="227">
        <v>43343</v>
      </c>
      <c r="F6159" s="228">
        <v>678954.07</v>
      </c>
      <c r="G6159" s="229">
        <v>3.04E-2</v>
      </c>
    </row>
    <row r="6160" spans="1:7" x14ac:dyDescent="0.25">
      <c r="A6160" s="160" t="s">
        <v>7300</v>
      </c>
      <c r="B6160" s="160" t="s">
        <v>7309</v>
      </c>
      <c r="E6160" s="227">
        <v>43373</v>
      </c>
      <c r="F6160" s="228">
        <v>678954.07</v>
      </c>
      <c r="G6160" s="229">
        <v>3.04E-2</v>
      </c>
    </row>
    <row r="6161" spans="1:7" x14ac:dyDescent="0.25">
      <c r="A6161" s="160" t="s">
        <v>7300</v>
      </c>
      <c r="B6161" s="160" t="s">
        <v>7310</v>
      </c>
      <c r="E6161" s="227">
        <v>43404</v>
      </c>
      <c r="F6161" s="228">
        <v>678954.07</v>
      </c>
      <c r="G6161" s="229">
        <v>3.04E-2</v>
      </c>
    </row>
    <row r="6162" spans="1:7" x14ac:dyDescent="0.25">
      <c r="A6162" s="160" t="s">
        <v>7300</v>
      </c>
      <c r="B6162" s="160" t="s">
        <v>7311</v>
      </c>
      <c r="E6162" s="227">
        <v>43434</v>
      </c>
      <c r="F6162" s="228">
        <v>678954.07</v>
      </c>
      <c r="G6162" s="229">
        <v>3.04E-2</v>
      </c>
    </row>
    <row r="6163" spans="1:7" x14ac:dyDescent="0.25">
      <c r="A6163" s="160" t="s">
        <v>7300</v>
      </c>
      <c r="B6163" s="160" t="s">
        <v>7312</v>
      </c>
      <c r="E6163" s="227">
        <v>43465</v>
      </c>
      <c r="F6163" s="228">
        <v>697640.75</v>
      </c>
      <c r="G6163" s="229">
        <v>3.04E-2</v>
      </c>
    </row>
    <row r="6164" spans="1:7" x14ac:dyDescent="0.25">
      <c r="A6164" s="160" t="s">
        <v>7313</v>
      </c>
      <c r="B6164" s="160" t="s">
        <v>7314</v>
      </c>
      <c r="E6164" s="227">
        <v>43131</v>
      </c>
      <c r="F6164" s="228">
        <v>5509001.6799999997</v>
      </c>
      <c r="G6164" s="229">
        <v>3.04E-2</v>
      </c>
    </row>
    <row r="6165" spans="1:7" x14ac:dyDescent="0.25">
      <c r="A6165" s="160" t="s">
        <v>7313</v>
      </c>
      <c r="B6165" s="160" t="s">
        <v>7315</v>
      </c>
      <c r="E6165" s="227">
        <v>43159</v>
      </c>
      <c r="F6165" s="228">
        <v>5509001.6799999997</v>
      </c>
      <c r="G6165" s="229">
        <v>3.04E-2</v>
      </c>
    </row>
    <row r="6166" spans="1:7" x14ac:dyDescent="0.25">
      <c r="A6166" s="160" t="s">
        <v>7313</v>
      </c>
      <c r="B6166" s="160" t="s">
        <v>7316</v>
      </c>
      <c r="E6166" s="227">
        <v>43190</v>
      </c>
      <c r="F6166" s="228">
        <v>5509001.6799999997</v>
      </c>
      <c r="G6166" s="229">
        <v>3.04E-2</v>
      </c>
    </row>
    <row r="6167" spans="1:7" x14ac:dyDescent="0.25">
      <c r="A6167" s="160" t="s">
        <v>7313</v>
      </c>
      <c r="B6167" s="160" t="s">
        <v>7317</v>
      </c>
      <c r="E6167" s="227">
        <v>43220</v>
      </c>
      <c r="F6167" s="228">
        <v>5509001.6799999997</v>
      </c>
      <c r="G6167" s="229">
        <v>3.04E-2</v>
      </c>
    </row>
    <row r="6168" spans="1:7" x14ac:dyDescent="0.25">
      <c r="A6168" s="160" t="s">
        <v>7313</v>
      </c>
      <c r="B6168" s="160" t="s">
        <v>7318</v>
      </c>
      <c r="E6168" s="227">
        <v>43251</v>
      </c>
      <c r="F6168" s="228">
        <v>5509001.6799999997</v>
      </c>
      <c r="G6168" s="229">
        <v>3.04E-2</v>
      </c>
    </row>
    <row r="6169" spans="1:7" x14ac:dyDescent="0.25">
      <c r="A6169" s="160" t="s">
        <v>7313</v>
      </c>
      <c r="B6169" s="160" t="s">
        <v>7319</v>
      </c>
      <c r="E6169" s="227">
        <v>43281</v>
      </c>
      <c r="F6169" s="228">
        <v>5509001.6799999997</v>
      </c>
      <c r="G6169" s="229">
        <v>3.04E-2</v>
      </c>
    </row>
    <row r="6170" spans="1:7" x14ac:dyDescent="0.25">
      <c r="A6170" s="160" t="s">
        <v>7313</v>
      </c>
      <c r="B6170" s="160" t="s">
        <v>7320</v>
      </c>
      <c r="E6170" s="227">
        <v>43312</v>
      </c>
      <c r="F6170" s="228">
        <v>5509001.6799999997</v>
      </c>
      <c r="G6170" s="229">
        <v>3.04E-2</v>
      </c>
    </row>
    <row r="6171" spans="1:7" x14ac:dyDescent="0.25">
      <c r="A6171" s="160" t="s">
        <v>7313</v>
      </c>
      <c r="B6171" s="160" t="s">
        <v>7321</v>
      </c>
      <c r="E6171" s="227">
        <v>43343</v>
      </c>
      <c r="F6171" s="228">
        <v>5509001.6799999997</v>
      </c>
      <c r="G6171" s="229">
        <v>3.04E-2</v>
      </c>
    </row>
    <row r="6172" spans="1:7" x14ac:dyDescent="0.25">
      <c r="A6172" s="160" t="s">
        <v>7313</v>
      </c>
      <c r="B6172" s="160" t="s">
        <v>7322</v>
      </c>
      <c r="E6172" s="227">
        <v>43373</v>
      </c>
      <c r="F6172" s="228">
        <v>5509001.6799999997</v>
      </c>
      <c r="G6172" s="229">
        <v>3.04E-2</v>
      </c>
    </row>
    <row r="6173" spans="1:7" x14ac:dyDescent="0.25">
      <c r="A6173" s="160" t="s">
        <v>7313</v>
      </c>
      <c r="B6173" s="160" t="s">
        <v>7323</v>
      </c>
      <c r="E6173" s="227">
        <v>43404</v>
      </c>
      <c r="F6173" s="228">
        <v>5509001.6799999997</v>
      </c>
      <c r="G6173" s="229">
        <v>3.04E-2</v>
      </c>
    </row>
    <row r="6174" spans="1:7" x14ac:dyDescent="0.25">
      <c r="A6174" s="160" t="s">
        <v>7313</v>
      </c>
      <c r="B6174" s="160" t="s">
        <v>7324</v>
      </c>
      <c r="E6174" s="227">
        <v>43434</v>
      </c>
      <c r="F6174" s="228">
        <v>5509001.6799999997</v>
      </c>
      <c r="G6174" s="229">
        <v>3.04E-2</v>
      </c>
    </row>
    <row r="6175" spans="1:7" x14ac:dyDescent="0.25">
      <c r="A6175" s="160" t="s">
        <v>7313</v>
      </c>
      <c r="B6175" s="160" t="s">
        <v>7325</v>
      </c>
      <c r="E6175" s="227">
        <v>43465</v>
      </c>
      <c r="F6175" s="228">
        <v>5509001.6799999997</v>
      </c>
      <c r="G6175" s="229">
        <v>3.04E-2</v>
      </c>
    </row>
    <row r="6176" spans="1:7" x14ac:dyDescent="0.25">
      <c r="A6176" s="160" t="s">
        <v>7326</v>
      </c>
      <c r="B6176" s="160" t="s">
        <v>7327</v>
      </c>
      <c r="E6176" s="227">
        <v>43131</v>
      </c>
      <c r="F6176" s="228">
        <v>96075824.650000006</v>
      </c>
      <c r="G6176" s="229">
        <v>3.2500000000000001E-2</v>
      </c>
    </row>
    <row r="6177" spans="1:7" x14ac:dyDescent="0.25">
      <c r="A6177" s="160" t="s">
        <v>7326</v>
      </c>
      <c r="B6177" s="160" t="s">
        <v>7328</v>
      </c>
      <c r="E6177" s="227">
        <v>43159</v>
      </c>
      <c r="F6177" s="228">
        <v>99305018.790000007</v>
      </c>
      <c r="G6177" s="229">
        <v>3.2500000000000001E-2</v>
      </c>
    </row>
    <row r="6178" spans="1:7" x14ac:dyDescent="0.25">
      <c r="A6178" s="160" t="s">
        <v>7326</v>
      </c>
      <c r="B6178" s="160" t="s">
        <v>7329</v>
      </c>
      <c r="E6178" s="227">
        <v>43190</v>
      </c>
      <c r="F6178" s="228">
        <v>100400521.69</v>
      </c>
      <c r="G6178" s="229">
        <v>3.2500000000000001E-2</v>
      </c>
    </row>
    <row r="6179" spans="1:7" x14ac:dyDescent="0.25">
      <c r="A6179" s="160" t="s">
        <v>7326</v>
      </c>
      <c r="B6179" s="160" t="s">
        <v>7330</v>
      </c>
      <c r="E6179" s="227">
        <v>43220</v>
      </c>
      <c r="F6179" s="228">
        <v>100669591.15000001</v>
      </c>
      <c r="G6179" s="229">
        <v>3.2500000000000001E-2</v>
      </c>
    </row>
    <row r="6180" spans="1:7" x14ac:dyDescent="0.25">
      <c r="A6180" s="160" t="s">
        <v>7326</v>
      </c>
      <c r="B6180" s="160" t="s">
        <v>7331</v>
      </c>
      <c r="E6180" s="227">
        <v>43251</v>
      </c>
      <c r="F6180" s="228">
        <v>100395654.45</v>
      </c>
      <c r="G6180" s="229">
        <v>3.2500000000000001E-2</v>
      </c>
    </row>
    <row r="6181" spans="1:7" x14ac:dyDescent="0.25">
      <c r="A6181" s="160" t="s">
        <v>7326</v>
      </c>
      <c r="B6181" s="160" t="s">
        <v>7332</v>
      </c>
      <c r="E6181" s="227">
        <v>43281</v>
      </c>
      <c r="F6181" s="228">
        <v>100253909.18000001</v>
      </c>
      <c r="G6181" s="229">
        <v>3.2500000000000001E-2</v>
      </c>
    </row>
    <row r="6182" spans="1:7" x14ac:dyDescent="0.25">
      <c r="A6182" s="160" t="s">
        <v>7326</v>
      </c>
      <c r="B6182" s="160" t="s">
        <v>7333</v>
      </c>
      <c r="E6182" s="227">
        <v>43312</v>
      </c>
      <c r="F6182" s="228">
        <v>100605614.64</v>
      </c>
      <c r="G6182" s="229">
        <v>3.2500000000000001E-2</v>
      </c>
    </row>
    <row r="6183" spans="1:7" x14ac:dyDescent="0.25">
      <c r="A6183" s="160" t="s">
        <v>7326</v>
      </c>
      <c r="B6183" s="160" t="s">
        <v>7334</v>
      </c>
      <c r="E6183" s="227">
        <v>43343</v>
      </c>
      <c r="F6183" s="228">
        <v>100602204.26000001</v>
      </c>
      <c r="G6183" s="229">
        <v>3.2500000000000001E-2</v>
      </c>
    </row>
    <row r="6184" spans="1:7" x14ac:dyDescent="0.25">
      <c r="A6184" s="160" t="s">
        <v>7326</v>
      </c>
      <c r="B6184" s="160" t="s">
        <v>7335</v>
      </c>
      <c r="E6184" s="227">
        <v>43373</v>
      </c>
      <c r="F6184" s="228">
        <v>100654081.33</v>
      </c>
      <c r="G6184" s="229">
        <v>3.2500000000000001E-2</v>
      </c>
    </row>
    <row r="6185" spans="1:7" x14ac:dyDescent="0.25">
      <c r="A6185" s="160" t="s">
        <v>7326</v>
      </c>
      <c r="B6185" s="160" t="s">
        <v>7336</v>
      </c>
      <c r="E6185" s="227">
        <v>43404</v>
      </c>
      <c r="F6185" s="228">
        <v>106113331.38</v>
      </c>
      <c r="G6185" s="229">
        <v>3.2500000000000001E-2</v>
      </c>
    </row>
    <row r="6186" spans="1:7" x14ac:dyDescent="0.25">
      <c r="A6186" s="160" t="s">
        <v>7326</v>
      </c>
      <c r="B6186" s="160" t="s">
        <v>7337</v>
      </c>
      <c r="E6186" s="227">
        <v>43434</v>
      </c>
      <c r="F6186" s="228">
        <v>112443503.98</v>
      </c>
      <c r="G6186" s="229">
        <v>3.2500000000000001E-2</v>
      </c>
    </row>
    <row r="6187" spans="1:7" x14ac:dyDescent="0.25">
      <c r="A6187" s="160" t="s">
        <v>7326</v>
      </c>
      <c r="B6187" s="160" t="s">
        <v>7338</v>
      </c>
      <c r="E6187" s="227">
        <v>43465</v>
      </c>
      <c r="F6187" s="228">
        <v>114034324.5</v>
      </c>
      <c r="G6187" s="229">
        <v>3.2500000000000001E-2</v>
      </c>
    </row>
    <row r="6188" spans="1:7" x14ac:dyDescent="0.25">
      <c r="A6188" s="160" t="s">
        <v>7339</v>
      </c>
      <c r="B6188" s="160" t="s">
        <v>7340</v>
      </c>
      <c r="E6188" s="227">
        <v>43131</v>
      </c>
      <c r="F6188" s="228">
        <v>161099852.44</v>
      </c>
      <c r="G6188" s="229">
        <v>3.4000000000000002E-2</v>
      </c>
    </row>
    <row r="6189" spans="1:7" x14ac:dyDescent="0.25">
      <c r="A6189" s="160" t="s">
        <v>7339</v>
      </c>
      <c r="B6189" s="160" t="s">
        <v>7341</v>
      </c>
      <c r="E6189" s="227">
        <v>43159</v>
      </c>
      <c r="F6189" s="228">
        <v>161099565.36000001</v>
      </c>
      <c r="G6189" s="229">
        <v>3.4000000000000002E-2</v>
      </c>
    </row>
    <row r="6190" spans="1:7" x14ac:dyDescent="0.25">
      <c r="A6190" s="160" t="s">
        <v>7339</v>
      </c>
      <c r="B6190" s="160" t="s">
        <v>7342</v>
      </c>
      <c r="E6190" s="227">
        <v>43190</v>
      </c>
      <c r="F6190" s="228">
        <v>161099278.28</v>
      </c>
      <c r="G6190" s="229">
        <v>3.4000000000000002E-2</v>
      </c>
    </row>
    <row r="6191" spans="1:7" x14ac:dyDescent="0.25">
      <c r="A6191" s="160" t="s">
        <v>7339</v>
      </c>
      <c r="B6191" s="160" t="s">
        <v>7343</v>
      </c>
      <c r="E6191" s="227">
        <v>43220</v>
      </c>
      <c r="F6191" s="228">
        <v>161099278.28</v>
      </c>
      <c r="G6191" s="229">
        <v>3.4000000000000002E-2</v>
      </c>
    </row>
    <row r="6192" spans="1:7" x14ac:dyDescent="0.25">
      <c r="A6192" s="160" t="s">
        <v>7339</v>
      </c>
      <c r="B6192" s="160" t="s">
        <v>7344</v>
      </c>
      <c r="E6192" s="227">
        <v>43251</v>
      </c>
      <c r="F6192" s="228">
        <v>161099278.28</v>
      </c>
      <c r="G6192" s="229">
        <v>3.4000000000000002E-2</v>
      </c>
    </row>
    <row r="6193" spans="1:7" x14ac:dyDescent="0.25">
      <c r="A6193" s="160" t="s">
        <v>7339</v>
      </c>
      <c r="B6193" s="160" t="s">
        <v>7345</v>
      </c>
      <c r="E6193" s="227">
        <v>43281</v>
      </c>
      <c r="F6193" s="228">
        <v>161089488.22</v>
      </c>
      <c r="G6193" s="229">
        <v>3.4000000000000002E-2</v>
      </c>
    </row>
    <row r="6194" spans="1:7" x14ac:dyDescent="0.25">
      <c r="A6194" s="160" t="s">
        <v>7339</v>
      </c>
      <c r="B6194" s="160" t="s">
        <v>7346</v>
      </c>
      <c r="E6194" s="227">
        <v>43312</v>
      </c>
      <c r="F6194" s="228">
        <v>161079716.22</v>
      </c>
      <c r="G6194" s="229">
        <v>3.4000000000000002E-2</v>
      </c>
    </row>
    <row r="6195" spans="1:7" x14ac:dyDescent="0.25">
      <c r="A6195" s="160" t="s">
        <v>7339</v>
      </c>
      <c r="B6195" s="160" t="s">
        <v>7347</v>
      </c>
      <c r="E6195" s="227">
        <v>43343</v>
      </c>
      <c r="F6195" s="228">
        <v>161079734.28999999</v>
      </c>
      <c r="G6195" s="229">
        <v>3.4000000000000002E-2</v>
      </c>
    </row>
    <row r="6196" spans="1:7" x14ac:dyDescent="0.25">
      <c r="A6196" s="160" t="s">
        <v>7339</v>
      </c>
      <c r="B6196" s="160" t="s">
        <v>7348</v>
      </c>
      <c r="E6196" s="227">
        <v>43373</v>
      </c>
      <c r="F6196" s="228">
        <v>161079734.28999999</v>
      </c>
      <c r="G6196" s="229">
        <v>3.4000000000000002E-2</v>
      </c>
    </row>
    <row r="6197" spans="1:7" x14ac:dyDescent="0.25">
      <c r="A6197" s="160" t="s">
        <v>7339</v>
      </c>
      <c r="B6197" s="160" t="s">
        <v>7349</v>
      </c>
      <c r="E6197" s="227">
        <v>43404</v>
      </c>
      <c r="F6197" s="228">
        <v>161079734.28999999</v>
      </c>
      <c r="G6197" s="229">
        <v>3.4000000000000002E-2</v>
      </c>
    </row>
    <row r="6198" spans="1:7" x14ac:dyDescent="0.25">
      <c r="A6198" s="160" t="s">
        <v>7339</v>
      </c>
      <c r="B6198" s="160" t="s">
        <v>7350</v>
      </c>
      <c r="E6198" s="227">
        <v>43434</v>
      </c>
      <c r="F6198" s="228">
        <v>161079734.28999999</v>
      </c>
      <c r="G6198" s="229">
        <v>3.4000000000000002E-2</v>
      </c>
    </row>
    <row r="6199" spans="1:7" x14ac:dyDescent="0.25">
      <c r="A6199" s="160" t="s">
        <v>7339</v>
      </c>
      <c r="B6199" s="160" t="s">
        <v>7351</v>
      </c>
      <c r="E6199" s="227">
        <v>43465</v>
      </c>
      <c r="F6199" s="228">
        <v>161103447.55000001</v>
      </c>
      <c r="G6199" s="229">
        <v>3.4000000000000002E-2</v>
      </c>
    </row>
    <row r="6200" spans="1:7" x14ac:dyDescent="0.25">
      <c r="A6200" s="160" t="s">
        <v>7352</v>
      </c>
      <c r="B6200" s="160" t="s">
        <v>7353</v>
      </c>
      <c r="E6200" s="227">
        <v>43131</v>
      </c>
      <c r="F6200" s="228">
        <v>7370081.3899999997</v>
      </c>
      <c r="G6200" s="229">
        <v>3.4000000000000002E-2</v>
      </c>
    </row>
    <row r="6201" spans="1:7" x14ac:dyDescent="0.25">
      <c r="A6201" s="160" t="s">
        <v>7352</v>
      </c>
      <c r="B6201" s="160" t="s">
        <v>7354</v>
      </c>
      <c r="E6201" s="227">
        <v>43159</v>
      </c>
      <c r="F6201" s="228">
        <v>7370081.3899999997</v>
      </c>
      <c r="G6201" s="229">
        <v>3.4000000000000002E-2</v>
      </c>
    </row>
    <row r="6202" spans="1:7" x14ac:dyDescent="0.25">
      <c r="A6202" s="160" t="s">
        <v>7352</v>
      </c>
      <c r="B6202" s="160" t="s">
        <v>7355</v>
      </c>
      <c r="E6202" s="227">
        <v>43190</v>
      </c>
      <c r="F6202" s="228">
        <v>7370081.3899999997</v>
      </c>
      <c r="G6202" s="229">
        <v>3.4000000000000002E-2</v>
      </c>
    </row>
    <row r="6203" spans="1:7" x14ac:dyDescent="0.25">
      <c r="A6203" s="160" t="s">
        <v>7352</v>
      </c>
      <c r="B6203" s="160" t="s">
        <v>7356</v>
      </c>
      <c r="E6203" s="227">
        <v>43220</v>
      </c>
      <c r="F6203" s="228">
        <v>7370081.3899999997</v>
      </c>
      <c r="G6203" s="229">
        <v>3.4000000000000002E-2</v>
      </c>
    </row>
    <row r="6204" spans="1:7" x14ac:dyDescent="0.25">
      <c r="A6204" s="160" t="s">
        <v>7352</v>
      </c>
      <c r="B6204" s="160" t="s">
        <v>7357</v>
      </c>
      <c r="E6204" s="227">
        <v>43251</v>
      </c>
      <c r="F6204" s="228">
        <v>7370081.3899999997</v>
      </c>
      <c r="G6204" s="229">
        <v>3.4000000000000002E-2</v>
      </c>
    </row>
    <row r="6205" spans="1:7" x14ac:dyDescent="0.25">
      <c r="A6205" s="160" t="s">
        <v>7352</v>
      </c>
      <c r="B6205" s="160" t="s">
        <v>7358</v>
      </c>
      <c r="E6205" s="227">
        <v>43281</v>
      </c>
      <c r="F6205" s="228">
        <v>7370081.3899999997</v>
      </c>
      <c r="G6205" s="229">
        <v>3.4000000000000002E-2</v>
      </c>
    </row>
    <row r="6206" spans="1:7" x14ac:dyDescent="0.25">
      <c r="A6206" s="160" t="s">
        <v>7352</v>
      </c>
      <c r="B6206" s="160" t="s">
        <v>7359</v>
      </c>
      <c r="E6206" s="227">
        <v>43312</v>
      </c>
      <c r="F6206" s="228">
        <v>7370081.3899999997</v>
      </c>
      <c r="G6206" s="229">
        <v>3.4000000000000002E-2</v>
      </c>
    </row>
    <row r="6207" spans="1:7" x14ac:dyDescent="0.25">
      <c r="A6207" s="160" t="s">
        <v>7352</v>
      </c>
      <c r="B6207" s="160" t="s">
        <v>7360</v>
      </c>
      <c r="E6207" s="227">
        <v>43343</v>
      </c>
      <c r="F6207" s="228">
        <v>7370081.3899999997</v>
      </c>
      <c r="G6207" s="229">
        <v>3.4000000000000002E-2</v>
      </c>
    </row>
    <row r="6208" spans="1:7" x14ac:dyDescent="0.25">
      <c r="A6208" s="160" t="s">
        <v>7352</v>
      </c>
      <c r="B6208" s="160" t="s">
        <v>7361</v>
      </c>
      <c r="E6208" s="227">
        <v>43373</v>
      </c>
      <c r="F6208" s="228">
        <v>7370081.3899999997</v>
      </c>
      <c r="G6208" s="229">
        <v>3.4000000000000002E-2</v>
      </c>
    </row>
    <row r="6209" spans="1:7" x14ac:dyDescent="0.25">
      <c r="A6209" s="160" t="s">
        <v>7352</v>
      </c>
      <c r="B6209" s="160" t="s">
        <v>7362</v>
      </c>
      <c r="E6209" s="227">
        <v>43404</v>
      </c>
      <c r="F6209" s="228">
        <v>7370081.3899999997</v>
      </c>
      <c r="G6209" s="229">
        <v>3.4000000000000002E-2</v>
      </c>
    </row>
    <row r="6210" spans="1:7" x14ac:dyDescent="0.25">
      <c r="A6210" s="160" t="s">
        <v>7352</v>
      </c>
      <c r="B6210" s="160" t="s">
        <v>7363</v>
      </c>
      <c r="E6210" s="227">
        <v>43434</v>
      </c>
      <c r="F6210" s="228">
        <v>7370081.3899999997</v>
      </c>
      <c r="G6210" s="229">
        <v>3.4000000000000002E-2</v>
      </c>
    </row>
    <row r="6211" spans="1:7" x14ac:dyDescent="0.25">
      <c r="A6211" s="160" t="s">
        <v>7352</v>
      </c>
      <c r="B6211" s="160" t="s">
        <v>7364</v>
      </c>
      <c r="E6211" s="227">
        <v>43465</v>
      </c>
      <c r="F6211" s="228">
        <v>7370081.3899999997</v>
      </c>
      <c r="G6211" s="229">
        <v>3.4000000000000002E-2</v>
      </c>
    </row>
    <row r="6212" spans="1:7" x14ac:dyDescent="0.25">
      <c r="A6212" s="160" t="s">
        <v>7365</v>
      </c>
      <c r="B6212" s="160" t="s">
        <v>7366</v>
      </c>
      <c r="E6212" s="227">
        <v>43131</v>
      </c>
      <c r="F6212" s="228">
        <v>0</v>
      </c>
      <c r="G6212" s="229">
        <v>3.4000000000000002E-2</v>
      </c>
    </row>
    <row r="6213" spans="1:7" x14ac:dyDescent="0.25">
      <c r="A6213" s="160" t="s">
        <v>7365</v>
      </c>
      <c r="B6213" s="160" t="s">
        <v>7367</v>
      </c>
      <c r="E6213" s="227">
        <v>43159</v>
      </c>
      <c r="F6213" s="228">
        <v>0</v>
      </c>
      <c r="G6213" s="229">
        <v>3.4000000000000002E-2</v>
      </c>
    </row>
    <row r="6214" spans="1:7" x14ac:dyDescent="0.25">
      <c r="A6214" s="160" t="s">
        <v>7365</v>
      </c>
      <c r="B6214" s="160" t="s">
        <v>7368</v>
      </c>
      <c r="E6214" s="227">
        <v>43190</v>
      </c>
      <c r="F6214" s="228">
        <v>0</v>
      </c>
      <c r="G6214" s="229">
        <v>3.4000000000000002E-2</v>
      </c>
    </row>
    <row r="6215" spans="1:7" x14ac:dyDescent="0.25">
      <c r="A6215" s="160" t="s">
        <v>7365</v>
      </c>
      <c r="B6215" s="160" t="s">
        <v>7369</v>
      </c>
      <c r="E6215" s="227">
        <v>43220</v>
      </c>
      <c r="F6215" s="228">
        <v>0</v>
      </c>
      <c r="G6215" s="229">
        <v>3.4000000000000002E-2</v>
      </c>
    </row>
    <row r="6216" spans="1:7" x14ac:dyDescent="0.25">
      <c r="A6216" s="160" t="s">
        <v>7365</v>
      </c>
      <c r="B6216" s="160" t="s">
        <v>7370</v>
      </c>
      <c r="E6216" s="227">
        <v>43251</v>
      </c>
      <c r="F6216" s="228">
        <v>0</v>
      </c>
      <c r="G6216" s="229">
        <v>3.4000000000000002E-2</v>
      </c>
    </row>
    <row r="6217" spans="1:7" x14ac:dyDescent="0.25">
      <c r="A6217" s="160" t="s">
        <v>7365</v>
      </c>
      <c r="B6217" s="160" t="s">
        <v>7371</v>
      </c>
      <c r="E6217" s="227">
        <v>43281</v>
      </c>
      <c r="F6217" s="228">
        <v>0</v>
      </c>
      <c r="G6217" s="229">
        <v>3.4000000000000002E-2</v>
      </c>
    </row>
    <row r="6218" spans="1:7" x14ac:dyDescent="0.25">
      <c r="A6218" s="160" t="s">
        <v>7365</v>
      </c>
      <c r="B6218" s="160" t="s">
        <v>7372</v>
      </c>
      <c r="E6218" s="227">
        <v>43312</v>
      </c>
      <c r="F6218" s="228">
        <v>0</v>
      </c>
      <c r="G6218" s="229">
        <v>3.4000000000000002E-2</v>
      </c>
    </row>
    <row r="6219" spans="1:7" x14ac:dyDescent="0.25">
      <c r="A6219" s="160" t="s">
        <v>7365</v>
      </c>
      <c r="B6219" s="160" t="s">
        <v>7373</v>
      </c>
      <c r="E6219" s="227">
        <v>43343</v>
      </c>
      <c r="F6219" s="228">
        <v>0</v>
      </c>
      <c r="G6219" s="229">
        <v>3.4000000000000002E-2</v>
      </c>
    </row>
    <row r="6220" spans="1:7" x14ac:dyDescent="0.25">
      <c r="A6220" s="160" t="s">
        <v>7365</v>
      </c>
      <c r="B6220" s="160" t="s">
        <v>7374</v>
      </c>
      <c r="E6220" s="227">
        <v>43373</v>
      </c>
      <c r="F6220" s="228">
        <v>0</v>
      </c>
      <c r="G6220" s="229">
        <v>3.4000000000000002E-2</v>
      </c>
    </row>
    <row r="6221" spans="1:7" x14ac:dyDescent="0.25">
      <c r="A6221" s="160" t="s">
        <v>7365</v>
      </c>
      <c r="B6221" s="160" t="s">
        <v>7375</v>
      </c>
      <c r="E6221" s="227">
        <v>43404</v>
      </c>
      <c r="F6221" s="228">
        <v>0</v>
      </c>
      <c r="G6221" s="229">
        <v>3.4000000000000002E-2</v>
      </c>
    </row>
    <row r="6222" spans="1:7" x14ac:dyDescent="0.25">
      <c r="A6222" s="160" t="s">
        <v>7365</v>
      </c>
      <c r="B6222" s="160" t="s">
        <v>7376</v>
      </c>
      <c r="E6222" s="227">
        <v>43434</v>
      </c>
      <c r="F6222" s="228">
        <v>0</v>
      </c>
      <c r="G6222" s="229">
        <v>3.4000000000000002E-2</v>
      </c>
    </row>
    <row r="6223" spans="1:7" x14ac:dyDescent="0.25">
      <c r="A6223" s="160" t="s">
        <v>7365</v>
      </c>
      <c r="B6223" s="160" t="s">
        <v>7377</v>
      </c>
      <c r="E6223" s="227">
        <v>43465</v>
      </c>
      <c r="F6223" s="228">
        <v>0</v>
      </c>
      <c r="G6223" s="229">
        <v>3.4000000000000002E-2</v>
      </c>
    </row>
    <row r="6224" spans="1:7" x14ac:dyDescent="0.25">
      <c r="A6224" s="160" t="s">
        <v>7378</v>
      </c>
      <c r="B6224" s="160" t="s">
        <v>7379</v>
      </c>
      <c r="E6224" s="227">
        <v>43131</v>
      </c>
      <c r="F6224" s="228">
        <v>0</v>
      </c>
      <c r="G6224" s="229">
        <v>3.4000000000000002E-2</v>
      </c>
    </row>
    <row r="6225" spans="1:7" x14ac:dyDescent="0.25">
      <c r="A6225" s="160" t="s">
        <v>7378</v>
      </c>
      <c r="B6225" s="160" t="s">
        <v>7380</v>
      </c>
      <c r="E6225" s="227">
        <v>43159</v>
      </c>
      <c r="F6225" s="228">
        <v>0</v>
      </c>
      <c r="G6225" s="229">
        <v>3.4000000000000002E-2</v>
      </c>
    </row>
    <row r="6226" spans="1:7" x14ac:dyDescent="0.25">
      <c r="A6226" s="160" t="s">
        <v>7378</v>
      </c>
      <c r="B6226" s="160" t="s">
        <v>7381</v>
      </c>
      <c r="E6226" s="227">
        <v>43190</v>
      </c>
      <c r="F6226" s="228">
        <v>0</v>
      </c>
      <c r="G6226" s="229">
        <v>3.4000000000000002E-2</v>
      </c>
    </row>
    <row r="6227" spans="1:7" x14ac:dyDescent="0.25">
      <c r="A6227" s="160" t="s">
        <v>7378</v>
      </c>
      <c r="B6227" s="160" t="s">
        <v>7382</v>
      </c>
      <c r="E6227" s="227">
        <v>43220</v>
      </c>
      <c r="F6227" s="228">
        <v>0</v>
      </c>
      <c r="G6227" s="229">
        <v>3.4000000000000002E-2</v>
      </c>
    </row>
    <row r="6228" spans="1:7" x14ac:dyDescent="0.25">
      <c r="A6228" s="160" t="s">
        <v>7378</v>
      </c>
      <c r="B6228" s="160" t="s">
        <v>7383</v>
      </c>
      <c r="E6228" s="227">
        <v>43251</v>
      </c>
      <c r="F6228" s="228">
        <v>0</v>
      </c>
      <c r="G6228" s="229">
        <v>3.4000000000000002E-2</v>
      </c>
    </row>
    <row r="6229" spans="1:7" x14ac:dyDescent="0.25">
      <c r="A6229" s="160" t="s">
        <v>7378</v>
      </c>
      <c r="B6229" s="160" t="s">
        <v>7384</v>
      </c>
      <c r="E6229" s="227">
        <v>43281</v>
      </c>
      <c r="F6229" s="228">
        <v>0</v>
      </c>
      <c r="G6229" s="229">
        <v>3.4000000000000002E-2</v>
      </c>
    </row>
    <row r="6230" spans="1:7" x14ac:dyDescent="0.25">
      <c r="A6230" s="160" t="s">
        <v>7378</v>
      </c>
      <c r="B6230" s="160" t="s">
        <v>7385</v>
      </c>
      <c r="E6230" s="227">
        <v>43312</v>
      </c>
      <c r="F6230" s="228">
        <v>0</v>
      </c>
      <c r="G6230" s="229">
        <v>3.4000000000000002E-2</v>
      </c>
    </row>
    <row r="6231" spans="1:7" x14ac:dyDescent="0.25">
      <c r="A6231" s="160" t="s">
        <v>7378</v>
      </c>
      <c r="B6231" s="160" t="s">
        <v>7386</v>
      </c>
      <c r="E6231" s="227">
        <v>43343</v>
      </c>
      <c r="F6231" s="228">
        <v>0</v>
      </c>
      <c r="G6231" s="229">
        <v>3.4000000000000002E-2</v>
      </c>
    </row>
    <row r="6232" spans="1:7" x14ac:dyDescent="0.25">
      <c r="A6232" s="160" t="s">
        <v>7378</v>
      </c>
      <c r="B6232" s="160" t="s">
        <v>7387</v>
      </c>
      <c r="E6232" s="227">
        <v>43373</v>
      </c>
      <c r="F6232" s="228">
        <v>0</v>
      </c>
      <c r="G6232" s="229">
        <v>3.4000000000000002E-2</v>
      </c>
    </row>
    <row r="6233" spans="1:7" x14ac:dyDescent="0.25">
      <c r="A6233" s="160" t="s">
        <v>7378</v>
      </c>
      <c r="B6233" s="160" t="s">
        <v>7388</v>
      </c>
      <c r="E6233" s="227">
        <v>43404</v>
      </c>
      <c r="F6233" s="228">
        <v>0</v>
      </c>
      <c r="G6233" s="229">
        <v>3.4000000000000002E-2</v>
      </c>
    </row>
    <row r="6234" spans="1:7" x14ac:dyDescent="0.25">
      <c r="A6234" s="160" t="s">
        <v>7378</v>
      </c>
      <c r="B6234" s="160" t="s">
        <v>7389</v>
      </c>
      <c r="E6234" s="227">
        <v>43434</v>
      </c>
      <c r="F6234" s="228">
        <v>0</v>
      </c>
      <c r="G6234" s="229">
        <v>3.4000000000000002E-2</v>
      </c>
    </row>
    <row r="6235" spans="1:7" x14ac:dyDescent="0.25">
      <c r="A6235" s="160" t="s">
        <v>7378</v>
      </c>
      <c r="B6235" s="160" t="s">
        <v>7390</v>
      </c>
      <c r="E6235" s="227">
        <v>43465</v>
      </c>
      <c r="F6235" s="228">
        <v>0</v>
      </c>
      <c r="G6235" s="229">
        <v>3.4000000000000002E-2</v>
      </c>
    </row>
    <row r="6236" spans="1:7" x14ac:dyDescent="0.25">
      <c r="A6236" s="160" t="s">
        <v>7391</v>
      </c>
      <c r="B6236" s="160" t="s">
        <v>7392</v>
      </c>
      <c r="E6236" s="227">
        <v>43131</v>
      </c>
      <c r="F6236" s="228">
        <v>0</v>
      </c>
      <c r="G6236" s="229">
        <v>3.4000000000000002E-2</v>
      </c>
    </row>
    <row r="6237" spans="1:7" x14ac:dyDescent="0.25">
      <c r="A6237" s="160" t="s">
        <v>7391</v>
      </c>
      <c r="B6237" s="160" t="s">
        <v>7393</v>
      </c>
      <c r="E6237" s="227">
        <v>43159</v>
      </c>
      <c r="F6237" s="228">
        <v>0</v>
      </c>
      <c r="G6237" s="229">
        <v>3.4000000000000002E-2</v>
      </c>
    </row>
    <row r="6238" spans="1:7" x14ac:dyDescent="0.25">
      <c r="A6238" s="160" t="s">
        <v>7391</v>
      </c>
      <c r="B6238" s="160" t="s">
        <v>7394</v>
      </c>
      <c r="E6238" s="227">
        <v>43190</v>
      </c>
      <c r="F6238" s="228">
        <v>0</v>
      </c>
      <c r="G6238" s="229">
        <v>3.4000000000000002E-2</v>
      </c>
    </row>
    <row r="6239" spans="1:7" x14ac:dyDescent="0.25">
      <c r="A6239" s="160" t="s">
        <v>7391</v>
      </c>
      <c r="B6239" s="160" t="s">
        <v>7395</v>
      </c>
      <c r="E6239" s="227">
        <v>43220</v>
      </c>
      <c r="F6239" s="228">
        <v>0</v>
      </c>
      <c r="G6239" s="229">
        <v>3.4000000000000002E-2</v>
      </c>
    </row>
    <row r="6240" spans="1:7" x14ac:dyDescent="0.25">
      <c r="A6240" s="160" t="s">
        <v>7391</v>
      </c>
      <c r="B6240" s="160" t="s">
        <v>7396</v>
      </c>
      <c r="E6240" s="227">
        <v>43251</v>
      </c>
      <c r="F6240" s="228">
        <v>0</v>
      </c>
      <c r="G6240" s="229">
        <v>3.4000000000000002E-2</v>
      </c>
    </row>
    <row r="6241" spans="1:7" x14ac:dyDescent="0.25">
      <c r="A6241" s="160" t="s">
        <v>7391</v>
      </c>
      <c r="B6241" s="160" t="s">
        <v>7397</v>
      </c>
      <c r="E6241" s="227">
        <v>43281</v>
      </c>
      <c r="F6241" s="228">
        <v>0</v>
      </c>
      <c r="G6241" s="229">
        <v>3.4000000000000002E-2</v>
      </c>
    </row>
    <row r="6242" spans="1:7" x14ac:dyDescent="0.25">
      <c r="A6242" s="160" t="s">
        <v>7391</v>
      </c>
      <c r="B6242" s="160" t="s">
        <v>7398</v>
      </c>
      <c r="E6242" s="227">
        <v>43312</v>
      </c>
      <c r="F6242" s="228">
        <v>0</v>
      </c>
      <c r="G6242" s="229">
        <v>3.4000000000000002E-2</v>
      </c>
    </row>
    <row r="6243" spans="1:7" x14ac:dyDescent="0.25">
      <c r="A6243" s="160" t="s">
        <v>7391</v>
      </c>
      <c r="B6243" s="160" t="s">
        <v>7399</v>
      </c>
      <c r="E6243" s="227">
        <v>43343</v>
      </c>
      <c r="F6243" s="228">
        <v>0</v>
      </c>
      <c r="G6243" s="229">
        <v>3.4000000000000002E-2</v>
      </c>
    </row>
    <row r="6244" spans="1:7" x14ac:dyDescent="0.25">
      <c r="A6244" s="160" t="s">
        <v>7391</v>
      </c>
      <c r="B6244" s="160" t="s">
        <v>7400</v>
      </c>
      <c r="E6244" s="227">
        <v>43373</v>
      </c>
      <c r="F6244" s="228">
        <v>0</v>
      </c>
      <c r="G6244" s="229">
        <v>3.4000000000000002E-2</v>
      </c>
    </row>
    <row r="6245" spans="1:7" x14ac:dyDescent="0.25">
      <c r="A6245" s="160" t="s">
        <v>7391</v>
      </c>
      <c r="B6245" s="160" t="s">
        <v>7401</v>
      </c>
      <c r="E6245" s="227">
        <v>43404</v>
      </c>
      <c r="F6245" s="228">
        <v>0</v>
      </c>
      <c r="G6245" s="229">
        <v>3.4000000000000002E-2</v>
      </c>
    </row>
    <row r="6246" spans="1:7" x14ac:dyDescent="0.25">
      <c r="A6246" s="160" t="s">
        <v>7391</v>
      </c>
      <c r="B6246" s="160" t="s">
        <v>7402</v>
      </c>
      <c r="E6246" s="227">
        <v>43434</v>
      </c>
      <c r="F6246" s="228">
        <v>0</v>
      </c>
      <c r="G6246" s="229">
        <v>3.4000000000000002E-2</v>
      </c>
    </row>
    <row r="6247" spans="1:7" x14ac:dyDescent="0.25">
      <c r="A6247" s="160" t="s">
        <v>7391</v>
      </c>
      <c r="B6247" s="160" t="s">
        <v>7403</v>
      </c>
      <c r="E6247" s="227">
        <v>43465</v>
      </c>
      <c r="F6247" s="228">
        <v>0</v>
      </c>
      <c r="G6247" s="229">
        <v>3.4000000000000002E-2</v>
      </c>
    </row>
    <row r="6248" spans="1:7" x14ac:dyDescent="0.25">
      <c r="A6248" s="160" t="s">
        <v>7404</v>
      </c>
      <c r="B6248" s="160" t="s">
        <v>7405</v>
      </c>
      <c r="E6248" s="227">
        <v>43131</v>
      </c>
      <c r="F6248" s="228">
        <v>0</v>
      </c>
      <c r="G6248" s="229">
        <v>3.4000000000000002E-2</v>
      </c>
    </row>
    <row r="6249" spans="1:7" x14ac:dyDescent="0.25">
      <c r="A6249" s="160" t="s">
        <v>7404</v>
      </c>
      <c r="B6249" s="160" t="s">
        <v>7406</v>
      </c>
      <c r="E6249" s="227">
        <v>43159</v>
      </c>
      <c r="F6249" s="228">
        <v>0</v>
      </c>
      <c r="G6249" s="229">
        <v>3.4000000000000002E-2</v>
      </c>
    </row>
    <row r="6250" spans="1:7" x14ac:dyDescent="0.25">
      <c r="A6250" s="160" t="s">
        <v>7404</v>
      </c>
      <c r="B6250" s="160" t="s">
        <v>7407</v>
      </c>
      <c r="E6250" s="227">
        <v>43190</v>
      </c>
      <c r="F6250" s="228">
        <v>0</v>
      </c>
      <c r="G6250" s="229">
        <v>3.4000000000000002E-2</v>
      </c>
    </row>
    <row r="6251" spans="1:7" x14ac:dyDescent="0.25">
      <c r="A6251" s="160" t="s">
        <v>7404</v>
      </c>
      <c r="B6251" s="160" t="s">
        <v>7408</v>
      </c>
      <c r="E6251" s="227">
        <v>43220</v>
      </c>
      <c r="F6251" s="228">
        <v>0</v>
      </c>
      <c r="G6251" s="229">
        <v>3.4000000000000002E-2</v>
      </c>
    </row>
    <row r="6252" spans="1:7" x14ac:dyDescent="0.25">
      <c r="A6252" s="160" t="s">
        <v>7404</v>
      </c>
      <c r="B6252" s="160" t="s">
        <v>7409</v>
      </c>
      <c r="E6252" s="227">
        <v>43251</v>
      </c>
      <c r="F6252" s="228">
        <v>0</v>
      </c>
      <c r="G6252" s="229">
        <v>3.4000000000000002E-2</v>
      </c>
    </row>
    <row r="6253" spans="1:7" x14ac:dyDescent="0.25">
      <c r="A6253" s="160" t="s">
        <v>7404</v>
      </c>
      <c r="B6253" s="160" t="s">
        <v>7410</v>
      </c>
      <c r="E6253" s="227">
        <v>43281</v>
      </c>
      <c r="F6253" s="228">
        <v>0</v>
      </c>
      <c r="G6253" s="229">
        <v>3.4000000000000002E-2</v>
      </c>
    </row>
    <row r="6254" spans="1:7" x14ac:dyDescent="0.25">
      <c r="A6254" s="160" t="s">
        <v>7404</v>
      </c>
      <c r="B6254" s="160" t="s">
        <v>7411</v>
      </c>
      <c r="E6254" s="227">
        <v>43312</v>
      </c>
      <c r="F6254" s="228">
        <v>0</v>
      </c>
      <c r="G6254" s="229">
        <v>3.4000000000000002E-2</v>
      </c>
    </row>
    <row r="6255" spans="1:7" x14ac:dyDescent="0.25">
      <c r="A6255" s="160" t="s">
        <v>7404</v>
      </c>
      <c r="B6255" s="160" t="s">
        <v>7412</v>
      </c>
      <c r="E6255" s="227">
        <v>43343</v>
      </c>
      <c r="F6255" s="228">
        <v>0</v>
      </c>
      <c r="G6255" s="229">
        <v>3.4000000000000002E-2</v>
      </c>
    </row>
    <row r="6256" spans="1:7" x14ac:dyDescent="0.25">
      <c r="A6256" s="160" t="s">
        <v>7404</v>
      </c>
      <c r="B6256" s="160" t="s">
        <v>7413</v>
      </c>
      <c r="E6256" s="227">
        <v>43373</v>
      </c>
      <c r="F6256" s="228">
        <v>0</v>
      </c>
      <c r="G6256" s="229">
        <v>3.4000000000000002E-2</v>
      </c>
    </row>
    <row r="6257" spans="1:7" x14ac:dyDescent="0.25">
      <c r="A6257" s="160" t="s">
        <v>7404</v>
      </c>
      <c r="B6257" s="160" t="s">
        <v>7414</v>
      </c>
      <c r="E6257" s="227">
        <v>43404</v>
      </c>
      <c r="F6257" s="228">
        <v>0</v>
      </c>
      <c r="G6257" s="229">
        <v>3.4000000000000002E-2</v>
      </c>
    </row>
    <row r="6258" spans="1:7" x14ac:dyDescent="0.25">
      <c r="A6258" s="160" t="s">
        <v>7404</v>
      </c>
      <c r="B6258" s="160" t="s">
        <v>7415</v>
      </c>
      <c r="E6258" s="227">
        <v>43434</v>
      </c>
      <c r="F6258" s="228">
        <v>0</v>
      </c>
      <c r="G6258" s="229">
        <v>3.4000000000000002E-2</v>
      </c>
    </row>
    <row r="6259" spans="1:7" x14ac:dyDescent="0.25">
      <c r="A6259" s="160" t="s">
        <v>7404</v>
      </c>
      <c r="B6259" s="160" t="s">
        <v>7416</v>
      </c>
      <c r="E6259" s="227">
        <v>43465</v>
      </c>
      <c r="F6259" s="228">
        <v>0</v>
      </c>
      <c r="G6259" s="229">
        <v>3.4000000000000002E-2</v>
      </c>
    </row>
    <row r="6260" spans="1:7" x14ac:dyDescent="0.25">
      <c r="A6260" s="160" t="s">
        <v>7417</v>
      </c>
      <c r="B6260" s="160" t="s">
        <v>7418</v>
      </c>
      <c r="E6260" s="227">
        <v>43131</v>
      </c>
      <c r="F6260" s="228">
        <v>0</v>
      </c>
      <c r="G6260" s="229">
        <v>3.4000000000000002E-2</v>
      </c>
    </row>
    <row r="6261" spans="1:7" x14ac:dyDescent="0.25">
      <c r="A6261" s="160" t="s">
        <v>7417</v>
      </c>
      <c r="B6261" s="160" t="s">
        <v>7419</v>
      </c>
      <c r="E6261" s="227">
        <v>43159</v>
      </c>
      <c r="F6261" s="228">
        <v>0</v>
      </c>
      <c r="G6261" s="229">
        <v>3.4000000000000002E-2</v>
      </c>
    </row>
    <row r="6262" spans="1:7" x14ac:dyDescent="0.25">
      <c r="A6262" s="160" t="s">
        <v>7417</v>
      </c>
      <c r="B6262" s="160" t="s">
        <v>7420</v>
      </c>
      <c r="E6262" s="227">
        <v>43190</v>
      </c>
      <c r="F6262" s="228">
        <v>0</v>
      </c>
      <c r="G6262" s="229">
        <v>3.4000000000000002E-2</v>
      </c>
    </row>
    <row r="6263" spans="1:7" x14ac:dyDescent="0.25">
      <c r="A6263" s="160" t="s">
        <v>7417</v>
      </c>
      <c r="B6263" s="160" t="s">
        <v>7421</v>
      </c>
      <c r="E6263" s="227">
        <v>43220</v>
      </c>
      <c r="F6263" s="228">
        <v>0</v>
      </c>
      <c r="G6263" s="229">
        <v>3.4000000000000002E-2</v>
      </c>
    </row>
    <row r="6264" spans="1:7" x14ac:dyDescent="0.25">
      <c r="A6264" s="160" t="s">
        <v>7417</v>
      </c>
      <c r="B6264" s="160" t="s">
        <v>7422</v>
      </c>
      <c r="E6264" s="227">
        <v>43251</v>
      </c>
      <c r="F6264" s="228">
        <v>0</v>
      </c>
      <c r="G6264" s="229">
        <v>3.4000000000000002E-2</v>
      </c>
    </row>
    <row r="6265" spans="1:7" x14ac:dyDescent="0.25">
      <c r="A6265" s="160" t="s">
        <v>7417</v>
      </c>
      <c r="B6265" s="160" t="s">
        <v>7423</v>
      </c>
      <c r="E6265" s="227">
        <v>43281</v>
      </c>
      <c r="F6265" s="228">
        <v>0</v>
      </c>
      <c r="G6265" s="229">
        <v>3.4000000000000002E-2</v>
      </c>
    </row>
    <row r="6266" spans="1:7" x14ac:dyDescent="0.25">
      <c r="A6266" s="160" t="s">
        <v>7417</v>
      </c>
      <c r="B6266" s="160" t="s">
        <v>7424</v>
      </c>
      <c r="E6266" s="227">
        <v>43312</v>
      </c>
      <c r="F6266" s="228">
        <v>0</v>
      </c>
      <c r="G6266" s="229">
        <v>3.4000000000000002E-2</v>
      </c>
    </row>
    <row r="6267" spans="1:7" x14ac:dyDescent="0.25">
      <c r="A6267" s="160" t="s">
        <v>7417</v>
      </c>
      <c r="B6267" s="160" t="s">
        <v>7425</v>
      </c>
      <c r="E6267" s="227">
        <v>43343</v>
      </c>
      <c r="F6267" s="228">
        <v>0</v>
      </c>
      <c r="G6267" s="229">
        <v>3.4000000000000002E-2</v>
      </c>
    </row>
    <row r="6268" spans="1:7" x14ac:dyDescent="0.25">
      <c r="A6268" s="160" t="s">
        <v>7417</v>
      </c>
      <c r="B6268" s="160" t="s">
        <v>7426</v>
      </c>
      <c r="E6268" s="227">
        <v>43373</v>
      </c>
      <c r="F6268" s="228">
        <v>0</v>
      </c>
      <c r="G6268" s="229">
        <v>3.4000000000000002E-2</v>
      </c>
    </row>
    <row r="6269" spans="1:7" x14ac:dyDescent="0.25">
      <c r="A6269" s="160" t="s">
        <v>7417</v>
      </c>
      <c r="B6269" s="160" t="s">
        <v>7427</v>
      </c>
      <c r="E6269" s="227">
        <v>43404</v>
      </c>
      <c r="F6269" s="228">
        <v>0</v>
      </c>
      <c r="G6269" s="229">
        <v>3.4000000000000002E-2</v>
      </c>
    </row>
    <row r="6270" spans="1:7" x14ac:dyDescent="0.25">
      <c r="A6270" s="160" t="s">
        <v>7417</v>
      </c>
      <c r="B6270" s="160" t="s">
        <v>7428</v>
      </c>
      <c r="E6270" s="227">
        <v>43434</v>
      </c>
      <c r="F6270" s="228">
        <v>0</v>
      </c>
      <c r="G6270" s="229">
        <v>3.4000000000000002E-2</v>
      </c>
    </row>
    <row r="6271" spans="1:7" x14ac:dyDescent="0.25">
      <c r="A6271" s="160" t="s">
        <v>7417</v>
      </c>
      <c r="B6271" s="160" t="s">
        <v>7429</v>
      </c>
      <c r="E6271" s="227">
        <v>43465</v>
      </c>
      <c r="F6271" s="228">
        <v>0</v>
      </c>
      <c r="G6271" s="229">
        <v>3.4000000000000002E-2</v>
      </c>
    </row>
    <row r="6272" spans="1:7" x14ac:dyDescent="0.25">
      <c r="A6272" s="160" t="s">
        <v>7430</v>
      </c>
      <c r="B6272" s="160" t="s">
        <v>7431</v>
      </c>
      <c r="E6272" s="227">
        <v>43131</v>
      </c>
      <c r="F6272" s="228">
        <v>214026.97</v>
      </c>
      <c r="G6272" s="229">
        <v>3.4000000000000002E-2</v>
      </c>
    </row>
    <row r="6273" spans="1:7" x14ac:dyDescent="0.25">
      <c r="A6273" s="160" t="s">
        <v>7430</v>
      </c>
      <c r="B6273" s="160" t="s">
        <v>7432</v>
      </c>
      <c r="E6273" s="227">
        <v>43159</v>
      </c>
      <c r="F6273" s="228">
        <v>214026.97</v>
      </c>
      <c r="G6273" s="229">
        <v>3.4000000000000002E-2</v>
      </c>
    </row>
    <row r="6274" spans="1:7" x14ac:dyDescent="0.25">
      <c r="A6274" s="160" t="s">
        <v>7430</v>
      </c>
      <c r="B6274" s="160" t="s">
        <v>7433</v>
      </c>
      <c r="E6274" s="227">
        <v>43190</v>
      </c>
      <c r="F6274" s="228">
        <v>214026.97</v>
      </c>
      <c r="G6274" s="229">
        <v>3.4000000000000002E-2</v>
      </c>
    </row>
    <row r="6275" spans="1:7" x14ac:dyDescent="0.25">
      <c r="A6275" s="160" t="s">
        <v>7430</v>
      </c>
      <c r="B6275" s="160" t="s">
        <v>7434</v>
      </c>
      <c r="E6275" s="227">
        <v>43220</v>
      </c>
      <c r="F6275" s="228">
        <v>214026.97</v>
      </c>
      <c r="G6275" s="229">
        <v>3.4000000000000002E-2</v>
      </c>
    </row>
    <row r="6276" spans="1:7" x14ac:dyDescent="0.25">
      <c r="A6276" s="160" t="s">
        <v>7430</v>
      </c>
      <c r="B6276" s="160" t="s">
        <v>7435</v>
      </c>
      <c r="E6276" s="227">
        <v>43251</v>
      </c>
      <c r="F6276" s="228">
        <v>214026.97</v>
      </c>
      <c r="G6276" s="229">
        <v>3.4000000000000002E-2</v>
      </c>
    </row>
    <row r="6277" spans="1:7" x14ac:dyDescent="0.25">
      <c r="A6277" s="160" t="s">
        <v>7430</v>
      </c>
      <c r="B6277" s="160" t="s">
        <v>7436</v>
      </c>
      <c r="E6277" s="227">
        <v>43281</v>
      </c>
      <c r="F6277" s="228">
        <v>214026.97</v>
      </c>
      <c r="G6277" s="229">
        <v>3.4000000000000002E-2</v>
      </c>
    </row>
    <row r="6278" spans="1:7" x14ac:dyDescent="0.25">
      <c r="A6278" s="160" t="s">
        <v>7430</v>
      </c>
      <c r="B6278" s="160" t="s">
        <v>7437</v>
      </c>
      <c r="E6278" s="227">
        <v>43312</v>
      </c>
      <c r="F6278" s="228">
        <v>214026.97</v>
      </c>
      <c r="G6278" s="229">
        <v>3.4000000000000002E-2</v>
      </c>
    </row>
    <row r="6279" spans="1:7" x14ac:dyDescent="0.25">
      <c r="A6279" s="160" t="s">
        <v>7430</v>
      </c>
      <c r="B6279" s="160" t="s">
        <v>7438</v>
      </c>
      <c r="E6279" s="227">
        <v>43343</v>
      </c>
      <c r="F6279" s="228">
        <v>214026.97</v>
      </c>
      <c r="G6279" s="229">
        <v>3.4000000000000002E-2</v>
      </c>
    </row>
    <row r="6280" spans="1:7" x14ac:dyDescent="0.25">
      <c r="A6280" s="160" t="s">
        <v>7430</v>
      </c>
      <c r="B6280" s="160" t="s">
        <v>7439</v>
      </c>
      <c r="E6280" s="227">
        <v>43373</v>
      </c>
      <c r="F6280" s="228">
        <v>214026.97</v>
      </c>
      <c r="G6280" s="229">
        <v>3.4000000000000002E-2</v>
      </c>
    </row>
    <row r="6281" spans="1:7" x14ac:dyDescent="0.25">
      <c r="A6281" s="160" t="s">
        <v>7430</v>
      </c>
      <c r="B6281" s="160" t="s">
        <v>7440</v>
      </c>
      <c r="E6281" s="227">
        <v>43404</v>
      </c>
      <c r="F6281" s="228">
        <v>214026.97</v>
      </c>
      <c r="G6281" s="229">
        <v>3.4000000000000002E-2</v>
      </c>
    </row>
    <row r="6282" spans="1:7" x14ac:dyDescent="0.25">
      <c r="A6282" s="160" t="s">
        <v>7430</v>
      </c>
      <c r="B6282" s="160" t="s">
        <v>7441</v>
      </c>
      <c r="E6282" s="227">
        <v>43434</v>
      </c>
      <c r="F6282" s="228">
        <v>214026.97</v>
      </c>
      <c r="G6282" s="229">
        <v>3.4000000000000002E-2</v>
      </c>
    </row>
    <row r="6283" spans="1:7" x14ac:dyDescent="0.25">
      <c r="A6283" s="160" t="s">
        <v>7430</v>
      </c>
      <c r="B6283" s="160" t="s">
        <v>7442</v>
      </c>
      <c r="E6283" s="227">
        <v>43465</v>
      </c>
      <c r="F6283" s="228">
        <v>214026.97</v>
      </c>
      <c r="G6283" s="229">
        <v>3.4000000000000002E-2</v>
      </c>
    </row>
    <row r="6284" spans="1:7" x14ac:dyDescent="0.25">
      <c r="A6284" s="160" t="s">
        <v>7443</v>
      </c>
      <c r="B6284" s="160" t="s">
        <v>7444</v>
      </c>
      <c r="E6284" s="227">
        <v>43131</v>
      </c>
      <c r="F6284" s="228">
        <v>49006.68</v>
      </c>
      <c r="G6284" s="229">
        <v>3.0900000000000004E-2</v>
      </c>
    </row>
    <row r="6285" spans="1:7" x14ac:dyDescent="0.25">
      <c r="A6285" s="160" t="s">
        <v>7443</v>
      </c>
      <c r="B6285" s="160" t="s">
        <v>7445</v>
      </c>
      <c r="E6285" s="227">
        <v>43159</v>
      </c>
      <c r="F6285" s="228">
        <v>49006.68</v>
      </c>
      <c r="G6285" s="229">
        <v>3.0900000000000004E-2</v>
      </c>
    </row>
    <row r="6286" spans="1:7" x14ac:dyDescent="0.25">
      <c r="A6286" s="160" t="s">
        <v>7443</v>
      </c>
      <c r="B6286" s="160" t="s">
        <v>7446</v>
      </c>
      <c r="E6286" s="227">
        <v>43190</v>
      </c>
      <c r="F6286" s="228">
        <v>49006.68</v>
      </c>
      <c r="G6286" s="229">
        <v>3.0900000000000004E-2</v>
      </c>
    </row>
    <row r="6287" spans="1:7" x14ac:dyDescent="0.25">
      <c r="A6287" s="160" t="s">
        <v>7443</v>
      </c>
      <c r="B6287" s="160" t="s">
        <v>7447</v>
      </c>
      <c r="E6287" s="227">
        <v>43220</v>
      </c>
      <c r="F6287" s="228">
        <v>49006.68</v>
      </c>
      <c r="G6287" s="229">
        <v>3.0900000000000004E-2</v>
      </c>
    </row>
    <row r="6288" spans="1:7" x14ac:dyDescent="0.25">
      <c r="A6288" s="160" t="s">
        <v>7443</v>
      </c>
      <c r="B6288" s="160" t="s">
        <v>7448</v>
      </c>
      <c r="E6288" s="227">
        <v>43251</v>
      </c>
      <c r="F6288" s="228">
        <v>49006.68</v>
      </c>
      <c r="G6288" s="229">
        <v>3.0900000000000004E-2</v>
      </c>
    </row>
    <row r="6289" spans="1:7" x14ac:dyDescent="0.25">
      <c r="A6289" s="160" t="s">
        <v>7443</v>
      </c>
      <c r="B6289" s="160" t="s">
        <v>7449</v>
      </c>
      <c r="E6289" s="227">
        <v>43281</v>
      </c>
      <c r="F6289" s="228">
        <v>49006.68</v>
      </c>
      <c r="G6289" s="229">
        <v>3.0900000000000004E-2</v>
      </c>
    </row>
    <row r="6290" spans="1:7" x14ac:dyDescent="0.25">
      <c r="A6290" s="160" t="s">
        <v>7443</v>
      </c>
      <c r="B6290" s="160" t="s">
        <v>7450</v>
      </c>
      <c r="E6290" s="227">
        <v>43312</v>
      </c>
      <c r="F6290" s="228">
        <v>49006.68</v>
      </c>
      <c r="G6290" s="229">
        <v>3.0900000000000004E-2</v>
      </c>
    </row>
    <row r="6291" spans="1:7" x14ac:dyDescent="0.25">
      <c r="A6291" s="160" t="s">
        <v>7443</v>
      </c>
      <c r="B6291" s="160" t="s">
        <v>7451</v>
      </c>
      <c r="E6291" s="227">
        <v>43343</v>
      </c>
      <c r="F6291" s="228">
        <v>49006.68</v>
      </c>
      <c r="G6291" s="229">
        <v>3.0900000000000004E-2</v>
      </c>
    </row>
    <row r="6292" spans="1:7" x14ac:dyDescent="0.25">
      <c r="A6292" s="160" t="s">
        <v>7443</v>
      </c>
      <c r="B6292" s="160" t="s">
        <v>7452</v>
      </c>
      <c r="E6292" s="227">
        <v>43373</v>
      </c>
      <c r="F6292" s="228">
        <v>49006.68</v>
      </c>
      <c r="G6292" s="229">
        <v>3.0900000000000004E-2</v>
      </c>
    </row>
    <row r="6293" spans="1:7" x14ac:dyDescent="0.25">
      <c r="A6293" s="160" t="s">
        <v>7443</v>
      </c>
      <c r="B6293" s="160" t="s">
        <v>7453</v>
      </c>
      <c r="E6293" s="227">
        <v>43404</v>
      </c>
      <c r="F6293" s="228">
        <v>49006.68</v>
      </c>
      <c r="G6293" s="229">
        <v>3.0900000000000004E-2</v>
      </c>
    </row>
    <row r="6294" spans="1:7" x14ac:dyDescent="0.25">
      <c r="A6294" s="160" t="s">
        <v>7443</v>
      </c>
      <c r="B6294" s="160" t="s">
        <v>7454</v>
      </c>
      <c r="E6294" s="227">
        <v>43434</v>
      </c>
      <c r="F6294" s="228">
        <v>49006.68</v>
      </c>
      <c r="G6294" s="229">
        <v>3.0900000000000004E-2</v>
      </c>
    </row>
    <row r="6295" spans="1:7" x14ac:dyDescent="0.25">
      <c r="A6295" s="160" t="s">
        <v>7443</v>
      </c>
      <c r="B6295" s="160" t="s">
        <v>7455</v>
      </c>
      <c r="E6295" s="227">
        <v>43465</v>
      </c>
      <c r="F6295" s="228">
        <v>49006.68</v>
      </c>
      <c r="G6295" s="229">
        <v>3.0900000000000004E-2</v>
      </c>
    </row>
    <row r="6296" spans="1:7" x14ac:dyDescent="0.25">
      <c r="A6296" s="160" t="s">
        <v>7456</v>
      </c>
      <c r="B6296" s="160" t="s">
        <v>7457</v>
      </c>
      <c r="E6296" s="227">
        <v>43131</v>
      </c>
      <c r="F6296" s="228">
        <v>88691.66</v>
      </c>
      <c r="G6296" s="229">
        <v>3.0900000000000004E-2</v>
      </c>
    </row>
    <row r="6297" spans="1:7" x14ac:dyDescent="0.25">
      <c r="A6297" s="160" t="s">
        <v>7456</v>
      </c>
      <c r="B6297" s="160" t="s">
        <v>7458</v>
      </c>
      <c r="E6297" s="227">
        <v>43159</v>
      </c>
      <c r="F6297" s="228">
        <v>88691.66</v>
      </c>
      <c r="G6297" s="229">
        <v>3.0900000000000004E-2</v>
      </c>
    </row>
    <row r="6298" spans="1:7" x14ac:dyDescent="0.25">
      <c r="A6298" s="160" t="s">
        <v>7456</v>
      </c>
      <c r="B6298" s="160" t="s">
        <v>7459</v>
      </c>
      <c r="E6298" s="227">
        <v>43190</v>
      </c>
      <c r="F6298" s="228">
        <v>88691.66</v>
      </c>
      <c r="G6298" s="229">
        <v>3.0900000000000004E-2</v>
      </c>
    </row>
    <row r="6299" spans="1:7" x14ac:dyDescent="0.25">
      <c r="A6299" s="160" t="s">
        <v>7456</v>
      </c>
      <c r="B6299" s="160" t="s">
        <v>7460</v>
      </c>
      <c r="E6299" s="227">
        <v>43220</v>
      </c>
      <c r="F6299" s="228">
        <v>88691.66</v>
      </c>
      <c r="G6299" s="229">
        <v>3.0900000000000004E-2</v>
      </c>
    </row>
    <row r="6300" spans="1:7" x14ac:dyDescent="0.25">
      <c r="A6300" s="160" t="s">
        <v>7456</v>
      </c>
      <c r="B6300" s="160" t="s">
        <v>7461</v>
      </c>
      <c r="E6300" s="227">
        <v>43251</v>
      </c>
      <c r="F6300" s="228">
        <v>88691.66</v>
      </c>
      <c r="G6300" s="229">
        <v>3.0900000000000004E-2</v>
      </c>
    </row>
    <row r="6301" spans="1:7" x14ac:dyDescent="0.25">
      <c r="A6301" s="160" t="s">
        <v>7456</v>
      </c>
      <c r="B6301" s="160" t="s">
        <v>7462</v>
      </c>
      <c r="E6301" s="227">
        <v>43281</v>
      </c>
      <c r="F6301" s="228">
        <v>88691.66</v>
      </c>
      <c r="G6301" s="229">
        <v>3.0900000000000004E-2</v>
      </c>
    </row>
    <row r="6302" spans="1:7" x14ac:dyDescent="0.25">
      <c r="A6302" s="160" t="s">
        <v>7456</v>
      </c>
      <c r="B6302" s="160" t="s">
        <v>7463</v>
      </c>
      <c r="E6302" s="227">
        <v>43312</v>
      </c>
      <c r="F6302" s="228">
        <v>88691.66</v>
      </c>
      <c r="G6302" s="229">
        <v>3.0900000000000004E-2</v>
      </c>
    </row>
    <row r="6303" spans="1:7" x14ac:dyDescent="0.25">
      <c r="A6303" s="160" t="s">
        <v>7456</v>
      </c>
      <c r="B6303" s="160" t="s">
        <v>7464</v>
      </c>
      <c r="E6303" s="227">
        <v>43343</v>
      </c>
      <c r="F6303" s="228">
        <v>88691.66</v>
      </c>
      <c r="G6303" s="229">
        <v>3.0900000000000004E-2</v>
      </c>
    </row>
    <row r="6304" spans="1:7" x14ac:dyDescent="0.25">
      <c r="A6304" s="160" t="s">
        <v>7456</v>
      </c>
      <c r="B6304" s="160" t="s">
        <v>7465</v>
      </c>
      <c r="E6304" s="227">
        <v>43373</v>
      </c>
      <c r="F6304" s="228">
        <v>88691.66</v>
      </c>
      <c r="G6304" s="229">
        <v>3.0900000000000004E-2</v>
      </c>
    </row>
    <row r="6305" spans="1:7" x14ac:dyDescent="0.25">
      <c r="A6305" s="160" t="s">
        <v>7456</v>
      </c>
      <c r="B6305" s="160" t="s">
        <v>7466</v>
      </c>
      <c r="E6305" s="227">
        <v>43404</v>
      </c>
      <c r="F6305" s="228">
        <v>88691.66</v>
      </c>
      <c r="G6305" s="229">
        <v>3.0900000000000004E-2</v>
      </c>
    </row>
    <row r="6306" spans="1:7" x14ac:dyDescent="0.25">
      <c r="A6306" s="160" t="s">
        <v>7456</v>
      </c>
      <c r="B6306" s="160" t="s">
        <v>7467</v>
      </c>
      <c r="E6306" s="227">
        <v>43434</v>
      </c>
      <c r="F6306" s="228">
        <v>88691.66</v>
      </c>
      <c r="G6306" s="229">
        <v>3.0900000000000004E-2</v>
      </c>
    </row>
    <row r="6307" spans="1:7" x14ac:dyDescent="0.25">
      <c r="A6307" s="160" t="s">
        <v>7456</v>
      </c>
      <c r="B6307" s="160" t="s">
        <v>7468</v>
      </c>
      <c r="E6307" s="227">
        <v>43465</v>
      </c>
      <c r="F6307" s="228">
        <v>88691.66</v>
      </c>
      <c r="G6307" s="229">
        <v>3.0900000000000004E-2</v>
      </c>
    </row>
    <row r="6308" spans="1:7" x14ac:dyDescent="0.25">
      <c r="A6308" s="160" t="s">
        <v>7469</v>
      </c>
      <c r="B6308" s="160" t="s">
        <v>7470</v>
      </c>
      <c r="E6308" s="227">
        <v>43131</v>
      </c>
      <c r="F6308" s="228">
        <v>1544998.62</v>
      </c>
      <c r="G6308" s="229">
        <v>3.0900000000000004E-2</v>
      </c>
    </row>
    <row r="6309" spans="1:7" x14ac:dyDescent="0.25">
      <c r="A6309" s="160" t="s">
        <v>7469</v>
      </c>
      <c r="B6309" s="160" t="s">
        <v>7471</v>
      </c>
      <c r="E6309" s="227">
        <v>43159</v>
      </c>
      <c r="F6309" s="228">
        <v>1544998.62</v>
      </c>
      <c r="G6309" s="229">
        <v>3.0900000000000004E-2</v>
      </c>
    </row>
    <row r="6310" spans="1:7" x14ac:dyDescent="0.25">
      <c r="A6310" s="160" t="s">
        <v>7469</v>
      </c>
      <c r="B6310" s="160" t="s">
        <v>7472</v>
      </c>
      <c r="E6310" s="227">
        <v>43190</v>
      </c>
      <c r="F6310" s="228">
        <v>1544998.62</v>
      </c>
      <c r="G6310" s="229">
        <v>3.0900000000000004E-2</v>
      </c>
    </row>
    <row r="6311" spans="1:7" x14ac:dyDescent="0.25">
      <c r="A6311" s="160" t="s">
        <v>7469</v>
      </c>
      <c r="B6311" s="160" t="s">
        <v>7473</v>
      </c>
      <c r="E6311" s="227">
        <v>43220</v>
      </c>
      <c r="F6311" s="228">
        <v>1544998.62</v>
      </c>
      <c r="G6311" s="229">
        <v>3.0900000000000004E-2</v>
      </c>
    </row>
    <row r="6312" spans="1:7" x14ac:dyDescent="0.25">
      <c r="A6312" s="160" t="s">
        <v>7469</v>
      </c>
      <c r="B6312" s="160" t="s">
        <v>7474</v>
      </c>
      <c r="E6312" s="227">
        <v>43251</v>
      </c>
      <c r="F6312" s="228">
        <v>1544998.62</v>
      </c>
      <c r="G6312" s="229">
        <v>3.0900000000000004E-2</v>
      </c>
    </row>
    <row r="6313" spans="1:7" x14ac:dyDescent="0.25">
      <c r="A6313" s="160" t="s">
        <v>7469</v>
      </c>
      <c r="B6313" s="160" t="s">
        <v>7475</v>
      </c>
      <c r="E6313" s="227">
        <v>43281</v>
      </c>
      <c r="F6313" s="228">
        <v>1544998.62</v>
      </c>
      <c r="G6313" s="229">
        <v>3.0900000000000004E-2</v>
      </c>
    </row>
    <row r="6314" spans="1:7" x14ac:dyDescent="0.25">
      <c r="A6314" s="160" t="s">
        <v>7469</v>
      </c>
      <c r="B6314" s="160" t="s">
        <v>7476</v>
      </c>
      <c r="E6314" s="227">
        <v>43312</v>
      </c>
      <c r="F6314" s="228">
        <v>1544998.62</v>
      </c>
      <c r="G6314" s="229">
        <v>3.0900000000000004E-2</v>
      </c>
    </row>
    <row r="6315" spans="1:7" x14ac:dyDescent="0.25">
      <c r="A6315" s="160" t="s">
        <v>7469</v>
      </c>
      <c r="B6315" s="160" t="s">
        <v>7477</v>
      </c>
      <c r="E6315" s="227">
        <v>43343</v>
      </c>
      <c r="F6315" s="228">
        <v>1544998.62</v>
      </c>
      <c r="G6315" s="229">
        <v>3.0900000000000004E-2</v>
      </c>
    </row>
    <row r="6316" spans="1:7" x14ac:dyDescent="0.25">
      <c r="A6316" s="160" t="s">
        <v>7469</v>
      </c>
      <c r="B6316" s="160" t="s">
        <v>7478</v>
      </c>
      <c r="E6316" s="227">
        <v>43373</v>
      </c>
      <c r="F6316" s="228">
        <v>1544998.62</v>
      </c>
      <c r="G6316" s="229">
        <v>3.0900000000000004E-2</v>
      </c>
    </row>
    <row r="6317" spans="1:7" x14ac:dyDescent="0.25">
      <c r="A6317" s="160" t="s">
        <v>7469</v>
      </c>
      <c r="B6317" s="160" t="s">
        <v>7479</v>
      </c>
      <c r="E6317" s="227">
        <v>43404</v>
      </c>
      <c r="F6317" s="228">
        <v>1544998.62</v>
      </c>
      <c r="G6317" s="229">
        <v>3.0900000000000004E-2</v>
      </c>
    </row>
    <row r="6318" spans="1:7" x14ac:dyDescent="0.25">
      <c r="A6318" s="160" t="s">
        <v>7469</v>
      </c>
      <c r="B6318" s="160" t="s">
        <v>7480</v>
      </c>
      <c r="E6318" s="227">
        <v>43434</v>
      </c>
      <c r="F6318" s="228">
        <v>1544998.62</v>
      </c>
      <c r="G6318" s="229">
        <v>3.0900000000000004E-2</v>
      </c>
    </row>
    <row r="6319" spans="1:7" x14ac:dyDescent="0.25">
      <c r="A6319" s="160" t="s">
        <v>7469</v>
      </c>
      <c r="B6319" s="160" t="s">
        <v>7481</v>
      </c>
      <c r="E6319" s="227">
        <v>43465</v>
      </c>
      <c r="F6319" s="228">
        <v>1544998.62</v>
      </c>
      <c r="G6319" s="229">
        <v>3.0900000000000004E-2</v>
      </c>
    </row>
    <row r="6320" spans="1:7" x14ac:dyDescent="0.25">
      <c r="A6320" s="160" t="s">
        <v>7482</v>
      </c>
      <c r="B6320" s="160" t="s">
        <v>7483</v>
      </c>
      <c r="E6320" s="227">
        <v>43131</v>
      </c>
      <c r="F6320" s="228">
        <v>11360.29</v>
      </c>
      <c r="G6320" s="229">
        <v>3.0900000000000004E-2</v>
      </c>
    </row>
    <row r="6321" spans="1:7" x14ac:dyDescent="0.25">
      <c r="A6321" s="160" t="s">
        <v>7482</v>
      </c>
      <c r="B6321" s="160" t="s">
        <v>7484</v>
      </c>
      <c r="E6321" s="227">
        <v>43159</v>
      </c>
      <c r="F6321" s="228">
        <v>11360.29</v>
      </c>
      <c r="G6321" s="229">
        <v>3.0900000000000004E-2</v>
      </c>
    </row>
    <row r="6322" spans="1:7" x14ac:dyDescent="0.25">
      <c r="A6322" s="160" t="s">
        <v>7482</v>
      </c>
      <c r="B6322" s="160" t="s">
        <v>7485</v>
      </c>
      <c r="E6322" s="227">
        <v>43190</v>
      </c>
      <c r="F6322" s="228">
        <v>11360.29</v>
      </c>
      <c r="G6322" s="229">
        <v>3.0900000000000004E-2</v>
      </c>
    </row>
    <row r="6323" spans="1:7" x14ac:dyDescent="0.25">
      <c r="A6323" s="160" t="s">
        <v>7482</v>
      </c>
      <c r="B6323" s="160" t="s">
        <v>7486</v>
      </c>
      <c r="E6323" s="227">
        <v>43220</v>
      </c>
      <c r="F6323" s="228">
        <v>11360.29</v>
      </c>
      <c r="G6323" s="229">
        <v>3.0900000000000004E-2</v>
      </c>
    </row>
    <row r="6324" spans="1:7" x14ac:dyDescent="0.25">
      <c r="A6324" s="160" t="s">
        <v>7482</v>
      </c>
      <c r="B6324" s="160" t="s">
        <v>7487</v>
      </c>
      <c r="E6324" s="227">
        <v>43251</v>
      </c>
      <c r="F6324" s="228">
        <v>11360.29</v>
      </c>
      <c r="G6324" s="229">
        <v>3.0900000000000004E-2</v>
      </c>
    </row>
    <row r="6325" spans="1:7" x14ac:dyDescent="0.25">
      <c r="A6325" s="160" t="s">
        <v>7482</v>
      </c>
      <c r="B6325" s="160" t="s">
        <v>7488</v>
      </c>
      <c r="E6325" s="227">
        <v>43281</v>
      </c>
      <c r="F6325" s="228">
        <v>11360.29</v>
      </c>
      <c r="G6325" s="229">
        <v>3.0900000000000004E-2</v>
      </c>
    </row>
    <row r="6326" spans="1:7" x14ac:dyDescent="0.25">
      <c r="A6326" s="160" t="s">
        <v>7482</v>
      </c>
      <c r="B6326" s="160" t="s">
        <v>7489</v>
      </c>
      <c r="E6326" s="227">
        <v>43312</v>
      </c>
      <c r="F6326" s="228">
        <v>11360.29</v>
      </c>
      <c r="G6326" s="229">
        <v>3.0900000000000004E-2</v>
      </c>
    </row>
    <row r="6327" spans="1:7" x14ac:dyDescent="0.25">
      <c r="A6327" s="160" t="s">
        <v>7482</v>
      </c>
      <c r="B6327" s="160" t="s">
        <v>7490</v>
      </c>
      <c r="E6327" s="227">
        <v>43343</v>
      </c>
      <c r="F6327" s="228">
        <v>11360.29</v>
      </c>
      <c r="G6327" s="229">
        <v>3.0900000000000004E-2</v>
      </c>
    </row>
    <row r="6328" spans="1:7" x14ac:dyDescent="0.25">
      <c r="A6328" s="160" t="s">
        <v>7482</v>
      </c>
      <c r="B6328" s="160" t="s">
        <v>7491</v>
      </c>
      <c r="E6328" s="227">
        <v>43373</v>
      </c>
      <c r="F6328" s="228">
        <v>11360.29</v>
      </c>
      <c r="G6328" s="229">
        <v>3.0900000000000004E-2</v>
      </c>
    </row>
    <row r="6329" spans="1:7" x14ac:dyDescent="0.25">
      <c r="A6329" s="160" t="s">
        <v>7482</v>
      </c>
      <c r="B6329" s="160" t="s">
        <v>7492</v>
      </c>
      <c r="E6329" s="227">
        <v>43404</v>
      </c>
      <c r="F6329" s="228">
        <v>11360.29</v>
      </c>
      <c r="G6329" s="229">
        <v>3.0900000000000004E-2</v>
      </c>
    </row>
    <row r="6330" spans="1:7" x14ac:dyDescent="0.25">
      <c r="A6330" s="160" t="s">
        <v>7482</v>
      </c>
      <c r="B6330" s="160" t="s">
        <v>7493</v>
      </c>
      <c r="E6330" s="227">
        <v>43434</v>
      </c>
      <c r="F6330" s="228">
        <v>11360.29</v>
      </c>
      <c r="G6330" s="229">
        <v>3.0900000000000004E-2</v>
      </c>
    </row>
    <row r="6331" spans="1:7" x14ac:dyDescent="0.25">
      <c r="A6331" s="160" t="s">
        <v>7482</v>
      </c>
      <c r="B6331" s="160" t="s">
        <v>7494</v>
      </c>
      <c r="E6331" s="227">
        <v>43465</v>
      </c>
      <c r="F6331" s="228">
        <v>11360.29</v>
      </c>
      <c r="G6331" s="229">
        <v>3.0900000000000004E-2</v>
      </c>
    </row>
    <row r="6332" spans="1:7" x14ac:dyDescent="0.25">
      <c r="A6332" s="160" t="s">
        <v>7495</v>
      </c>
      <c r="B6332" s="160" t="s">
        <v>7496</v>
      </c>
      <c r="E6332" s="227">
        <v>43131</v>
      </c>
      <c r="F6332" s="228">
        <v>935092.03</v>
      </c>
      <c r="G6332" s="229">
        <v>3.0900000000000004E-2</v>
      </c>
    </row>
    <row r="6333" spans="1:7" x14ac:dyDescent="0.25">
      <c r="A6333" s="160" t="s">
        <v>7495</v>
      </c>
      <c r="B6333" s="160" t="s">
        <v>7497</v>
      </c>
      <c r="E6333" s="227">
        <v>43159</v>
      </c>
      <c r="F6333" s="228">
        <v>935092.03</v>
      </c>
      <c r="G6333" s="229">
        <v>3.0900000000000004E-2</v>
      </c>
    </row>
    <row r="6334" spans="1:7" x14ac:dyDescent="0.25">
      <c r="A6334" s="160" t="s">
        <v>7495</v>
      </c>
      <c r="B6334" s="160" t="s">
        <v>7498</v>
      </c>
      <c r="E6334" s="227">
        <v>43190</v>
      </c>
      <c r="F6334" s="228">
        <v>935092.03</v>
      </c>
      <c r="G6334" s="229">
        <v>3.0900000000000004E-2</v>
      </c>
    </row>
    <row r="6335" spans="1:7" x14ac:dyDescent="0.25">
      <c r="A6335" s="160" t="s">
        <v>7495</v>
      </c>
      <c r="B6335" s="160" t="s">
        <v>7499</v>
      </c>
      <c r="E6335" s="227">
        <v>43220</v>
      </c>
      <c r="F6335" s="228">
        <v>935092.03</v>
      </c>
      <c r="G6335" s="229">
        <v>3.0900000000000004E-2</v>
      </c>
    </row>
    <row r="6336" spans="1:7" x14ac:dyDescent="0.25">
      <c r="A6336" s="160" t="s">
        <v>7495</v>
      </c>
      <c r="B6336" s="160" t="s">
        <v>7500</v>
      </c>
      <c r="E6336" s="227">
        <v>43251</v>
      </c>
      <c r="F6336" s="228">
        <v>935092.03</v>
      </c>
      <c r="G6336" s="229">
        <v>3.0900000000000004E-2</v>
      </c>
    </row>
    <row r="6337" spans="1:7" x14ac:dyDescent="0.25">
      <c r="A6337" s="160" t="s">
        <v>7495</v>
      </c>
      <c r="B6337" s="160" t="s">
        <v>7501</v>
      </c>
      <c r="E6337" s="227">
        <v>43281</v>
      </c>
      <c r="F6337" s="228">
        <v>935092.03</v>
      </c>
      <c r="G6337" s="229">
        <v>3.0900000000000004E-2</v>
      </c>
    </row>
    <row r="6338" spans="1:7" x14ac:dyDescent="0.25">
      <c r="A6338" s="160" t="s">
        <v>7495</v>
      </c>
      <c r="B6338" s="160" t="s">
        <v>7502</v>
      </c>
      <c r="E6338" s="227">
        <v>43312</v>
      </c>
      <c r="F6338" s="228">
        <v>935092.03</v>
      </c>
      <c r="G6338" s="229">
        <v>3.0900000000000004E-2</v>
      </c>
    </row>
    <row r="6339" spans="1:7" x14ac:dyDescent="0.25">
      <c r="A6339" s="160" t="s">
        <v>7495</v>
      </c>
      <c r="B6339" s="160" t="s">
        <v>7503</v>
      </c>
      <c r="E6339" s="227">
        <v>43343</v>
      </c>
      <c r="F6339" s="228">
        <v>935092.03</v>
      </c>
      <c r="G6339" s="229">
        <v>3.0900000000000004E-2</v>
      </c>
    </row>
    <row r="6340" spans="1:7" x14ac:dyDescent="0.25">
      <c r="A6340" s="160" t="s">
        <v>7495</v>
      </c>
      <c r="B6340" s="160" t="s">
        <v>7504</v>
      </c>
      <c r="E6340" s="227">
        <v>43373</v>
      </c>
      <c r="F6340" s="228">
        <v>935092.03</v>
      </c>
      <c r="G6340" s="229">
        <v>3.0900000000000004E-2</v>
      </c>
    </row>
    <row r="6341" spans="1:7" x14ac:dyDescent="0.25">
      <c r="A6341" s="160" t="s">
        <v>7495</v>
      </c>
      <c r="B6341" s="160" t="s">
        <v>7505</v>
      </c>
      <c r="E6341" s="227">
        <v>43404</v>
      </c>
      <c r="F6341" s="228">
        <v>935092.03</v>
      </c>
      <c r="G6341" s="229">
        <v>3.0900000000000004E-2</v>
      </c>
    </row>
    <row r="6342" spans="1:7" x14ac:dyDescent="0.25">
      <c r="A6342" s="160" t="s">
        <v>7495</v>
      </c>
      <c r="B6342" s="160" t="s">
        <v>7506</v>
      </c>
      <c r="E6342" s="227">
        <v>43434</v>
      </c>
      <c r="F6342" s="228">
        <v>935092.03</v>
      </c>
      <c r="G6342" s="229">
        <v>3.0900000000000004E-2</v>
      </c>
    </row>
    <row r="6343" spans="1:7" x14ac:dyDescent="0.25">
      <c r="A6343" s="160" t="s">
        <v>7495</v>
      </c>
      <c r="B6343" s="160" t="s">
        <v>7507</v>
      </c>
      <c r="E6343" s="227">
        <v>43465</v>
      </c>
      <c r="F6343" s="228">
        <v>935092.03</v>
      </c>
      <c r="G6343" s="229">
        <v>3.0900000000000004E-2</v>
      </c>
    </row>
    <row r="6344" spans="1:7" x14ac:dyDescent="0.25">
      <c r="A6344" s="160" t="s">
        <v>7508</v>
      </c>
      <c r="B6344" s="160" t="s">
        <v>7509</v>
      </c>
      <c r="E6344" s="227">
        <v>43131</v>
      </c>
      <c r="F6344" s="228">
        <v>19271.73</v>
      </c>
      <c r="G6344" s="229">
        <v>3.0900000000000004E-2</v>
      </c>
    </row>
    <row r="6345" spans="1:7" x14ac:dyDescent="0.25">
      <c r="A6345" s="160" t="s">
        <v>7508</v>
      </c>
      <c r="B6345" s="160" t="s">
        <v>7510</v>
      </c>
      <c r="E6345" s="227">
        <v>43159</v>
      </c>
      <c r="F6345" s="228">
        <v>19271.73</v>
      </c>
      <c r="G6345" s="229">
        <v>3.0900000000000004E-2</v>
      </c>
    </row>
    <row r="6346" spans="1:7" x14ac:dyDescent="0.25">
      <c r="A6346" s="160" t="s">
        <v>7508</v>
      </c>
      <c r="B6346" s="160" t="s">
        <v>7511</v>
      </c>
      <c r="E6346" s="227">
        <v>43190</v>
      </c>
      <c r="F6346" s="228">
        <v>19271.73</v>
      </c>
      <c r="G6346" s="229">
        <v>3.0900000000000004E-2</v>
      </c>
    </row>
    <row r="6347" spans="1:7" x14ac:dyDescent="0.25">
      <c r="A6347" s="160" t="s">
        <v>7508</v>
      </c>
      <c r="B6347" s="160" t="s">
        <v>7512</v>
      </c>
      <c r="E6347" s="227">
        <v>43220</v>
      </c>
      <c r="F6347" s="228">
        <v>19271.73</v>
      </c>
      <c r="G6347" s="229">
        <v>3.0900000000000004E-2</v>
      </c>
    </row>
    <row r="6348" spans="1:7" x14ac:dyDescent="0.25">
      <c r="A6348" s="160" t="s">
        <v>7508</v>
      </c>
      <c r="B6348" s="160" t="s">
        <v>7513</v>
      </c>
      <c r="E6348" s="227">
        <v>43251</v>
      </c>
      <c r="F6348" s="228">
        <v>19271.73</v>
      </c>
      <c r="G6348" s="229">
        <v>3.0900000000000004E-2</v>
      </c>
    </row>
    <row r="6349" spans="1:7" x14ac:dyDescent="0.25">
      <c r="A6349" s="160" t="s">
        <v>7508</v>
      </c>
      <c r="B6349" s="160" t="s">
        <v>7514</v>
      </c>
      <c r="E6349" s="227">
        <v>43281</v>
      </c>
      <c r="F6349" s="228">
        <v>19271.73</v>
      </c>
      <c r="G6349" s="229">
        <v>3.0900000000000004E-2</v>
      </c>
    </row>
    <row r="6350" spans="1:7" x14ac:dyDescent="0.25">
      <c r="A6350" s="160" t="s">
        <v>7508</v>
      </c>
      <c r="B6350" s="160" t="s">
        <v>7515</v>
      </c>
      <c r="E6350" s="227">
        <v>43312</v>
      </c>
      <c r="F6350" s="228">
        <v>19271.73</v>
      </c>
      <c r="G6350" s="229">
        <v>3.0900000000000004E-2</v>
      </c>
    </row>
    <row r="6351" spans="1:7" x14ac:dyDescent="0.25">
      <c r="A6351" s="160" t="s">
        <v>7508</v>
      </c>
      <c r="B6351" s="160" t="s">
        <v>7516</v>
      </c>
      <c r="E6351" s="227">
        <v>43343</v>
      </c>
      <c r="F6351" s="228">
        <v>19271.73</v>
      </c>
      <c r="G6351" s="229">
        <v>3.0900000000000004E-2</v>
      </c>
    </row>
    <row r="6352" spans="1:7" x14ac:dyDescent="0.25">
      <c r="A6352" s="160" t="s">
        <v>7508</v>
      </c>
      <c r="B6352" s="160" t="s">
        <v>7517</v>
      </c>
      <c r="E6352" s="227">
        <v>43373</v>
      </c>
      <c r="F6352" s="228">
        <v>19271.73</v>
      </c>
      <c r="G6352" s="229">
        <v>3.0900000000000004E-2</v>
      </c>
    </row>
    <row r="6353" spans="1:7" x14ac:dyDescent="0.25">
      <c r="A6353" s="160" t="s">
        <v>7508</v>
      </c>
      <c r="B6353" s="160" t="s">
        <v>7518</v>
      </c>
      <c r="E6353" s="227">
        <v>43404</v>
      </c>
      <c r="F6353" s="228">
        <v>19271.73</v>
      </c>
      <c r="G6353" s="229">
        <v>3.0900000000000004E-2</v>
      </c>
    </row>
    <row r="6354" spans="1:7" x14ac:dyDescent="0.25">
      <c r="A6354" s="160" t="s">
        <v>7508</v>
      </c>
      <c r="B6354" s="160" t="s">
        <v>7519</v>
      </c>
      <c r="E6354" s="227">
        <v>43434</v>
      </c>
      <c r="F6354" s="228">
        <v>19271.73</v>
      </c>
      <c r="G6354" s="229">
        <v>3.0900000000000004E-2</v>
      </c>
    </row>
    <row r="6355" spans="1:7" x14ac:dyDescent="0.25">
      <c r="A6355" s="160" t="s">
        <v>7508</v>
      </c>
      <c r="B6355" s="160" t="s">
        <v>7520</v>
      </c>
      <c r="E6355" s="227">
        <v>43465</v>
      </c>
      <c r="F6355" s="228">
        <v>19271.73</v>
      </c>
      <c r="G6355" s="229">
        <v>3.0900000000000004E-2</v>
      </c>
    </row>
    <row r="6356" spans="1:7" x14ac:dyDescent="0.25">
      <c r="A6356" s="160" t="s">
        <v>7521</v>
      </c>
      <c r="B6356" s="160" t="s">
        <v>7522</v>
      </c>
      <c r="E6356" s="227">
        <v>43131</v>
      </c>
      <c r="F6356" s="228">
        <v>235.61</v>
      </c>
      <c r="G6356" s="229">
        <v>3.0900000000000004E-2</v>
      </c>
    </row>
    <row r="6357" spans="1:7" x14ac:dyDescent="0.25">
      <c r="A6357" s="160" t="s">
        <v>7521</v>
      </c>
      <c r="B6357" s="160" t="s">
        <v>7523</v>
      </c>
      <c r="E6357" s="227">
        <v>43159</v>
      </c>
      <c r="F6357" s="228">
        <v>235.61</v>
      </c>
      <c r="G6357" s="229">
        <v>3.0900000000000004E-2</v>
      </c>
    </row>
    <row r="6358" spans="1:7" x14ac:dyDescent="0.25">
      <c r="A6358" s="160" t="s">
        <v>7521</v>
      </c>
      <c r="B6358" s="160" t="s">
        <v>7524</v>
      </c>
      <c r="E6358" s="227">
        <v>43190</v>
      </c>
      <c r="F6358" s="228">
        <v>235.61</v>
      </c>
      <c r="G6358" s="229">
        <v>3.0900000000000004E-2</v>
      </c>
    </row>
    <row r="6359" spans="1:7" x14ac:dyDescent="0.25">
      <c r="A6359" s="160" t="s">
        <v>7521</v>
      </c>
      <c r="B6359" s="160" t="s">
        <v>7525</v>
      </c>
      <c r="E6359" s="227">
        <v>43220</v>
      </c>
      <c r="F6359" s="228">
        <v>235.61</v>
      </c>
      <c r="G6359" s="229">
        <v>3.0900000000000004E-2</v>
      </c>
    </row>
    <row r="6360" spans="1:7" x14ac:dyDescent="0.25">
      <c r="A6360" s="160" t="s">
        <v>7521</v>
      </c>
      <c r="B6360" s="160" t="s">
        <v>7526</v>
      </c>
      <c r="E6360" s="227">
        <v>43251</v>
      </c>
      <c r="F6360" s="228">
        <v>235.61</v>
      </c>
      <c r="G6360" s="229">
        <v>3.0900000000000004E-2</v>
      </c>
    </row>
    <row r="6361" spans="1:7" x14ac:dyDescent="0.25">
      <c r="A6361" s="160" t="s">
        <v>7521</v>
      </c>
      <c r="B6361" s="160" t="s">
        <v>7527</v>
      </c>
      <c r="E6361" s="227">
        <v>43281</v>
      </c>
      <c r="F6361" s="228">
        <v>235.61</v>
      </c>
      <c r="G6361" s="229">
        <v>3.0900000000000004E-2</v>
      </c>
    </row>
    <row r="6362" spans="1:7" x14ac:dyDescent="0.25">
      <c r="A6362" s="160" t="s">
        <v>7521</v>
      </c>
      <c r="B6362" s="160" t="s">
        <v>7528</v>
      </c>
      <c r="E6362" s="227">
        <v>43312</v>
      </c>
      <c r="F6362" s="228">
        <v>235.61</v>
      </c>
      <c r="G6362" s="229">
        <v>3.0900000000000004E-2</v>
      </c>
    </row>
    <row r="6363" spans="1:7" x14ac:dyDescent="0.25">
      <c r="A6363" s="160" t="s">
        <v>7521</v>
      </c>
      <c r="B6363" s="160" t="s">
        <v>7529</v>
      </c>
      <c r="E6363" s="227">
        <v>43343</v>
      </c>
      <c r="F6363" s="228">
        <v>235.61</v>
      </c>
      <c r="G6363" s="229">
        <v>3.0900000000000004E-2</v>
      </c>
    </row>
    <row r="6364" spans="1:7" x14ac:dyDescent="0.25">
      <c r="A6364" s="160" t="s">
        <v>7521</v>
      </c>
      <c r="B6364" s="160" t="s">
        <v>7530</v>
      </c>
      <c r="E6364" s="227">
        <v>43373</v>
      </c>
      <c r="F6364" s="228">
        <v>235.61</v>
      </c>
      <c r="G6364" s="229">
        <v>3.0900000000000004E-2</v>
      </c>
    </row>
    <row r="6365" spans="1:7" x14ac:dyDescent="0.25">
      <c r="A6365" s="160" t="s">
        <v>7521</v>
      </c>
      <c r="B6365" s="160" t="s">
        <v>7531</v>
      </c>
      <c r="E6365" s="227">
        <v>43404</v>
      </c>
      <c r="F6365" s="228">
        <v>235.61</v>
      </c>
      <c r="G6365" s="229">
        <v>3.0900000000000004E-2</v>
      </c>
    </row>
    <row r="6366" spans="1:7" x14ac:dyDescent="0.25">
      <c r="A6366" s="160" t="s">
        <v>7521</v>
      </c>
      <c r="B6366" s="160" t="s">
        <v>7532</v>
      </c>
      <c r="E6366" s="227">
        <v>43434</v>
      </c>
      <c r="F6366" s="228">
        <v>235.61</v>
      </c>
      <c r="G6366" s="229">
        <v>3.0900000000000004E-2</v>
      </c>
    </row>
    <row r="6367" spans="1:7" x14ac:dyDescent="0.25">
      <c r="A6367" s="160" t="s">
        <v>7521</v>
      </c>
      <c r="B6367" s="160" t="s">
        <v>7533</v>
      </c>
      <c r="E6367" s="227">
        <v>43465</v>
      </c>
      <c r="F6367" s="228">
        <v>235.61</v>
      </c>
      <c r="G6367" s="229">
        <v>3.0900000000000004E-2</v>
      </c>
    </row>
    <row r="6368" spans="1:7" x14ac:dyDescent="0.25">
      <c r="A6368" s="160" t="s">
        <v>7534</v>
      </c>
      <c r="B6368" s="160" t="s">
        <v>7535</v>
      </c>
      <c r="E6368" s="227">
        <v>43131</v>
      </c>
      <c r="F6368" s="228">
        <v>236934.54</v>
      </c>
      <c r="G6368" s="229">
        <v>3.0900000000000004E-2</v>
      </c>
    </row>
    <row r="6369" spans="1:7" x14ac:dyDescent="0.25">
      <c r="A6369" s="160" t="s">
        <v>7534</v>
      </c>
      <c r="B6369" s="160" t="s">
        <v>7536</v>
      </c>
      <c r="E6369" s="227">
        <v>43159</v>
      </c>
      <c r="F6369" s="228">
        <v>236934.54</v>
      </c>
      <c r="G6369" s="229">
        <v>3.0900000000000004E-2</v>
      </c>
    </row>
    <row r="6370" spans="1:7" x14ac:dyDescent="0.25">
      <c r="A6370" s="160" t="s">
        <v>7534</v>
      </c>
      <c r="B6370" s="160" t="s">
        <v>7537</v>
      </c>
      <c r="E6370" s="227">
        <v>43190</v>
      </c>
      <c r="F6370" s="228">
        <v>236934.54</v>
      </c>
      <c r="G6370" s="229">
        <v>3.0900000000000004E-2</v>
      </c>
    </row>
    <row r="6371" spans="1:7" x14ac:dyDescent="0.25">
      <c r="A6371" s="160" t="s">
        <v>7534</v>
      </c>
      <c r="B6371" s="160" t="s">
        <v>7538</v>
      </c>
      <c r="E6371" s="227">
        <v>43220</v>
      </c>
      <c r="F6371" s="228">
        <v>236934.54</v>
      </c>
      <c r="G6371" s="229">
        <v>3.0900000000000004E-2</v>
      </c>
    </row>
    <row r="6372" spans="1:7" x14ac:dyDescent="0.25">
      <c r="A6372" s="160" t="s">
        <v>7534</v>
      </c>
      <c r="B6372" s="160" t="s">
        <v>7539</v>
      </c>
      <c r="E6372" s="227">
        <v>43251</v>
      </c>
      <c r="F6372" s="228">
        <v>236934.54</v>
      </c>
      <c r="G6372" s="229">
        <v>3.0900000000000004E-2</v>
      </c>
    </row>
    <row r="6373" spans="1:7" x14ac:dyDescent="0.25">
      <c r="A6373" s="160" t="s">
        <v>7534</v>
      </c>
      <c r="B6373" s="160" t="s">
        <v>7540</v>
      </c>
      <c r="E6373" s="227">
        <v>43281</v>
      </c>
      <c r="F6373" s="228">
        <v>236934.54</v>
      </c>
      <c r="G6373" s="229">
        <v>3.0900000000000004E-2</v>
      </c>
    </row>
    <row r="6374" spans="1:7" x14ac:dyDescent="0.25">
      <c r="A6374" s="160" t="s">
        <v>7534</v>
      </c>
      <c r="B6374" s="160" t="s">
        <v>7541</v>
      </c>
      <c r="E6374" s="227">
        <v>43312</v>
      </c>
      <c r="F6374" s="228">
        <v>236934.54</v>
      </c>
      <c r="G6374" s="229">
        <v>3.0900000000000004E-2</v>
      </c>
    </row>
    <row r="6375" spans="1:7" x14ac:dyDescent="0.25">
      <c r="A6375" s="160" t="s">
        <v>7534</v>
      </c>
      <c r="B6375" s="160" t="s">
        <v>7542</v>
      </c>
      <c r="E6375" s="227">
        <v>43343</v>
      </c>
      <c r="F6375" s="228">
        <v>236934.54</v>
      </c>
      <c r="G6375" s="229">
        <v>3.0900000000000004E-2</v>
      </c>
    </row>
    <row r="6376" spans="1:7" x14ac:dyDescent="0.25">
      <c r="A6376" s="160" t="s">
        <v>7534</v>
      </c>
      <c r="B6376" s="160" t="s">
        <v>7543</v>
      </c>
      <c r="E6376" s="227">
        <v>43373</v>
      </c>
      <c r="F6376" s="228">
        <v>236934.54</v>
      </c>
      <c r="G6376" s="229">
        <v>3.0900000000000004E-2</v>
      </c>
    </row>
    <row r="6377" spans="1:7" x14ac:dyDescent="0.25">
      <c r="A6377" s="160" t="s">
        <v>7534</v>
      </c>
      <c r="B6377" s="160" t="s">
        <v>7544</v>
      </c>
      <c r="E6377" s="227">
        <v>43404</v>
      </c>
      <c r="F6377" s="228">
        <v>236934.54</v>
      </c>
      <c r="G6377" s="229">
        <v>3.0900000000000004E-2</v>
      </c>
    </row>
    <row r="6378" spans="1:7" x14ac:dyDescent="0.25">
      <c r="A6378" s="160" t="s">
        <v>7534</v>
      </c>
      <c r="B6378" s="160" t="s">
        <v>7545</v>
      </c>
      <c r="E6378" s="227">
        <v>43434</v>
      </c>
      <c r="F6378" s="228">
        <v>236934.54</v>
      </c>
      <c r="G6378" s="229">
        <v>3.0900000000000004E-2</v>
      </c>
    </row>
    <row r="6379" spans="1:7" x14ac:dyDescent="0.25">
      <c r="A6379" s="160" t="s">
        <v>7534</v>
      </c>
      <c r="B6379" s="160" t="s">
        <v>7546</v>
      </c>
      <c r="E6379" s="227">
        <v>43465</v>
      </c>
      <c r="F6379" s="228">
        <v>236934.54</v>
      </c>
      <c r="G6379" s="229">
        <v>3.0900000000000004E-2</v>
      </c>
    </row>
    <row r="6380" spans="1:7" x14ac:dyDescent="0.25">
      <c r="A6380" s="160" t="s">
        <v>7547</v>
      </c>
      <c r="B6380" s="160" t="s">
        <v>7548</v>
      </c>
      <c r="E6380" s="227">
        <v>43131</v>
      </c>
      <c r="F6380" s="228">
        <v>62500</v>
      </c>
      <c r="G6380" s="229">
        <v>3.0900000000000004E-2</v>
      </c>
    </row>
    <row r="6381" spans="1:7" x14ac:dyDescent="0.25">
      <c r="A6381" s="160" t="s">
        <v>7547</v>
      </c>
      <c r="B6381" s="160" t="s">
        <v>7549</v>
      </c>
      <c r="E6381" s="227">
        <v>43159</v>
      </c>
      <c r="F6381" s="228">
        <v>62500</v>
      </c>
      <c r="G6381" s="229">
        <v>3.0900000000000004E-2</v>
      </c>
    </row>
    <row r="6382" spans="1:7" x14ac:dyDescent="0.25">
      <c r="A6382" s="160" t="s">
        <v>7547</v>
      </c>
      <c r="B6382" s="160" t="s">
        <v>7550</v>
      </c>
      <c r="E6382" s="227">
        <v>43190</v>
      </c>
      <c r="F6382" s="228">
        <v>62500</v>
      </c>
      <c r="G6382" s="229">
        <v>3.0900000000000004E-2</v>
      </c>
    </row>
    <row r="6383" spans="1:7" x14ac:dyDescent="0.25">
      <c r="A6383" s="160" t="s">
        <v>7547</v>
      </c>
      <c r="B6383" s="160" t="s">
        <v>7551</v>
      </c>
      <c r="E6383" s="227">
        <v>43220</v>
      </c>
      <c r="F6383" s="228">
        <v>62500</v>
      </c>
      <c r="G6383" s="229">
        <v>3.0900000000000004E-2</v>
      </c>
    </row>
    <row r="6384" spans="1:7" x14ac:dyDescent="0.25">
      <c r="A6384" s="160" t="s">
        <v>7547</v>
      </c>
      <c r="B6384" s="160" t="s">
        <v>7552</v>
      </c>
      <c r="E6384" s="227">
        <v>43251</v>
      </c>
      <c r="F6384" s="228">
        <v>62500</v>
      </c>
      <c r="G6384" s="229">
        <v>3.0900000000000004E-2</v>
      </c>
    </row>
    <row r="6385" spans="1:7" x14ac:dyDescent="0.25">
      <c r="A6385" s="160" t="s">
        <v>7547</v>
      </c>
      <c r="B6385" s="160" t="s">
        <v>7553</v>
      </c>
      <c r="E6385" s="227">
        <v>43281</v>
      </c>
      <c r="F6385" s="228">
        <v>62500</v>
      </c>
      <c r="G6385" s="229">
        <v>3.0900000000000004E-2</v>
      </c>
    </row>
    <row r="6386" spans="1:7" x14ac:dyDescent="0.25">
      <c r="A6386" s="160" t="s">
        <v>7547</v>
      </c>
      <c r="B6386" s="160" t="s">
        <v>7554</v>
      </c>
      <c r="E6386" s="227">
        <v>43312</v>
      </c>
      <c r="F6386" s="228">
        <v>62500</v>
      </c>
      <c r="G6386" s="229">
        <v>3.0900000000000004E-2</v>
      </c>
    </row>
    <row r="6387" spans="1:7" x14ac:dyDescent="0.25">
      <c r="A6387" s="160" t="s">
        <v>7547</v>
      </c>
      <c r="B6387" s="160" t="s">
        <v>7555</v>
      </c>
      <c r="E6387" s="227">
        <v>43343</v>
      </c>
      <c r="F6387" s="228">
        <v>62500</v>
      </c>
      <c r="G6387" s="229">
        <v>3.0900000000000004E-2</v>
      </c>
    </row>
    <row r="6388" spans="1:7" x14ac:dyDescent="0.25">
      <c r="A6388" s="160" t="s">
        <v>7547</v>
      </c>
      <c r="B6388" s="160" t="s">
        <v>7556</v>
      </c>
      <c r="E6388" s="227">
        <v>43373</v>
      </c>
      <c r="F6388" s="228">
        <v>62500</v>
      </c>
      <c r="G6388" s="229">
        <v>3.0900000000000004E-2</v>
      </c>
    </row>
    <row r="6389" spans="1:7" x14ac:dyDescent="0.25">
      <c r="A6389" s="160" t="s">
        <v>7547</v>
      </c>
      <c r="B6389" s="160" t="s">
        <v>7557</v>
      </c>
      <c r="E6389" s="227">
        <v>43404</v>
      </c>
      <c r="F6389" s="228">
        <v>62500</v>
      </c>
      <c r="G6389" s="229">
        <v>3.0900000000000004E-2</v>
      </c>
    </row>
    <row r="6390" spans="1:7" x14ac:dyDescent="0.25">
      <c r="A6390" s="160" t="s">
        <v>7547</v>
      </c>
      <c r="B6390" s="160" t="s">
        <v>7558</v>
      </c>
      <c r="E6390" s="227">
        <v>43434</v>
      </c>
      <c r="F6390" s="228">
        <v>62500</v>
      </c>
      <c r="G6390" s="229">
        <v>3.0900000000000004E-2</v>
      </c>
    </row>
    <row r="6391" spans="1:7" x14ac:dyDescent="0.25">
      <c r="A6391" s="160" t="s">
        <v>7547</v>
      </c>
      <c r="B6391" s="160" t="s">
        <v>7559</v>
      </c>
      <c r="E6391" s="227">
        <v>43465</v>
      </c>
      <c r="F6391" s="228">
        <v>62500</v>
      </c>
      <c r="G6391" s="229">
        <v>3.0900000000000004E-2</v>
      </c>
    </row>
    <row r="6392" spans="1:7" x14ac:dyDescent="0.25">
      <c r="A6392" s="160" t="s">
        <v>7560</v>
      </c>
      <c r="B6392" s="160" t="s">
        <v>7561</v>
      </c>
      <c r="E6392" s="227">
        <v>43131</v>
      </c>
      <c r="F6392" s="228">
        <v>89222.27</v>
      </c>
      <c r="G6392" s="229">
        <v>3.0900000000000004E-2</v>
      </c>
    </row>
    <row r="6393" spans="1:7" x14ac:dyDescent="0.25">
      <c r="A6393" s="160" t="s">
        <v>7560</v>
      </c>
      <c r="B6393" s="160" t="s">
        <v>7562</v>
      </c>
      <c r="E6393" s="227">
        <v>43159</v>
      </c>
      <c r="F6393" s="228">
        <v>89222.27</v>
      </c>
      <c r="G6393" s="229">
        <v>3.0900000000000004E-2</v>
      </c>
    </row>
    <row r="6394" spans="1:7" x14ac:dyDescent="0.25">
      <c r="A6394" s="160" t="s">
        <v>7560</v>
      </c>
      <c r="B6394" s="160" t="s">
        <v>7563</v>
      </c>
      <c r="E6394" s="227">
        <v>43190</v>
      </c>
      <c r="F6394" s="228">
        <v>89222.27</v>
      </c>
      <c r="G6394" s="229">
        <v>3.0900000000000004E-2</v>
      </c>
    </row>
    <row r="6395" spans="1:7" x14ac:dyDescent="0.25">
      <c r="A6395" s="160" t="s">
        <v>7560</v>
      </c>
      <c r="B6395" s="160" t="s">
        <v>7564</v>
      </c>
      <c r="E6395" s="227">
        <v>43220</v>
      </c>
      <c r="F6395" s="228">
        <v>89222.27</v>
      </c>
      <c r="G6395" s="229">
        <v>3.0900000000000004E-2</v>
      </c>
    </row>
    <row r="6396" spans="1:7" x14ac:dyDescent="0.25">
      <c r="A6396" s="160" t="s">
        <v>7560</v>
      </c>
      <c r="B6396" s="160" t="s">
        <v>7565</v>
      </c>
      <c r="E6396" s="227">
        <v>43251</v>
      </c>
      <c r="F6396" s="228">
        <v>89222.27</v>
      </c>
      <c r="G6396" s="229">
        <v>3.0900000000000004E-2</v>
      </c>
    </row>
    <row r="6397" spans="1:7" x14ac:dyDescent="0.25">
      <c r="A6397" s="160" t="s">
        <v>7560</v>
      </c>
      <c r="B6397" s="160" t="s">
        <v>7566</v>
      </c>
      <c r="E6397" s="227">
        <v>43281</v>
      </c>
      <c r="F6397" s="228">
        <v>89222.27</v>
      </c>
      <c r="G6397" s="229">
        <v>3.0900000000000004E-2</v>
      </c>
    </row>
    <row r="6398" spans="1:7" x14ac:dyDescent="0.25">
      <c r="A6398" s="160" t="s">
        <v>7560</v>
      </c>
      <c r="B6398" s="160" t="s">
        <v>7567</v>
      </c>
      <c r="E6398" s="227">
        <v>43312</v>
      </c>
      <c r="F6398" s="228">
        <v>89222.27</v>
      </c>
      <c r="G6398" s="229">
        <v>3.0900000000000004E-2</v>
      </c>
    </row>
    <row r="6399" spans="1:7" x14ac:dyDescent="0.25">
      <c r="A6399" s="160" t="s">
        <v>7560</v>
      </c>
      <c r="B6399" s="160" t="s">
        <v>7568</v>
      </c>
      <c r="E6399" s="227">
        <v>43343</v>
      </c>
      <c r="F6399" s="228">
        <v>89222.27</v>
      </c>
      <c r="G6399" s="229">
        <v>3.0900000000000004E-2</v>
      </c>
    </row>
    <row r="6400" spans="1:7" x14ac:dyDescent="0.25">
      <c r="A6400" s="160" t="s">
        <v>7560</v>
      </c>
      <c r="B6400" s="160" t="s">
        <v>7569</v>
      </c>
      <c r="E6400" s="227">
        <v>43373</v>
      </c>
      <c r="F6400" s="228">
        <v>89222.27</v>
      </c>
      <c r="G6400" s="229">
        <v>3.0900000000000004E-2</v>
      </c>
    </row>
    <row r="6401" spans="1:7" x14ac:dyDescent="0.25">
      <c r="A6401" s="160" t="s">
        <v>7560</v>
      </c>
      <c r="B6401" s="160" t="s">
        <v>7570</v>
      </c>
      <c r="E6401" s="227">
        <v>43404</v>
      </c>
      <c r="F6401" s="228">
        <v>89222.27</v>
      </c>
      <c r="G6401" s="229">
        <v>3.0900000000000004E-2</v>
      </c>
    </row>
    <row r="6402" spans="1:7" x14ac:dyDescent="0.25">
      <c r="A6402" s="160" t="s">
        <v>7560</v>
      </c>
      <c r="B6402" s="160" t="s">
        <v>7571</v>
      </c>
      <c r="E6402" s="227">
        <v>43434</v>
      </c>
      <c r="F6402" s="228">
        <v>89222.27</v>
      </c>
      <c r="G6402" s="229">
        <v>3.0900000000000004E-2</v>
      </c>
    </row>
    <row r="6403" spans="1:7" x14ac:dyDescent="0.25">
      <c r="A6403" s="160" t="s">
        <v>7560</v>
      </c>
      <c r="B6403" s="160" t="s">
        <v>7572</v>
      </c>
      <c r="E6403" s="227">
        <v>43465</v>
      </c>
      <c r="F6403" s="228">
        <v>89222.27</v>
      </c>
      <c r="G6403" s="229">
        <v>3.0900000000000004E-2</v>
      </c>
    </row>
    <row r="6404" spans="1:7" x14ac:dyDescent="0.25">
      <c r="A6404" s="160" t="s">
        <v>7573</v>
      </c>
      <c r="B6404" s="160" t="s">
        <v>7574</v>
      </c>
      <c r="E6404" s="227">
        <v>43131</v>
      </c>
      <c r="F6404" s="228">
        <v>151699.76999999999</v>
      </c>
      <c r="G6404" s="229">
        <v>3.0900000000000004E-2</v>
      </c>
    </row>
    <row r="6405" spans="1:7" x14ac:dyDescent="0.25">
      <c r="A6405" s="160" t="s">
        <v>7573</v>
      </c>
      <c r="B6405" s="160" t="s">
        <v>7575</v>
      </c>
      <c r="E6405" s="227">
        <v>43159</v>
      </c>
      <c r="F6405" s="228">
        <v>151699.76999999999</v>
      </c>
      <c r="G6405" s="229">
        <v>3.0900000000000004E-2</v>
      </c>
    </row>
    <row r="6406" spans="1:7" x14ac:dyDescent="0.25">
      <c r="A6406" s="160" t="s">
        <v>7573</v>
      </c>
      <c r="B6406" s="160" t="s">
        <v>7576</v>
      </c>
      <c r="E6406" s="227">
        <v>43190</v>
      </c>
      <c r="F6406" s="228">
        <v>151699.76999999999</v>
      </c>
      <c r="G6406" s="229">
        <v>3.0900000000000004E-2</v>
      </c>
    </row>
    <row r="6407" spans="1:7" x14ac:dyDescent="0.25">
      <c r="A6407" s="160" t="s">
        <v>7573</v>
      </c>
      <c r="B6407" s="160" t="s">
        <v>7577</v>
      </c>
      <c r="E6407" s="227">
        <v>43220</v>
      </c>
      <c r="F6407" s="228">
        <v>151699.76999999999</v>
      </c>
      <c r="G6407" s="229">
        <v>3.0900000000000004E-2</v>
      </c>
    </row>
    <row r="6408" spans="1:7" x14ac:dyDescent="0.25">
      <c r="A6408" s="160" t="s">
        <v>7573</v>
      </c>
      <c r="B6408" s="160" t="s">
        <v>7578</v>
      </c>
      <c r="E6408" s="227">
        <v>43251</v>
      </c>
      <c r="F6408" s="228">
        <v>151699.76999999999</v>
      </c>
      <c r="G6408" s="229">
        <v>3.0900000000000004E-2</v>
      </c>
    </row>
    <row r="6409" spans="1:7" x14ac:dyDescent="0.25">
      <c r="A6409" s="160" t="s">
        <v>7573</v>
      </c>
      <c r="B6409" s="160" t="s">
        <v>7579</v>
      </c>
      <c r="E6409" s="227">
        <v>43281</v>
      </c>
      <c r="F6409" s="228">
        <v>151699.76999999999</v>
      </c>
      <c r="G6409" s="229">
        <v>3.0900000000000004E-2</v>
      </c>
    </row>
    <row r="6410" spans="1:7" x14ac:dyDescent="0.25">
      <c r="A6410" s="160" t="s">
        <v>7573</v>
      </c>
      <c r="B6410" s="160" t="s">
        <v>7580</v>
      </c>
      <c r="E6410" s="227">
        <v>43312</v>
      </c>
      <c r="F6410" s="228">
        <v>151699.76999999999</v>
      </c>
      <c r="G6410" s="229">
        <v>3.0900000000000004E-2</v>
      </c>
    </row>
    <row r="6411" spans="1:7" x14ac:dyDescent="0.25">
      <c r="A6411" s="160" t="s">
        <v>7573</v>
      </c>
      <c r="B6411" s="160" t="s">
        <v>7581</v>
      </c>
      <c r="E6411" s="227">
        <v>43343</v>
      </c>
      <c r="F6411" s="228">
        <v>151699.76999999999</v>
      </c>
      <c r="G6411" s="229">
        <v>3.0900000000000004E-2</v>
      </c>
    </row>
    <row r="6412" spans="1:7" x14ac:dyDescent="0.25">
      <c r="A6412" s="160" t="s">
        <v>7573</v>
      </c>
      <c r="B6412" s="160" t="s">
        <v>7582</v>
      </c>
      <c r="E6412" s="227">
        <v>43373</v>
      </c>
      <c r="F6412" s="228">
        <v>151699.76999999999</v>
      </c>
      <c r="G6412" s="229">
        <v>3.0900000000000004E-2</v>
      </c>
    </row>
    <row r="6413" spans="1:7" x14ac:dyDescent="0.25">
      <c r="A6413" s="160" t="s">
        <v>7573</v>
      </c>
      <c r="B6413" s="160" t="s">
        <v>7583</v>
      </c>
      <c r="E6413" s="227">
        <v>43404</v>
      </c>
      <c r="F6413" s="228">
        <v>151699.76999999999</v>
      </c>
      <c r="G6413" s="229">
        <v>3.0900000000000004E-2</v>
      </c>
    </row>
    <row r="6414" spans="1:7" x14ac:dyDescent="0.25">
      <c r="A6414" s="160" t="s">
        <v>7573</v>
      </c>
      <c r="B6414" s="160" t="s">
        <v>7584</v>
      </c>
      <c r="E6414" s="227">
        <v>43434</v>
      </c>
      <c r="F6414" s="228">
        <v>151699.76999999999</v>
      </c>
      <c r="G6414" s="229">
        <v>3.0900000000000004E-2</v>
      </c>
    </row>
    <row r="6415" spans="1:7" x14ac:dyDescent="0.25">
      <c r="A6415" s="160" t="s">
        <v>7573</v>
      </c>
      <c r="B6415" s="160" t="s">
        <v>7585</v>
      </c>
      <c r="E6415" s="227">
        <v>43465</v>
      </c>
      <c r="F6415" s="228">
        <v>151699.76999999999</v>
      </c>
      <c r="G6415" s="229">
        <v>3.0900000000000004E-2</v>
      </c>
    </row>
    <row r="6416" spans="1:7" x14ac:dyDescent="0.25">
      <c r="A6416" s="160" t="s">
        <v>7586</v>
      </c>
      <c r="B6416" s="160" t="s">
        <v>7587</v>
      </c>
      <c r="E6416" s="227">
        <v>43131</v>
      </c>
      <c r="F6416" s="228">
        <v>1155954.05</v>
      </c>
      <c r="G6416" s="229">
        <v>3.0900000000000004E-2</v>
      </c>
    </row>
    <row r="6417" spans="1:7" x14ac:dyDescent="0.25">
      <c r="A6417" s="160" t="s">
        <v>7586</v>
      </c>
      <c r="B6417" s="160" t="s">
        <v>7588</v>
      </c>
      <c r="E6417" s="227">
        <v>43159</v>
      </c>
      <c r="F6417" s="228">
        <v>1155954.05</v>
      </c>
      <c r="G6417" s="229">
        <v>3.0900000000000004E-2</v>
      </c>
    </row>
    <row r="6418" spans="1:7" x14ac:dyDescent="0.25">
      <c r="A6418" s="160" t="s">
        <v>7586</v>
      </c>
      <c r="B6418" s="160" t="s">
        <v>7589</v>
      </c>
      <c r="E6418" s="227">
        <v>43190</v>
      </c>
      <c r="F6418" s="228">
        <v>1155954.05</v>
      </c>
      <c r="G6418" s="229">
        <v>3.0900000000000004E-2</v>
      </c>
    </row>
    <row r="6419" spans="1:7" x14ac:dyDescent="0.25">
      <c r="A6419" s="160" t="s">
        <v>7586</v>
      </c>
      <c r="B6419" s="160" t="s">
        <v>7590</v>
      </c>
      <c r="E6419" s="227">
        <v>43220</v>
      </c>
      <c r="F6419" s="228">
        <v>1155954.05</v>
      </c>
      <c r="G6419" s="229">
        <v>3.0900000000000004E-2</v>
      </c>
    </row>
    <row r="6420" spans="1:7" x14ac:dyDescent="0.25">
      <c r="A6420" s="160" t="s">
        <v>7586</v>
      </c>
      <c r="B6420" s="160" t="s">
        <v>7591</v>
      </c>
      <c r="E6420" s="227">
        <v>43251</v>
      </c>
      <c r="F6420" s="228">
        <v>1155954.05</v>
      </c>
      <c r="G6420" s="229">
        <v>3.0900000000000004E-2</v>
      </c>
    </row>
    <row r="6421" spans="1:7" x14ac:dyDescent="0.25">
      <c r="A6421" s="160" t="s">
        <v>7586</v>
      </c>
      <c r="B6421" s="160" t="s">
        <v>7592</v>
      </c>
      <c r="E6421" s="227">
        <v>43281</v>
      </c>
      <c r="F6421" s="228">
        <v>1155954.05</v>
      </c>
      <c r="G6421" s="229">
        <v>3.0900000000000004E-2</v>
      </c>
    </row>
    <row r="6422" spans="1:7" x14ac:dyDescent="0.25">
      <c r="A6422" s="160" t="s">
        <v>7586</v>
      </c>
      <c r="B6422" s="160" t="s">
        <v>7593</v>
      </c>
      <c r="E6422" s="227">
        <v>43312</v>
      </c>
      <c r="F6422" s="228">
        <v>1155954.05</v>
      </c>
      <c r="G6422" s="229">
        <v>3.0900000000000004E-2</v>
      </c>
    </row>
    <row r="6423" spans="1:7" x14ac:dyDescent="0.25">
      <c r="A6423" s="160" t="s">
        <v>7586</v>
      </c>
      <c r="B6423" s="160" t="s">
        <v>7594</v>
      </c>
      <c r="E6423" s="227">
        <v>43343</v>
      </c>
      <c r="F6423" s="228">
        <v>1155954.05</v>
      </c>
      <c r="G6423" s="229">
        <v>3.0900000000000004E-2</v>
      </c>
    </row>
    <row r="6424" spans="1:7" x14ac:dyDescent="0.25">
      <c r="A6424" s="160" t="s">
        <v>7586</v>
      </c>
      <c r="B6424" s="160" t="s">
        <v>7595</v>
      </c>
      <c r="E6424" s="227">
        <v>43373</v>
      </c>
      <c r="F6424" s="228">
        <v>1155954.05</v>
      </c>
      <c r="G6424" s="229">
        <v>3.0900000000000004E-2</v>
      </c>
    </row>
    <row r="6425" spans="1:7" x14ac:dyDescent="0.25">
      <c r="A6425" s="160" t="s">
        <v>7586</v>
      </c>
      <c r="B6425" s="160" t="s">
        <v>7596</v>
      </c>
      <c r="E6425" s="227">
        <v>43404</v>
      </c>
      <c r="F6425" s="228">
        <v>1155954.05</v>
      </c>
      <c r="G6425" s="229">
        <v>3.0900000000000004E-2</v>
      </c>
    </row>
    <row r="6426" spans="1:7" x14ac:dyDescent="0.25">
      <c r="A6426" s="160" t="s">
        <v>7586</v>
      </c>
      <c r="B6426" s="160" t="s">
        <v>7597</v>
      </c>
      <c r="E6426" s="227">
        <v>43434</v>
      </c>
      <c r="F6426" s="228">
        <v>1155954.05</v>
      </c>
      <c r="G6426" s="229">
        <v>3.0900000000000004E-2</v>
      </c>
    </row>
    <row r="6427" spans="1:7" x14ac:dyDescent="0.25">
      <c r="A6427" s="160" t="s">
        <v>7586</v>
      </c>
      <c r="B6427" s="160" t="s">
        <v>7598</v>
      </c>
      <c r="E6427" s="227">
        <v>43465</v>
      </c>
      <c r="F6427" s="228">
        <v>1155954.05</v>
      </c>
      <c r="G6427" s="229">
        <v>3.0900000000000004E-2</v>
      </c>
    </row>
    <row r="6428" spans="1:7" x14ac:dyDescent="0.25">
      <c r="A6428" s="160" t="s">
        <v>7599</v>
      </c>
      <c r="B6428" s="160" t="s">
        <v>7600</v>
      </c>
      <c r="E6428" s="227">
        <v>43131</v>
      </c>
      <c r="F6428" s="228">
        <v>4534313.82</v>
      </c>
      <c r="G6428" s="229">
        <v>3.0900000000000004E-2</v>
      </c>
    </row>
    <row r="6429" spans="1:7" x14ac:dyDescent="0.25">
      <c r="A6429" s="160" t="s">
        <v>7599</v>
      </c>
      <c r="B6429" s="160" t="s">
        <v>7601</v>
      </c>
      <c r="E6429" s="227">
        <v>43159</v>
      </c>
      <c r="F6429" s="228">
        <v>4534313.82</v>
      </c>
      <c r="G6429" s="229">
        <v>3.0900000000000004E-2</v>
      </c>
    </row>
    <row r="6430" spans="1:7" x14ac:dyDescent="0.25">
      <c r="A6430" s="160" t="s">
        <v>7599</v>
      </c>
      <c r="B6430" s="160" t="s">
        <v>7602</v>
      </c>
      <c r="E6430" s="227">
        <v>43190</v>
      </c>
      <c r="F6430" s="228">
        <v>4534313.82</v>
      </c>
      <c r="G6430" s="229">
        <v>3.0900000000000004E-2</v>
      </c>
    </row>
    <row r="6431" spans="1:7" x14ac:dyDescent="0.25">
      <c r="A6431" s="160" t="s">
        <v>7599</v>
      </c>
      <c r="B6431" s="160" t="s">
        <v>7603</v>
      </c>
      <c r="E6431" s="227">
        <v>43220</v>
      </c>
      <c r="F6431" s="228">
        <v>4534313.82</v>
      </c>
      <c r="G6431" s="229">
        <v>3.0900000000000004E-2</v>
      </c>
    </row>
    <row r="6432" spans="1:7" x14ac:dyDescent="0.25">
      <c r="A6432" s="160" t="s">
        <v>7599</v>
      </c>
      <c r="B6432" s="160" t="s">
        <v>7604</v>
      </c>
      <c r="E6432" s="227">
        <v>43251</v>
      </c>
      <c r="F6432" s="228">
        <v>4534313.82</v>
      </c>
      <c r="G6432" s="229">
        <v>3.0900000000000004E-2</v>
      </c>
    </row>
    <row r="6433" spans="1:7" x14ac:dyDescent="0.25">
      <c r="A6433" s="160" t="s">
        <v>7599</v>
      </c>
      <c r="B6433" s="160" t="s">
        <v>7605</v>
      </c>
      <c r="E6433" s="227">
        <v>43281</v>
      </c>
      <c r="F6433" s="228">
        <v>4534313.82</v>
      </c>
      <c r="G6433" s="229">
        <v>3.0900000000000004E-2</v>
      </c>
    </row>
    <row r="6434" spans="1:7" x14ac:dyDescent="0.25">
      <c r="A6434" s="160" t="s">
        <v>7599</v>
      </c>
      <c r="B6434" s="160" t="s">
        <v>7606</v>
      </c>
      <c r="E6434" s="227">
        <v>43312</v>
      </c>
      <c r="F6434" s="228">
        <v>4534313.82</v>
      </c>
      <c r="G6434" s="229">
        <v>3.0900000000000004E-2</v>
      </c>
    </row>
    <row r="6435" spans="1:7" x14ac:dyDescent="0.25">
      <c r="A6435" s="160" t="s">
        <v>7599</v>
      </c>
      <c r="B6435" s="160" t="s">
        <v>7607</v>
      </c>
      <c r="E6435" s="227">
        <v>43343</v>
      </c>
      <c r="F6435" s="228">
        <v>4534313.82</v>
      </c>
      <c r="G6435" s="229">
        <v>3.0900000000000004E-2</v>
      </c>
    </row>
    <row r="6436" spans="1:7" x14ac:dyDescent="0.25">
      <c r="A6436" s="160" t="s">
        <v>7599</v>
      </c>
      <c r="B6436" s="160" t="s">
        <v>7608</v>
      </c>
      <c r="E6436" s="227">
        <v>43373</v>
      </c>
      <c r="F6436" s="228">
        <v>4534313.82</v>
      </c>
      <c r="G6436" s="229">
        <v>3.0900000000000004E-2</v>
      </c>
    </row>
    <row r="6437" spans="1:7" x14ac:dyDescent="0.25">
      <c r="A6437" s="160" t="s">
        <v>7599</v>
      </c>
      <c r="B6437" s="160" t="s">
        <v>7609</v>
      </c>
      <c r="E6437" s="227">
        <v>43404</v>
      </c>
      <c r="F6437" s="228">
        <v>4534313.82</v>
      </c>
      <c r="G6437" s="229">
        <v>3.0900000000000004E-2</v>
      </c>
    </row>
    <row r="6438" spans="1:7" x14ac:dyDescent="0.25">
      <c r="A6438" s="160" t="s">
        <v>7599</v>
      </c>
      <c r="B6438" s="160" t="s">
        <v>7610</v>
      </c>
      <c r="E6438" s="227">
        <v>43434</v>
      </c>
      <c r="F6438" s="228">
        <v>4534313.82</v>
      </c>
      <c r="G6438" s="229">
        <v>3.0900000000000004E-2</v>
      </c>
    </row>
    <row r="6439" spans="1:7" x14ac:dyDescent="0.25">
      <c r="A6439" s="160" t="s">
        <v>7599</v>
      </c>
      <c r="B6439" s="160" t="s">
        <v>7611</v>
      </c>
      <c r="E6439" s="227">
        <v>43465</v>
      </c>
      <c r="F6439" s="228">
        <v>4534313.82</v>
      </c>
      <c r="G6439" s="229">
        <v>3.0900000000000004E-2</v>
      </c>
    </row>
    <row r="6440" spans="1:7" x14ac:dyDescent="0.25">
      <c r="A6440" s="160" t="s">
        <v>7612</v>
      </c>
      <c r="B6440" s="160" t="s">
        <v>7613</v>
      </c>
      <c r="E6440" s="227">
        <v>43131</v>
      </c>
      <c r="F6440" s="228">
        <v>23640685.219999999</v>
      </c>
      <c r="G6440" s="229">
        <v>1.2899999999999998E-2</v>
      </c>
    </row>
    <row r="6441" spans="1:7" x14ac:dyDescent="0.25">
      <c r="A6441" s="160" t="s">
        <v>7612</v>
      </c>
      <c r="B6441" s="160" t="s">
        <v>7614</v>
      </c>
      <c r="E6441" s="227">
        <v>43159</v>
      </c>
      <c r="F6441" s="228">
        <v>23640685.219999999</v>
      </c>
      <c r="G6441" s="229">
        <v>1.2899999999999998E-2</v>
      </c>
    </row>
    <row r="6442" spans="1:7" x14ac:dyDescent="0.25">
      <c r="A6442" s="160" t="s">
        <v>7612</v>
      </c>
      <c r="B6442" s="160" t="s">
        <v>7615</v>
      </c>
      <c r="E6442" s="227">
        <v>43190</v>
      </c>
      <c r="F6442" s="228">
        <v>23640685.219999999</v>
      </c>
      <c r="G6442" s="229">
        <v>1.2899999999999998E-2</v>
      </c>
    </row>
    <row r="6443" spans="1:7" x14ac:dyDescent="0.25">
      <c r="A6443" s="160" t="s">
        <v>7612</v>
      </c>
      <c r="B6443" s="160" t="s">
        <v>7616</v>
      </c>
      <c r="E6443" s="227">
        <v>43220</v>
      </c>
      <c r="F6443" s="228">
        <v>23640685.219999999</v>
      </c>
      <c r="G6443" s="229">
        <v>1.2899999999999998E-2</v>
      </c>
    </row>
    <row r="6444" spans="1:7" x14ac:dyDescent="0.25">
      <c r="A6444" s="160" t="s">
        <v>7612</v>
      </c>
      <c r="B6444" s="160" t="s">
        <v>7617</v>
      </c>
      <c r="E6444" s="227">
        <v>43251</v>
      </c>
      <c r="F6444" s="228">
        <v>23640685.219999999</v>
      </c>
      <c r="G6444" s="229">
        <v>1.2899999999999998E-2</v>
      </c>
    </row>
    <row r="6445" spans="1:7" x14ac:dyDescent="0.25">
      <c r="A6445" s="160" t="s">
        <v>7612</v>
      </c>
      <c r="B6445" s="160" t="s">
        <v>7618</v>
      </c>
      <c r="E6445" s="227">
        <v>43281</v>
      </c>
      <c r="F6445" s="228">
        <v>23640685.219999999</v>
      </c>
      <c r="G6445" s="229">
        <v>1.2899999999999998E-2</v>
      </c>
    </row>
    <row r="6446" spans="1:7" x14ac:dyDescent="0.25">
      <c r="A6446" s="160" t="s">
        <v>7612</v>
      </c>
      <c r="B6446" s="160" t="s">
        <v>7619</v>
      </c>
      <c r="E6446" s="227">
        <v>43312</v>
      </c>
      <c r="F6446" s="228">
        <v>23640685.219999999</v>
      </c>
      <c r="G6446" s="229">
        <v>1.2899999999999998E-2</v>
      </c>
    </row>
    <row r="6447" spans="1:7" x14ac:dyDescent="0.25">
      <c r="A6447" s="160" t="s">
        <v>7612</v>
      </c>
      <c r="B6447" s="160" t="s">
        <v>7620</v>
      </c>
      <c r="E6447" s="227">
        <v>43343</v>
      </c>
      <c r="F6447" s="228">
        <v>23640685.219999999</v>
      </c>
      <c r="G6447" s="229">
        <v>1.2899999999999998E-2</v>
      </c>
    </row>
    <row r="6448" spans="1:7" x14ac:dyDescent="0.25">
      <c r="A6448" s="160" t="s">
        <v>7612</v>
      </c>
      <c r="B6448" s="160" t="s">
        <v>7621</v>
      </c>
      <c r="E6448" s="227">
        <v>43373</v>
      </c>
      <c r="F6448" s="228">
        <v>23640685.219999999</v>
      </c>
      <c r="G6448" s="229">
        <v>1.2899999999999998E-2</v>
      </c>
    </row>
    <row r="6449" spans="1:7" x14ac:dyDescent="0.25">
      <c r="A6449" s="160" t="s">
        <v>7612</v>
      </c>
      <c r="B6449" s="160" t="s">
        <v>7622</v>
      </c>
      <c r="E6449" s="227">
        <v>43404</v>
      </c>
      <c r="F6449" s="228">
        <v>23640685.219999999</v>
      </c>
      <c r="G6449" s="229">
        <v>1.2899999999999998E-2</v>
      </c>
    </row>
    <row r="6450" spans="1:7" x14ac:dyDescent="0.25">
      <c r="A6450" s="160" t="s">
        <v>7612</v>
      </c>
      <c r="B6450" s="160" t="s">
        <v>7623</v>
      </c>
      <c r="E6450" s="227">
        <v>43434</v>
      </c>
      <c r="F6450" s="228">
        <v>23640685.219999999</v>
      </c>
      <c r="G6450" s="229">
        <v>1.2899999999999998E-2</v>
      </c>
    </row>
    <row r="6451" spans="1:7" x14ac:dyDescent="0.25">
      <c r="A6451" s="160" t="s">
        <v>7612</v>
      </c>
      <c r="B6451" s="160" t="s">
        <v>7624</v>
      </c>
      <c r="E6451" s="227">
        <v>43465</v>
      </c>
      <c r="F6451" s="228">
        <v>23640685.219999999</v>
      </c>
      <c r="G6451" s="229">
        <v>1.2899999999999998E-2</v>
      </c>
    </row>
    <row r="6452" spans="1:7" x14ac:dyDescent="0.25">
      <c r="A6452" s="160" t="s">
        <v>7625</v>
      </c>
      <c r="B6452" s="160" t="s">
        <v>7626</v>
      </c>
      <c r="E6452" s="227">
        <v>43131</v>
      </c>
      <c r="F6452" s="228">
        <v>0</v>
      </c>
      <c r="G6452" s="229">
        <v>1.2899999999999998E-2</v>
      </c>
    </row>
    <row r="6453" spans="1:7" x14ac:dyDescent="0.25">
      <c r="A6453" s="160" t="s">
        <v>7625</v>
      </c>
      <c r="B6453" s="160" t="s">
        <v>7627</v>
      </c>
      <c r="E6453" s="227">
        <v>43159</v>
      </c>
      <c r="F6453" s="228">
        <v>0</v>
      </c>
      <c r="G6453" s="229">
        <v>1.2899999999999998E-2</v>
      </c>
    </row>
    <row r="6454" spans="1:7" x14ac:dyDescent="0.25">
      <c r="A6454" s="160" t="s">
        <v>7625</v>
      </c>
      <c r="B6454" s="160" t="s">
        <v>7628</v>
      </c>
      <c r="E6454" s="227">
        <v>43190</v>
      </c>
      <c r="F6454" s="228">
        <v>0</v>
      </c>
      <c r="G6454" s="229">
        <v>1.2899999999999998E-2</v>
      </c>
    </row>
    <row r="6455" spans="1:7" x14ac:dyDescent="0.25">
      <c r="A6455" s="160" t="s">
        <v>7625</v>
      </c>
      <c r="B6455" s="160" t="s">
        <v>7629</v>
      </c>
      <c r="E6455" s="227">
        <v>43220</v>
      </c>
      <c r="F6455" s="228">
        <v>0</v>
      </c>
      <c r="G6455" s="229">
        <v>1.2899999999999998E-2</v>
      </c>
    </row>
    <row r="6456" spans="1:7" x14ac:dyDescent="0.25">
      <c r="A6456" s="160" t="s">
        <v>7625</v>
      </c>
      <c r="B6456" s="160" t="s">
        <v>7630</v>
      </c>
      <c r="E6456" s="227">
        <v>43251</v>
      </c>
      <c r="F6456" s="228">
        <v>0</v>
      </c>
      <c r="G6456" s="229">
        <v>1.2899999999999998E-2</v>
      </c>
    </row>
    <row r="6457" spans="1:7" x14ac:dyDescent="0.25">
      <c r="A6457" s="160" t="s">
        <v>7625</v>
      </c>
      <c r="B6457" s="160" t="s">
        <v>7631</v>
      </c>
      <c r="E6457" s="227">
        <v>43281</v>
      </c>
      <c r="F6457" s="228">
        <v>0</v>
      </c>
      <c r="G6457" s="229">
        <v>1.2899999999999998E-2</v>
      </c>
    </row>
    <row r="6458" spans="1:7" x14ac:dyDescent="0.25">
      <c r="A6458" s="160" t="s">
        <v>7625</v>
      </c>
      <c r="B6458" s="160" t="s">
        <v>7632</v>
      </c>
      <c r="E6458" s="227">
        <v>43312</v>
      </c>
      <c r="F6458" s="228">
        <v>0</v>
      </c>
      <c r="G6458" s="229">
        <v>1.2899999999999998E-2</v>
      </c>
    </row>
    <row r="6459" spans="1:7" x14ac:dyDescent="0.25">
      <c r="A6459" s="160" t="s">
        <v>7625</v>
      </c>
      <c r="B6459" s="160" t="s">
        <v>7633</v>
      </c>
      <c r="E6459" s="227">
        <v>43343</v>
      </c>
      <c r="F6459" s="228">
        <v>0</v>
      </c>
      <c r="G6459" s="229">
        <v>1.2899999999999998E-2</v>
      </c>
    </row>
    <row r="6460" spans="1:7" x14ac:dyDescent="0.25">
      <c r="A6460" s="160" t="s">
        <v>7625</v>
      </c>
      <c r="B6460" s="160" t="s">
        <v>7634</v>
      </c>
      <c r="E6460" s="227">
        <v>43373</v>
      </c>
      <c r="F6460" s="228">
        <v>0</v>
      </c>
      <c r="G6460" s="229">
        <v>1.2899999999999998E-2</v>
      </c>
    </row>
    <row r="6461" spans="1:7" x14ac:dyDescent="0.25">
      <c r="A6461" s="160" t="s">
        <v>7625</v>
      </c>
      <c r="B6461" s="160" t="s">
        <v>7635</v>
      </c>
      <c r="E6461" s="227">
        <v>43404</v>
      </c>
      <c r="F6461" s="228">
        <v>0</v>
      </c>
      <c r="G6461" s="229">
        <v>1.2899999999999998E-2</v>
      </c>
    </row>
    <row r="6462" spans="1:7" x14ac:dyDescent="0.25">
      <c r="A6462" s="160" t="s">
        <v>7625</v>
      </c>
      <c r="B6462" s="160" t="s">
        <v>7636</v>
      </c>
      <c r="E6462" s="227">
        <v>43434</v>
      </c>
      <c r="F6462" s="228">
        <v>0</v>
      </c>
      <c r="G6462" s="229">
        <v>1.2899999999999998E-2</v>
      </c>
    </row>
    <row r="6463" spans="1:7" x14ac:dyDescent="0.25">
      <c r="A6463" s="160" t="s">
        <v>7625</v>
      </c>
      <c r="B6463" s="160" t="s">
        <v>7637</v>
      </c>
      <c r="E6463" s="227">
        <v>43465</v>
      </c>
      <c r="F6463" s="228">
        <v>0</v>
      </c>
      <c r="G6463" s="229">
        <v>1.2899999999999998E-2</v>
      </c>
    </row>
    <row r="6464" spans="1:7" x14ac:dyDescent="0.25">
      <c r="A6464" s="160" t="s">
        <v>7638</v>
      </c>
      <c r="B6464" s="160" t="s">
        <v>7639</v>
      </c>
      <c r="E6464" s="227">
        <v>43131</v>
      </c>
      <c r="F6464" s="228">
        <v>12903738.619999999</v>
      </c>
      <c r="G6464" s="229">
        <v>1.2899999999999998E-2</v>
      </c>
    </row>
    <row r="6465" spans="1:7" x14ac:dyDescent="0.25">
      <c r="A6465" s="160" t="s">
        <v>7638</v>
      </c>
      <c r="B6465" s="160" t="s">
        <v>7640</v>
      </c>
      <c r="E6465" s="227">
        <v>43159</v>
      </c>
      <c r="F6465" s="228">
        <v>12903738.619999999</v>
      </c>
      <c r="G6465" s="229">
        <v>1.2899999999999998E-2</v>
      </c>
    </row>
    <row r="6466" spans="1:7" x14ac:dyDescent="0.25">
      <c r="A6466" s="160" t="s">
        <v>7638</v>
      </c>
      <c r="B6466" s="160" t="s">
        <v>7641</v>
      </c>
      <c r="E6466" s="227">
        <v>43190</v>
      </c>
      <c r="F6466" s="228">
        <v>12903738.619999999</v>
      </c>
      <c r="G6466" s="229">
        <v>1.2899999999999998E-2</v>
      </c>
    </row>
    <row r="6467" spans="1:7" x14ac:dyDescent="0.25">
      <c r="A6467" s="160" t="s">
        <v>7638</v>
      </c>
      <c r="B6467" s="160" t="s">
        <v>7642</v>
      </c>
      <c r="E6467" s="227">
        <v>43220</v>
      </c>
      <c r="F6467" s="228">
        <v>12903738.619999999</v>
      </c>
      <c r="G6467" s="229">
        <v>1.2899999999999998E-2</v>
      </c>
    </row>
    <row r="6468" spans="1:7" x14ac:dyDescent="0.25">
      <c r="A6468" s="160" t="s">
        <v>7638</v>
      </c>
      <c r="B6468" s="160" t="s">
        <v>7643</v>
      </c>
      <c r="E6468" s="227">
        <v>43251</v>
      </c>
      <c r="F6468" s="228">
        <v>12903738.619999999</v>
      </c>
      <c r="G6468" s="229">
        <v>1.2899999999999998E-2</v>
      </c>
    </row>
    <row r="6469" spans="1:7" x14ac:dyDescent="0.25">
      <c r="A6469" s="160" t="s">
        <v>7638</v>
      </c>
      <c r="B6469" s="160" t="s">
        <v>7644</v>
      </c>
      <c r="E6469" s="227">
        <v>43281</v>
      </c>
      <c r="F6469" s="228">
        <v>12903738.619999999</v>
      </c>
      <c r="G6469" s="229">
        <v>1.2899999999999998E-2</v>
      </c>
    </row>
    <row r="6470" spans="1:7" x14ac:dyDescent="0.25">
      <c r="A6470" s="160" t="s">
        <v>7638</v>
      </c>
      <c r="B6470" s="160" t="s">
        <v>7645</v>
      </c>
      <c r="E6470" s="227">
        <v>43312</v>
      </c>
      <c r="F6470" s="228">
        <v>12903738.619999999</v>
      </c>
      <c r="G6470" s="229">
        <v>1.2899999999999998E-2</v>
      </c>
    </row>
    <row r="6471" spans="1:7" x14ac:dyDescent="0.25">
      <c r="A6471" s="160" t="s">
        <v>7638</v>
      </c>
      <c r="B6471" s="160" t="s">
        <v>7646</v>
      </c>
      <c r="E6471" s="227">
        <v>43343</v>
      </c>
      <c r="F6471" s="228">
        <v>12903738.619999999</v>
      </c>
      <c r="G6471" s="229">
        <v>1.2899999999999998E-2</v>
      </c>
    </row>
    <row r="6472" spans="1:7" x14ac:dyDescent="0.25">
      <c r="A6472" s="160" t="s">
        <v>7638</v>
      </c>
      <c r="B6472" s="160" t="s">
        <v>7647</v>
      </c>
      <c r="E6472" s="227">
        <v>43373</v>
      </c>
      <c r="F6472" s="228">
        <v>12903738.619999999</v>
      </c>
      <c r="G6472" s="229">
        <v>1.2899999999999998E-2</v>
      </c>
    </row>
    <row r="6473" spans="1:7" x14ac:dyDescent="0.25">
      <c r="A6473" s="160" t="s">
        <v>7638</v>
      </c>
      <c r="B6473" s="160" t="s">
        <v>7648</v>
      </c>
      <c r="E6473" s="227">
        <v>43404</v>
      </c>
      <c r="F6473" s="228">
        <v>12903738.619999999</v>
      </c>
      <c r="G6473" s="229">
        <v>1.2899999999999998E-2</v>
      </c>
    </row>
    <row r="6474" spans="1:7" x14ac:dyDescent="0.25">
      <c r="A6474" s="160" t="s">
        <v>7638</v>
      </c>
      <c r="B6474" s="160" t="s">
        <v>7649</v>
      </c>
      <c r="E6474" s="227">
        <v>43434</v>
      </c>
      <c r="F6474" s="228">
        <v>12903738.619999999</v>
      </c>
      <c r="G6474" s="229">
        <v>1.2899999999999998E-2</v>
      </c>
    </row>
    <row r="6475" spans="1:7" x14ac:dyDescent="0.25">
      <c r="A6475" s="160" t="s">
        <v>7638</v>
      </c>
      <c r="B6475" s="160" t="s">
        <v>7650</v>
      </c>
      <c r="E6475" s="227">
        <v>43465</v>
      </c>
      <c r="F6475" s="228">
        <v>12903738.619999999</v>
      </c>
      <c r="G6475" s="229">
        <v>1.2899999999999998E-2</v>
      </c>
    </row>
    <row r="6476" spans="1:7" x14ac:dyDescent="0.25">
      <c r="A6476" s="160" t="s">
        <v>7651</v>
      </c>
      <c r="B6476" s="160" t="s">
        <v>7652</v>
      </c>
      <c r="E6476" s="227">
        <v>43131</v>
      </c>
      <c r="F6476" s="228">
        <v>19732280.27</v>
      </c>
      <c r="G6476" s="229">
        <v>1.2899999999999998E-2</v>
      </c>
    </row>
    <row r="6477" spans="1:7" x14ac:dyDescent="0.25">
      <c r="A6477" s="160" t="s">
        <v>7651</v>
      </c>
      <c r="B6477" s="160" t="s">
        <v>7653</v>
      </c>
      <c r="E6477" s="227">
        <v>43159</v>
      </c>
      <c r="F6477" s="228">
        <v>19732280.27</v>
      </c>
      <c r="G6477" s="229">
        <v>1.2899999999999998E-2</v>
      </c>
    </row>
    <row r="6478" spans="1:7" x14ac:dyDescent="0.25">
      <c r="A6478" s="160" t="s">
        <v>7651</v>
      </c>
      <c r="B6478" s="160" t="s">
        <v>7654</v>
      </c>
      <c r="E6478" s="227">
        <v>43190</v>
      </c>
      <c r="F6478" s="228">
        <v>19732280.27</v>
      </c>
      <c r="G6478" s="229">
        <v>1.2899999999999998E-2</v>
      </c>
    </row>
    <row r="6479" spans="1:7" x14ac:dyDescent="0.25">
      <c r="A6479" s="160" t="s">
        <v>7651</v>
      </c>
      <c r="B6479" s="160" t="s">
        <v>7655</v>
      </c>
      <c r="E6479" s="227">
        <v>43220</v>
      </c>
      <c r="F6479" s="228">
        <v>19732280.27</v>
      </c>
      <c r="G6479" s="229">
        <v>1.2899999999999998E-2</v>
      </c>
    </row>
    <row r="6480" spans="1:7" x14ac:dyDescent="0.25">
      <c r="A6480" s="160" t="s">
        <v>7651</v>
      </c>
      <c r="B6480" s="160" t="s">
        <v>7656</v>
      </c>
      <c r="E6480" s="227">
        <v>43251</v>
      </c>
      <c r="F6480" s="228">
        <v>19732280.27</v>
      </c>
      <c r="G6480" s="229">
        <v>1.2899999999999998E-2</v>
      </c>
    </row>
    <row r="6481" spans="1:7" x14ac:dyDescent="0.25">
      <c r="A6481" s="160" t="s">
        <v>7651</v>
      </c>
      <c r="B6481" s="160" t="s">
        <v>7657</v>
      </c>
      <c r="E6481" s="227">
        <v>43281</v>
      </c>
      <c r="F6481" s="228">
        <v>19732280.27</v>
      </c>
      <c r="G6481" s="229">
        <v>1.2899999999999998E-2</v>
      </c>
    </row>
    <row r="6482" spans="1:7" x14ac:dyDescent="0.25">
      <c r="A6482" s="160" t="s">
        <v>7651</v>
      </c>
      <c r="B6482" s="160" t="s">
        <v>7658</v>
      </c>
      <c r="E6482" s="227">
        <v>43312</v>
      </c>
      <c r="F6482" s="228">
        <v>19732280.27</v>
      </c>
      <c r="G6482" s="229">
        <v>1.2899999999999998E-2</v>
      </c>
    </row>
    <row r="6483" spans="1:7" x14ac:dyDescent="0.25">
      <c r="A6483" s="160" t="s">
        <v>7651</v>
      </c>
      <c r="B6483" s="160" t="s">
        <v>7659</v>
      </c>
      <c r="E6483" s="227">
        <v>43343</v>
      </c>
      <c r="F6483" s="228">
        <v>19732280.27</v>
      </c>
      <c r="G6483" s="229">
        <v>1.2899999999999998E-2</v>
      </c>
    </row>
    <row r="6484" spans="1:7" x14ac:dyDescent="0.25">
      <c r="A6484" s="160" t="s">
        <v>7651</v>
      </c>
      <c r="B6484" s="160" t="s">
        <v>7660</v>
      </c>
      <c r="E6484" s="227">
        <v>43373</v>
      </c>
      <c r="F6484" s="228">
        <v>19732280.27</v>
      </c>
      <c r="G6484" s="229">
        <v>1.2899999999999998E-2</v>
      </c>
    </row>
    <row r="6485" spans="1:7" x14ac:dyDescent="0.25">
      <c r="A6485" s="160" t="s">
        <v>7651</v>
      </c>
      <c r="B6485" s="160" t="s">
        <v>7661</v>
      </c>
      <c r="E6485" s="227">
        <v>43404</v>
      </c>
      <c r="F6485" s="228">
        <v>19732280.27</v>
      </c>
      <c r="G6485" s="229">
        <v>1.2899999999999998E-2</v>
      </c>
    </row>
    <row r="6486" spans="1:7" x14ac:dyDescent="0.25">
      <c r="A6486" s="160" t="s">
        <v>7651</v>
      </c>
      <c r="B6486" s="160" t="s">
        <v>7662</v>
      </c>
      <c r="E6486" s="227">
        <v>43434</v>
      </c>
      <c r="F6486" s="228">
        <v>19732280.27</v>
      </c>
      <c r="G6486" s="229">
        <v>1.2899999999999998E-2</v>
      </c>
    </row>
    <row r="6487" spans="1:7" x14ac:dyDescent="0.25">
      <c r="A6487" s="160" t="s">
        <v>7651</v>
      </c>
      <c r="B6487" s="160" t="s">
        <v>7663</v>
      </c>
      <c r="E6487" s="227">
        <v>43465</v>
      </c>
      <c r="F6487" s="228">
        <v>19732280.27</v>
      </c>
      <c r="G6487" s="229">
        <v>1.2899999999999998E-2</v>
      </c>
    </row>
    <row r="6488" spans="1:7" x14ac:dyDescent="0.25">
      <c r="A6488" s="160" t="s">
        <v>7664</v>
      </c>
      <c r="B6488" s="160" t="s">
        <v>7665</v>
      </c>
      <c r="E6488" s="227">
        <v>43131</v>
      </c>
      <c r="F6488" s="228">
        <v>0</v>
      </c>
      <c r="G6488" s="229">
        <v>1.2899999999999998E-2</v>
      </c>
    </row>
    <row r="6489" spans="1:7" x14ac:dyDescent="0.25">
      <c r="A6489" s="160" t="s">
        <v>7664</v>
      </c>
      <c r="B6489" s="160" t="s">
        <v>7666</v>
      </c>
      <c r="E6489" s="227">
        <v>43159</v>
      </c>
      <c r="F6489" s="228">
        <v>0</v>
      </c>
      <c r="G6489" s="229">
        <v>1.2899999999999998E-2</v>
      </c>
    </row>
    <row r="6490" spans="1:7" x14ac:dyDescent="0.25">
      <c r="A6490" s="160" t="s">
        <v>7664</v>
      </c>
      <c r="B6490" s="160" t="s">
        <v>7667</v>
      </c>
      <c r="E6490" s="227">
        <v>43190</v>
      </c>
      <c r="F6490" s="228">
        <v>0</v>
      </c>
      <c r="G6490" s="229">
        <v>1.2899999999999998E-2</v>
      </c>
    </row>
    <row r="6491" spans="1:7" x14ac:dyDescent="0.25">
      <c r="A6491" s="160" t="s">
        <v>7664</v>
      </c>
      <c r="B6491" s="160" t="s">
        <v>7668</v>
      </c>
      <c r="E6491" s="227">
        <v>43220</v>
      </c>
      <c r="F6491" s="228">
        <v>0</v>
      </c>
      <c r="G6491" s="229">
        <v>1.2899999999999998E-2</v>
      </c>
    </row>
    <row r="6492" spans="1:7" x14ac:dyDescent="0.25">
      <c r="A6492" s="160" t="s">
        <v>7664</v>
      </c>
      <c r="B6492" s="160" t="s">
        <v>7669</v>
      </c>
      <c r="E6492" s="227">
        <v>43251</v>
      </c>
      <c r="F6492" s="228">
        <v>0</v>
      </c>
      <c r="G6492" s="229">
        <v>1.2899999999999998E-2</v>
      </c>
    </row>
    <row r="6493" spans="1:7" x14ac:dyDescent="0.25">
      <c r="A6493" s="160" t="s">
        <v>7664</v>
      </c>
      <c r="B6493" s="160" t="s">
        <v>7670</v>
      </c>
      <c r="E6493" s="227">
        <v>43281</v>
      </c>
      <c r="F6493" s="228">
        <v>0</v>
      </c>
      <c r="G6493" s="229">
        <v>1.2899999999999998E-2</v>
      </c>
    </row>
    <row r="6494" spans="1:7" x14ac:dyDescent="0.25">
      <c r="A6494" s="160" t="s">
        <v>7664</v>
      </c>
      <c r="B6494" s="160" t="s">
        <v>7671</v>
      </c>
      <c r="E6494" s="227">
        <v>43312</v>
      </c>
      <c r="F6494" s="228">
        <v>0</v>
      </c>
      <c r="G6494" s="229">
        <v>1.2899999999999998E-2</v>
      </c>
    </row>
    <row r="6495" spans="1:7" x14ac:dyDescent="0.25">
      <c r="A6495" s="160" t="s">
        <v>7664</v>
      </c>
      <c r="B6495" s="160" t="s">
        <v>7672</v>
      </c>
      <c r="E6495" s="227">
        <v>43343</v>
      </c>
      <c r="F6495" s="228">
        <v>0</v>
      </c>
      <c r="G6495" s="229">
        <v>1.2899999999999998E-2</v>
      </c>
    </row>
    <row r="6496" spans="1:7" x14ac:dyDescent="0.25">
      <c r="A6496" s="160" t="s">
        <v>7664</v>
      </c>
      <c r="B6496" s="160" t="s">
        <v>7673</v>
      </c>
      <c r="E6496" s="227">
        <v>43373</v>
      </c>
      <c r="F6496" s="228">
        <v>0</v>
      </c>
      <c r="G6496" s="229">
        <v>1.2899999999999998E-2</v>
      </c>
    </row>
    <row r="6497" spans="1:7" x14ac:dyDescent="0.25">
      <c r="A6497" s="160" t="s">
        <v>7664</v>
      </c>
      <c r="B6497" s="160" t="s">
        <v>7674</v>
      </c>
      <c r="E6497" s="227">
        <v>43404</v>
      </c>
      <c r="F6497" s="228">
        <v>0</v>
      </c>
      <c r="G6497" s="229">
        <v>1.2899999999999998E-2</v>
      </c>
    </row>
    <row r="6498" spans="1:7" x14ac:dyDescent="0.25">
      <c r="A6498" s="160" t="s">
        <v>7664</v>
      </c>
      <c r="B6498" s="160" t="s">
        <v>7675</v>
      </c>
      <c r="E6498" s="227">
        <v>43434</v>
      </c>
      <c r="F6498" s="228">
        <v>0</v>
      </c>
      <c r="G6498" s="229">
        <v>1.2899999999999998E-2</v>
      </c>
    </row>
    <row r="6499" spans="1:7" x14ac:dyDescent="0.25">
      <c r="A6499" s="160" t="s">
        <v>7664</v>
      </c>
      <c r="B6499" s="160" t="s">
        <v>7676</v>
      </c>
      <c r="E6499" s="227">
        <v>43465</v>
      </c>
      <c r="F6499" s="228">
        <v>0</v>
      </c>
      <c r="G6499" s="229">
        <v>1.2899999999999998E-2</v>
      </c>
    </row>
    <row r="6500" spans="1:7" x14ac:dyDescent="0.25">
      <c r="A6500" s="160" t="s">
        <v>7677</v>
      </c>
      <c r="B6500" s="160" t="s">
        <v>7678</v>
      </c>
      <c r="E6500" s="227">
        <v>43131</v>
      </c>
      <c r="F6500" s="228">
        <v>0</v>
      </c>
      <c r="G6500" s="229">
        <v>1.2899999999999998E-2</v>
      </c>
    </row>
    <row r="6501" spans="1:7" x14ac:dyDescent="0.25">
      <c r="A6501" s="160" t="s">
        <v>7677</v>
      </c>
      <c r="B6501" s="160" t="s">
        <v>7679</v>
      </c>
      <c r="E6501" s="227">
        <v>43159</v>
      </c>
      <c r="F6501" s="228">
        <v>0</v>
      </c>
      <c r="G6501" s="229">
        <v>1.2899999999999998E-2</v>
      </c>
    </row>
    <row r="6502" spans="1:7" x14ac:dyDescent="0.25">
      <c r="A6502" s="160" t="s">
        <v>7677</v>
      </c>
      <c r="B6502" s="160" t="s">
        <v>7680</v>
      </c>
      <c r="E6502" s="227">
        <v>43190</v>
      </c>
      <c r="F6502" s="228">
        <v>0</v>
      </c>
      <c r="G6502" s="229">
        <v>1.2899999999999998E-2</v>
      </c>
    </row>
    <row r="6503" spans="1:7" x14ac:dyDescent="0.25">
      <c r="A6503" s="160" t="s">
        <v>7677</v>
      </c>
      <c r="B6503" s="160" t="s">
        <v>7681</v>
      </c>
      <c r="E6503" s="227">
        <v>43220</v>
      </c>
      <c r="F6503" s="228">
        <v>0</v>
      </c>
      <c r="G6503" s="229">
        <v>1.2899999999999998E-2</v>
      </c>
    </row>
    <row r="6504" spans="1:7" x14ac:dyDescent="0.25">
      <c r="A6504" s="160" t="s">
        <v>7677</v>
      </c>
      <c r="B6504" s="160" t="s">
        <v>7682</v>
      </c>
      <c r="E6504" s="227">
        <v>43251</v>
      </c>
      <c r="F6504" s="228">
        <v>0</v>
      </c>
      <c r="G6504" s="229">
        <v>1.2899999999999998E-2</v>
      </c>
    </row>
    <row r="6505" spans="1:7" x14ac:dyDescent="0.25">
      <c r="A6505" s="160" t="s">
        <v>7677</v>
      </c>
      <c r="B6505" s="160" t="s">
        <v>7683</v>
      </c>
      <c r="E6505" s="227">
        <v>43281</v>
      </c>
      <c r="F6505" s="228">
        <v>0</v>
      </c>
      <c r="G6505" s="229">
        <v>1.2899999999999998E-2</v>
      </c>
    </row>
    <row r="6506" spans="1:7" x14ac:dyDescent="0.25">
      <c r="A6506" s="160" t="s">
        <v>7677</v>
      </c>
      <c r="B6506" s="160" t="s">
        <v>7684</v>
      </c>
      <c r="E6506" s="227">
        <v>43312</v>
      </c>
      <c r="F6506" s="228">
        <v>0</v>
      </c>
      <c r="G6506" s="229">
        <v>1.2899999999999998E-2</v>
      </c>
    </row>
    <row r="6507" spans="1:7" x14ac:dyDescent="0.25">
      <c r="A6507" s="160" t="s">
        <v>7677</v>
      </c>
      <c r="B6507" s="160" t="s">
        <v>7685</v>
      </c>
      <c r="E6507" s="227">
        <v>43343</v>
      </c>
      <c r="F6507" s="228">
        <v>0</v>
      </c>
      <c r="G6507" s="229">
        <v>1.2899999999999998E-2</v>
      </c>
    </row>
    <row r="6508" spans="1:7" x14ac:dyDescent="0.25">
      <c r="A6508" s="160" t="s">
        <v>7677</v>
      </c>
      <c r="B6508" s="160" t="s">
        <v>7686</v>
      </c>
      <c r="E6508" s="227">
        <v>43373</v>
      </c>
      <c r="F6508" s="228">
        <v>0</v>
      </c>
      <c r="G6508" s="229">
        <v>1.2899999999999998E-2</v>
      </c>
    </row>
    <row r="6509" spans="1:7" x14ac:dyDescent="0.25">
      <c r="A6509" s="160" t="s">
        <v>7677</v>
      </c>
      <c r="B6509" s="160" t="s">
        <v>7687</v>
      </c>
      <c r="E6509" s="227">
        <v>43404</v>
      </c>
      <c r="F6509" s="228">
        <v>0</v>
      </c>
      <c r="G6509" s="229">
        <v>1.2899999999999998E-2</v>
      </c>
    </row>
    <row r="6510" spans="1:7" x14ac:dyDescent="0.25">
      <c r="A6510" s="160" t="s">
        <v>7677</v>
      </c>
      <c r="B6510" s="160" t="s">
        <v>7688</v>
      </c>
      <c r="E6510" s="227">
        <v>43434</v>
      </c>
      <c r="F6510" s="228">
        <v>0</v>
      </c>
      <c r="G6510" s="229">
        <v>1.2899999999999998E-2</v>
      </c>
    </row>
    <row r="6511" spans="1:7" x14ac:dyDescent="0.25">
      <c r="A6511" s="160" t="s">
        <v>7677</v>
      </c>
      <c r="B6511" s="160" t="s">
        <v>7689</v>
      </c>
      <c r="E6511" s="227">
        <v>43465</v>
      </c>
      <c r="F6511" s="228">
        <v>0</v>
      </c>
      <c r="G6511" s="229">
        <v>1.2899999999999998E-2</v>
      </c>
    </row>
    <row r="6512" spans="1:7" x14ac:dyDescent="0.25">
      <c r="A6512" s="160" t="s">
        <v>7690</v>
      </c>
      <c r="B6512" s="160" t="s">
        <v>7691</v>
      </c>
      <c r="E6512" s="227">
        <v>43131</v>
      </c>
      <c r="F6512" s="228">
        <v>12700859.529999999</v>
      </c>
      <c r="G6512" s="229">
        <v>1.2899999999999998E-2</v>
      </c>
    </row>
    <row r="6513" spans="1:7" x14ac:dyDescent="0.25">
      <c r="A6513" s="160" t="s">
        <v>7690</v>
      </c>
      <c r="B6513" s="160" t="s">
        <v>7692</v>
      </c>
      <c r="E6513" s="227">
        <v>43159</v>
      </c>
      <c r="F6513" s="228">
        <v>12700859.529999999</v>
      </c>
      <c r="G6513" s="229">
        <v>1.2899999999999998E-2</v>
      </c>
    </row>
    <row r="6514" spans="1:7" x14ac:dyDescent="0.25">
      <c r="A6514" s="160" t="s">
        <v>7690</v>
      </c>
      <c r="B6514" s="160" t="s">
        <v>7693</v>
      </c>
      <c r="E6514" s="227">
        <v>43190</v>
      </c>
      <c r="F6514" s="228">
        <v>12700859.529999999</v>
      </c>
      <c r="G6514" s="229">
        <v>1.2899999999999998E-2</v>
      </c>
    </row>
    <row r="6515" spans="1:7" x14ac:dyDescent="0.25">
      <c r="A6515" s="160" t="s">
        <v>7690</v>
      </c>
      <c r="B6515" s="160" t="s">
        <v>7694</v>
      </c>
      <c r="E6515" s="227">
        <v>43220</v>
      </c>
      <c r="F6515" s="228">
        <v>12700859.529999999</v>
      </c>
      <c r="G6515" s="229">
        <v>1.2899999999999998E-2</v>
      </c>
    </row>
    <row r="6516" spans="1:7" x14ac:dyDescent="0.25">
      <c r="A6516" s="160" t="s">
        <v>7690</v>
      </c>
      <c r="B6516" s="160" t="s">
        <v>7695</v>
      </c>
      <c r="E6516" s="227">
        <v>43251</v>
      </c>
      <c r="F6516" s="228">
        <v>12700859.529999999</v>
      </c>
      <c r="G6516" s="229">
        <v>1.2899999999999998E-2</v>
      </c>
    </row>
    <row r="6517" spans="1:7" x14ac:dyDescent="0.25">
      <c r="A6517" s="160" t="s">
        <v>7690</v>
      </c>
      <c r="B6517" s="160" t="s">
        <v>7696</v>
      </c>
      <c r="E6517" s="227">
        <v>43281</v>
      </c>
      <c r="F6517" s="228">
        <v>12700859.529999999</v>
      </c>
      <c r="G6517" s="229">
        <v>1.2899999999999998E-2</v>
      </c>
    </row>
    <row r="6518" spans="1:7" x14ac:dyDescent="0.25">
      <c r="A6518" s="160" t="s">
        <v>7690</v>
      </c>
      <c r="B6518" s="160" t="s">
        <v>7697</v>
      </c>
      <c r="E6518" s="227">
        <v>43312</v>
      </c>
      <c r="F6518" s="228">
        <v>12700859.529999999</v>
      </c>
      <c r="G6518" s="229">
        <v>1.2899999999999998E-2</v>
      </c>
    </row>
    <row r="6519" spans="1:7" x14ac:dyDescent="0.25">
      <c r="A6519" s="160" t="s">
        <v>7690</v>
      </c>
      <c r="B6519" s="160" t="s">
        <v>7698</v>
      </c>
      <c r="E6519" s="227">
        <v>43343</v>
      </c>
      <c r="F6519" s="228">
        <v>12700859.529999999</v>
      </c>
      <c r="G6519" s="229">
        <v>1.2899999999999998E-2</v>
      </c>
    </row>
    <row r="6520" spans="1:7" x14ac:dyDescent="0.25">
      <c r="A6520" s="160" t="s">
        <v>7690</v>
      </c>
      <c r="B6520" s="160" t="s">
        <v>7699</v>
      </c>
      <c r="E6520" s="227">
        <v>43373</v>
      </c>
      <c r="F6520" s="228">
        <v>12700859.529999999</v>
      </c>
      <c r="G6520" s="229">
        <v>1.2899999999999998E-2</v>
      </c>
    </row>
    <row r="6521" spans="1:7" x14ac:dyDescent="0.25">
      <c r="A6521" s="160" t="s">
        <v>7690</v>
      </c>
      <c r="B6521" s="160" t="s">
        <v>7700</v>
      </c>
      <c r="E6521" s="227">
        <v>43404</v>
      </c>
      <c r="F6521" s="228">
        <v>12700859.529999999</v>
      </c>
      <c r="G6521" s="229">
        <v>1.2899999999999998E-2</v>
      </c>
    </row>
    <row r="6522" spans="1:7" x14ac:dyDescent="0.25">
      <c r="A6522" s="160" t="s">
        <v>7690</v>
      </c>
      <c r="B6522" s="160" t="s">
        <v>7701</v>
      </c>
      <c r="E6522" s="227">
        <v>43434</v>
      </c>
      <c r="F6522" s="228">
        <v>12700859.529999999</v>
      </c>
      <c r="G6522" s="229">
        <v>1.2899999999999998E-2</v>
      </c>
    </row>
    <row r="6523" spans="1:7" x14ac:dyDescent="0.25">
      <c r="A6523" s="160" t="s">
        <v>7690</v>
      </c>
      <c r="B6523" s="160" t="s">
        <v>7702</v>
      </c>
      <c r="E6523" s="227">
        <v>43465</v>
      </c>
      <c r="F6523" s="228">
        <v>12700859.529999999</v>
      </c>
      <c r="G6523" s="229">
        <v>1.2899999999999998E-2</v>
      </c>
    </row>
    <row r="6524" spans="1:7" x14ac:dyDescent="0.25">
      <c r="A6524" s="160" t="s">
        <v>7703</v>
      </c>
      <c r="B6524" s="160" t="s">
        <v>7704</v>
      </c>
      <c r="E6524" s="227">
        <v>43131</v>
      </c>
      <c r="F6524" s="228">
        <v>0</v>
      </c>
      <c r="G6524" s="229">
        <v>1.2899999999999998E-2</v>
      </c>
    </row>
    <row r="6525" spans="1:7" x14ac:dyDescent="0.25">
      <c r="A6525" s="160" t="s">
        <v>7703</v>
      </c>
      <c r="B6525" s="160" t="s">
        <v>7705</v>
      </c>
      <c r="E6525" s="227">
        <v>43159</v>
      </c>
      <c r="F6525" s="228">
        <v>0</v>
      </c>
      <c r="G6525" s="229">
        <v>1.2899999999999998E-2</v>
      </c>
    </row>
    <row r="6526" spans="1:7" x14ac:dyDescent="0.25">
      <c r="A6526" s="160" t="s">
        <v>7703</v>
      </c>
      <c r="B6526" s="160" t="s">
        <v>7706</v>
      </c>
      <c r="E6526" s="227">
        <v>43190</v>
      </c>
      <c r="F6526" s="228">
        <v>0</v>
      </c>
      <c r="G6526" s="229">
        <v>1.2899999999999998E-2</v>
      </c>
    </row>
    <row r="6527" spans="1:7" x14ac:dyDescent="0.25">
      <c r="A6527" s="160" t="s">
        <v>7703</v>
      </c>
      <c r="B6527" s="160" t="s">
        <v>7707</v>
      </c>
      <c r="E6527" s="227">
        <v>43220</v>
      </c>
      <c r="F6527" s="228">
        <v>0</v>
      </c>
      <c r="G6527" s="229">
        <v>1.2899999999999998E-2</v>
      </c>
    </row>
    <row r="6528" spans="1:7" x14ac:dyDescent="0.25">
      <c r="A6528" s="160" t="s">
        <v>7703</v>
      </c>
      <c r="B6528" s="160" t="s">
        <v>7708</v>
      </c>
      <c r="E6528" s="227">
        <v>43251</v>
      </c>
      <c r="F6528" s="228">
        <v>0</v>
      </c>
      <c r="G6528" s="229">
        <v>1.2899999999999998E-2</v>
      </c>
    </row>
    <row r="6529" spans="1:7" x14ac:dyDescent="0.25">
      <c r="A6529" s="160" t="s">
        <v>7703</v>
      </c>
      <c r="B6529" s="160" t="s">
        <v>7709</v>
      </c>
      <c r="E6529" s="227">
        <v>43281</v>
      </c>
      <c r="F6529" s="228">
        <v>0</v>
      </c>
      <c r="G6529" s="229">
        <v>1.2899999999999998E-2</v>
      </c>
    </row>
    <row r="6530" spans="1:7" x14ac:dyDescent="0.25">
      <c r="A6530" s="160" t="s">
        <v>7703</v>
      </c>
      <c r="B6530" s="160" t="s">
        <v>7710</v>
      </c>
      <c r="E6530" s="227">
        <v>43312</v>
      </c>
      <c r="F6530" s="228">
        <v>0</v>
      </c>
      <c r="G6530" s="229">
        <v>1.2899999999999998E-2</v>
      </c>
    </row>
    <row r="6531" spans="1:7" x14ac:dyDescent="0.25">
      <c r="A6531" s="160" t="s">
        <v>7703</v>
      </c>
      <c r="B6531" s="160" t="s">
        <v>7711</v>
      </c>
      <c r="E6531" s="227">
        <v>43343</v>
      </c>
      <c r="F6531" s="228">
        <v>0</v>
      </c>
      <c r="G6531" s="229">
        <v>1.2899999999999998E-2</v>
      </c>
    </row>
    <row r="6532" spans="1:7" x14ac:dyDescent="0.25">
      <c r="A6532" s="160" t="s">
        <v>7703</v>
      </c>
      <c r="B6532" s="160" t="s">
        <v>7712</v>
      </c>
      <c r="E6532" s="227">
        <v>43373</v>
      </c>
      <c r="F6532" s="228">
        <v>0</v>
      </c>
      <c r="G6532" s="229">
        <v>1.2899999999999998E-2</v>
      </c>
    </row>
    <row r="6533" spans="1:7" x14ac:dyDescent="0.25">
      <c r="A6533" s="160" t="s">
        <v>7703</v>
      </c>
      <c r="B6533" s="160" t="s">
        <v>7713</v>
      </c>
      <c r="E6533" s="227">
        <v>43404</v>
      </c>
      <c r="F6533" s="228">
        <v>0</v>
      </c>
      <c r="G6533" s="229">
        <v>1.2899999999999998E-2</v>
      </c>
    </row>
    <row r="6534" spans="1:7" x14ac:dyDescent="0.25">
      <c r="A6534" s="160" t="s">
        <v>7703</v>
      </c>
      <c r="B6534" s="160" t="s">
        <v>7714</v>
      </c>
      <c r="E6534" s="227">
        <v>43434</v>
      </c>
      <c r="F6534" s="228">
        <v>0</v>
      </c>
      <c r="G6534" s="229">
        <v>1.2899999999999998E-2</v>
      </c>
    </row>
    <row r="6535" spans="1:7" x14ac:dyDescent="0.25">
      <c r="A6535" s="160" t="s">
        <v>7703</v>
      </c>
      <c r="B6535" s="160" t="s">
        <v>7715</v>
      </c>
      <c r="E6535" s="227">
        <v>43465</v>
      </c>
      <c r="F6535" s="228">
        <v>0</v>
      </c>
      <c r="G6535" s="229">
        <v>1.2899999999999998E-2</v>
      </c>
    </row>
    <row r="6536" spans="1:7" x14ac:dyDescent="0.25">
      <c r="A6536" s="160" t="s">
        <v>7716</v>
      </c>
      <c r="B6536" s="160" t="s">
        <v>7717</v>
      </c>
      <c r="E6536" s="227">
        <v>43131</v>
      </c>
      <c r="F6536" s="228">
        <v>0</v>
      </c>
      <c r="G6536" s="229">
        <v>1.2899999999999998E-2</v>
      </c>
    </row>
    <row r="6537" spans="1:7" x14ac:dyDescent="0.25">
      <c r="A6537" s="160" t="s">
        <v>7716</v>
      </c>
      <c r="B6537" s="160" t="s">
        <v>7718</v>
      </c>
      <c r="E6537" s="227">
        <v>43159</v>
      </c>
      <c r="F6537" s="228">
        <v>0</v>
      </c>
      <c r="G6537" s="229">
        <v>1.2899999999999998E-2</v>
      </c>
    </row>
    <row r="6538" spans="1:7" x14ac:dyDescent="0.25">
      <c r="A6538" s="160" t="s">
        <v>7716</v>
      </c>
      <c r="B6538" s="160" t="s">
        <v>7719</v>
      </c>
      <c r="E6538" s="227">
        <v>43190</v>
      </c>
      <c r="F6538" s="228">
        <v>0</v>
      </c>
      <c r="G6538" s="229">
        <v>1.2899999999999998E-2</v>
      </c>
    </row>
    <row r="6539" spans="1:7" x14ac:dyDescent="0.25">
      <c r="A6539" s="160" t="s">
        <v>7716</v>
      </c>
      <c r="B6539" s="160" t="s">
        <v>7720</v>
      </c>
      <c r="E6539" s="227">
        <v>43220</v>
      </c>
      <c r="F6539" s="228">
        <v>0</v>
      </c>
      <c r="G6539" s="229">
        <v>1.2899999999999998E-2</v>
      </c>
    </row>
    <row r="6540" spans="1:7" x14ac:dyDescent="0.25">
      <c r="A6540" s="160" t="s">
        <v>7716</v>
      </c>
      <c r="B6540" s="160" t="s">
        <v>7721</v>
      </c>
      <c r="E6540" s="227">
        <v>43251</v>
      </c>
      <c r="F6540" s="228">
        <v>0</v>
      </c>
      <c r="G6540" s="229">
        <v>1.2899999999999998E-2</v>
      </c>
    </row>
    <row r="6541" spans="1:7" x14ac:dyDescent="0.25">
      <c r="A6541" s="160" t="s">
        <v>7716</v>
      </c>
      <c r="B6541" s="160" t="s">
        <v>7722</v>
      </c>
      <c r="E6541" s="227">
        <v>43281</v>
      </c>
      <c r="F6541" s="228">
        <v>0</v>
      </c>
      <c r="G6541" s="229">
        <v>1.2899999999999998E-2</v>
      </c>
    </row>
    <row r="6542" spans="1:7" x14ac:dyDescent="0.25">
      <c r="A6542" s="160" t="s">
        <v>7716</v>
      </c>
      <c r="B6542" s="160" t="s">
        <v>7723</v>
      </c>
      <c r="E6542" s="227">
        <v>43312</v>
      </c>
      <c r="F6542" s="228">
        <v>0</v>
      </c>
      <c r="G6542" s="229">
        <v>1.2899999999999998E-2</v>
      </c>
    </row>
    <row r="6543" spans="1:7" x14ac:dyDescent="0.25">
      <c r="A6543" s="160" t="s">
        <v>7716</v>
      </c>
      <c r="B6543" s="160" t="s">
        <v>7724</v>
      </c>
      <c r="E6543" s="227">
        <v>43343</v>
      </c>
      <c r="F6543" s="228">
        <v>0</v>
      </c>
      <c r="G6543" s="229">
        <v>1.2899999999999998E-2</v>
      </c>
    </row>
    <row r="6544" spans="1:7" x14ac:dyDescent="0.25">
      <c r="A6544" s="160" t="s">
        <v>7716</v>
      </c>
      <c r="B6544" s="160" t="s">
        <v>7725</v>
      </c>
      <c r="E6544" s="227">
        <v>43373</v>
      </c>
      <c r="F6544" s="228">
        <v>0</v>
      </c>
      <c r="G6544" s="229">
        <v>1.2899999999999998E-2</v>
      </c>
    </row>
    <row r="6545" spans="1:7" x14ac:dyDescent="0.25">
      <c r="A6545" s="160" t="s">
        <v>7716</v>
      </c>
      <c r="B6545" s="160" t="s">
        <v>7726</v>
      </c>
      <c r="E6545" s="227">
        <v>43404</v>
      </c>
      <c r="F6545" s="228">
        <v>0</v>
      </c>
      <c r="G6545" s="229">
        <v>1.2899999999999998E-2</v>
      </c>
    </row>
    <row r="6546" spans="1:7" x14ac:dyDescent="0.25">
      <c r="A6546" s="160" t="s">
        <v>7716</v>
      </c>
      <c r="B6546" s="160" t="s">
        <v>7727</v>
      </c>
      <c r="E6546" s="227">
        <v>43434</v>
      </c>
      <c r="F6546" s="228">
        <v>0</v>
      </c>
      <c r="G6546" s="229">
        <v>1.2899999999999998E-2</v>
      </c>
    </row>
    <row r="6547" spans="1:7" x14ac:dyDescent="0.25">
      <c r="A6547" s="160" t="s">
        <v>7716</v>
      </c>
      <c r="B6547" s="160" t="s">
        <v>7728</v>
      </c>
      <c r="E6547" s="227">
        <v>43465</v>
      </c>
      <c r="F6547" s="228">
        <v>0</v>
      </c>
      <c r="G6547" s="229">
        <v>1.2899999999999998E-2</v>
      </c>
    </row>
    <row r="6548" spans="1:7" x14ac:dyDescent="0.25">
      <c r="A6548" s="160" t="s">
        <v>7729</v>
      </c>
      <c r="B6548" s="160" t="s">
        <v>7730</v>
      </c>
      <c r="E6548" s="227">
        <v>43131</v>
      </c>
      <c r="F6548" s="228">
        <v>0</v>
      </c>
      <c r="G6548" s="229">
        <v>1.2899999999999998E-2</v>
      </c>
    </row>
    <row r="6549" spans="1:7" x14ac:dyDescent="0.25">
      <c r="A6549" s="160" t="s">
        <v>7729</v>
      </c>
      <c r="B6549" s="160" t="s">
        <v>7731</v>
      </c>
      <c r="E6549" s="227">
        <v>43159</v>
      </c>
      <c r="F6549" s="228">
        <v>0</v>
      </c>
      <c r="G6549" s="229">
        <v>1.2899999999999998E-2</v>
      </c>
    </row>
    <row r="6550" spans="1:7" x14ac:dyDescent="0.25">
      <c r="A6550" s="160" t="s">
        <v>7729</v>
      </c>
      <c r="B6550" s="160" t="s">
        <v>7732</v>
      </c>
      <c r="E6550" s="227">
        <v>43190</v>
      </c>
      <c r="F6550" s="228">
        <v>0</v>
      </c>
      <c r="G6550" s="229">
        <v>1.2899999999999998E-2</v>
      </c>
    </row>
    <row r="6551" spans="1:7" x14ac:dyDescent="0.25">
      <c r="A6551" s="160" t="s">
        <v>7729</v>
      </c>
      <c r="B6551" s="160" t="s">
        <v>7733</v>
      </c>
      <c r="E6551" s="227">
        <v>43220</v>
      </c>
      <c r="F6551" s="228">
        <v>0</v>
      </c>
      <c r="G6551" s="229">
        <v>1.2899999999999998E-2</v>
      </c>
    </row>
    <row r="6552" spans="1:7" x14ac:dyDescent="0.25">
      <c r="A6552" s="160" t="s">
        <v>7729</v>
      </c>
      <c r="B6552" s="160" t="s">
        <v>7734</v>
      </c>
      <c r="E6552" s="227">
        <v>43251</v>
      </c>
      <c r="F6552" s="228">
        <v>0</v>
      </c>
      <c r="G6552" s="229">
        <v>1.2899999999999998E-2</v>
      </c>
    </row>
    <row r="6553" spans="1:7" x14ac:dyDescent="0.25">
      <c r="A6553" s="160" t="s">
        <v>7729</v>
      </c>
      <c r="B6553" s="160" t="s">
        <v>7735</v>
      </c>
      <c r="E6553" s="227">
        <v>43281</v>
      </c>
      <c r="F6553" s="228">
        <v>0</v>
      </c>
      <c r="G6553" s="229">
        <v>1.2899999999999998E-2</v>
      </c>
    </row>
    <row r="6554" spans="1:7" x14ac:dyDescent="0.25">
      <c r="A6554" s="160" t="s">
        <v>7729</v>
      </c>
      <c r="B6554" s="160" t="s">
        <v>7736</v>
      </c>
      <c r="E6554" s="227">
        <v>43312</v>
      </c>
      <c r="F6554" s="228">
        <v>0</v>
      </c>
      <c r="G6554" s="229">
        <v>1.2899999999999998E-2</v>
      </c>
    </row>
    <row r="6555" spans="1:7" x14ac:dyDescent="0.25">
      <c r="A6555" s="160" t="s">
        <v>7729</v>
      </c>
      <c r="B6555" s="160" t="s">
        <v>7737</v>
      </c>
      <c r="E6555" s="227">
        <v>43343</v>
      </c>
      <c r="F6555" s="228">
        <v>0</v>
      </c>
      <c r="G6555" s="229">
        <v>1.2899999999999998E-2</v>
      </c>
    </row>
    <row r="6556" spans="1:7" x14ac:dyDescent="0.25">
      <c r="A6556" s="160" t="s">
        <v>7729</v>
      </c>
      <c r="B6556" s="160" t="s">
        <v>7738</v>
      </c>
      <c r="E6556" s="227">
        <v>43373</v>
      </c>
      <c r="F6556" s="228">
        <v>0</v>
      </c>
      <c r="G6556" s="229">
        <v>1.2899999999999998E-2</v>
      </c>
    </row>
    <row r="6557" spans="1:7" x14ac:dyDescent="0.25">
      <c r="A6557" s="160" t="s">
        <v>7729</v>
      </c>
      <c r="B6557" s="160" t="s">
        <v>7739</v>
      </c>
      <c r="E6557" s="227">
        <v>43404</v>
      </c>
      <c r="F6557" s="228">
        <v>0</v>
      </c>
      <c r="G6557" s="229">
        <v>1.2899999999999998E-2</v>
      </c>
    </row>
    <row r="6558" spans="1:7" x14ac:dyDescent="0.25">
      <c r="A6558" s="160" t="s">
        <v>7729</v>
      </c>
      <c r="B6558" s="160" t="s">
        <v>7740</v>
      </c>
      <c r="E6558" s="227">
        <v>43434</v>
      </c>
      <c r="F6558" s="228">
        <v>0</v>
      </c>
      <c r="G6558" s="229">
        <v>1.2899999999999998E-2</v>
      </c>
    </row>
    <row r="6559" spans="1:7" x14ac:dyDescent="0.25">
      <c r="A6559" s="160" t="s">
        <v>7729</v>
      </c>
      <c r="B6559" s="160" t="s">
        <v>7741</v>
      </c>
      <c r="E6559" s="227">
        <v>43465</v>
      </c>
      <c r="F6559" s="228">
        <v>0</v>
      </c>
      <c r="G6559" s="229">
        <v>1.2899999999999998E-2</v>
      </c>
    </row>
    <row r="6560" spans="1:7" x14ac:dyDescent="0.25">
      <c r="A6560" s="160" t="s">
        <v>7742</v>
      </c>
      <c r="B6560" s="160" t="s">
        <v>7743</v>
      </c>
      <c r="E6560" s="227">
        <v>43131</v>
      </c>
      <c r="F6560" s="228">
        <v>285559.90000000002</v>
      </c>
      <c r="G6560" s="229">
        <v>1.2899999999999998E-2</v>
      </c>
    </row>
    <row r="6561" spans="1:7" x14ac:dyDescent="0.25">
      <c r="A6561" s="160" t="s">
        <v>7742</v>
      </c>
      <c r="B6561" s="160" t="s">
        <v>7744</v>
      </c>
      <c r="E6561" s="227">
        <v>43159</v>
      </c>
      <c r="F6561" s="228">
        <v>285559.90000000002</v>
      </c>
      <c r="G6561" s="229">
        <v>1.2899999999999998E-2</v>
      </c>
    </row>
    <row r="6562" spans="1:7" x14ac:dyDescent="0.25">
      <c r="A6562" s="160" t="s">
        <v>7742</v>
      </c>
      <c r="B6562" s="160" t="s">
        <v>7745</v>
      </c>
      <c r="E6562" s="227">
        <v>43190</v>
      </c>
      <c r="F6562" s="228">
        <v>285559.90000000002</v>
      </c>
      <c r="G6562" s="229">
        <v>1.2899999999999998E-2</v>
      </c>
    </row>
    <row r="6563" spans="1:7" x14ac:dyDescent="0.25">
      <c r="A6563" s="160" t="s">
        <v>7742</v>
      </c>
      <c r="B6563" s="160" t="s">
        <v>7746</v>
      </c>
      <c r="E6563" s="227">
        <v>43220</v>
      </c>
      <c r="F6563" s="228">
        <v>285559.90000000002</v>
      </c>
      <c r="G6563" s="229">
        <v>1.2899999999999998E-2</v>
      </c>
    </row>
    <row r="6564" spans="1:7" x14ac:dyDescent="0.25">
      <c r="A6564" s="160" t="s">
        <v>7742</v>
      </c>
      <c r="B6564" s="160" t="s">
        <v>7747</v>
      </c>
      <c r="E6564" s="227">
        <v>43251</v>
      </c>
      <c r="F6564" s="228">
        <v>285559.90000000002</v>
      </c>
      <c r="G6564" s="229">
        <v>1.2899999999999998E-2</v>
      </c>
    </row>
    <row r="6565" spans="1:7" x14ac:dyDescent="0.25">
      <c r="A6565" s="160" t="s">
        <v>7742</v>
      </c>
      <c r="B6565" s="160" t="s">
        <v>7748</v>
      </c>
      <c r="E6565" s="227">
        <v>43281</v>
      </c>
      <c r="F6565" s="228">
        <v>285559.90000000002</v>
      </c>
      <c r="G6565" s="229">
        <v>1.2899999999999998E-2</v>
      </c>
    </row>
    <row r="6566" spans="1:7" x14ac:dyDescent="0.25">
      <c r="A6566" s="160" t="s">
        <v>7742</v>
      </c>
      <c r="B6566" s="160" t="s">
        <v>7749</v>
      </c>
      <c r="E6566" s="227">
        <v>43312</v>
      </c>
      <c r="F6566" s="228">
        <v>285559.90000000002</v>
      </c>
      <c r="G6566" s="229">
        <v>1.2899999999999998E-2</v>
      </c>
    </row>
    <row r="6567" spans="1:7" x14ac:dyDescent="0.25">
      <c r="A6567" s="160" t="s">
        <v>7742</v>
      </c>
      <c r="B6567" s="160" t="s">
        <v>7750</v>
      </c>
      <c r="E6567" s="227">
        <v>43343</v>
      </c>
      <c r="F6567" s="228">
        <v>285559.90000000002</v>
      </c>
      <c r="G6567" s="229">
        <v>1.2899999999999998E-2</v>
      </c>
    </row>
    <row r="6568" spans="1:7" x14ac:dyDescent="0.25">
      <c r="A6568" s="160" t="s">
        <v>7742</v>
      </c>
      <c r="B6568" s="160" t="s">
        <v>7751</v>
      </c>
      <c r="E6568" s="227">
        <v>43373</v>
      </c>
      <c r="F6568" s="228">
        <v>285559.90000000002</v>
      </c>
      <c r="G6568" s="229">
        <v>1.2899999999999998E-2</v>
      </c>
    </row>
    <row r="6569" spans="1:7" x14ac:dyDescent="0.25">
      <c r="A6569" s="160" t="s">
        <v>7742</v>
      </c>
      <c r="B6569" s="160" t="s">
        <v>7752</v>
      </c>
      <c r="E6569" s="227">
        <v>43404</v>
      </c>
      <c r="F6569" s="228">
        <v>285559.90000000002</v>
      </c>
      <c r="G6569" s="229">
        <v>1.2899999999999998E-2</v>
      </c>
    </row>
    <row r="6570" spans="1:7" x14ac:dyDescent="0.25">
      <c r="A6570" s="160" t="s">
        <v>7742</v>
      </c>
      <c r="B6570" s="160" t="s">
        <v>7753</v>
      </c>
      <c r="E6570" s="227">
        <v>43434</v>
      </c>
      <c r="F6570" s="228">
        <v>285559.90000000002</v>
      </c>
      <c r="G6570" s="229">
        <v>1.2899999999999998E-2</v>
      </c>
    </row>
    <row r="6571" spans="1:7" x14ac:dyDescent="0.25">
      <c r="A6571" s="160" t="s">
        <v>7742</v>
      </c>
      <c r="B6571" s="160" t="s">
        <v>7754</v>
      </c>
      <c r="E6571" s="227">
        <v>43465</v>
      </c>
      <c r="F6571" s="228">
        <v>285559.90000000002</v>
      </c>
      <c r="G6571" s="229">
        <v>1.2899999999999998E-2</v>
      </c>
    </row>
    <row r="6572" spans="1:7" x14ac:dyDescent="0.25">
      <c r="A6572" s="160" t="s">
        <v>7755</v>
      </c>
      <c r="B6572" s="160" t="s">
        <v>7756</v>
      </c>
      <c r="E6572" s="227">
        <v>43131</v>
      </c>
      <c r="F6572" s="228">
        <v>5400291.8200000003</v>
      </c>
      <c r="G6572" s="229">
        <v>1.2899999999999998E-2</v>
      </c>
    </row>
    <row r="6573" spans="1:7" x14ac:dyDescent="0.25">
      <c r="A6573" s="160" t="s">
        <v>7755</v>
      </c>
      <c r="B6573" s="160" t="s">
        <v>7757</v>
      </c>
      <c r="E6573" s="227">
        <v>43159</v>
      </c>
      <c r="F6573" s="228">
        <v>5400291.8200000003</v>
      </c>
      <c r="G6573" s="229">
        <v>1.2899999999999998E-2</v>
      </c>
    </row>
    <row r="6574" spans="1:7" x14ac:dyDescent="0.25">
      <c r="A6574" s="160" t="s">
        <v>7755</v>
      </c>
      <c r="B6574" s="160" t="s">
        <v>7758</v>
      </c>
      <c r="E6574" s="227">
        <v>43190</v>
      </c>
      <c r="F6574" s="228">
        <v>5400291.8200000003</v>
      </c>
      <c r="G6574" s="229">
        <v>1.2899999999999998E-2</v>
      </c>
    </row>
    <row r="6575" spans="1:7" x14ac:dyDescent="0.25">
      <c r="A6575" s="160" t="s">
        <v>7755</v>
      </c>
      <c r="B6575" s="160" t="s">
        <v>7759</v>
      </c>
      <c r="E6575" s="227">
        <v>43220</v>
      </c>
      <c r="F6575" s="228">
        <v>5400291.8200000003</v>
      </c>
      <c r="G6575" s="229">
        <v>1.2899999999999998E-2</v>
      </c>
    </row>
    <row r="6576" spans="1:7" x14ac:dyDescent="0.25">
      <c r="A6576" s="160" t="s">
        <v>7755</v>
      </c>
      <c r="B6576" s="160" t="s">
        <v>7760</v>
      </c>
      <c r="E6576" s="227">
        <v>43251</v>
      </c>
      <c r="F6576" s="228">
        <v>5400291.8200000003</v>
      </c>
      <c r="G6576" s="229">
        <v>1.2899999999999998E-2</v>
      </c>
    </row>
    <row r="6577" spans="1:7" x14ac:dyDescent="0.25">
      <c r="A6577" s="160" t="s">
        <v>7755</v>
      </c>
      <c r="B6577" s="160" t="s">
        <v>7761</v>
      </c>
      <c r="E6577" s="227">
        <v>43281</v>
      </c>
      <c r="F6577" s="228">
        <v>5400291.8200000003</v>
      </c>
      <c r="G6577" s="229">
        <v>1.2899999999999998E-2</v>
      </c>
    </row>
    <row r="6578" spans="1:7" x14ac:dyDescent="0.25">
      <c r="A6578" s="160" t="s">
        <v>7755</v>
      </c>
      <c r="B6578" s="160" t="s">
        <v>7762</v>
      </c>
      <c r="E6578" s="227">
        <v>43312</v>
      </c>
      <c r="F6578" s="228">
        <v>5400291.8200000003</v>
      </c>
      <c r="G6578" s="229">
        <v>1.2899999999999998E-2</v>
      </c>
    </row>
    <row r="6579" spans="1:7" x14ac:dyDescent="0.25">
      <c r="A6579" s="160" t="s">
        <v>7755</v>
      </c>
      <c r="B6579" s="160" t="s">
        <v>7763</v>
      </c>
      <c r="E6579" s="227">
        <v>43343</v>
      </c>
      <c r="F6579" s="228">
        <v>5400291.8200000003</v>
      </c>
      <c r="G6579" s="229">
        <v>1.2899999999999998E-2</v>
      </c>
    </row>
    <row r="6580" spans="1:7" x14ac:dyDescent="0.25">
      <c r="A6580" s="160" t="s">
        <v>7755</v>
      </c>
      <c r="B6580" s="160" t="s">
        <v>7764</v>
      </c>
      <c r="E6580" s="227">
        <v>43373</v>
      </c>
      <c r="F6580" s="228">
        <v>5400291.8200000003</v>
      </c>
      <c r="G6580" s="229">
        <v>1.2899999999999998E-2</v>
      </c>
    </row>
    <row r="6581" spans="1:7" x14ac:dyDescent="0.25">
      <c r="A6581" s="160" t="s">
        <v>7755</v>
      </c>
      <c r="B6581" s="160" t="s">
        <v>7765</v>
      </c>
      <c r="E6581" s="227">
        <v>43404</v>
      </c>
      <c r="F6581" s="228">
        <v>5400291.8200000003</v>
      </c>
      <c r="G6581" s="229">
        <v>1.2899999999999998E-2</v>
      </c>
    </row>
    <row r="6582" spans="1:7" x14ac:dyDescent="0.25">
      <c r="A6582" s="160" t="s">
        <v>7755</v>
      </c>
      <c r="B6582" s="160" t="s">
        <v>7766</v>
      </c>
      <c r="E6582" s="227">
        <v>43434</v>
      </c>
      <c r="F6582" s="228">
        <v>5400291.8200000003</v>
      </c>
      <c r="G6582" s="229">
        <v>1.2899999999999998E-2</v>
      </c>
    </row>
    <row r="6583" spans="1:7" x14ac:dyDescent="0.25">
      <c r="A6583" s="160" t="s">
        <v>7755</v>
      </c>
      <c r="B6583" s="160" t="s">
        <v>7767</v>
      </c>
      <c r="E6583" s="227">
        <v>43465</v>
      </c>
      <c r="F6583" s="228">
        <v>5400291.8200000003</v>
      </c>
      <c r="G6583" s="229">
        <v>1.2899999999999998E-2</v>
      </c>
    </row>
    <row r="6584" spans="1:7" x14ac:dyDescent="0.25">
      <c r="A6584" s="160" t="s">
        <v>7768</v>
      </c>
      <c r="B6584" s="160" t="s">
        <v>7769</v>
      </c>
      <c r="E6584" s="227">
        <v>43131</v>
      </c>
      <c r="F6584" s="228">
        <v>73800246.120000005</v>
      </c>
      <c r="G6584" s="229">
        <v>1.2899999999999998E-2</v>
      </c>
    </row>
    <row r="6585" spans="1:7" x14ac:dyDescent="0.25">
      <c r="A6585" s="160" t="s">
        <v>7768</v>
      </c>
      <c r="B6585" s="160" t="s">
        <v>7770</v>
      </c>
      <c r="E6585" s="227">
        <v>43159</v>
      </c>
      <c r="F6585" s="228">
        <v>80604714.209999993</v>
      </c>
      <c r="G6585" s="229">
        <v>1.2899999999999998E-2</v>
      </c>
    </row>
    <row r="6586" spans="1:7" x14ac:dyDescent="0.25">
      <c r="A6586" s="160" t="s">
        <v>7768</v>
      </c>
      <c r="B6586" s="160" t="s">
        <v>7771</v>
      </c>
      <c r="E6586" s="227">
        <v>43190</v>
      </c>
      <c r="F6586" s="228">
        <v>64437946.030000001</v>
      </c>
      <c r="G6586" s="229">
        <v>1.2899999999999998E-2</v>
      </c>
    </row>
    <row r="6587" spans="1:7" x14ac:dyDescent="0.25">
      <c r="A6587" s="160" t="s">
        <v>7768</v>
      </c>
      <c r="B6587" s="160" t="s">
        <v>7772</v>
      </c>
      <c r="E6587" s="227">
        <v>43220</v>
      </c>
      <c r="F6587" s="228">
        <v>64537690.810000002</v>
      </c>
      <c r="G6587" s="229">
        <v>1.2899999999999998E-2</v>
      </c>
    </row>
    <row r="6588" spans="1:7" x14ac:dyDescent="0.25">
      <c r="A6588" s="160" t="s">
        <v>7768</v>
      </c>
      <c r="B6588" s="160" t="s">
        <v>7773</v>
      </c>
      <c r="E6588" s="227">
        <v>43251</v>
      </c>
      <c r="F6588" s="228">
        <v>64558539.950000003</v>
      </c>
      <c r="G6588" s="229">
        <v>1.2899999999999998E-2</v>
      </c>
    </row>
    <row r="6589" spans="1:7" x14ac:dyDescent="0.25">
      <c r="A6589" s="160" t="s">
        <v>7768</v>
      </c>
      <c r="B6589" s="160" t="s">
        <v>7774</v>
      </c>
      <c r="E6589" s="227">
        <v>43281</v>
      </c>
      <c r="F6589" s="228">
        <v>65030541.689999998</v>
      </c>
      <c r="G6589" s="229">
        <v>1.2899999999999998E-2</v>
      </c>
    </row>
    <row r="6590" spans="1:7" x14ac:dyDescent="0.25">
      <c r="A6590" s="160" t="s">
        <v>7768</v>
      </c>
      <c r="B6590" s="160" t="s">
        <v>7775</v>
      </c>
      <c r="E6590" s="227">
        <v>43312</v>
      </c>
      <c r="F6590" s="228">
        <v>65503309.25</v>
      </c>
      <c r="G6590" s="229">
        <v>1.2899999999999998E-2</v>
      </c>
    </row>
    <row r="6591" spans="1:7" x14ac:dyDescent="0.25">
      <c r="A6591" s="160" t="s">
        <v>7768</v>
      </c>
      <c r="B6591" s="160" t="s">
        <v>7776</v>
      </c>
      <c r="E6591" s="227">
        <v>43343</v>
      </c>
      <c r="F6591" s="228">
        <v>65507292.829999998</v>
      </c>
      <c r="G6591" s="229">
        <v>1.2899999999999998E-2</v>
      </c>
    </row>
    <row r="6592" spans="1:7" x14ac:dyDescent="0.25">
      <c r="A6592" s="160" t="s">
        <v>7768</v>
      </c>
      <c r="B6592" s="160" t="s">
        <v>7777</v>
      </c>
      <c r="E6592" s="227">
        <v>43373</v>
      </c>
      <c r="F6592" s="228">
        <v>65509364.280000001</v>
      </c>
      <c r="G6592" s="229">
        <v>1.2899999999999998E-2</v>
      </c>
    </row>
    <row r="6593" spans="1:7" x14ac:dyDescent="0.25">
      <c r="A6593" s="160" t="s">
        <v>7768</v>
      </c>
      <c r="B6593" s="160" t="s">
        <v>7778</v>
      </c>
      <c r="E6593" s="227">
        <v>43404</v>
      </c>
      <c r="F6593" s="228">
        <v>65509840.359999999</v>
      </c>
      <c r="G6593" s="229">
        <v>1.2899999999999998E-2</v>
      </c>
    </row>
    <row r="6594" spans="1:7" x14ac:dyDescent="0.25">
      <c r="A6594" s="160" t="s">
        <v>7768</v>
      </c>
      <c r="B6594" s="160" t="s">
        <v>7779</v>
      </c>
      <c r="E6594" s="227">
        <v>43434</v>
      </c>
      <c r="F6594" s="228">
        <v>65510287.149999999</v>
      </c>
      <c r="G6594" s="229">
        <v>1.2899999999999998E-2</v>
      </c>
    </row>
    <row r="6595" spans="1:7" x14ac:dyDescent="0.25">
      <c r="A6595" s="160" t="s">
        <v>7768</v>
      </c>
      <c r="B6595" s="160" t="s">
        <v>7780</v>
      </c>
      <c r="E6595" s="227">
        <v>43465</v>
      </c>
      <c r="F6595" s="228">
        <v>67751365.959999993</v>
      </c>
      <c r="G6595" s="229">
        <v>1.2899999999999998E-2</v>
      </c>
    </row>
    <row r="6596" spans="1:7" x14ac:dyDescent="0.25">
      <c r="A6596" s="160" t="s">
        <v>7781</v>
      </c>
      <c r="B6596" s="160" t="s">
        <v>7782</v>
      </c>
      <c r="E6596" s="227">
        <v>43131</v>
      </c>
      <c r="F6596" s="228">
        <v>0</v>
      </c>
      <c r="G6596" s="229">
        <v>1.2899999999999998E-2</v>
      </c>
    </row>
    <row r="6597" spans="1:7" x14ac:dyDescent="0.25">
      <c r="A6597" s="160" t="s">
        <v>7781</v>
      </c>
      <c r="B6597" s="160" t="s">
        <v>7783</v>
      </c>
      <c r="E6597" s="227">
        <v>43159</v>
      </c>
      <c r="F6597" s="228">
        <v>0</v>
      </c>
      <c r="G6597" s="229">
        <v>1.2899999999999998E-2</v>
      </c>
    </row>
    <row r="6598" spans="1:7" x14ac:dyDescent="0.25">
      <c r="A6598" s="160" t="s">
        <v>7781</v>
      </c>
      <c r="B6598" s="160" t="s">
        <v>7784</v>
      </c>
      <c r="E6598" s="227">
        <v>43190</v>
      </c>
      <c r="F6598" s="228">
        <v>0</v>
      </c>
      <c r="G6598" s="229">
        <v>1.2899999999999998E-2</v>
      </c>
    </row>
    <row r="6599" spans="1:7" x14ac:dyDescent="0.25">
      <c r="A6599" s="160" t="s">
        <v>7781</v>
      </c>
      <c r="B6599" s="160" t="s">
        <v>7785</v>
      </c>
      <c r="E6599" s="227">
        <v>43220</v>
      </c>
      <c r="F6599" s="228">
        <v>0</v>
      </c>
      <c r="G6599" s="229">
        <v>1.2899999999999998E-2</v>
      </c>
    </row>
    <row r="6600" spans="1:7" x14ac:dyDescent="0.25">
      <c r="A6600" s="160" t="s">
        <v>7781</v>
      </c>
      <c r="B6600" s="160" t="s">
        <v>7786</v>
      </c>
      <c r="E6600" s="227">
        <v>43251</v>
      </c>
      <c r="F6600" s="228">
        <v>0</v>
      </c>
      <c r="G6600" s="229">
        <v>1.2899999999999998E-2</v>
      </c>
    </row>
    <row r="6601" spans="1:7" x14ac:dyDescent="0.25">
      <c r="A6601" s="160" t="s">
        <v>7781</v>
      </c>
      <c r="B6601" s="160" t="s">
        <v>7787</v>
      </c>
      <c r="E6601" s="227">
        <v>43281</v>
      </c>
      <c r="F6601" s="228">
        <v>0</v>
      </c>
      <c r="G6601" s="229">
        <v>1.2899999999999998E-2</v>
      </c>
    </row>
    <row r="6602" spans="1:7" x14ac:dyDescent="0.25">
      <c r="A6602" s="160" t="s">
        <v>7781</v>
      </c>
      <c r="B6602" s="160" t="s">
        <v>7788</v>
      </c>
      <c r="E6602" s="227">
        <v>43312</v>
      </c>
      <c r="F6602" s="228">
        <v>0</v>
      </c>
      <c r="G6602" s="229">
        <v>1.2899999999999998E-2</v>
      </c>
    </row>
    <row r="6603" spans="1:7" x14ac:dyDescent="0.25">
      <c r="A6603" s="160" t="s">
        <v>7781</v>
      </c>
      <c r="B6603" s="160" t="s">
        <v>7789</v>
      </c>
      <c r="E6603" s="227">
        <v>43343</v>
      </c>
      <c r="F6603" s="228">
        <v>0</v>
      </c>
      <c r="G6603" s="229">
        <v>1.2899999999999998E-2</v>
      </c>
    </row>
    <row r="6604" spans="1:7" x14ac:dyDescent="0.25">
      <c r="A6604" s="160" t="s">
        <v>7781</v>
      </c>
      <c r="B6604" s="160" t="s">
        <v>7790</v>
      </c>
      <c r="E6604" s="227">
        <v>43373</v>
      </c>
      <c r="F6604" s="228">
        <v>0</v>
      </c>
      <c r="G6604" s="229">
        <v>1.2899999999999998E-2</v>
      </c>
    </row>
    <row r="6605" spans="1:7" x14ac:dyDescent="0.25">
      <c r="A6605" s="160" t="s">
        <v>7781</v>
      </c>
      <c r="B6605" s="160" t="s">
        <v>7791</v>
      </c>
      <c r="E6605" s="227">
        <v>43404</v>
      </c>
      <c r="F6605" s="228">
        <v>0</v>
      </c>
      <c r="G6605" s="229">
        <v>1.2899999999999998E-2</v>
      </c>
    </row>
    <row r="6606" spans="1:7" x14ac:dyDescent="0.25">
      <c r="A6606" s="160" t="s">
        <v>7781</v>
      </c>
      <c r="B6606" s="160" t="s">
        <v>7792</v>
      </c>
      <c r="E6606" s="227">
        <v>43434</v>
      </c>
      <c r="F6606" s="228">
        <v>0</v>
      </c>
      <c r="G6606" s="229">
        <v>1.2899999999999998E-2</v>
      </c>
    </row>
    <row r="6607" spans="1:7" x14ac:dyDescent="0.25">
      <c r="A6607" s="160" t="s">
        <v>7781</v>
      </c>
      <c r="B6607" s="160" t="s">
        <v>7793</v>
      </c>
      <c r="E6607" s="227">
        <v>43465</v>
      </c>
      <c r="F6607" s="228">
        <v>0</v>
      </c>
      <c r="G6607" s="229">
        <v>1.2899999999999998E-2</v>
      </c>
    </row>
    <row r="6608" spans="1:7" x14ac:dyDescent="0.25">
      <c r="A6608" s="160" t="s">
        <v>421</v>
      </c>
      <c r="B6608" s="160" t="s">
        <v>7794</v>
      </c>
      <c r="E6608" s="227">
        <v>43131</v>
      </c>
      <c r="F6608" s="228">
        <v>33564811.049999997</v>
      </c>
      <c r="G6608" s="229">
        <v>1.8099999999999998E-2</v>
      </c>
    </row>
    <row r="6609" spans="1:7" x14ac:dyDescent="0.25">
      <c r="A6609" s="160" t="s">
        <v>421</v>
      </c>
      <c r="B6609" s="160" t="s">
        <v>7795</v>
      </c>
      <c r="E6609" s="227">
        <v>43159</v>
      </c>
      <c r="F6609" s="228">
        <v>33027964.379999999</v>
      </c>
      <c r="G6609" s="229">
        <v>1.8099999999999998E-2</v>
      </c>
    </row>
    <row r="6610" spans="1:7" x14ac:dyDescent="0.25">
      <c r="A6610" s="160" t="s">
        <v>421</v>
      </c>
      <c r="B6610" s="160" t="s">
        <v>7796</v>
      </c>
      <c r="E6610" s="227">
        <v>43190</v>
      </c>
      <c r="F6610" s="228">
        <v>33253694.030000001</v>
      </c>
      <c r="G6610" s="229">
        <v>1.8099999999999998E-2</v>
      </c>
    </row>
    <row r="6611" spans="1:7" x14ac:dyDescent="0.25">
      <c r="A6611" s="160" t="s">
        <v>421</v>
      </c>
      <c r="B6611" s="160" t="s">
        <v>7797</v>
      </c>
      <c r="E6611" s="227">
        <v>43220</v>
      </c>
      <c r="F6611" s="228">
        <v>33256306.370000001</v>
      </c>
      <c r="G6611" s="229">
        <v>1.8099999999999998E-2</v>
      </c>
    </row>
    <row r="6612" spans="1:7" x14ac:dyDescent="0.25">
      <c r="A6612" s="160" t="s">
        <v>421</v>
      </c>
      <c r="B6612" s="160" t="s">
        <v>7798</v>
      </c>
      <c r="E6612" s="227">
        <v>43251</v>
      </c>
      <c r="F6612" s="228">
        <v>33297503.870000001</v>
      </c>
      <c r="G6612" s="229">
        <v>1.8099999999999998E-2</v>
      </c>
    </row>
    <row r="6613" spans="1:7" x14ac:dyDescent="0.25">
      <c r="A6613" s="160" t="s">
        <v>421</v>
      </c>
      <c r="B6613" s="160" t="s">
        <v>7799</v>
      </c>
      <c r="E6613" s="227">
        <v>43281</v>
      </c>
      <c r="F6613" s="228">
        <v>33484358</v>
      </c>
      <c r="G6613" s="229">
        <v>1.8099999999999998E-2</v>
      </c>
    </row>
    <row r="6614" spans="1:7" x14ac:dyDescent="0.25">
      <c r="A6614" s="160" t="s">
        <v>421</v>
      </c>
      <c r="B6614" s="160" t="s">
        <v>7800</v>
      </c>
      <c r="E6614" s="227">
        <v>43312</v>
      </c>
      <c r="F6614" s="228">
        <v>33807274.840000004</v>
      </c>
      <c r="G6614" s="229">
        <v>1.8099999999999998E-2</v>
      </c>
    </row>
    <row r="6615" spans="1:7" x14ac:dyDescent="0.25">
      <c r="A6615" s="160" t="s">
        <v>421</v>
      </c>
      <c r="B6615" s="160" t="s">
        <v>7801</v>
      </c>
      <c r="E6615" s="227">
        <v>43343</v>
      </c>
      <c r="F6615" s="228">
        <v>33977498.520000003</v>
      </c>
      <c r="G6615" s="229">
        <v>1.8099999999999998E-2</v>
      </c>
    </row>
    <row r="6616" spans="1:7" x14ac:dyDescent="0.25">
      <c r="A6616" s="160" t="s">
        <v>421</v>
      </c>
      <c r="B6616" s="160" t="s">
        <v>7802</v>
      </c>
      <c r="E6616" s="227">
        <v>43373</v>
      </c>
      <c r="F6616" s="228">
        <v>33983242.030000001</v>
      </c>
      <c r="G6616" s="229">
        <v>1.8099999999999998E-2</v>
      </c>
    </row>
    <row r="6617" spans="1:7" x14ac:dyDescent="0.25">
      <c r="A6617" s="160" t="s">
        <v>421</v>
      </c>
      <c r="B6617" s="160" t="s">
        <v>7803</v>
      </c>
      <c r="E6617" s="227">
        <v>43404</v>
      </c>
      <c r="F6617" s="228">
        <v>34026401.57</v>
      </c>
      <c r="G6617" s="229">
        <v>1.8099999999999998E-2</v>
      </c>
    </row>
    <row r="6618" spans="1:7" x14ac:dyDescent="0.25">
      <c r="A6618" s="160" t="s">
        <v>421</v>
      </c>
      <c r="B6618" s="160" t="s">
        <v>7804</v>
      </c>
      <c r="E6618" s="227">
        <v>43434</v>
      </c>
      <c r="F6618" s="228">
        <v>34083472.469999999</v>
      </c>
      <c r="G6618" s="229">
        <v>1.8099999999999998E-2</v>
      </c>
    </row>
    <row r="6619" spans="1:7" x14ac:dyDescent="0.25">
      <c r="A6619" s="160" t="s">
        <v>421</v>
      </c>
      <c r="B6619" s="160" t="s">
        <v>7805</v>
      </c>
      <c r="E6619" s="227">
        <v>43465</v>
      </c>
      <c r="F6619" s="228">
        <v>34084539.939999998</v>
      </c>
      <c r="G6619" s="229">
        <v>1.8099999999999998E-2</v>
      </c>
    </row>
    <row r="6620" spans="1:7" x14ac:dyDescent="0.25">
      <c r="A6620" s="160" t="s">
        <v>7806</v>
      </c>
      <c r="B6620" s="160" t="s">
        <v>7807</v>
      </c>
      <c r="E6620" s="227">
        <v>43131</v>
      </c>
      <c r="F6620" s="228">
        <v>6097570.4800000004</v>
      </c>
      <c r="G6620" s="229">
        <v>1.3100000000000001E-2</v>
      </c>
    </row>
    <row r="6621" spans="1:7" x14ac:dyDescent="0.25">
      <c r="A6621" s="160" t="s">
        <v>7806</v>
      </c>
      <c r="B6621" s="160" t="s">
        <v>7808</v>
      </c>
      <c r="E6621" s="227">
        <v>43159</v>
      </c>
      <c r="F6621" s="228">
        <v>6097570.4800000004</v>
      </c>
      <c r="G6621" s="229">
        <v>1.3100000000000001E-2</v>
      </c>
    </row>
    <row r="6622" spans="1:7" x14ac:dyDescent="0.25">
      <c r="A6622" s="160" t="s">
        <v>7806</v>
      </c>
      <c r="B6622" s="160" t="s">
        <v>7809</v>
      </c>
      <c r="E6622" s="227">
        <v>43190</v>
      </c>
      <c r="F6622" s="228">
        <v>6097570.4800000004</v>
      </c>
      <c r="G6622" s="229">
        <v>1.3100000000000001E-2</v>
      </c>
    </row>
    <row r="6623" spans="1:7" x14ac:dyDescent="0.25">
      <c r="A6623" s="160" t="s">
        <v>7806</v>
      </c>
      <c r="B6623" s="160" t="s">
        <v>7810</v>
      </c>
      <c r="E6623" s="227">
        <v>43220</v>
      </c>
      <c r="F6623" s="228">
        <v>6097570.4800000004</v>
      </c>
      <c r="G6623" s="229">
        <v>1.3100000000000001E-2</v>
      </c>
    </row>
    <row r="6624" spans="1:7" x14ac:dyDescent="0.25">
      <c r="A6624" s="160" t="s">
        <v>7806</v>
      </c>
      <c r="B6624" s="160" t="s">
        <v>7811</v>
      </c>
      <c r="E6624" s="227">
        <v>43251</v>
      </c>
      <c r="F6624" s="228">
        <v>6097570.4800000004</v>
      </c>
      <c r="G6624" s="229">
        <v>1.3100000000000001E-2</v>
      </c>
    </row>
    <row r="6625" spans="1:7" x14ac:dyDescent="0.25">
      <c r="A6625" s="160" t="s">
        <v>7806</v>
      </c>
      <c r="B6625" s="160" t="s">
        <v>7812</v>
      </c>
      <c r="E6625" s="227">
        <v>43281</v>
      </c>
      <c r="F6625" s="228">
        <v>6097570.4800000004</v>
      </c>
      <c r="G6625" s="229">
        <v>1.3100000000000001E-2</v>
      </c>
    </row>
    <row r="6626" spans="1:7" x14ac:dyDescent="0.25">
      <c r="A6626" s="160" t="s">
        <v>7806</v>
      </c>
      <c r="B6626" s="160" t="s">
        <v>7813</v>
      </c>
      <c r="E6626" s="227">
        <v>43312</v>
      </c>
      <c r="F6626" s="228">
        <v>6097570.4800000004</v>
      </c>
      <c r="G6626" s="229">
        <v>1.3100000000000001E-2</v>
      </c>
    </row>
    <row r="6627" spans="1:7" x14ac:dyDescent="0.25">
      <c r="A6627" s="160" t="s">
        <v>7806</v>
      </c>
      <c r="B6627" s="160" t="s">
        <v>7814</v>
      </c>
      <c r="E6627" s="227">
        <v>43343</v>
      </c>
      <c r="F6627" s="228">
        <v>6097570.4800000004</v>
      </c>
      <c r="G6627" s="229">
        <v>1.3100000000000001E-2</v>
      </c>
    </row>
    <row r="6628" spans="1:7" x14ac:dyDescent="0.25">
      <c r="A6628" s="160" t="s">
        <v>7806</v>
      </c>
      <c r="B6628" s="160" t="s">
        <v>7815</v>
      </c>
      <c r="E6628" s="227">
        <v>43373</v>
      </c>
      <c r="F6628" s="228">
        <v>6097570.4800000004</v>
      </c>
      <c r="G6628" s="229">
        <v>1.3100000000000001E-2</v>
      </c>
    </row>
    <row r="6629" spans="1:7" x14ac:dyDescent="0.25">
      <c r="A6629" s="160" t="s">
        <v>7806</v>
      </c>
      <c r="B6629" s="160" t="s">
        <v>7816</v>
      </c>
      <c r="E6629" s="227">
        <v>43404</v>
      </c>
      <c r="F6629" s="228">
        <v>6097570.4800000004</v>
      </c>
      <c r="G6629" s="229">
        <v>1.3100000000000001E-2</v>
      </c>
    </row>
    <row r="6630" spans="1:7" x14ac:dyDescent="0.25">
      <c r="A6630" s="160" t="s">
        <v>7806</v>
      </c>
      <c r="B6630" s="160" t="s">
        <v>7817</v>
      </c>
      <c r="E6630" s="227">
        <v>43434</v>
      </c>
      <c r="F6630" s="228">
        <v>6097570.4800000004</v>
      </c>
      <c r="G6630" s="229">
        <v>1.3100000000000001E-2</v>
      </c>
    </row>
    <row r="6631" spans="1:7" x14ac:dyDescent="0.25">
      <c r="A6631" s="160" t="s">
        <v>7806</v>
      </c>
      <c r="B6631" s="160" t="s">
        <v>7818</v>
      </c>
      <c r="E6631" s="227">
        <v>43465</v>
      </c>
      <c r="F6631" s="228">
        <v>6097570.4800000004</v>
      </c>
      <c r="G6631" s="229">
        <v>1.3100000000000001E-2</v>
      </c>
    </row>
    <row r="6632" spans="1:7" x14ac:dyDescent="0.25">
      <c r="A6632" s="160" t="s">
        <v>7819</v>
      </c>
      <c r="B6632" s="160" t="s">
        <v>7820</v>
      </c>
      <c r="E6632" s="227">
        <v>43131</v>
      </c>
      <c r="F6632" s="228">
        <v>0</v>
      </c>
      <c r="G6632" s="229">
        <v>1.3100000000000001E-2</v>
      </c>
    </row>
    <row r="6633" spans="1:7" x14ac:dyDescent="0.25">
      <c r="A6633" s="160" t="s">
        <v>7819</v>
      </c>
      <c r="B6633" s="160" t="s">
        <v>7821</v>
      </c>
      <c r="E6633" s="227">
        <v>43159</v>
      </c>
      <c r="F6633" s="228">
        <v>0</v>
      </c>
      <c r="G6633" s="229">
        <v>1.3100000000000001E-2</v>
      </c>
    </row>
    <row r="6634" spans="1:7" x14ac:dyDescent="0.25">
      <c r="A6634" s="160" t="s">
        <v>7819</v>
      </c>
      <c r="B6634" s="160" t="s">
        <v>7822</v>
      </c>
      <c r="E6634" s="227">
        <v>43190</v>
      </c>
      <c r="F6634" s="228">
        <v>0</v>
      </c>
      <c r="G6634" s="229">
        <v>1.3100000000000001E-2</v>
      </c>
    </row>
    <row r="6635" spans="1:7" x14ac:dyDescent="0.25">
      <c r="A6635" s="160" t="s">
        <v>7819</v>
      </c>
      <c r="B6635" s="160" t="s">
        <v>7823</v>
      </c>
      <c r="E6635" s="227">
        <v>43220</v>
      </c>
      <c r="F6635" s="228">
        <v>0</v>
      </c>
      <c r="G6635" s="229">
        <v>1.3100000000000001E-2</v>
      </c>
    </row>
    <row r="6636" spans="1:7" x14ac:dyDescent="0.25">
      <c r="A6636" s="160" t="s">
        <v>7819</v>
      </c>
      <c r="B6636" s="160" t="s">
        <v>7824</v>
      </c>
      <c r="E6636" s="227">
        <v>43251</v>
      </c>
      <c r="F6636" s="228">
        <v>0</v>
      </c>
      <c r="G6636" s="229">
        <v>1.3100000000000001E-2</v>
      </c>
    </row>
    <row r="6637" spans="1:7" x14ac:dyDescent="0.25">
      <c r="A6637" s="160" t="s">
        <v>7819</v>
      </c>
      <c r="B6637" s="160" t="s">
        <v>7825</v>
      </c>
      <c r="E6637" s="227">
        <v>43281</v>
      </c>
      <c r="F6637" s="228">
        <v>0</v>
      </c>
      <c r="G6637" s="229">
        <v>1.3100000000000001E-2</v>
      </c>
    </row>
    <row r="6638" spans="1:7" x14ac:dyDescent="0.25">
      <c r="A6638" s="160" t="s">
        <v>7819</v>
      </c>
      <c r="B6638" s="160" t="s">
        <v>7826</v>
      </c>
      <c r="E6638" s="227">
        <v>43312</v>
      </c>
      <c r="F6638" s="228">
        <v>0</v>
      </c>
      <c r="G6638" s="229">
        <v>1.3100000000000001E-2</v>
      </c>
    </row>
    <row r="6639" spans="1:7" x14ac:dyDescent="0.25">
      <c r="A6639" s="160" t="s">
        <v>7819</v>
      </c>
      <c r="B6639" s="160" t="s">
        <v>7827</v>
      </c>
      <c r="E6639" s="227">
        <v>43343</v>
      </c>
      <c r="F6639" s="228">
        <v>0</v>
      </c>
      <c r="G6639" s="229">
        <v>1.3100000000000001E-2</v>
      </c>
    </row>
    <row r="6640" spans="1:7" x14ac:dyDescent="0.25">
      <c r="A6640" s="160" t="s">
        <v>7819</v>
      </c>
      <c r="B6640" s="160" t="s">
        <v>7828</v>
      </c>
      <c r="E6640" s="227">
        <v>43373</v>
      </c>
      <c r="F6640" s="228">
        <v>0</v>
      </c>
      <c r="G6640" s="229">
        <v>1.3100000000000001E-2</v>
      </c>
    </row>
    <row r="6641" spans="1:7" x14ac:dyDescent="0.25">
      <c r="A6641" s="160" t="s">
        <v>7819</v>
      </c>
      <c r="B6641" s="160" t="s">
        <v>7829</v>
      </c>
      <c r="E6641" s="227">
        <v>43404</v>
      </c>
      <c r="F6641" s="228">
        <v>0</v>
      </c>
      <c r="G6641" s="229">
        <v>1.3100000000000001E-2</v>
      </c>
    </row>
    <row r="6642" spans="1:7" x14ac:dyDescent="0.25">
      <c r="A6642" s="160" t="s">
        <v>7819</v>
      </c>
      <c r="B6642" s="160" t="s">
        <v>7830</v>
      </c>
      <c r="E6642" s="227">
        <v>43434</v>
      </c>
      <c r="F6642" s="228">
        <v>0</v>
      </c>
      <c r="G6642" s="229">
        <v>1.3100000000000001E-2</v>
      </c>
    </row>
    <row r="6643" spans="1:7" x14ac:dyDescent="0.25">
      <c r="A6643" s="160" t="s">
        <v>7819</v>
      </c>
      <c r="B6643" s="160" t="s">
        <v>7831</v>
      </c>
      <c r="E6643" s="227">
        <v>43465</v>
      </c>
      <c r="F6643" s="228">
        <v>0</v>
      </c>
      <c r="G6643" s="229">
        <v>1.3100000000000001E-2</v>
      </c>
    </row>
    <row r="6644" spans="1:7" x14ac:dyDescent="0.25">
      <c r="A6644" s="160" t="s">
        <v>7832</v>
      </c>
      <c r="B6644" s="160" t="s">
        <v>7833</v>
      </c>
      <c r="E6644" s="227">
        <v>43131</v>
      </c>
      <c r="F6644" s="228">
        <v>0</v>
      </c>
      <c r="G6644" s="229">
        <v>1.3100000000000001E-2</v>
      </c>
    </row>
    <row r="6645" spans="1:7" x14ac:dyDescent="0.25">
      <c r="A6645" s="160" t="s">
        <v>7832</v>
      </c>
      <c r="B6645" s="160" t="s">
        <v>7834</v>
      </c>
      <c r="E6645" s="227">
        <v>43159</v>
      </c>
      <c r="F6645" s="228">
        <v>0</v>
      </c>
      <c r="G6645" s="229">
        <v>1.3100000000000001E-2</v>
      </c>
    </row>
    <row r="6646" spans="1:7" x14ac:dyDescent="0.25">
      <c r="A6646" s="160" t="s">
        <v>7832</v>
      </c>
      <c r="B6646" s="160" t="s">
        <v>7835</v>
      </c>
      <c r="E6646" s="227">
        <v>43190</v>
      </c>
      <c r="F6646" s="228">
        <v>0</v>
      </c>
      <c r="G6646" s="229">
        <v>1.3100000000000001E-2</v>
      </c>
    </row>
    <row r="6647" spans="1:7" x14ac:dyDescent="0.25">
      <c r="A6647" s="160" t="s">
        <v>7832</v>
      </c>
      <c r="B6647" s="160" t="s">
        <v>7836</v>
      </c>
      <c r="E6647" s="227">
        <v>43220</v>
      </c>
      <c r="F6647" s="228">
        <v>0</v>
      </c>
      <c r="G6647" s="229">
        <v>1.3100000000000001E-2</v>
      </c>
    </row>
    <row r="6648" spans="1:7" x14ac:dyDescent="0.25">
      <c r="A6648" s="160" t="s">
        <v>7832</v>
      </c>
      <c r="B6648" s="160" t="s">
        <v>7837</v>
      </c>
      <c r="E6648" s="227">
        <v>43251</v>
      </c>
      <c r="F6648" s="228">
        <v>0</v>
      </c>
      <c r="G6648" s="229">
        <v>1.3100000000000001E-2</v>
      </c>
    </row>
    <row r="6649" spans="1:7" x14ac:dyDescent="0.25">
      <c r="A6649" s="160" t="s">
        <v>7832</v>
      </c>
      <c r="B6649" s="160" t="s">
        <v>7838</v>
      </c>
      <c r="E6649" s="227">
        <v>43281</v>
      </c>
      <c r="F6649" s="228">
        <v>0</v>
      </c>
      <c r="G6649" s="229">
        <v>1.3100000000000001E-2</v>
      </c>
    </row>
    <row r="6650" spans="1:7" x14ac:dyDescent="0.25">
      <c r="A6650" s="160" t="s">
        <v>7832</v>
      </c>
      <c r="B6650" s="160" t="s">
        <v>7839</v>
      </c>
      <c r="E6650" s="227">
        <v>43312</v>
      </c>
      <c r="F6650" s="228">
        <v>0</v>
      </c>
      <c r="G6650" s="229">
        <v>1.3100000000000001E-2</v>
      </c>
    </row>
    <row r="6651" spans="1:7" x14ac:dyDescent="0.25">
      <c r="A6651" s="160" t="s">
        <v>7832</v>
      </c>
      <c r="B6651" s="160" t="s">
        <v>7840</v>
      </c>
      <c r="E6651" s="227">
        <v>43343</v>
      </c>
      <c r="F6651" s="228">
        <v>0</v>
      </c>
      <c r="G6651" s="229">
        <v>1.3100000000000001E-2</v>
      </c>
    </row>
    <row r="6652" spans="1:7" x14ac:dyDescent="0.25">
      <c r="A6652" s="160" t="s">
        <v>7832</v>
      </c>
      <c r="B6652" s="160" t="s">
        <v>7841</v>
      </c>
      <c r="E6652" s="227">
        <v>43373</v>
      </c>
      <c r="F6652" s="228">
        <v>0</v>
      </c>
      <c r="G6652" s="229">
        <v>1.3100000000000001E-2</v>
      </c>
    </row>
    <row r="6653" spans="1:7" x14ac:dyDescent="0.25">
      <c r="A6653" s="160" t="s">
        <v>7832</v>
      </c>
      <c r="B6653" s="160" t="s">
        <v>7842</v>
      </c>
      <c r="E6653" s="227">
        <v>43404</v>
      </c>
      <c r="F6653" s="228">
        <v>0</v>
      </c>
      <c r="G6653" s="229">
        <v>1.3100000000000001E-2</v>
      </c>
    </row>
    <row r="6654" spans="1:7" x14ac:dyDescent="0.25">
      <c r="A6654" s="160" t="s">
        <v>7832</v>
      </c>
      <c r="B6654" s="160" t="s">
        <v>7843</v>
      </c>
      <c r="E6654" s="227">
        <v>43434</v>
      </c>
      <c r="F6654" s="228">
        <v>0</v>
      </c>
      <c r="G6654" s="229">
        <v>1.3100000000000001E-2</v>
      </c>
    </row>
    <row r="6655" spans="1:7" x14ac:dyDescent="0.25">
      <c r="A6655" s="160" t="s">
        <v>7832</v>
      </c>
      <c r="B6655" s="160" t="s">
        <v>7844</v>
      </c>
      <c r="E6655" s="227">
        <v>43465</v>
      </c>
      <c r="F6655" s="228">
        <v>0</v>
      </c>
      <c r="G6655" s="229">
        <v>1.3100000000000001E-2</v>
      </c>
    </row>
    <row r="6656" spans="1:7" x14ac:dyDescent="0.25">
      <c r="A6656" s="160" t="s">
        <v>7845</v>
      </c>
      <c r="B6656" s="160" t="s">
        <v>7846</v>
      </c>
      <c r="E6656" s="227">
        <v>43131</v>
      </c>
      <c r="F6656" s="228">
        <v>0</v>
      </c>
      <c r="G6656" s="229">
        <v>1.3100000000000001E-2</v>
      </c>
    </row>
    <row r="6657" spans="1:7" x14ac:dyDescent="0.25">
      <c r="A6657" s="160" t="s">
        <v>7845</v>
      </c>
      <c r="B6657" s="160" t="s">
        <v>7847</v>
      </c>
      <c r="E6657" s="227">
        <v>43159</v>
      </c>
      <c r="F6657" s="228">
        <v>0</v>
      </c>
      <c r="G6657" s="229">
        <v>1.3100000000000001E-2</v>
      </c>
    </row>
    <row r="6658" spans="1:7" x14ac:dyDescent="0.25">
      <c r="A6658" s="160" t="s">
        <v>7845</v>
      </c>
      <c r="B6658" s="160" t="s">
        <v>7848</v>
      </c>
      <c r="E6658" s="227">
        <v>43190</v>
      </c>
      <c r="F6658" s="228">
        <v>0</v>
      </c>
      <c r="G6658" s="229">
        <v>1.3100000000000001E-2</v>
      </c>
    </row>
    <row r="6659" spans="1:7" x14ac:dyDescent="0.25">
      <c r="A6659" s="160" t="s">
        <v>7845</v>
      </c>
      <c r="B6659" s="160" t="s">
        <v>7849</v>
      </c>
      <c r="E6659" s="227">
        <v>43220</v>
      </c>
      <c r="F6659" s="228">
        <v>0</v>
      </c>
      <c r="G6659" s="229">
        <v>1.3100000000000001E-2</v>
      </c>
    </row>
    <row r="6660" spans="1:7" x14ac:dyDescent="0.25">
      <c r="A6660" s="160" t="s">
        <v>7845</v>
      </c>
      <c r="B6660" s="160" t="s">
        <v>7850</v>
      </c>
      <c r="E6660" s="227">
        <v>43251</v>
      </c>
      <c r="F6660" s="228">
        <v>0</v>
      </c>
      <c r="G6660" s="229">
        <v>1.3100000000000001E-2</v>
      </c>
    </row>
    <row r="6661" spans="1:7" x14ac:dyDescent="0.25">
      <c r="A6661" s="160" t="s">
        <v>7845</v>
      </c>
      <c r="B6661" s="160" t="s">
        <v>7851</v>
      </c>
      <c r="E6661" s="227">
        <v>43281</v>
      </c>
      <c r="F6661" s="228">
        <v>0</v>
      </c>
      <c r="G6661" s="229">
        <v>1.3100000000000001E-2</v>
      </c>
    </row>
    <row r="6662" spans="1:7" x14ac:dyDescent="0.25">
      <c r="A6662" s="160" t="s">
        <v>7845</v>
      </c>
      <c r="B6662" s="160" t="s">
        <v>7852</v>
      </c>
      <c r="E6662" s="227">
        <v>43312</v>
      </c>
      <c r="F6662" s="228">
        <v>0</v>
      </c>
      <c r="G6662" s="229">
        <v>1.3100000000000001E-2</v>
      </c>
    </row>
    <row r="6663" spans="1:7" x14ac:dyDescent="0.25">
      <c r="A6663" s="160" t="s">
        <v>7845</v>
      </c>
      <c r="B6663" s="160" t="s">
        <v>7853</v>
      </c>
      <c r="E6663" s="227">
        <v>43343</v>
      </c>
      <c r="F6663" s="228">
        <v>0</v>
      </c>
      <c r="G6663" s="229">
        <v>1.3100000000000001E-2</v>
      </c>
    </row>
    <row r="6664" spans="1:7" x14ac:dyDescent="0.25">
      <c r="A6664" s="160" t="s">
        <v>7845</v>
      </c>
      <c r="B6664" s="160" t="s">
        <v>7854</v>
      </c>
      <c r="E6664" s="227">
        <v>43373</v>
      </c>
      <c r="F6664" s="228">
        <v>0</v>
      </c>
      <c r="G6664" s="229">
        <v>1.3100000000000001E-2</v>
      </c>
    </row>
    <row r="6665" spans="1:7" x14ac:dyDescent="0.25">
      <c r="A6665" s="160" t="s">
        <v>7845</v>
      </c>
      <c r="B6665" s="160" t="s">
        <v>7855</v>
      </c>
      <c r="E6665" s="227">
        <v>43404</v>
      </c>
      <c r="F6665" s="228">
        <v>0</v>
      </c>
      <c r="G6665" s="229">
        <v>1.3100000000000001E-2</v>
      </c>
    </row>
    <row r="6666" spans="1:7" x14ac:dyDescent="0.25">
      <c r="A6666" s="160" t="s">
        <v>7845</v>
      </c>
      <c r="B6666" s="160" t="s">
        <v>7856</v>
      </c>
      <c r="E6666" s="227">
        <v>43434</v>
      </c>
      <c r="F6666" s="228">
        <v>0</v>
      </c>
      <c r="G6666" s="229">
        <v>1.3100000000000001E-2</v>
      </c>
    </row>
    <row r="6667" spans="1:7" x14ac:dyDescent="0.25">
      <c r="A6667" s="160" t="s">
        <v>7845</v>
      </c>
      <c r="B6667" s="160" t="s">
        <v>7857</v>
      </c>
      <c r="E6667" s="227">
        <v>43465</v>
      </c>
      <c r="F6667" s="228">
        <v>0</v>
      </c>
      <c r="G6667" s="229">
        <v>1.3100000000000001E-2</v>
      </c>
    </row>
    <row r="6668" spans="1:7" x14ac:dyDescent="0.25">
      <c r="A6668" s="160" t="s">
        <v>7858</v>
      </c>
      <c r="B6668" s="160" t="s">
        <v>7859</v>
      </c>
      <c r="E6668" s="227">
        <v>43131</v>
      </c>
      <c r="F6668" s="228">
        <v>0</v>
      </c>
      <c r="G6668" s="229">
        <v>1.3100000000000001E-2</v>
      </c>
    </row>
    <row r="6669" spans="1:7" x14ac:dyDescent="0.25">
      <c r="A6669" s="160" t="s">
        <v>7858</v>
      </c>
      <c r="B6669" s="160" t="s">
        <v>7860</v>
      </c>
      <c r="E6669" s="227">
        <v>43159</v>
      </c>
      <c r="F6669" s="228">
        <v>0</v>
      </c>
      <c r="G6669" s="229">
        <v>1.3100000000000001E-2</v>
      </c>
    </row>
    <row r="6670" spans="1:7" x14ac:dyDescent="0.25">
      <c r="A6670" s="160" t="s">
        <v>7858</v>
      </c>
      <c r="B6670" s="160" t="s">
        <v>7861</v>
      </c>
      <c r="E6670" s="227">
        <v>43190</v>
      </c>
      <c r="F6670" s="228">
        <v>0</v>
      </c>
      <c r="G6670" s="229">
        <v>1.3100000000000001E-2</v>
      </c>
    </row>
    <row r="6671" spans="1:7" x14ac:dyDescent="0.25">
      <c r="A6671" s="160" t="s">
        <v>7858</v>
      </c>
      <c r="B6671" s="160" t="s">
        <v>7862</v>
      </c>
      <c r="E6671" s="227">
        <v>43220</v>
      </c>
      <c r="F6671" s="228">
        <v>0</v>
      </c>
      <c r="G6671" s="229">
        <v>1.3100000000000001E-2</v>
      </c>
    </row>
    <row r="6672" spans="1:7" x14ac:dyDescent="0.25">
      <c r="A6672" s="160" t="s">
        <v>7858</v>
      </c>
      <c r="B6672" s="160" t="s">
        <v>7863</v>
      </c>
      <c r="E6672" s="227">
        <v>43251</v>
      </c>
      <c r="F6672" s="228">
        <v>0</v>
      </c>
      <c r="G6672" s="229">
        <v>1.3100000000000001E-2</v>
      </c>
    </row>
    <row r="6673" spans="1:7" x14ac:dyDescent="0.25">
      <c r="A6673" s="160" t="s">
        <v>7858</v>
      </c>
      <c r="B6673" s="160" t="s">
        <v>7864</v>
      </c>
      <c r="E6673" s="227">
        <v>43281</v>
      </c>
      <c r="F6673" s="228">
        <v>0</v>
      </c>
      <c r="G6673" s="229">
        <v>1.3100000000000001E-2</v>
      </c>
    </row>
    <row r="6674" spans="1:7" x14ac:dyDescent="0.25">
      <c r="A6674" s="160" t="s">
        <v>7858</v>
      </c>
      <c r="B6674" s="160" t="s">
        <v>7865</v>
      </c>
      <c r="E6674" s="227">
        <v>43312</v>
      </c>
      <c r="F6674" s="228">
        <v>0</v>
      </c>
      <c r="G6674" s="229">
        <v>1.3100000000000001E-2</v>
      </c>
    </row>
    <row r="6675" spans="1:7" x14ac:dyDescent="0.25">
      <c r="A6675" s="160" t="s">
        <v>7858</v>
      </c>
      <c r="B6675" s="160" t="s">
        <v>7866</v>
      </c>
      <c r="E6675" s="227">
        <v>43343</v>
      </c>
      <c r="F6675" s="228">
        <v>0</v>
      </c>
      <c r="G6675" s="229">
        <v>1.3100000000000001E-2</v>
      </c>
    </row>
    <row r="6676" spans="1:7" x14ac:dyDescent="0.25">
      <c r="A6676" s="160" t="s">
        <v>7858</v>
      </c>
      <c r="B6676" s="160" t="s">
        <v>7867</v>
      </c>
      <c r="E6676" s="227">
        <v>43373</v>
      </c>
      <c r="F6676" s="228">
        <v>0</v>
      </c>
      <c r="G6676" s="229">
        <v>1.3100000000000001E-2</v>
      </c>
    </row>
    <row r="6677" spans="1:7" x14ac:dyDescent="0.25">
      <c r="A6677" s="160" t="s">
        <v>7858</v>
      </c>
      <c r="B6677" s="160" t="s">
        <v>7868</v>
      </c>
      <c r="E6677" s="227">
        <v>43404</v>
      </c>
      <c r="F6677" s="228">
        <v>0</v>
      </c>
      <c r="G6677" s="229">
        <v>1.3100000000000001E-2</v>
      </c>
    </row>
    <row r="6678" spans="1:7" x14ac:dyDescent="0.25">
      <c r="A6678" s="160" t="s">
        <v>7858</v>
      </c>
      <c r="B6678" s="160" t="s">
        <v>7869</v>
      </c>
      <c r="E6678" s="227">
        <v>43434</v>
      </c>
      <c r="F6678" s="228">
        <v>0</v>
      </c>
      <c r="G6678" s="229">
        <v>1.3100000000000001E-2</v>
      </c>
    </row>
    <row r="6679" spans="1:7" x14ac:dyDescent="0.25">
      <c r="A6679" s="160" t="s">
        <v>7858</v>
      </c>
      <c r="B6679" s="160" t="s">
        <v>7870</v>
      </c>
      <c r="E6679" s="227">
        <v>43465</v>
      </c>
      <c r="F6679" s="228">
        <v>0</v>
      </c>
      <c r="G6679" s="229">
        <v>1.3100000000000001E-2</v>
      </c>
    </row>
    <row r="6680" spans="1:7" x14ac:dyDescent="0.25">
      <c r="A6680" s="160" t="s">
        <v>7871</v>
      </c>
      <c r="B6680" s="160" t="s">
        <v>7872</v>
      </c>
      <c r="E6680" s="227">
        <v>43131</v>
      </c>
      <c r="F6680" s="228">
        <v>0</v>
      </c>
      <c r="G6680" s="229">
        <v>1.3100000000000001E-2</v>
      </c>
    </row>
    <row r="6681" spans="1:7" x14ac:dyDescent="0.25">
      <c r="A6681" s="160" t="s">
        <v>7871</v>
      </c>
      <c r="B6681" s="160" t="s">
        <v>7873</v>
      </c>
      <c r="E6681" s="227">
        <v>43159</v>
      </c>
      <c r="F6681" s="228">
        <v>0</v>
      </c>
      <c r="G6681" s="229">
        <v>1.3100000000000001E-2</v>
      </c>
    </row>
    <row r="6682" spans="1:7" x14ac:dyDescent="0.25">
      <c r="A6682" s="160" t="s">
        <v>7871</v>
      </c>
      <c r="B6682" s="160" t="s">
        <v>7874</v>
      </c>
      <c r="E6682" s="227">
        <v>43190</v>
      </c>
      <c r="F6682" s="228">
        <v>0</v>
      </c>
      <c r="G6682" s="229">
        <v>1.3100000000000001E-2</v>
      </c>
    </row>
    <row r="6683" spans="1:7" x14ac:dyDescent="0.25">
      <c r="A6683" s="160" t="s">
        <v>7871</v>
      </c>
      <c r="B6683" s="160" t="s">
        <v>7875</v>
      </c>
      <c r="E6683" s="227">
        <v>43220</v>
      </c>
      <c r="F6683" s="228">
        <v>0</v>
      </c>
      <c r="G6683" s="229">
        <v>1.3100000000000001E-2</v>
      </c>
    </row>
    <row r="6684" spans="1:7" x14ac:dyDescent="0.25">
      <c r="A6684" s="160" t="s">
        <v>7871</v>
      </c>
      <c r="B6684" s="160" t="s">
        <v>7876</v>
      </c>
      <c r="E6684" s="227">
        <v>43251</v>
      </c>
      <c r="F6684" s="228">
        <v>0</v>
      </c>
      <c r="G6684" s="229">
        <v>1.3100000000000001E-2</v>
      </c>
    </row>
    <row r="6685" spans="1:7" x14ac:dyDescent="0.25">
      <c r="A6685" s="160" t="s">
        <v>7871</v>
      </c>
      <c r="B6685" s="160" t="s">
        <v>7877</v>
      </c>
      <c r="E6685" s="227">
        <v>43281</v>
      </c>
      <c r="F6685" s="228">
        <v>0</v>
      </c>
      <c r="G6685" s="229">
        <v>1.3100000000000001E-2</v>
      </c>
    </row>
    <row r="6686" spans="1:7" x14ac:dyDescent="0.25">
      <c r="A6686" s="160" t="s">
        <v>7871</v>
      </c>
      <c r="B6686" s="160" t="s">
        <v>7878</v>
      </c>
      <c r="E6686" s="227">
        <v>43312</v>
      </c>
      <c r="F6686" s="228">
        <v>0</v>
      </c>
      <c r="G6686" s="229">
        <v>1.3100000000000001E-2</v>
      </c>
    </row>
    <row r="6687" spans="1:7" x14ac:dyDescent="0.25">
      <c r="A6687" s="160" t="s">
        <v>7871</v>
      </c>
      <c r="B6687" s="160" t="s">
        <v>7879</v>
      </c>
      <c r="E6687" s="227">
        <v>43343</v>
      </c>
      <c r="F6687" s="228">
        <v>0</v>
      </c>
      <c r="G6687" s="229">
        <v>1.3100000000000001E-2</v>
      </c>
    </row>
    <row r="6688" spans="1:7" x14ac:dyDescent="0.25">
      <c r="A6688" s="160" t="s">
        <v>7871</v>
      </c>
      <c r="B6688" s="160" t="s">
        <v>7880</v>
      </c>
      <c r="E6688" s="227">
        <v>43373</v>
      </c>
      <c r="F6688" s="228">
        <v>0</v>
      </c>
      <c r="G6688" s="229">
        <v>1.3100000000000001E-2</v>
      </c>
    </row>
    <row r="6689" spans="1:7" x14ac:dyDescent="0.25">
      <c r="A6689" s="160" t="s">
        <v>7871</v>
      </c>
      <c r="B6689" s="160" t="s">
        <v>7881</v>
      </c>
      <c r="E6689" s="227">
        <v>43404</v>
      </c>
      <c r="F6689" s="228">
        <v>0</v>
      </c>
      <c r="G6689" s="229">
        <v>1.3100000000000001E-2</v>
      </c>
    </row>
    <row r="6690" spans="1:7" x14ac:dyDescent="0.25">
      <c r="A6690" s="160" t="s">
        <v>7871</v>
      </c>
      <c r="B6690" s="160" t="s">
        <v>7882</v>
      </c>
      <c r="E6690" s="227">
        <v>43434</v>
      </c>
      <c r="F6690" s="228">
        <v>0</v>
      </c>
      <c r="G6690" s="229">
        <v>1.3100000000000001E-2</v>
      </c>
    </row>
    <row r="6691" spans="1:7" x14ac:dyDescent="0.25">
      <c r="A6691" s="160" t="s">
        <v>7871</v>
      </c>
      <c r="B6691" s="160" t="s">
        <v>7883</v>
      </c>
      <c r="E6691" s="227">
        <v>43465</v>
      </c>
      <c r="F6691" s="228">
        <v>0</v>
      </c>
      <c r="G6691" s="229">
        <v>1.3100000000000001E-2</v>
      </c>
    </row>
    <row r="6692" spans="1:7" x14ac:dyDescent="0.25">
      <c r="A6692" s="160" t="s">
        <v>7884</v>
      </c>
      <c r="B6692" s="160" t="s">
        <v>7885</v>
      </c>
      <c r="E6692" s="227">
        <v>43131</v>
      </c>
      <c r="F6692" s="228">
        <v>0</v>
      </c>
      <c r="G6692" s="229">
        <v>1.3100000000000001E-2</v>
      </c>
    </row>
    <row r="6693" spans="1:7" x14ac:dyDescent="0.25">
      <c r="A6693" s="160" t="s">
        <v>7884</v>
      </c>
      <c r="B6693" s="160" t="s">
        <v>7886</v>
      </c>
      <c r="E6693" s="227">
        <v>43159</v>
      </c>
      <c r="F6693" s="228">
        <v>0</v>
      </c>
      <c r="G6693" s="229">
        <v>1.3100000000000001E-2</v>
      </c>
    </row>
    <row r="6694" spans="1:7" x14ac:dyDescent="0.25">
      <c r="A6694" s="160" t="s">
        <v>7884</v>
      </c>
      <c r="B6694" s="160" t="s">
        <v>7887</v>
      </c>
      <c r="E6694" s="227">
        <v>43190</v>
      </c>
      <c r="F6694" s="228">
        <v>0</v>
      </c>
      <c r="G6694" s="229">
        <v>1.3100000000000001E-2</v>
      </c>
    </row>
    <row r="6695" spans="1:7" x14ac:dyDescent="0.25">
      <c r="A6695" s="160" t="s">
        <v>7884</v>
      </c>
      <c r="B6695" s="160" t="s">
        <v>7888</v>
      </c>
      <c r="E6695" s="227">
        <v>43220</v>
      </c>
      <c r="F6695" s="228">
        <v>0</v>
      </c>
      <c r="G6695" s="229">
        <v>1.3100000000000001E-2</v>
      </c>
    </row>
    <row r="6696" spans="1:7" x14ac:dyDescent="0.25">
      <c r="A6696" s="160" t="s">
        <v>7884</v>
      </c>
      <c r="B6696" s="160" t="s">
        <v>7889</v>
      </c>
      <c r="E6696" s="227">
        <v>43251</v>
      </c>
      <c r="F6696" s="228">
        <v>0</v>
      </c>
      <c r="G6696" s="229">
        <v>1.3100000000000001E-2</v>
      </c>
    </row>
    <row r="6697" spans="1:7" x14ac:dyDescent="0.25">
      <c r="A6697" s="160" t="s">
        <v>7884</v>
      </c>
      <c r="B6697" s="160" t="s">
        <v>7890</v>
      </c>
      <c r="E6697" s="227">
        <v>43281</v>
      </c>
      <c r="F6697" s="228">
        <v>0</v>
      </c>
      <c r="G6697" s="229">
        <v>1.3100000000000001E-2</v>
      </c>
    </row>
    <row r="6698" spans="1:7" x14ac:dyDescent="0.25">
      <c r="A6698" s="160" t="s">
        <v>7884</v>
      </c>
      <c r="B6698" s="160" t="s">
        <v>7891</v>
      </c>
      <c r="E6698" s="227">
        <v>43312</v>
      </c>
      <c r="F6698" s="228">
        <v>0</v>
      </c>
      <c r="G6698" s="229">
        <v>1.3100000000000001E-2</v>
      </c>
    </row>
    <row r="6699" spans="1:7" x14ac:dyDescent="0.25">
      <c r="A6699" s="160" t="s">
        <v>7884</v>
      </c>
      <c r="B6699" s="160" t="s">
        <v>7892</v>
      </c>
      <c r="E6699" s="227">
        <v>43343</v>
      </c>
      <c r="F6699" s="228">
        <v>0</v>
      </c>
      <c r="G6699" s="229">
        <v>1.3100000000000001E-2</v>
      </c>
    </row>
    <row r="6700" spans="1:7" x14ac:dyDescent="0.25">
      <c r="A6700" s="160" t="s">
        <v>7884</v>
      </c>
      <c r="B6700" s="160" t="s">
        <v>7893</v>
      </c>
      <c r="E6700" s="227">
        <v>43373</v>
      </c>
      <c r="F6700" s="228">
        <v>0</v>
      </c>
      <c r="G6700" s="229">
        <v>1.3100000000000001E-2</v>
      </c>
    </row>
    <row r="6701" spans="1:7" x14ac:dyDescent="0.25">
      <c r="A6701" s="160" t="s">
        <v>7884</v>
      </c>
      <c r="B6701" s="160" t="s">
        <v>7894</v>
      </c>
      <c r="E6701" s="227">
        <v>43404</v>
      </c>
      <c r="F6701" s="228">
        <v>0</v>
      </c>
      <c r="G6701" s="229">
        <v>1.3100000000000001E-2</v>
      </c>
    </row>
    <row r="6702" spans="1:7" x14ac:dyDescent="0.25">
      <c r="A6702" s="160" t="s">
        <v>7884</v>
      </c>
      <c r="B6702" s="160" t="s">
        <v>7895</v>
      </c>
      <c r="E6702" s="227">
        <v>43434</v>
      </c>
      <c r="F6702" s="228">
        <v>0</v>
      </c>
      <c r="G6702" s="229">
        <v>1.3100000000000001E-2</v>
      </c>
    </row>
    <row r="6703" spans="1:7" x14ac:dyDescent="0.25">
      <c r="A6703" s="160" t="s">
        <v>7884</v>
      </c>
      <c r="B6703" s="160" t="s">
        <v>7896</v>
      </c>
      <c r="E6703" s="227">
        <v>43465</v>
      </c>
      <c r="F6703" s="228">
        <v>0</v>
      </c>
      <c r="G6703" s="229">
        <v>1.3100000000000001E-2</v>
      </c>
    </row>
    <row r="6704" spans="1:7" x14ac:dyDescent="0.25">
      <c r="A6704" s="160" t="s">
        <v>7897</v>
      </c>
      <c r="B6704" s="160" t="s">
        <v>7898</v>
      </c>
      <c r="E6704" s="227">
        <v>43131</v>
      </c>
      <c r="F6704" s="228">
        <v>683462.18</v>
      </c>
      <c r="G6704" s="229">
        <v>1.3100000000000001E-2</v>
      </c>
    </row>
    <row r="6705" spans="1:7" x14ac:dyDescent="0.25">
      <c r="A6705" s="160" t="s">
        <v>7897</v>
      </c>
      <c r="B6705" s="160" t="s">
        <v>7899</v>
      </c>
      <c r="E6705" s="227">
        <v>43159</v>
      </c>
      <c r="F6705" s="228">
        <v>683462.18</v>
      </c>
      <c r="G6705" s="229">
        <v>1.3100000000000001E-2</v>
      </c>
    </row>
    <row r="6706" spans="1:7" x14ac:dyDescent="0.25">
      <c r="A6706" s="160" t="s">
        <v>7897</v>
      </c>
      <c r="B6706" s="160" t="s">
        <v>7900</v>
      </c>
      <c r="E6706" s="227">
        <v>43190</v>
      </c>
      <c r="F6706" s="228">
        <v>683462.18</v>
      </c>
      <c r="G6706" s="229">
        <v>1.3100000000000001E-2</v>
      </c>
    </row>
    <row r="6707" spans="1:7" x14ac:dyDescent="0.25">
      <c r="A6707" s="160" t="s">
        <v>7897</v>
      </c>
      <c r="B6707" s="160" t="s">
        <v>7901</v>
      </c>
      <c r="E6707" s="227">
        <v>43220</v>
      </c>
      <c r="F6707" s="228">
        <v>683462.18</v>
      </c>
      <c r="G6707" s="229">
        <v>1.3100000000000001E-2</v>
      </c>
    </row>
    <row r="6708" spans="1:7" x14ac:dyDescent="0.25">
      <c r="A6708" s="160" t="s">
        <v>7897</v>
      </c>
      <c r="B6708" s="160" t="s">
        <v>7902</v>
      </c>
      <c r="E6708" s="227">
        <v>43251</v>
      </c>
      <c r="F6708" s="228">
        <v>683462.18</v>
      </c>
      <c r="G6708" s="229">
        <v>1.3100000000000001E-2</v>
      </c>
    </row>
    <row r="6709" spans="1:7" x14ac:dyDescent="0.25">
      <c r="A6709" s="160" t="s">
        <v>7897</v>
      </c>
      <c r="B6709" s="160" t="s">
        <v>7903</v>
      </c>
      <c r="E6709" s="227">
        <v>43281</v>
      </c>
      <c r="F6709" s="228">
        <v>683462.18</v>
      </c>
      <c r="G6709" s="229">
        <v>1.3100000000000001E-2</v>
      </c>
    </row>
    <row r="6710" spans="1:7" x14ac:dyDescent="0.25">
      <c r="A6710" s="160" t="s">
        <v>7897</v>
      </c>
      <c r="B6710" s="160" t="s">
        <v>7904</v>
      </c>
      <c r="E6710" s="227">
        <v>43312</v>
      </c>
      <c r="F6710" s="228">
        <v>683462.18</v>
      </c>
      <c r="G6710" s="229">
        <v>1.3100000000000001E-2</v>
      </c>
    </row>
    <row r="6711" spans="1:7" x14ac:dyDescent="0.25">
      <c r="A6711" s="160" t="s">
        <v>7897</v>
      </c>
      <c r="B6711" s="160" t="s">
        <v>7905</v>
      </c>
      <c r="E6711" s="227">
        <v>43343</v>
      </c>
      <c r="F6711" s="228">
        <v>683462.18</v>
      </c>
      <c r="G6711" s="229">
        <v>1.3100000000000001E-2</v>
      </c>
    </row>
    <row r="6712" spans="1:7" x14ac:dyDescent="0.25">
      <c r="A6712" s="160" t="s">
        <v>7897</v>
      </c>
      <c r="B6712" s="160" t="s">
        <v>7906</v>
      </c>
      <c r="E6712" s="227">
        <v>43373</v>
      </c>
      <c r="F6712" s="228">
        <v>683462.18</v>
      </c>
      <c r="G6712" s="229">
        <v>1.3100000000000001E-2</v>
      </c>
    </row>
    <row r="6713" spans="1:7" x14ac:dyDescent="0.25">
      <c r="A6713" s="160" t="s">
        <v>7897</v>
      </c>
      <c r="B6713" s="160" t="s">
        <v>7907</v>
      </c>
      <c r="E6713" s="227">
        <v>43404</v>
      </c>
      <c r="F6713" s="228">
        <v>683462.18</v>
      </c>
      <c r="G6713" s="229">
        <v>1.3100000000000001E-2</v>
      </c>
    </row>
    <row r="6714" spans="1:7" x14ac:dyDescent="0.25">
      <c r="A6714" s="160" t="s">
        <v>7897</v>
      </c>
      <c r="B6714" s="160" t="s">
        <v>7908</v>
      </c>
      <c r="E6714" s="227">
        <v>43434</v>
      </c>
      <c r="F6714" s="228">
        <v>683462.18</v>
      </c>
      <c r="G6714" s="229">
        <v>1.3100000000000001E-2</v>
      </c>
    </row>
    <row r="6715" spans="1:7" x14ac:dyDescent="0.25">
      <c r="A6715" s="160" t="s">
        <v>7897</v>
      </c>
      <c r="B6715" s="160" t="s">
        <v>7909</v>
      </c>
      <c r="E6715" s="227">
        <v>43465</v>
      </c>
      <c r="F6715" s="228">
        <v>683462.18</v>
      </c>
      <c r="G6715" s="229">
        <v>1.3100000000000001E-2</v>
      </c>
    </row>
    <row r="6716" spans="1:7" x14ac:dyDescent="0.25">
      <c r="A6716" s="160" t="s">
        <v>7910</v>
      </c>
      <c r="B6716" s="160" t="s">
        <v>7911</v>
      </c>
      <c r="E6716" s="227">
        <v>43131</v>
      </c>
      <c r="F6716" s="228">
        <v>125122198.20999999</v>
      </c>
      <c r="G6716" s="229">
        <v>1.3100000000000001E-2</v>
      </c>
    </row>
    <row r="6717" spans="1:7" x14ac:dyDescent="0.25">
      <c r="A6717" s="160" t="s">
        <v>7910</v>
      </c>
      <c r="B6717" s="160" t="s">
        <v>7912</v>
      </c>
      <c r="E6717" s="227">
        <v>43159</v>
      </c>
      <c r="F6717" s="228">
        <v>125254023.41</v>
      </c>
      <c r="G6717" s="229">
        <v>1.3100000000000001E-2</v>
      </c>
    </row>
    <row r="6718" spans="1:7" x14ac:dyDescent="0.25">
      <c r="A6718" s="160" t="s">
        <v>7910</v>
      </c>
      <c r="B6718" s="160" t="s">
        <v>7913</v>
      </c>
      <c r="E6718" s="227">
        <v>43190</v>
      </c>
      <c r="F6718" s="228">
        <v>125263546.41</v>
      </c>
      <c r="G6718" s="229">
        <v>1.3100000000000001E-2</v>
      </c>
    </row>
    <row r="6719" spans="1:7" x14ac:dyDescent="0.25">
      <c r="A6719" s="160" t="s">
        <v>7910</v>
      </c>
      <c r="B6719" s="160" t="s">
        <v>7914</v>
      </c>
      <c r="E6719" s="227">
        <v>43220</v>
      </c>
      <c r="F6719" s="228">
        <v>125274253.66</v>
      </c>
      <c r="G6719" s="229">
        <v>1.3100000000000001E-2</v>
      </c>
    </row>
    <row r="6720" spans="1:7" x14ac:dyDescent="0.25">
      <c r="A6720" s="160" t="s">
        <v>7910</v>
      </c>
      <c r="B6720" s="160" t="s">
        <v>7915</v>
      </c>
      <c r="E6720" s="227">
        <v>43251</v>
      </c>
      <c r="F6720" s="228">
        <v>125278876.81</v>
      </c>
      <c r="G6720" s="229">
        <v>1.3100000000000001E-2</v>
      </c>
    </row>
    <row r="6721" spans="1:7" x14ac:dyDescent="0.25">
      <c r="A6721" s="160" t="s">
        <v>7910</v>
      </c>
      <c r="B6721" s="160" t="s">
        <v>7916</v>
      </c>
      <c r="E6721" s="227">
        <v>43281</v>
      </c>
      <c r="F6721" s="228">
        <v>125279493.73</v>
      </c>
      <c r="G6721" s="229">
        <v>1.3100000000000001E-2</v>
      </c>
    </row>
    <row r="6722" spans="1:7" x14ac:dyDescent="0.25">
      <c r="A6722" s="160" t="s">
        <v>7910</v>
      </c>
      <c r="B6722" s="160" t="s">
        <v>7917</v>
      </c>
      <c r="E6722" s="227">
        <v>43312</v>
      </c>
      <c r="F6722" s="228">
        <v>125279739.45</v>
      </c>
      <c r="G6722" s="229">
        <v>1.3100000000000001E-2</v>
      </c>
    </row>
    <row r="6723" spans="1:7" x14ac:dyDescent="0.25">
      <c r="A6723" s="160" t="s">
        <v>7910</v>
      </c>
      <c r="B6723" s="160" t="s">
        <v>7918</v>
      </c>
      <c r="E6723" s="227">
        <v>43343</v>
      </c>
      <c r="F6723" s="228">
        <v>125279763.52</v>
      </c>
      <c r="G6723" s="229">
        <v>1.3100000000000001E-2</v>
      </c>
    </row>
    <row r="6724" spans="1:7" x14ac:dyDescent="0.25">
      <c r="A6724" s="160" t="s">
        <v>7910</v>
      </c>
      <c r="B6724" s="160" t="s">
        <v>7919</v>
      </c>
      <c r="E6724" s="227">
        <v>43373</v>
      </c>
      <c r="F6724" s="228">
        <v>125279763.52</v>
      </c>
      <c r="G6724" s="229">
        <v>1.3100000000000001E-2</v>
      </c>
    </row>
    <row r="6725" spans="1:7" x14ac:dyDescent="0.25">
      <c r="A6725" s="160" t="s">
        <v>7910</v>
      </c>
      <c r="B6725" s="160" t="s">
        <v>7920</v>
      </c>
      <c r="E6725" s="227">
        <v>43404</v>
      </c>
      <c r="F6725" s="228">
        <v>125279763.52</v>
      </c>
      <c r="G6725" s="229">
        <v>1.3100000000000001E-2</v>
      </c>
    </row>
    <row r="6726" spans="1:7" x14ac:dyDescent="0.25">
      <c r="A6726" s="160" t="s">
        <v>7910</v>
      </c>
      <c r="B6726" s="160" t="s">
        <v>7921</v>
      </c>
      <c r="E6726" s="227">
        <v>43434</v>
      </c>
      <c r="F6726" s="228">
        <v>125279763.52</v>
      </c>
      <c r="G6726" s="229">
        <v>1.3100000000000001E-2</v>
      </c>
    </row>
    <row r="6727" spans="1:7" x14ac:dyDescent="0.25">
      <c r="A6727" s="160" t="s">
        <v>7910</v>
      </c>
      <c r="B6727" s="160" t="s">
        <v>7922</v>
      </c>
      <c r="E6727" s="227">
        <v>43465</v>
      </c>
      <c r="F6727" s="228">
        <v>125279763.52</v>
      </c>
      <c r="G6727" s="229">
        <v>1.3100000000000001E-2</v>
      </c>
    </row>
    <row r="6728" spans="1:7" x14ac:dyDescent="0.25">
      <c r="A6728" s="160" t="s">
        <v>7923</v>
      </c>
      <c r="B6728" s="160" t="s">
        <v>7924</v>
      </c>
      <c r="E6728" s="227">
        <v>43131</v>
      </c>
      <c r="F6728" s="228">
        <v>0</v>
      </c>
      <c r="G6728" s="229">
        <v>1.3100000000000001E-2</v>
      </c>
    </row>
    <row r="6729" spans="1:7" x14ac:dyDescent="0.25">
      <c r="A6729" s="160" t="s">
        <v>7923</v>
      </c>
      <c r="B6729" s="160" t="s">
        <v>7925</v>
      </c>
      <c r="E6729" s="227">
        <v>43159</v>
      </c>
      <c r="F6729" s="228">
        <v>0</v>
      </c>
      <c r="G6729" s="229">
        <v>1.3100000000000001E-2</v>
      </c>
    </row>
    <row r="6730" spans="1:7" x14ac:dyDescent="0.25">
      <c r="A6730" s="160" t="s">
        <v>7923</v>
      </c>
      <c r="B6730" s="160" t="s">
        <v>7926</v>
      </c>
      <c r="E6730" s="227">
        <v>43190</v>
      </c>
      <c r="F6730" s="228">
        <v>0</v>
      </c>
      <c r="G6730" s="229">
        <v>1.3100000000000001E-2</v>
      </c>
    </row>
    <row r="6731" spans="1:7" x14ac:dyDescent="0.25">
      <c r="A6731" s="160" t="s">
        <v>7923</v>
      </c>
      <c r="B6731" s="160" t="s">
        <v>7927</v>
      </c>
      <c r="E6731" s="227">
        <v>43220</v>
      </c>
      <c r="F6731" s="228">
        <v>0</v>
      </c>
      <c r="G6731" s="229">
        <v>1.3100000000000001E-2</v>
      </c>
    </row>
    <row r="6732" spans="1:7" x14ac:dyDescent="0.25">
      <c r="A6732" s="160" t="s">
        <v>7923</v>
      </c>
      <c r="B6732" s="160" t="s">
        <v>7928</v>
      </c>
      <c r="E6732" s="227">
        <v>43251</v>
      </c>
      <c r="F6732" s="228">
        <v>0</v>
      </c>
      <c r="G6732" s="229">
        <v>1.3100000000000001E-2</v>
      </c>
    </row>
    <row r="6733" spans="1:7" x14ac:dyDescent="0.25">
      <c r="A6733" s="160" t="s">
        <v>7923</v>
      </c>
      <c r="B6733" s="160" t="s">
        <v>7929</v>
      </c>
      <c r="E6733" s="227">
        <v>43281</v>
      </c>
      <c r="F6733" s="228">
        <v>0</v>
      </c>
      <c r="G6733" s="229">
        <v>1.3100000000000001E-2</v>
      </c>
    </row>
    <row r="6734" spans="1:7" x14ac:dyDescent="0.25">
      <c r="A6734" s="160" t="s">
        <v>7923</v>
      </c>
      <c r="B6734" s="160" t="s">
        <v>7930</v>
      </c>
      <c r="E6734" s="227">
        <v>43312</v>
      </c>
      <c r="F6734" s="228">
        <v>0</v>
      </c>
      <c r="G6734" s="229">
        <v>1.3100000000000001E-2</v>
      </c>
    </row>
    <row r="6735" spans="1:7" x14ac:dyDescent="0.25">
      <c r="A6735" s="160" t="s">
        <v>7923</v>
      </c>
      <c r="B6735" s="160" t="s">
        <v>7931</v>
      </c>
      <c r="E6735" s="227">
        <v>43343</v>
      </c>
      <c r="F6735" s="228">
        <v>0</v>
      </c>
      <c r="G6735" s="229">
        <v>1.3100000000000001E-2</v>
      </c>
    </row>
    <row r="6736" spans="1:7" x14ac:dyDescent="0.25">
      <c r="A6736" s="160" t="s">
        <v>7923</v>
      </c>
      <c r="B6736" s="160" t="s">
        <v>7932</v>
      </c>
      <c r="E6736" s="227">
        <v>43373</v>
      </c>
      <c r="F6736" s="228">
        <v>0</v>
      </c>
      <c r="G6736" s="229">
        <v>1.3100000000000001E-2</v>
      </c>
    </row>
    <row r="6737" spans="1:7" x14ac:dyDescent="0.25">
      <c r="A6737" s="160" t="s">
        <v>7923</v>
      </c>
      <c r="B6737" s="160" t="s">
        <v>7933</v>
      </c>
      <c r="E6737" s="227">
        <v>43404</v>
      </c>
      <c r="F6737" s="228">
        <v>0</v>
      </c>
      <c r="G6737" s="229">
        <v>1.3100000000000001E-2</v>
      </c>
    </row>
    <row r="6738" spans="1:7" x14ac:dyDescent="0.25">
      <c r="A6738" s="160" t="s">
        <v>7923</v>
      </c>
      <c r="B6738" s="160" t="s">
        <v>7934</v>
      </c>
      <c r="E6738" s="227">
        <v>43434</v>
      </c>
      <c r="F6738" s="228">
        <v>0</v>
      </c>
      <c r="G6738" s="229">
        <v>1.3100000000000001E-2</v>
      </c>
    </row>
    <row r="6739" spans="1:7" x14ac:dyDescent="0.25">
      <c r="A6739" s="160" t="s">
        <v>7923</v>
      </c>
      <c r="B6739" s="160" t="s">
        <v>7935</v>
      </c>
      <c r="E6739" s="227">
        <v>43465</v>
      </c>
      <c r="F6739" s="228">
        <v>0</v>
      </c>
      <c r="G6739" s="229">
        <v>1.3100000000000001E-2</v>
      </c>
    </row>
    <row r="6740" spans="1:7" x14ac:dyDescent="0.25">
      <c r="A6740" s="160" t="s">
        <v>7936</v>
      </c>
      <c r="B6740" s="160" t="s">
        <v>7937</v>
      </c>
      <c r="E6740" s="227">
        <v>43131</v>
      </c>
      <c r="F6740" s="228">
        <v>254414.09</v>
      </c>
      <c r="G6740" s="229">
        <v>1.6E-2</v>
      </c>
    </row>
    <row r="6741" spans="1:7" x14ac:dyDescent="0.25">
      <c r="A6741" s="160" t="s">
        <v>7936</v>
      </c>
      <c r="B6741" s="160" t="s">
        <v>7938</v>
      </c>
      <c r="E6741" s="227">
        <v>43159</v>
      </c>
      <c r="F6741" s="228">
        <v>254414.09</v>
      </c>
      <c r="G6741" s="229">
        <v>1.6E-2</v>
      </c>
    </row>
    <row r="6742" spans="1:7" x14ac:dyDescent="0.25">
      <c r="A6742" s="160" t="s">
        <v>7936</v>
      </c>
      <c r="B6742" s="160" t="s">
        <v>7939</v>
      </c>
      <c r="E6742" s="227">
        <v>43190</v>
      </c>
      <c r="F6742" s="228">
        <v>254414.09</v>
      </c>
      <c r="G6742" s="229">
        <v>1.6E-2</v>
      </c>
    </row>
    <row r="6743" spans="1:7" x14ac:dyDescent="0.25">
      <c r="A6743" s="160" t="s">
        <v>7936</v>
      </c>
      <c r="B6743" s="160" t="s">
        <v>7940</v>
      </c>
      <c r="E6743" s="227">
        <v>43220</v>
      </c>
      <c r="F6743" s="228">
        <v>254414.09</v>
      </c>
      <c r="G6743" s="229">
        <v>1.6E-2</v>
      </c>
    </row>
    <row r="6744" spans="1:7" x14ac:dyDescent="0.25">
      <c r="A6744" s="160" t="s">
        <v>7936</v>
      </c>
      <c r="B6744" s="160" t="s">
        <v>7941</v>
      </c>
      <c r="E6744" s="227">
        <v>43251</v>
      </c>
      <c r="F6744" s="228">
        <v>254414.09</v>
      </c>
      <c r="G6744" s="229">
        <v>1.6E-2</v>
      </c>
    </row>
    <row r="6745" spans="1:7" x14ac:dyDescent="0.25">
      <c r="A6745" s="160" t="s">
        <v>7936</v>
      </c>
      <c r="B6745" s="160" t="s">
        <v>7942</v>
      </c>
      <c r="E6745" s="227">
        <v>43281</v>
      </c>
      <c r="F6745" s="228">
        <v>254414.09</v>
      </c>
      <c r="G6745" s="229">
        <v>1.6E-2</v>
      </c>
    </row>
    <row r="6746" spans="1:7" x14ac:dyDescent="0.25">
      <c r="A6746" s="160" t="s">
        <v>7936</v>
      </c>
      <c r="B6746" s="160" t="s">
        <v>7943</v>
      </c>
      <c r="E6746" s="227">
        <v>43312</v>
      </c>
      <c r="F6746" s="228">
        <v>254414.09</v>
      </c>
      <c r="G6746" s="229">
        <v>1.6E-2</v>
      </c>
    </row>
    <row r="6747" spans="1:7" x14ac:dyDescent="0.25">
      <c r="A6747" s="160" t="s">
        <v>7936</v>
      </c>
      <c r="B6747" s="160" t="s">
        <v>7944</v>
      </c>
      <c r="E6747" s="227">
        <v>43343</v>
      </c>
      <c r="F6747" s="228">
        <v>254414.09</v>
      </c>
      <c r="G6747" s="229">
        <v>1.6E-2</v>
      </c>
    </row>
    <row r="6748" spans="1:7" x14ac:dyDescent="0.25">
      <c r="A6748" s="160" t="s">
        <v>7936</v>
      </c>
      <c r="B6748" s="160" t="s">
        <v>7945</v>
      </c>
      <c r="E6748" s="227">
        <v>43373</v>
      </c>
      <c r="F6748" s="228">
        <v>254414.09</v>
      </c>
      <c r="G6748" s="229">
        <v>1.6E-2</v>
      </c>
    </row>
    <row r="6749" spans="1:7" x14ac:dyDescent="0.25">
      <c r="A6749" s="160" t="s">
        <v>7936</v>
      </c>
      <c r="B6749" s="160" t="s">
        <v>7946</v>
      </c>
      <c r="E6749" s="227">
        <v>43404</v>
      </c>
      <c r="F6749" s="228">
        <v>254414.09</v>
      </c>
      <c r="G6749" s="229">
        <v>1.6E-2</v>
      </c>
    </row>
    <row r="6750" spans="1:7" x14ac:dyDescent="0.25">
      <c r="A6750" s="160" t="s">
        <v>7936</v>
      </c>
      <c r="B6750" s="160" t="s">
        <v>7947</v>
      </c>
      <c r="E6750" s="227">
        <v>43434</v>
      </c>
      <c r="F6750" s="228">
        <v>254414.09</v>
      </c>
      <c r="G6750" s="229">
        <v>1.6E-2</v>
      </c>
    </row>
    <row r="6751" spans="1:7" x14ac:dyDescent="0.25">
      <c r="A6751" s="160" t="s">
        <v>7936</v>
      </c>
      <c r="B6751" s="160" t="s">
        <v>7948</v>
      </c>
      <c r="E6751" s="227">
        <v>43465</v>
      </c>
      <c r="F6751" s="228">
        <v>254414.09</v>
      </c>
      <c r="G6751" s="229">
        <v>1.6E-2</v>
      </c>
    </row>
    <row r="6752" spans="1:7" x14ac:dyDescent="0.25">
      <c r="A6752" s="160" t="s">
        <v>7949</v>
      </c>
      <c r="B6752" s="160" t="s">
        <v>7950</v>
      </c>
      <c r="E6752" s="227">
        <v>43131</v>
      </c>
      <c r="F6752" s="228">
        <v>268533.32</v>
      </c>
      <c r="G6752" s="229">
        <v>1.6E-2</v>
      </c>
    </row>
    <row r="6753" spans="1:7" x14ac:dyDescent="0.25">
      <c r="A6753" s="160" t="s">
        <v>7949</v>
      </c>
      <c r="B6753" s="160" t="s">
        <v>7951</v>
      </c>
      <c r="E6753" s="227">
        <v>43159</v>
      </c>
      <c r="F6753" s="228">
        <v>268533.32</v>
      </c>
      <c r="G6753" s="229">
        <v>1.6E-2</v>
      </c>
    </row>
    <row r="6754" spans="1:7" x14ac:dyDescent="0.25">
      <c r="A6754" s="160" t="s">
        <v>7949</v>
      </c>
      <c r="B6754" s="160" t="s">
        <v>7952</v>
      </c>
      <c r="E6754" s="227">
        <v>43190</v>
      </c>
      <c r="F6754" s="228">
        <v>268533.32</v>
      </c>
      <c r="G6754" s="229">
        <v>1.6E-2</v>
      </c>
    </row>
    <row r="6755" spans="1:7" x14ac:dyDescent="0.25">
      <c r="A6755" s="160" t="s">
        <v>7949</v>
      </c>
      <c r="B6755" s="160" t="s">
        <v>7953</v>
      </c>
      <c r="E6755" s="227">
        <v>43220</v>
      </c>
      <c r="F6755" s="228">
        <v>268533.32</v>
      </c>
      <c r="G6755" s="229">
        <v>1.6E-2</v>
      </c>
    </row>
    <row r="6756" spans="1:7" x14ac:dyDescent="0.25">
      <c r="A6756" s="160" t="s">
        <v>7949</v>
      </c>
      <c r="B6756" s="160" t="s">
        <v>7954</v>
      </c>
      <c r="E6756" s="227">
        <v>43251</v>
      </c>
      <c r="F6756" s="228">
        <v>268533.32</v>
      </c>
      <c r="G6756" s="229">
        <v>1.6E-2</v>
      </c>
    </row>
    <row r="6757" spans="1:7" x14ac:dyDescent="0.25">
      <c r="A6757" s="160" t="s">
        <v>7949</v>
      </c>
      <c r="B6757" s="160" t="s">
        <v>7955</v>
      </c>
      <c r="E6757" s="227">
        <v>43281</v>
      </c>
      <c r="F6757" s="228">
        <v>268533.32</v>
      </c>
      <c r="G6757" s="229">
        <v>1.6E-2</v>
      </c>
    </row>
    <row r="6758" spans="1:7" x14ac:dyDescent="0.25">
      <c r="A6758" s="160" t="s">
        <v>7949</v>
      </c>
      <c r="B6758" s="160" t="s">
        <v>7956</v>
      </c>
      <c r="E6758" s="227">
        <v>43312</v>
      </c>
      <c r="F6758" s="228">
        <v>268533.32</v>
      </c>
      <c r="G6758" s="229">
        <v>1.6E-2</v>
      </c>
    </row>
    <row r="6759" spans="1:7" x14ac:dyDescent="0.25">
      <c r="A6759" s="160" t="s">
        <v>7949</v>
      </c>
      <c r="B6759" s="160" t="s">
        <v>7957</v>
      </c>
      <c r="E6759" s="227">
        <v>43343</v>
      </c>
      <c r="F6759" s="228">
        <v>268533.32</v>
      </c>
      <c r="G6759" s="229">
        <v>1.6E-2</v>
      </c>
    </row>
    <row r="6760" spans="1:7" x14ac:dyDescent="0.25">
      <c r="A6760" s="160" t="s">
        <v>7949</v>
      </c>
      <c r="B6760" s="160" t="s">
        <v>7958</v>
      </c>
      <c r="E6760" s="227">
        <v>43373</v>
      </c>
      <c r="F6760" s="228">
        <v>268533.32</v>
      </c>
      <c r="G6760" s="229">
        <v>1.6E-2</v>
      </c>
    </row>
    <row r="6761" spans="1:7" x14ac:dyDescent="0.25">
      <c r="A6761" s="160" t="s">
        <v>7949</v>
      </c>
      <c r="B6761" s="160" t="s">
        <v>7959</v>
      </c>
      <c r="E6761" s="227">
        <v>43404</v>
      </c>
      <c r="F6761" s="228">
        <v>268533.32</v>
      </c>
      <c r="G6761" s="229">
        <v>1.6E-2</v>
      </c>
    </row>
    <row r="6762" spans="1:7" x14ac:dyDescent="0.25">
      <c r="A6762" s="160" t="s">
        <v>7949</v>
      </c>
      <c r="B6762" s="160" t="s">
        <v>7960</v>
      </c>
      <c r="E6762" s="227">
        <v>43434</v>
      </c>
      <c r="F6762" s="228">
        <v>268533.32</v>
      </c>
      <c r="G6762" s="229">
        <v>1.6E-2</v>
      </c>
    </row>
    <row r="6763" spans="1:7" x14ac:dyDescent="0.25">
      <c r="A6763" s="160" t="s">
        <v>7949</v>
      </c>
      <c r="B6763" s="160" t="s">
        <v>7961</v>
      </c>
      <c r="E6763" s="227">
        <v>43465</v>
      </c>
      <c r="F6763" s="228">
        <v>268533.32</v>
      </c>
      <c r="G6763" s="229">
        <v>1.6E-2</v>
      </c>
    </row>
    <row r="6764" spans="1:7" x14ac:dyDescent="0.25">
      <c r="A6764" s="160" t="s">
        <v>7962</v>
      </c>
      <c r="B6764" s="160" t="s">
        <v>7963</v>
      </c>
      <c r="E6764" s="227">
        <v>43131</v>
      </c>
      <c r="F6764" s="228">
        <v>1664798.76</v>
      </c>
      <c r="G6764" s="229">
        <v>1.6E-2</v>
      </c>
    </row>
    <row r="6765" spans="1:7" x14ac:dyDescent="0.25">
      <c r="A6765" s="160" t="s">
        <v>7962</v>
      </c>
      <c r="B6765" s="160" t="s">
        <v>7964</v>
      </c>
      <c r="E6765" s="227">
        <v>43159</v>
      </c>
      <c r="F6765" s="228">
        <v>1664798.76</v>
      </c>
      <c r="G6765" s="229">
        <v>1.6E-2</v>
      </c>
    </row>
    <row r="6766" spans="1:7" x14ac:dyDescent="0.25">
      <c r="A6766" s="160" t="s">
        <v>7962</v>
      </c>
      <c r="B6766" s="160" t="s">
        <v>7965</v>
      </c>
      <c r="E6766" s="227">
        <v>43190</v>
      </c>
      <c r="F6766" s="228">
        <v>1664798.76</v>
      </c>
      <c r="G6766" s="229">
        <v>1.6E-2</v>
      </c>
    </row>
    <row r="6767" spans="1:7" x14ac:dyDescent="0.25">
      <c r="A6767" s="160" t="s">
        <v>7962</v>
      </c>
      <c r="B6767" s="160" t="s">
        <v>7966</v>
      </c>
      <c r="E6767" s="227">
        <v>43220</v>
      </c>
      <c r="F6767" s="228">
        <v>1664798.76</v>
      </c>
      <c r="G6767" s="229">
        <v>1.6E-2</v>
      </c>
    </row>
    <row r="6768" spans="1:7" x14ac:dyDescent="0.25">
      <c r="A6768" s="160" t="s">
        <v>7962</v>
      </c>
      <c r="B6768" s="160" t="s">
        <v>7967</v>
      </c>
      <c r="E6768" s="227">
        <v>43251</v>
      </c>
      <c r="F6768" s="228">
        <v>1664798.76</v>
      </c>
      <c r="G6768" s="229">
        <v>1.6E-2</v>
      </c>
    </row>
    <row r="6769" spans="1:7" x14ac:dyDescent="0.25">
      <c r="A6769" s="160" t="s">
        <v>7962</v>
      </c>
      <c r="B6769" s="160" t="s">
        <v>7968</v>
      </c>
      <c r="E6769" s="227">
        <v>43281</v>
      </c>
      <c r="F6769" s="228">
        <v>1664798.76</v>
      </c>
      <c r="G6769" s="229">
        <v>1.6E-2</v>
      </c>
    </row>
    <row r="6770" spans="1:7" x14ac:dyDescent="0.25">
      <c r="A6770" s="160" t="s">
        <v>7962</v>
      </c>
      <c r="B6770" s="160" t="s">
        <v>7969</v>
      </c>
      <c r="E6770" s="227">
        <v>43312</v>
      </c>
      <c r="F6770" s="228">
        <v>1664798.76</v>
      </c>
      <c r="G6770" s="229">
        <v>1.6E-2</v>
      </c>
    </row>
    <row r="6771" spans="1:7" x14ac:dyDescent="0.25">
      <c r="A6771" s="160" t="s">
        <v>7962</v>
      </c>
      <c r="B6771" s="160" t="s">
        <v>7970</v>
      </c>
      <c r="E6771" s="227">
        <v>43343</v>
      </c>
      <c r="F6771" s="228">
        <v>1664798.76</v>
      </c>
      <c r="G6771" s="229">
        <v>1.6E-2</v>
      </c>
    </row>
    <row r="6772" spans="1:7" x14ac:dyDescent="0.25">
      <c r="A6772" s="160" t="s">
        <v>7962</v>
      </c>
      <c r="B6772" s="160" t="s">
        <v>7971</v>
      </c>
      <c r="E6772" s="227">
        <v>43373</v>
      </c>
      <c r="F6772" s="228">
        <v>1664798.76</v>
      </c>
      <c r="G6772" s="229">
        <v>1.6E-2</v>
      </c>
    </row>
    <row r="6773" spans="1:7" x14ac:dyDescent="0.25">
      <c r="A6773" s="160" t="s">
        <v>7962</v>
      </c>
      <c r="B6773" s="160" t="s">
        <v>7972</v>
      </c>
      <c r="E6773" s="227">
        <v>43404</v>
      </c>
      <c r="F6773" s="228">
        <v>1664798.76</v>
      </c>
      <c r="G6773" s="229">
        <v>1.6E-2</v>
      </c>
    </row>
    <row r="6774" spans="1:7" x14ac:dyDescent="0.25">
      <c r="A6774" s="160" t="s">
        <v>7962</v>
      </c>
      <c r="B6774" s="160" t="s">
        <v>7973</v>
      </c>
      <c r="E6774" s="227">
        <v>43434</v>
      </c>
      <c r="F6774" s="228">
        <v>1664798.76</v>
      </c>
      <c r="G6774" s="229">
        <v>1.6E-2</v>
      </c>
    </row>
    <row r="6775" spans="1:7" x14ac:dyDescent="0.25">
      <c r="A6775" s="160" t="s">
        <v>7962</v>
      </c>
      <c r="B6775" s="160" t="s">
        <v>7974</v>
      </c>
      <c r="E6775" s="227">
        <v>43465</v>
      </c>
      <c r="F6775" s="228">
        <v>1664798.76</v>
      </c>
      <c r="G6775" s="229">
        <v>1.6E-2</v>
      </c>
    </row>
    <row r="6776" spans="1:7" x14ac:dyDescent="0.25">
      <c r="A6776" s="160" t="s">
        <v>7975</v>
      </c>
      <c r="B6776" s="160" t="s">
        <v>7976</v>
      </c>
      <c r="E6776" s="227">
        <v>43131</v>
      </c>
      <c r="F6776" s="228">
        <v>3336.93</v>
      </c>
      <c r="G6776" s="229">
        <v>1.6E-2</v>
      </c>
    </row>
    <row r="6777" spans="1:7" x14ac:dyDescent="0.25">
      <c r="A6777" s="160" t="s">
        <v>7975</v>
      </c>
      <c r="B6777" s="160" t="s">
        <v>7977</v>
      </c>
      <c r="E6777" s="227">
        <v>43159</v>
      </c>
      <c r="F6777" s="228">
        <v>3336.93</v>
      </c>
      <c r="G6777" s="229">
        <v>1.6E-2</v>
      </c>
    </row>
    <row r="6778" spans="1:7" x14ac:dyDescent="0.25">
      <c r="A6778" s="160" t="s">
        <v>7975</v>
      </c>
      <c r="B6778" s="160" t="s">
        <v>7978</v>
      </c>
      <c r="E6778" s="227">
        <v>43190</v>
      </c>
      <c r="F6778" s="228">
        <v>3336.93</v>
      </c>
      <c r="G6778" s="229">
        <v>1.6E-2</v>
      </c>
    </row>
    <row r="6779" spans="1:7" x14ac:dyDescent="0.25">
      <c r="A6779" s="160" t="s">
        <v>7975</v>
      </c>
      <c r="B6779" s="160" t="s">
        <v>7979</v>
      </c>
      <c r="E6779" s="227">
        <v>43220</v>
      </c>
      <c r="F6779" s="228">
        <v>3336.93</v>
      </c>
      <c r="G6779" s="229">
        <v>1.6E-2</v>
      </c>
    </row>
    <row r="6780" spans="1:7" x14ac:dyDescent="0.25">
      <c r="A6780" s="160" t="s">
        <v>7975</v>
      </c>
      <c r="B6780" s="160" t="s">
        <v>7980</v>
      </c>
      <c r="E6780" s="227">
        <v>43251</v>
      </c>
      <c r="F6780" s="228">
        <v>3336.93</v>
      </c>
      <c r="G6780" s="229">
        <v>1.6E-2</v>
      </c>
    </row>
    <row r="6781" spans="1:7" x14ac:dyDescent="0.25">
      <c r="A6781" s="160" t="s">
        <v>7975</v>
      </c>
      <c r="B6781" s="160" t="s">
        <v>7981</v>
      </c>
      <c r="E6781" s="227">
        <v>43281</v>
      </c>
      <c r="F6781" s="228">
        <v>3336.93</v>
      </c>
      <c r="G6781" s="229">
        <v>1.6E-2</v>
      </c>
    </row>
    <row r="6782" spans="1:7" x14ac:dyDescent="0.25">
      <c r="A6782" s="160" t="s">
        <v>7975</v>
      </c>
      <c r="B6782" s="160" t="s">
        <v>7982</v>
      </c>
      <c r="E6782" s="227">
        <v>43312</v>
      </c>
      <c r="F6782" s="228">
        <v>3336.93</v>
      </c>
      <c r="G6782" s="229">
        <v>1.6E-2</v>
      </c>
    </row>
    <row r="6783" spans="1:7" x14ac:dyDescent="0.25">
      <c r="A6783" s="160" t="s">
        <v>7975</v>
      </c>
      <c r="B6783" s="160" t="s">
        <v>7983</v>
      </c>
      <c r="E6783" s="227">
        <v>43343</v>
      </c>
      <c r="F6783" s="228">
        <v>3336.93</v>
      </c>
      <c r="G6783" s="229">
        <v>1.6E-2</v>
      </c>
    </row>
    <row r="6784" spans="1:7" x14ac:dyDescent="0.25">
      <c r="A6784" s="160" t="s">
        <v>7975</v>
      </c>
      <c r="B6784" s="160" t="s">
        <v>7984</v>
      </c>
      <c r="E6784" s="227">
        <v>43373</v>
      </c>
      <c r="F6784" s="228">
        <v>3336.93</v>
      </c>
      <c r="G6784" s="229">
        <v>1.6E-2</v>
      </c>
    </row>
    <row r="6785" spans="1:7" x14ac:dyDescent="0.25">
      <c r="A6785" s="160" t="s">
        <v>7975</v>
      </c>
      <c r="B6785" s="160" t="s">
        <v>7985</v>
      </c>
      <c r="E6785" s="227">
        <v>43404</v>
      </c>
      <c r="F6785" s="228">
        <v>3336.93</v>
      </c>
      <c r="G6785" s="229">
        <v>1.6E-2</v>
      </c>
    </row>
    <row r="6786" spans="1:7" x14ac:dyDescent="0.25">
      <c r="A6786" s="160" t="s">
        <v>7975</v>
      </c>
      <c r="B6786" s="160" t="s">
        <v>7986</v>
      </c>
      <c r="E6786" s="227">
        <v>43434</v>
      </c>
      <c r="F6786" s="228">
        <v>3336.93</v>
      </c>
      <c r="G6786" s="229">
        <v>1.6E-2</v>
      </c>
    </row>
    <row r="6787" spans="1:7" x14ac:dyDescent="0.25">
      <c r="A6787" s="160" t="s">
        <v>7975</v>
      </c>
      <c r="B6787" s="160" t="s">
        <v>7987</v>
      </c>
      <c r="E6787" s="227">
        <v>43465</v>
      </c>
      <c r="F6787" s="228">
        <v>3336.93</v>
      </c>
      <c r="G6787" s="229">
        <v>1.6E-2</v>
      </c>
    </row>
    <row r="6788" spans="1:7" x14ac:dyDescent="0.25">
      <c r="A6788" s="160" t="s">
        <v>7988</v>
      </c>
      <c r="B6788" s="160" t="s">
        <v>7989</v>
      </c>
      <c r="E6788" s="227">
        <v>43131</v>
      </c>
      <c r="F6788" s="228">
        <v>251566.45</v>
      </c>
      <c r="G6788" s="229">
        <v>1.6E-2</v>
      </c>
    </row>
    <row r="6789" spans="1:7" x14ac:dyDescent="0.25">
      <c r="A6789" s="160" t="s">
        <v>7988</v>
      </c>
      <c r="B6789" s="160" t="s">
        <v>7990</v>
      </c>
      <c r="E6789" s="227">
        <v>43159</v>
      </c>
      <c r="F6789" s="228">
        <v>251566.45</v>
      </c>
      <c r="G6789" s="229">
        <v>1.6E-2</v>
      </c>
    </row>
    <row r="6790" spans="1:7" x14ac:dyDescent="0.25">
      <c r="A6790" s="160" t="s">
        <v>7988</v>
      </c>
      <c r="B6790" s="160" t="s">
        <v>7991</v>
      </c>
      <c r="E6790" s="227">
        <v>43190</v>
      </c>
      <c r="F6790" s="228">
        <v>251566.45</v>
      </c>
      <c r="G6790" s="229">
        <v>1.6E-2</v>
      </c>
    </row>
    <row r="6791" spans="1:7" x14ac:dyDescent="0.25">
      <c r="A6791" s="160" t="s">
        <v>7988</v>
      </c>
      <c r="B6791" s="160" t="s">
        <v>7992</v>
      </c>
      <c r="E6791" s="227">
        <v>43220</v>
      </c>
      <c r="F6791" s="228">
        <v>251566.45</v>
      </c>
      <c r="G6791" s="229">
        <v>1.6E-2</v>
      </c>
    </row>
    <row r="6792" spans="1:7" x14ac:dyDescent="0.25">
      <c r="A6792" s="160" t="s">
        <v>7988</v>
      </c>
      <c r="B6792" s="160" t="s">
        <v>7993</v>
      </c>
      <c r="E6792" s="227">
        <v>43251</v>
      </c>
      <c r="F6792" s="228">
        <v>251566.45</v>
      </c>
      <c r="G6792" s="229">
        <v>1.6E-2</v>
      </c>
    </row>
    <row r="6793" spans="1:7" x14ac:dyDescent="0.25">
      <c r="A6793" s="160" t="s">
        <v>7988</v>
      </c>
      <c r="B6793" s="160" t="s">
        <v>7994</v>
      </c>
      <c r="E6793" s="227">
        <v>43281</v>
      </c>
      <c r="F6793" s="228">
        <v>251566.45</v>
      </c>
      <c r="G6793" s="229">
        <v>1.6E-2</v>
      </c>
    </row>
    <row r="6794" spans="1:7" x14ac:dyDescent="0.25">
      <c r="A6794" s="160" t="s">
        <v>7988</v>
      </c>
      <c r="B6794" s="160" t="s">
        <v>7995</v>
      </c>
      <c r="E6794" s="227">
        <v>43312</v>
      </c>
      <c r="F6794" s="228">
        <v>251566.45</v>
      </c>
      <c r="G6794" s="229">
        <v>1.6E-2</v>
      </c>
    </row>
    <row r="6795" spans="1:7" x14ac:dyDescent="0.25">
      <c r="A6795" s="160" t="s">
        <v>7988</v>
      </c>
      <c r="B6795" s="160" t="s">
        <v>7996</v>
      </c>
      <c r="E6795" s="227">
        <v>43343</v>
      </c>
      <c r="F6795" s="228">
        <v>251566.45</v>
      </c>
      <c r="G6795" s="229">
        <v>1.6E-2</v>
      </c>
    </row>
    <row r="6796" spans="1:7" x14ac:dyDescent="0.25">
      <c r="A6796" s="160" t="s">
        <v>7988</v>
      </c>
      <c r="B6796" s="160" t="s">
        <v>7997</v>
      </c>
      <c r="E6796" s="227">
        <v>43373</v>
      </c>
      <c r="F6796" s="228">
        <v>251566.45</v>
      </c>
      <c r="G6796" s="229">
        <v>1.6E-2</v>
      </c>
    </row>
    <row r="6797" spans="1:7" x14ac:dyDescent="0.25">
      <c r="A6797" s="160" t="s">
        <v>7988</v>
      </c>
      <c r="B6797" s="160" t="s">
        <v>7998</v>
      </c>
      <c r="E6797" s="227">
        <v>43404</v>
      </c>
      <c r="F6797" s="228">
        <v>251566.45</v>
      </c>
      <c r="G6797" s="229">
        <v>1.6E-2</v>
      </c>
    </row>
    <row r="6798" spans="1:7" x14ac:dyDescent="0.25">
      <c r="A6798" s="160" t="s">
        <v>7988</v>
      </c>
      <c r="B6798" s="160" t="s">
        <v>7999</v>
      </c>
      <c r="E6798" s="227">
        <v>43434</v>
      </c>
      <c r="F6798" s="228">
        <v>251566.45</v>
      </c>
      <c r="G6798" s="229">
        <v>1.6E-2</v>
      </c>
    </row>
    <row r="6799" spans="1:7" x14ac:dyDescent="0.25">
      <c r="A6799" s="160" t="s">
        <v>7988</v>
      </c>
      <c r="B6799" s="160" t="s">
        <v>8000</v>
      </c>
      <c r="E6799" s="227">
        <v>43465</v>
      </c>
      <c r="F6799" s="228">
        <v>251566.45</v>
      </c>
      <c r="G6799" s="229">
        <v>1.6E-2</v>
      </c>
    </row>
    <row r="6800" spans="1:7" x14ac:dyDescent="0.25">
      <c r="A6800" s="160" t="s">
        <v>8001</v>
      </c>
      <c r="B6800" s="160" t="s">
        <v>8002</v>
      </c>
      <c r="E6800" s="227">
        <v>43131</v>
      </c>
      <c r="F6800" s="228">
        <v>9387.01</v>
      </c>
      <c r="G6800" s="229">
        <v>1.6E-2</v>
      </c>
    </row>
    <row r="6801" spans="1:7" x14ac:dyDescent="0.25">
      <c r="A6801" s="160" t="s">
        <v>8001</v>
      </c>
      <c r="B6801" s="160" t="s">
        <v>8003</v>
      </c>
      <c r="E6801" s="227">
        <v>43159</v>
      </c>
      <c r="F6801" s="228">
        <v>9387.01</v>
      </c>
      <c r="G6801" s="229">
        <v>1.6E-2</v>
      </c>
    </row>
    <row r="6802" spans="1:7" x14ac:dyDescent="0.25">
      <c r="A6802" s="160" t="s">
        <v>8001</v>
      </c>
      <c r="B6802" s="160" t="s">
        <v>8004</v>
      </c>
      <c r="E6802" s="227">
        <v>43190</v>
      </c>
      <c r="F6802" s="228">
        <v>9387.01</v>
      </c>
      <c r="G6802" s="229">
        <v>1.6E-2</v>
      </c>
    </row>
    <row r="6803" spans="1:7" x14ac:dyDescent="0.25">
      <c r="A6803" s="160" t="s">
        <v>8001</v>
      </c>
      <c r="B6803" s="160" t="s">
        <v>8005</v>
      </c>
      <c r="E6803" s="227">
        <v>43220</v>
      </c>
      <c r="F6803" s="228">
        <v>9387.01</v>
      </c>
      <c r="G6803" s="229">
        <v>1.6E-2</v>
      </c>
    </row>
    <row r="6804" spans="1:7" x14ac:dyDescent="0.25">
      <c r="A6804" s="160" t="s">
        <v>8001</v>
      </c>
      <c r="B6804" s="160" t="s">
        <v>8006</v>
      </c>
      <c r="E6804" s="227">
        <v>43251</v>
      </c>
      <c r="F6804" s="228">
        <v>9387.01</v>
      </c>
      <c r="G6804" s="229">
        <v>1.6E-2</v>
      </c>
    </row>
    <row r="6805" spans="1:7" x14ac:dyDescent="0.25">
      <c r="A6805" s="160" t="s">
        <v>8001</v>
      </c>
      <c r="B6805" s="160" t="s">
        <v>8007</v>
      </c>
      <c r="E6805" s="227">
        <v>43281</v>
      </c>
      <c r="F6805" s="228">
        <v>9387.01</v>
      </c>
      <c r="G6805" s="229">
        <v>1.6E-2</v>
      </c>
    </row>
    <row r="6806" spans="1:7" x14ac:dyDescent="0.25">
      <c r="A6806" s="160" t="s">
        <v>8001</v>
      </c>
      <c r="B6806" s="160" t="s">
        <v>8008</v>
      </c>
      <c r="E6806" s="227">
        <v>43312</v>
      </c>
      <c r="F6806" s="228">
        <v>9387.01</v>
      </c>
      <c r="G6806" s="229">
        <v>1.6E-2</v>
      </c>
    </row>
    <row r="6807" spans="1:7" x14ac:dyDescent="0.25">
      <c r="A6807" s="160" t="s">
        <v>8001</v>
      </c>
      <c r="B6807" s="160" t="s">
        <v>8009</v>
      </c>
      <c r="E6807" s="227">
        <v>43343</v>
      </c>
      <c r="F6807" s="228">
        <v>9387.01</v>
      </c>
      <c r="G6807" s="229">
        <v>1.6E-2</v>
      </c>
    </row>
    <row r="6808" spans="1:7" x14ac:dyDescent="0.25">
      <c r="A6808" s="160" t="s">
        <v>8001</v>
      </c>
      <c r="B6808" s="160" t="s">
        <v>8010</v>
      </c>
      <c r="E6808" s="227">
        <v>43373</v>
      </c>
      <c r="F6808" s="228">
        <v>9387.01</v>
      </c>
      <c r="G6808" s="229">
        <v>1.6E-2</v>
      </c>
    </row>
    <row r="6809" spans="1:7" x14ac:dyDescent="0.25">
      <c r="A6809" s="160" t="s">
        <v>8001</v>
      </c>
      <c r="B6809" s="160" t="s">
        <v>8011</v>
      </c>
      <c r="E6809" s="227">
        <v>43404</v>
      </c>
      <c r="F6809" s="228">
        <v>9387.01</v>
      </c>
      <c r="G6809" s="229">
        <v>1.6E-2</v>
      </c>
    </row>
    <row r="6810" spans="1:7" x14ac:dyDescent="0.25">
      <c r="A6810" s="160" t="s">
        <v>8001</v>
      </c>
      <c r="B6810" s="160" t="s">
        <v>8012</v>
      </c>
      <c r="E6810" s="227">
        <v>43434</v>
      </c>
      <c r="F6810" s="228">
        <v>9387.01</v>
      </c>
      <c r="G6810" s="229">
        <v>1.6E-2</v>
      </c>
    </row>
    <row r="6811" spans="1:7" x14ac:dyDescent="0.25">
      <c r="A6811" s="160" t="s">
        <v>8001</v>
      </c>
      <c r="B6811" s="160" t="s">
        <v>8013</v>
      </c>
      <c r="E6811" s="227">
        <v>43465</v>
      </c>
      <c r="F6811" s="228">
        <v>9387.01</v>
      </c>
      <c r="G6811" s="229">
        <v>1.6E-2</v>
      </c>
    </row>
    <row r="6812" spans="1:7" x14ac:dyDescent="0.25">
      <c r="A6812" s="160" t="s">
        <v>8014</v>
      </c>
      <c r="B6812" s="160" t="s">
        <v>8015</v>
      </c>
      <c r="E6812" s="227">
        <v>43131</v>
      </c>
      <c r="F6812" s="228">
        <v>164163.29</v>
      </c>
      <c r="G6812" s="229">
        <v>1.6E-2</v>
      </c>
    </row>
    <row r="6813" spans="1:7" x14ac:dyDescent="0.25">
      <c r="A6813" s="160" t="s">
        <v>8014</v>
      </c>
      <c r="B6813" s="160" t="s">
        <v>8016</v>
      </c>
      <c r="E6813" s="227">
        <v>43159</v>
      </c>
      <c r="F6813" s="228">
        <v>164163.29</v>
      </c>
      <c r="G6813" s="229">
        <v>1.6E-2</v>
      </c>
    </row>
    <row r="6814" spans="1:7" x14ac:dyDescent="0.25">
      <c r="A6814" s="160" t="s">
        <v>8014</v>
      </c>
      <c r="B6814" s="160" t="s">
        <v>8017</v>
      </c>
      <c r="E6814" s="227">
        <v>43190</v>
      </c>
      <c r="F6814" s="228">
        <v>164163.29</v>
      </c>
      <c r="G6814" s="229">
        <v>1.6E-2</v>
      </c>
    </row>
    <row r="6815" spans="1:7" x14ac:dyDescent="0.25">
      <c r="A6815" s="160" t="s">
        <v>8014</v>
      </c>
      <c r="B6815" s="160" t="s">
        <v>8018</v>
      </c>
      <c r="E6815" s="227">
        <v>43220</v>
      </c>
      <c r="F6815" s="228">
        <v>164163.29</v>
      </c>
      <c r="G6815" s="229">
        <v>1.6E-2</v>
      </c>
    </row>
    <row r="6816" spans="1:7" x14ac:dyDescent="0.25">
      <c r="A6816" s="160" t="s">
        <v>8014</v>
      </c>
      <c r="B6816" s="160" t="s">
        <v>8019</v>
      </c>
      <c r="E6816" s="227">
        <v>43251</v>
      </c>
      <c r="F6816" s="228">
        <v>164163.29</v>
      </c>
      <c r="G6816" s="229">
        <v>1.6E-2</v>
      </c>
    </row>
    <row r="6817" spans="1:7" x14ac:dyDescent="0.25">
      <c r="A6817" s="160" t="s">
        <v>8014</v>
      </c>
      <c r="B6817" s="160" t="s">
        <v>8020</v>
      </c>
      <c r="E6817" s="227">
        <v>43281</v>
      </c>
      <c r="F6817" s="228">
        <v>164163.29</v>
      </c>
      <c r="G6817" s="229">
        <v>1.6E-2</v>
      </c>
    </row>
    <row r="6818" spans="1:7" x14ac:dyDescent="0.25">
      <c r="A6818" s="160" t="s">
        <v>8014</v>
      </c>
      <c r="B6818" s="160" t="s">
        <v>8021</v>
      </c>
      <c r="E6818" s="227">
        <v>43312</v>
      </c>
      <c r="F6818" s="228">
        <v>164163.29</v>
      </c>
      <c r="G6818" s="229">
        <v>1.6E-2</v>
      </c>
    </row>
    <row r="6819" spans="1:7" x14ac:dyDescent="0.25">
      <c r="A6819" s="160" t="s">
        <v>8014</v>
      </c>
      <c r="B6819" s="160" t="s">
        <v>8022</v>
      </c>
      <c r="E6819" s="227">
        <v>43343</v>
      </c>
      <c r="F6819" s="228">
        <v>164163.29</v>
      </c>
      <c r="G6819" s="229">
        <v>1.6E-2</v>
      </c>
    </row>
    <row r="6820" spans="1:7" x14ac:dyDescent="0.25">
      <c r="A6820" s="160" t="s">
        <v>8014</v>
      </c>
      <c r="B6820" s="160" t="s">
        <v>8023</v>
      </c>
      <c r="E6820" s="227">
        <v>43373</v>
      </c>
      <c r="F6820" s="228">
        <v>164163.29</v>
      </c>
      <c r="G6820" s="229">
        <v>1.6E-2</v>
      </c>
    </row>
    <row r="6821" spans="1:7" x14ac:dyDescent="0.25">
      <c r="A6821" s="160" t="s">
        <v>8014</v>
      </c>
      <c r="B6821" s="160" t="s">
        <v>8024</v>
      </c>
      <c r="E6821" s="227">
        <v>43404</v>
      </c>
      <c r="F6821" s="228">
        <v>164163.29</v>
      </c>
      <c r="G6821" s="229">
        <v>1.6E-2</v>
      </c>
    </row>
    <row r="6822" spans="1:7" x14ac:dyDescent="0.25">
      <c r="A6822" s="160" t="s">
        <v>8014</v>
      </c>
      <c r="B6822" s="160" t="s">
        <v>8025</v>
      </c>
      <c r="E6822" s="227">
        <v>43434</v>
      </c>
      <c r="F6822" s="228">
        <v>164163.29</v>
      </c>
      <c r="G6822" s="229">
        <v>1.6E-2</v>
      </c>
    </row>
    <row r="6823" spans="1:7" x14ac:dyDescent="0.25">
      <c r="A6823" s="160" t="s">
        <v>8014</v>
      </c>
      <c r="B6823" s="160" t="s">
        <v>8026</v>
      </c>
      <c r="E6823" s="227">
        <v>43465</v>
      </c>
      <c r="F6823" s="228">
        <v>164163.29</v>
      </c>
      <c r="G6823" s="229">
        <v>1.6E-2</v>
      </c>
    </row>
    <row r="6824" spans="1:7" x14ac:dyDescent="0.25">
      <c r="A6824" s="160" t="s">
        <v>8027</v>
      </c>
      <c r="B6824" s="160" t="s">
        <v>8028</v>
      </c>
      <c r="E6824" s="227">
        <v>43131</v>
      </c>
      <c r="F6824" s="228">
        <v>103400.51</v>
      </c>
      <c r="G6824" s="229">
        <v>1.6E-2</v>
      </c>
    </row>
    <row r="6825" spans="1:7" x14ac:dyDescent="0.25">
      <c r="A6825" s="160" t="s">
        <v>8027</v>
      </c>
      <c r="B6825" s="160" t="s">
        <v>8029</v>
      </c>
      <c r="E6825" s="227">
        <v>43159</v>
      </c>
      <c r="F6825" s="228">
        <v>103400.51</v>
      </c>
      <c r="G6825" s="229">
        <v>1.6E-2</v>
      </c>
    </row>
    <row r="6826" spans="1:7" x14ac:dyDescent="0.25">
      <c r="A6826" s="160" t="s">
        <v>8027</v>
      </c>
      <c r="B6826" s="160" t="s">
        <v>8030</v>
      </c>
      <c r="E6826" s="227">
        <v>43190</v>
      </c>
      <c r="F6826" s="228">
        <v>103400.51</v>
      </c>
      <c r="G6826" s="229">
        <v>1.6E-2</v>
      </c>
    </row>
    <row r="6827" spans="1:7" x14ac:dyDescent="0.25">
      <c r="A6827" s="160" t="s">
        <v>8027</v>
      </c>
      <c r="B6827" s="160" t="s">
        <v>8031</v>
      </c>
      <c r="E6827" s="227">
        <v>43220</v>
      </c>
      <c r="F6827" s="228">
        <v>103400.51</v>
      </c>
      <c r="G6827" s="229">
        <v>1.6E-2</v>
      </c>
    </row>
    <row r="6828" spans="1:7" x14ac:dyDescent="0.25">
      <c r="A6828" s="160" t="s">
        <v>8027</v>
      </c>
      <c r="B6828" s="160" t="s">
        <v>8032</v>
      </c>
      <c r="E6828" s="227">
        <v>43251</v>
      </c>
      <c r="F6828" s="228">
        <v>103400.51</v>
      </c>
      <c r="G6828" s="229">
        <v>1.6E-2</v>
      </c>
    </row>
    <row r="6829" spans="1:7" x14ac:dyDescent="0.25">
      <c r="A6829" s="160" t="s">
        <v>8027</v>
      </c>
      <c r="B6829" s="160" t="s">
        <v>8033</v>
      </c>
      <c r="E6829" s="227">
        <v>43281</v>
      </c>
      <c r="F6829" s="228">
        <v>103400.51</v>
      </c>
      <c r="G6829" s="229">
        <v>1.6E-2</v>
      </c>
    </row>
    <row r="6830" spans="1:7" x14ac:dyDescent="0.25">
      <c r="A6830" s="160" t="s">
        <v>8027</v>
      </c>
      <c r="B6830" s="160" t="s">
        <v>8034</v>
      </c>
      <c r="E6830" s="227">
        <v>43312</v>
      </c>
      <c r="F6830" s="228">
        <v>103400.51</v>
      </c>
      <c r="G6830" s="229">
        <v>1.6E-2</v>
      </c>
    </row>
    <row r="6831" spans="1:7" x14ac:dyDescent="0.25">
      <c r="A6831" s="160" t="s">
        <v>8027</v>
      </c>
      <c r="B6831" s="160" t="s">
        <v>8035</v>
      </c>
      <c r="E6831" s="227">
        <v>43343</v>
      </c>
      <c r="F6831" s="228">
        <v>103400.51</v>
      </c>
      <c r="G6831" s="229">
        <v>1.6E-2</v>
      </c>
    </row>
    <row r="6832" spans="1:7" x14ac:dyDescent="0.25">
      <c r="A6832" s="160" t="s">
        <v>8027</v>
      </c>
      <c r="B6832" s="160" t="s">
        <v>8036</v>
      </c>
      <c r="E6832" s="227">
        <v>43373</v>
      </c>
      <c r="F6832" s="228">
        <v>103400.51</v>
      </c>
      <c r="G6832" s="229">
        <v>1.6E-2</v>
      </c>
    </row>
    <row r="6833" spans="1:7" x14ac:dyDescent="0.25">
      <c r="A6833" s="160" t="s">
        <v>8027</v>
      </c>
      <c r="B6833" s="160" t="s">
        <v>8037</v>
      </c>
      <c r="E6833" s="227">
        <v>43404</v>
      </c>
      <c r="F6833" s="228">
        <v>103400.51</v>
      </c>
      <c r="G6833" s="229">
        <v>1.6E-2</v>
      </c>
    </row>
    <row r="6834" spans="1:7" x14ac:dyDescent="0.25">
      <c r="A6834" s="160" t="s">
        <v>8027</v>
      </c>
      <c r="B6834" s="160" t="s">
        <v>8038</v>
      </c>
      <c r="E6834" s="227">
        <v>43434</v>
      </c>
      <c r="F6834" s="228">
        <v>103400.51</v>
      </c>
      <c r="G6834" s="229">
        <v>1.6E-2</v>
      </c>
    </row>
    <row r="6835" spans="1:7" x14ac:dyDescent="0.25">
      <c r="A6835" s="160" t="s">
        <v>8027</v>
      </c>
      <c r="B6835" s="160" t="s">
        <v>8039</v>
      </c>
      <c r="E6835" s="227">
        <v>43465</v>
      </c>
      <c r="F6835" s="228">
        <v>103400.51</v>
      </c>
      <c r="G6835" s="229">
        <v>1.6E-2</v>
      </c>
    </row>
    <row r="6836" spans="1:7" x14ac:dyDescent="0.25">
      <c r="A6836" s="160" t="s">
        <v>8040</v>
      </c>
      <c r="B6836" s="160" t="s">
        <v>8041</v>
      </c>
      <c r="E6836" s="227">
        <v>43131</v>
      </c>
      <c r="F6836" s="228">
        <v>62500</v>
      </c>
      <c r="G6836" s="229">
        <v>1.6E-2</v>
      </c>
    </row>
    <row r="6837" spans="1:7" x14ac:dyDescent="0.25">
      <c r="A6837" s="160" t="s">
        <v>8040</v>
      </c>
      <c r="B6837" s="160" t="s">
        <v>8042</v>
      </c>
      <c r="E6837" s="227">
        <v>43159</v>
      </c>
      <c r="F6837" s="228">
        <v>62500</v>
      </c>
      <c r="G6837" s="229">
        <v>1.6E-2</v>
      </c>
    </row>
    <row r="6838" spans="1:7" x14ac:dyDescent="0.25">
      <c r="A6838" s="160" t="s">
        <v>8040</v>
      </c>
      <c r="B6838" s="160" t="s">
        <v>8043</v>
      </c>
      <c r="E6838" s="227">
        <v>43190</v>
      </c>
      <c r="F6838" s="228">
        <v>62500</v>
      </c>
      <c r="G6838" s="229">
        <v>1.6E-2</v>
      </c>
    </row>
    <row r="6839" spans="1:7" x14ac:dyDescent="0.25">
      <c r="A6839" s="160" t="s">
        <v>8040</v>
      </c>
      <c r="B6839" s="160" t="s">
        <v>8044</v>
      </c>
      <c r="E6839" s="227">
        <v>43220</v>
      </c>
      <c r="F6839" s="228">
        <v>62500</v>
      </c>
      <c r="G6839" s="229">
        <v>1.6E-2</v>
      </c>
    </row>
    <row r="6840" spans="1:7" x14ac:dyDescent="0.25">
      <c r="A6840" s="160" t="s">
        <v>8040</v>
      </c>
      <c r="B6840" s="160" t="s">
        <v>8045</v>
      </c>
      <c r="E6840" s="227">
        <v>43251</v>
      </c>
      <c r="F6840" s="228">
        <v>62500</v>
      </c>
      <c r="G6840" s="229">
        <v>1.6E-2</v>
      </c>
    </row>
    <row r="6841" spans="1:7" x14ac:dyDescent="0.25">
      <c r="A6841" s="160" t="s">
        <v>8040</v>
      </c>
      <c r="B6841" s="160" t="s">
        <v>8046</v>
      </c>
      <c r="E6841" s="227">
        <v>43281</v>
      </c>
      <c r="F6841" s="228">
        <v>62500</v>
      </c>
      <c r="G6841" s="229">
        <v>1.6E-2</v>
      </c>
    </row>
    <row r="6842" spans="1:7" x14ac:dyDescent="0.25">
      <c r="A6842" s="160" t="s">
        <v>8040</v>
      </c>
      <c r="B6842" s="160" t="s">
        <v>8047</v>
      </c>
      <c r="E6842" s="227">
        <v>43312</v>
      </c>
      <c r="F6842" s="228">
        <v>62500</v>
      </c>
      <c r="G6842" s="229">
        <v>1.6E-2</v>
      </c>
    </row>
    <row r="6843" spans="1:7" x14ac:dyDescent="0.25">
      <c r="A6843" s="160" t="s">
        <v>8040</v>
      </c>
      <c r="B6843" s="160" t="s">
        <v>8048</v>
      </c>
      <c r="E6843" s="227">
        <v>43343</v>
      </c>
      <c r="F6843" s="228">
        <v>62500</v>
      </c>
      <c r="G6843" s="229">
        <v>1.6E-2</v>
      </c>
    </row>
    <row r="6844" spans="1:7" x14ac:dyDescent="0.25">
      <c r="A6844" s="160" t="s">
        <v>8040</v>
      </c>
      <c r="B6844" s="160" t="s">
        <v>8049</v>
      </c>
      <c r="E6844" s="227">
        <v>43373</v>
      </c>
      <c r="F6844" s="228">
        <v>62500</v>
      </c>
      <c r="G6844" s="229">
        <v>1.6E-2</v>
      </c>
    </row>
    <row r="6845" spans="1:7" x14ac:dyDescent="0.25">
      <c r="A6845" s="160" t="s">
        <v>8040</v>
      </c>
      <c r="B6845" s="160" t="s">
        <v>8050</v>
      </c>
      <c r="E6845" s="227">
        <v>43404</v>
      </c>
      <c r="F6845" s="228">
        <v>62500</v>
      </c>
      <c r="G6845" s="229">
        <v>1.6E-2</v>
      </c>
    </row>
    <row r="6846" spans="1:7" x14ac:dyDescent="0.25">
      <c r="A6846" s="160" t="s">
        <v>8040</v>
      </c>
      <c r="B6846" s="160" t="s">
        <v>8051</v>
      </c>
      <c r="E6846" s="227">
        <v>43434</v>
      </c>
      <c r="F6846" s="228">
        <v>62500</v>
      </c>
      <c r="G6846" s="229">
        <v>1.6E-2</v>
      </c>
    </row>
    <row r="6847" spans="1:7" x14ac:dyDescent="0.25">
      <c r="A6847" s="160" t="s">
        <v>8040</v>
      </c>
      <c r="B6847" s="160" t="s">
        <v>8052</v>
      </c>
      <c r="E6847" s="227">
        <v>43465</v>
      </c>
      <c r="F6847" s="228">
        <v>62500</v>
      </c>
      <c r="G6847" s="229">
        <v>1.6E-2</v>
      </c>
    </row>
    <row r="6848" spans="1:7" x14ac:dyDescent="0.25">
      <c r="A6848" s="160" t="s">
        <v>8053</v>
      </c>
      <c r="B6848" s="160" t="s">
        <v>8054</v>
      </c>
      <c r="E6848" s="227">
        <v>43131</v>
      </c>
      <c r="F6848" s="228">
        <v>47779.5</v>
      </c>
      <c r="G6848" s="229">
        <v>1.6E-2</v>
      </c>
    </row>
    <row r="6849" spans="1:7" x14ac:dyDescent="0.25">
      <c r="A6849" s="160" t="s">
        <v>8053</v>
      </c>
      <c r="B6849" s="160" t="s">
        <v>8055</v>
      </c>
      <c r="E6849" s="227">
        <v>43159</v>
      </c>
      <c r="F6849" s="228">
        <v>67880.259999999995</v>
      </c>
      <c r="G6849" s="229">
        <v>1.6E-2</v>
      </c>
    </row>
    <row r="6850" spans="1:7" x14ac:dyDescent="0.25">
      <c r="A6850" s="160" t="s">
        <v>8053</v>
      </c>
      <c r="B6850" s="160" t="s">
        <v>8056</v>
      </c>
      <c r="E6850" s="227">
        <v>43190</v>
      </c>
      <c r="F6850" s="228">
        <v>67880.259999999995</v>
      </c>
      <c r="G6850" s="229">
        <v>1.6E-2</v>
      </c>
    </row>
    <row r="6851" spans="1:7" x14ac:dyDescent="0.25">
      <c r="A6851" s="160" t="s">
        <v>8053</v>
      </c>
      <c r="B6851" s="160" t="s">
        <v>8057</v>
      </c>
      <c r="E6851" s="227">
        <v>43220</v>
      </c>
      <c r="F6851" s="228">
        <v>67880.259999999995</v>
      </c>
      <c r="G6851" s="229">
        <v>1.6E-2</v>
      </c>
    </row>
    <row r="6852" spans="1:7" x14ac:dyDescent="0.25">
      <c r="A6852" s="160" t="s">
        <v>8053</v>
      </c>
      <c r="B6852" s="160" t="s">
        <v>8058</v>
      </c>
      <c r="E6852" s="227">
        <v>43251</v>
      </c>
      <c r="F6852" s="228">
        <v>67880.259999999995</v>
      </c>
      <c r="G6852" s="229">
        <v>1.6E-2</v>
      </c>
    </row>
    <row r="6853" spans="1:7" x14ac:dyDescent="0.25">
      <c r="A6853" s="160" t="s">
        <v>8053</v>
      </c>
      <c r="B6853" s="160" t="s">
        <v>8059</v>
      </c>
      <c r="E6853" s="227">
        <v>43281</v>
      </c>
      <c r="F6853" s="228">
        <v>67880.259999999995</v>
      </c>
      <c r="G6853" s="229">
        <v>1.6E-2</v>
      </c>
    </row>
    <row r="6854" spans="1:7" x14ac:dyDescent="0.25">
      <c r="A6854" s="160" t="s">
        <v>8053</v>
      </c>
      <c r="B6854" s="160" t="s">
        <v>8060</v>
      </c>
      <c r="E6854" s="227">
        <v>43312</v>
      </c>
      <c r="F6854" s="228">
        <v>67880.259999999995</v>
      </c>
      <c r="G6854" s="229">
        <v>1.6E-2</v>
      </c>
    </row>
    <row r="6855" spans="1:7" x14ac:dyDescent="0.25">
      <c r="A6855" s="160" t="s">
        <v>8053</v>
      </c>
      <c r="B6855" s="160" t="s">
        <v>8061</v>
      </c>
      <c r="E6855" s="227">
        <v>43343</v>
      </c>
      <c r="F6855" s="228">
        <v>67880.259999999995</v>
      </c>
      <c r="G6855" s="229">
        <v>1.6E-2</v>
      </c>
    </row>
    <row r="6856" spans="1:7" x14ac:dyDescent="0.25">
      <c r="A6856" s="160" t="s">
        <v>8053</v>
      </c>
      <c r="B6856" s="160" t="s">
        <v>8062</v>
      </c>
      <c r="E6856" s="227">
        <v>43373</v>
      </c>
      <c r="F6856" s="228">
        <v>67880.259999999995</v>
      </c>
      <c r="G6856" s="229">
        <v>1.6E-2</v>
      </c>
    </row>
    <row r="6857" spans="1:7" x14ac:dyDescent="0.25">
      <c r="A6857" s="160" t="s">
        <v>8053</v>
      </c>
      <c r="B6857" s="160" t="s">
        <v>8063</v>
      </c>
      <c r="E6857" s="227">
        <v>43404</v>
      </c>
      <c r="F6857" s="228">
        <v>67880.259999999995</v>
      </c>
      <c r="G6857" s="229">
        <v>1.6E-2</v>
      </c>
    </row>
    <row r="6858" spans="1:7" x14ac:dyDescent="0.25">
      <c r="A6858" s="160" t="s">
        <v>8053</v>
      </c>
      <c r="B6858" s="160" t="s">
        <v>8064</v>
      </c>
      <c r="E6858" s="227">
        <v>43434</v>
      </c>
      <c r="F6858" s="228">
        <v>67880.259999999995</v>
      </c>
      <c r="G6858" s="229">
        <v>1.6E-2</v>
      </c>
    </row>
    <row r="6859" spans="1:7" x14ac:dyDescent="0.25">
      <c r="A6859" s="160" t="s">
        <v>8053</v>
      </c>
      <c r="B6859" s="160" t="s">
        <v>8065</v>
      </c>
      <c r="E6859" s="227">
        <v>43465</v>
      </c>
      <c r="F6859" s="228">
        <v>67880.259999999995</v>
      </c>
      <c r="G6859" s="229">
        <v>1.6E-2</v>
      </c>
    </row>
    <row r="6860" spans="1:7" x14ac:dyDescent="0.25">
      <c r="A6860" s="160" t="s">
        <v>8066</v>
      </c>
      <c r="B6860" s="160" t="s">
        <v>8067</v>
      </c>
      <c r="E6860" s="227">
        <v>43131</v>
      </c>
      <c r="F6860" s="228">
        <v>59156.7</v>
      </c>
      <c r="G6860" s="229">
        <v>1.6E-2</v>
      </c>
    </row>
    <row r="6861" spans="1:7" x14ac:dyDescent="0.25">
      <c r="A6861" s="160" t="s">
        <v>8066</v>
      </c>
      <c r="B6861" s="160" t="s">
        <v>8068</v>
      </c>
      <c r="E6861" s="227">
        <v>43159</v>
      </c>
      <c r="F6861" s="228">
        <v>59156.7</v>
      </c>
      <c r="G6861" s="229">
        <v>1.6E-2</v>
      </c>
    </row>
    <row r="6862" spans="1:7" x14ac:dyDescent="0.25">
      <c r="A6862" s="160" t="s">
        <v>8066</v>
      </c>
      <c r="B6862" s="160" t="s">
        <v>8069</v>
      </c>
      <c r="E6862" s="227">
        <v>43190</v>
      </c>
      <c r="F6862" s="228">
        <v>59156.7</v>
      </c>
      <c r="G6862" s="229">
        <v>1.6E-2</v>
      </c>
    </row>
    <row r="6863" spans="1:7" x14ac:dyDescent="0.25">
      <c r="A6863" s="160" t="s">
        <v>8066</v>
      </c>
      <c r="B6863" s="160" t="s">
        <v>8070</v>
      </c>
      <c r="E6863" s="227">
        <v>43220</v>
      </c>
      <c r="F6863" s="228">
        <v>59156.7</v>
      </c>
      <c r="G6863" s="229">
        <v>1.6E-2</v>
      </c>
    </row>
    <row r="6864" spans="1:7" x14ac:dyDescent="0.25">
      <c r="A6864" s="160" t="s">
        <v>8066</v>
      </c>
      <c r="B6864" s="160" t="s">
        <v>8071</v>
      </c>
      <c r="E6864" s="227">
        <v>43251</v>
      </c>
      <c r="F6864" s="228">
        <v>59156.7</v>
      </c>
      <c r="G6864" s="229">
        <v>1.6E-2</v>
      </c>
    </row>
    <row r="6865" spans="1:7" x14ac:dyDescent="0.25">
      <c r="A6865" s="160" t="s">
        <v>8066</v>
      </c>
      <c r="B6865" s="160" t="s">
        <v>8072</v>
      </c>
      <c r="E6865" s="227">
        <v>43281</v>
      </c>
      <c r="F6865" s="228">
        <v>59156.7</v>
      </c>
      <c r="G6865" s="229">
        <v>1.6E-2</v>
      </c>
    </row>
    <row r="6866" spans="1:7" x14ac:dyDescent="0.25">
      <c r="A6866" s="160" t="s">
        <v>8066</v>
      </c>
      <c r="B6866" s="160" t="s">
        <v>8073</v>
      </c>
      <c r="E6866" s="227">
        <v>43312</v>
      </c>
      <c r="F6866" s="228">
        <v>59156.7</v>
      </c>
      <c r="G6866" s="229">
        <v>1.6E-2</v>
      </c>
    </row>
    <row r="6867" spans="1:7" x14ac:dyDescent="0.25">
      <c r="A6867" s="160" t="s">
        <v>8066</v>
      </c>
      <c r="B6867" s="160" t="s">
        <v>8074</v>
      </c>
      <c r="E6867" s="227">
        <v>43343</v>
      </c>
      <c r="F6867" s="228">
        <v>59156.7</v>
      </c>
      <c r="G6867" s="229">
        <v>1.6E-2</v>
      </c>
    </row>
    <row r="6868" spans="1:7" x14ac:dyDescent="0.25">
      <c r="A6868" s="160" t="s">
        <v>8066</v>
      </c>
      <c r="B6868" s="160" t="s">
        <v>8075</v>
      </c>
      <c r="E6868" s="227">
        <v>43373</v>
      </c>
      <c r="F6868" s="228">
        <v>59156.7</v>
      </c>
      <c r="G6868" s="229">
        <v>1.6E-2</v>
      </c>
    </row>
    <row r="6869" spans="1:7" x14ac:dyDescent="0.25">
      <c r="A6869" s="160" t="s">
        <v>8066</v>
      </c>
      <c r="B6869" s="160" t="s">
        <v>8076</v>
      </c>
      <c r="E6869" s="227">
        <v>43404</v>
      </c>
      <c r="F6869" s="228">
        <v>59156.7</v>
      </c>
      <c r="G6869" s="229">
        <v>1.6E-2</v>
      </c>
    </row>
    <row r="6870" spans="1:7" x14ac:dyDescent="0.25">
      <c r="A6870" s="160" t="s">
        <v>8066</v>
      </c>
      <c r="B6870" s="160" t="s">
        <v>8077</v>
      </c>
      <c r="E6870" s="227">
        <v>43434</v>
      </c>
      <c r="F6870" s="228">
        <v>59156.7</v>
      </c>
      <c r="G6870" s="229">
        <v>1.6E-2</v>
      </c>
    </row>
    <row r="6871" spans="1:7" x14ac:dyDescent="0.25">
      <c r="A6871" s="160" t="s">
        <v>8066</v>
      </c>
      <c r="B6871" s="160" t="s">
        <v>8078</v>
      </c>
      <c r="E6871" s="227">
        <v>43465</v>
      </c>
      <c r="F6871" s="228">
        <v>59156.7</v>
      </c>
      <c r="G6871" s="229">
        <v>1.6E-2</v>
      </c>
    </row>
    <row r="6872" spans="1:7" x14ac:dyDescent="0.25">
      <c r="A6872" s="160" t="s">
        <v>8079</v>
      </c>
      <c r="B6872" s="160" t="s">
        <v>8080</v>
      </c>
      <c r="E6872" s="227">
        <v>43131</v>
      </c>
      <c r="F6872" s="228">
        <v>377726.5</v>
      </c>
      <c r="G6872" s="229">
        <v>1.6E-2</v>
      </c>
    </row>
    <row r="6873" spans="1:7" x14ac:dyDescent="0.25">
      <c r="A6873" s="160" t="s">
        <v>8079</v>
      </c>
      <c r="B6873" s="160" t="s">
        <v>8081</v>
      </c>
      <c r="E6873" s="227">
        <v>43159</v>
      </c>
      <c r="F6873" s="228">
        <v>377726.5</v>
      </c>
      <c r="G6873" s="229">
        <v>1.6E-2</v>
      </c>
    </row>
    <row r="6874" spans="1:7" x14ac:dyDescent="0.25">
      <c r="A6874" s="160" t="s">
        <v>8079</v>
      </c>
      <c r="B6874" s="160" t="s">
        <v>8082</v>
      </c>
      <c r="E6874" s="227">
        <v>43190</v>
      </c>
      <c r="F6874" s="228">
        <v>377726.5</v>
      </c>
      <c r="G6874" s="229">
        <v>1.6E-2</v>
      </c>
    </row>
    <row r="6875" spans="1:7" x14ac:dyDescent="0.25">
      <c r="A6875" s="160" t="s">
        <v>8079</v>
      </c>
      <c r="B6875" s="160" t="s">
        <v>8083</v>
      </c>
      <c r="E6875" s="227">
        <v>43220</v>
      </c>
      <c r="F6875" s="228">
        <v>377726.5</v>
      </c>
      <c r="G6875" s="229">
        <v>1.6E-2</v>
      </c>
    </row>
    <row r="6876" spans="1:7" x14ac:dyDescent="0.25">
      <c r="A6876" s="160" t="s">
        <v>8079</v>
      </c>
      <c r="B6876" s="160" t="s">
        <v>8084</v>
      </c>
      <c r="E6876" s="227">
        <v>43251</v>
      </c>
      <c r="F6876" s="228">
        <v>377726.5</v>
      </c>
      <c r="G6876" s="229">
        <v>1.6E-2</v>
      </c>
    </row>
    <row r="6877" spans="1:7" x14ac:dyDescent="0.25">
      <c r="A6877" s="160" t="s">
        <v>8079</v>
      </c>
      <c r="B6877" s="160" t="s">
        <v>8085</v>
      </c>
      <c r="E6877" s="227">
        <v>43281</v>
      </c>
      <c r="F6877" s="228">
        <v>377726.5</v>
      </c>
      <c r="G6877" s="229">
        <v>1.6E-2</v>
      </c>
    </row>
    <row r="6878" spans="1:7" x14ac:dyDescent="0.25">
      <c r="A6878" s="160" t="s">
        <v>8079</v>
      </c>
      <c r="B6878" s="160" t="s">
        <v>8086</v>
      </c>
      <c r="E6878" s="227">
        <v>43312</v>
      </c>
      <c r="F6878" s="228">
        <v>377726.5</v>
      </c>
      <c r="G6878" s="229">
        <v>1.6E-2</v>
      </c>
    </row>
    <row r="6879" spans="1:7" x14ac:dyDescent="0.25">
      <c r="A6879" s="160" t="s">
        <v>8079</v>
      </c>
      <c r="B6879" s="160" t="s">
        <v>8087</v>
      </c>
      <c r="E6879" s="227">
        <v>43343</v>
      </c>
      <c r="F6879" s="228">
        <v>377726.5</v>
      </c>
      <c r="G6879" s="229">
        <v>1.6E-2</v>
      </c>
    </row>
    <row r="6880" spans="1:7" x14ac:dyDescent="0.25">
      <c r="A6880" s="160" t="s">
        <v>8079</v>
      </c>
      <c r="B6880" s="160" t="s">
        <v>8088</v>
      </c>
      <c r="E6880" s="227">
        <v>43373</v>
      </c>
      <c r="F6880" s="228">
        <v>377726.5</v>
      </c>
      <c r="G6880" s="229">
        <v>1.6E-2</v>
      </c>
    </row>
    <row r="6881" spans="1:7" x14ac:dyDescent="0.25">
      <c r="A6881" s="160" t="s">
        <v>8079</v>
      </c>
      <c r="B6881" s="160" t="s">
        <v>8089</v>
      </c>
      <c r="E6881" s="227">
        <v>43404</v>
      </c>
      <c r="F6881" s="228">
        <v>377726.5</v>
      </c>
      <c r="G6881" s="229">
        <v>1.6E-2</v>
      </c>
    </row>
    <row r="6882" spans="1:7" x14ac:dyDescent="0.25">
      <c r="A6882" s="160" t="s">
        <v>8079</v>
      </c>
      <c r="B6882" s="160" t="s">
        <v>8090</v>
      </c>
      <c r="E6882" s="227">
        <v>43434</v>
      </c>
      <c r="F6882" s="228">
        <v>377726.5</v>
      </c>
      <c r="G6882" s="229">
        <v>1.6E-2</v>
      </c>
    </row>
    <row r="6883" spans="1:7" x14ac:dyDescent="0.25">
      <c r="A6883" s="160" t="s">
        <v>8079</v>
      </c>
      <c r="B6883" s="160" t="s">
        <v>8091</v>
      </c>
      <c r="E6883" s="227">
        <v>43465</v>
      </c>
      <c r="F6883" s="228">
        <v>377726.5</v>
      </c>
      <c r="G6883" s="229">
        <v>1.6E-2</v>
      </c>
    </row>
    <row r="6884" spans="1:7" x14ac:dyDescent="0.25">
      <c r="A6884" s="160" t="s">
        <v>8092</v>
      </c>
      <c r="B6884" s="160" t="s">
        <v>8093</v>
      </c>
      <c r="E6884" s="227">
        <v>43131</v>
      </c>
      <c r="F6884" s="228">
        <v>3022875.39</v>
      </c>
      <c r="G6884" s="229">
        <v>1.6E-2</v>
      </c>
    </row>
    <row r="6885" spans="1:7" x14ac:dyDescent="0.25">
      <c r="A6885" s="160" t="s">
        <v>8092</v>
      </c>
      <c r="B6885" s="160" t="s">
        <v>8094</v>
      </c>
      <c r="E6885" s="227">
        <v>43159</v>
      </c>
      <c r="F6885" s="228">
        <v>3022875.39</v>
      </c>
      <c r="G6885" s="229">
        <v>1.6E-2</v>
      </c>
    </row>
    <row r="6886" spans="1:7" x14ac:dyDescent="0.25">
      <c r="A6886" s="160" t="s">
        <v>8092</v>
      </c>
      <c r="B6886" s="160" t="s">
        <v>8095</v>
      </c>
      <c r="E6886" s="227">
        <v>43190</v>
      </c>
      <c r="F6886" s="228">
        <v>3022875.39</v>
      </c>
      <c r="G6886" s="229">
        <v>1.6E-2</v>
      </c>
    </row>
    <row r="6887" spans="1:7" x14ac:dyDescent="0.25">
      <c r="A6887" s="160" t="s">
        <v>8092</v>
      </c>
      <c r="B6887" s="160" t="s">
        <v>8096</v>
      </c>
      <c r="E6887" s="227">
        <v>43220</v>
      </c>
      <c r="F6887" s="228">
        <v>3022875.39</v>
      </c>
      <c r="G6887" s="229">
        <v>1.6E-2</v>
      </c>
    </row>
    <row r="6888" spans="1:7" x14ac:dyDescent="0.25">
      <c r="A6888" s="160" t="s">
        <v>8092</v>
      </c>
      <c r="B6888" s="160" t="s">
        <v>8097</v>
      </c>
      <c r="E6888" s="227">
        <v>43251</v>
      </c>
      <c r="F6888" s="228">
        <v>3022875.39</v>
      </c>
      <c r="G6888" s="229">
        <v>1.6E-2</v>
      </c>
    </row>
    <row r="6889" spans="1:7" x14ac:dyDescent="0.25">
      <c r="A6889" s="160" t="s">
        <v>8092</v>
      </c>
      <c r="B6889" s="160" t="s">
        <v>8098</v>
      </c>
      <c r="E6889" s="227">
        <v>43281</v>
      </c>
      <c r="F6889" s="228">
        <v>3022875.39</v>
      </c>
      <c r="G6889" s="229">
        <v>1.6E-2</v>
      </c>
    </row>
    <row r="6890" spans="1:7" x14ac:dyDescent="0.25">
      <c r="A6890" s="160" t="s">
        <v>8092</v>
      </c>
      <c r="B6890" s="160" t="s">
        <v>8099</v>
      </c>
      <c r="E6890" s="227">
        <v>43312</v>
      </c>
      <c r="F6890" s="228">
        <v>3022875.39</v>
      </c>
      <c r="G6890" s="229">
        <v>1.6E-2</v>
      </c>
    </row>
    <row r="6891" spans="1:7" x14ac:dyDescent="0.25">
      <c r="A6891" s="160" t="s">
        <v>8092</v>
      </c>
      <c r="B6891" s="160" t="s">
        <v>8100</v>
      </c>
      <c r="E6891" s="227">
        <v>43343</v>
      </c>
      <c r="F6891" s="228">
        <v>3022875.39</v>
      </c>
      <c r="G6891" s="229">
        <v>1.6E-2</v>
      </c>
    </row>
    <row r="6892" spans="1:7" x14ac:dyDescent="0.25">
      <c r="A6892" s="160" t="s">
        <v>8092</v>
      </c>
      <c r="B6892" s="160" t="s">
        <v>8101</v>
      </c>
      <c r="E6892" s="227">
        <v>43373</v>
      </c>
      <c r="F6892" s="228">
        <v>3022875.39</v>
      </c>
      <c r="G6892" s="229">
        <v>1.6E-2</v>
      </c>
    </row>
    <row r="6893" spans="1:7" x14ac:dyDescent="0.25">
      <c r="A6893" s="160" t="s">
        <v>8092</v>
      </c>
      <c r="B6893" s="160" t="s">
        <v>8102</v>
      </c>
      <c r="E6893" s="227">
        <v>43404</v>
      </c>
      <c r="F6893" s="228">
        <v>3022875.39</v>
      </c>
      <c r="G6893" s="229">
        <v>1.6E-2</v>
      </c>
    </row>
    <row r="6894" spans="1:7" x14ac:dyDescent="0.25">
      <c r="A6894" s="160" t="s">
        <v>8092</v>
      </c>
      <c r="B6894" s="160" t="s">
        <v>8103</v>
      </c>
      <c r="E6894" s="227">
        <v>43434</v>
      </c>
      <c r="F6894" s="228">
        <v>3022875.39</v>
      </c>
      <c r="G6894" s="229">
        <v>1.6E-2</v>
      </c>
    </row>
    <row r="6895" spans="1:7" x14ac:dyDescent="0.25">
      <c r="A6895" s="160" t="s">
        <v>8092</v>
      </c>
      <c r="B6895" s="160" t="s">
        <v>8104</v>
      </c>
      <c r="E6895" s="227">
        <v>43465</v>
      </c>
      <c r="F6895" s="228">
        <v>3022875.39</v>
      </c>
      <c r="G6895" s="229">
        <v>1.6E-2</v>
      </c>
    </row>
    <row r="6896" spans="1:7" x14ac:dyDescent="0.25">
      <c r="A6896" s="160" t="s">
        <v>8105</v>
      </c>
      <c r="B6896" s="160" t="s">
        <v>8106</v>
      </c>
      <c r="E6896" s="227">
        <v>43131</v>
      </c>
      <c r="F6896" s="228">
        <v>0</v>
      </c>
      <c r="G6896" s="229">
        <v>0</v>
      </c>
    </row>
    <row r="6897" spans="1:7" x14ac:dyDescent="0.25">
      <c r="A6897" s="160" t="s">
        <v>8105</v>
      </c>
      <c r="B6897" s="160" t="s">
        <v>8107</v>
      </c>
      <c r="E6897" s="227">
        <v>43159</v>
      </c>
      <c r="F6897" s="228">
        <v>0</v>
      </c>
      <c r="G6897" s="229">
        <v>0</v>
      </c>
    </row>
    <row r="6898" spans="1:7" x14ac:dyDescent="0.25">
      <c r="A6898" s="160" t="s">
        <v>8105</v>
      </c>
      <c r="B6898" s="160" t="s">
        <v>8108</v>
      </c>
      <c r="E6898" s="227">
        <v>43190</v>
      </c>
      <c r="F6898" s="228">
        <v>0</v>
      </c>
      <c r="G6898" s="229">
        <v>0</v>
      </c>
    </row>
    <row r="6899" spans="1:7" x14ac:dyDescent="0.25">
      <c r="A6899" s="160" t="s">
        <v>8105</v>
      </c>
      <c r="B6899" s="160" t="s">
        <v>8109</v>
      </c>
      <c r="E6899" s="227">
        <v>43220</v>
      </c>
      <c r="F6899" s="228">
        <v>0</v>
      </c>
      <c r="G6899" s="229">
        <v>0</v>
      </c>
    </row>
    <row r="6900" spans="1:7" x14ac:dyDescent="0.25">
      <c r="A6900" s="160" t="s">
        <v>8105</v>
      </c>
      <c r="B6900" s="160" t="s">
        <v>8110</v>
      </c>
      <c r="E6900" s="227">
        <v>43251</v>
      </c>
      <c r="F6900" s="228">
        <v>0</v>
      </c>
      <c r="G6900" s="229">
        <v>0</v>
      </c>
    </row>
    <row r="6901" spans="1:7" x14ac:dyDescent="0.25">
      <c r="A6901" s="160" t="s">
        <v>8105</v>
      </c>
      <c r="B6901" s="160" t="s">
        <v>8111</v>
      </c>
      <c r="E6901" s="227">
        <v>43281</v>
      </c>
      <c r="F6901" s="228">
        <v>0</v>
      </c>
      <c r="G6901" s="229">
        <v>0</v>
      </c>
    </row>
    <row r="6902" spans="1:7" x14ac:dyDescent="0.25">
      <c r="A6902" s="160" t="s">
        <v>8105</v>
      </c>
      <c r="B6902" s="160" t="s">
        <v>8112</v>
      </c>
      <c r="E6902" s="227">
        <v>43312</v>
      </c>
      <c r="F6902" s="228">
        <v>0</v>
      </c>
      <c r="G6902" s="229">
        <v>0</v>
      </c>
    </row>
    <row r="6903" spans="1:7" x14ac:dyDescent="0.25">
      <c r="A6903" s="160" t="s">
        <v>8105</v>
      </c>
      <c r="B6903" s="160" t="s">
        <v>8113</v>
      </c>
      <c r="E6903" s="227">
        <v>43343</v>
      </c>
      <c r="F6903" s="228">
        <v>0</v>
      </c>
      <c r="G6903" s="229">
        <v>0</v>
      </c>
    </row>
    <row r="6904" spans="1:7" x14ac:dyDescent="0.25">
      <c r="A6904" s="160" t="s">
        <v>8105</v>
      </c>
      <c r="B6904" s="160" t="s">
        <v>8114</v>
      </c>
      <c r="E6904" s="227">
        <v>43373</v>
      </c>
      <c r="F6904" s="228">
        <v>0</v>
      </c>
      <c r="G6904" s="229">
        <v>0</v>
      </c>
    </row>
    <row r="6905" spans="1:7" x14ac:dyDescent="0.25">
      <c r="A6905" s="160" t="s">
        <v>8105</v>
      </c>
      <c r="B6905" s="160" t="s">
        <v>8115</v>
      </c>
      <c r="E6905" s="227">
        <v>43404</v>
      </c>
      <c r="F6905" s="228">
        <v>0</v>
      </c>
      <c r="G6905" s="229">
        <v>0</v>
      </c>
    </row>
    <row r="6906" spans="1:7" x14ac:dyDescent="0.25">
      <c r="A6906" s="160" t="s">
        <v>8105</v>
      </c>
      <c r="B6906" s="160" t="s">
        <v>8116</v>
      </c>
      <c r="E6906" s="227">
        <v>43434</v>
      </c>
      <c r="F6906" s="228">
        <v>0</v>
      </c>
      <c r="G6906" s="229">
        <v>0</v>
      </c>
    </row>
    <row r="6907" spans="1:7" x14ac:dyDescent="0.25">
      <c r="A6907" s="160" t="s">
        <v>8105</v>
      </c>
      <c r="B6907" s="160" t="s">
        <v>8117</v>
      </c>
      <c r="E6907" s="227">
        <v>43465</v>
      </c>
      <c r="F6907" s="228">
        <v>0</v>
      </c>
      <c r="G6907" s="229">
        <v>0</v>
      </c>
    </row>
    <row r="6908" spans="1:7" x14ac:dyDescent="0.25">
      <c r="A6908" s="160" t="s">
        <v>8118</v>
      </c>
      <c r="B6908" s="160" t="s">
        <v>8119</v>
      </c>
      <c r="E6908" s="227">
        <v>43131</v>
      </c>
      <c r="F6908" s="228">
        <v>700574.85</v>
      </c>
      <c r="G6908" s="229">
        <v>2.5499999999999998E-2</v>
      </c>
    </row>
    <row r="6909" spans="1:7" x14ac:dyDescent="0.25">
      <c r="A6909" s="160" t="s">
        <v>8118</v>
      </c>
      <c r="B6909" s="160" t="s">
        <v>8120</v>
      </c>
      <c r="E6909" s="227">
        <v>43159</v>
      </c>
      <c r="F6909" s="228">
        <v>700574.85</v>
      </c>
      <c r="G6909" s="229">
        <v>2.5499999999999998E-2</v>
      </c>
    </row>
    <row r="6910" spans="1:7" x14ac:dyDescent="0.25">
      <c r="A6910" s="160" t="s">
        <v>8118</v>
      </c>
      <c r="B6910" s="160" t="s">
        <v>8121</v>
      </c>
      <c r="E6910" s="227">
        <v>43190</v>
      </c>
      <c r="F6910" s="228">
        <v>700574.85</v>
      </c>
      <c r="G6910" s="229">
        <v>2.5499999999999998E-2</v>
      </c>
    </row>
    <row r="6911" spans="1:7" x14ac:dyDescent="0.25">
      <c r="A6911" s="160" t="s">
        <v>8118</v>
      </c>
      <c r="B6911" s="160" t="s">
        <v>8122</v>
      </c>
      <c r="E6911" s="227">
        <v>43220</v>
      </c>
      <c r="F6911" s="228">
        <v>700574.85</v>
      </c>
      <c r="G6911" s="229">
        <v>2.5499999999999998E-2</v>
      </c>
    </row>
    <row r="6912" spans="1:7" x14ac:dyDescent="0.25">
      <c r="A6912" s="160" t="s">
        <v>8118</v>
      </c>
      <c r="B6912" s="160" t="s">
        <v>8123</v>
      </c>
      <c r="E6912" s="227">
        <v>43251</v>
      </c>
      <c r="F6912" s="228">
        <v>700574.85</v>
      </c>
      <c r="G6912" s="229">
        <v>2.5499999999999998E-2</v>
      </c>
    </row>
    <row r="6913" spans="1:7" x14ac:dyDescent="0.25">
      <c r="A6913" s="160" t="s">
        <v>8118</v>
      </c>
      <c r="B6913" s="160" t="s">
        <v>8124</v>
      </c>
      <c r="E6913" s="227">
        <v>43281</v>
      </c>
      <c r="F6913" s="228">
        <v>700574.85</v>
      </c>
      <c r="G6913" s="229">
        <v>2.5499999999999998E-2</v>
      </c>
    </row>
    <row r="6914" spans="1:7" x14ac:dyDescent="0.25">
      <c r="A6914" s="160" t="s">
        <v>8118</v>
      </c>
      <c r="B6914" s="160" t="s">
        <v>8125</v>
      </c>
      <c r="E6914" s="227">
        <v>43312</v>
      </c>
      <c r="F6914" s="228">
        <v>700574.85</v>
      </c>
      <c r="G6914" s="229">
        <v>2.5499999999999998E-2</v>
      </c>
    </row>
    <row r="6915" spans="1:7" x14ac:dyDescent="0.25">
      <c r="A6915" s="160" t="s">
        <v>8118</v>
      </c>
      <c r="B6915" s="160" t="s">
        <v>8126</v>
      </c>
      <c r="E6915" s="227">
        <v>43343</v>
      </c>
      <c r="F6915" s="228">
        <v>700574.85</v>
      </c>
      <c r="G6915" s="229">
        <v>2.5499999999999998E-2</v>
      </c>
    </row>
    <row r="6916" spans="1:7" x14ac:dyDescent="0.25">
      <c r="A6916" s="160" t="s">
        <v>8118</v>
      </c>
      <c r="B6916" s="160" t="s">
        <v>8127</v>
      </c>
      <c r="E6916" s="227">
        <v>43373</v>
      </c>
      <c r="F6916" s="228">
        <v>700574.85</v>
      </c>
      <c r="G6916" s="229">
        <v>2.5499999999999998E-2</v>
      </c>
    </row>
    <row r="6917" spans="1:7" x14ac:dyDescent="0.25">
      <c r="A6917" s="160" t="s">
        <v>8118</v>
      </c>
      <c r="B6917" s="160" t="s">
        <v>8128</v>
      </c>
      <c r="E6917" s="227">
        <v>43404</v>
      </c>
      <c r="F6917" s="228">
        <v>700574.85</v>
      </c>
      <c r="G6917" s="229">
        <v>2.5499999999999998E-2</v>
      </c>
    </row>
    <row r="6918" spans="1:7" x14ac:dyDescent="0.25">
      <c r="A6918" s="160" t="s">
        <v>8118</v>
      </c>
      <c r="B6918" s="160" t="s">
        <v>8129</v>
      </c>
      <c r="E6918" s="227">
        <v>43434</v>
      </c>
      <c r="F6918" s="228">
        <v>700574.85</v>
      </c>
      <c r="G6918" s="229">
        <v>2.5499999999999998E-2</v>
      </c>
    </row>
    <row r="6919" spans="1:7" x14ac:dyDescent="0.25">
      <c r="A6919" s="160" t="s">
        <v>8118</v>
      </c>
      <c r="B6919" s="160" t="s">
        <v>8130</v>
      </c>
      <c r="E6919" s="227">
        <v>43465</v>
      </c>
      <c r="F6919" s="228">
        <v>700574.85</v>
      </c>
      <c r="G6919" s="229">
        <v>2.5499999999999998E-2</v>
      </c>
    </row>
    <row r="6920" spans="1:7" x14ac:dyDescent="0.25">
      <c r="A6920" s="160" t="s">
        <v>8131</v>
      </c>
      <c r="B6920" s="160" t="s">
        <v>8132</v>
      </c>
      <c r="E6920" s="227">
        <v>43131</v>
      </c>
      <c r="F6920" s="228">
        <v>0</v>
      </c>
      <c r="G6920" s="229">
        <v>2.5499999999999998E-2</v>
      </c>
    </row>
    <row r="6921" spans="1:7" x14ac:dyDescent="0.25">
      <c r="A6921" s="160" t="s">
        <v>8131</v>
      </c>
      <c r="B6921" s="160" t="s">
        <v>8133</v>
      </c>
      <c r="E6921" s="227">
        <v>43159</v>
      </c>
      <c r="F6921" s="228">
        <v>0</v>
      </c>
      <c r="G6921" s="229">
        <v>2.5499999999999998E-2</v>
      </c>
    </row>
    <row r="6922" spans="1:7" x14ac:dyDescent="0.25">
      <c r="A6922" s="160" t="s">
        <v>8131</v>
      </c>
      <c r="B6922" s="160" t="s">
        <v>8134</v>
      </c>
      <c r="E6922" s="227">
        <v>43190</v>
      </c>
      <c r="F6922" s="228">
        <v>0</v>
      </c>
      <c r="G6922" s="229">
        <v>2.5499999999999998E-2</v>
      </c>
    </row>
    <row r="6923" spans="1:7" x14ac:dyDescent="0.25">
      <c r="A6923" s="160" t="s">
        <v>8131</v>
      </c>
      <c r="B6923" s="160" t="s">
        <v>8135</v>
      </c>
      <c r="E6923" s="227">
        <v>43220</v>
      </c>
      <c r="F6923" s="228">
        <v>0</v>
      </c>
      <c r="G6923" s="229">
        <v>2.5499999999999998E-2</v>
      </c>
    </row>
    <row r="6924" spans="1:7" x14ac:dyDescent="0.25">
      <c r="A6924" s="160" t="s">
        <v>8131</v>
      </c>
      <c r="B6924" s="160" t="s">
        <v>8136</v>
      </c>
      <c r="E6924" s="227">
        <v>43251</v>
      </c>
      <c r="F6924" s="228">
        <v>0</v>
      </c>
      <c r="G6924" s="229">
        <v>2.5499999999999998E-2</v>
      </c>
    </row>
    <row r="6925" spans="1:7" x14ac:dyDescent="0.25">
      <c r="A6925" s="160" t="s">
        <v>8131</v>
      </c>
      <c r="B6925" s="160" t="s">
        <v>8137</v>
      </c>
      <c r="E6925" s="227">
        <v>43281</v>
      </c>
      <c r="F6925" s="228">
        <v>0</v>
      </c>
      <c r="G6925" s="229">
        <v>2.5499999999999998E-2</v>
      </c>
    </row>
    <row r="6926" spans="1:7" x14ac:dyDescent="0.25">
      <c r="A6926" s="160" t="s">
        <v>8131</v>
      </c>
      <c r="B6926" s="160" t="s">
        <v>8138</v>
      </c>
      <c r="E6926" s="227">
        <v>43312</v>
      </c>
      <c r="F6926" s="228">
        <v>0</v>
      </c>
      <c r="G6926" s="229">
        <v>2.5499999999999998E-2</v>
      </c>
    </row>
    <row r="6927" spans="1:7" x14ac:dyDescent="0.25">
      <c r="A6927" s="160" t="s">
        <v>8131</v>
      </c>
      <c r="B6927" s="160" t="s">
        <v>8139</v>
      </c>
      <c r="E6927" s="227">
        <v>43343</v>
      </c>
      <c r="F6927" s="228">
        <v>0</v>
      </c>
      <c r="G6927" s="229">
        <v>2.5499999999999998E-2</v>
      </c>
    </row>
    <row r="6928" spans="1:7" x14ac:dyDescent="0.25">
      <c r="A6928" s="160" t="s">
        <v>8131</v>
      </c>
      <c r="B6928" s="160" t="s">
        <v>8140</v>
      </c>
      <c r="E6928" s="227">
        <v>43373</v>
      </c>
      <c r="F6928" s="228">
        <v>0</v>
      </c>
      <c r="G6928" s="229">
        <v>2.5499999999999998E-2</v>
      </c>
    </row>
    <row r="6929" spans="1:7" x14ac:dyDescent="0.25">
      <c r="A6929" s="160" t="s">
        <v>8131</v>
      </c>
      <c r="B6929" s="160" t="s">
        <v>8141</v>
      </c>
      <c r="E6929" s="227">
        <v>43404</v>
      </c>
      <c r="F6929" s="228">
        <v>0</v>
      </c>
      <c r="G6929" s="229">
        <v>2.5499999999999998E-2</v>
      </c>
    </row>
    <row r="6930" spans="1:7" x14ac:dyDescent="0.25">
      <c r="A6930" s="160" t="s">
        <v>8131</v>
      </c>
      <c r="B6930" s="160" t="s">
        <v>8142</v>
      </c>
      <c r="E6930" s="227">
        <v>43434</v>
      </c>
      <c r="F6930" s="228">
        <v>0</v>
      </c>
      <c r="G6930" s="229">
        <v>2.5499999999999998E-2</v>
      </c>
    </row>
    <row r="6931" spans="1:7" x14ac:dyDescent="0.25">
      <c r="A6931" s="160" t="s">
        <v>8131</v>
      </c>
      <c r="B6931" s="160" t="s">
        <v>8143</v>
      </c>
      <c r="E6931" s="227">
        <v>43465</v>
      </c>
      <c r="F6931" s="228">
        <v>0</v>
      </c>
      <c r="G6931" s="229">
        <v>2.5499999999999998E-2</v>
      </c>
    </row>
    <row r="6932" spans="1:7" x14ac:dyDescent="0.25">
      <c r="A6932" s="160" t="s">
        <v>8144</v>
      </c>
      <c r="B6932" s="160" t="s">
        <v>8145</v>
      </c>
      <c r="E6932" s="227">
        <v>43131</v>
      </c>
      <c r="F6932" s="228">
        <v>0</v>
      </c>
      <c r="G6932" s="229">
        <v>1.7299999999999999E-2</v>
      </c>
    </row>
    <row r="6933" spans="1:7" x14ac:dyDescent="0.25">
      <c r="A6933" s="160" t="s">
        <v>8144</v>
      </c>
      <c r="B6933" s="160" t="s">
        <v>8146</v>
      </c>
      <c r="E6933" s="227">
        <v>43159</v>
      </c>
      <c r="F6933" s="228">
        <v>0</v>
      </c>
      <c r="G6933" s="229">
        <v>1.7299999999999999E-2</v>
      </c>
    </row>
    <row r="6934" spans="1:7" x14ac:dyDescent="0.25">
      <c r="A6934" s="160" t="s">
        <v>8144</v>
      </c>
      <c r="B6934" s="160" t="s">
        <v>8147</v>
      </c>
      <c r="E6934" s="227">
        <v>43190</v>
      </c>
      <c r="F6934" s="228">
        <v>0</v>
      </c>
      <c r="G6934" s="229">
        <v>1.7299999999999999E-2</v>
      </c>
    </row>
    <row r="6935" spans="1:7" x14ac:dyDescent="0.25">
      <c r="A6935" s="160" t="s">
        <v>8144</v>
      </c>
      <c r="B6935" s="160" t="s">
        <v>8148</v>
      </c>
      <c r="E6935" s="227">
        <v>43220</v>
      </c>
      <c r="F6935" s="228">
        <v>0</v>
      </c>
      <c r="G6935" s="229">
        <v>1.7299999999999999E-2</v>
      </c>
    </row>
    <row r="6936" spans="1:7" x14ac:dyDescent="0.25">
      <c r="A6936" s="160" t="s">
        <v>8144</v>
      </c>
      <c r="B6936" s="160" t="s">
        <v>8149</v>
      </c>
      <c r="E6936" s="227">
        <v>43251</v>
      </c>
      <c r="F6936" s="228">
        <v>0</v>
      </c>
      <c r="G6936" s="229">
        <v>1.7299999999999999E-2</v>
      </c>
    </row>
    <row r="6937" spans="1:7" x14ac:dyDescent="0.25">
      <c r="A6937" s="160" t="s">
        <v>8144</v>
      </c>
      <c r="B6937" s="160" t="s">
        <v>8150</v>
      </c>
      <c r="E6937" s="227">
        <v>43281</v>
      </c>
      <c r="F6937" s="228">
        <v>0</v>
      </c>
      <c r="G6937" s="229">
        <v>1.7299999999999999E-2</v>
      </c>
    </row>
    <row r="6938" spans="1:7" x14ac:dyDescent="0.25">
      <c r="A6938" s="160" t="s">
        <v>8144</v>
      </c>
      <c r="B6938" s="160" t="s">
        <v>8151</v>
      </c>
      <c r="E6938" s="227">
        <v>43312</v>
      </c>
      <c r="F6938" s="228">
        <v>0</v>
      </c>
      <c r="G6938" s="229">
        <v>1.7299999999999999E-2</v>
      </c>
    </row>
    <row r="6939" spans="1:7" x14ac:dyDescent="0.25">
      <c r="A6939" s="160" t="s">
        <v>8144</v>
      </c>
      <c r="B6939" s="160" t="s">
        <v>8152</v>
      </c>
      <c r="E6939" s="227">
        <v>43343</v>
      </c>
      <c r="F6939" s="228">
        <v>0</v>
      </c>
      <c r="G6939" s="229">
        <v>1.7299999999999999E-2</v>
      </c>
    </row>
    <row r="6940" spans="1:7" x14ac:dyDescent="0.25">
      <c r="A6940" s="160" t="s">
        <v>8144</v>
      </c>
      <c r="B6940" s="160" t="s">
        <v>8153</v>
      </c>
      <c r="E6940" s="227">
        <v>43373</v>
      </c>
      <c r="F6940" s="228">
        <v>0</v>
      </c>
      <c r="G6940" s="229">
        <v>1.7299999999999999E-2</v>
      </c>
    </row>
    <row r="6941" spans="1:7" x14ac:dyDescent="0.25">
      <c r="A6941" s="160" t="s">
        <v>8144</v>
      </c>
      <c r="B6941" s="160" t="s">
        <v>8154</v>
      </c>
      <c r="E6941" s="227">
        <v>43404</v>
      </c>
      <c r="F6941" s="228">
        <v>0</v>
      </c>
      <c r="G6941" s="229">
        <v>1.7299999999999999E-2</v>
      </c>
    </row>
    <row r="6942" spans="1:7" x14ac:dyDescent="0.25">
      <c r="A6942" s="160" t="s">
        <v>8144</v>
      </c>
      <c r="B6942" s="160" t="s">
        <v>8155</v>
      </c>
      <c r="E6942" s="227">
        <v>43434</v>
      </c>
      <c r="F6942" s="228">
        <v>0</v>
      </c>
      <c r="G6942" s="229">
        <v>1.7299999999999999E-2</v>
      </c>
    </row>
    <row r="6943" spans="1:7" x14ac:dyDescent="0.25">
      <c r="A6943" s="160" t="s">
        <v>8144</v>
      </c>
      <c r="B6943" s="160" t="s">
        <v>8156</v>
      </c>
      <c r="E6943" s="227">
        <v>43465</v>
      </c>
      <c r="F6943" s="228">
        <v>0</v>
      </c>
      <c r="G6943" s="229">
        <v>1.7299999999999999E-2</v>
      </c>
    </row>
    <row r="6944" spans="1:7" x14ac:dyDescent="0.25">
      <c r="A6944" s="160" t="s">
        <v>8157</v>
      </c>
      <c r="B6944" s="160" t="s">
        <v>8158</v>
      </c>
      <c r="E6944" s="227">
        <v>43131</v>
      </c>
      <c r="F6944" s="228">
        <v>510284.37</v>
      </c>
      <c r="G6944" s="229">
        <v>1.7299999999999999E-2</v>
      </c>
    </row>
    <row r="6945" spans="1:7" x14ac:dyDescent="0.25">
      <c r="A6945" s="160" t="s">
        <v>8157</v>
      </c>
      <c r="B6945" s="160" t="s">
        <v>8159</v>
      </c>
      <c r="E6945" s="227">
        <v>43159</v>
      </c>
      <c r="F6945" s="228">
        <v>510284.37</v>
      </c>
      <c r="G6945" s="229">
        <v>1.7299999999999999E-2</v>
      </c>
    </row>
    <row r="6946" spans="1:7" x14ac:dyDescent="0.25">
      <c r="A6946" s="160" t="s">
        <v>8157</v>
      </c>
      <c r="B6946" s="160" t="s">
        <v>8160</v>
      </c>
      <c r="E6946" s="227">
        <v>43190</v>
      </c>
      <c r="F6946" s="228">
        <v>510284.37</v>
      </c>
      <c r="G6946" s="229">
        <v>1.7299999999999999E-2</v>
      </c>
    </row>
    <row r="6947" spans="1:7" x14ac:dyDescent="0.25">
      <c r="A6947" s="160" t="s">
        <v>8157</v>
      </c>
      <c r="B6947" s="160" t="s">
        <v>8161</v>
      </c>
      <c r="E6947" s="227">
        <v>43220</v>
      </c>
      <c r="F6947" s="228">
        <v>510284.37</v>
      </c>
      <c r="G6947" s="229">
        <v>1.7299999999999999E-2</v>
      </c>
    </row>
    <row r="6948" spans="1:7" x14ac:dyDescent="0.25">
      <c r="A6948" s="160" t="s">
        <v>8157</v>
      </c>
      <c r="B6948" s="160" t="s">
        <v>8162</v>
      </c>
      <c r="E6948" s="227">
        <v>43251</v>
      </c>
      <c r="F6948" s="228">
        <v>510284.37</v>
      </c>
      <c r="G6948" s="229">
        <v>1.7299999999999999E-2</v>
      </c>
    </row>
    <row r="6949" spans="1:7" x14ac:dyDescent="0.25">
      <c r="A6949" s="160" t="s">
        <v>8157</v>
      </c>
      <c r="B6949" s="160" t="s">
        <v>8163</v>
      </c>
      <c r="E6949" s="227">
        <v>43281</v>
      </c>
      <c r="F6949" s="228">
        <v>510284.37</v>
      </c>
      <c r="G6949" s="229">
        <v>1.7299999999999999E-2</v>
      </c>
    </row>
    <row r="6950" spans="1:7" x14ac:dyDescent="0.25">
      <c r="A6950" s="160" t="s">
        <v>8157</v>
      </c>
      <c r="B6950" s="160" t="s">
        <v>8164</v>
      </c>
      <c r="E6950" s="227">
        <v>43312</v>
      </c>
      <c r="F6950" s="228">
        <v>510284.37</v>
      </c>
      <c r="G6950" s="229">
        <v>1.7299999999999999E-2</v>
      </c>
    </row>
    <row r="6951" spans="1:7" x14ac:dyDescent="0.25">
      <c r="A6951" s="160" t="s">
        <v>8157</v>
      </c>
      <c r="B6951" s="160" t="s">
        <v>8165</v>
      </c>
      <c r="E6951" s="227">
        <v>43343</v>
      </c>
      <c r="F6951" s="228">
        <v>510284.37</v>
      </c>
      <c r="G6951" s="229">
        <v>1.7299999999999999E-2</v>
      </c>
    </row>
    <row r="6952" spans="1:7" x14ac:dyDescent="0.25">
      <c r="A6952" s="160" t="s">
        <v>8157</v>
      </c>
      <c r="B6952" s="160" t="s">
        <v>8166</v>
      </c>
      <c r="E6952" s="227">
        <v>43373</v>
      </c>
      <c r="F6952" s="228">
        <v>510284.37</v>
      </c>
      <c r="G6952" s="229">
        <v>1.7299999999999999E-2</v>
      </c>
    </row>
    <row r="6953" spans="1:7" x14ac:dyDescent="0.25">
      <c r="A6953" s="160" t="s">
        <v>8157</v>
      </c>
      <c r="B6953" s="160" t="s">
        <v>8167</v>
      </c>
      <c r="E6953" s="227">
        <v>43404</v>
      </c>
      <c r="F6953" s="228">
        <v>510284.37</v>
      </c>
      <c r="G6953" s="229">
        <v>1.7299999999999999E-2</v>
      </c>
    </row>
    <row r="6954" spans="1:7" x14ac:dyDescent="0.25">
      <c r="A6954" s="160" t="s">
        <v>8157</v>
      </c>
      <c r="B6954" s="160" t="s">
        <v>8168</v>
      </c>
      <c r="E6954" s="227">
        <v>43434</v>
      </c>
      <c r="F6954" s="228">
        <v>510284.37</v>
      </c>
      <c r="G6954" s="229">
        <v>1.7299999999999999E-2</v>
      </c>
    </row>
    <row r="6955" spans="1:7" x14ac:dyDescent="0.25">
      <c r="A6955" s="160" t="s">
        <v>8157</v>
      </c>
      <c r="B6955" s="160" t="s">
        <v>8169</v>
      </c>
      <c r="E6955" s="227">
        <v>43465</v>
      </c>
      <c r="F6955" s="228">
        <v>510284.37</v>
      </c>
      <c r="G6955" s="229">
        <v>1.7299999999999999E-2</v>
      </c>
    </row>
    <row r="6956" spans="1:7" x14ac:dyDescent="0.25">
      <c r="A6956" s="160" t="s">
        <v>8170</v>
      </c>
      <c r="B6956" s="160" t="s">
        <v>8171</v>
      </c>
      <c r="E6956" s="227">
        <v>43131</v>
      </c>
      <c r="F6956" s="228">
        <v>0</v>
      </c>
      <c r="G6956" s="229">
        <v>7.4000000000000003E-3</v>
      </c>
    </row>
    <row r="6957" spans="1:7" x14ac:dyDescent="0.25">
      <c r="A6957" s="160" t="s">
        <v>8170</v>
      </c>
      <c r="B6957" s="160" t="s">
        <v>8172</v>
      </c>
      <c r="E6957" s="227">
        <v>43159</v>
      </c>
      <c r="F6957" s="228">
        <v>0</v>
      </c>
      <c r="G6957" s="229">
        <v>7.4000000000000003E-3</v>
      </c>
    </row>
    <row r="6958" spans="1:7" x14ac:dyDescent="0.25">
      <c r="A6958" s="160" t="s">
        <v>8170</v>
      </c>
      <c r="B6958" s="160" t="s">
        <v>8173</v>
      </c>
      <c r="E6958" s="227">
        <v>43190</v>
      </c>
      <c r="F6958" s="228">
        <v>0</v>
      </c>
      <c r="G6958" s="229">
        <v>7.4000000000000003E-3</v>
      </c>
    </row>
    <row r="6959" spans="1:7" x14ac:dyDescent="0.25">
      <c r="A6959" s="160" t="s">
        <v>8170</v>
      </c>
      <c r="B6959" s="160" t="s">
        <v>8174</v>
      </c>
      <c r="E6959" s="227">
        <v>43220</v>
      </c>
      <c r="F6959" s="228">
        <v>0</v>
      </c>
      <c r="G6959" s="229">
        <v>7.4000000000000003E-3</v>
      </c>
    </row>
    <row r="6960" spans="1:7" x14ac:dyDescent="0.25">
      <c r="A6960" s="160" t="s">
        <v>8170</v>
      </c>
      <c r="B6960" s="160" t="s">
        <v>8175</v>
      </c>
      <c r="E6960" s="227">
        <v>43251</v>
      </c>
      <c r="F6960" s="228">
        <v>0</v>
      </c>
      <c r="G6960" s="229">
        <v>7.4000000000000003E-3</v>
      </c>
    </row>
    <row r="6961" spans="1:7" x14ac:dyDescent="0.25">
      <c r="A6961" s="160" t="s">
        <v>8170</v>
      </c>
      <c r="B6961" s="160" t="s">
        <v>8176</v>
      </c>
      <c r="E6961" s="227">
        <v>43281</v>
      </c>
      <c r="F6961" s="228">
        <v>0</v>
      </c>
      <c r="G6961" s="229">
        <v>7.4000000000000003E-3</v>
      </c>
    </row>
    <row r="6962" spans="1:7" x14ac:dyDescent="0.25">
      <c r="A6962" s="160" t="s">
        <v>8170</v>
      </c>
      <c r="B6962" s="160" t="s">
        <v>8177</v>
      </c>
      <c r="E6962" s="227">
        <v>43312</v>
      </c>
      <c r="F6962" s="228">
        <v>0</v>
      </c>
      <c r="G6962" s="229">
        <v>7.4000000000000003E-3</v>
      </c>
    </row>
    <row r="6963" spans="1:7" x14ac:dyDescent="0.25">
      <c r="A6963" s="160" t="s">
        <v>8170</v>
      </c>
      <c r="B6963" s="160" t="s">
        <v>8178</v>
      </c>
      <c r="E6963" s="227">
        <v>43343</v>
      </c>
      <c r="F6963" s="228">
        <v>0</v>
      </c>
      <c r="G6963" s="229">
        <v>7.4000000000000003E-3</v>
      </c>
    </row>
    <row r="6964" spans="1:7" x14ac:dyDescent="0.25">
      <c r="A6964" s="160" t="s">
        <v>8170</v>
      </c>
      <c r="B6964" s="160" t="s">
        <v>8179</v>
      </c>
      <c r="E6964" s="227">
        <v>43373</v>
      </c>
      <c r="F6964" s="228">
        <v>0</v>
      </c>
      <c r="G6964" s="229">
        <v>7.4000000000000003E-3</v>
      </c>
    </row>
    <row r="6965" spans="1:7" x14ac:dyDescent="0.25">
      <c r="A6965" s="160" t="s">
        <v>8170</v>
      </c>
      <c r="B6965" s="160" t="s">
        <v>8180</v>
      </c>
      <c r="E6965" s="227">
        <v>43404</v>
      </c>
      <c r="F6965" s="228">
        <v>0</v>
      </c>
      <c r="G6965" s="229">
        <v>7.4000000000000003E-3</v>
      </c>
    </row>
    <row r="6966" spans="1:7" x14ac:dyDescent="0.25">
      <c r="A6966" s="160" t="s">
        <v>8170</v>
      </c>
      <c r="B6966" s="160" t="s">
        <v>8181</v>
      </c>
      <c r="E6966" s="227">
        <v>43434</v>
      </c>
      <c r="F6966" s="228">
        <v>0</v>
      </c>
      <c r="G6966" s="229">
        <v>7.4000000000000003E-3</v>
      </c>
    </row>
    <row r="6967" spans="1:7" x14ac:dyDescent="0.25">
      <c r="A6967" s="160" t="s">
        <v>8170</v>
      </c>
      <c r="B6967" s="160" t="s">
        <v>8182</v>
      </c>
      <c r="E6967" s="227">
        <v>43465</v>
      </c>
      <c r="F6967" s="228">
        <v>0</v>
      </c>
      <c r="G6967" s="229">
        <v>7.4000000000000003E-3</v>
      </c>
    </row>
    <row r="6968" spans="1:7" x14ac:dyDescent="0.25">
      <c r="A6968" s="160" t="s">
        <v>8183</v>
      </c>
      <c r="B6968" s="160" t="s">
        <v>8184</v>
      </c>
      <c r="E6968" s="227">
        <v>43131</v>
      </c>
      <c r="F6968" s="228">
        <v>2932873.15</v>
      </c>
      <c r="G6968" s="229">
        <v>7.4000000000000003E-3</v>
      </c>
    </row>
    <row r="6969" spans="1:7" x14ac:dyDescent="0.25">
      <c r="A6969" s="160" t="s">
        <v>8183</v>
      </c>
      <c r="B6969" s="160" t="s">
        <v>8185</v>
      </c>
      <c r="E6969" s="227">
        <v>43159</v>
      </c>
      <c r="F6969" s="228">
        <v>2932873.15</v>
      </c>
      <c r="G6969" s="229">
        <v>7.4000000000000003E-3</v>
      </c>
    </row>
    <row r="6970" spans="1:7" x14ac:dyDescent="0.25">
      <c r="A6970" s="160" t="s">
        <v>8183</v>
      </c>
      <c r="B6970" s="160" t="s">
        <v>8186</v>
      </c>
      <c r="E6970" s="227">
        <v>43190</v>
      </c>
      <c r="F6970" s="228">
        <v>2932873.15</v>
      </c>
      <c r="G6970" s="229">
        <v>7.4000000000000003E-3</v>
      </c>
    </row>
    <row r="6971" spans="1:7" x14ac:dyDescent="0.25">
      <c r="A6971" s="160" t="s">
        <v>8183</v>
      </c>
      <c r="B6971" s="160" t="s">
        <v>8187</v>
      </c>
      <c r="E6971" s="227">
        <v>43220</v>
      </c>
      <c r="F6971" s="228">
        <v>2932873.15</v>
      </c>
      <c r="G6971" s="229">
        <v>7.4000000000000003E-3</v>
      </c>
    </row>
    <row r="6972" spans="1:7" x14ac:dyDescent="0.25">
      <c r="A6972" s="160" t="s">
        <v>8183</v>
      </c>
      <c r="B6972" s="160" t="s">
        <v>8188</v>
      </c>
      <c r="E6972" s="227">
        <v>43251</v>
      </c>
      <c r="F6972" s="228">
        <v>2932873.15</v>
      </c>
      <c r="G6972" s="229">
        <v>7.4000000000000003E-3</v>
      </c>
    </row>
    <row r="6973" spans="1:7" x14ac:dyDescent="0.25">
      <c r="A6973" s="160" t="s">
        <v>8183</v>
      </c>
      <c r="B6973" s="160" t="s">
        <v>8189</v>
      </c>
      <c r="E6973" s="227">
        <v>43281</v>
      </c>
      <c r="F6973" s="228">
        <v>2932873.15</v>
      </c>
      <c r="G6973" s="229">
        <v>7.4000000000000003E-3</v>
      </c>
    </row>
    <row r="6974" spans="1:7" x14ac:dyDescent="0.25">
      <c r="A6974" s="160" t="s">
        <v>8183</v>
      </c>
      <c r="B6974" s="160" t="s">
        <v>8190</v>
      </c>
      <c r="E6974" s="227">
        <v>43312</v>
      </c>
      <c r="F6974" s="228">
        <v>2932873.15</v>
      </c>
      <c r="G6974" s="229">
        <v>7.4000000000000003E-3</v>
      </c>
    </row>
    <row r="6975" spans="1:7" x14ac:dyDescent="0.25">
      <c r="A6975" s="160" t="s">
        <v>8183</v>
      </c>
      <c r="B6975" s="160" t="s">
        <v>8191</v>
      </c>
      <c r="E6975" s="227">
        <v>43343</v>
      </c>
      <c r="F6975" s="228">
        <v>2932873.15</v>
      </c>
      <c r="G6975" s="229">
        <v>7.4000000000000003E-3</v>
      </c>
    </row>
    <row r="6976" spans="1:7" x14ac:dyDescent="0.25">
      <c r="A6976" s="160" t="s">
        <v>8183</v>
      </c>
      <c r="B6976" s="160" t="s">
        <v>8192</v>
      </c>
      <c r="E6976" s="227">
        <v>43373</v>
      </c>
      <c r="F6976" s="228">
        <v>2932873.15</v>
      </c>
      <c r="G6976" s="229">
        <v>7.4000000000000003E-3</v>
      </c>
    </row>
    <row r="6977" spans="1:7" x14ac:dyDescent="0.25">
      <c r="A6977" s="160" t="s">
        <v>8183</v>
      </c>
      <c r="B6977" s="160" t="s">
        <v>8193</v>
      </c>
      <c r="E6977" s="227">
        <v>43404</v>
      </c>
      <c r="F6977" s="228">
        <v>2932873.15</v>
      </c>
      <c r="G6977" s="229">
        <v>7.4000000000000003E-3</v>
      </c>
    </row>
    <row r="6978" spans="1:7" x14ac:dyDescent="0.25">
      <c r="A6978" s="160" t="s">
        <v>8183</v>
      </c>
      <c r="B6978" s="160" t="s">
        <v>8194</v>
      </c>
      <c r="E6978" s="227">
        <v>43434</v>
      </c>
      <c r="F6978" s="228">
        <v>2932873.15</v>
      </c>
      <c r="G6978" s="229">
        <v>7.4000000000000003E-3</v>
      </c>
    </row>
    <row r="6979" spans="1:7" x14ac:dyDescent="0.25">
      <c r="A6979" s="160" t="s">
        <v>8183</v>
      </c>
      <c r="B6979" s="160" t="s">
        <v>8195</v>
      </c>
      <c r="E6979" s="227">
        <v>43465</v>
      </c>
      <c r="F6979" s="228">
        <v>2932873.15</v>
      </c>
      <c r="G6979" s="229">
        <v>7.4000000000000003E-3</v>
      </c>
    </row>
    <row r="6980" spans="1:7" x14ac:dyDescent="0.25">
      <c r="A6980" s="160" t="s">
        <v>8196</v>
      </c>
      <c r="B6980" s="160" t="s">
        <v>8197</v>
      </c>
      <c r="E6980" s="227">
        <v>43131</v>
      </c>
      <c r="F6980" s="228">
        <v>3475100.76</v>
      </c>
      <c r="G6980" s="229">
        <v>1.55E-2</v>
      </c>
    </row>
    <row r="6981" spans="1:7" x14ac:dyDescent="0.25">
      <c r="A6981" s="160" t="s">
        <v>8196</v>
      </c>
      <c r="B6981" s="160" t="s">
        <v>8198</v>
      </c>
      <c r="E6981" s="227">
        <v>43159</v>
      </c>
      <c r="F6981" s="228">
        <v>3475100.76</v>
      </c>
      <c r="G6981" s="229">
        <v>1.55E-2</v>
      </c>
    </row>
    <row r="6982" spans="1:7" x14ac:dyDescent="0.25">
      <c r="A6982" s="160" t="s">
        <v>8196</v>
      </c>
      <c r="B6982" s="160" t="s">
        <v>8199</v>
      </c>
      <c r="E6982" s="227">
        <v>43190</v>
      </c>
      <c r="F6982" s="228">
        <v>3475100.76</v>
      </c>
      <c r="G6982" s="229">
        <v>1.55E-2</v>
      </c>
    </row>
    <row r="6983" spans="1:7" x14ac:dyDescent="0.25">
      <c r="A6983" s="160" t="s">
        <v>8196</v>
      </c>
      <c r="B6983" s="160" t="s">
        <v>8200</v>
      </c>
      <c r="E6983" s="227">
        <v>43220</v>
      </c>
      <c r="F6983" s="228">
        <v>3475100.76</v>
      </c>
      <c r="G6983" s="229">
        <v>1.55E-2</v>
      </c>
    </row>
    <row r="6984" spans="1:7" x14ac:dyDescent="0.25">
      <c r="A6984" s="160" t="s">
        <v>8196</v>
      </c>
      <c r="B6984" s="160" t="s">
        <v>8201</v>
      </c>
      <c r="E6984" s="227">
        <v>43251</v>
      </c>
      <c r="F6984" s="228">
        <v>3475100.76</v>
      </c>
      <c r="G6984" s="229">
        <v>1.55E-2</v>
      </c>
    </row>
    <row r="6985" spans="1:7" x14ac:dyDescent="0.25">
      <c r="A6985" s="160" t="s">
        <v>8196</v>
      </c>
      <c r="B6985" s="160" t="s">
        <v>8202</v>
      </c>
      <c r="E6985" s="227">
        <v>43281</v>
      </c>
      <c r="F6985" s="228">
        <v>3475100.76</v>
      </c>
      <c r="G6985" s="229">
        <v>1.55E-2</v>
      </c>
    </row>
    <row r="6986" spans="1:7" x14ac:dyDescent="0.25">
      <c r="A6986" s="160" t="s">
        <v>8196</v>
      </c>
      <c r="B6986" s="160" t="s">
        <v>8203</v>
      </c>
      <c r="E6986" s="227">
        <v>43312</v>
      </c>
      <c r="F6986" s="228">
        <v>3475100.76</v>
      </c>
      <c r="G6986" s="229">
        <v>1.55E-2</v>
      </c>
    </row>
    <row r="6987" spans="1:7" x14ac:dyDescent="0.25">
      <c r="A6987" s="160" t="s">
        <v>8196</v>
      </c>
      <c r="B6987" s="160" t="s">
        <v>8204</v>
      </c>
      <c r="E6987" s="227">
        <v>43343</v>
      </c>
      <c r="F6987" s="228">
        <v>3475100.76</v>
      </c>
      <c r="G6987" s="229">
        <v>1.55E-2</v>
      </c>
    </row>
    <row r="6988" spans="1:7" x14ac:dyDescent="0.25">
      <c r="A6988" s="160" t="s">
        <v>8196</v>
      </c>
      <c r="B6988" s="160" t="s">
        <v>8205</v>
      </c>
      <c r="E6988" s="227">
        <v>43373</v>
      </c>
      <c r="F6988" s="228">
        <v>3475100.76</v>
      </c>
      <c r="G6988" s="229">
        <v>1.55E-2</v>
      </c>
    </row>
    <row r="6989" spans="1:7" x14ac:dyDescent="0.25">
      <c r="A6989" s="160" t="s">
        <v>8196</v>
      </c>
      <c r="B6989" s="160" t="s">
        <v>8206</v>
      </c>
      <c r="E6989" s="227">
        <v>43404</v>
      </c>
      <c r="F6989" s="228">
        <v>3475100.76</v>
      </c>
      <c r="G6989" s="229">
        <v>1.55E-2</v>
      </c>
    </row>
    <row r="6990" spans="1:7" x14ac:dyDescent="0.25">
      <c r="A6990" s="160" t="s">
        <v>8196</v>
      </c>
      <c r="B6990" s="160" t="s">
        <v>8207</v>
      </c>
      <c r="E6990" s="227">
        <v>43434</v>
      </c>
      <c r="F6990" s="228">
        <v>3475100.76</v>
      </c>
      <c r="G6990" s="229">
        <v>1.55E-2</v>
      </c>
    </row>
    <row r="6991" spans="1:7" x14ac:dyDescent="0.25">
      <c r="A6991" s="160" t="s">
        <v>8196</v>
      </c>
      <c r="B6991" s="160" t="s">
        <v>8208</v>
      </c>
      <c r="E6991" s="227">
        <v>43465</v>
      </c>
      <c r="F6991" s="228">
        <v>3475100.76</v>
      </c>
      <c r="G6991" s="229">
        <v>1.55E-2</v>
      </c>
    </row>
    <row r="6992" spans="1:7" x14ac:dyDescent="0.25">
      <c r="A6992" s="160" t="s">
        <v>8209</v>
      </c>
      <c r="B6992" s="160" t="s">
        <v>8210</v>
      </c>
      <c r="E6992" s="227">
        <v>43131</v>
      </c>
      <c r="F6992" s="228">
        <v>22545729.120000001</v>
      </c>
      <c r="G6992" s="229">
        <v>1.55E-2</v>
      </c>
    </row>
    <row r="6993" spans="1:7" x14ac:dyDescent="0.25">
      <c r="A6993" s="160" t="s">
        <v>8209</v>
      </c>
      <c r="B6993" s="160" t="s">
        <v>8211</v>
      </c>
      <c r="E6993" s="227">
        <v>43159</v>
      </c>
      <c r="F6993" s="228">
        <v>22545729.120000001</v>
      </c>
      <c r="G6993" s="229">
        <v>1.55E-2</v>
      </c>
    </row>
    <row r="6994" spans="1:7" x14ac:dyDescent="0.25">
      <c r="A6994" s="160" t="s">
        <v>8209</v>
      </c>
      <c r="B6994" s="160" t="s">
        <v>8212</v>
      </c>
      <c r="E6994" s="227">
        <v>43190</v>
      </c>
      <c r="F6994" s="228">
        <v>22545729.120000001</v>
      </c>
      <c r="G6994" s="229">
        <v>1.55E-2</v>
      </c>
    </row>
    <row r="6995" spans="1:7" x14ac:dyDescent="0.25">
      <c r="A6995" s="160" t="s">
        <v>8209</v>
      </c>
      <c r="B6995" s="160" t="s">
        <v>8213</v>
      </c>
      <c r="E6995" s="227">
        <v>43220</v>
      </c>
      <c r="F6995" s="228">
        <v>22545729.120000001</v>
      </c>
      <c r="G6995" s="229">
        <v>1.55E-2</v>
      </c>
    </row>
    <row r="6996" spans="1:7" x14ac:dyDescent="0.25">
      <c r="A6996" s="160" t="s">
        <v>8209</v>
      </c>
      <c r="B6996" s="160" t="s">
        <v>8214</v>
      </c>
      <c r="E6996" s="227">
        <v>43251</v>
      </c>
      <c r="F6996" s="228">
        <v>22545729.120000001</v>
      </c>
      <c r="G6996" s="229">
        <v>1.55E-2</v>
      </c>
    </row>
    <row r="6997" spans="1:7" x14ac:dyDescent="0.25">
      <c r="A6997" s="160" t="s">
        <v>8209</v>
      </c>
      <c r="B6997" s="160" t="s">
        <v>8215</v>
      </c>
      <c r="E6997" s="227">
        <v>43281</v>
      </c>
      <c r="F6997" s="228">
        <v>22545729.120000001</v>
      </c>
      <c r="G6997" s="229">
        <v>1.55E-2</v>
      </c>
    </row>
    <row r="6998" spans="1:7" x14ac:dyDescent="0.25">
      <c r="A6998" s="160" t="s">
        <v>8209</v>
      </c>
      <c r="B6998" s="160" t="s">
        <v>8216</v>
      </c>
      <c r="E6998" s="227">
        <v>43312</v>
      </c>
      <c r="F6998" s="228">
        <v>22545729.120000001</v>
      </c>
      <c r="G6998" s="229">
        <v>1.55E-2</v>
      </c>
    </row>
    <row r="6999" spans="1:7" x14ac:dyDescent="0.25">
      <c r="A6999" s="160" t="s">
        <v>8209</v>
      </c>
      <c r="B6999" s="160" t="s">
        <v>8217</v>
      </c>
      <c r="E6999" s="227">
        <v>43343</v>
      </c>
      <c r="F6999" s="228">
        <v>22545729.120000001</v>
      </c>
      <c r="G6999" s="229">
        <v>1.55E-2</v>
      </c>
    </row>
    <row r="7000" spans="1:7" x14ac:dyDescent="0.25">
      <c r="A7000" s="160" t="s">
        <v>8209</v>
      </c>
      <c r="B7000" s="160" t="s">
        <v>8218</v>
      </c>
      <c r="E7000" s="227">
        <v>43373</v>
      </c>
      <c r="F7000" s="228">
        <v>22545729.120000001</v>
      </c>
      <c r="G7000" s="229">
        <v>1.55E-2</v>
      </c>
    </row>
    <row r="7001" spans="1:7" x14ac:dyDescent="0.25">
      <c r="A7001" s="160" t="s">
        <v>8209</v>
      </c>
      <c r="B7001" s="160" t="s">
        <v>8219</v>
      </c>
      <c r="E7001" s="227">
        <v>43404</v>
      </c>
      <c r="F7001" s="228">
        <v>22545729.120000001</v>
      </c>
      <c r="G7001" s="229">
        <v>1.55E-2</v>
      </c>
    </row>
    <row r="7002" spans="1:7" x14ac:dyDescent="0.25">
      <c r="A7002" s="160" t="s">
        <v>8209</v>
      </c>
      <c r="B7002" s="160" t="s">
        <v>8220</v>
      </c>
      <c r="E7002" s="227">
        <v>43434</v>
      </c>
      <c r="F7002" s="228">
        <v>22545729.120000001</v>
      </c>
      <c r="G7002" s="229">
        <v>1.55E-2</v>
      </c>
    </row>
    <row r="7003" spans="1:7" x14ac:dyDescent="0.25">
      <c r="A7003" s="160" t="s">
        <v>8209</v>
      </c>
      <c r="B7003" s="160" t="s">
        <v>8221</v>
      </c>
      <c r="E7003" s="227">
        <v>43465</v>
      </c>
      <c r="F7003" s="228">
        <v>22545729.120000001</v>
      </c>
      <c r="G7003" s="229">
        <v>1.55E-2</v>
      </c>
    </row>
    <row r="7004" spans="1:7" x14ac:dyDescent="0.25">
      <c r="A7004" s="160" t="s">
        <v>8222</v>
      </c>
      <c r="B7004" s="160" t="s">
        <v>8223</v>
      </c>
      <c r="E7004" s="227">
        <v>43131</v>
      </c>
      <c r="F7004" s="228">
        <v>3836675.65</v>
      </c>
      <c r="G7004" s="229">
        <v>1.55E-2</v>
      </c>
    </row>
    <row r="7005" spans="1:7" x14ac:dyDescent="0.25">
      <c r="A7005" s="160" t="s">
        <v>8222</v>
      </c>
      <c r="B7005" s="160" t="s">
        <v>8224</v>
      </c>
      <c r="E7005" s="227">
        <v>43159</v>
      </c>
      <c r="F7005" s="228">
        <v>3836675.65</v>
      </c>
      <c r="G7005" s="229">
        <v>1.55E-2</v>
      </c>
    </row>
    <row r="7006" spans="1:7" x14ac:dyDescent="0.25">
      <c r="A7006" s="160" t="s">
        <v>8222</v>
      </c>
      <c r="B7006" s="160" t="s">
        <v>8225</v>
      </c>
      <c r="E7006" s="227">
        <v>43190</v>
      </c>
      <c r="F7006" s="228">
        <v>3836675.65</v>
      </c>
      <c r="G7006" s="229">
        <v>1.55E-2</v>
      </c>
    </row>
    <row r="7007" spans="1:7" x14ac:dyDescent="0.25">
      <c r="A7007" s="160" t="s">
        <v>8222</v>
      </c>
      <c r="B7007" s="160" t="s">
        <v>8226</v>
      </c>
      <c r="E7007" s="227">
        <v>43220</v>
      </c>
      <c r="F7007" s="228">
        <v>3836675.65</v>
      </c>
      <c r="G7007" s="229">
        <v>1.55E-2</v>
      </c>
    </row>
    <row r="7008" spans="1:7" x14ac:dyDescent="0.25">
      <c r="A7008" s="160" t="s">
        <v>8222</v>
      </c>
      <c r="B7008" s="160" t="s">
        <v>8227</v>
      </c>
      <c r="E7008" s="227">
        <v>43251</v>
      </c>
      <c r="F7008" s="228">
        <v>3836675.65</v>
      </c>
      <c r="G7008" s="229">
        <v>1.55E-2</v>
      </c>
    </row>
    <row r="7009" spans="1:7" x14ac:dyDescent="0.25">
      <c r="A7009" s="160" t="s">
        <v>8222</v>
      </c>
      <c r="B7009" s="160" t="s">
        <v>8228</v>
      </c>
      <c r="E7009" s="227">
        <v>43281</v>
      </c>
      <c r="F7009" s="228">
        <v>3836675.65</v>
      </c>
      <c r="G7009" s="229">
        <v>1.55E-2</v>
      </c>
    </row>
    <row r="7010" spans="1:7" x14ac:dyDescent="0.25">
      <c r="A7010" s="160" t="s">
        <v>8222</v>
      </c>
      <c r="B7010" s="160" t="s">
        <v>8229</v>
      </c>
      <c r="E7010" s="227">
        <v>43312</v>
      </c>
      <c r="F7010" s="228">
        <v>3836675.65</v>
      </c>
      <c r="G7010" s="229">
        <v>1.55E-2</v>
      </c>
    </row>
    <row r="7011" spans="1:7" x14ac:dyDescent="0.25">
      <c r="A7011" s="160" t="s">
        <v>8222</v>
      </c>
      <c r="B7011" s="160" t="s">
        <v>8230</v>
      </c>
      <c r="E7011" s="227">
        <v>43343</v>
      </c>
      <c r="F7011" s="228">
        <v>3836675.65</v>
      </c>
      <c r="G7011" s="229">
        <v>1.55E-2</v>
      </c>
    </row>
    <row r="7012" spans="1:7" x14ac:dyDescent="0.25">
      <c r="A7012" s="160" t="s">
        <v>8222</v>
      </c>
      <c r="B7012" s="160" t="s">
        <v>8231</v>
      </c>
      <c r="E7012" s="227">
        <v>43373</v>
      </c>
      <c r="F7012" s="228">
        <v>3836675.65</v>
      </c>
      <c r="G7012" s="229">
        <v>1.55E-2</v>
      </c>
    </row>
    <row r="7013" spans="1:7" x14ac:dyDescent="0.25">
      <c r="A7013" s="160" t="s">
        <v>8222</v>
      </c>
      <c r="B7013" s="160" t="s">
        <v>8232</v>
      </c>
      <c r="E7013" s="227">
        <v>43404</v>
      </c>
      <c r="F7013" s="228">
        <v>3836675.65</v>
      </c>
      <c r="G7013" s="229">
        <v>1.55E-2</v>
      </c>
    </row>
    <row r="7014" spans="1:7" x14ac:dyDescent="0.25">
      <c r="A7014" s="160" t="s">
        <v>8222</v>
      </c>
      <c r="B7014" s="160" t="s">
        <v>8233</v>
      </c>
      <c r="E7014" s="227">
        <v>43434</v>
      </c>
      <c r="F7014" s="228">
        <v>3836675.65</v>
      </c>
      <c r="G7014" s="229">
        <v>1.55E-2</v>
      </c>
    </row>
    <row r="7015" spans="1:7" x14ac:dyDescent="0.25">
      <c r="A7015" s="160" t="s">
        <v>8222</v>
      </c>
      <c r="B7015" s="160" t="s">
        <v>8234</v>
      </c>
      <c r="E7015" s="227">
        <v>43465</v>
      </c>
      <c r="F7015" s="228">
        <v>3836675.65</v>
      </c>
      <c r="G7015" s="229">
        <v>1.55E-2</v>
      </c>
    </row>
    <row r="7016" spans="1:7" x14ac:dyDescent="0.25">
      <c r="A7016" s="160" t="s">
        <v>8235</v>
      </c>
      <c r="B7016" s="160" t="s">
        <v>8236</v>
      </c>
      <c r="E7016" s="227">
        <v>43131</v>
      </c>
      <c r="F7016" s="228">
        <v>1080000.6000000001</v>
      </c>
      <c r="G7016" s="229">
        <v>1.55E-2</v>
      </c>
    </row>
    <row r="7017" spans="1:7" x14ac:dyDescent="0.25">
      <c r="A7017" s="160" t="s">
        <v>8235</v>
      </c>
      <c r="B7017" s="160" t="s">
        <v>8237</v>
      </c>
      <c r="E7017" s="227">
        <v>43159</v>
      </c>
      <c r="F7017" s="228">
        <v>1080000.6000000001</v>
      </c>
      <c r="G7017" s="229">
        <v>1.55E-2</v>
      </c>
    </row>
    <row r="7018" spans="1:7" x14ac:dyDescent="0.25">
      <c r="A7018" s="160" t="s">
        <v>8235</v>
      </c>
      <c r="B7018" s="160" t="s">
        <v>8238</v>
      </c>
      <c r="E7018" s="227">
        <v>43190</v>
      </c>
      <c r="F7018" s="228">
        <v>1080000.6000000001</v>
      </c>
      <c r="G7018" s="229">
        <v>1.55E-2</v>
      </c>
    </row>
    <row r="7019" spans="1:7" x14ac:dyDescent="0.25">
      <c r="A7019" s="160" t="s">
        <v>8235</v>
      </c>
      <c r="B7019" s="160" t="s">
        <v>8239</v>
      </c>
      <c r="E7019" s="227">
        <v>43220</v>
      </c>
      <c r="F7019" s="228">
        <v>1080000.6000000001</v>
      </c>
      <c r="G7019" s="229">
        <v>1.55E-2</v>
      </c>
    </row>
    <row r="7020" spans="1:7" x14ac:dyDescent="0.25">
      <c r="A7020" s="160" t="s">
        <v>8235</v>
      </c>
      <c r="B7020" s="160" t="s">
        <v>8240</v>
      </c>
      <c r="E7020" s="227">
        <v>43251</v>
      </c>
      <c r="F7020" s="228">
        <v>1080000.6000000001</v>
      </c>
      <c r="G7020" s="229">
        <v>1.55E-2</v>
      </c>
    </row>
    <row r="7021" spans="1:7" x14ac:dyDescent="0.25">
      <c r="A7021" s="160" t="s">
        <v>8235</v>
      </c>
      <c r="B7021" s="160" t="s">
        <v>8241</v>
      </c>
      <c r="E7021" s="227">
        <v>43281</v>
      </c>
      <c r="F7021" s="228">
        <v>1080000.6000000001</v>
      </c>
      <c r="G7021" s="229">
        <v>1.55E-2</v>
      </c>
    </row>
    <row r="7022" spans="1:7" x14ac:dyDescent="0.25">
      <c r="A7022" s="160" t="s">
        <v>8235</v>
      </c>
      <c r="B7022" s="160" t="s">
        <v>8242</v>
      </c>
      <c r="E7022" s="227">
        <v>43312</v>
      </c>
      <c r="F7022" s="228">
        <v>1080000.6000000001</v>
      </c>
      <c r="G7022" s="229">
        <v>1.55E-2</v>
      </c>
    </row>
    <row r="7023" spans="1:7" x14ac:dyDescent="0.25">
      <c r="A7023" s="160" t="s">
        <v>8235</v>
      </c>
      <c r="B7023" s="160" t="s">
        <v>8243</v>
      </c>
      <c r="E7023" s="227">
        <v>43343</v>
      </c>
      <c r="F7023" s="228">
        <v>1080000.6000000001</v>
      </c>
      <c r="G7023" s="229">
        <v>1.55E-2</v>
      </c>
    </row>
    <row r="7024" spans="1:7" x14ac:dyDescent="0.25">
      <c r="A7024" s="160" t="s">
        <v>8235</v>
      </c>
      <c r="B7024" s="160" t="s">
        <v>8244</v>
      </c>
      <c r="E7024" s="227">
        <v>43373</v>
      </c>
      <c r="F7024" s="228">
        <v>1080000.6000000001</v>
      </c>
      <c r="G7024" s="229">
        <v>1.55E-2</v>
      </c>
    </row>
    <row r="7025" spans="1:7" x14ac:dyDescent="0.25">
      <c r="A7025" s="160" t="s">
        <v>8235</v>
      </c>
      <c r="B7025" s="160" t="s">
        <v>8245</v>
      </c>
      <c r="E7025" s="227">
        <v>43404</v>
      </c>
      <c r="F7025" s="228">
        <v>1080000.6000000001</v>
      </c>
      <c r="G7025" s="229">
        <v>1.55E-2</v>
      </c>
    </row>
    <row r="7026" spans="1:7" x14ac:dyDescent="0.25">
      <c r="A7026" s="160" t="s">
        <v>8235</v>
      </c>
      <c r="B7026" s="160" t="s">
        <v>8246</v>
      </c>
      <c r="E7026" s="227">
        <v>43434</v>
      </c>
      <c r="F7026" s="228">
        <v>1080000.6000000001</v>
      </c>
      <c r="G7026" s="229">
        <v>1.55E-2</v>
      </c>
    </row>
    <row r="7027" spans="1:7" x14ac:dyDescent="0.25">
      <c r="A7027" s="160" t="s">
        <v>8235</v>
      </c>
      <c r="B7027" s="160" t="s">
        <v>8247</v>
      </c>
      <c r="E7027" s="227">
        <v>43465</v>
      </c>
      <c r="F7027" s="228">
        <v>1080000.6000000001</v>
      </c>
      <c r="G7027" s="229">
        <v>1.55E-2</v>
      </c>
    </row>
    <row r="7028" spans="1:7" x14ac:dyDescent="0.25">
      <c r="A7028" s="160" t="s">
        <v>8248</v>
      </c>
      <c r="B7028" s="160" t="s">
        <v>8249</v>
      </c>
      <c r="E7028" s="227">
        <v>43131</v>
      </c>
      <c r="F7028" s="228">
        <v>3086350.53</v>
      </c>
      <c r="G7028" s="229">
        <v>1.55E-2</v>
      </c>
    </row>
    <row r="7029" spans="1:7" x14ac:dyDescent="0.25">
      <c r="A7029" s="160" t="s">
        <v>8248</v>
      </c>
      <c r="B7029" s="160" t="s">
        <v>8250</v>
      </c>
      <c r="E7029" s="227">
        <v>43159</v>
      </c>
      <c r="F7029" s="228">
        <v>3086350.53</v>
      </c>
      <c r="G7029" s="229">
        <v>1.55E-2</v>
      </c>
    </row>
    <row r="7030" spans="1:7" x14ac:dyDescent="0.25">
      <c r="A7030" s="160" t="s">
        <v>8248</v>
      </c>
      <c r="B7030" s="160" t="s">
        <v>8251</v>
      </c>
      <c r="E7030" s="227">
        <v>43190</v>
      </c>
      <c r="F7030" s="228">
        <v>3086350.53</v>
      </c>
      <c r="G7030" s="229">
        <v>1.55E-2</v>
      </c>
    </row>
    <row r="7031" spans="1:7" x14ac:dyDescent="0.25">
      <c r="A7031" s="160" t="s">
        <v>8248</v>
      </c>
      <c r="B7031" s="160" t="s">
        <v>8252</v>
      </c>
      <c r="E7031" s="227">
        <v>43220</v>
      </c>
      <c r="F7031" s="228">
        <v>3086350.53</v>
      </c>
      <c r="G7031" s="229">
        <v>1.55E-2</v>
      </c>
    </row>
    <row r="7032" spans="1:7" x14ac:dyDescent="0.25">
      <c r="A7032" s="160" t="s">
        <v>8248</v>
      </c>
      <c r="B7032" s="160" t="s">
        <v>8253</v>
      </c>
      <c r="E7032" s="227">
        <v>43251</v>
      </c>
      <c r="F7032" s="228">
        <v>3086350.53</v>
      </c>
      <c r="G7032" s="229">
        <v>1.55E-2</v>
      </c>
    </row>
    <row r="7033" spans="1:7" x14ac:dyDescent="0.25">
      <c r="A7033" s="160" t="s">
        <v>8248</v>
      </c>
      <c r="B7033" s="160" t="s">
        <v>8254</v>
      </c>
      <c r="E7033" s="227">
        <v>43281</v>
      </c>
      <c r="F7033" s="228">
        <v>3086350.53</v>
      </c>
      <c r="G7033" s="229">
        <v>1.55E-2</v>
      </c>
    </row>
    <row r="7034" spans="1:7" x14ac:dyDescent="0.25">
      <c r="A7034" s="160" t="s">
        <v>8248</v>
      </c>
      <c r="B7034" s="160" t="s">
        <v>8255</v>
      </c>
      <c r="E7034" s="227">
        <v>43312</v>
      </c>
      <c r="F7034" s="228">
        <v>3086350.53</v>
      </c>
      <c r="G7034" s="229">
        <v>1.55E-2</v>
      </c>
    </row>
    <row r="7035" spans="1:7" x14ac:dyDescent="0.25">
      <c r="A7035" s="160" t="s">
        <v>8248</v>
      </c>
      <c r="B7035" s="160" t="s">
        <v>8256</v>
      </c>
      <c r="E7035" s="227">
        <v>43343</v>
      </c>
      <c r="F7035" s="228">
        <v>3086350.53</v>
      </c>
      <c r="G7035" s="229">
        <v>1.55E-2</v>
      </c>
    </row>
    <row r="7036" spans="1:7" x14ac:dyDescent="0.25">
      <c r="A7036" s="160" t="s">
        <v>8248</v>
      </c>
      <c r="B7036" s="160" t="s">
        <v>8257</v>
      </c>
      <c r="E7036" s="227">
        <v>43373</v>
      </c>
      <c r="F7036" s="228">
        <v>3086350.53</v>
      </c>
      <c r="G7036" s="229">
        <v>1.55E-2</v>
      </c>
    </row>
    <row r="7037" spans="1:7" x14ac:dyDescent="0.25">
      <c r="A7037" s="160" t="s">
        <v>8248</v>
      </c>
      <c r="B7037" s="160" t="s">
        <v>8258</v>
      </c>
      <c r="E7037" s="227">
        <v>43404</v>
      </c>
      <c r="F7037" s="228">
        <v>3086350.53</v>
      </c>
      <c r="G7037" s="229">
        <v>1.55E-2</v>
      </c>
    </row>
    <row r="7038" spans="1:7" x14ac:dyDescent="0.25">
      <c r="A7038" s="160" t="s">
        <v>8248</v>
      </c>
      <c r="B7038" s="160" t="s">
        <v>8259</v>
      </c>
      <c r="E7038" s="227">
        <v>43434</v>
      </c>
      <c r="F7038" s="228">
        <v>3086350.53</v>
      </c>
      <c r="G7038" s="229">
        <v>1.55E-2</v>
      </c>
    </row>
    <row r="7039" spans="1:7" x14ac:dyDescent="0.25">
      <c r="A7039" s="160" t="s">
        <v>8248</v>
      </c>
      <c r="B7039" s="160" t="s">
        <v>8260</v>
      </c>
      <c r="E7039" s="227">
        <v>43465</v>
      </c>
      <c r="F7039" s="228">
        <v>3086350.53</v>
      </c>
      <c r="G7039" s="229">
        <v>1.55E-2</v>
      </c>
    </row>
    <row r="7040" spans="1:7" x14ac:dyDescent="0.25">
      <c r="A7040" s="160" t="s">
        <v>8261</v>
      </c>
      <c r="B7040" s="160" t="s">
        <v>8262</v>
      </c>
      <c r="E7040" s="227">
        <v>43131</v>
      </c>
      <c r="F7040" s="228">
        <v>819762.07</v>
      </c>
      <c r="G7040" s="229">
        <v>1.4E-2</v>
      </c>
    </row>
    <row r="7041" spans="1:7" x14ac:dyDescent="0.25">
      <c r="A7041" s="160" t="s">
        <v>8261</v>
      </c>
      <c r="B7041" s="160" t="s">
        <v>8263</v>
      </c>
      <c r="E7041" s="227">
        <v>43159</v>
      </c>
      <c r="F7041" s="228">
        <v>819762.07</v>
      </c>
      <c r="G7041" s="229">
        <v>1.4E-2</v>
      </c>
    </row>
    <row r="7042" spans="1:7" x14ac:dyDescent="0.25">
      <c r="A7042" s="160" t="s">
        <v>8261</v>
      </c>
      <c r="B7042" s="160" t="s">
        <v>8264</v>
      </c>
      <c r="E7042" s="227">
        <v>43190</v>
      </c>
      <c r="F7042" s="228">
        <v>819762.98</v>
      </c>
      <c r="G7042" s="229">
        <v>1.4E-2</v>
      </c>
    </row>
    <row r="7043" spans="1:7" x14ac:dyDescent="0.25">
      <c r="A7043" s="160" t="s">
        <v>8261</v>
      </c>
      <c r="B7043" s="160" t="s">
        <v>8265</v>
      </c>
      <c r="E7043" s="227">
        <v>43220</v>
      </c>
      <c r="F7043" s="228">
        <v>819763.88</v>
      </c>
      <c r="G7043" s="229">
        <v>1.4E-2</v>
      </c>
    </row>
    <row r="7044" spans="1:7" x14ac:dyDescent="0.25">
      <c r="A7044" s="160" t="s">
        <v>8261</v>
      </c>
      <c r="B7044" s="160" t="s">
        <v>8266</v>
      </c>
      <c r="E7044" s="227">
        <v>43251</v>
      </c>
      <c r="F7044" s="228">
        <v>819763.88</v>
      </c>
      <c r="G7044" s="229">
        <v>1.4E-2</v>
      </c>
    </row>
    <row r="7045" spans="1:7" x14ac:dyDescent="0.25">
      <c r="A7045" s="160" t="s">
        <v>8261</v>
      </c>
      <c r="B7045" s="160" t="s">
        <v>8267</v>
      </c>
      <c r="E7045" s="227">
        <v>43281</v>
      </c>
      <c r="F7045" s="228">
        <v>819763.88</v>
      </c>
      <c r="G7045" s="229">
        <v>1.4E-2</v>
      </c>
    </row>
    <row r="7046" spans="1:7" x14ac:dyDescent="0.25">
      <c r="A7046" s="160" t="s">
        <v>8261</v>
      </c>
      <c r="B7046" s="160" t="s">
        <v>8268</v>
      </c>
      <c r="E7046" s="227">
        <v>43312</v>
      </c>
      <c r="F7046" s="228">
        <v>819763.88</v>
      </c>
      <c r="G7046" s="229">
        <v>1.4E-2</v>
      </c>
    </row>
    <row r="7047" spans="1:7" x14ac:dyDescent="0.25">
      <c r="A7047" s="160" t="s">
        <v>8261</v>
      </c>
      <c r="B7047" s="160" t="s">
        <v>8269</v>
      </c>
      <c r="E7047" s="227">
        <v>43343</v>
      </c>
      <c r="F7047" s="228">
        <v>819763.88</v>
      </c>
      <c r="G7047" s="229">
        <v>1.4E-2</v>
      </c>
    </row>
    <row r="7048" spans="1:7" x14ac:dyDescent="0.25">
      <c r="A7048" s="160" t="s">
        <v>8261</v>
      </c>
      <c r="B7048" s="160" t="s">
        <v>8270</v>
      </c>
      <c r="E7048" s="227">
        <v>43373</v>
      </c>
      <c r="F7048" s="228">
        <v>819763.88</v>
      </c>
      <c r="G7048" s="229">
        <v>1.4E-2</v>
      </c>
    </row>
    <row r="7049" spans="1:7" x14ac:dyDescent="0.25">
      <c r="A7049" s="160" t="s">
        <v>8261</v>
      </c>
      <c r="B7049" s="160" t="s">
        <v>8271</v>
      </c>
      <c r="E7049" s="227">
        <v>43404</v>
      </c>
      <c r="F7049" s="228">
        <v>819763.88</v>
      </c>
      <c r="G7049" s="229">
        <v>1.4E-2</v>
      </c>
    </row>
    <row r="7050" spans="1:7" x14ac:dyDescent="0.25">
      <c r="A7050" s="160" t="s">
        <v>8261</v>
      </c>
      <c r="B7050" s="160" t="s">
        <v>8272</v>
      </c>
      <c r="E7050" s="227">
        <v>43434</v>
      </c>
      <c r="F7050" s="228">
        <v>819763.88</v>
      </c>
      <c r="G7050" s="229">
        <v>1.4E-2</v>
      </c>
    </row>
    <row r="7051" spans="1:7" x14ac:dyDescent="0.25">
      <c r="A7051" s="160" t="s">
        <v>8261</v>
      </c>
      <c r="B7051" s="160" t="s">
        <v>8273</v>
      </c>
      <c r="E7051" s="227">
        <v>43465</v>
      </c>
      <c r="F7051" s="228">
        <v>819763.88</v>
      </c>
      <c r="G7051" s="229">
        <v>1.4E-2</v>
      </c>
    </row>
    <row r="7052" spans="1:7" x14ac:dyDescent="0.25">
      <c r="A7052" s="160" t="s">
        <v>8274</v>
      </c>
      <c r="B7052" s="160" t="s">
        <v>8275</v>
      </c>
      <c r="E7052" s="227">
        <v>43131</v>
      </c>
      <c r="F7052" s="228">
        <v>74854.09</v>
      </c>
      <c r="G7052" s="229">
        <v>1.4E-2</v>
      </c>
    </row>
    <row r="7053" spans="1:7" x14ac:dyDescent="0.25">
      <c r="A7053" s="160" t="s">
        <v>8274</v>
      </c>
      <c r="B7053" s="160" t="s">
        <v>8276</v>
      </c>
      <c r="E7053" s="227">
        <v>43159</v>
      </c>
      <c r="F7053" s="228">
        <v>74854.09</v>
      </c>
      <c r="G7053" s="229">
        <v>1.4E-2</v>
      </c>
    </row>
    <row r="7054" spans="1:7" x14ac:dyDescent="0.25">
      <c r="A7054" s="160" t="s">
        <v>8274</v>
      </c>
      <c r="B7054" s="160" t="s">
        <v>8277</v>
      </c>
      <c r="E7054" s="227">
        <v>43190</v>
      </c>
      <c r="F7054" s="228">
        <v>74854.09</v>
      </c>
      <c r="G7054" s="229">
        <v>1.4E-2</v>
      </c>
    </row>
    <row r="7055" spans="1:7" x14ac:dyDescent="0.25">
      <c r="A7055" s="160" t="s">
        <v>8274</v>
      </c>
      <c r="B7055" s="160" t="s">
        <v>8278</v>
      </c>
      <c r="E7055" s="227">
        <v>43220</v>
      </c>
      <c r="F7055" s="228">
        <v>74854.09</v>
      </c>
      <c r="G7055" s="229">
        <v>1.4E-2</v>
      </c>
    </row>
    <row r="7056" spans="1:7" x14ac:dyDescent="0.25">
      <c r="A7056" s="160" t="s">
        <v>8274</v>
      </c>
      <c r="B7056" s="160" t="s">
        <v>8279</v>
      </c>
      <c r="E7056" s="227">
        <v>43251</v>
      </c>
      <c r="F7056" s="228">
        <v>74854.09</v>
      </c>
      <c r="G7056" s="229">
        <v>1.4E-2</v>
      </c>
    </row>
    <row r="7057" spans="1:7" x14ac:dyDescent="0.25">
      <c r="A7057" s="160" t="s">
        <v>8274</v>
      </c>
      <c r="B7057" s="160" t="s">
        <v>8280</v>
      </c>
      <c r="E7057" s="227">
        <v>43281</v>
      </c>
      <c r="F7057" s="228">
        <v>74854.09</v>
      </c>
      <c r="G7057" s="229">
        <v>1.4E-2</v>
      </c>
    </row>
    <row r="7058" spans="1:7" x14ac:dyDescent="0.25">
      <c r="A7058" s="160" t="s">
        <v>8274</v>
      </c>
      <c r="B7058" s="160" t="s">
        <v>8281</v>
      </c>
      <c r="E7058" s="227">
        <v>43312</v>
      </c>
      <c r="F7058" s="228">
        <v>74854.09</v>
      </c>
      <c r="G7058" s="229">
        <v>1.4E-2</v>
      </c>
    </row>
    <row r="7059" spans="1:7" x14ac:dyDescent="0.25">
      <c r="A7059" s="160" t="s">
        <v>8274</v>
      </c>
      <c r="B7059" s="160" t="s">
        <v>8282</v>
      </c>
      <c r="E7059" s="227">
        <v>43343</v>
      </c>
      <c r="F7059" s="228">
        <v>74854.09</v>
      </c>
      <c r="G7059" s="229">
        <v>1.4E-2</v>
      </c>
    </row>
    <row r="7060" spans="1:7" x14ac:dyDescent="0.25">
      <c r="A7060" s="160" t="s">
        <v>8274</v>
      </c>
      <c r="B7060" s="160" t="s">
        <v>8283</v>
      </c>
      <c r="E7060" s="227">
        <v>43373</v>
      </c>
      <c r="F7060" s="228">
        <v>74854.09</v>
      </c>
      <c r="G7060" s="229">
        <v>1.4E-2</v>
      </c>
    </row>
    <row r="7061" spans="1:7" x14ac:dyDescent="0.25">
      <c r="A7061" s="160" t="s">
        <v>8274</v>
      </c>
      <c r="B7061" s="160" t="s">
        <v>8284</v>
      </c>
      <c r="E7061" s="227">
        <v>43404</v>
      </c>
      <c r="F7061" s="228">
        <v>74854.09</v>
      </c>
      <c r="G7061" s="229">
        <v>1.4E-2</v>
      </c>
    </row>
    <row r="7062" spans="1:7" x14ac:dyDescent="0.25">
      <c r="A7062" s="160" t="s">
        <v>8274</v>
      </c>
      <c r="B7062" s="160" t="s">
        <v>8285</v>
      </c>
      <c r="E7062" s="227">
        <v>43434</v>
      </c>
      <c r="F7062" s="228">
        <v>74854.09</v>
      </c>
      <c r="G7062" s="229">
        <v>1.4E-2</v>
      </c>
    </row>
    <row r="7063" spans="1:7" x14ac:dyDescent="0.25">
      <c r="A7063" s="160" t="s">
        <v>8274</v>
      </c>
      <c r="B7063" s="160" t="s">
        <v>8286</v>
      </c>
      <c r="E7063" s="227">
        <v>43465</v>
      </c>
      <c r="F7063" s="228">
        <v>74854.09</v>
      </c>
      <c r="G7063" s="229">
        <v>1.4E-2</v>
      </c>
    </row>
    <row r="7064" spans="1:7" x14ac:dyDescent="0.25">
      <c r="A7064" s="160" t="s">
        <v>8287</v>
      </c>
      <c r="B7064" s="160" t="s">
        <v>8288</v>
      </c>
      <c r="E7064" s="227">
        <v>43131</v>
      </c>
      <c r="F7064" s="228">
        <v>113968.39</v>
      </c>
      <c r="G7064" s="229">
        <v>1.4E-2</v>
      </c>
    </row>
    <row r="7065" spans="1:7" x14ac:dyDescent="0.25">
      <c r="A7065" s="160" t="s">
        <v>8287</v>
      </c>
      <c r="B7065" s="160" t="s">
        <v>8289</v>
      </c>
      <c r="E7065" s="227">
        <v>43159</v>
      </c>
      <c r="F7065" s="228">
        <v>113968.39</v>
      </c>
      <c r="G7065" s="229">
        <v>1.4E-2</v>
      </c>
    </row>
    <row r="7066" spans="1:7" x14ac:dyDescent="0.25">
      <c r="A7066" s="160" t="s">
        <v>8287</v>
      </c>
      <c r="B7066" s="160" t="s">
        <v>8290</v>
      </c>
      <c r="E7066" s="227">
        <v>43190</v>
      </c>
      <c r="F7066" s="228">
        <v>113968.39</v>
      </c>
      <c r="G7066" s="229">
        <v>1.4E-2</v>
      </c>
    </row>
    <row r="7067" spans="1:7" x14ac:dyDescent="0.25">
      <c r="A7067" s="160" t="s">
        <v>8287</v>
      </c>
      <c r="B7067" s="160" t="s">
        <v>8291</v>
      </c>
      <c r="E7067" s="227">
        <v>43220</v>
      </c>
      <c r="F7067" s="228">
        <v>113968.39</v>
      </c>
      <c r="G7067" s="229">
        <v>1.4E-2</v>
      </c>
    </row>
    <row r="7068" spans="1:7" x14ac:dyDescent="0.25">
      <c r="A7068" s="160" t="s">
        <v>8287</v>
      </c>
      <c r="B7068" s="160" t="s">
        <v>8292</v>
      </c>
      <c r="E7068" s="227">
        <v>43251</v>
      </c>
      <c r="F7068" s="228">
        <v>113968.39</v>
      </c>
      <c r="G7068" s="229">
        <v>1.4E-2</v>
      </c>
    </row>
    <row r="7069" spans="1:7" x14ac:dyDescent="0.25">
      <c r="A7069" s="160" t="s">
        <v>8287</v>
      </c>
      <c r="B7069" s="160" t="s">
        <v>8293</v>
      </c>
      <c r="E7069" s="227">
        <v>43281</v>
      </c>
      <c r="F7069" s="228">
        <v>113968.39</v>
      </c>
      <c r="G7069" s="229">
        <v>1.4E-2</v>
      </c>
    </row>
    <row r="7070" spans="1:7" x14ac:dyDescent="0.25">
      <c r="A7070" s="160" t="s">
        <v>8287</v>
      </c>
      <c r="B7070" s="160" t="s">
        <v>8294</v>
      </c>
      <c r="E7070" s="227">
        <v>43312</v>
      </c>
      <c r="F7070" s="228">
        <v>113968.39</v>
      </c>
      <c r="G7070" s="229">
        <v>1.4E-2</v>
      </c>
    </row>
    <row r="7071" spans="1:7" x14ac:dyDescent="0.25">
      <c r="A7071" s="160" t="s">
        <v>8287</v>
      </c>
      <c r="B7071" s="160" t="s">
        <v>8295</v>
      </c>
      <c r="E7071" s="227">
        <v>43343</v>
      </c>
      <c r="F7071" s="228">
        <v>113968.39</v>
      </c>
      <c r="G7071" s="229">
        <v>1.4E-2</v>
      </c>
    </row>
    <row r="7072" spans="1:7" x14ac:dyDescent="0.25">
      <c r="A7072" s="160" t="s">
        <v>8287</v>
      </c>
      <c r="B7072" s="160" t="s">
        <v>8296</v>
      </c>
      <c r="E7072" s="227">
        <v>43373</v>
      </c>
      <c r="F7072" s="228">
        <v>113968.39</v>
      </c>
      <c r="G7072" s="229">
        <v>1.4E-2</v>
      </c>
    </row>
    <row r="7073" spans="1:7" x14ac:dyDescent="0.25">
      <c r="A7073" s="160" t="s">
        <v>8287</v>
      </c>
      <c r="B7073" s="160" t="s">
        <v>8297</v>
      </c>
      <c r="E7073" s="227">
        <v>43404</v>
      </c>
      <c r="F7073" s="228">
        <v>113968.39</v>
      </c>
      <c r="G7073" s="229">
        <v>1.4E-2</v>
      </c>
    </row>
    <row r="7074" spans="1:7" x14ac:dyDescent="0.25">
      <c r="A7074" s="160" t="s">
        <v>8287</v>
      </c>
      <c r="B7074" s="160" t="s">
        <v>8298</v>
      </c>
      <c r="E7074" s="227">
        <v>43434</v>
      </c>
      <c r="F7074" s="228">
        <v>113968.39</v>
      </c>
      <c r="G7074" s="229">
        <v>1.4E-2</v>
      </c>
    </row>
    <row r="7075" spans="1:7" x14ac:dyDescent="0.25">
      <c r="A7075" s="160" t="s">
        <v>8287</v>
      </c>
      <c r="B7075" s="160" t="s">
        <v>8299</v>
      </c>
      <c r="E7075" s="227">
        <v>43465</v>
      </c>
      <c r="F7075" s="228">
        <v>113968.39</v>
      </c>
      <c r="G7075" s="229">
        <v>1.4E-2</v>
      </c>
    </row>
    <row r="7076" spans="1:7" x14ac:dyDescent="0.25">
      <c r="A7076" s="160" t="s">
        <v>8300</v>
      </c>
      <c r="B7076" s="160" t="s">
        <v>8301</v>
      </c>
      <c r="E7076" s="227">
        <v>43131</v>
      </c>
      <c r="F7076" s="228">
        <v>331427.40999999997</v>
      </c>
      <c r="G7076" s="229">
        <v>1.4E-2</v>
      </c>
    </row>
    <row r="7077" spans="1:7" x14ac:dyDescent="0.25">
      <c r="A7077" s="160" t="s">
        <v>8300</v>
      </c>
      <c r="B7077" s="160" t="s">
        <v>8302</v>
      </c>
      <c r="E7077" s="227">
        <v>43159</v>
      </c>
      <c r="F7077" s="228">
        <v>331427.40999999997</v>
      </c>
      <c r="G7077" s="229">
        <v>1.4E-2</v>
      </c>
    </row>
    <row r="7078" spans="1:7" x14ac:dyDescent="0.25">
      <c r="A7078" s="160" t="s">
        <v>8300</v>
      </c>
      <c r="B7078" s="160" t="s">
        <v>8303</v>
      </c>
      <c r="E7078" s="227">
        <v>43190</v>
      </c>
      <c r="F7078" s="228">
        <v>331427.40999999997</v>
      </c>
      <c r="G7078" s="229">
        <v>1.4E-2</v>
      </c>
    </row>
    <row r="7079" spans="1:7" x14ac:dyDescent="0.25">
      <c r="A7079" s="160" t="s">
        <v>8300</v>
      </c>
      <c r="B7079" s="160" t="s">
        <v>8304</v>
      </c>
      <c r="E7079" s="227">
        <v>43220</v>
      </c>
      <c r="F7079" s="228">
        <v>331427.40999999997</v>
      </c>
      <c r="G7079" s="229">
        <v>1.4E-2</v>
      </c>
    </row>
    <row r="7080" spans="1:7" x14ac:dyDescent="0.25">
      <c r="A7080" s="160" t="s">
        <v>8300</v>
      </c>
      <c r="B7080" s="160" t="s">
        <v>8305</v>
      </c>
      <c r="E7080" s="227">
        <v>43251</v>
      </c>
      <c r="F7080" s="228">
        <v>331427.40999999997</v>
      </c>
      <c r="G7080" s="229">
        <v>1.4E-2</v>
      </c>
    </row>
    <row r="7081" spans="1:7" x14ac:dyDescent="0.25">
      <c r="A7081" s="160" t="s">
        <v>8300</v>
      </c>
      <c r="B7081" s="160" t="s">
        <v>8306</v>
      </c>
      <c r="E7081" s="227">
        <v>43281</v>
      </c>
      <c r="F7081" s="228">
        <v>331427.40999999997</v>
      </c>
      <c r="G7081" s="229">
        <v>1.4E-2</v>
      </c>
    </row>
    <row r="7082" spans="1:7" x14ac:dyDescent="0.25">
      <c r="A7082" s="160" t="s">
        <v>8300</v>
      </c>
      <c r="B7082" s="160" t="s">
        <v>8307</v>
      </c>
      <c r="E7082" s="227">
        <v>43312</v>
      </c>
      <c r="F7082" s="228">
        <v>331427.40999999997</v>
      </c>
      <c r="G7082" s="229">
        <v>1.4E-2</v>
      </c>
    </row>
    <row r="7083" spans="1:7" x14ac:dyDescent="0.25">
      <c r="A7083" s="160" t="s">
        <v>8300</v>
      </c>
      <c r="B7083" s="160" t="s">
        <v>8308</v>
      </c>
      <c r="E7083" s="227">
        <v>43343</v>
      </c>
      <c r="F7083" s="228">
        <v>331427.40999999997</v>
      </c>
      <c r="G7083" s="229">
        <v>1.4E-2</v>
      </c>
    </row>
    <row r="7084" spans="1:7" x14ac:dyDescent="0.25">
      <c r="A7084" s="160" t="s">
        <v>8300</v>
      </c>
      <c r="B7084" s="160" t="s">
        <v>8309</v>
      </c>
      <c r="E7084" s="227">
        <v>43373</v>
      </c>
      <c r="F7084" s="228">
        <v>331427.40999999997</v>
      </c>
      <c r="G7084" s="229">
        <v>1.4E-2</v>
      </c>
    </row>
    <row r="7085" spans="1:7" x14ac:dyDescent="0.25">
      <c r="A7085" s="160" t="s">
        <v>8300</v>
      </c>
      <c r="B7085" s="160" t="s">
        <v>8310</v>
      </c>
      <c r="E7085" s="227">
        <v>43404</v>
      </c>
      <c r="F7085" s="228">
        <v>331427.40999999997</v>
      </c>
      <c r="G7085" s="229">
        <v>1.4E-2</v>
      </c>
    </row>
    <row r="7086" spans="1:7" x14ac:dyDescent="0.25">
      <c r="A7086" s="160" t="s">
        <v>8300</v>
      </c>
      <c r="B7086" s="160" t="s">
        <v>8311</v>
      </c>
      <c r="E7086" s="227">
        <v>43434</v>
      </c>
      <c r="F7086" s="228">
        <v>331427.40999999997</v>
      </c>
      <c r="G7086" s="229">
        <v>1.4E-2</v>
      </c>
    </row>
    <row r="7087" spans="1:7" x14ac:dyDescent="0.25">
      <c r="A7087" s="160" t="s">
        <v>8300</v>
      </c>
      <c r="B7087" s="160" t="s">
        <v>8312</v>
      </c>
      <c r="E7087" s="227">
        <v>43465</v>
      </c>
      <c r="F7087" s="228">
        <v>331427.40999999997</v>
      </c>
      <c r="G7087" s="229">
        <v>1.4E-2</v>
      </c>
    </row>
    <row r="7088" spans="1:7" x14ac:dyDescent="0.25">
      <c r="A7088" s="160" t="s">
        <v>8313</v>
      </c>
      <c r="B7088" s="160" t="s">
        <v>8314</v>
      </c>
      <c r="E7088" s="227">
        <v>43131</v>
      </c>
      <c r="F7088" s="228">
        <v>568185.43000000005</v>
      </c>
      <c r="G7088" s="229">
        <v>1.6799999999999999E-2</v>
      </c>
    </row>
    <row r="7089" spans="1:7" x14ac:dyDescent="0.25">
      <c r="A7089" s="160" t="s">
        <v>8313</v>
      </c>
      <c r="B7089" s="160" t="s">
        <v>8315</v>
      </c>
      <c r="E7089" s="227">
        <v>43159</v>
      </c>
      <c r="F7089" s="228">
        <v>568185.43000000005</v>
      </c>
      <c r="G7089" s="229">
        <v>1.6799999999999999E-2</v>
      </c>
    </row>
    <row r="7090" spans="1:7" x14ac:dyDescent="0.25">
      <c r="A7090" s="160" t="s">
        <v>8313</v>
      </c>
      <c r="B7090" s="160" t="s">
        <v>8316</v>
      </c>
      <c r="E7090" s="227">
        <v>43190</v>
      </c>
      <c r="F7090" s="228">
        <v>568185.43000000005</v>
      </c>
      <c r="G7090" s="229">
        <v>1.6799999999999999E-2</v>
      </c>
    </row>
    <row r="7091" spans="1:7" x14ac:dyDescent="0.25">
      <c r="A7091" s="160" t="s">
        <v>8313</v>
      </c>
      <c r="B7091" s="160" t="s">
        <v>8317</v>
      </c>
      <c r="E7091" s="227">
        <v>43220</v>
      </c>
      <c r="F7091" s="228">
        <v>568185.43000000005</v>
      </c>
      <c r="G7091" s="229">
        <v>1.6799999999999999E-2</v>
      </c>
    </row>
    <row r="7092" spans="1:7" x14ac:dyDescent="0.25">
      <c r="A7092" s="160" t="s">
        <v>8313</v>
      </c>
      <c r="B7092" s="160" t="s">
        <v>8318</v>
      </c>
      <c r="E7092" s="227">
        <v>43251</v>
      </c>
      <c r="F7092" s="228">
        <v>568185.43000000005</v>
      </c>
      <c r="G7092" s="229">
        <v>1.6799999999999999E-2</v>
      </c>
    </row>
    <row r="7093" spans="1:7" x14ac:dyDescent="0.25">
      <c r="A7093" s="160" t="s">
        <v>8313</v>
      </c>
      <c r="B7093" s="160" t="s">
        <v>8319</v>
      </c>
      <c r="E7093" s="227">
        <v>43281</v>
      </c>
      <c r="F7093" s="228">
        <v>568185.43000000005</v>
      </c>
      <c r="G7093" s="229">
        <v>1.6799999999999999E-2</v>
      </c>
    </row>
    <row r="7094" spans="1:7" x14ac:dyDescent="0.25">
      <c r="A7094" s="160" t="s">
        <v>8313</v>
      </c>
      <c r="B7094" s="160" t="s">
        <v>8320</v>
      </c>
      <c r="E7094" s="227">
        <v>43312</v>
      </c>
      <c r="F7094" s="228">
        <v>568185.43000000005</v>
      </c>
      <c r="G7094" s="229">
        <v>1.6799999999999999E-2</v>
      </c>
    </row>
    <row r="7095" spans="1:7" x14ac:dyDescent="0.25">
      <c r="A7095" s="160" t="s">
        <v>8313</v>
      </c>
      <c r="B7095" s="160" t="s">
        <v>8321</v>
      </c>
      <c r="E7095" s="227">
        <v>43343</v>
      </c>
      <c r="F7095" s="228">
        <v>568185.43000000005</v>
      </c>
      <c r="G7095" s="229">
        <v>1.6799999999999999E-2</v>
      </c>
    </row>
    <row r="7096" spans="1:7" x14ac:dyDescent="0.25">
      <c r="A7096" s="160" t="s">
        <v>8313</v>
      </c>
      <c r="B7096" s="160" t="s">
        <v>8322</v>
      </c>
      <c r="E7096" s="227">
        <v>43373</v>
      </c>
      <c r="F7096" s="228">
        <v>568185.43000000005</v>
      </c>
      <c r="G7096" s="229">
        <v>1.6799999999999999E-2</v>
      </c>
    </row>
    <row r="7097" spans="1:7" x14ac:dyDescent="0.25">
      <c r="A7097" s="160" t="s">
        <v>8313</v>
      </c>
      <c r="B7097" s="160" t="s">
        <v>8323</v>
      </c>
      <c r="E7097" s="227">
        <v>43404</v>
      </c>
      <c r="F7097" s="228">
        <v>568185.43000000005</v>
      </c>
      <c r="G7097" s="229">
        <v>1.6799999999999999E-2</v>
      </c>
    </row>
    <row r="7098" spans="1:7" x14ac:dyDescent="0.25">
      <c r="A7098" s="160" t="s">
        <v>8313</v>
      </c>
      <c r="B7098" s="160" t="s">
        <v>8324</v>
      </c>
      <c r="E7098" s="227">
        <v>43434</v>
      </c>
      <c r="F7098" s="228">
        <v>568185.43000000005</v>
      </c>
      <c r="G7098" s="229">
        <v>1.6799999999999999E-2</v>
      </c>
    </row>
    <row r="7099" spans="1:7" x14ac:dyDescent="0.25">
      <c r="A7099" s="160" t="s">
        <v>8313</v>
      </c>
      <c r="B7099" s="160" t="s">
        <v>8325</v>
      </c>
      <c r="E7099" s="227">
        <v>43465</v>
      </c>
      <c r="F7099" s="228">
        <v>568185.43000000005</v>
      </c>
      <c r="G7099" s="229">
        <v>1.6799999999999999E-2</v>
      </c>
    </row>
    <row r="7100" spans="1:7" x14ac:dyDescent="0.25">
      <c r="A7100" s="160" t="s">
        <v>8326</v>
      </c>
      <c r="B7100" s="160" t="s">
        <v>8327</v>
      </c>
      <c r="E7100" s="227">
        <v>43131</v>
      </c>
      <c r="F7100" s="228">
        <v>0</v>
      </c>
      <c r="G7100" s="229">
        <v>1.6799999999999999E-2</v>
      </c>
    </row>
    <row r="7101" spans="1:7" x14ac:dyDescent="0.25">
      <c r="A7101" s="160" t="s">
        <v>8326</v>
      </c>
      <c r="B7101" s="160" t="s">
        <v>8328</v>
      </c>
      <c r="E7101" s="227">
        <v>43159</v>
      </c>
      <c r="F7101" s="228">
        <v>0</v>
      </c>
      <c r="G7101" s="229">
        <v>1.6799999999999999E-2</v>
      </c>
    </row>
    <row r="7102" spans="1:7" x14ac:dyDescent="0.25">
      <c r="A7102" s="160" t="s">
        <v>8326</v>
      </c>
      <c r="B7102" s="160" t="s">
        <v>8329</v>
      </c>
      <c r="E7102" s="227">
        <v>43190</v>
      </c>
      <c r="F7102" s="228">
        <v>0</v>
      </c>
      <c r="G7102" s="229">
        <v>1.6799999999999999E-2</v>
      </c>
    </row>
    <row r="7103" spans="1:7" x14ac:dyDescent="0.25">
      <c r="A7103" s="160" t="s">
        <v>8326</v>
      </c>
      <c r="B7103" s="160" t="s">
        <v>8330</v>
      </c>
      <c r="E7103" s="227">
        <v>43220</v>
      </c>
      <c r="F7103" s="228">
        <v>0</v>
      </c>
      <c r="G7103" s="229">
        <v>1.6799999999999999E-2</v>
      </c>
    </row>
    <row r="7104" spans="1:7" x14ac:dyDescent="0.25">
      <c r="A7104" s="160" t="s">
        <v>8326</v>
      </c>
      <c r="B7104" s="160" t="s">
        <v>8331</v>
      </c>
      <c r="E7104" s="227">
        <v>43251</v>
      </c>
      <c r="F7104" s="228">
        <v>0</v>
      </c>
      <c r="G7104" s="229">
        <v>1.6799999999999999E-2</v>
      </c>
    </row>
    <row r="7105" spans="1:7" x14ac:dyDescent="0.25">
      <c r="A7105" s="160" t="s">
        <v>8326</v>
      </c>
      <c r="B7105" s="160" t="s">
        <v>8332</v>
      </c>
      <c r="E7105" s="227">
        <v>43281</v>
      </c>
      <c r="F7105" s="228">
        <v>0</v>
      </c>
      <c r="G7105" s="229">
        <v>1.6799999999999999E-2</v>
      </c>
    </row>
    <row r="7106" spans="1:7" x14ac:dyDescent="0.25">
      <c r="A7106" s="160" t="s">
        <v>8326</v>
      </c>
      <c r="B7106" s="160" t="s">
        <v>8333</v>
      </c>
      <c r="E7106" s="227">
        <v>43312</v>
      </c>
      <c r="F7106" s="228">
        <v>0</v>
      </c>
      <c r="G7106" s="229">
        <v>1.6799999999999999E-2</v>
      </c>
    </row>
    <row r="7107" spans="1:7" x14ac:dyDescent="0.25">
      <c r="A7107" s="160" t="s">
        <v>8326</v>
      </c>
      <c r="B7107" s="160" t="s">
        <v>8334</v>
      </c>
      <c r="E7107" s="227">
        <v>43343</v>
      </c>
      <c r="F7107" s="228">
        <v>0</v>
      </c>
      <c r="G7107" s="229">
        <v>1.6799999999999999E-2</v>
      </c>
    </row>
    <row r="7108" spans="1:7" x14ac:dyDescent="0.25">
      <c r="A7108" s="160" t="s">
        <v>8326</v>
      </c>
      <c r="B7108" s="160" t="s">
        <v>8335</v>
      </c>
      <c r="E7108" s="227">
        <v>43373</v>
      </c>
      <c r="F7108" s="228">
        <v>0</v>
      </c>
      <c r="G7108" s="229">
        <v>1.6799999999999999E-2</v>
      </c>
    </row>
    <row r="7109" spans="1:7" x14ac:dyDescent="0.25">
      <c r="A7109" s="160" t="s">
        <v>8326</v>
      </c>
      <c r="B7109" s="160" t="s">
        <v>8336</v>
      </c>
      <c r="E7109" s="227">
        <v>43404</v>
      </c>
      <c r="F7109" s="228">
        <v>0</v>
      </c>
      <c r="G7109" s="229">
        <v>1.6799999999999999E-2</v>
      </c>
    </row>
    <row r="7110" spans="1:7" x14ac:dyDescent="0.25">
      <c r="A7110" s="160" t="s">
        <v>8326</v>
      </c>
      <c r="B7110" s="160" t="s">
        <v>8337</v>
      </c>
      <c r="E7110" s="227">
        <v>43434</v>
      </c>
      <c r="F7110" s="228">
        <v>0</v>
      </c>
      <c r="G7110" s="229">
        <v>1.6799999999999999E-2</v>
      </c>
    </row>
    <row r="7111" spans="1:7" x14ac:dyDescent="0.25">
      <c r="A7111" s="160" t="s">
        <v>8326</v>
      </c>
      <c r="B7111" s="160" t="s">
        <v>8338</v>
      </c>
      <c r="E7111" s="227">
        <v>43465</v>
      </c>
      <c r="F7111" s="228">
        <v>0</v>
      </c>
      <c r="G7111" s="229">
        <v>1.6799999999999999E-2</v>
      </c>
    </row>
    <row r="7112" spans="1:7" x14ac:dyDescent="0.25">
      <c r="A7112" s="160" t="s">
        <v>8339</v>
      </c>
      <c r="B7112" s="160" t="s">
        <v>8340</v>
      </c>
      <c r="E7112" s="227">
        <v>43131</v>
      </c>
      <c r="F7112" s="228">
        <v>0</v>
      </c>
      <c r="G7112" s="229">
        <v>1.6799999999999999E-2</v>
      </c>
    </row>
    <row r="7113" spans="1:7" x14ac:dyDescent="0.25">
      <c r="A7113" s="160" t="s">
        <v>8339</v>
      </c>
      <c r="B7113" s="160" t="s">
        <v>8341</v>
      </c>
      <c r="E7113" s="227">
        <v>43159</v>
      </c>
      <c r="F7113" s="228">
        <v>0</v>
      </c>
      <c r="G7113" s="229">
        <v>1.6799999999999999E-2</v>
      </c>
    </row>
    <row r="7114" spans="1:7" x14ac:dyDescent="0.25">
      <c r="A7114" s="160" t="s">
        <v>8339</v>
      </c>
      <c r="B7114" s="160" t="s">
        <v>8342</v>
      </c>
      <c r="E7114" s="227">
        <v>43190</v>
      </c>
      <c r="F7114" s="228">
        <v>0</v>
      </c>
      <c r="G7114" s="229">
        <v>1.6799999999999999E-2</v>
      </c>
    </row>
    <row r="7115" spans="1:7" x14ac:dyDescent="0.25">
      <c r="A7115" s="160" t="s">
        <v>8339</v>
      </c>
      <c r="B7115" s="160" t="s">
        <v>8343</v>
      </c>
      <c r="E7115" s="227">
        <v>43220</v>
      </c>
      <c r="F7115" s="228">
        <v>0</v>
      </c>
      <c r="G7115" s="229">
        <v>1.6799999999999999E-2</v>
      </c>
    </row>
    <row r="7116" spans="1:7" x14ac:dyDescent="0.25">
      <c r="A7116" s="160" t="s">
        <v>8339</v>
      </c>
      <c r="B7116" s="160" t="s">
        <v>8344</v>
      </c>
      <c r="E7116" s="227">
        <v>43251</v>
      </c>
      <c r="F7116" s="228">
        <v>0</v>
      </c>
      <c r="G7116" s="229">
        <v>1.6799999999999999E-2</v>
      </c>
    </row>
    <row r="7117" spans="1:7" x14ac:dyDescent="0.25">
      <c r="A7117" s="160" t="s">
        <v>8339</v>
      </c>
      <c r="B7117" s="160" t="s">
        <v>8345</v>
      </c>
      <c r="E7117" s="227">
        <v>43281</v>
      </c>
      <c r="F7117" s="228">
        <v>0</v>
      </c>
      <c r="G7117" s="229">
        <v>1.6799999999999999E-2</v>
      </c>
    </row>
    <row r="7118" spans="1:7" x14ac:dyDescent="0.25">
      <c r="A7118" s="160" t="s">
        <v>8339</v>
      </c>
      <c r="B7118" s="160" t="s">
        <v>8346</v>
      </c>
      <c r="E7118" s="227">
        <v>43312</v>
      </c>
      <c r="F7118" s="228">
        <v>0</v>
      </c>
      <c r="G7118" s="229">
        <v>1.6799999999999999E-2</v>
      </c>
    </row>
    <row r="7119" spans="1:7" x14ac:dyDescent="0.25">
      <c r="A7119" s="160" t="s">
        <v>8339</v>
      </c>
      <c r="B7119" s="160" t="s">
        <v>8347</v>
      </c>
      <c r="E7119" s="227">
        <v>43343</v>
      </c>
      <c r="F7119" s="228">
        <v>0</v>
      </c>
      <c r="G7119" s="229">
        <v>1.6799999999999999E-2</v>
      </c>
    </row>
    <row r="7120" spans="1:7" x14ac:dyDescent="0.25">
      <c r="A7120" s="160" t="s">
        <v>8339</v>
      </c>
      <c r="B7120" s="160" t="s">
        <v>8348</v>
      </c>
      <c r="E7120" s="227">
        <v>43373</v>
      </c>
      <c r="F7120" s="228">
        <v>0</v>
      </c>
      <c r="G7120" s="229">
        <v>1.6799999999999999E-2</v>
      </c>
    </row>
    <row r="7121" spans="1:7" x14ac:dyDescent="0.25">
      <c r="A7121" s="160" t="s">
        <v>8339</v>
      </c>
      <c r="B7121" s="160" t="s">
        <v>8349</v>
      </c>
      <c r="E7121" s="227">
        <v>43404</v>
      </c>
      <c r="F7121" s="228">
        <v>0</v>
      </c>
      <c r="G7121" s="229">
        <v>1.6799999999999999E-2</v>
      </c>
    </row>
    <row r="7122" spans="1:7" x14ac:dyDescent="0.25">
      <c r="A7122" s="160" t="s">
        <v>8339</v>
      </c>
      <c r="B7122" s="160" t="s">
        <v>8350</v>
      </c>
      <c r="E7122" s="227">
        <v>43434</v>
      </c>
      <c r="F7122" s="228">
        <v>0</v>
      </c>
      <c r="G7122" s="229">
        <v>1.6799999999999999E-2</v>
      </c>
    </row>
    <row r="7123" spans="1:7" x14ac:dyDescent="0.25">
      <c r="A7123" s="160" t="s">
        <v>8339</v>
      </c>
      <c r="B7123" s="160" t="s">
        <v>8351</v>
      </c>
      <c r="E7123" s="227">
        <v>43465</v>
      </c>
      <c r="F7123" s="228">
        <v>0</v>
      </c>
      <c r="G7123" s="229">
        <v>1.6799999999999999E-2</v>
      </c>
    </row>
    <row r="7124" spans="1:7" x14ac:dyDescent="0.25">
      <c r="A7124" s="160" t="s">
        <v>8352</v>
      </c>
      <c r="B7124" s="160" t="s">
        <v>8353</v>
      </c>
      <c r="E7124" s="227">
        <v>43131</v>
      </c>
      <c r="F7124" s="228">
        <v>3556715.65</v>
      </c>
      <c r="G7124" s="229">
        <v>0</v>
      </c>
    </row>
    <row r="7125" spans="1:7" x14ac:dyDescent="0.25">
      <c r="A7125" s="160" t="s">
        <v>8352</v>
      </c>
      <c r="B7125" s="160" t="s">
        <v>8354</v>
      </c>
      <c r="E7125" s="227">
        <v>43159</v>
      </c>
      <c r="F7125" s="228">
        <v>3549809.4</v>
      </c>
      <c r="G7125" s="229">
        <v>0</v>
      </c>
    </row>
    <row r="7126" spans="1:7" x14ac:dyDescent="0.25">
      <c r="A7126" s="160" t="s">
        <v>8352</v>
      </c>
      <c r="B7126" s="160" t="s">
        <v>8355</v>
      </c>
      <c r="E7126" s="227">
        <v>43190</v>
      </c>
      <c r="F7126" s="228">
        <v>3542903.14</v>
      </c>
      <c r="G7126" s="229">
        <v>0</v>
      </c>
    </row>
    <row r="7127" spans="1:7" x14ac:dyDescent="0.25">
      <c r="A7127" s="160" t="s">
        <v>8352</v>
      </c>
      <c r="B7127" s="160" t="s">
        <v>8356</v>
      </c>
      <c r="E7127" s="227">
        <v>43220</v>
      </c>
      <c r="F7127" s="228">
        <v>3535996.89</v>
      </c>
      <c r="G7127" s="229">
        <v>0</v>
      </c>
    </row>
    <row r="7128" spans="1:7" x14ac:dyDescent="0.25">
      <c r="A7128" s="160" t="s">
        <v>8352</v>
      </c>
      <c r="B7128" s="160" t="s">
        <v>8357</v>
      </c>
      <c r="E7128" s="227">
        <v>43251</v>
      </c>
      <c r="F7128" s="228">
        <v>3529090.63</v>
      </c>
      <c r="G7128" s="229">
        <v>0</v>
      </c>
    </row>
    <row r="7129" spans="1:7" x14ac:dyDescent="0.25">
      <c r="A7129" s="160" t="s">
        <v>8352</v>
      </c>
      <c r="B7129" s="160" t="s">
        <v>8358</v>
      </c>
      <c r="E7129" s="227">
        <v>43281</v>
      </c>
      <c r="F7129" s="228">
        <v>3522184.38</v>
      </c>
      <c r="G7129" s="229">
        <v>0</v>
      </c>
    </row>
    <row r="7130" spans="1:7" x14ac:dyDescent="0.25">
      <c r="A7130" s="160" t="s">
        <v>8352</v>
      </c>
      <c r="B7130" s="160" t="s">
        <v>8359</v>
      </c>
      <c r="E7130" s="227">
        <v>43312</v>
      </c>
      <c r="F7130" s="228">
        <v>3515278.15</v>
      </c>
      <c r="G7130" s="229">
        <v>0</v>
      </c>
    </row>
    <row r="7131" spans="1:7" x14ac:dyDescent="0.25">
      <c r="A7131" s="160" t="s">
        <v>8352</v>
      </c>
      <c r="B7131" s="160" t="s">
        <v>8360</v>
      </c>
      <c r="E7131" s="227">
        <v>43343</v>
      </c>
      <c r="F7131" s="228">
        <v>3508371.89</v>
      </c>
      <c r="G7131" s="229">
        <v>0</v>
      </c>
    </row>
    <row r="7132" spans="1:7" x14ac:dyDescent="0.25">
      <c r="A7132" s="160" t="s">
        <v>8352</v>
      </c>
      <c r="B7132" s="160" t="s">
        <v>8361</v>
      </c>
      <c r="E7132" s="227">
        <v>43373</v>
      </c>
      <c r="F7132" s="228">
        <v>3501465.66</v>
      </c>
      <c r="G7132" s="229">
        <v>0</v>
      </c>
    </row>
    <row r="7133" spans="1:7" x14ac:dyDescent="0.25">
      <c r="A7133" s="160" t="s">
        <v>8352</v>
      </c>
      <c r="B7133" s="160" t="s">
        <v>8362</v>
      </c>
      <c r="E7133" s="227">
        <v>43404</v>
      </c>
      <c r="F7133" s="228">
        <v>3494559.4</v>
      </c>
      <c r="G7133" s="229">
        <v>0</v>
      </c>
    </row>
    <row r="7134" spans="1:7" x14ac:dyDescent="0.25">
      <c r="A7134" s="160" t="s">
        <v>8352</v>
      </c>
      <c r="B7134" s="160" t="s">
        <v>8363</v>
      </c>
      <c r="E7134" s="227">
        <v>43434</v>
      </c>
      <c r="F7134" s="228">
        <v>3487653.17</v>
      </c>
      <c r="G7134" s="229">
        <v>0</v>
      </c>
    </row>
    <row r="7135" spans="1:7" x14ac:dyDescent="0.25">
      <c r="A7135" s="160" t="s">
        <v>8352</v>
      </c>
      <c r="B7135" s="160" t="s">
        <v>8364</v>
      </c>
      <c r="E7135" s="227">
        <v>43465</v>
      </c>
      <c r="F7135" s="228">
        <v>3822983.26</v>
      </c>
      <c r="G7135" s="229">
        <v>0</v>
      </c>
    </row>
    <row r="7136" spans="1:7" x14ac:dyDescent="0.25">
      <c r="A7136" s="160" t="s">
        <v>8365</v>
      </c>
      <c r="B7136" s="160" t="s">
        <v>8366</v>
      </c>
      <c r="E7136" s="227">
        <v>43131</v>
      </c>
      <c r="F7136" s="228">
        <v>8020.92</v>
      </c>
      <c r="G7136" s="229">
        <v>1.46E-2</v>
      </c>
    </row>
    <row r="7137" spans="1:7" x14ac:dyDescent="0.25">
      <c r="A7137" s="160" t="s">
        <v>8365</v>
      </c>
      <c r="B7137" s="160" t="s">
        <v>8367</v>
      </c>
      <c r="E7137" s="227">
        <v>43159</v>
      </c>
      <c r="F7137" s="228">
        <v>8020.92</v>
      </c>
      <c r="G7137" s="229">
        <v>1.46E-2</v>
      </c>
    </row>
    <row r="7138" spans="1:7" x14ac:dyDescent="0.25">
      <c r="A7138" s="160" t="s">
        <v>8365</v>
      </c>
      <c r="B7138" s="160" t="s">
        <v>8368</v>
      </c>
      <c r="E7138" s="227">
        <v>43190</v>
      </c>
      <c r="F7138" s="228">
        <v>8020.92</v>
      </c>
      <c r="G7138" s="229">
        <v>1.46E-2</v>
      </c>
    </row>
    <row r="7139" spans="1:7" x14ac:dyDescent="0.25">
      <c r="A7139" s="160" t="s">
        <v>8365</v>
      </c>
      <c r="B7139" s="160" t="s">
        <v>8369</v>
      </c>
      <c r="E7139" s="227">
        <v>43220</v>
      </c>
      <c r="F7139" s="228">
        <v>8020.92</v>
      </c>
      <c r="G7139" s="229">
        <v>1.46E-2</v>
      </c>
    </row>
    <row r="7140" spans="1:7" x14ac:dyDescent="0.25">
      <c r="A7140" s="160" t="s">
        <v>8365</v>
      </c>
      <c r="B7140" s="160" t="s">
        <v>8370</v>
      </c>
      <c r="E7140" s="227">
        <v>43251</v>
      </c>
      <c r="F7140" s="228">
        <v>8020.92</v>
      </c>
      <c r="G7140" s="229">
        <v>1.46E-2</v>
      </c>
    </row>
    <row r="7141" spans="1:7" x14ac:dyDescent="0.25">
      <c r="A7141" s="160" t="s">
        <v>8365</v>
      </c>
      <c r="B7141" s="160" t="s">
        <v>8371</v>
      </c>
      <c r="E7141" s="227">
        <v>43281</v>
      </c>
      <c r="F7141" s="228">
        <v>8020.92</v>
      </c>
      <c r="G7141" s="229">
        <v>1.46E-2</v>
      </c>
    </row>
    <row r="7142" spans="1:7" x14ac:dyDescent="0.25">
      <c r="A7142" s="160" t="s">
        <v>8365</v>
      </c>
      <c r="B7142" s="160" t="s">
        <v>8372</v>
      </c>
      <c r="E7142" s="227">
        <v>43312</v>
      </c>
      <c r="F7142" s="228">
        <v>8020.92</v>
      </c>
      <c r="G7142" s="229">
        <v>1.46E-2</v>
      </c>
    </row>
    <row r="7143" spans="1:7" x14ac:dyDescent="0.25">
      <c r="A7143" s="160" t="s">
        <v>8365</v>
      </c>
      <c r="B7143" s="160" t="s">
        <v>8373</v>
      </c>
      <c r="E7143" s="227">
        <v>43343</v>
      </c>
      <c r="F7143" s="228">
        <v>8020.92</v>
      </c>
      <c r="G7143" s="229">
        <v>1.46E-2</v>
      </c>
    </row>
    <row r="7144" spans="1:7" x14ac:dyDescent="0.25">
      <c r="A7144" s="160" t="s">
        <v>8365</v>
      </c>
      <c r="B7144" s="160" t="s">
        <v>8374</v>
      </c>
      <c r="E7144" s="227">
        <v>43373</v>
      </c>
      <c r="F7144" s="228">
        <v>8020.92</v>
      </c>
      <c r="G7144" s="229">
        <v>1.46E-2</v>
      </c>
    </row>
    <row r="7145" spans="1:7" x14ac:dyDescent="0.25">
      <c r="A7145" s="160" t="s">
        <v>8365</v>
      </c>
      <c r="B7145" s="160" t="s">
        <v>8375</v>
      </c>
      <c r="E7145" s="227">
        <v>43404</v>
      </c>
      <c r="F7145" s="228">
        <v>8020.92</v>
      </c>
      <c r="G7145" s="229">
        <v>1.46E-2</v>
      </c>
    </row>
    <row r="7146" spans="1:7" x14ac:dyDescent="0.25">
      <c r="A7146" s="160" t="s">
        <v>8365</v>
      </c>
      <c r="B7146" s="160" t="s">
        <v>8376</v>
      </c>
      <c r="E7146" s="227">
        <v>43434</v>
      </c>
      <c r="F7146" s="228">
        <v>8020.92</v>
      </c>
      <c r="G7146" s="229">
        <v>1.46E-2</v>
      </c>
    </row>
    <row r="7147" spans="1:7" x14ac:dyDescent="0.25">
      <c r="A7147" s="160" t="s">
        <v>8365</v>
      </c>
      <c r="B7147" s="160" t="s">
        <v>8377</v>
      </c>
      <c r="E7147" s="227">
        <v>43465</v>
      </c>
      <c r="F7147" s="228">
        <v>8020.92</v>
      </c>
      <c r="G7147" s="229">
        <v>1.46E-2</v>
      </c>
    </row>
    <row r="7148" spans="1:7" x14ac:dyDescent="0.25">
      <c r="A7148" s="160" t="s">
        <v>8378</v>
      </c>
      <c r="B7148" s="160" t="s">
        <v>8379</v>
      </c>
      <c r="E7148" s="227">
        <v>43131</v>
      </c>
      <c r="F7148" s="228">
        <v>0</v>
      </c>
      <c r="G7148" s="229">
        <v>1.46E-2</v>
      </c>
    </row>
    <row r="7149" spans="1:7" x14ac:dyDescent="0.25">
      <c r="A7149" s="160" t="s">
        <v>8378</v>
      </c>
      <c r="B7149" s="160" t="s">
        <v>8380</v>
      </c>
      <c r="E7149" s="227">
        <v>43159</v>
      </c>
      <c r="F7149" s="228">
        <v>0</v>
      </c>
      <c r="G7149" s="229">
        <v>1.46E-2</v>
      </c>
    </row>
    <row r="7150" spans="1:7" x14ac:dyDescent="0.25">
      <c r="A7150" s="160" t="s">
        <v>8378</v>
      </c>
      <c r="B7150" s="160" t="s">
        <v>8381</v>
      </c>
      <c r="E7150" s="227">
        <v>43190</v>
      </c>
      <c r="F7150" s="228">
        <v>0</v>
      </c>
      <c r="G7150" s="229">
        <v>1.46E-2</v>
      </c>
    </row>
    <row r="7151" spans="1:7" x14ac:dyDescent="0.25">
      <c r="A7151" s="160" t="s">
        <v>8378</v>
      </c>
      <c r="B7151" s="160" t="s">
        <v>8382</v>
      </c>
      <c r="E7151" s="227">
        <v>43220</v>
      </c>
      <c r="F7151" s="228">
        <v>0</v>
      </c>
      <c r="G7151" s="229">
        <v>1.46E-2</v>
      </c>
    </row>
    <row r="7152" spans="1:7" x14ac:dyDescent="0.25">
      <c r="A7152" s="160" t="s">
        <v>8378</v>
      </c>
      <c r="B7152" s="160" t="s">
        <v>8383</v>
      </c>
      <c r="E7152" s="227">
        <v>43251</v>
      </c>
      <c r="F7152" s="228">
        <v>0</v>
      </c>
      <c r="G7152" s="229">
        <v>1.46E-2</v>
      </c>
    </row>
    <row r="7153" spans="1:7" x14ac:dyDescent="0.25">
      <c r="A7153" s="160" t="s">
        <v>8378</v>
      </c>
      <c r="B7153" s="160" t="s">
        <v>8384</v>
      </c>
      <c r="E7153" s="227">
        <v>43281</v>
      </c>
      <c r="F7153" s="228">
        <v>0</v>
      </c>
      <c r="G7153" s="229">
        <v>1.46E-2</v>
      </c>
    </row>
    <row r="7154" spans="1:7" x14ac:dyDescent="0.25">
      <c r="A7154" s="160" t="s">
        <v>8378</v>
      </c>
      <c r="B7154" s="160" t="s">
        <v>8385</v>
      </c>
      <c r="E7154" s="227">
        <v>43312</v>
      </c>
      <c r="F7154" s="228">
        <v>0</v>
      </c>
      <c r="G7154" s="229">
        <v>1.46E-2</v>
      </c>
    </row>
    <row r="7155" spans="1:7" x14ac:dyDescent="0.25">
      <c r="A7155" s="160" t="s">
        <v>8378</v>
      </c>
      <c r="B7155" s="160" t="s">
        <v>8386</v>
      </c>
      <c r="E7155" s="227">
        <v>43343</v>
      </c>
      <c r="F7155" s="228">
        <v>0</v>
      </c>
      <c r="G7155" s="229">
        <v>1.46E-2</v>
      </c>
    </row>
    <row r="7156" spans="1:7" x14ac:dyDescent="0.25">
      <c r="A7156" s="160" t="s">
        <v>8378</v>
      </c>
      <c r="B7156" s="160" t="s">
        <v>8387</v>
      </c>
      <c r="E7156" s="227">
        <v>43373</v>
      </c>
      <c r="F7156" s="228">
        <v>0</v>
      </c>
      <c r="G7156" s="229">
        <v>1.46E-2</v>
      </c>
    </row>
    <row r="7157" spans="1:7" x14ac:dyDescent="0.25">
      <c r="A7157" s="160" t="s">
        <v>8378</v>
      </c>
      <c r="B7157" s="160" t="s">
        <v>8388</v>
      </c>
      <c r="E7157" s="227">
        <v>43404</v>
      </c>
      <c r="F7157" s="228">
        <v>0</v>
      </c>
      <c r="G7157" s="229">
        <v>1.46E-2</v>
      </c>
    </row>
    <row r="7158" spans="1:7" x14ac:dyDescent="0.25">
      <c r="A7158" s="160" t="s">
        <v>8378</v>
      </c>
      <c r="B7158" s="160" t="s">
        <v>8389</v>
      </c>
      <c r="E7158" s="227">
        <v>43434</v>
      </c>
      <c r="F7158" s="228">
        <v>0</v>
      </c>
      <c r="G7158" s="229">
        <v>1.46E-2</v>
      </c>
    </row>
    <row r="7159" spans="1:7" x14ac:dyDescent="0.25">
      <c r="A7159" s="160" t="s">
        <v>8378</v>
      </c>
      <c r="B7159" s="160" t="s">
        <v>8390</v>
      </c>
      <c r="E7159" s="227">
        <v>43465</v>
      </c>
      <c r="F7159" s="228">
        <v>0</v>
      </c>
      <c r="G7159" s="229">
        <v>1.46E-2</v>
      </c>
    </row>
    <row r="7160" spans="1:7" x14ac:dyDescent="0.25">
      <c r="A7160" s="160" t="s">
        <v>8391</v>
      </c>
      <c r="B7160" s="160" t="s">
        <v>8392</v>
      </c>
      <c r="E7160" s="227">
        <v>43131</v>
      </c>
      <c r="F7160" s="228">
        <v>0</v>
      </c>
      <c r="G7160" s="229">
        <v>1.1299999999999999E-2</v>
      </c>
    </row>
    <row r="7161" spans="1:7" x14ac:dyDescent="0.25">
      <c r="A7161" s="160" t="s">
        <v>8391</v>
      </c>
      <c r="B7161" s="160" t="s">
        <v>8393</v>
      </c>
      <c r="E7161" s="227">
        <v>43159</v>
      </c>
      <c r="F7161" s="228">
        <v>0</v>
      </c>
      <c r="G7161" s="229">
        <v>1.1299999999999999E-2</v>
      </c>
    </row>
    <row r="7162" spans="1:7" x14ac:dyDescent="0.25">
      <c r="A7162" s="160" t="s">
        <v>8391</v>
      </c>
      <c r="B7162" s="160" t="s">
        <v>8394</v>
      </c>
      <c r="E7162" s="227">
        <v>43190</v>
      </c>
      <c r="F7162" s="228">
        <v>0</v>
      </c>
      <c r="G7162" s="229">
        <v>1.1299999999999999E-2</v>
      </c>
    </row>
    <row r="7163" spans="1:7" x14ac:dyDescent="0.25">
      <c r="A7163" s="160" t="s">
        <v>8391</v>
      </c>
      <c r="B7163" s="160" t="s">
        <v>8395</v>
      </c>
      <c r="E7163" s="227">
        <v>43220</v>
      </c>
      <c r="F7163" s="228">
        <v>0</v>
      </c>
      <c r="G7163" s="229">
        <v>1.1299999999999999E-2</v>
      </c>
    </row>
    <row r="7164" spans="1:7" x14ac:dyDescent="0.25">
      <c r="A7164" s="160" t="s">
        <v>8391</v>
      </c>
      <c r="B7164" s="160" t="s">
        <v>8396</v>
      </c>
      <c r="E7164" s="227">
        <v>43251</v>
      </c>
      <c r="F7164" s="228">
        <v>0</v>
      </c>
      <c r="G7164" s="229">
        <v>1.1299999999999999E-2</v>
      </c>
    </row>
    <row r="7165" spans="1:7" x14ac:dyDescent="0.25">
      <c r="A7165" s="160" t="s">
        <v>8391</v>
      </c>
      <c r="B7165" s="160" t="s">
        <v>8397</v>
      </c>
      <c r="E7165" s="227">
        <v>43281</v>
      </c>
      <c r="F7165" s="228">
        <v>0</v>
      </c>
      <c r="G7165" s="229">
        <v>1.1299999999999999E-2</v>
      </c>
    </row>
    <row r="7166" spans="1:7" x14ac:dyDescent="0.25">
      <c r="A7166" s="160" t="s">
        <v>8391</v>
      </c>
      <c r="B7166" s="160" t="s">
        <v>8398</v>
      </c>
      <c r="E7166" s="227">
        <v>43312</v>
      </c>
      <c r="F7166" s="228">
        <v>0</v>
      </c>
      <c r="G7166" s="229">
        <v>1.1299999999999999E-2</v>
      </c>
    </row>
    <row r="7167" spans="1:7" x14ac:dyDescent="0.25">
      <c r="A7167" s="160" t="s">
        <v>8391</v>
      </c>
      <c r="B7167" s="160" t="s">
        <v>8399</v>
      </c>
      <c r="E7167" s="227">
        <v>43343</v>
      </c>
      <c r="F7167" s="228">
        <v>0</v>
      </c>
      <c r="G7167" s="229">
        <v>1.1299999999999999E-2</v>
      </c>
    </row>
    <row r="7168" spans="1:7" x14ac:dyDescent="0.25">
      <c r="A7168" s="160" t="s">
        <v>8391</v>
      </c>
      <c r="B7168" s="160" t="s">
        <v>8400</v>
      </c>
      <c r="E7168" s="227">
        <v>43373</v>
      </c>
      <c r="F7168" s="228">
        <v>0</v>
      </c>
      <c r="G7168" s="229">
        <v>1.1299999999999999E-2</v>
      </c>
    </row>
    <row r="7169" spans="1:7" x14ac:dyDescent="0.25">
      <c r="A7169" s="160" t="s">
        <v>8391</v>
      </c>
      <c r="B7169" s="160" t="s">
        <v>8401</v>
      </c>
      <c r="E7169" s="227">
        <v>43404</v>
      </c>
      <c r="F7169" s="228">
        <v>0</v>
      </c>
      <c r="G7169" s="229">
        <v>1.1299999999999999E-2</v>
      </c>
    </row>
    <row r="7170" spans="1:7" x14ac:dyDescent="0.25">
      <c r="A7170" s="160" t="s">
        <v>8391</v>
      </c>
      <c r="B7170" s="160" t="s">
        <v>8402</v>
      </c>
      <c r="E7170" s="227">
        <v>43434</v>
      </c>
      <c r="F7170" s="228">
        <v>0</v>
      </c>
      <c r="G7170" s="229">
        <v>1.1299999999999999E-2</v>
      </c>
    </row>
    <row r="7171" spans="1:7" x14ac:dyDescent="0.25">
      <c r="A7171" s="160" t="s">
        <v>8391</v>
      </c>
      <c r="B7171" s="160" t="s">
        <v>8403</v>
      </c>
      <c r="E7171" s="227">
        <v>43465</v>
      </c>
      <c r="F7171" s="228">
        <v>0</v>
      </c>
      <c r="G7171" s="229">
        <v>1.1299999999999999E-2</v>
      </c>
    </row>
    <row r="7172" spans="1:7" x14ac:dyDescent="0.25">
      <c r="A7172" s="160" t="s">
        <v>8404</v>
      </c>
      <c r="B7172" s="160" t="s">
        <v>8405</v>
      </c>
      <c r="E7172" s="227">
        <v>43131</v>
      </c>
      <c r="F7172" s="228">
        <v>6334424.4800000004</v>
      </c>
      <c r="G7172" s="229">
        <v>1.1299999999999999E-2</v>
      </c>
    </row>
    <row r="7173" spans="1:7" x14ac:dyDescent="0.25">
      <c r="A7173" s="160" t="s">
        <v>8404</v>
      </c>
      <c r="B7173" s="160" t="s">
        <v>8406</v>
      </c>
      <c r="E7173" s="227">
        <v>43159</v>
      </c>
      <c r="F7173" s="228">
        <v>6335019.5099999998</v>
      </c>
      <c r="G7173" s="229">
        <v>1.1299999999999999E-2</v>
      </c>
    </row>
    <row r="7174" spans="1:7" x14ac:dyDescent="0.25">
      <c r="A7174" s="160" t="s">
        <v>8404</v>
      </c>
      <c r="B7174" s="160" t="s">
        <v>8407</v>
      </c>
      <c r="E7174" s="227">
        <v>43190</v>
      </c>
      <c r="F7174" s="228">
        <v>6335019.5099999998</v>
      </c>
      <c r="G7174" s="229">
        <v>1.1299999999999999E-2</v>
      </c>
    </row>
    <row r="7175" spans="1:7" x14ac:dyDescent="0.25">
      <c r="A7175" s="160" t="s">
        <v>8404</v>
      </c>
      <c r="B7175" s="160" t="s">
        <v>8408</v>
      </c>
      <c r="E7175" s="227">
        <v>43220</v>
      </c>
      <c r="F7175" s="228">
        <v>6334702.3099999996</v>
      </c>
      <c r="G7175" s="229">
        <v>1.1299999999999999E-2</v>
      </c>
    </row>
    <row r="7176" spans="1:7" x14ac:dyDescent="0.25">
      <c r="A7176" s="160" t="s">
        <v>8404</v>
      </c>
      <c r="B7176" s="160" t="s">
        <v>8409</v>
      </c>
      <c r="E7176" s="227">
        <v>43251</v>
      </c>
      <c r="F7176" s="228">
        <v>6334702.3099999996</v>
      </c>
      <c r="G7176" s="229">
        <v>1.1299999999999999E-2</v>
      </c>
    </row>
    <row r="7177" spans="1:7" x14ac:dyDescent="0.25">
      <c r="A7177" s="160" t="s">
        <v>8404</v>
      </c>
      <c r="B7177" s="160" t="s">
        <v>8410</v>
      </c>
      <c r="E7177" s="227">
        <v>43281</v>
      </c>
      <c r="F7177" s="228">
        <v>6334702.3099999996</v>
      </c>
      <c r="G7177" s="229">
        <v>1.1299999999999999E-2</v>
      </c>
    </row>
    <row r="7178" spans="1:7" x14ac:dyDescent="0.25">
      <c r="A7178" s="160" t="s">
        <v>8404</v>
      </c>
      <c r="B7178" s="160" t="s">
        <v>8411</v>
      </c>
      <c r="E7178" s="227">
        <v>43312</v>
      </c>
      <c r="F7178" s="228">
        <v>6334702.3099999996</v>
      </c>
      <c r="G7178" s="229">
        <v>1.1299999999999999E-2</v>
      </c>
    </row>
    <row r="7179" spans="1:7" x14ac:dyDescent="0.25">
      <c r="A7179" s="160" t="s">
        <v>8404</v>
      </c>
      <c r="B7179" s="160" t="s">
        <v>8412</v>
      </c>
      <c r="E7179" s="227">
        <v>43343</v>
      </c>
      <c r="F7179" s="228">
        <v>6334702.3099999996</v>
      </c>
      <c r="G7179" s="229">
        <v>1.1299999999999999E-2</v>
      </c>
    </row>
    <row r="7180" spans="1:7" x14ac:dyDescent="0.25">
      <c r="A7180" s="160" t="s">
        <v>8404</v>
      </c>
      <c r="B7180" s="160" t="s">
        <v>8413</v>
      </c>
      <c r="E7180" s="227">
        <v>43373</v>
      </c>
      <c r="F7180" s="228">
        <v>6334702.3099999996</v>
      </c>
      <c r="G7180" s="229">
        <v>1.1299999999999999E-2</v>
      </c>
    </row>
    <row r="7181" spans="1:7" x14ac:dyDescent="0.25">
      <c r="A7181" s="160" t="s">
        <v>8404</v>
      </c>
      <c r="B7181" s="160" t="s">
        <v>8414</v>
      </c>
      <c r="E7181" s="227">
        <v>43404</v>
      </c>
      <c r="F7181" s="228">
        <v>6334702.3099999996</v>
      </c>
      <c r="G7181" s="229">
        <v>1.1299999999999999E-2</v>
      </c>
    </row>
    <row r="7182" spans="1:7" x14ac:dyDescent="0.25">
      <c r="A7182" s="160" t="s">
        <v>8404</v>
      </c>
      <c r="B7182" s="160" t="s">
        <v>8415</v>
      </c>
      <c r="E7182" s="227">
        <v>43434</v>
      </c>
      <c r="F7182" s="228">
        <v>6334702.3099999996</v>
      </c>
      <c r="G7182" s="229">
        <v>1.1299999999999999E-2</v>
      </c>
    </row>
    <row r="7183" spans="1:7" x14ac:dyDescent="0.25">
      <c r="A7183" s="160" t="s">
        <v>8404</v>
      </c>
      <c r="B7183" s="160" t="s">
        <v>8416</v>
      </c>
      <c r="E7183" s="227">
        <v>43465</v>
      </c>
      <c r="F7183" s="228">
        <v>6334702.3099999996</v>
      </c>
      <c r="G7183" s="229">
        <v>1.1299999999999999E-2</v>
      </c>
    </row>
    <row r="7184" spans="1:7" x14ac:dyDescent="0.25">
      <c r="A7184" s="160" t="s">
        <v>8417</v>
      </c>
      <c r="B7184" s="160" t="s">
        <v>8418</v>
      </c>
      <c r="E7184" s="227">
        <v>43131</v>
      </c>
      <c r="F7184" s="228">
        <v>0</v>
      </c>
      <c r="G7184" s="229">
        <v>1.1299999999999999E-2</v>
      </c>
    </row>
    <row r="7185" spans="1:7" x14ac:dyDescent="0.25">
      <c r="A7185" s="160" t="s">
        <v>8417</v>
      </c>
      <c r="B7185" s="160" t="s">
        <v>8419</v>
      </c>
      <c r="E7185" s="227">
        <v>43159</v>
      </c>
      <c r="F7185" s="228">
        <v>0</v>
      </c>
      <c r="G7185" s="229">
        <v>1.1299999999999999E-2</v>
      </c>
    </row>
    <row r="7186" spans="1:7" x14ac:dyDescent="0.25">
      <c r="A7186" s="160" t="s">
        <v>8417</v>
      </c>
      <c r="B7186" s="160" t="s">
        <v>8420</v>
      </c>
      <c r="E7186" s="227">
        <v>43190</v>
      </c>
      <c r="F7186" s="228">
        <v>0</v>
      </c>
      <c r="G7186" s="229">
        <v>1.1299999999999999E-2</v>
      </c>
    </row>
    <row r="7187" spans="1:7" x14ac:dyDescent="0.25">
      <c r="A7187" s="160" t="s">
        <v>8417</v>
      </c>
      <c r="B7187" s="160" t="s">
        <v>8421</v>
      </c>
      <c r="E7187" s="227">
        <v>43220</v>
      </c>
      <c r="F7187" s="228">
        <v>0</v>
      </c>
      <c r="G7187" s="229">
        <v>1.1299999999999999E-2</v>
      </c>
    </row>
    <row r="7188" spans="1:7" x14ac:dyDescent="0.25">
      <c r="A7188" s="160" t="s">
        <v>8417</v>
      </c>
      <c r="B7188" s="160" t="s">
        <v>8422</v>
      </c>
      <c r="E7188" s="227">
        <v>43251</v>
      </c>
      <c r="F7188" s="228">
        <v>0</v>
      </c>
      <c r="G7188" s="229">
        <v>1.1299999999999999E-2</v>
      </c>
    </row>
    <row r="7189" spans="1:7" x14ac:dyDescent="0.25">
      <c r="A7189" s="160" t="s">
        <v>8417</v>
      </c>
      <c r="B7189" s="160" t="s">
        <v>8423</v>
      </c>
      <c r="E7189" s="227">
        <v>43281</v>
      </c>
      <c r="F7189" s="228">
        <v>0</v>
      </c>
      <c r="G7189" s="229">
        <v>1.1299999999999999E-2</v>
      </c>
    </row>
    <row r="7190" spans="1:7" x14ac:dyDescent="0.25">
      <c r="A7190" s="160" t="s">
        <v>8417</v>
      </c>
      <c r="B7190" s="160" t="s">
        <v>8424</v>
      </c>
      <c r="E7190" s="227">
        <v>43312</v>
      </c>
      <c r="F7190" s="228">
        <v>0</v>
      </c>
      <c r="G7190" s="229">
        <v>1.1299999999999999E-2</v>
      </c>
    </row>
    <row r="7191" spans="1:7" x14ac:dyDescent="0.25">
      <c r="A7191" s="160" t="s">
        <v>8417</v>
      </c>
      <c r="B7191" s="160" t="s">
        <v>8425</v>
      </c>
      <c r="E7191" s="227">
        <v>43343</v>
      </c>
      <c r="F7191" s="228">
        <v>0</v>
      </c>
      <c r="G7191" s="229">
        <v>1.1299999999999999E-2</v>
      </c>
    </row>
    <row r="7192" spans="1:7" x14ac:dyDescent="0.25">
      <c r="A7192" s="160" t="s">
        <v>8417</v>
      </c>
      <c r="B7192" s="160" t="s">
        <v>8426</v>
      </c>
      <c r="E7192" s="227">
        <v>43373</v>
      </c>
      <c r="F7192" s="228">
        <v>0</v>
      </c>
      <c r="G7192" s="229">
        <v>1.1299999999999999E-2</v>
      </c>
    </row>
    <row r="7193" spans="1:7" x14ac:dyDescent="0.25">
      <c r="A7193" s="160" t="s">
        <v>8417</v>
      </c>
      <c r="B7193" s="160" t="s">
        <v>8427</v>
      </c>
      <c r="E7193" s="227">
        <v>43404</v>
      </c>
      <c r="F7193" s="228">
        <v>0</v>
      </c>
      <c r="G7193" s="229">
        <v>1.1299999999999999E-2</v>
      </c>
    </row>
    <row r="7194" spans="1:7" x14ac:dyDescent="0.25">
      <c r="A7194" s="160" t="s">
        <v>8417</v>
      </c>
      <c r="B7194" s="160" t="s">
        <v>8428</v>
      </c>
      <c r="E7194" s="227">
        <v>43434</v>
      </c>
      <c r="F7194" s="228">
        <v>0</v>
      </c>
      <c r="G7194" s="229">
        <v>1.1299999999999999E-2</v>
      </c>
    </row>
    <row r="7195" spans="1:7" x14ac:dyDescent="0.25">
      <c r="A7195" s="160" t="s">
        <v>8417</v>
      </c>
      <c r="B7195" s="160" t="s">
        <v>8429</v>
      </c>
      <c r="E7195" s="227">
        <v>43465</v>
      </c>
      <c r="F7195" s="228">
        <v>0</v>
      </c>
      <c r="G7195" s="229">
        <v>1.1299999999999999E-2</v>
      </c>
    </row>
    <row r="7196" spans="1:7" x14ac:dyDescent="0.25">
      <c r="A7196" s="160" t="s">
        <v>8430</v>
      </c>
      <c r="B7196" s="160" t="s">
        <v>8431</v>
      </c>
      <c r="E7196" s="227">
        <v>43131</v>
      </c>
      <c r="F7196" s="228">
        <v>0</v>
      </c>
      <c r="G7196" s="229">
        <v>1.7600000000000001E-2</v>
      </c>
    </row>
    <row r="7197" spans="1:7" x14ac:dyDescent="0.25">
      <c r="A7197" s="160" t="s">
        <v>8430</v>
      </c>
      <c r="B7197" s="160" t="s">
        <v>8432</v>
      </c>
      <c r="E7197" s="227">
        <v>43159</v>
      </c>
      <c r="F7197" s="228">
        <v>0</v>
      </c>
      <c r="G7197" s="229">
        <v>1.7600000000000001E-2</v>
      </c>
    </row>
    <row r="7198" spans="1:7" x14ac:dyDescent="0.25">
      <c r="A7198" s="160" t="s">
        <v>8430</v>
      </c>
      <c r="B7198" s="160" t="s">
        <v>8433</v>
      </c>
      <c r="E7198" s="227">
        <v>43190</v>
      </c>
      <c r="F7198" s="228">
        <v>0</v>
      </c>
      <c r="G7198" s="229">
        <v>1.7600000000000001E-2</v>
      </c>
    </row>
    <row r="7199" spans="1:7" x14ac:dyDescent="0.25">
      <c r="A7199" s="160" t="s">
        <v>8430</v>
      </c>
      <c r="B7199" s="160" t="s">
        <v>8434</v>
      </c>
      <c r="E7199" s="227">
        <v>43220</v>
      </c>
      <c r="F7199" s="228">
        <v>0</v>
      </c>
      <c r="G7199" s="229">
        <v>1.7600000000000001E-2</v>
      </c>
    </row>
    <row r="7200" spans="1:7" x14ac:dyDescent="0.25">
      <c r="A7200" s="160" t="s">
        <v>8430</v>
      </c>
      <c r="B7200" s="160" t="s">
        <v>8435</v>
      </c>
      <c r="E7200" s="227">
        <v>43251</v>
      </c>
      <c r="F7200" s="228">
        <v>0</v>
      </c>
      <c r="G7200" s="229">
        <v>1.7600000000000001E-2</v>
      </c>
    </row>
    <row r="7201" spans="1:7" x14ac:dyDescent="0.25">
      <c r="A7201" s="160" t="s">
        <v>8430</v>
      </c>
      <c r="B7201" s="160" t="s">
        <v>8436</v>
      </c>
      <c r="E7201" s="227">
        <v>43281</v>
      </c>
      <c r="F7201" s="228">
        <v>0</v>
      </c>
      <c r="G7201" s="229">
        <v>1.7600000000000001E-2</v>
      </c>
    </row>
    <row r="7202" spans="1:7" x14ac:dyDescent="0.25">
      <c r="A7202" s="160" t="s">
        <v>8430</v>
      </c>
      <c r="B7202" s="160" t="s">
        <v>8437</v>
      </c>
      <c r="E7202" s="227">
        <v>43312</v>
      </c>
      <c r="F7202" s="228">
        <v>0</v>
      </c>
      <c r="G7202" s="229">
        <v>1.7600000000000001E-2</v>
      </c>
    </row>
    <row r="7203" spans="1:7" x14ac:dyDescent="0.25">
      <c r="A7203" s="160" t="s">
        <v>8430</v>
      </c>
      <c r="B7203" s="160" t="s">
        <v>8438</v>
      </c>
      <c r="E7203" s="227">
        <v>43343</v>
      </c>
      <c r="F7203" s="228">
        <v>0</v>
      </c>
      <c r="G7203" s="229">
        <v>1.7600000000000001E-2</v>
      </c>
    </row>
    <row r="7204" spans="1:7" x14ac:dyDescent="0.25">
      <c r="A7204" s="160" t="s">
        <v>8430</v>
      </c>
      <c r="B7204" s="160" t="s">
        <v>8439</v>
      </c>
      <c r="E7204" s="227">
        <v>43373</v>
      </c>
      <c r="F7204" s="228">
        <v>0</v>
      </c>
      <c r="G7204" s="229">
        <v>1.7600000000000001E-2</v>
      </c>
    </row>
    <row r="7205" spans="1:7" x14ac:dyDescent="0.25">
      <c r="A7205" s="160" t="s">
        <v>8430</v>
      </c>
      <c r="B7205" s="160" t="s">
        <v>8440</v>
      </c>
      <c r="E7205" s="227">
        <v>43404</v>
      </c>
      <c r="F7205" s="228">
        <v>0</v>
      </c>
      <c r="G7205" s="229">
        <v>1.7600000000000001E-2</v>
      </c>
    </row>
    <row r="7206" spans="1:7" x14ac:dyDescent="0.25">
      <c r="A7206" s="160" t="s">
        <v>8430</v>
      </c>
      <c r="B7206" s="160" t="s">
        <v>8441</v>
      </c>
      <c r="E7206" s="227">
        <v>43434</v>
      </c>
      <c r="F7206" s="228">
        <v>0</v>
      </c>
      <c r="G7206" s="229">
        <v>1.7600000000000001E-2</v>
      </c>
    </row>
    <row r="7207" spans="1:7" x14ac:dyDescent="0.25">
      <c r="A7207" s="160" t="s">
        <v>8430</v>
      </c>
      <c r="B7207" s="160" t="s">
        <v>8442</v>
      </c>
      <c r="E7207" s="227">
        <v>43465</v>
      </c>
      <c r="F7207" s="228">
        <v>0</v>
      </c>
      <c r="G7207" s="229">
        <v>1.7600000000000001E-2</v>
      </c>
    </row>
    <row r="7208" spans="1:7" x14ac:dyDescent="0.25">
      <c r="A7208" s="160" t="s">
        <v>8443</v>
      </c>
      <c r="B7208" s="160" t="s">
        <v>8444</v>
      </c>
      <c r="E7208" s="227">
        <v>43131</v>
      </c>
      <c r="F7208" s="228">
        <v>0</v>
      </c>
      <c r="G7208" s="229">
        <v>1.7600000000000001E-2</v>
      </c>
    </row>
    <row r="7209" spans="1:7" x14ac:dyDescent="0.25">
      <c r="A7209" s="160" t="s">
        <v>8443</v>
      </c>
      <c r="B7209" s="160" t="s">
        <v>8445</v>
      </c>
      <c r="E7209" s="227">
        <v>43159</v>
      </c>
      <c r="F7209" s="228">
        <v>0</v>
      </c>
      <c r="G7209" s="229">
        <v>1.7600000000000001E-2</v>
      </c>
    </row>
    <row r="7210" spans="1:7" x14ac:dyDescent="0.25">
      <c r="A7210" s="160" t="s">
        <v>8443</v>
      </c>
      <c r="B7210" s="160" t="s">
        <v>8446</v>
      </c>
      <c r="E7210" s="227">
        <v>43190</v>
      </c>
      <c r="F7210" s="228">
        <v>0</v>
      </c>
      <c r="G7210" s="229">
        <v>1.7600000000000001E-2</v>
      </c>
    </row>
    <row r="7211" spans="1:7" x14ac:dyDescent="0.25">
      <c r="A7211" s="160" t="s">
        <v>8443</v>
      </c>
      <c r="B7211" s="160" t="s">
        <v>8447</v>
      </c>
      <c r="E7211" s="227">
        <v>43220</v>
      </c>
      <c r="F7211" s="228">
        <v>0</v>
      </c>
      <c r="G7211" s="229">
        <v>1.7600000000000001E-2</v>
      </c>
    </row>
    <row r="7212" spans="1:7" x14ac:dyDescent="0.25">
      <c r="A7212" s="160" t="s">
        <v>8443</v>
      </c>
      <c r="B7212" s="160" t="s">
        <v>8448</v>
      </c>
      <c r="E7212" s="227">
        <v>43251</v>
      </c>
      <c r="F7212" s="228">
        <v>0</v>
      </c>
      <c r="G7212" s="229">
        <v>1.7600000000000001E-2</v>
      </c>
    </row>
    <row r="7213" spans="1:7" x14ac:dyDescent="0.25">
      <c r="A7213" s="160" t="s">
        <v>8443</v>
      </c>
      <c r="B7213" s="160" t="s">
        <v>8449</v>
      </c>
      <c r="E7213" s="227">
        <v>43281</v>
      </c>
      <c r="F7213" s="228">
        <v>0</v>
      </c>
      <c r="G7213" s="229">
        <v>1.7600000000000001E-2</v>
      </c>
    </row>
    <row r="7214" spans="1:7" x14ac:dyDescent="0.25">
      <c r="A7214" s="160" t="s">
        <v>8443</v>
      </c>
      <c r="B7214" s="160" t="s">
        <v>8450</v>
      </c>
      <c r="E7214" s="227">
        <v>43312</v>
      </c>
      <c r="F7214" s="228">
        <v>0</v>
      </c>
      <c r="G7214" s="229">
        <v>1.7600000000000001E-2</v>
      </c>
    </row>
    <row r="7215" spans="1:7" x14ac:dyDescent="0.25">
      <c r="A7215" s="160" t="s">
        <v>8443</v>
      </c>
      <c r="B7215" s="160" t="s">
        <v>8451</v>
      </c>
      <c r="E7215" s="227">
        <v>43343</v>
      </c>
      <c r="F7215" s="228">
        <v>0</v>
      </c>
      <c r="G7215" s="229">
        <v>1.7600000000000001E-2</v>
      </c>
    </row>
    <row r="7216" spans="1:7" x14ac:dyDescent="0.25">
      <c r="A7216" s="160" t="s">
        <v>8443</v>
      </c>
      <c r="B7216" s="160" t="s">
        <v>8452</v>
      </c>
      <c r="E7216" s="227">
        <v>43373</v>
      </c>
      <c r="F7216" s="228">
        <v>0</v>
      </c>
      <c r="G7216" s="229">
        <v>1.7600000000000001E-2</v>
      </c>
    </row>
    <row r="7217" spans="1:7" x14ac:dyDescent="0.25">
      <c r="A7217" s="160" t="s">
        <v>8443</v>
      </c>
      <c r="B7217" s="160" t="s">
        <v>8453</v>
      </c>
      <c r="E7217" s="227">
        <v>43404</v>
      </c>
      <c r="F7217" s="228">
        <v>0</v>
      </c>
      <c r="G7217" s="229">
        <v>1.7600000000000001E-2</v>
      </c>
    </row>
    <row r="7218" spans="1:7" x14ac:dyDescent="0.25">
      <c r="A7218" s="160" t="s">
        <v>8443</v>
      </c>
      <c r="B7218" s="160" t="s">
        <v>8454</v>
      </c>
      <c r="E7218" s="227">
        <v>43434</v>
      </c>
      <c r="F7218" s="228">
        <v>0</v>
      </c>
      <c r="G7218" s="229">
        <v>1.7600000000000001E-2</v>
      </c>
    </row>
    <row r="7219" spans="1:7" x14ac:dyDescent="0.25">
      <c r="A7219" s="160" t="s">
        <v>8443</v>
      </c>
      <c r="B7219" s="160" t="s">
        <v>8455</v>
      </c>
      <c r="E7219" s="227">
        <v>43465</v>
      </c>
      <c r="F7219" s="228">
        <v>0</v>
      </c>
      <c r="G7219" s="229">
        <v>1.7600000000000001E-2</v>
      </c>
    </row>
    <row r="7220" spans="1:7" x14ac:dyDescent="0.25">
      <c r="A7220" s="160" t="s">
        <v>8456</v>
      </c>
      <c r="B7220" s="160" t="s">
        <v>8457</v>
      </c>
      <c r="E7220" s="227">
        <v>43131</v>
      </c>
      <c r="F7220" s="228">
        <v>0</v>
      </c>
      <c r="G7220" s="229">
        <v>1.7600000000000001E-2</v>
      </c>
    </row>
    <row r="7221" spans="1:7" x14ac:dyDescent="0.25">
      <c r="A7221" s="160" t="s">
        <v>8456</v>
      </c>
      <c r="B7221" s="160" t="s">
        <v>8458</v>
      </c>
      <c r="E7221" s="227">
        <v>43159</v>
      </c>
      <c r="F7221" s="228">
        <v>0</v>
      </c>
      <c r="G7221" s="229">
        <v>1.7600000000000001E-2</v>
      </c>
    </row>
    <row r="7222" spans="1:7" x14ac:dyDescent="0.25">
      <c r="A7222" s="160" t="s">
        <v>8456</v>
      </c>
      <c r="B7222" s="160" t="s">
        <v>8459</v>
      </c>
      <c r="E7222" s="227">
        <v>43190</v>
      </c>
      <c r="F7222" s="228">
        <v>0</v>
      </c>
      <c r="G7222" s="229">
        <v>1.7600000000000001E-2</v>
      </c>
    </row>
    <row r="7223" spans="1:7" x14ac:dyDescent="0.25">
      <c r="A7223" s="160" t="s">
        <v>8456</v>
      </c>
      <c r="B7223" s="160" t="s">
        <v>8460</v>
      </c>
      <c r="E7223" s="227">
        <v>43220</v>
      </c>
      <c r="F7223" s="228">
        <v>0</v>
      </c>
      <c r="G7223" s="229">
        <v>1.7600000000000001E-2</v>
      </c>
    </row>
    <row r="7224" spans="1:7" x14ac:dyDescent="0.25">
      <c r="A7224" s="160" t="s">
        <v>8456</v>
      </c>
      <c r="B7224" s="160" t="s">
        <v>8461</v>
      </c>
      <c r="E7224" s="227">
        <v>43251</v>
      </c>
      <c r="F7224" s="228">
        <v>0</v>
      </c>
      <c r="G7224" s="229">
        <v>1.7600000000000001E-2</v>
      </c>
    </row>
    <row r="7225" spans="1:7" x14ac:dyDescent="0.25">
      <c r="A7225" s="160" t="s">
        <v>8456</v>
      </c>
      <c r="B7225" s="160" t="s">
        <v>8462</v>
      </c>
      <c r="E7225" s="227">
        <v>43281</v>
      </c>
      <c r="F7225" s="228">
        <v>0</v>
      </c>
      <c r="G7225" s="229">
        <v>1.7600000000000001E-2</v>
      </c>
    </row>
    <row r="7226" spans="1:7" x14ac:dyDescent="0.25">
      <c r="A7226" s="160" t="s">
        <v>8456</v>
      </c>
      <c r="B7226" s="160" t="s">
        <v>8463</v>
      </c>
      <c r="E7226" s="227">
        <v>43312</v>
      </c>
      <c r="F7226" s="228">
        <v>0</v>
      </c>
      <c r="G7226" s="229">
        <v>1.7600000000000001E-2</v>
      </c>
    </row>
    <row r="7227" spans="1:7" x14ac:dyDescent="0.25">
      <c r="A7227" s="160" t="s">
        <v>8456</v>
      </c>
      <c r="B7227" s="160" t="s">
        <v>8464</v>
      </c>
      <c r="E7227" s="227">
        <v>43343</v>
      </c>
      <c r="F7227" s="228">
        <v>0</v>
      </c>
      <c r="G7227" s="229">
        <v>1.7600000000000001E-2</v>
      </c>
    </row>
    <row r="7228" spans="1:7" x14ac:dyDescent="0.25">
      <c r="A7228" s="160" t="s">
        <v>8456</v>
      </c>
      <c r="B7228" s="160" t="s">
        <v>8465</v>
      </c>
      <c r="E7228" s="227">
        <v>43373</v>
      </c>
      <c r="F7228" s="228">
        <v>0</v>
      </c>
      <c r="G7228" s="229">
        <v>1.7600000000000001E-2</v>
      </c>
    </row>
    <row r="7229" spans="1:7" x14ac:dyDescent="0.25">
      <c r="A7229" s="160" t="s">
        <v>8456</v>
      </c>
      <c r="B7229" s="160" t="s">
        <v>8466</v>
      </c>
      <c r="E7229" s="227">
        <v>43404</v>
      </c>
      <c r="F7229" s="228">
        <v>0</v>
      </c>
      <c r="G7229" s="229">
        <v>1.7600000000000001E-2</v>
      </c>
    </row>
    <row r="7230" spans="1:7" x14ac:dyDescent="0.25">
      <c r="A7230" s="160" t="s">
        <v>8456</v>
      </c>
      <c r="B7230" s="160" t="s">
        <v>8467</v>
      </c>
      <c r="E7230" s="227">
        <v>43434</v>
      </c>
      <c r="F7230" s="228">
        <v>0</v>
      </c>
      <c r="G7230" s="229">
        <v>1.7600000000000001E-2</v>
      </c>
    </row>
    <row r="7231" spans="1:7" x14ac:dyDescent="0.25">
      <c r="A7231" s="160" t="s">
        <v>8456</v>
      </c>
      <c r="B7231" s="160" t="s">
        <v>8468</v>
      </c>
      <c r="E7231" s="227">
        <v>43465</v>
      </c>
      <c r="F7231" s="228">
        <v>0</v>
      </c>
      <c r="G7231" s="229">
        <v>1.7600000000000001E-2</v>
      </c>
    </row>
    <row r="7232" spans="1:7" x14ac:dyDescent="0.25">
      <c r="A7232" s="160" t="s">
        <v>8469</v>
      </c>
      <c r="B7232" s="160" t="s">
        <v>8470</v>
      </c>
      <c r="E7232" s="227">
        <v>43131</v>
      </c>
      <c r="F7232" s="228">
        <v>0</v>
      </c>
      <c r="G7232" s="229">
        <v>1.7600000000000001E-2</v>
      </c>
    </row>
    <row r="7233" spans="1:7" x14ac:dyDescent="0.25">
      <c r="A7233" s="160" t="s">
        <v>8469</v>
      </c>
      <c r="B7233" s="160" t="s">
        <v>8471</v>
      </c>
      <c r="E7233" s="227">
        <v>43159</v>
      </c>
      <c r="F7233" s="228">
        <v>0</v>
      </c>
      <c r="G7233" s="229">
        <v>1.7600000000000001E-2</v>
      </c>
    </row>
    <row r="7234" spans="1:7" x14ac:dyDescent="0.25">
      <c r="A7234" s="160" t="s">
        <v>8469</v>
      </c>
      <c r="B7234" s="160" t="s">
        <v>8472</v>
      </c>
      <c r="E7234" s="227">
        <v>43190</v>
      </c>
      <c r="F7234" s="228">
        <v>0</v>
      </c>
      <c r="G7234" s="229">
        <v>1.7600000000000001E-2</v>
      </c>
    </row>
    <row r="7235" spans="1:7" x14ac:dyDescent="0.25">
      <c r="A7235" s="160" t="s">
        <v>8469</v>
      </c>
      <c r="B7235" s="160" t="s">
        <v>8473</v>
      </c>
      <c r="E7235" s="227">
        <v>43220</v>
      </c>
      <c r="F7235" s="228">
        <v>0</v>
      </c>
      <c r="G7235" s="229">
        <v>1.7600000000000001E-2</v>
      </c>
    </row>
    <row r="7236" spans="1:7" x14ac:dyDescent="0.25">
      <c r="A7236" s="160" t="s">
        <v>8469</v>
      </c>
      <c r="B7236" s="160" t="s">
        <v>8474</v>
      </c>
      <c r="E7236" s="227">
        <v>43251</v>
      </c>
      <c r="F7236" s="228">
        <v>0</v>
      </c>
      <c r="G7236" s="229">
        <v>1.7600000000000001E-2</v>
      </c>
    </row>
    <row r="7237" spans="1:7" x14ac:dyDescent="0.25">
      <c r="A7237" s="160" t="s">
        <v>8469</v>
      </c>
      <c r="B7237" s="160" t="s">
        <v>8475</v>
      </c>
      <c r="E7237" s="227">
        <v>43281</v>
      </c>
      <c r="F7237" s="228">
        <v>0</v>
      </c>
      <c r="G7237" s="229">
        <v>1.7600000000000001E-2</v>
      </c>
    </row>
    <row r="7238" spans="1:7" x14ac:dyDescent="0.25">
      <c r="A7238" s="160" t="s">
        <v>8469</v>
      </c>
      <c r="B7238" s="160" t="s">
        <v>8476</v>
      </c>
      <c r="E7238" s="227">
        <v>43312</v>
      </c>
      <c r="F7238" s="228">
        <v>0</v>
      </c>
      <c r="G7238" s="229">
        <v>1.7600000000000001E-2</v>
      </c>
    </row>
    <row r="7239" spans="1:7" x14ac:dyDescent="0.25">
      <c r="A7239" s="160" t="s">
        <v>8469</v>
      </c>
      <c r="B7239" s="160" t="s">
        <v>8477</v>
      </c>
      <c r="E7239" s="227">
        <v>43343</v>
      </c>
      <c r="F7239" s="228">
        <v>0</v>
      </c>
      <c r="G7239" s="229">
        <v>1.7600000000000001E-2</v>
      </c>
    </row>
    <row r="7240" spans="1:7" x14ac:dyDescent="0.25">
      <c r="A7240" s="160" t="s">
        <v>8469</v>
      </c>
      <c r="B7240" s="160" t="s">
        <v>8478</v>
      </c>
      <c r="E7240" s="227">
        <v>43373</v>
      </c>
      <c r="F7240" s="228">
        <v>0</v>
      </c>
      <c r="G7240" s="229">
        <v>1.7600000000000001E-2</v>
      </c>
    </row>
    <row r="7241" spans="1:7" x14ac:dyDescent="0.25">
      <c r="A7241" s="160" t="s">
        <v>8469</v>
      </c>
      <c r="B7241" s="160" t="s">
        <v>8479</v>
      </c>
      <c r="E7241" s="227">
        <v>43404</v>
      </c>
      <c r="F7241" s="228">
        <v>0</v>
      </c>
      <c r="G7241" s="229">
        <v>1.7600000000000001E-2</v>
      </c>
    </row>
    <row r="7242" spans="1:7" x14ac:dyDescent="0.25">
      <c r="A7242" s="160" t="s">
        <v>8469</v>
      </c>
      <c r="B7242" s="160" t="s">
        <v>8480</v>
      </c>
      <c r="E7242" s="227">
        <v>43434</v>
      </c>
      <c r="F7242" s="228">
        <v>0</v>
      </c>
      <c r="G7242" s="229">
        <v>1.7600000000000001E-2</v>
      </c>
    </row>
    <row r="7243" spans="1:7" x14ac:dyDescent="0.25">
      <c r="A7243" s="160" t="s">
        <v>8469</v>
      </c>
      <c r="B7243" s="160" t="s">
        <v>8481</v>
      </c>
      <c r="E7243" s="227">
        <v>43465</v>
      </c>
      <c r="F7243" s="228">
        <v>0</v>
      </c>
      <c r="G7243" s="229">
        <v>1.7600000000000001E-2</v>
      </c>
    </row>
    <row r="7244" spans="1:7" x14ac:dyDescent="0.25">
      <c r="A7244" s="160" t="s">
        <v>8482</v>
      </c>
      <c r="B7244" s="160" t="s">
        <v>8483</v>
      </c>
      <c r="E7244" s="227">
        <v>43131</v>
      </c>
      <c r="F7244" s="228">
        <v>0</v>
      </c>
      <c r="G7244" s="229">
        <v>1.7600000000000001E-2</v>
      </c>
    </row>
    <row r="7245" spans="1:7" x14ac:dyDescent="0.25">
      <c r="A7245" s="160" t="s">
        <v>8482</v>
      </c>
      <c r="B7245" s="160" t="s">
        <v>8484</v>
      </c>
      <c r="E7245" s="227">
        <v>43159</v>
      </c>
      <c r="F7245" s="228">
        <v>0</v>
      </c>
      <c r="G7245" s="229">
        <v>1.7600000000000001E-2</v>
      </c>
    </row>
    <row r="7246" spans="1:7" x14ac:dyDescent="0.25">
      <c r="A7246" s="160" t="s">
        <v>8482</v>
      </c>
      <c r="B7246" s="160" t="s">
        <v>8485</v>
      </c>
      <c r="E7246" s="227">
        <v>43190</v>
      </c>
      <c r="F7246" s="228">
        <v>0</v>
      </c>
      <c r="G7246" s="229">
        <v>1.7600000000000001E-2</v>
      </c>
    </row>
    <row r="7247" spans="1:7" x14ac:dyDescent="0.25">
      <c r="A7247" s="160" t="s">
        <v>8482</v>
      </c>
      <c r="B7247" s="160" t="s">
        <v>8486</v>
      </c>
      <c r="E7247" s="227">
        <v>43220</v>
      </c>
      <c r="F7247" s="228">
        <v>0</v>
      </c>
      <c r="G7247" s="229">
        <v>1.7600000000000001E-2</v>
      </c>
    </row>
    <row r="7248" spans="1:7" x14ac:dyDescent="0.25">
      <c r="A7248" s="160" t="s">
        <v>8482</v>
      </c>
      <c r="B7248" s="160" t="s">
        <v>8487</v>
      </c>
      <c r="E7248" s="227">
        <v>43251</v>
      </c>
      <c r="F7248" s="228">
        <v>0</v>
      </c>
      <c r="G7248" s="229">
        <v>1.7600000000000001E-2</v>
      </c>
    </row>
    <row r="7249" spans="1:7" x14ac:dyDescent="0.25">
      <c r="A7249" s="160" t="s">
        <v>8482</v>
      </c>
      <c r="B7249" s="160" t="s">
        <v>8488</v>
      </c>
      <c r="E7249" s="227">
        <v>43281</v>
      </c>
      <c r="F7249" s="228">
        <v>0</v>
      </c>
      <c r="G7249" s="229">
        <v>1.7600000000000001E-2</v>
      </c>
    </row>
    <row r="7250" spans="1:7" x14ac:dyDescent="0.25">
      <c r="A7250" s="160" t="s">
        <v>8482</v>
      </c>
      <c r="B7250" s="160" t="s">
        <v>8489</v>
      </c>
      <c r="E7250" s="227">
        <v>43312</v>
      </c>
      <c r="F7250" s="228">
        <v>0</v>
      </c>
      <c r="G7250" s="229">
        <v>1.7600000000000001E-2</v>
      </c>
    </row>
    <row r="7251" spans="1:7" x14ac:dyDescent="0.25">
      <c r="A7251" s="160" t="s">
        <v>8482</v>
      </c>
      <c r="B7251" s="160" t="s">
        <v>8490</v>
      </c>
      <c r="E7251" s="227">
        <v>43343</v>
      </c>
      <c r="F7251" s="228">
        <v>0</v>
      </c>
      <c r="G7251" s="229">
        <v>1.7600000000000001E-2</v>
      </c>
    </row>
    <row r="7252" spans="1:7" x14ac:dyDescent="0.25">
      <c r="A7252" s="160" t="s">
        <v>8482</v>
      </c>
      <c r="B7252" s="160" t="s">
        <v>8491</v>
      </c>
      <c r="E7252" s="227">
        <v>43373</v>
      </c>
      <c r="F7252" s="228">
        <v>0</v>
      </c>
      <c r="G7252" s="229">
        <v>1.7600000000000001E-2</v>
      </c>
    </row>
    <row r="7253" spans="1:7" x14ac:dyDescent="0.25">
      <c r="A7253" s="160" t="s">
        <v>8482</v>
      </c>
      <c r="B7253" s="160" t="s">
        <v>8492</v>
      </c>
      <c r="E7253" s="227">
        <v>43404</v>
      </c>
      <c r="F7253" s="228">
        <v>0</v>
      </c>
      <c r="G7253" s="229">
        <v>1.7600000000000001E-2</v>
      </c>
    </row>
    <row r="7254" spans="1:7" x14ac:dyDescent="0.25">
      <c r="A7254" s="160" t="s">
        <v>8482</v>
      </c>
      <c r="B7254" s="160" t="s">
        <v>8493</v>
      </c>
      <c r="E7254" s="227">
        <v>43434</v>
      </c>
      <c r="F7254" s="228">
        <v>0</v>
      </c>
      <c r="G7254" s="229">
        <v>1.7600000000000001E-2</v>
      </c>
    </row>
    <row r="7255" spans="1:7" x14ac:dyDescent="0.25">
      <c r="A7255" s="160" t="s">
        <v>8482</v>
      </c>
      <c r="B7255" s="160" t="s">
        <v>8494</v>
      </c>
      <c r="E7255" s="227">
        <v>43465</v>
      </c>
      <c r="F7255" s="228">
        <v>0</v>
      </c>
      <c r="G7255" s="229">
        <v>1.7600000000000001E-2</v>
      </c>
    </row>
    <row r="7256" spans="1:7" x14ac:dyDescent="0.25">
      <c r="A7256" s="160" t="s">
        <v>8495</v>
      </c>
      <c r="B7256" s="160" t="s">
        <v>8496</v>
      </c>
      <c r="E7256" s="227">
        <v>43131</v>
      </c>
      <c r="F7256" s="228">
        <v>0</v>
      </c>
      <c r="G7256" s="229">
        <v>1.7600000000000001E-2</v>
      </c>
    </row>
    <row r="7257" spans="1:7" x14ac:dyDescent="0.25">
      <c r="A7257" s="160" t="s">
        <v>8495</v>
      </c>
      <c r="B7257" s="160" t="s">
        <v>8497</v>
      </c>
      <c r="E7257" s="227">
        <v>43159</v>
      </c>
      <c r="F7257" s="228">
        <v>0</v>
      </c>
      <c r="G7257" s="229">
        <v>1.7600000000000001E-2</v>
      </c>
    </row>
    <row r="7258" spans="1:7" x14ac:dyDescent="0.25">
      <c r="A7258" s="160" t="s">
        <v>8495</v>
      </c>
      <c r="B7258" s="160" t="s">
        <v>8498</v>
      </c>
      <c r="E7258" s="227">
        <v>43190</v>
      </c>
      <c r="F7258" s="228">
        <v>0</v>
      </c>
      <c r="G7258" s="229">
        <v>1.7600000000000001E-2</v>
      </c>
    </row>
    <row r="7259" spans="1:7" x14ac:dyDescent="0.25">
      <c r="A7259" s="160" t="s">
        <v>8495</v>
      </c>
      <c r="B7259" s="160" t="s">
        <v>8499</v>
      </c>
      <c r="E7259" s="227">
        <v>43220</v>
      </c>
      <c r="F7259" s="228">
        <v>0</v>
      </c>
      <c r="G7259" s="229">
        <v>1.7600000000000001E-2</v>
      </c>
    </row>
    <row r="7260" spans="1:7" x14ac:dyDescent="0.25">
      <c r="A7260" s="160" t="s">
        <v>8495</v>
      </c>
      <c r="B7260" s="160" t="s">
        <v>8500</v>
      </c>
      <c r="E7260" s="227">
        <v>43251</v>
      </c>
      <c r="F7260" s="228">
        <v>0</v>
      </c>
      <c r="G7260" s="229">
        <v>1.7600000000000001E-2</v>
      </c>
    </row>
    <row r="7261" spans="1:7" x14ac:dyDescent="0.25">
      <c r="A7261" s="160" t="s">
        <v>8495</v>
      </c>
      <c r="B7261" s="160" t="s">
        <v>8501</v>
      </c>
      <c r="E7261" s="227">
        <v>43281</v>
      </c>
      <c r="F7261" s="228">
        <v>0</v>
      </c>
      <c r="G7261" s="229">
        <v>1.7600000000000001E-2</v>
      </c>
    </row>
    <row r="7262" spans="1:7" x14ac:dyDescent="0.25">
      <c r="A7262" s="160" t="s">
        <v>8495</v>
      </c>
      <c r="B7262" s="160" t="s">
        <v>8502</v>
      </c>
      <c r="E7262" s="227">
        <v>43312</v>
      </c>
      <c r="F7262" s="228">
        <v>0</v>
      </c>
      <c r="G7262" s="229">
        <v>1.7600000000000001E-2</v>
      </c>
    </row>
    <row r="7263" spans="1:7" x14ac:dyDescent="0.25">
      <c r="A7263" s="160" t="s">
        <v>8495</v>
      </c>
      <c r="B7263" s="160" t="s">
        <v>8503</v>
      </c>
      <c r="E7263" s="227">
        <v>43343</v>
      </c>
      <c r="F7263" s="228">
        <v>0</v>
      </c>
      <c r="G7263" s="229">
        <v>1.7600000000000001E-2</v>
      </c>
    </row>
    <row r="7264" spans="1:7" x14ac:dyDescent="0.25">
      <c r="A7264" s="160" t="s">
        <v>8495</v>
      </c>
      <c r="B7264" s="160" t="s">
        <v>8504</v>
      </c>
      <c r="E7264" s="227">
        <v>43373</v>
      </c>
      <c r="F7264" s="228">
        <v>0</v>
      </c>
      <c r="G7264" s="229">
        <v>1.7600000000000001E-2</v>
      </c>
    </row>
    <row r="7265" spans="1:7" x14ac:dyDescent="0.25">
      <c r="A7265" s="160" t="s">
        <v>8495</v>
      </c>
      <c r="B7265" s="160" t="s">
        <v>8505</v>
      </c>
      <c r="E7265" s="227">
        <v>43404</v>
      </c>
      <c r="F7265" s="228">
        <v>0</v>
      </c>
      <c r="G7265" s="229">
        <v>1.7600000000000001E-2</v>
      </c>
    </row>
    <row r="7266" spans="1:7" x14ac:dyDescent="0.25">
      <c r="A7266" s="160" t="s">
        <v>8495</v>
      </c>
      <c r="B7266" s="160" t="s">
        <v>8506</v>
      </c>
      <c r="E7266" s="227">
        <v>43434</v>
      </c>
      <c r="F7266" s="228">
        <v>0</v>
      </c>
      <c r="G7266" s="229">
        <v>1.7600000000000001E-2</v>
      </c>
    </row>
    <row r="7267" spans="1:7" x14ac:dyDescent="0.25">
      <c r="A7267" s="160" t="s">
        <v>8495</v>
      </c>
      <c r="B7267" s="160" t="s">
        <v>8507</v>
      </c>
      <c r="E7267" s="227">
        <v>43465</v>
      </c>
      <c r="F7267" s="228">
        <v>0</v>
      </c>
      <c r="G7267" s="229">
        <v>1.7600000000000001E-2</v>
      </c>
    </row>
    <row r="7268" spans="1:7" x14ac:dyDescent="0.25">
      <c r="A7268" s="160" t="s">
        <v>8508</v>
      </c>
      <c r="B7268" s="160" t="s">
        <v>8509</v>
      </c>
      <c r="E7268" s="227">
        <v>43131</v>
      </c>
      <c r="F7268" s="228">
        <v>0</v>
      </c>
      <c r="G7268" s="229">
        <v>1.7600000000000001E-2</v>
      </c>
    </row>
    <row r="7269" spans="1:7" x14ac:dyDescent="0.25">
      <c r="A7269" s="160" t="s">
        <v>8508</v>
      </c>
      <c r="B7269" s="160" t="s">
        <v>8510</v>
      </c>
      <c r="E7269" s="227">
        <v>43159</v>
      </c>
      <c r="F7269" s="228">
        <v>0</v>
      </c>
      <c r="G7269" s="229">
        <v>1.7600000000000001E-2</v>
      </c>
    </row>
    <row r="7270" spans="1:7" x14ac:dyDescent="0.25">
      <c r="A7270" s="160" t="s">
        <v>8508</v>
      </c>
      <c r="B7270" s="160" t="s">
        <v>8511</v>
      </c>
      <c r="E7270" s="227">
        <v>43190</v>
      </c>
      <c r="F7270" s="228">
        <v>0</v>
      </c>
      <c r="G7270" s="229">
        <v>1.7600000000000001E-2</v>
      </c>
    </row>
    <row r="7271" spans="1:7" x14ac:dyDescent="0.25">
      <c r="A7271" s="160" t="s">
        <v>8508</v>
      </c>
      <c r="B7271" s="160" t="s">
        <v>8512</v>
      </c>
      <c r="E7271" s="227">
        <v>43220</v>
      </c>
      <c r="F7271" s="228">
        <v>0</v>
      </c>
      <c r="G7271" s="229">
        <v>1.7600000000000001E-2</v>
      </c>
    </row>
    <row r="7272" spans="1:7" x14ac:dyDescent="0.25">
      <c r="A7272" s="160" t="s">
        <v>8508</v>
      </c>
      <c r="B7272" s="160" t="s">
        <v>8513</v>
      </c>
      <c r="E7272" s="227">
        <v>43251</v>
      </c>
      <c r="F7272" s="228">
        <v>0</v>
      </c>
      <c r="G7272" s="229">
        <v>1.7600000000000001E-2</v>
      </c>
    </row>
    <row r="7273" spans="1:7" x14ac:dyDescent="0.25">
      <c r="A7273" s="160" t="s">
        <v>8508</v>
      </c>
      <c r="B7273" s="160" t="s">
        <v>8514</v>
      </c>
      <c r="E7273" s="227">
        <v>43281</v>
      </c>
      <c r="F7273" s="228">
        <v>0</v>
      </c>
      <c r="G7273" s="229">
        <v>1.7600000000000001E-2</v>
      </c>
    </row>
    <row r="7274" spans="1:7" x14ac:dyDescent="0.25">
      <c r="A7274" s="160" t="s">
        <v>8508</v>
      </c>
      <c r="B7274" s="160" t="s">
        <v>8515</v>
      </c>
      <c r="E7274" s="227">
        <v>43312</v>
      </c>
      <c r="F7274" s="228">
        <v>0</v>
      </c>
      <c r="G7274" s="229">
        <v>1.7600000000000001E-2</v>
      </c>
    </row>
    <row r="7275" spans="1:7" x14ac:dyDescent="0.25">
      <c r="A7275" s="160" t="s">
        <v>8508</v>
      </c>
      <c r="B7275" s="160" t="s">
        <v>8516</v>
      </c>
      <c r="E7275" s="227">
        <v>43343</v>
      </c>
      <c r="F7275" s="228">
        <v>0</v>
      </c>
      <c r="G7275" s="229">
        <v>1.7600000000000001E-2</v>
      </c>
    </row>
    <row r="7276" spans="1:7" x14ac:dyDescent="0.25">
      <c r="A7276" s="160" t="s">
        <v>8508</v>
      </c>
      <c r="B7276" s="160" t="s">
        <v>8517</v>
      </c>
      <c r="E7276" s="227">
        <v>43373</v>
      </c>
      <c r="F7276" s="228">
        <v>0</v>
      </c>
      <c r="G7276" s="229">
        <v>1.7600000000000001E-2</v>
      </c>
    </row>
    <row r="7277" spans="1:7" x14ac:dyDescent="0.25">
      <c r="A7277" s="160" t="s">
        <v>8508</v>
      </c>
      <c r="B7277" s="160" t="s">
        <v>8518</v>
      </c>
      <c r="E7277" s="227">
        <v>43404</v>
      </c>
      <c r="F7277" s="228">
        <v>0</v>
      </c>
      <c r="G7277" s="229">
        <v>1.7600000000000001E-2</v>
      </c>
    </row>
    <row r="7278" spans="1:7" x14ac:dyDescent="0.25">
      <c r="A7278" s="160" t="s">
        <v>8508</v>
      </c>
      <c r="B7278" s="160" t="s">
        <v>8519</v>
      </c>
      <c r="E7278" s="227">
        <v>43434</v>
      </c>
      <c r="F7278" s="228">
        <v>0</v>
      </c>
      <c r="G7278" s="229">
        <v>1.7600000000000001E-2</v>
      </c>
    </row>
    <row r="7279" spans="1:7" x14ac:dyDescent="0.25">
      <c r="A7279" s="160" t="s">
        <v>8508</v>
      </c>
      <c r="B7279" s="160" t="s">
        <v>8520</v>
      </c>
      <c r="E7279" s="227">
        <v>43465</v>
      </c>
      <c r="F7279" s="228">
        <v>0</v>
      </c>
      <c r="G7279" s="229">
        <v>1.7600000000000001E-2</v>
      </c>
    </row>
    <row r="7280" spans="1:7" x14ac:dyDescent="0.25">
      <c r="A7280" s="160" t="s">
        <v>8521</v>
      </c>
      <c r="B7280" s="160" t="s">
        <v>8522</v>
      </c>
      <c r="E7280" s="227">
        <v>43131</v>
      </c>
      <c r="F7280" s="228">
        <v>0</v>
      </c>
      <c r="G7280" s="229">
        <v>1.7600000000000001E-2</v>
      </c>
    </row>
    <row r="7281" spans="1:7" x14ac:dyDescent="0.25">
      <c r="A7281" s="160" t="s">
        <v>8521</v>
      </c>
      <c r="B7281" s="160" t="s">
        <v>8523</v>
      </c>
      <c r="E7281" s="227">
        <v>43159</v>
      </c>
      <c r="F7281" s="228">
        <v>0</v>
      </c>
      <c r="G7281" s="229">
        <v>1.7600000000000001E-2</v>
      </c>
    </row>
    <row r="7282" spans="1:7" x14ac:dyDescent="0.25">
      <c r="A7282" s="160" t="s">
        <v>8521</v>
      </c>
      <c r="B7282" s="160" t="s">
        <v>8524</v>
      </c>
      <c r="E7282" s="227">
        <v>43190</v>
      </c>
      <c r="F7282" s="228">
        <v>0</v>
      </c>
      <c r="G7282" s="229">
        <v>1.7600000000000001E-2</v>
      </c>
    </row>
    <row r="7283" spans="1:7" x14ac:dyDescent="0.25">
      <c r="A7283" s="160" t="s">
        <v>8521</v>
      </c>
      <c r="B7283" s="160" t="s">
        <v>8525</v>
      </c>
      <c r="E7283" s="227">
        <v>43220</v>
      </c>
      <c r="F7283" s="228">
        <v>0</v>
      </c>
      <c r="G7283" s="229">
        <v>1.7600000000000001E-2</v>
      </c>
    </row>
    <row r="7284" spans="1:7" x14ac:dyDescent="0.25">
      <c r="A7284" s="160" t="s">
        <v>8521</v>
      </c>
      <c r="B7284" s="160" t="s">
        <v>8526</v>
      </c>
      <c r="E7284" s="227">
        <v>43251</v>
      </c>
      <c r="F7284" s="228">
        <v>0</v>
      </c>
      <c r="G7284" s="229">
        <v>1.7600000000000001E-2</v>
      </c>
    </row>
    <row r="7285" spans="1:7" x14ac:dyDescent="0.25">
      <c r="A7285" s="160" t="s">
        <v>8521</v>
      </c>
      <c r="B7285" s="160" t="s">
        <v>8527</v>
      </c>
      <c r="E7285" s="227">
        <v>43281</v>
      </c>
      <c r="F7285" s="228">
        <v>0</v>
      </c>
      <c r="G7285" s="229">
        <v>1.7600000000000001E-2</v>
      </c>
    </row>
    <row r="7286" spans="1:7" x14ac:dyDescent="0.25">
      <c r="A7286" s="160" t="s">
        <v>8521</v>
      </c>
      <c r="B7286" s="160" t="s">
        <v>8528</v>
      </c>
      <c r="E7286" s="227">
        <v>43312</v>
      </c>
      <c r="F7286" s="228">
        <v>0</v>
      </c>
      <c r="G7286" s="229">
        <v>1.7600000000000001E-2</v>
      </c>
    </row>
    <row r="7287" spans="1:7" x14ac:dyDescent="0.25">
      <c r="A7287" s="160" t="s">
        <v>8521</v>
      </c>
      <c r="B7287" s="160" t="s">
        <v>8529</v>
      </c>
      <c r="E7287" s="227">
        <v>43343</v>
      </c>
      <c r="F7287" s="228">
        <v>0</v>
      </c>
      <c r="G7287" s="229">
        <v>1.7600000000000001E-2</v>
      </c>
    </row>
    <row r="7288" spans="1:7" x14ac:dyDescent="0.25">
      <c r="A7288" s="160" t="s">
        <v>8521</v>
      </c>
      <c r="B7288" s="160" t="s">
        <v>8530</v>
      </c>
      <c r="E7288" s="227">
        <v>43373</v>
      </c>
      <c r="F7288" s="228">
        <v>0</v>
      </c>
      <c r="G7288" s="229">
        <v>1.7600000000000001E-2</v>
      </c>
    </row>
    <row r="7289" spans="1:7" x14ac:dyDescent="0.25">
      <c r="A7289" s="160" t="s">
        <v>8521</v>
      </c>
      <c r="B7289" s="160" t="s">
        <v>8531</v>
      </c>
      <c r="E7289" s="227">
        <v>43404</v>
      </c>
      <c r="F7289" s="228">
        <v>0</v>
      </c>
      <c r="G7289" s="229">
        <v>1.7600000000000001E-2</v>
      </c>
    </row>
    <row r="7290" spans="1:7" x14ac:dyDescent="0.25">
      <c r="A7290" s="160" t="s">
        <v>8521</v>
      </c>
      <c r="B7290" s="160" t="s">
        <v>8532</v>
      </c>
      <c r="E7290" s="227">
        <v>43434</v>
      </c>
      <c r="F7290" s="228">
        <v>0</v>
      </c>
      <c r="G7290" s="229">
        <v>1.7600000000000001E-2</v>
      </c>
    </row>
    <row r="7291" spans="1:7" x14ac:dyDescent="0.25">
      <c r="A7291" s="160" t="s">
        <v>8521</v>
      </c>
      <c r="B7291" s="160" t="s">
        <v>8533</v>
      </c>
      <c r="E7291" s="227">
        <v>43465</v>
      </c>
      <c r="F7291" s="228">
        <v>0</v>
      </c>
      <c r="G7291" s="229">
        <v>1.7600000000000001E-2</v>
      </c>
    </row>
    <row r="7292" spans="1:7" x14ac:dyDescent="0.25">
      <c r="A7292" s="160" t="s">
        <v>8534</v>
      </c>
      <c r="B7292" s="160" t="s">
        <v>8535</v>
      </c>
      <c r="E7292" s="227">
        <v>43131</v>
      </c>
      <c r="F7292" s="228">
        <v>0</v>
      </c>
      <c r="G7292" s="229">
        <v>1.7600000000000001E-2</v>
      </c>
    </row>
    <row r="7293" spans="1:7" x14ac:dyDescent="0.25">
      <c r="A7293" s="160" t="s">
        <v>8534</v>
      </c>
      <c r="B7293" s="160" t="s">
        <v>8536</v>
      </c>
      <c r="E7293" s="227">
        <v>43159</v>
      </c>
      <c r="F7293" s="228">
        <v>0</v>
      </c>
      <c r="G7293" s="229">
        <v>1.7600000000000001E-2</v>
      </c>
    </row>
    <row r="7294" spans="1:7" x14ac:dyDescent="0.25">
      <c r="A7294" s="160" t="s">
        <v>8534</v>
      </c>
      <c r="B7294" s="160" t="s">
        <v>8537</v>
      </c>
      <c r="E7294" s="227">
        <v>43190</v>
      </c>
      <c r="F7294" s="228">
        <v>0</v>
      </c>
      <c r="G7294" s="229">
        <v>1.7600000000000001E-2</v>
      </c>
    </row>
    <row r="7295" spans="1:7" x14ac:dyDescent="0.25">
      <c r="A7295" s="160" t="s">
        <v>8534</v>
      </c>
      <c r="B7295" s="160" t="s">
        <v>8538</v>
      </c>
      <c r="E7295" s="227">
        <v>43220</v>
      </c>
      <c r="F7295" s="228">
        <v>0</v>
      </c>
      <c r="G7295" s="229">
        <v>1.7600000000000001E-2</v>
      </c>
    </row>
    <row r="7296" spans="1:7" x14ac:dyDescent="0.25">
      <c r="A7296" s="160" t="s">
        <v>8534</v>
      </c>
      <c r="B7296" s="160" t="s">
        <v>8539</v>
      </c>
      <c r="E7296" s="227">
        <v>43251</v>
      </c>
      <c r="F7296" s="228">
        <v>0</v>
      </c>
      <c r="G7296" s="229">
        <v>1.7600000000000001E-2</v>
      </c>
    </row>
    <row r="7297" spans="1:7" x14ac:dyDescent="0.25">
      <c r="A7297" s="160" t="s">
        <v>8534</v>
      </c>
      <c r="B7297" s="160" t="s">
        <v>8540</v>
      </c>
      <c r="E7297" s="227">
        <v>43281</v>
      </c>
      <c r="F7297" s="228">
        <v>0</v>
      </c>
      <c r="G7297" s="229">
        <v>1.7600000000000001E-2</v>
      </c>
    </row>
    <row r="7298" spans="1:7" x14ac:dyDescent="0.25">
      <c r="A7298" s="160" t="s">
        <v>8534</v>
      </c>
      <c r="B7298" s="160" t="s">
        <v>8541</v>
      </c>
      <c r="E7298" s="227">
        <v>43312</v>
      </c>
      <c r="F7298" s="228">
        <v>0</v>
      </c>
      <c r="G7298" s="229">
        <v>1.7600000000000001E-2</v>
      </c>
    </row>
    <row r="7299" spans="1:7" x14ac:dyDescent="0.25">
      <c r="A7299" s="160" t="s">
        <v>8534</v>
      </c>
      <c r="B7299" s="160" t="s">
        <v>8542</v>
      </c>
      <c r="E7299" s="227">
        <v>43343</v>
      </c>
      <c r="F7299" s="228">
        <v>0</v>
      </c>
      <c r="G7299" s="229">
        <v>1.7600000000000001E-2</v>
      </c>
    </row>
    <row r="7300" spans="1:7" x14ac:dyDescent="0.25">
      <c r="A7300" s="160" t="s">
        <v>8534</v>
      </c>
      <c r="B7300" s="160" t="s">
        <v>8543</v>
      </c>
      <c r="E7300" s="227">
        <v>43373</v>
      </c>
      <c r="F7300" s="228">
        <v>0</v>
      </c>
      <c r="G7300" s="229">
        <v>1.7600000000000001E-2</v>
      </c>
    </row>
    <row r="7301" spans="1:7" x14ac:dyDescent="0.25">
      <c r="A7301" s="160" t="s">
        <v>8534</v>
      </c>
      <c r="B7301" s="160" t="s">
        <v>8544</v>
      </c>
      <c r="E7301" s="227">
        <v>43404</v>
      </c>
      <c r="F7301" s="228">
        <v>0</v>
      </c>
      <c r="G7301" s="229">
        <v>1.7600000000000001E-2</v>
      </c>
    </row>
    <row r="7302" spans="1:7" x14ac:dyDescent="0.25">
      <c r="A7302" s="160" t="s">
        <v>8534</v>
      </c>
      <c r="B7302" s="160" t="s">
        <v>8545</v>
      </c>
      <c r="E7302" s="227">
        <v>43434</v>
      </c>
      <c r="F7302" s="228">
        <v>0</v>
      </c>
      <c r="G7302" s="229">
        <v>1.7600000000000001E-2</v>
      </c>
    </row>
    <row r="7303" spans="1:7" x14ac:dyDescent="0.25">
      <c r="A7303" s="160" t="s">
        <v>8534</v>
      </c>
      <c r="B7303" s="160" t="s">
        <v>8546</v>
      </c>
      <c r="E7303" s="227">
        <v>43465</v>
      </c>
      <c r="F7303" s="228">
        <v>0</v>
      </c>
      <c r="G7303" s="229">
        <v>1.7600000000000001E-2</v>
      </c>
    </row>
    <row r="7304" spans="1:7" x14ac:dyDescent="0.25">
      <c r="A7304" s="160" t="s">
        <v>8547</v>
      </c>
      <c r="B7304" s="160" t="s">
        <v>8548</v>
      </c>
      <c r="E7304" s="227">
        <v>43131</v>
      </c>
      <c r="F7304" s="228">
        <v>0</v>
      </c>
      <c r="G7304" s="229">
        <v>1.7600000000000001E-2</v>
      </c>
    </row>
    <row r="7305" spans="1:7" x14ac:dyDescent="0.25">
      <c r="A7305" s="160" t="s">
        <v>8547</v>
      </c>
      <c r="B7305" s="160" t="s">
        <v>8549</v>
      </c>
      <c r="E7305" s="227">
        <v>43159</v>
      </c>
      <c r="F7305" s="228">
        <v>0</v>
      </c>
      <c r="G7305" s="229">
        <v>1.7600000000000001E-2</v>
      </c>
    </row>
    <row r="7306" spans="1:7" x14ac:dyDescent="0.25">
      <c r="A7306" s="160" t="s">
        <v>8547</v>
      </c>
      <c r="B7306" s="160" t="s">
        <v>8550</v>
      </c>
      <c r="E7306" s="227">
        <v>43190</v>
      </c>
      <c r="F7306" s="228">
        <v>0</v>
      </c>
      <c r="G7306" s="229">
        <v>1.7600000000000001E-2</v>
      </c>
    </row>
    <row r="7307" spans="1:7" x14ac:dyDescent="0.25">
      <c r="A7307" s="160" t="s">
        <v>8547</v>
      </c>
      <c r="B7307" s="160" t="s">
        <v>8551</v>
      </c>
      <c r="E7307" s="227">
        <v>43220</v>
      </c>
      <c r="F7307" s="228">
        <v>0</v>
      </c>
      <c r="G7307" s="229">
        <v>1.7600000000000001E-2</v>
      </c>
    </row>
    <row r="7308" spans="1:7" x14ac:dyDescent="0.25">
      <c r="A7308" s="160" t="s">
        <v>8547</v>
      </c>
      <c r="B7308" s="160" t="s">
        <v>8552</v>
      </c>
      <c r="E7308" s="227">
        <v>43251</v>
      </c>
      <c r="F7308" s="228">
        <v>0</v>
      </c>
      <c r="G7308" s="229">
        <v>1.7600000000000001E-2</v>
      </c>
    </row>
    <row r="7309" spans="1:7" x14ac:dyDescent="0.25">
      <c r="A7309" s="160" t="s">
        <v>8547</v>
      </c>
      <c r="B7309" s="160" t="s">
        <v>8553</v>
      </c>
      <c r="E7309" s="227">
        <v>43281</v>
      </c>
      <c r="F7309" s="228">
        <v>0</v>
      </c>
      <c r="G7309" s="229">
        <v>1.7600000000000001E-2</v>
      </c>
    </row>
    <row r="7310" spans="1:7" x14ac:dyDescent="0.25">
      <c r="A7310" s="160" t="s">
        <v>8547</v>
      </c>
      <c r="B7310" s="160" t="s">
        <v>8554</v>
      </c>
      <c r="E7310" s="227">
        <v>43312</v>
      </c>
      <c r="F7310" s="228">
        <v>0</v>
      </c>
      <c r="G7310" s="229">
        <v>1.7600000000000001E-2</v>
      </c>
    </row>
    <row r="7311" spans="1:7" x14ac:dyDescent="0.25">
      <c r="A7311" s="160" t="s">
        <v>8547</v>
      </c>
      <c r="B7311" s="160" t="s">
        <v>8555</v>
      </c>
      <c r="E7311" s="227">
        <v>43343</v>
      </c>
      <c r="F7311" s="228">
        <v>0</v>
      </c>
      <c r="G7311" s="229">
        <v>1.7600000000000001E-2</v>
      </c>
    </row>
    <row r="7312" spans="1:7" x14ac:dyDescent="0.25">
      <c r="A7312" s="160" t="s">
        <v>8547</v>
      </c>
      <c r="B7312" s="160" t="s">
        <v>8556</v>
      </c>
      <c r="E7312" s="227">
        <v>43373</v>
      </c>
      <c r="F7312" s="228">
        <v>0</v>
      </c>
      <c r="G7312" s="229">
        <v>1.7600000000000001E-2</v>
      </c>
    </row>
    <row r="7313" spans="1:7" x14ac:dyDescent="0.25">
      <c r="A7313" s="160" t="s">
        <v>8547</v>
      </c>
      <c r="B7313" s="160" t="s">
        <v>8557</v>
      </c>
      <c r="E7313" s="227">
        <v>43404</v>
      </c>
      <c r="F7313" s="228">
        <v>0</v>
      </c>
      <c r="G7313" s="229">
        <v>1.7600000000000001E-2</v>
      </c>
    </row>
    <row r="7314" spans="1:7" x14ac:dyDescent="0.25">
      <c r="A7314" s="160" t="s">
        <v>8547</v>
      </c>
      <c r="B7314" s="160" t="s">
        <v>8558</v>
      </c>
      <c r="E7314" s="227">
        <v>43434</v>
      </c>
      <c r="F7314" s="228">
        <v>0</v>
      </c>
      <c r="G7314" s="229">
        <v>1.7600000000000001E-2</v>
      </c>
    </row>
    <row r="7315" spans="1:7" x14ac:dyDescent="0.25">
      <c r="A7315" s="160" t="s">
        <v>8547</v>
      </c>
      <c r="B7315" s="160" t="s">
        <v>8559</v>
      </c>
      <c r="E7315" s="227">
        <v>43465</v>
      </c>
      <c r="F7315" s="228">
        <v>0</v>
      </c>
      <c r="G7315" s="229">
        <v>1.7600000000000001E-2</v>
      </c>
    </row>
    <row r="7316" spans="1:7" x14ac:dyDescent="0.25">
      <c r="A7316" s="160" t="s">
        <v>8560</v>
      </c>
      <c r="B7316" s="160" t="s">
        <v>8561</v>
      </c>
      <c r="E7316" s="227">
        <v>43131</v>
      </c>
      <c r="F7316" s="228">
        <v>0</v>
      </c>
      <c r="G7316" s="229">
        <v>1.7600000000000001E-2</v>
      </c>
    </row>
    <row r="7317" spans="1:7" x14ac:dyDescent="0.25">
      <c r="A7317" s="160" t="s">
        <v>8560</v>
      </c>
      <c r="B7317" s="160" t="s">
        <v>8562</v>
      </c>
      <c r="E7317" s="227">
        <v>43159</v>
      </c>
      <c r="F7317" s="228">
        <v>0</v>
      </c>
      <c r="G7317" s="229">
        <v>1.7600000000000001E-2</v>
      </c>
    </row>
    <row r="7318" spans="1:7" x14ac:dyDescent="0.25">
      <c r="A7318" s="160" t="s">
        <v>8560</v>
      </c>
      <c r="B7318" s="160" t="s">
        <v>8563</v>
      </c>
      <c r="E7318" s="227">
        <v>43190</v>
      </c>
      <c r="F7318" s="228">
        <v>0</v>
      </c>
      <c r="G7318" s="229">
        <v>1.7600000000000001E-2</v>
      </c>
    </row>
    <row r="7319" spans="1:7" x14ac:dyDescent="0.25">
      <c r="A7319" s="160" t="s">
        <v>8560</v>
      </c>
      <c r="B7319" s="160" t="s">
        <v>8564</v>
      </c>
      <c r="E7319" s="227">
        <v>43220</v>
      </c>
      <c r="F7319" s="228">
        <v>0</v>
      </c>
      <c r="G7319" s="229">
        <v>1.7600000000000001E-2</v>
      </c>
    </row>
    <row r="7320" spans="1:7" x14ac:dyDescent="0.25">
      <c r="A7320" s="160" t="s">
        <v>8560</v>
      </c>
      <c r="B7320" s="160" t="s">
        <v>8565</v>
      </c>
      <c r="E7320" s="227">
        <v>43251</v>
      </c>
      <c r="F7320" s="228">
        <v>0</v>
      </c>
      <c r="G7320" s="229">
        <v>1.7600000000000001E-2</v>
      </c>
    </row>
    <row r="7321" spans="1:7" x14ac:dyDescent="0.25">
      <c r="A7321" s="160" t="s">
        <v>8560</v>
      </c>
      <c r="B7321" s="160" t="s">
        <v>8566</v>
      </c>
      <c r="E7321" s="227">
        <v>43281</v>
      </c>
      <c r="F7321" s="228">
        <v>0</v>
      </c>
      <c r="G7321" s="229">
        <v>1.7600000000000001E-2</v>
      </c>
    </row>
    <row r="7322" spans="1:7" x14ac:dyDescent="0.25">
      <c r="A7322" s="160" t="s">
        <v>8560</v>
      </c>
      <c r="B7322" s="160" t="s">
        <v>8567</v>
      </c>
      <c r="E7322" s="227">
        <v>43312</v>
      </c>
      <c r="F7322" s="228">
        <v>0</v>
      </c>
      <c r="G7322" s="229">
        <v>1.7600000000000001E-2</v>
      </c>
    </row>
    <row r="7323" spans="1:7" x14ac:dyDescent="0.25">
      <c r="A7323" s="160" t="s">
        <v>8560</v>
      </c>
      <c r="B7323" s="160" t="s">
        <v>8568</v>
      </c>
      <c r="E7323" s="227">
        <v>43343</v>
      </c>
      <c r="F7323" s="228">
        <v>0</v>
      </c>
      <c r="G7323" s="229">
        <v>1.7600000000000001E-2</v>
      </c>
    </row>
    <row r="7324" spans="1:7" x14ac:dyDescent="0.25">
      <c r="A7324" s="160" t="s">
        <v>8560</v>
      </c>
      <c r="B7324" s="160" t="s">
        <v>8569</v>
      </c>
      <c r="E7324" s="227">
        <v>43373</v>
      </c>
      <c r="F7324" s="228">
        <v>0</v>
      </c>
      <c r="G7324" s="229">
        <v>1.7600000000000001E-2</v>
      </c>
    </row>
    <row r="7325" spans="1:7" x14ac:dyDescent="0.25">
      <c r="A7325" s="160" t="s">
        <v>8560</v>
      </c>
      <c r="B7325" s="160" t="s">
        <v>8570</v>
      </c>
      <c r="E7325" s="227">
        <v>43404</v>
      </c>
      <c r="F7325" s="228">
        <v>0</v>
      </c>
      <c r="G7325" s="229">
        <v>1.7600000000000001E-2</v>
      </c>
    </row>
    <row r="7326" spans="1:7" x14ac:dyDescent="0.25">
      <c r="A7326" s="160" t="s">
        <v>8560</v>
      </c>
      <c r="B7326" s="160" t="s">
        <v>8571</v>
      </c>
      <c r="E7326" s="227">
        <v>43434</v>
      </c>
      <c r="F7326" s="228">
        <v>0</v>
      </c>
      <c r="G7326" s="229">
        <v>1.7600000000000001E-2</v>
      </c>
    </row>
    <row r="7327" spans="1:7" x14ac:dyDescent="0.25">
      <c r="A7327" s="160" t="s">
        <v>8560</v>
      </c>
      <c r="B7327" s="160" t="s">
        <v>8572</v>
      </c>
      <c r="E7327" s="227">
        <v>43465</v>
      </c>
      <c r="F7327" s="228">
        <v>0</v>
      </c>
      <c r="G7327" s="229">
        <v>1.7600000000000001E-2</v>
      </c>
    </row>
    <row r="7328" spans="1:7" x14ac:dyDescent="0.25">
      <c r="A7328" s="160" t="s">
        <v>8573</v>
      </c>
      <c r="B7328" s="160" t="s">
        <v>8574</v>
      </c>
      <c r="E7328" s="227">
        <v>43131</v>
      </c>
      <c r="F7328" s="228">
        <v>8018571.54</v>
      </c>
      <c r="G7328" s="229">
        <v>1.7600000000000001E-2</v>
      </c>
    </row>
    <row r="7329" spans="1:7" x14ac:dyDescent="0.25">
      <c r="A7329" s="160" t="s">
        <v>8573</v>
      </c>
      <c r="B7329" s="160" t="s">
        <v>8575</v>
      </c>
      <c r="E7329" s="227">
        <v>43159</v>
      </c>
      <c r="F7329" s="228">
        <v>8018571.54</v>
      </c>
      <c r="G7329" s="229">
        <v>1.7600000000000001E-2</v>
      </c>
    </row>
    <row r="7330" spans="1:7" x14ac:dyDescent="0.25">
      <c r="A7330" s="160" t="s">
        <v>8573</v>
      </c>
      <c r="B7330" s="160" t="s">
        <v>8576</v>
      </c>
      <c r="E7330" s="227">
        <v>43190</v>
      </c>
      <c r="F7330" s="228">
        <v>8060626.5199999996</v>
      </c>
      <c r="G7330" s="229">
        <v>1.7600000000000001E-2</v>
      </c>
    </row>
    <row r="7331" spans="1:7" x14ac:dyDescent="0.25">
      <c r="A7331" s="160" t="s">
        <v>8573</v>
      </c>
      <c r="B7331" s="160" t="s">
        <v>8577</v>
      </c>
      <c r="E7331" s="227">
        <v>43220</v>
      </c>
      <c r="F7331" s="228">
        <v>8102681.4900000002</v>
      </c>
      <c r="G7331" s="229">
        <v>1.7600000000000001E-2</v>
      </c>
    </row>
    <row r="7332" spans="1:7" x14ac:dyDescent="0.25">
      <c r="A7332" s="160" t="s">
        <v>8573</v>
      </c>
      <c r="B7332" s="160" t="s">
        <v>8578</v>
      </c>
      <c r="E7332" s="227">
        <v>43251</v>
      </c>
      <c r="F7332" s="228">
        <v>8102681.4900000002</v>
      </c>
      <c r="G7332" s="229">
        <v>1.7600000000000001E-2</v>
      </c>
    </row>
    <row r="7333" spans="1:7" x14ac:dyDescent="0.25">
      <c r="A7333" s="160" t="s">
        <v>8573</v>
      </c>
      <c r="B7333" s="160" t="s">
        <v>8579</v>
      </c>
      <c r="E7333" s="227">
        <v>43281</v>
      </c>
      <c r="F7333" s="228">
        <v>8102681.4900000002</v>
      </c>
      <c r="G7333" s="229">
        <v>1.7600000000000001E-2</v>
      </c>
    </row>
    <row r="7334" spans="1:7" x14ac:dyDescent="0.25">
      <c r="A7334" s="160" t="s">
        <v>8573</v>
      </c>
      <c r="B7334" s="160" t="s">
        <v>8580</v>
      </c>
      <c r="E7334" s="227">
        <v>43312</v>
      </c>
      <c r="F7334" s="228">
        <v>8102681.4900000002</v>
      </c>
      <c r="G7334" s="229">
        <v>1.7600000000000001E-2</v>
      </c>
    </row>
    <row r="7335" spans="1:7" x14ac:dyDescent="0.25">
      <c r="A7335" s="160" t="s">
        <v>8573</v>
      </c>
      <c r="B7335" s="160" t="s">
        <v>8581</v>
      </c>
      <c r="E7335" s="227">
        <v>43343</v>
      </c>
      <c r="F7335" s="228">
        <v>8102681.4900000002</v>
      </c>
      <c r="G7335" s="229">
        <v>1.7600000000000001E-2</v>
      </c>
    </row>
    <row r="7336" spans="1:7" x14ac:dyDescent="0.25">
      <c r="A7336" s="160" t="s">
        <v>8573</v>
      </c>
      <c r="B7336" s="160" t="s">
        <v>8582</v>
      </c>
      <c r="E7336" s="227">
        <v>43373</v>
      </c>
      <c r="F7336" s="228">
        <v>8102681.4900000002</v>
      </c>
      <c r="G7336" s="229">
        <v>1.7600000000000001E-2</v>
      </c>
    </row>
    <row r="7337" spans="1:7" x14ac:dyDescent="0.25">
      <c r="A7337" s="160" t="s">
        <v>8573</v>
      </c>
      <c r="B7337" s="160" t="s">
        <v>8583</v>
      </c>
      <c r="E7337" s="227">
        <v>43404</v>
      </c>
      <c r="F7337" s="228">
        <v>8102681.4900000002</v>
      </c>
      <c r="G7337" s="229">
        <v>1.7600000000000001E-2</v>
      </c>
    </row>
    <row r="7338" spans="1:7" x14ac:dyDescent="0.25">
      <c r="A7338" s="160" t="s">
        <v>8573</v>
      </c>
      <c r="B7338" s="160" t="s">
        <v>8584</v>
      </c>
      <c r="E7338" s="227">
        <v>43434</v>
      </c>
      <c r="F7338" s="228">
        <v>8102681.4900000002</v>
      </c>
      <c r="G7338" s="229">
        <v>1.7600000000000001E-2</v>
      </c>
    </row>
    <row r="7339" spans="1:7" x14ac:dyDescent="0.25">
      <c r="A7339" s="160" t="s">
        <v>8573</v>
      </c>
      <c r="B7339" s="160" t="s">
        <v>8585</v>
      </c>
      <c r="E7339" s="227">
        <v>43465</v>
      </c>
      <c r="F7339" s="228">
        <v>8102681.4900000002</v>
      </c>
      <c r="G7339" s="229">
        <v>1.7600000000000001E-2</v>
      </c>
    </row>
    <row r="7340" spans="1:7" x14ac:dyDescent="0.25">
      <c r="A7340" s="160" t="s">
        <v>8586</v>
      </c>
      <c r="B7340" s="160" t="s">
        <v>8587</v>
      </c>
      <c r="E7340" s="227">
        <v>43131</v>
      </c>
      <c r="F7340" s="228">
        <v>0</v>
      </c>
      <c r="G7340" s="229">
        <v>0</v>
      </c>
    </row>
    <row r="7341" spans="1:7" x14ac:dyDescent="0.25">
      <c r="A7341" s="160" t="s">
        <v>8586</v>
      </c>
      <c r="B7341" s="160" t="s">
        <v>8588</v>
      </c>
      <c r="E7341" s="227">
        <v>43159</v>
      </c>
      <c r="F7341" s="228">
        <v>0</v>
      </c>
      <c r="G7341" s="229">
        <v>0</v>
      </c>
    </row>
    <row r="7342" spans="1:7" x14ac:dyDescent="0.25">
      <c r="A7342" s="160" t="s">
        <v>8586</v>
      </c>
      <c r="B7342" s="160" t="s">
        <v>8589</v>
      </c>
      <c r="E7342" s="227">
        <v>43190</v>
      </c>
      <c r="F7342" s="228">
        <v>0</v>
      </c>
      <c r="G7342" s="229">
        <v>0</v>
      </c>
    </row>
    <row r="7343" spans="1:7" x14ac:dyDescent="0.25">
      <c r="A7343" s="160" t="s">
        <v>8586</v>
      </c>
      <c r="B7343" s="160" t="s">
        <v>8590</v>
      </c>
      <c r="E7343" s="227">
        <v>43220</v>
      </c>
      <c r="F7343" s="228">
        <v>0</v>
      </c>
      <c r="G7343" s="229">
        <v>0</v>
      </c>
    </row>
    <row r="7344" spans="1:7" x14ac:dyDescent="0.25">
      <c r="A7344" s="160" t="s">
        <v>8586</v>
      </c>
      <c r="B7344" s="160" t="s">
        <v>8591</v>
      </c>
      <c r="E7344" s="227">
        <v>43251</v>
      </c>
      <c r="F7344" s="228">
        <v>0</v>
      </c>
      <c r="G7344" s="229">
        <v>0</v>
      </c>
    </row>
    <row r="7345" spans="1:7" x14ac:dyDescent="0.25">
      <c r="A7345" s="160" t="s">
        <v>8586</v>
      </c>
      <c r="B7345" s="160" t="s">
        <v>8592</v>
      </c>
      <c r="E7345" s="227">
        <v>43281</v>
      </c>
      <c r="F7345" s="228">
        <v>0</v>
      </c>
      <c r="G7345" s="229">
        <v>0</v>
      </c>
    </row>
    <row r="7346" spans="1:7" x14ac:dyDescent="0.25">
      <c r="A7346" s="160" t="s">
        <v>8586</v>
      </c>
      <c r="B7346" s="160" t="s">
        <v>8593</v>
      </c>
      <c r="E7346" s="227">
        <v>43312</v>
      </c>
      <c r="F7346" s="228">
        <v>0</v>
      </c>
      <c r="G7346" s="229">
        <v>0</v>
      </c>
    </row>
    <row r="7347" spans="1:7" x14ac:dyDescent="0.25">
      <c r="A7347" s="160" t="s">
        <v>8586</v>
      </c>
      <c r="B7347" s="160" t="s">
        <v>8594</v>
      </c>
      <c r="E7347" s="227">
        <v>43343</v>
      </c>
      <c r="F7347" s="228">
        <v>0</v>
      </c>
      <c r="G7347" s="229">
        <v>0</v>
      </c>
    </row>
    <row r="7348" spans="1:7" x14ac:dyDescent="0.25">
      <c r="A7348" s="160" t="s">
        <v>8586</v>
      </c>
      <c r="B7348" s="160" t="s">
        <v>8595</v>
      </c>
      <c r="E7348" s="227">
        <v>43373</v>
      </c>
      <c r="F7348" s="228">
        <v>0</v>
      </c>
      <c r="G7348" s="229">
        <v>0</v>
      </c>
    </row>
    <row r="7349" spans="1:7" x14ac:dyDescent="0.25">
      <c r="A7349" s="160" t="s">
        <v>8586</v>
      </c>
      <c r="B7349" s="160" t="s">
        <v>8596</v>
      </c>
      <c r="E7349" s="227">
        <v>43404</v>
      </c>
      <c r="F7349" s="228">
        <v>0</v>
      </c>
      <c r="G7349" s="229">
        <v>0</v>
      </c>
    </row>
    <row r="7350" spans="1:7" x14ac:dyDescent="0.25">
      <c r="A7350" s="160" t="s">
        <v>8586</v>
      </c>
      <c r="B7350" s="160" t="s">
        <v>8597</v>
      </c>
      <c r="E7350" s="227">
        <v>43434</v>
      </c>
      <c r="F7350" s="228">
        <v>0</v>
      </c>
      <c r="G7350" s="229">
        <v>0</v>
      </c>
    </row>
    <row r="7351" spans="1:7" x14ac:dyDescent="0.25">
      <c r="A7351" s="160" t="s">
        <v>8586</v>
      </c>
      <c r="B7351" s="160" t="s">
        <v>8598</v>
      </c>
      <c r="E7351" s="227">
        <v>43465</v>
      </c>
      <c r="F7351" s="228">
        <v>0</v>
      </c>
      <c r="G7351" s="229">
        <v>0</v>
      </c>
    </row>
    <row r="7352" spans="1:7" x14ac:dyDescent="0.25">
      <c r="A7352" s="160" t="s">
        <v>8599</v>
      </c>
      <c r="B7352" s="160" t="s">
        <v>8600</v>
      </c>
      <c r="E7352" s="227">
        <v>43131</v>
      </c>
      <c r="F7352" s="228">
        <v>0</v>
      </c>
      <c r="G7352" s="229">
        <v>2.0399999999999998E-2</v>
      </c>
    </row>
    <row r="7353" spans="1:7" x14ac:dyDescent="0.25">
      <c r="A7353" s="160" t="s">
        <v>8599</v>
      </c>
      <c r="B7353" s="160" t="s">
        <v>8601</v>
      </c>
      <c r="E7353" s="227">
        <v>43159</v>
      </c>
      <c r="F7353" s="228">
        <v>0</v>
      </c>
      <c r="G7353" s="229">
        <v>2.0399999999999998E-2</v>
      </c>
    </row>
    <row r="7354" spans="1:7" x14ac:dyDescent="0.25">
      <c r="A7354" s="160" t="s">
        <v>8599</v>
      </c>
      <c r="B7354" s="160" t="s">
        <v>8602</v>
      </c>
      <c r="E7354" s="227">
        <v>43190</v>
      </c>
      <c r="F7354" s="228">
        <v>0</v>
      </c>
      <c r="G7354" s="229">
        <v>2.0399999999999998E-2</v>
      </c>
    </row>
    <row r="7355" spans="1:7" x14ac:dyDescent="0.25">
      <c r="A7355" s="160" t="s">
        <v>8599</v>
      </c>
      <c r="B7355" s="160" t="s">
        <v>8603</v>
      </c>
      <c r="E7355" s="227">
        <v>43220</v>
      </c>
      <c r="F7355" s="228">
        <v>0</v>
      </c>
      <c r="G7355" s="229">
        <v>2.0399999999999998E-2</v>
      </c>
    </row>
    <row r="7356" spans="1:7" x14ac:dyDescent="0.25">
      <c r="A7356" s="160" t="s">
        <v>8599</v>
      </c>
      <c r="B7356" s="160" t="s">
        <v>8604</v>
      </c>
      <c r="E7356" s="227">
        <v>43251</v>
      </c>
      <c r="F7356" s="228">
        <v>0</v>
      </c>
      <c r="G7356" s="229">
        <v>2.0399999999999998E-2</v>
      </c>
    </row>
    <row r="7357" spans="1:7" x14ac:dyDescent="0.25">
      <c r="A7357" s="160" t="s">
        <v>8599</v>
      </c>
      <c r="B7357" s="160" t="s">
        <v>8605</v>
      </c>
      <c r="E7357" s="227">
        <v>43281</v>
      </c>
      <c r="F7357" s="228">
        <v>0</v>
      </c>
      <c r="G7357" s="229">
        <v>2.0399999999999998E-2</v>
      </c>
    </row>
    <row r="7358" spans="1:7" x14ac:dyDescent="0.25">
      <c r="A7358" s="160" t="s">
        <v>8599</v>
      </c>
      <c r="B7358" s="160" t="s">
        <v>8606</v>
      </c>
      <c r="E7358" s="227">
        <v>43312</v>
      </c>
      <c r="F7358" s="228">
        <v>0</v>
      </c>
      <c r="G7358" s="229">
        <v>2.0399999999999998E-2</v>
      </c>
    </row>
    <row r="7359" spans="1:7" x14ac:dyDescent="0.25">
      <c r="A7359" s="160" t="s">
        <v>8599</v>
      </c>
      <c r="B7359" s="160" t="s">
        <v>8607</v>
      </c>
      <c r="E7359" s="227">
        <v>43343</v>
      </c>
      <c r="F7359" s="228">
        <v>0</v>
      </c>
      <c r="G7359" s="229">
        <v>2.0399999999999998E-2</v>
      </c>
    </row>
    <row r="7360" spans="1:7" x14ac:dyDescent="0.25">
      <c r="A7360" s="160" t="s">
        <v>8599</v>
      </c>
      <c r="B7360" s="160" t="s">
        <v>8608</v>
      </c>
      <c r="E7360" s="227">
        <v>43373</v>
      </c>
      <c r="F7360" s="228">
        <v>0</v>
      </c>
      <c r="G7360" s="229">
        <v>2.0399999999999998E-2</v>
      </c>
    </row>
    <row r="7361" spans="1:7" x14ac:dyDescent="0.25">
      <c r="A7361" s="160" t="s">
        <v>8599</v>
      </c>
      <c r="B7361" s="160" t="s">
        <v>8609</v>
      </c>
      <c r="E7361" s="227">
        <v>43404</v>
      </c>
      <c r="F7361" s="228">
        <v>0</v>
      </c>
      <c r="G7361" s="229">
        <v>2.0399999999999998E-2</v>
      </c>
    </row>
    <row r="7362" spans="1:7" x14ac:dyDescent="0.25">
      <c r="A7362" s="160" t="s">
        <v>8599</v>
      </c>
      <c r="B7362" s="160" t="s">
        <v>8610</v>
      </c>
      <c r="E7362" s="227">
        <v>43434</v>
      </c>
      <c r="F7362" s="228">
        <v>0</v>
      </c>
      <c r="G7362" s="229">
        <v>2.0399999999999998E-2</v>
      </c>
    </row>
    <row r="7363" spans="1:7" x14ac:dyDescent="0.25">
      <c r="A7363" s="160" t="s">
        <v>8599</v>
      </c>
      <c r="B7363" s="160" t="s">
        <v>8611</v>
      </c>
      <c r="E7363" s="227">
        <v>43465</v>
      </c>
      <c r="F7363" s="228">
        <v>0</v>
      </c>
      <c r="G7363" s="229">
        <v>2.0399999999999998E-2</v>
      </c>
    </row>
    <row r="7364" spans="1:7" x14ac:dyDescent="0.25">
      <c r="A7364" s="160" t="s">
        <v>8612</v>
      </c>
      <c r="B7364" s="160" t="s">
        <v>8613</v>
      </c>
      <c r="E7364" s="227">
        <v>43131</v>
      </c>
      <c r="F7364" s="228">
        <v>0</v>
      </c>
      <c r="G7364" s="229">
        <v>2.0399999999999998E-2</v>
      </c>
    </row>
    <row r="7365" spans="1:7" x14ac:dyDescent="0.25">
      <c r="A7365" s="160" t="s">
        <v>8612</v>
      </c>
      <c r="B7365" s="160" t="s">
        <v>8614</v>
      </c>
      <c r="E7365" s="227">
        <v>43159</v>
      </c>
      <c r="F7365" s="228">
        <v>0</v>
      </c>
      <c r="G7365" s="229">
        <v>2.0399999999999998E-2</v>
      </c>
    </row>
    <row r="7366" spans="1:7" x14ac:dyDescent="0.25">
      <c r="A7366" s="160" t="s">
        <v>8612</v>
      </c>
      <c r="B7366" s="160" t="s">
        <v>8615</v>
      </c>
      <c r="E7366" s="227">
        <v>43190</v>
      </c>
      <c r="F7366" s="228">
        <v>0</v>
      </c>
      <c r="G7366" s="229">
        <v>2.0399999999999998E-2</v>
      </c>
    </row>
    <row r="7367" spans="1:7" x14ac:dyDescent="0.25">
      <c r="A7367" s="160" t="s">
        <v>8612</v>
      </c>
      <c r="B7367" s="160" t="s">
        <v>8616</v>
      </c>
      <c r="E7367" s="227">
        <v>43220</v>
      </c>
      <c r="F7367" s="228">
        <v>0</v>
      </c>
      <c r="G7367" s="229">
        <v>2.0399999999999998E-2</v>
      </c>
    </row>
    <row r="7368" spans="1:7" x14ac:dyDescent="0.25">
      <c r="A7368" s="160" t="s">
        <v>8612</v>
      </c>
      <c r="B7368" s="160" t="s">
        <v>8617</v>
      </c>
      <c r="E7368" s="227">
        <v>43251</v>
      </c>
      <c r="F7368" s="228">
        <v>0</v>
      </c>
      <c r="G7368" s="229">
        <v>2.0399999999999998E-2</v>
      </c>
    </row>
    <row r="7369" spans="1:7" x14ac:dyDescent="0.25">
      <c r="A7369" s="160" t="s">
        <v>8612</v>
      </c>
      <c r="B7369" s="160" t="s">
        <v>8618</v>
      </c>
      <c r="E7369" s="227">
        <v>43281</v>
      </c>
      <c r="F7369" s="228">
        <v>0</v>
      </c>
      <c r="G7369" s="229">
        <v>2.0399999999999998E-2</v>
      </c>
    </row>
    <row r="7370" spans="1:7" x14ac:dyDescent="0.25">
      <c r="A7370" s="160" t="s">
        <v>8612</v>
      </c>
      <c r="B7370" s="160" t="s">
        <v>8619</v>
      </c>
      <c r="E7370" s="227">
        <v>43312</v>
      </c>
      <c r="F7370" s="228">
        <v>0</v>
      </c>
      <c r="G7370" s="229">
        <v>2.0399999999999998E-2</v>
      </c>
    </row>
    <row r="7371" spans="1:7" x14ac:dyDescent="0.25">
      <c r="A7371" s="160" t="s">
        <v>8612</v>
      </c>
      <c r="B7371" s="160" t="s">
        <v>8620</v>
      </c>
      <c r="E7371" s="227">
        <v>43343</v>
      </c>
      <c r="F7371" s="228">
        <v>0</v>
      </c>
      <c r="G7371" s="229">
        <v>2.0399999999999998E-2</v>
      </c>
    </row>
    <row r="7372" spans="1:7" x14ac:dyDescent="0.25">
      <c r="A7372" s="160" t="s">
        <v>8612</v>
      </c>
      <c r="B7372" s="160" t="s">
        <v>8621</v>
      </c>
      <c r="E7372" s="227">
        <v>43373</v>
      </c>
      <c r="F7372" s="228">
        <v>0</v>
      </c>
      <c r="G7372" s="229">
        <v>2.0399999999999998E-2</v>
      </c>
    </row>
    <row r="7373" spans="1:7" x14ac:dyDescent="0.25">
      <c r="A7373" s="160" t="s">
        <v>8612</v>
      </c>
      <c r="B7373" s="160" t="s">
        <v>8622</v>
      </c>
      <c r="E7373" s="227">
        <v>43404</v>
      </c>
      <c r="F7373" s="228">
        <v>0</v>
      </c>
      <c r="G7373" s="229">
        <v>2.0399999999999998E-2</v>
      </c>
    </row>
    <row r="7374" spans="1:7" x14ac:dyDescent="0.25">
      <c r="A7374" s="160" t="s">
        <v>8612</v>
      </c>
      <c r="B7374" s="160" t="s">
        <v>8623</v>
      </c>
      <c r="E7374" s="227">
        <v>43434</v>
      </c>
      <c r="F7374" s="228">
        <v>0</v>
      </c>
      <c r="G7374" s="229">
        <v>2.0399999999999998E-2</v>
      </c>
    </row>
    <row r="7375" spans="1:7" x14ac:dyDescent="0.25">
      <c r="A7375" s="160" t="s">
        <v>8612</v>
      </c>
      <c r="B7375" s="160" t="s">
        <v>8624</v>
      </c>
      <c r="E7375" s="227">
        <v>43465</v>
      </c>
      <c r="F7375" s="228">
        <v>0</v>
      </c>
      <c r="G7375" s="229">
        <v>2.0399999999999998E-2</v>
      </c>
    </row>
    <row r="7376" spans="1:7" x14ac:dyDescent="0.25">
      <c r="A7376" s="160" t="s">
        <v>8625</v>
      </c>
      <c r="B7376" s="160" t="s">
        <v>8626</v>
      </c>
      <c r="E7376" s="227">
        <v>43131</v>
      </c>
      <c r="F7376" s="228">
        <v>0</v>
      </c>
      <c r="G7376" s="229">
        <v>2.0399999999999998E-2</v>
      </c>
    </row>
    <row r="7377" spans="1:7" x14ac:dyDescent="0.25">
      <c r="A7377" s="160" t="s">
        <v>8625</v>
      </c>
      <c r="B7377" s="160" t="s">
        <v>8627</v>
      </c>
      <c r="E7377" s="227">
        <v>43159</v>
      </c>
      <c r="F7377" s="228">
        <v>0</v>
      </c>
      <c r="G7377" s="229">
        <v>2.0399999999999998E-2</v>
      </c>
    </row>
    <row r="7378" spans="1:7" x14ac:dyDescent="0.25">
      <c r="A7378" s="160" t="s">
        <v>8625</v>
      </c>
      <c r="B7378" s="160" t="s">
        <v>8628</v>
      </c>
      <c r="E7378" s="227">
        <v>43190</v>
      </c>
      <c r="F7378" s="228">
        <v>0</v>
      </c>
      <c r="G7378" s="229">
        <v>2.0399999999999998E-2</v>
      </c>
    </row>
    <row r="7379" spans="1:7" x14ac:dyDescent="0.25">
      <c r="A7379" s="160" t="s">
        <v>8625</v>
      </c>
      <c r="B7379" s="160" t="s">
        <v>8629</v>
      </c>
      <c r="E7379" s="227">
        <v>43220</v>
      </c>
      <c r="F7379" s="228">
        <v>0</v>
      </c>
      <c r="G7379" s="229">
        <v>2.0399999999999998E-2</v>
      </c>
    </row>
    <row r="7380" spans="1:7" x14ac:dyDescent="0.25">
      <c r="A7380" s="160" t="s">
        <v>8625</v>
      </c>
      <c r="B7380" s="160" t="s">
        <v>8630</v>
      </c>
      <c r="E7380" s="227">
        <v>43251</v>
      </c>
      <c r="F7380" s="228">
        <v>0</v>
      </c>
      <c r="G7380" s="229">
        <v>2.0399999999999998E-2</v>
      </c>
    </row>
    <row r="7381" spans="1:7" x14ac:dyDescent="0.25">
      <c r="A7381" s="160" t="s">
        <v>8625</v>
      </c>
      <c r="B7381" s="160" t="s">
        <v>8631</v>
      </c>
      <c r="E7381" s="227">
        <v>43281</v>
      </c>
      <c r="F7381" s="228">
        <v>0</v>
      </c>
      <c r="G7381" s="229">
        <v>2.0399999999999998E-2</v>
      </c>
    </row>
    <row r="7382" spans="1:7" x14ac:dyDescent="0.25">
      <c r="A7382" s="160" t="s">
        <v>8625</v>
      </c>
      <c r="B7382" s="160" t="s">
        <v>8632</v>
      </c>
      <c r="E7382" s="227">
        <v>43312</v>
      </c>
      <c r="F7382" s="228">
        <v>0</v>
      </c>
      <c r="G7382" s="229">
        <v>2.0399999999999998E-2</v>
      </c>
    </row>
    <row r="7383" spans="1:7" x14ac:dyDescent="0.25">
      <c r="A7383" s="160" t="s">
        <v>8625</v>
      </c>
      <c r="B7383" s="160" t="s">
        <v>8633</v>
      </c>
      <c r="E7383" s="227">
        <v>43343</v>
      </c>
      <c r="F7383" s="228">
        <v>0</v>
      </c>
      <c r="G7383" s="229">
        <v>2.0399999999999998E-2</v>
      </c>
    </row>
    <row r="7384" spans="1:7" x14ac:dyDescent="0.25">
      <c r="A7384" s="160" t="s">
        <v>8625</v>
      </c>
      <c r="B7384" s="160" t="s">
        <v>8634</v>
      </c>
      <c r="E7384" s="227">
        <v>43373</v>
      </c>
      <c r="F7384" s="228">
        <v>0</v>
      </c>
      <c r="G7384" s="229">
        <v>2.0399999999999998E-2</v>
      </c>
    </row>
    <row r="7385" spans="1:7" x14ac:dyDescent="0.25">
      <c r="A7385" s="160" t="s">
        <v>8625</v>
      </c>
      <c r="B7385" s="160" t="s">
        <v>8635</v>
      </c>
      <c r="E7385" s="227">
        <v>43404</v>
      </c>
      <c r="F7385" s="228">
        <v>0</v>
      </c>
      <c r="G7385" s="229">
        <v>2.0399999999999998E-2</v>
      </c>
    </row>
    <row r="7386" spans="1:7" x14ac:dyDescent="0.25">
      <c r="A7386" s="160" t="s">
        <v>8625</v>
      </c>
      <c r="B7386" s="160" t="s">
        <v>8636</v>
      </c>
      <c r="E7386" s="227">
        <v>43434</v>
      </c>
      <c r="F7386" s="228">
        <v>0</v>
      </c>
      <c r="G7386" s="229">
        <v>2.0399999999999998E-2</v>
      </c>
    </row>
    <row r="7387" spans="1:7" x14ac:dyDescent="0.25">
      <c r="A7387" s="160" t="s">
        <v>8625</v>
      </c>
      <c r="B7387" s="160" t="s">
        <v>8637</v>
      </c>
      <c r="E7387" s="227">
        <v>43465</v>
      </c>
      <c r="F7387" s="228">
        <v>0</v>
      </c>
      <c r="G7387" s="229">
        <v>2.0399999999999998E-2</v>
      </c>
    </row>
    <row r="7388" spans="1:7" x14ac:dyDescent="0.25">
      <c r="A7388" s="160" t="s">
        <v>8638</v>
      </c>
      <c r="B7388" s="160" t="s">
        <v>8639</v>
      </c>
      <c r="E7388" s="227">
        <v>43131</v>
      </c>
      <c r="F7388" s="228">
        <v>0</v>
      </c>
      <c r="G7388" s="229">
        <v>2.0399999999999998E-2</v>
      </c>
    </row>
    <row r="7389" spans="1:7" x14ac:dyDescent="0.25">
      <c r="A7389" s="160" t="s">
        <v>8638</v>
      </c>
      <c r="B7389" s="160" t="s">
        <v>8640</v>
      </c>
      <c r="E7389" s="227">
        <v>43159</v>
      </c>
      <c r="F7389" s="228">
        <v>0</v>
      </c>
      <c r="G7389" s="229">
        <v>2.0399999999999998E-2</v>
      </c>
    </row>
    <row r="7390" spans="1:7" x14ac:dyDescent="0.25">
      <c r="A7390" s="160" t="s">
        <v>8638</v>
      </c>
      <c r="B7390" s="160" t="s">
        <v>8641</v>
      </c>
      <c r="E7390" s="227">
        <v>43190</v>
      </c>
      <c r="F7390" s="228">
        <v>0</v>
      </c>
      <c r="G7390" s="229">
        <v>2.0399999999999998E-2</v>
      </c>
    </row>
    <row r="7391" spans="1:7" x14ac:dyDescent="0.25">
      <c r="A7391" s="160" t="s">
        <v>8638</v>
      </c>
      <c r="B7391" s="160" t="s">
        <v>8642</v>
      </c>
      <c r="E7391" s="227">
        <v>43220</v>
      </c>
      <c r="F7391" s="228">
        <v>0</v>
      </c>
      <c r="G7391" s="229">
        <v>2.0399999999999998E-2</v>
      </c>
    </row>
    <row r="7392" spans="1:7" x14ac:dyDescent="0.25">
      <c r="A7392" s="160" t="s">
        <v>8638</v>
      </c>
      <c r="B7392" s="160" t="s">
        <v>8643</v>
      </c>
      <c r="E7392" s="227">
        <v>43251</v>
      </c>
      <c r="F7392" s="228">
        <v>0</v>
      </c>
      <c r="G7392" s="229">
        <v>2.0399999999999998E-2</v>
      </c>
    </row>
    <row r="7393" spans="1:7" x14ac:dyDescent="0.25">
      <c r="A7393" s="160" t="s">
        <v>8638</v>
      </c>
      <c r="B7393" s="160" t="s">
        <v>8644</v>
      </c>
      <c r="E7393" s="227">
        <v>43281</v>
      </c>
      <c r="F7393" s="228">
        <v>0</v>
      </c>
      <c r="G7393" s="229">
        <v>2.0399999999999998E-2</v>
      </c>
    </row>
    <row r="7394" spans="1:7" x14ac:dyDescent="0.25">
      <c r="A7394" s="160" t="s">
        <v>8638</v>
      </c>
      <c r="B7394" s="160" t="s">
        <v>8645</v>
      </c>
      <c r="E7394" s="227">
        <v>43312</v>
      </c>
      <c r="F7394" s="228">
        <v>0</v>
      </c>
      <c r="G7394" s="229">
        <v>2.0399999999999998E-2</v>
      </c>
    </row>
    <row r="7395" spans="1:7" x14ac:dyDescent="0.25">
      <c r="A7395" s="160" t="s">
        <v>8638</v>
      </c>
      <c r="B7395" s="160" t="s">
        <v>8646</v>
      </c>
      <c r="E7395" s="227">
        <v>43343</v>
      </c>
      <c r="F7395" s="228">
        <v>0</v>
      </c>
      <c r="G7395" s="229">
        <v>2.0399999999999998E-2</v>
      </c>
    </row>
    <row r="7396" spans="1:7" x14ac:dyDescent="0.25">
      <c r="A7396" s="160" t="s">
        <v>8638</v>
      </c>
      <c r="B7396" s="160" t="s">
        <v>8647</v>
      </c>
      <c r="E7396" s="227">
        <v>43373</v>
      </c>
      <c r="F7396" s="228">
        <v>0</v>
      </c>
      <c r="G7396" s="229">
        <v>2.0399999999999998E-2</v>
      </c>
    </row>
    <row r="7397" spans="1:7" x14ac:dyDescent="0.25">
      <c r="A7397" s="160" t="s">
        <v>8638</v>
      </c>
      <c r="B7397" s="160" t="s">
        <v>8648</v>
      </c>
      <c r="E7397" s="227">
        <v>43404</v>
      </c>
      <c r="F7397" s="228">
        <v>0</v>
      </c>
      <c r="G7397" s="229">
        <v>2.0399999999999998E-2</v>
      </c>
    </row>
    <row r="7398" spans="1:7" x14ac:dyDescent="0.25">
      <c r="A7398" s="160" t="s">
        <v>8638</v>
      </c>
      <c r="B7398" s="160" t="s">
        <v>8649</v>
      </c>
      <c r="E7398" s="227">
        <v>43434</v>
      </c>
      <c r="F7398" s="228">
        <v>0</v>
      </c>
      <c r="G7398" s="229">
        <v>2.0399999999999998E-2</v>
      </c>
    </row>
    <row r="7399" spans="1:7" x14ac:dyDescent="0.25">
      <c r="A7399" s="160" t="s">
        <v>8638</v>
      </c>
      <c r="B7399" s="160" t="s">
        <v>8650</v>
      </c>
      <c r="E7399" s="227">
        <v>43465</v>
      </c>
      <c r="F7399" s="228">
        <v>0</v>
      </c>
      <c r="G7399" s="229">
        <v>2.0399999999999998E-2</v>
      </c>
    </row>
    <row r="7400" spans="1:7" x14ac:dyDescent="0.25">
      <c r="A7400" s="160" t="s">
        <v>8651</v>
      </c>
      <c r="B7400" s="160" t="s">
        <v>8652</v>
      </c>
      <c r="E7400" s="227">
        <v>43131</v>
      </c>
      <c r="F7400" s="228">
        <v>0</v>
      </c>
      <c r="G7400" s="229">
        <v>2.0399999999999998E-2</v>
      </c>
    </row>
    <row r="7401" spans="1:7" x14ac:dyDescent="0.25">
      <c r="A7401" s="160" t="s">
        <v>8651</v>
      </c>
      <c r="B7401" s="160" t="s">
        <v>8653</v>
      </c>
      <c r="E7401" s="227">
        <v>43159</v>
      </c>
      <c r="F7401" s="228">
        <v>0</v>
      </c>
      <c r="G7401" s="229">
        <v>2.0399999999999998E-2</v>
      </c>
    </row>
    <row r="7402" spans="1:7" x14ac:dyDescent="0.25">
      <c r="A7402" s="160" t="s">
        <v>8651</v>
      </c>
      <c r="B7402" s="160" t="s">
        <v>8654</v>
      </c>
      <c r="E7402" s="227">
        <v>43190</v>
      </c>
      <c r="F7402" s="228">
        <v>0</v>
      </c>
      <c r="G7402" s="229">
        <v>2.0399999999999998E-2</v>
      </c>
    </row>
    <row r="7403" spans="1:7" x14ac:dyDescent="0.25">
      <c r="A7403" s="160" t="s">
        <v>8651</v>
      </c>
      <c r="B7403" s="160" t="s">
        <v>8655</v>
      </c>
      <c r="E7403" s="227">
        <v>43220</v>
      </c>
      <c r="F7403" s="228">
        <v>0</v>
      </c>
      <c r="G7403" s="229">
        <v>2.0399999999999998E-2</v>
      </c>
    </row>
    <row r="7404" spans="1:7" x14ac:dyDescent="0.25">
      <c r="A7404" s="160" t="s">
        <v>8651</v>
      </c>
      <c r="B7404" s="160" t="s">
        <v>8656</v>
      </c>
      <c r="E7404" s="227">
        <v>43251</v>
      </c>
      <c r="F7404" s="228">
        <v>0</v>
      </c>
      <c r="G7404" s="229">
        <v>2.0399999999999998E-2</v>
      </c>
    </row>
    <row r="7405" spans="1:7" x14ac:dyDescent="0.25">
      <c r="A7405" s="160" t="s">
        <v>8651</v>
      </c>
      <c r="B7405" s="160" t="s">
        <v>8657</v>
      </c>
      <c r="E7405" s="227">
        <v>43281</v>
      </c>
      <c r="F7405" s="228">
        <v>0</v>
      </c>
      <c r="G7405" s="229">
        <v>2.0399999999999998E-2</v>
      </c>
    </row>
    <row r="7406" spans="1:7" x14ac:dyDescent="0.25">
      <c r="A7406" s="160" t="s">
        <v>8651</v>
      </c>
      <c r="B7406" s="160" t="s">
        <v>8658</v>
      </c>
      <c r="E7406" s="227">
        <v>43312</v>
      </c>
      <c r="F7406" s="228">
        <v>0</v>
      </c>
      <c r="G7406" s="229">
        <v>2.0399999999999998E-2</v>
      </c>
    </row>
    <row r="7407" spans="1:7" x14ac:dyDescent="0.25">
      <c r="A7407" s="160" t="s">
        <v>8651</v>
      </c>
      <c r="B7407" s="160" t="s">
        <v>8659</v>
      </c>
      <c r="E7407" s="227">
        <v>43343</v>
      </c>
      <c r="F7407" s="228">
        <v>0</v>
      </c>
      <c r="G7407" s="229">
        <v>2.0399999999999998E-2</v>
      </c>
    </row>
    <row r="7408" spans="1:7" x14ac:dyDescent="0.25">
      <c r="A7408" s="160" t="s">
        <v>8651</v>
      </c>
      <c r="B7408" s="160" t="s">
        <v>8660</v>
      </c>
      <c r="E7408" s="227">
        <v>43373</v>
      </c>
      <c r="F7408" s="228">
        <v>0</v>
      </c>
      <c r="G7408" s="229">
        <v>2.0399999999999998E-2</v>
      </c>
    </row>
    <row r="7409" spans="1:7" x14ac:dyDescent="0.25">
      <c r="A7409" s="160" t="s">
        <v>8651</v>
      </c>
      <c r="B7409" s="160" t="s">
        <v>8661</v>
      </c>
      <c r="E7409" s="227">
        <v>43404</v>
      </c>
      <c r="F7409" s="228">
        <v>0</v>
      </c>
      <c r="G7409" s="229">
        <v>2.0399999999999998E-2</v>
      </c>
    </row>
    <row r="7410" spans="1:7" x14ac:dyDescent="0.25">
      <c r="A7410" s="160" t="s">
        <v>8651</v>
      </c>
      <c r="B7410" s="160" t="s">
        <v>8662</v>
      </c>
      <c r="E7410" s="227">
        <v>43434</v>
      </c>
      <c r="F7410" s="228">
        <v>0</v>
      </c>
      <c r="G7410" s="229">
        <v>2.0399999999999998E-2</v>
      </c>
    </row>
    <row r="7411" spans="1:7" x14ac:dyDescent="0.25">
      <c r="A7411" s="160" t="s">
        <v>8651</v>
      </c>
      <c r="B7411" s="160" t="s">
        <v>8663</v>
      </c>
      <c r="E7411" s="227">
        <v>43465</v>
      </c>
      <c r="F7411" s="228">
        <v>0</v>
      </c>
      <c r="G7411" s="229">
        <v>2.0399999999999998E-2</v>
      </c>
    </row>
    <row r="7412" spans="1:7" x14ac:dyDescent="0.25">
      <c r="A7412" s="160" t="s">
        <v>8664</v>
      </c>
      <c r="B7412" s="160" t="s">
        <v>8665</v>
      </c>
      <c r="E7412" s="227">
        <v>43131</v>
      </c>
      <c r="F7412" s="228">
        <v>0</v>
      </c>
      <c r="G7412" s="229">
        <v>2.0399999999999998E-2</v>
      </c>
    </row>
    <row r="7413" spans="1:7" x14ac:dyDescent="0.25">
      <c r="A7413" s="160" t="s">
        <v>8664</v>
      </c>
      <c r="B7413" s="160" t="s">
        <v>8666</v>
      </c>
      <c r="E7413" s="227">
        <v>43159</v>
      </c>
      <c r="F7413" s="228">
        <v>0</v>
      </c>
      <c r="G7413" s="229">
        <v>2.0399999999999998E-2</v>
      </c>
    </row>
    <row r="7414" spans="1:7" x14ac:dyDescent="0.25">
      <c r="A7414" s="160" t="s">
        <v>8664</v>
      </c>
      <c r="B7414" s="160" t="s">
        <v>8667</v>
      </c>
      <c r="E7414" s="227">
        <v>43190</v>
      </c>
      <c r="F7414" s="228">
        <v>0</v>
      </c>
      <c r="G7414" s="229">
        <v>2.0399999999999998E-2</v>
      </c>
    </row>
    <row r="7415" spans="1:7" x14ac:dyDescent="0.25">
      <c r="A7415" s="160" t="s">
        <v>8664</v>
      </c>
      <c r="B7415" s="160" t="s">
        <v>8668</v>
      </c>
      <c r="E7415" s="227">
        <v>43220</v>
      </c>
      <c r="F7415" s="228">
        <v>0</v>
      </c>
      <c r="G7415" s="229">
        <v>2.0399999999999998E-2</v>
      </c>
    </row>
    <row r="7416" spans="1:7" x14ac:dyDescent="0.25">
      <c r="A7416" s="160" t="s">
        <v>8664</v>
      </c>
      <c r="B7416" s="160" t="s">
        <v>8669</v>
      </c>
      <c r="E7416" s="227">
        <v>43251</v>
      </c>
      <c r="F7416" s="228">
        <v>0</v>
      </c>
      <c r="G7416" s="229">
        <v>2.0399999999999998E-2</v>
      </c>
    </row>
    <row r="7417" spans="1:7" x14ac:dyDescent="0.25">
      <c r="A7417" s="160" t="s">
        <v>8664</v>
      </c>
      <c r="B7417" s="160" t="s">
        <v>8670</v>
      </c>
      <c r="E7417" s="227">
        <v>43281</v>
      </c>
      <c r="F7417" s="228">
        <v>0</v>
      </c>
      <c r="G7417" s="229">
        <v>2.0399999999999998E-2</v>
      </c>
    </row>
    <row r="7418" spans="1:7" x14ac:dyDescent="0.25">
      <c r="A7418" s="160" t="s">
        <v>8664</v>
      </c>
      <c r="B7418" s="160" t="s">
        <v>8671</v>
      </c>
      <c r="E7418" s="227">
        <v>43312</v>
      </c>
      <c r="F7418" s="228">
        <v>0</v>
      </c>
      <c r="G7418" s="229">
        <v>2.0399999999999998E-2</v>
      </c>
    </row>
    <row r="7419" spans="1:7" x14ac:dyDescent="0.25">
      <c r="A7419" s="160" t="s">
        <v>8664</v>
      </c>
      <c r="B7419" s="160" t="s">
        <v>8672</v>
      </c>
      <c r="E7419" s="227">
        <v>43343</v>
      </c>
      <c r="F7419" s="228">
        <v>0</v>
      </c>
      <c r="G7419" s="229">
        <v>2.0399999999999998E-2</v>
      </c>
    </row>
    <row r="7420" spans="1:7" x14ac:dyDescent="0.25">
      <c r="A7420" s="160" t="s">
        <v>8664</v>
      </c>
      <c r="B7420" s="160" t="s">
        <v>8673</v>
      </c>
      <c r="E7420" s="227">
        <v>43373</v>
      </c>
      <c r="F7420" s="228">
        <v>0</v>
      </c>
      <c r="G7420" s="229">
        <v>2.0399999999999998E-2</v>
      </c>
    </row>
    <row r="7421" spans="1:7" x14ac:dyDescent="0.25">
      <c r="A7421" s="160" t="s">
        <v>8664</v>
      </c>
      <c r="B7421" s="160" t="s">
        <v>8674</v>
      </c>
      <c r="E7421" s="227">
        <v>43404</v>
      </c>
      <c r="F7421" s="228">
        <v>0</v>
      </c>
      <c r="G7421" s="229">
        <v>2.0399999999999998E-2</v>
      </c>
    </row>
    <row r="7422" spans="1:7" x14ac:dyDescent="0.25">
      <c r="A7422" s="160" t="s">
        <v>8664</v>
      </c>
      <c r="B7422" s="160" t="s">
        <v>8675</v>
      </c>
      <c r="E7422" s="227">
        <v>43434</v>
      </c>
      <c r="F7422" s="228">
        <v>0</v>
      </c>
      <c r="G7422" s="229">
        <v>2.0399999999999998E-2</v>
      </c>
    </row>
    <row r="7423" spans="1:7" x14ac:dyDescent="0.25">
      <c r="A7423" s="160" t="s">
        <v>8664</v>
      </c>
      <c r="B7423" s="160" t="s">
        <v>8676</v>
      </c>
      <c r="E7423" s="227">
        <v>43465</v>
      </c>
      <c r="F7423" s="228">
        <v>0</v>
      </c>
      <c r="G7423" s="229">
        <v>2.0399999999999998E-2</v>
      </c>
    </row>
    <row r="7424" spans="1:7" x14ac:dyDescent="0.25">
      <c r="A7424" s="160" t="s">
        <v>8677</v>
      </c>
      <c r="B7424" s="160" t="s">
        <v>8678</v>
      </c>
      <c r="E7424" s="227">
        <v>43131</v>
      </c>
      <c r="F7424" s="228">
        <v>0</v>
      </c>
      <c r="G7424" s="229">
        <v>2.0399999999999998E-2</v>
      </c>
    </row>
    <row r="7425" spans="1:7" x14ac:dyDescent="0.25">
      <c r="A7425" s="160" t="s">
        <v>8677</v>
      </c>
      <c r="B7425" s="160" t="s">
        <v>8679</v>
      </c>
      <c r="E7425" s="227">
        <v>43159</v>
      </c>
      <c r="F7425" s="228">
        <v>0</v>
      </c>
      <c r="G7425" s="229">
        <v>2.0399999999999998E-2</v>
      </c>
    </row>
    <row r="7426" spans="1:7" x14ac:dyDescent="0.25">
      <c r="A7426" s="160" t="s">
        <v>8677</v>
      </c>
      <c r="B7426" s="160" t="s">
        <v>8680</v>
      </c>
      <c r="E7426" s="227">
        <v>43190</v>
      </c>
      <c r="F7426" s="228">
        <v>0</v>
      </c>
      <c r="G7426" s="229">
        <v>2.0399999999999998E-2</v>
      </c>
    </row>
    <row r="7427" spans="1:7" x14ac:dyDescent="0.25">
      <c r="A7427" s="160" t="s">
        <v>8677</v>
      </c>
      <c r="B7427" s="160" t="s">
        <v>8681</v>
      </c>
      <c r="E7427" s="227">
        <v>43220</v>
      </c>
      <c r="F7427" s="228">
        <v>0</v>
      </c>
      <c r="G7427" s="229">
        <v>2.0399999999999998E-2</v>
      </c>
    </row>
    <row r="7428" spans="1:7" x14ac:dyDescent="0.25">
      <c r="A7428" s="160" t="s">
        <v>8677</v>
      </c>
      <c r="B7428" s="160" t="s">
        <v>8682</v>
      </c>
      <c r="E7428" s="227">
        <v>43251</v>
      </c>
      <c r="F7428" s="228">
        <v>0</v>
      </c>
      <c r="G7428" s="229">
        <v>2.0399999999999998E-2</v>
      </c>
    </row>
    <row r="7429" spans="1:7" x14ac:dyDescent="0.25">
      <c r="A7429" s="160" t="s">
        <v>8677</v>
      </c>
      <c r="B7429" s="160" t="s">
        <v>8683</v>
      </c>
      <c r="E7429" s="227">
        <v>43281</v>
      </c>
      <c r="F7429" s="228">
        <v>0</v>
      </c>
      <c r="G7429" s="229">
        <v>2.0399999999999998E-2</v>
      </c>
    </row>
    <row r="7430" spans="1:7" x14ac:dyDescent="0.25">
      <c r="A7430" s="160" t="s">
        <v>8677</v>
      </c>
      <c r="B7430" s="160" t="s">
        <v>8684</v>
      </c>
      <c r="E7430" s="227">
        <v>43312</v>
      </c>
      <c r="F7430" s="228">
        <v>0</v>
      </c>
      <c r="G7430" s="229">
        <v>2.0399999999999998E-2</v>
      </c>
    </row>
    <row r="7431" spans="1:7" x14ac:dyDescent="0.25">
      <c r="A7431" s="160" t="s">
        <v>8677</v>
      </c>
      <c r="B7431" s="160" t="s">
        <v>8685</v>
      </c>
      <c r="E7431" s="227">
        <v>43343</v>
      </c>
      <c r="F7431" s="228">
        <v>0</v>
      </c>
      <c r="G7431" s="229">
        <v>2.0399999999999998E-2</v>
      </c>
    </row>
    <row r="7432" spans="1:7" x14ac:dyDescent="0.25">
      <c r="A7432" s="160" t="s">
        <v>8677</v>
      </c>
      <c r="B7432" s="160" t="s">
        <v>8686</v>
      </c>
      <c r="E7432" s="227">
        <v>43373</v>
      </c>
      <c r="F7432" s="228">
        <v>0</v>
      </c>
      <c r="G7432" s="229">
        <v>2.0399999999999998E-2</v>
      </c>
    </row>
    <row r="7433" spans="1:7" x14ac:dyDescent="0.25">
      <c r="A7433" s="160" t="s">
        <v>8677</v>
      </c>
      <c r="B7433" s="160" t="s">
        <v>8687</v>
      </c>
      <c r="E7433" s="227">
        <v>43404</v>
      </c>
      <c r="F7433" s="228">
        <v>0</v>
      </c>
      <c r="G7433" s="229">
        <v>2.0399999999999998E-2</v>
      </c>
    </row>
    <row r="7434" spans="1:7" x14ac:dyDescent="0.25">
      <c r="A7434" s="160" t="s">
        <v>8677</v>
      </c>
      <c r="B7434" s="160" t="s">
        <v>8688</v>
      </c>
      <c r="E7434" s="227">
        <v>43434</v>
      </c>
      <c r="F7434" s="228">
        <v>0</v>
      </c>
      <c r="G7434" s="229">
        <v>2.0399999999999998E-2</v>
      </c>
    </row>
    <row r="7435" spans="1:7" x14ac:dyDescent="0.25">
      <c r="A7435" s="160" t="s">
        <v>8677</v>
      </c>
      <c r="B7435" s="160" t="s">
        <v>8689</v>
      </c>
      <c r="E7435" s="227">
        <v>43465</v>
      </c>
      <c r="F7435" s="228">
        <v>0</v>
      </c>
      <c r="G7435" s="229">
        <v>2.0399999999999998E-2</v>
      </c>
    </row>
    <row r="7436" spans="1:7" x14ac:dyDescent="0.25">
      <c r="A7436" s="160" t="s">
        <v>8690</v>
      </c>
      <c r="B7436" s="160" t="s">
        <v>8691</v>
      </c>
      <c r="E7436" s="227">
        <v>43131</v>
      </c>
      <c r="F7436" s="228">
        <v>0</v>
      </c>
      <c r="G7436" s="229">
        <v>2.0399999999999998E-2</v>
      </c>
    </row>
    <row r="7437" spans="1:7" x14ac:dyDescent="0.25">
      <c r="A7437" s="160" t="s">
        <v>8690</v>
      </c>
      <c r="B7437" s="160" t="s">
        <v>8692</v>
      </c>
      <c r="E7437" s="227">
        <v>43159</v>
      </c>
      <c r="F7437" s="228">
        <v>0</v>
      </c>
      <c r="G7437" s="229">
        <v>2.0399999999999998E-2</v>
      </c>
    </row>
    <row r="7438" spans="1:7" x14ac:dyDescent="0.25">
      <c r="A7438" s="160" t="s">
        <v>8690</v>
      </c>
      <c r="B7438" s="160" t="s">
        <v>8693</v>
      </c>
      <c r="E7438" s="227">
        <v>43190</v>
      </c>
      <c r="F7438" s="228">
        <v>0</v>
      </c>
      <c r="G7438" s="229">
        <v>2.0399999999999998E-2</v>
      </c>
    </row>
    <row r="7439" spans="1:7" x14ac:dyDescent="0.25">
      <c r="A7439" s="160" t="s">
        <v>8690</v>
      </c>
      <c r="B7439" s="160" t="s">
        <v>8694</v>
      </c>
      <c r="E7439" s="227">
        <v>43220</v>
      </c>
      <c r="F7439" s="228">
        <v>0</v>
      </c>
      <c r="G7439" s="229">
        <v>2.0399999999999998E-2</v>
      </c>
    </row>
    <row r="7440" spans="1:7" x14ac:dyDescent="0.25">
      <c r="A7440" s="160" t="s">
        <v>8690</v>
      </c>
      <c r="B7440" s="160" t="s">
        <v>8695</v>
      </c>
      <c r="E7440" s="227">
        <v>43251</v>
      </c>
      <c r="F7440" s="228">
        <v>0</v>
      </c>
      <c r="G7440" s="229">
        <v>2.0399999999999998E-2</v>
      </c>
    </row>
    <row r="7441" spans="1:7" x14ac:dyDescent="0.25">
      <c r="A7441" s="160" t="s">
        <v>8690</v>
      </c>
      <c r="B7441" s="160" t="s">
        <v>8696</v>
      </c>
      <c r="E7441" s="227">
        <v>43281</v>
      </c>
      <c r="F7441" s="228">
        <v>0</v>
      </c>
      <c r="G7441" s="229">
        <v>2.0399999999999998E-2</v>
      </c>
    </row>
    <row r="7442" spans="1:7" x14ac:dyDescent="0.25">
      <c r="A7442" s="160" t="s">
        <v>8690</v>
      </c>
      <c r="B7442" s="160" t="s">
        <v>8697</v>
      </c>
      <c r="E7442" s="227">
        <v>43312</v>
      </c>
      <c r="F7442" s="228">
        <v>0</v>
      </c>
      <c r="G7442" s="229">
        <v>2.0399999999999998E-2</v>
      </c>
    </row>
    <row r="7443" spans="1:7" x14ac:dyDescent="0.25">
      <c r="A7443" s="160" t="s">
        <v>8690</v>
      </c>
      <c r="B7443" s="160" t="s">
        <v>8698</v>
      </c>
      <c r="E7443" s="227">
        <v>43343</v>
      </c>
      <c r="F7443" s="228">
        <v>0</v>
      </c>
      <c r="G7443" s="229">
        <v>2.0399999999999998E-2</v>
      </c>
    </row>
    <row r="7444" spans="1:7" x14ac:dyDescent="0.25">
      <c r="A7444" s="160" t="s">
        <v>8690</v>
      </c>
      <c r="B7444" s="160" t="s">
        <v>8699</v>
      </c>
      <c r="E7444" s="227">
        <v>43373</v>
      </c>
      <c r="F7444" s="228">
        <v>0</v>
      </c>
      <c r="G7444" s="229">
        <v>2.0399999999999998E-2</v>
      </c>
    </row>
    <row r="7445" spans="1:7" x14ac:dyDescent="0.25">
      <c r="A7445" s="160" t="s">
        <v>8690</v>
      </c>
      <c r="B7445" s="160" t="s">
        <v>8700</v>
      </c>
      <c r="E7445" s="227">
        <v>43404</v>
      </c>
      <c r="F7445" s="228">
        <v>0</v>
      </c>
      <c r="G7445" s="229">
        <v>2.0399999999999998E-2</v>
      </c>
    </row>
    <row r="7446" spans="1:7" x14ac:dyDescent="0.25">
      <c r="A7446" s="160" t="s">
        <v>8690</v>
      </c>
      <c r="B7446" s="160" t="s">
        <v>8701</v>
      </c>
      <c r="E7446" s="227">
        <v>43434</v>
      </c>
      <c r="F7446" s="228">
        <v>0</v>
      </c>
      <c r="G7446" s="229">
        <v>2.0399999999999998E-2</v>
      </c>
    </row>
    <row r="7447" spans="1:7" x14ac:dyDescent="0.25">
      <c r="A7447" s="160" t="s">
        <v>8690</v>
      </c>
      <c r="B7447" s="160" t="s">
        <v>8702</v>
      </c>
      <c r="E7447" s="227">
        <v>43465</v>
      </c>
      <c r="F7447" s="228">
        <v>0</v>
      </c>
      <c r="G7447" s="229">
        <v>2.0399999999999998E-2</v>
      </c>
    </row>
    <row r="7448" spans="1:7" x14ac:dyDescent="0.25">
      <c r="A7448" s="160" t="s">
        <v>8703</v>
      </c>
      <c r="B7448" s="160" t="s">
        <v>8704</v>
      </c>
      <c r="E7448" s="227">
        <v>43131</v>
      </c>
      <c r="F7448" s="228">
        <v>0</v>
      </c>
      <c r="G7448" s="229">
        <v>2.0399999999999998E-2</v>
      </c>
    </row>
    <row r="7449" spans="1:7" x14ac:dyDescent="0.25">
      <c r="A7449" s="160" t="s">
        <v>8703</v>
      </c>
      <c r="B7449" s="160" t="s">
        <v>8705</v>
      </c>
      <c r="E7449" s="227">
        <v>43159</v>
      </c>
      <c r="F7449" s="228">
        <v>0</v>
      </c>
      <c r="G7449" s="229">
        <v>2.0399999999999998E-2</v>
      </c>
    </row>
    <row r="7450" spans="1:7" x14ac:dyDescent="0.25">
      <c r="A7450" s="160" t="s">
        <v>8703</v>
      </c>
      <c r="B7450" s="160" t="s">
        <v>8706</v>
      </c>
      <c r="E7450" s="227">
        <v>43190</v>
      </c>
      <c r="F7450" s="228">
        <v>0</v>
      </c>
      <c r="G7450" s="229">
        <v>2.0399999999999998E-2</v>
      </c>
    </row>
    <row r="7451" spans="1:7" x14ac:dyDescent="0.25">
      <c r="A7451" s="160" t="s">
        <v>8703</v>
      </c>
      <c r="B7451" s="160" t="s">
        <v>8707</v>
      </c>
      <c r="E7451" s="227">
        <v>43220</v>
      </c>
      <c r="F7451" s="228">
        <v>0</v>
      </c>
      <c r="G7451" s="229">
        <v>2.0399999999999998E-2</v>
      </c>
    </row>
    <row r="7452" spans="1:7" x14ac:dyDescent="0.25">
      <c r="A7452" s="160" t="s">
        <v>8703</v>
      </c>
      <c r="B7452" s="160" t="s">
        <v>8708</v>
      </c>
      <c r="E7452" s="227">
        <v>43251</v>
      </c>
      <c r="F7452" s="228">
        <v>0</v>
      </c>
      <c r="G7452" s="229">
        <v>2.0399999999999998E-2</v>
      </c>
    </row>
    <row r="7453" spans="1:7" x14ac:dyDescent="0.25">
      <c r="A7453" s="160" t="s">
        <v>8703</v>
      </c>
      <c r="B7453" s="160" t="s">
        <v>8709</v>
      </c>
      <c r="E7453" s="227">
        <v>43281</v>
      </c>
      <c r="F7453" s="228">
        <v>0</v>
      </c>
      <c r="G7453" s="229">
        <v>2.0399999999999998E-2</v>
      </c>
    </row>
    <row r="7454" spans="1:7" x14ac:dyDescent="0.25">
      <c r="A7454" s="160" t="s">
        <v>8703</v>
      </c>
      <c r="B7454" s="160" t="s">
        <v>8710</v>
      </c>
      <c r="E7454" s="227">
        <v>43312</v>
      </c>
      <c r="F7454" s="228">
        <v>0</v>
      </c>
      <c r="G7454" s="229">
        <v>2.0399999999999998E-2</v>
      </c>
    </row>
    <row r="7455" spans="1:7" x14ac:dyDescent="0.25">
      <c r="A7455" s="160" t="s">
        <v>8703</v>
      </c>
      <c r="B7455" s="160" t="s">
        <v>8711</v>
      </c>
      <c r="E7455" s="227">
        <v>43343</v>
      </c>
      <c r="F7455" s="228">
        <v>0</v>
      </c>
      <c r="G7455" s="229">
        <v>2.0399999999999998E-2</v>
      </c>
    </row>
    <row r="7456" spans="1:7" x14ac:dyDescent="0.25">
      <c r="A7456" s="160" t="s">
        <v>8703</v>
      </c>
      <c r="B7456" s="160" t="s">
        <v>8712</v>
      </c>
      <c r="E7456" s="227">
        <v>43373</v>
      </c>
      <c r="F7456" s="228">
        <v>0</v>
      </c>
      <c r="G7456" s="229">
        <v>2.0399999999999998E-2</v>
      </c>
    </row>
    <row r="7457" spans="1:7" x14ac:dyDescent="0.25">
      <c r="A7457" s="160" t="s">
        <v>8703</v>
      </c>
      <c r="B7457" s="160" t="s">
        <v>8713</v>
      </c>
      <c r="E7457" s="227">
        <v>43404</v>
      </c>
      <c r="F7457" s="228">
        <v>0</v>
      </c>
      <c r="G7457" s="229">
        <v>2.0399999999999998E-2</v>
      </c>
    </row>
    <row r="7458" spans="1:7" x14ac:dyDescent="0.25">
      <c r="A7458" s="160" t="s">
        <v>8703</v>
      </c>
      <c r="B7458" s="160" t="s">
        <v>8714</v>
      </c>
      <c r="E7458" s="227">
        <v>43434</v>
      </c>
      <c r="F7458" s="228">
        <v>0</v>
      </c>
      <c r="G7458" s="229">
        <v>2.0399999999999998E-2</v>
      </c>
    </row>
    <row r="7459" spans="1:7" x14ac:dyDescent="0.25">
      <c r="A7459" s="160" t="s">
        <v>8703</v>
      </c>
      <c r="B7459" s="160" t="s">
        <v>8715</v>
      </c>
      <c r="E7459" s="227">
        <v>43465</v>
      </c>
      <c r="F7459" s="228">
        <v>0</v>
      </c>
      <c r="G7459" s="229">
        <v>2.0399999999999998E-2</v>
      </c>
    </row>
    <row r="7460" spans="1:7" x14ac:dyDescent="0.25">
      <c r="A7460" s="160" t="s">
        <v>8716</v>
      </c>
      <c r="B7460" s="160" t="s">
        <v>8717</v>
      </c>
      <c r="E7460" s="227">
        <v>43131</v>
      </c>
      <c r="F7460" s="228">
        <v>0</v>
      </c>
      <c r="G7460" s="229">
        <v>2.0399999999999998E-2</v>
      </c>
    </row>
    <row r="7461" spans="1:7" x14ac:dyDescent="0.25">
      <c r="A7461" s="160" t="s">
        <v>8716</v>
      </c>
      <c r="B7461" s="160" t="s">
        <v>8718</v>
      </c>
      <c r="E7461" s="227">
        <v>43159</v>
      </c>
      <c r="F7461" s="228">
        <v>0</v>
      </c>
      <c r="G7461" s="229">
        <v>2.0399999999999998E-2</v>
      </c>
    </row>
    <row r="7462" spans="1:7" x14ac:dyDescent="0.25">
      <c r="A7462" s="160" t="s">
        <v>8716</v>
      </c>
      <c r="B7462" s="160" t="s">
        <v>8719</v>
      </c>
      <c r="E7462" s="227">
        <v>43190</v>
      </c>
      <c r="F7462" s="228">
        <v>0</v>
      </c>
      <c r="G7462" s="229">
        <v>2.0399999999999998E-2</v>
      </c>
    </row>
    <row r="7463" spans="1:7" x14ac:dyDescent="0.25">
      <c r="A7463" s="160" t="s">
        <v>8716</v>
      </c>
      <c r="B7463" s="160" t="s">
        <v>8720</v>
      </c>
      <c r="E7463" s="227">
        <v>43220</v>
      </c>
      <c r="F7463" s="228">
        <v>0</v>
      </c>
      <c r="G7463" s="229">
        <v>2.0399999999999998E-2</v>
      </c>
    </row>
    <row r="7464" spans="1:7" x14ac:dyDescent="0.25">
      <c r="A7464" s="160" t="s">
        <v>8716</v>
      </c>
      <c r="B7464" s="160" t="s">
        <v>8721</v>
      </c>
      <c r="E7464" s="227">
        <v>43251</v>
      </c>
      <c r="F7464" s="228">
        <v>0</v>
      </c>
      <c r="G7464" s="229">
        <v>2.0399999999999998E-2</v>
      </c>
    </row>
    <row r="7465" spans="1:7" x14ac:dyDescent="0.25">
      <c r="A7465" s="160" t="s">
        <v>8716</v>
      </c>
      <c r="B7465" s="160" t="s">
        <v>8722</v>
      </c>
      <c r="E7465" s="227">
        <v>43281</v>
      </c>
      <c r="F7465" s="228">
        <v>0</v>
      </c>
      <c r="G7465" s="229">
        <v>2.0399999999999998E-2</v>
      </c>
    </row>
    <row r="7466" spans="1:7" x14ac:dyDescent="0.25">
      <c r="A7466" s="160" t="s">
        <v>8716</v>
      </c>
      <c r="B7466" s="160" t="s">
        <v>8723</v>
      </c>
      <c r="E7466" s="227">
        <v>43312</v>
      </c>
      <c r="F7466" s="228">
        <v>0</v>
      </c>
      <c r="G7466" s="229">
        <v>2.0399999999999998E-2</v>
      </c>
    </row>
    <row r="7467" spans="1:7" x14ac:dyDescent="0.25">
      <c r="A7467" s="160" t="s">
        <v>8716</v>
      </c>
      <c r="B7467" s="160" t="s">
        <v>8724</v>
      </c>
      <c r="E7467" s="227">
        <v>43343</v>
      </c>
      <c r="F7467" s="228">
        <v>0</v>
      </c>
      <c r="G7467" s="229">
        <v>2.0399999999999998E-2</v>
      </c>
    </row>
    <row r="7468" spans="1:7" x14ac:dyDescent="0.25">
      <c r="A7468" s="160" t="s">
        <v>8716</v>
      </c>
      <c r="B7468" s="160" t="s">
        <v>8725</v>
      </c>
      <c r="E7468" s="227">
        <v>43373</v>
      </c>
      <c r="F7468" s="228">
        <v>0</v>
      </c>
      <c r="G7468" s="229">
        <v>2.0399999999999998E-2</v>
      </c>
    </row>
    <row r="7469" spans="1:7" x14ac:dyDescent="0.25">
      <c r="A7469" s="160" t="s">
        <v>8716</v>
      </c>
      <c r="B7469" s="160" t="s">
        <v>8726</v>
      </c>
      <c r="E7469" s="227">
        <v>43404</v>
      </c>
      <c r="F7469" s="228">
        <v>0</v>
      </c>
      <c r="G7469" s="229">
        <v>2.0399999999999998E-2</v>
      </c>
    </row>
    <row r="7470" spans="1:7" x14ac:dyDescent="0.25">
      <c r="A7470" s="160" t="s">
        <v>8716</v>
      </c>
      <c r="B7470" s="160" t="s">
        <v>8727</v>
      </c>
      <c r="E7470" s="227">
        <v>43434</v>
      </c>
      <c r="F7470" s="228">
        <v>0</v>
      </c>
      <c r="G7470" s="229">
        <v>2.0399999999999998E-2</v>
      </c>
    </row>
    <row r="7471" spans="1:7" x14ac:dyDescent="0.25">
      <c r="A7471" s="160" t="s">
        <v>8716</v>
      </c>
      <c r="B7471" s="160" t="s">
        <v>8728</v>
      </c>
      <c r="E7471" s="227">
        <v>43465</v>
      </c>
      <c r="F7471" s="228">
        <v>0</v>
      </c>
      <c r="G7471" s="229">
        <v>2.0399999999999998E-2</v>
      </c>
    </row>
    <row r="7472" spans="1:7" x14ac:dyDescent="0.25">
      <c r="A7472" s="160" t="s">
        <v>8729</v>
      </c>
      <c r="B7472" s="160" t="s">
        <v>8730</v>
      </c>
      <c r="E7472" s="227">
        <v>43131</v>
      </c>
      <c r="F7472" s="228">
        <v>0</v>
      </c>
      <c r="G7472" s="229">
        <v>2.0399999999999998E-2</v>
      </c>
    </row>
    <row r="7473" spans="1:7" x14ac:dyDescent="0.25">
      <c r="A7473" s="160" t="s">
        <v>8729</v>
      </c>
      <c r="B7473" s="160" t="s">
        <v>8731</v>
      </c>
      <c r="E7473" s="227">
        <v>43159</v>
      </c>
      <c r="F7473" s="228">
        <v>0</v>
      </c>
      <c r="G7473" s="229">
        <v>2.0399999999999998E-2</v>
      </c>
    </row>
    <row r="7474" spans="1:7" x14ac:dyDescent="0.25">
      <c r="A7474" s="160" t="s">
        <v>8729</v>
      </c>
      <c r="B7474" s="160" t="s">
        <v>8732</v>
      </c>
      <c r="E7474" s="227">
        <v>43190</v>
      </c>
      <c r="F7474" s="228">
        <v>0</v>
      </c>
      <c r="G7474" s="229">
        <v>2.0399999999999998E-2</v>
      </c>
    </row>
    <row r="7475" spans="1:7" x14ac:dyDescent="0.25">
      <c r="A7475" s="160" t="s">
        <v>8729</v>
      </c>
      <c r="B7475" s="160" t="s">
        <v>8733</v>
      </c>
      <c r="E7475" s="227">
        <v>43220</v>
      </c>
      <c r="F7475" s="228">
        <v>0</v>
      </c>
      <c r="G7475" s="229">
        <v>2.0399999999999998E-2</v>
      </c>
    </row>
    <row r="7476" spans="1:7" x14ac:dyDescent="0.25">
      <c r="A7476" s="160" t="s">
        <v>8729</v>
      </c>
      <c r="B7476" s="160" t="s">
        <v>8734</v>
      </c>
      <c r="E7476" s="227">
        <v>43251</v>
      </c>
      <c r="F7476" s="228">
        <v>0</v>
      </c>
      <c r="G7476" s="229">
        <v>2.0399999999999998E-2</v>
      </c>
    </row>
    <row r="7477" spans="1:7" x14ac:dyDescent="0.25">
      <c r="A7477" s="160" t="s">
        <v>8729</v>
      </c>
      <c r="B7477" s="160" t="s">
        <v>8735</v>
      </c>
      <c r="E7477" s="227">
        <v>43281</v>
      </c>
      <c r="F7477" s="228">
        <v>0</v>
      </c>
      <c r="G7477" s="229">
        <v>2.0399999999999998E-2</v>
      </c>
    </row>
    <row r="7478" spans="1:7" x14ac:dyDescent="0.25">
      <c r="A7478" s="160" t="s">
        <v>8729</v>
      </c>
      <c r="B7478" s="160" t="s">
        <v>8736</v>
      </c>
      <c r="E7478" s="227">
        <v>43312</v>
      </c>
      <c r="F7478" s="228">
        <v>0</v>
      </c>
      <c r="G7478" s="229">
        <v>2.0399999999999998E-2</v>
      </c>
    </row>
    <row r="7479" spans="1:7" x14ac:dyDescent="0.25">
      <c r="A7479" s="160" t="s">
        <v>8729</v>
      </c>
      <c r="B7479" s="160" t="s">
        <v>8737</v>
      </c>
      <c r="E7479" s="227">
        <v>43343</v>
      </c>
      <c r="F7479" s="228">
        <v>0</v>
      </c>
      <c r="G7479" s="229">
        <v>2.0399999999999998E-2</v>
      </c>
    </row>
    <row r="7480" spans="1:7" x14ac:dyDescent="0.25">
      <c r="A7480" s="160" t="s">
        <v>8729</v>
      </c>
      <c r="B7480" s="160" t="s">
        <v>8738</v>
      </c>
      <c r="E7480" s="227">
        <v>43373</v>
      </c>
      <c r="F7480" s="228">
        <v>0</v>
      </c>
      <c r="G7480" s="229">
        <v>2.0399999999999998E-2</v>
      </c>
    </row>
    <row r="7481" spans="1:7" x14ac:dyDescent="0.25">
      <c r="A7481" s="160" t="s">
        <v>8729</v>
      </c>
      <c r="B7481" s="160" t="s">
        <v>8739</v>
      </c>
      <c r="E7481" s="227">
        <v>43404</v>
      </c>
      <c r="F7481" s="228">
        <v>0</v>
      </c>
      <c r="G7481" s="229">
        <v>2.0399999999999998E-2</v>
      </c>
    </row>
    <row r="7482" spans="1:7" x14ac:dyDescent="0.25">
      <c r="A7482" s="160" t="s">
        <v>8729</v>
      </c>
      <c r="B7482" s="160" t="s">
        <v>8740</v>
      </c>
      <c r="E7482" s="227">
        <v>43434</v>
      </c>
      <c r="F7482" s="228">
        <v>0</v>
      </c>
      <c r="G7482" s="229">
        <v>2.0399999999999998E-2</v>
      </c>
    </row>
    <row r="7483" spans="1:7" x14ac:dyDescent="0.25">
      <c r="A7483" s="160" t="s">
        <v>8729</v>
      </c>
      <c r="B7483" s="160" t="s">
        <v>8741</v>
      </c>
      <c r="E7483" s="227">
        <v>43465</v>
      </c>
      <c r="F7483" s="228">
        <v>0</v>
      </c>
      <c r="G7483" s="229">
        <v>2.0399999999999998E-2</v>
      </c>
    </row>
    <row r="7484" spans="1:7" x14ac:dyDescent="0.25">
      <c r="A7484" s="160" t="s">
        <v>8742</v>
      </c>
      <c r="B7484" s="160" t="s">
        <v>8743</v>
      </c>
      <c r="E7484" s="227">
        <v>43131</v>
      </c>
      <c r="F7484" s="228">
        <v>0</v>
      </c>
      <c r="G7484" s="229">
        <v>2.0399999999999998E-2</v>
      </c>
    </row>
    <row r="7485" spans="1:7" x14ac:dyDescent="0.25">
      <c r="A7485" s="160" t="s">
        <v>8742</v>
      </c>
      <c r="B7485" s="160" t="s">
        <v>8744</v>
      </c>
      <c r="E7485" s="227">
        <v>43159</v>
      </c>
      <c r="F7485" s="228">
        <v>0</v>
      </c>
      <c r="G7485" s="229">
        <v>2.0399999999999998E-2</v>
      </c>
    </row>
    <row r="7486" spans="1:7" x14ac:dyDescent="0.25">
      <c r="A7486" s="160" t="s">
        <v>8742</v>
      </c>
      <c r="B7486" s="160" t="s">
        <v>8745</v>
      </c>
      <c r="E7486" s="227">
        <v>43190</v>
      </c>
      <c r="F7486" s="228">
        <v>0</v>
      </c>
      <c r="G7486" s="229">
        <v>2.0399999999999998E-2</v>
      </c>
    </row>
    <row r="7487" spans="1:7" x14ac:dyDescent="0.25">
      <c r="A7487" s="160" t="s">
        <v>8742</v>
      </c>
      <c r="B7487" s="160" t="s">
        <v>8746</v>
      </c>
      <c r="E7487" s="227">
        <v>43220</v>
      </c>
      <c r="F7487" s="228">
        <v>0</v>
      </c>
      <c r="G7487" s="229">
        <v>2.0399999999999998E-2</v>
      </c>
    </row>
    <row r="7488" spans="1:7" x14ac:dyDescent="0.25">
      <c r="A7488" s="160" t="s">
        <v>8742</v>
      </c>
      <c r="B7488" s="160" t="s">
        <v>8747</v>
      </c>
      <c r="E7488" s="227">
        <v>43251</v>
      </c>
      <c r="F7488" s="228">
        <v>0</v>
      </c>
      <c r="G7488" s="229">
        <v>2.0399999999999998E-2</v>
      </c>
    </row>
    <row r="7489" spans="1:7" x14ac:dyDescent="0.25">
      <c r="A7489" s="160" t="s">
        <v>8742</v>
      </c>
      <c r="B7489" s="160" t="s">
        <v>8748</v>
      </c>
      <c r="E7489" s="227">
        <v>43281</v>
      </c>
      <c r="F7489" s="228">
        <v>0</v>
      </c>
      <c r="G7489" s="229">
        <v>2.0399999999999998E-2</v>
      </c>
    </row>
    <row r="7490" spans="1:7" x14ac:dyDescent="0.25">
      <c r="A7490" s="160" t="s">
        <v>8742</v>
      </c>
      <c r="B7490" s="160" t="s">
        <v>8749</v>
      </c>
      <c r="E7490" s="227">
        <v>43312</v>
      </c>
      <c r="F7490" s="228">
        <v>0</v>
      </c>
      <c r="G7490" s="229">
        <v>2.0399999999999998E-2</v>
      </c>
    </row>
    <row r="7491" spans="1:7" x14ac:dyDescent="0.25">
      <c r="A7491" s="160" t="s">
        <v>8742</v>
      </c>
      <c r="B7491" s="160" t="s">
        <v>8750</v>
      </c>
      <c r="E7491" s="227">
        <v>43343</v>
      </c>
      <c r="F7491" s="228">
        <v>0</v>
      </c>
      <c r="G7491" s="229">
        <v>2.0399999999999998E-2</v>
      </c>
    </row>
    <row r="7492" spans="1:7" x14ac:dyDescent="0.25">
      <c r="A7492" s="160" t="s">
        <v>8742</v>
      </c>
      <c r="B7492" s="160" t="s">
        <v>8751</v>
      </c>
      <c r="E7492" s="227">
        <v>43373</v>
      </c>
      <c r="F7492" s="228">
        <v>0</v>
      </c>
      <c r="G7492" s="229">
        <v>2.0399999999999998E-2</v>
      </c>
    </row>
    <row r="7493" spans="1:7" x14ac:dyDescent="0.25">
      <c r="A7493" s="160" t="s">
        <v>8742</v>
      </c>
      <c r="B7493" s="160" t="s">
        <v>8752</v>
      </c>
      <c r="E7493" s="227">
        <v>43404</v>
      </c>
      <c r="F7493" s="228">
        <v>0</v>
      </c>
      <c r="G7493" s="229">
        <v>2.0399999999999998E-2</v>
      </c>
    </row>
    <row r="7494" spans="1:7" x14ac:dyDescent="0.25">
      <c r="A7494" s="160" t="s">
        <v>8742</v>
      </c>
      <c r="B7494" s="160" t="s">
        <v>8753</v>
      </c>
      <c r="E7494" s="227">
        <v>43434</v>
      </c>
      <c r="F7494" s="228">
        <v>0</v>
      </c>
      <c r="G7494" s="229">
        <v>2.0399999999999998E-2</v>
      </c>
    </row>
    <row r="7495" spans="1:7" x14ac:dyDescent="0.25">
      <c r="A7495" s="160" t="s">
        <v>8742</v>
      </c>
      <c r="B7495" s="160" t="s">
        <v>8754</v>
      </c>
      <c r="E7495" s="227">
        <v>43465</v>
      </c>
      <c r="F7495" s="228">
        <v>0</v>
      </c>
      <c r="G7495" s="229">
        <v>2.0399999999999998E-2</v>
      </c>
    </row>
    <row r="7496" spans="1:7" x14ac:dyDescent="0.25">
      <c r="A7496" s="160" t="s">
        <v>8755</v>
      </c>
      <c r="B7496" s="160" t="s">
        <v>8756</v>
      </c>
      <c r="E7496" s="227">
        <v>43131</v>
      </c>
      <c r="F7496" s="228">
        <v>0</v>
      </c>
      <c r="G7496" s="229">
        <v>2.0399999999999998E-2</v>
      </c>
    </row>
    <row r="7497" spans="1:7" x14ac:dyDescent="0.25">
      <c r="A7497" s="160" t="s">
        <v>8755</v>
      </c>
      <c r="B7497" s="160" t="s">
        <v>8757</v>
      </c>
      <c r="E7497" s="227">
        <v>43159</v>
      </c>
      <c r="F7497" s="228">
        <v>0</v>
      </c>
      <c r="G7497" s="229">
        <v>2.0399999999999998E-2</v>
      </c>
    </row>
    <row r="7498" spans="1:7" x14ac:dyDescent="0.25">
      <c r="A7498" s="160" t="s">
        <v>8755</v>
      </c>
      <c r="B7498" s="160" t="s">
        <v>8758</v>
      </c>
      <c r="E7498" s="227">
        <v>43190</v>
      </c>
      <c r="F7498" s="228">
        <v>0</v>
      </c>
      <c r="G7498" s="229">
        <v>2.0399999999999998E-2</v>
      </c>
    </row>
    <row r="7499" spans="1:7" x14ac:dyDescent="0.25">
      <c r="A7499" s="160" t="s">
        <v>8755</v>
      </c>
      <c r="B7499" s="160" t="s">
        <v>8759</v>
      </c>
      <c r="E7499" s="227">
        <v>43220</v>
      </c>
      <c r="F7499" s="228">
        <v>0</v>
      </c>
      <c r="G7499" s="229">
        <v>2.0399999999999998E-2</v>
      </c>
    </row>
    <row r="7500" spans="1:7" x14ac:dyDescent="0.25">
      <c r="A7500" s="160" t="s">
        <v>8755</v>
      </c>
      <c r="B7500" s="160" t="s">
        <v>8760</v>
      </c>
      <c r="E7500" s="227">
        <v>43251</v>
      </c>
      <c r="F7500" s="228">
        <v>0</v>
      </c>
      <c r="G7500" s="229">
        <v>2.0399999999999998E-2</v>
      </c>
    </row>
    <row r="7501" spans="1:7" x14ac:dyDescent="0.25">
      <c r="A7501" s="160" t="s">
        <v>8755</v>
      </c>
      <c r="B7501" s="160" t="s">
        <v>8761</v>
      </c>
      <c r="E7501" s="227">
        <v>43281</v>
      </c>
      <c r="F7501" s="228">
        <v>0</v>
      </c>
      <c r="G7501" s="229">
        <v>2.0399999999999998E-2</v>
      </c>
    </row>
    <row r="7502" spans="1:7" x14ac:dyDescent="0.25">
      <c r="A7502" s="160" t="s">
        <v>8755</v>
      </c>
      <c r="B7502" s="160" t="s">
        <v>8762</v>
      </c>
      <c r="E7502" s="227">
        <v>43312</v>
      </c>
      <c r="F7502" s="228">
        <v>0</v>
      </c>
      <c r="G7502" s="229">
        <v>2.0399999999999998E-2</v>
      </c>
    </row>
    <row r="7503" spans="1:7" x14ac:dyDescent="0.25">
      <c r="A7503" s="160" t="s">
        <v>8755</v>
      </c>
      <c r="B7503" s="160" t="s">
        <v>8763</v>
      </c>
      <c r="E7503" s="227">
        <v>43343</v>
      </c>
      <c r="F7503" s="228">
        <v>0</v>
      </c>
      <c r="G7503" s="229">
        <v>2.0399999999999998E-2</v>
      </c>
    </row>
    <row r="7504" spans="1:7" x14ac:dyDescent="0.25">
      <c r="A7504" s="160" t="s">
        <v>8755</v>
      </c>
      <c r="B7504" s="160" t="s">
        <v>8764</v>
      </c>
      <c r="E7504" s="227">
        <v>43373</v>
      </c>
      <c r="F7504" s="228">
        <v>0</v>
      </c>
      <c r="G7504" s="229">
        <v>2.0399999999999998E-2</v>
      </c>
    </row>
    <row r="7505" spans="1:7" x14ac:dyDescent="0.25">
      <c r="A7505" s="160" t="s">
        <v>8755</v>
      </c>
      <c r="B7505" s="160" t="s">
        <v>8765</v>
      </c>
      <c r="E7505" s="227">
        <v>43404</v>
      </c>
      <c r="F7505" s="228">
        <v>0</v>
      </c>
      <c r="G7505" s="229">
        <v>2.0399999999999998E-2</v>
      </c>
    </row>
    <row r="7506" spans="1:7" x14ac:dyDescent="0.25">
      <c r="A7506" s="160" t="s">
        <v>8755</v>
      </c>
      <c r="B7506" s="160" t="s">
        <v>8766</v>
      </c>
      <c r="E7506" s="227">
        <v>43434</v>
      </c>
      <c r="F7506" s="228">
        <v>0</v>
      </c>
      <c r="G7506" s="229">
        <v>2.0399999999999998E-2</v>
      </c>
    </row>
    <row r="7507" spans="1:7" x14ac:dyDescent="0.25">
      <c r="A7507" s="160" t="s">
        <v>8755</v>
      </c>
      <c r="B7507" s="160" t="s">
        <v>8767</v>
      </c>
      <c r="E7507" s="227">
        <v>43465</v>
      </c>
      <c r="F7507" s="228">
        <v>0</v>
      </c>
      <c r="G7507" s="229">
        <v>2.0399999999999998E-2</v>
      </c>
    </row>
    <row r="7508" spans="1:7" x14ac:dyDescent="0.25">
      <c r="A7508" s="160" t="s">
        <v>8768</v>
      </c>
      <c r="B7508" s="160" t="s">
        <v>8769</v>
      </c>
      <c r="E7508" s="227">
        <v>43131</v>
      </c>
      <c r="F7508" s="228">
        <v>0</v>
      </c>
      <c r="G7508" s="229">
        <v>2.0399999999999998E-2</v>
      </c>
    </row>
    <row r="7509" spans="1:7" x14ac:dyDescent="0.25">
      <c r="A7509" s="160" t="s">
        <v>8768</v>
      </c>
      <c r="B7509" s="160" t="s">
        <v>8770</v>
      </c>
      <c r="E7509" s="227">
        <v>43159</v>
      </c>
      <c r="F7509" s="228">
        <v>0</v>
      </c>
      <c r="G7509" s="229">
        <v>2.0399999999999998E-2</v>
      </c>
    </row>
    <row r="7510" spans="1:7" x14ac:dyDescent="0.25">
      <c r="A7510" s="160" t="s">
        <v>8768</v>
      </c>
      <c r="B7510" s="160" t="s">
        <v>8771</v>
      </c>
      <c r="E7510" s="227">
        <v>43190</v>
      </c>
      <c r="F7510" s="228">
        <v>0</v>
      </c>
      <c r="G7510" s="229">
        <v>2.0399999999999998E-2</v>
      </c>
    </row>
    <row r="7511" spans="1:7" x14ac:dyDescent="0.25">
      <c r="A7511" s="160" t="s">
        <v>8768</v>
      </c>
      <c r="B7511" s="160" t="s">
        <v>8772</v>
      </c>
      <c r="E7511" s="227">
        <v>43220</v>
      </c>
      <c r="F7511" s="228">
        <v>0</v>
      </c>
      <c r="G7511" s="229">
        <v>2.0399999999999998E-2</v>
      </c>
    </row>
    <row r="7512" spans="1:7" x14ac:dyDescent="0.25">
      <c r="A7512" s="160" t="s">
        <v>8768</v>
      </c>
      <c r="B7512" s="160" t="s">
        <v>8773</v>
      </c>
      <c r="E7512" s="227">
        <v>43251</v>
      </c>
      <c r="F7512" s="228">
        <v>0</v>
      </c>
      <c r="G7512" s="229">
        <v>2.0399999999999998E-2</v>
      </c>
    </row>
    <row r="7513" spans="1:7" x14ac:dyDescent="0.25">
      <c r="A7513" s="160" t="s">
        <v>8768</v>
      </c>
      <c r="B7513" s="160" t="s">
        <v>8774</v>
      </c>
      <c r="E7513" s="227">
        <v>43281</v>
      </c>
      <c r="F7513" s="228">
        <v>0</v>
      </c>
      <c r="G7513" s="229">
        <v>2.0399999999999998E-2</v>
      </c>
    </row>
    <row r="7514" spans="1:7" x14ac:dyDescent="0.25">
      <c r="A7514" s="160" t="s">
        <v>8768</v>
      </c>
      <c r="B7514" s="160" t="s">
        <v>8775</v>
      </c>
      <c r="E7514" s="227">
        <v>43312</v>
      </c>
      <c r="F7514" s="228">
        <v>0</v>
      </c>
      <c r="G7514" s="229">
        <v>2.0399999999999998E-2</v>
      </c>
    </row>
    <row r="7515" spans="1:7" x14ac:dyDescent="0.25">
      <c r="A7515" s="160" t="s">
        <v>8768</v>
      </c>
      <c r="B7515" s="160" t="s">
        <v>8776</v>
      </c>
      <c r="E7515" s="227">
        <v>43343</v>
      </c>
      <c r="F7515" s="228">
        <v>0</v>
      </c>
      <c r="G7515" s="229">
        <v>2.0399999999999998E-2</v>
      </c>
    </row>
    <row r="7516" spans="1:7" x14ac:dyDescent="0.25">
      <c r="A7516" s="160" t="s">
        <v>8768</v>
      </c>
      <c r="B7516" s="160" t="s">
        <v>8777</v>
      </c>
      <c r="E7516" s="227">
        <v>43373</v>
      </c>
      <c r="F7516" s="228">
        <v>0</v>
      </c>
      <c r="G7516" s="229">
        <v>2.0399999999999998E-2</v>
      </c>
    </row>
    <row r="7517" spans="1:7" x14ac:dyDescent="0.25">
      <c r="A7517" s="160" t="s">
        <v>8768</v>
      </c>
      <c r="B7517" s="160" t="s">
        <v>8778</v>
      </c>
      <c r="E7517" s="227">
        <v>43404</v>
      </c>
      <c r="F7517" s="228">
        <v>0</v>
      </c>
      <c r="G7517" s="229">
        <v>2.0399999999999998E-2</v>
      </c>
    </row>
    <row r="7518" spans="1:7" x14ac:dyDescent="0.25">
      <c r="A7518" s="160" t="s">
        <v>8768</v>
      </c>
      <c r="B7518" s="160" t="s">
        <v>8779</v>
      </c>
      <c r="E7518" s="227">
        <v>43434</v>
      </c>
      <c r="F7518" s="228">
        <v>0</v>
      </c>
      <c r="G7518" s="229">
        <v>2.0399999999999998E-2</v>
      </c>
    </row>
    <row r="7519" spans="1:7" x14ac:dyDescent="0.25">
      <c r="A7519" s="160" t="s">
        <v>8768</v>
      </c>
      <c r="B7519" s="160" t="s">
        <v>8780</v>
      </c>
      <c r="E7519" s="227">
        <v>43465</v>
      </c>
      <c r="F7519" s="228">
        <v>0</v>
      </c>
      <c r="G7519" s="229">
        <v>2.0399999999999998E-2</v>
      </c>
    </row>
    <row r="7520" spans="1:7" x14ac:dyDescent="0.25">
      <c r="A7520" s="160" t="s">
        <v>8781</v>
      </c>
      <c r="B7520" s="160" t="s">
        <v>8782</v>
      </c>
      <c r="E7520" s="227">
        <v>43131</v>
      </c>
      <c r="F7520" s="228">
        <v>0</v>
      </c>
      <c r="G7520" s="229">
        <v>2.0399999999999998E-2</v>
      </c>
    </row>
    <row r="7521" spans="1:7" x14ac:dyDescent="0.25">
      <c r="A7521" s="160" t="s">
        <v>8781</v>
      </c>
      <c r="B7521" s="160" t="s">
        <v>8783</v>
      </c>
      <c r="E7521" s="227">
        <v>43159</v>
      </c>
      <c r="F7521" s="228">
        <v>0</v>
      </c>
      <c r="G7521" s="229">
        <v>2.0399999999999998E-2</v>
      </c>
    </row>
    <row r="7522" spans="1:7" x14ac:dyDescent="0.25">
      <c r="A7522" s="160" t="s">
        <v>8781</v>
      </c>
      <c r="B7522" s="160" t="s">
        <v>8784</v>
      </c>
      <c r="E7522" s="227">
        <v>43190</v>
      </c>
      <c r="F7522" s="228">
        <v>0</v>
      </c>
      <c r="G7522" s="229">
        <v>2.0399999999999998E-2</v>
      </c>
    </row>
    <row r="7523" spans="1:7" x14ac:dyDescent="0.25">
      <c r="A7523" s="160" t="s">
        <v>8781</v>
      </c>
      <c r="B7523" s="160" t="s">
        <v>8785</v>
      </c>
      <c r="E7523" s="227">
        <v>43220</v>
      </c>
      <c r="F7523" s="228">
        <v>0</v>
      </c>
      <c r="G7523" s="229">
        <v>2.0399999999999998E-2</v>
      </c>
    </row>
    <row r="7524" spans="1:7" x14ac:dyDescent="0.25">
      <c r="A7524" s="160" t="s">
        <v>8781</v>
      </c>
      <c r="B7524" s="160" t="s">
        <v>8786</v>
      </c>
      <c r="E7524" s="227">
        <v>43251</v>
      </c>
      <c r="F7524" s="228">
        <v>0</v>
      </c>
      <c r="G7524" s="229">
        <v>2.0399999999999998E-2</v>
      </c>
    </row>
    <row r="7525" spans="1:7" x14ac:dyDescent="0.25">
      <c r="A7525" s="160" t="s">
        <v>8781</v>
      </c>
      <c r="B7525" s="160" t="s">
        <v>8787</v>
      </c>
      <c r="E7525" s="227">
        <v>43281</v>
      </c>
      <c r="F7525" s="228">
        <v>0</v>
      </c>
      <c r="G7525" s="229">
        <v>2.0399999999999998E-2</v>
      </c>
    </row>
    <row r="7526" spans="1:7" x14ac:dyDescent="0.25">
      <c r="A7526" s="160" t="s">
        <v>8781</v>
      </c>
      <c r="B7526" s="160" t="s">
        <v>8788</v>
      </c>
      <c r="E7526" s="227">
        <v>43312</v>
      </c>
      <c r="F7526" s="228">
        <v>0</v>
      </c>
      <c r="G7526" s="229">
        <v>2.0399999999999998E-2</v>
      </c>
    </row>
    <row r="7527" spans="1:7" x14ac:dyDescent="0.25">
      <c r="A7527" s="160" t="s">
        <v>8781</v>
      </c>
      <c r="B7527" s="160" t="s">
        <v>8789</v>
      </c>
      <c r="E7527" s="227">
        <v>43343</v>
      </c>
      <c r="F7527" s="228">
        <v>0</v>
      </c>
      <c r="G7527" s="229">
        <v>2.0399999999999998E-2</v>
      </c>
    </row>
    <row r="7528" spans="1:7" x14ac:dyDescent="0.25">
      <c r="A7528" s="160" t="s">
        <v>8781</v>
      </c>
      <c r="B7528" s="160" t="s">
        <v>8790</v>
      </c>
      <c r="E7528" s="227">
        <v>43373</v>
      </c>
      <c r="F7528" s="228">
        <v>0</v>
      </c>
      <c r="G7528" s="229">
        <v>2.0399999999999998E-2</v>
      </c>
    </row>
    <row r="7529" spans="1:7" x14ac:dyDescent="0.25">
      <c r="A7529" s="160" t="s">
        <v>8781</v>
      </c>
      <c r="B7529" s="160" t="s">
        <v>8791</v>
      </c>
      <c r="E7529" s="227">
        <v>43404</v>
      </c>
      <c r="F7529" s="228">
        <v>0</v>
      </c>
      <c r="G7529" s="229">
        <v>2.0399999999999998E-2</v>
      </c>
    </row>
    <row r="7530" spans="1:7" x14ac:dyDescent="0.25">
      <c r="A7530" s="160" t="s">
        <v>8781</v>
      </c>
      <c r="B7530" s="160" t="s">
        <v>8792</v>
      </c>
      <c r="E7530" s="227">
        <v>43434</v>
      </c>
      <c r="F7530" s="228">
        <v>0</v>
      </c>
      <c r="G7530" s="229">
        <v>2.0399999999999998E-2</v>
      </c>
    </row>
    <row r="7531" spans="1:7" x14ac:dyDescent="0.25">
      <c r="A7531" s="160" t="s">
        <v>8781</v>
      </c>
      <c r="B7531" s="160" t="s">
        <v>8793</v>
      </c>
      <c r="E7531" s="227">
        <v>43465</v>
      </c>
      <c r="F7531" s="228">
        <v>0</v>
      </c>
      <c r="G7531" s="229">
        <v>2.0399999999999998E-2</v>
      </c>
    </row>
    <row r="7532" spans="1:7" x14ac:dyDescent="0.25">
      <c r="A7532" s="160" t="s">
        <v>8794</v>
      </c>
      <c r="B7532" s="160" t="s">
        <v>8795</v>
      </c>
      <c r="E7532" s="227">
        <v>43131</v>
      </c>
      <c r="F7532" s="228">
        <v>0</v>
      </c>
      <c r="G7532" s="229">
        <v>2.0399999999999998E-2</v>
      </c>
    </row>
    <row r="7533" spans="1:7" x14ac:dyDescent="0.25">
      <c r="A7533" s="160" t="s">
        <v>8794</v>
      </c>
      <c r="B7533" s="160" t="s">
        <v>8796</v>
      </c>
      <c r="E7533" s="227">
        <v>43159</v>
      </c>
      <c r="F7533" s="228">
        <v>0</v>
      </c>
      <c r="G7533" s="229">
        <v>2.0399999999999998E-2</v>
      </c>
    </row>
    <row r="7534" spans="1:7" x14ac:dyDescent="0.25">
      <c r="A7534" s="160" t="s">
        <v>8794</v>
      </c>
      <c r="B7534" s="160" t="s">
        <v>8797</v>
      </c>
      <c r="E7534" s="227">
        <v>43190</v>
      </c>
      <c r="F7534" s="228">
        <v>0</v>
      </c>
      <c r="G7534" s="229">
        <v>2.0399999999999998E-2</v>
      </c>
    </row>
    <row r="7535" spans="1:7" x14ac:dyDescent="0.25">
      <c r="A7535" s="160" t="s">
        <v>8794</v>
      </c>
      <c r="B7535" s="160" t="s">
        <v>8798</v>
      </c>
      <c r="E7535" s="227">
        <v>43220</v>
      </c>
      <c r="F7535" s="228">
        <v>0</v>
      </c>
      <c r="G7535" s="229">
        <v>2.0399999999999998E-2</v>
      </c>
    </row>
    <row r="7536" spans="1:7" x14ac:dyDescent="0.25">
      <c r="A7536" s="160" t="s">
        <v>8794</v>
      </c>
      <c r="B7536" s="160" t="s">
        <v>8799</v>
      </c>
      <c r="E7536" s="227">
        <v>43251</v>
      </c>
      <c r="F7536" s="228">
        <v>0</v>
      </c>
      <c r="G7536" s="229">
        <v>2.0399999999999998E-2</v>
      </c>
    </row>
    <row r="7537" spans="1:7" x14ac:dyDescent="0.25">
      <c r="A7537" s="160" t="s">
        <v>8794</v>
      </c>
      <c r="B7537" s="160" t="s">
        <v>8800</v>
      </c>
      <c r="E7537" s="227">
        <v>43281</v>
      </c>
      <c r="F7537" s="228">
        <v>0</v>
      </c>
      <c r="G7537" s="229">
        <v>2.0399999999999998E-2</v>
      </c>
    </row>
    <row r="7538" spans="1:7" x14ac:dyDescent="0.25">
      <c r="A7538" s="160" t="s">
        <v>8794</v>
      </c>
      <c r="B7538" s="160" t="s">
        <v>8801</v>
      </c>
      <c r="E7538" s="227">
        <v>43312</v>
      </c>
      <c r="F7538" s="228">
        <v>0</v>
      </c>
      <c r="G7538" s="229">
        <v>2.0399999999999998E-2</v>
      </c>
    </row>
    <row r="7539" spans="1:7" x14ac:dyDescent="0.25">
      <c r="A7539" s="160" t="s">
        <v>8794</v>
      </c>
      <c r="B7539" s="160" t="s">
        <v>8802</v>
      </c>
      <c r="E7539" s="227">
        <v>43343</v>
      </c>
      <c r="F7539" s="228">
        <v>0</v>
      </c>
      <c r="G7539" s="229">
        <v>2.0399999999999998E-2</v>
      </c>
    </row>
    <row r="7540" spans="1:7" x14ac:dyDescent="0.25">
      <c r="A7540" s="160" t="s">
        <v>8794</v>
      </c>
      <c r="B7540" s="160" t="s">
        <v>8803</v>
      </c>
      <c r="E7540" s="227">
        <v>43373</v>
      </c>
      <c r="F7540" s="228">
        <v>0</v>
      </c>
      <c r="G7540" s="229">
        <v>2.0399999999999998E-2</v>
      </c>
    </row>
    <row r="7541" spans="1:7" x14ac:dyDescent="0.25">
      <c r="A7541" s="160" t="s">
        <v>8794</v>
      </c>
      <c r="B7541" s="160" t="s">
        <v>8804</v>
      </c>
      <c r="E7541" s="227">
        <v>43404</v>
      </c>
      <c r="F7541" s="228">
        <v>0</v>
      </c>
      <c r="G7541" s="229">
        <v>2.0399999999999998E-2</v>
      </c>
    </row>
    <row r="7542" spans="1:7" x14ac:dyDescent="0.25">
      <c r="A7542" s="160" t="s">
        <v>8794</v>
      </c>
      <c r="B7542" s="160" t="s">
        <v>8805</v>
      </c>
      <c r="E7542" s="227">
        <v>43434</v>
      </c>
      <c r="F7542" s="228">
        <v>0</v>
      </c>
      <c r="G7542" s="229">
        <v>2.0399999999999998E-2</v>
      </c>
    </row>
    <row r="7543" spans="1:7" x14ac:dyDescent="0.25">
      <c r="A7543" s="160" t="s">
        <v>8794</v>
      </c>
      <c r="B7543" s="160" t="s">
        <v>8806</v>
      </c>
      <c r="E7543" s="227">
        <v>43465</v>
      </c>
      <c r="F7543" s="228">
        <v>0</v>
      </c>
      <c r="G7543" s="229">
        <v>2.0399999999999998E-2</v>
      </c>
    </row>
    <row r="7544" spans="1:7" x14ac:dyDescent="0.25">
      <c r="A7544" s="160" t="s">
        <v>8807</v>
      </c>
      <c r="B7544" s="160" t="s">
        <v>8808</v>
      </c>
      <c r="E7544" s="227">
        <v>43131</v>
      </c>
      <c r="F7544" s="228">
        <v>0</v>
      </c>
      <c r="G7544" s="229">
        <v>2.0399999999999998E-2</v>
      </c>
    </row>
    <row r="7545" spans="1:7" x14ac:dyDescent="0.25">
      <c r="A7545" s="160" t="s">
        <v>8807</v>
      </c>
      <c r="B7545" s="160" t="s">
        <v>8809</v>
      </c>
      <c r="E7545" s="227">
        <v>43159</v>
      </c>
      <c r="F7545" s="228">
        <v>0</v>
      </c>
      <c r="G7545" s="229">
        <v>2.0399999999999998E-2</v>
      </c>
    </row>
    <row r="7546" spans="1:7" x14ac:dyDescent="0.25">
      <c r="A7546" s="160" t="s">
        <v>8807</v>
      </c>
      <c r="B7546" s="160" t="s">
        <v>8810</v>
      </c>
      <c r="E7546" s="227">
        <v>43190</v>
      </c>
      <c r="F7546" s="228">
        <v>0</v>
      </c>
      <c r="G7546" s="229">
        <v>2.0399999999999998E-2</v>
      </c>
    </row>
    <row r="7547" spans="1:7" x14ac:dyDescent="0.25">
      <c r="A7547" s="160" t="s">
        <v>8807</v>
      </c>
      <c r="B7547" s="160" t="s">
        <v>8811</v>
      </c>
      <c r="E7547" s="227">
        <v>43220</v>
      </c>
      <c r="F7547" s="228">
        <v>0</v>
      </c>
      <c r="G7547" s="229">
        <v>2.0399999999999998E-2</v>
      </c>
    </row>
    <row r="7548" spans="1:7" x14ac:dyDescent="0.25">
      <c r="A7548" s="160" t="s">
        <v>8807</v>
      </c>
      <c r="B7548" s="160" t="s">
        <v>8812</v>
      </c>
      <c r="E7548" s="227">
        <v>43251</v>
      </c>
      <c r="F7548" s="228">
        <v>0</v>
      </c>
      <c r="G7548" s="229">
        <v>2.0399999999999998E-2</v>
      </c>
    </row>
    <row r="7549" spans="1:7" x14ac:dyDescent="0.25">
      <c r="A7549" s="160" t="s">
        <v>8807</v>
      </c>
      <c r="B7549" s="160" t="s">
        <v>8813</v>
      </c>
      <c r="E7549" s="227">
        <v>43281</v>
      </c>
      <c r="F7549" s="228">
        <v>0</v>
      </c>
      <c r="G7549" s="229">
        <v>2.0399999999999998E-2</v>
      </c>
    </row>
    <row r="7550" spans="1:7" x14ac:dyDescent="0.25">
      <c r="A7550" s="160" t="s">
        <v>8807</v>
      </c>
      <c r="B7550" s="160" t="s">
        <v>8814</v>
      </c>
      <c r="E7550" s="227">
        <v>43312</v>
      </c>
      <c r="F7550" s="228">
        <v>0</v>
      </c>
      <c r="G7550" s="229">
        <v>2.0399999999999998E-2</v>
      </c>
    </row>
    <row r="7551" spans="1:7" x14ac:dyDescent="0.25">
      <c r="A7551" s="160" t="s">
        <v>8807</v>
      </c>
      <c r="B7551" s="160" t="s">
        <v>8815</v>
      </c>
      <c r="E7551" s="227">
        <v>43343</v>
      </c>
      <c r="F7551" s="228">
        <v>0</v>
      </c>
      <c r="G7551" s="229">
        <v>2.0399999999999998E-2</v>
      </c>
    </row>
    <row r="7552" spans="1:7" x14ac:dyDescent="0.25">
      <c r="A7552" s="160" t="s">
        <v>8807</v>
      </c>
      <c r="B7552" s="160" t="s">
        <v>8816</v>
      </c>
      <c r="E7552" s="227">
        <v>43373</v>
      </c>
      <c r="F7552" s="228">
        <v>0</v>
      </c>
      <c r="G7552" s="229">
        <v>2.0399999999999998E-2</v>
      </c>
    </row>
    <row r="7553" spans="1:7" x14ac:dyDescent="0.25">
      <c r="A7553" s="160" t="s">
        <v>8807</v>
      </c>
      <c r="B7553" s="160" t="s">
        <v>8817</v>
      </c>
      <c r="E7553" s="227">
        <v>43404</v>
      </c>
      <c r="F7553" s="228">
        <v>0</v>
      </c>
      <c r="G7553" s="229">
        <v>2.0399999999999998E-2</v>
      </c>
    </row>
    <row r="7554" spans="1:7" x14ac:dyDescent="0.25">
      <c r="A7554" s="160" t="s">
        <v>8807</v>
      </c>
      <c r="B7554" s="160" t="s">
        <v>8818</v>
      </c>
      <c r="E7554" s="227">
        <v>43434</v>
      </c>
      <c r="F7554" s="228">
        <v>0</v>
      </c>
      <c r="G7554" s="229">
        <v>2.0399999999999998E-2</v>
      </c>
    </row>
    <row r="7555" spans="1:7" x14ac:dyDescent="0.25">
      <c r="A7555" s="160" t="s">
        <v>8807</v>
      </c>
      <c r="B7555" s="160" t="s">
        <v>8819</v>
      </c>
      <c r="E7555" s="227">
        <v>43465</v>
      </c>
      <c r="F7555" s="228">
        <v>0</v>
      </c>
      <c r="G7555" s="229">
        <v>2.0399999999999998E-2</v>
      </c>
    </row>
    <row r="7556" spans="1:7" x14ac:dyDescent="0.25">
      <c r="A7556" s="160" t="s">
        <v>8820</v>
      </c>
      <c r="B7556" s="160" t="s">
        <v>8821</v>
      </c>
      <c r="E7556" s="227">
        <v>43131</v>
      </c>
      <c r="F7556" s="228">
        <v>0</v>
      </c>
      <c r="G7556" s="229">
        <v>2.0399999999999998E-2</v>
      </c>
    </row>
    <row r="7557" spans="1:7" x14ac:dyDescent="0.25">
      <c r="A7557" s="160" t="s">
        <v>8820</v>
      </c>
      <c r="B7557" s="160" t="s">
        <v>8822</v>
      </c>
      <c r="E7557" s="227">
        <v>43159</v>
      </c>
      <c r="F7557" s="228">
        <v>0</v>
      </c>
      <c r="G7557" s="229">
        <v>2.0399999999999998E-2</v>
      </c>
    </row>
    <row r="7558" spans="1:7" x14ac:dyDescent="0.25">
      <c r="A7558" s="160" t="s">
        <v>8820</v>
      </c>
      <c r="B7558" s="160" t="s">
        <v>8823</v>
      </c>
      <c r="E7558" s="227">
        <v>43190</v>
      </c>
      <c r="F7558" s="228">
        <v>0</v>
      </c>
      <c r="G7558" s="229">
        <v>2.0399999999999998E-2</v>
      </c>
    </row>
    <row r="7559" spans="1:7" x14ac:dyDescent="0.25">
      <c r="A7559" s="160" t="s">
        <v>8820</v>
      </c>
      <c r="B7559" s="160" t="s">
        <v>8824</v>
      </c>
      <c r="E7559" s="227">
        <v>43220</v>
      </c>
      <c r="F7559" s="228">
        <v>0</v>
      </c>
      <c r="G7559" s="229">
        <v>2.0399999999999998E-2</v>
      </c>
    </row>
    <row r="7560" spans="1:7" x14ac:dyDescent="0.25">
      <c r="A7560" s="160" t="s">
        <v>8820</v>
      </c>
      <c r="B7560" s="160" t="s">
        <v>8825</v>
      </c>
      <c r="E7560" s="227">
        <v>43251</v>
      </c>
      <c r="F7560" s="228">
        <v>0</v>
      </c>
      <c r="G7560" s="229">
        <v>2.0399999999999998E-2</v>
      </c>
    </row>
    <row r="7561" spans="1:7" x14ac:dyDescent="0.25">
      <c r="A7561" s="160" t="s">
        <v>8820</v>
      </c>
      <c r="B7561" s="160" t="s">
        <v>8826</v>
      </c>
      <c r="E7561" s="227">
        <v>43281</v>
      </c>
      <c r="F7561" s="228">
        <v>0</v>
      </c>
      <c r="G7561" s="229">
        <v>2.0399999999999998E-2</v>
      </c>
    </row>
    <row r="7562" spans="1:7" x14ac:dyDescent="0.25">
      <c r="A7562" s="160" t="s">
        <v>8820</v>
      </c>
      <c r="B7562" s="160" t="s">
        <v>8827</v>
      </c>
      <c r="E7562" s="227">
        <v>43312</v>
      </c>
      <c r="F7562" s="228">
        <v>0</v>
      </c>
      <c r="G7562" s="229">
        <v>2.0399999999999998E-2</v>
      </c>
    </row>
    <row r="7563" spans="1:7" x14ac:dyDescent="0.25">
      <c r="A7563" s="160" t="s">
        <v>8820</v>
      </c>
      <c r="B7563" s="160" t="s">
        <v>8828</v>
      </c>
      <c r="E7563" s="227">
        <v>43343</v>
      </c>
      <c r="F7563" s="228">
        <v>0</v>
      </c>
      <c r="G7563" s="229">
        <v>2.0399999999999998E-2</v>
      </c>
    </row>
    <row r="7564" spans="1:7" x14ac:dyDescent="0.25">
      <c r="A7564" s="160" t="s">
        <v>8820</v>
      </c>
      <c r="B7564" s="160" t="s">
        <v>8829</v>
      </c>
      <c r="E7564" s="227">
        <v>43373</v>
      </c>
      <c r="F7564" s="228">
        <v>0</v>
      </c>
      <c r="G7564" s="229">
        <v>2.0399999999999998E-2</v>
      </c>
    </row>
    <row r="7565" spans="1:7" x14ac:dyDescent="0.25">
      <c r="A7565" s="160" t="s">
        <v>8820</v>
      </c>
      <c r="B7565" s="160" t="s">
        <v>8830</v>
      </c>
      <c r="E7565" s="227">
        <v>43404</v>
      </c>
      <c r="F7565" s="228">
        <v>0</v>
      </c>
      <c r="G7565" s="229">
        <v>2.0399999999999998E-2</v>
      </c>
    </row>
    <row r="7566" spans="1:7" x14ac:dyDescent="0.25">
      <c r="A7566" s="160" t="s">
        <v>8820</v>
      </c>
      <c r="B7566" s="160" t="s">
        <v>8831</v>
      </c>
      <c r="E7566" s="227">
        <v>43434</v>
      </c>
      <c r="F7566" s="228">
        <v>0</v>
      </c>
      <c r="G7566" s="229">
        <v>2.0399999999999998E-2</v>
      </c>
    </row>
    <row r="7567" spans="1:7" x14ac:dyDescent="0.25">
      <c r="A7567" s="160" t="s">
        <v>8820</v>
      </c>
      <c r="B7567" s="160" t="s">
        <v>8832</v>
      </c>
      <c r="E7567" s="227">
        <v>43465</v>
      </c>
      <c r="F7567" s="228">
        <v>0</v>
      </c>
      <c r="G7567" s="229">
        <v>2.0399999999999998E-2</v>
      </c>
    </row>
    <row r="7568" spans="1:7" x14ac:dyDescent="0.25">
      <c r="A7568" s="160" t="s">
        <v>8833</v>
      </c>
      <c r="B7568" s="160" t="s">
        <v>8834</v>
      </c>
      <c r="E7568" s="227">
        <v>43131</v>
      </c>
      <c r="F7568" s="228">
        <v>0</v>
      </c>
      <c r="G7568" s="229">
        <v>2.0399999999999998E-2</v>
      </c>
    </row>
    <row r="7569" spans="1:7" x14ac:dyDescent="0.25">
      <c r="A7569" s="160" t="s">
        <v>8833</v>
      </c>
      <c r="B7569" s="160" t="s">
        <v>8835</v>
      </c>
      <c r="E7569" s="227">
        <v>43159</v>
      </c>
      <c r="F7569" s="228">
        <v>0</v>
      </c>
      <c r="G7569" s="229">
        <v>2.0399999999999998E-2</v>
      </c>
    </row>
    <row r="7570" spans="1:7" x14ac:dyDescent="0.25">
      <c r="A7570" s="160" t="s">
        <v>8833</v>
      </c>
      <c r="B7570" s="160" t="s">
        <v>8836</v>
      </c>
      <c r="E7570" s="227">
        <v>43190</v>
      </c>
      <c r="F7570" s="228">
        <v>0</v>
      </c>
      <c r="G7570" s="229">
        <v>2.0399999999999998E-2</v>
      </c>
    </row>
    <row r="7571" spans="1:7" x14ac:dyDescent="0.25">
      <c r="A7571" s="160" t="s">
        <v>8833</v>
      </c>
      <c r="B7571" s="160" t="s">
        <v>8837</v>
      </c>
      <c r="E7571" s="227">
        <v>43220</v>
      </c>
      <c r="F7571" s="228">
        <v>0</v>
      </c>
      <c r="G7571" s="229">
        <v>2.0399999999999998E-2</v>
      </c>
    </row>
    <row r="7572" spans="1:7" x14ac:dyDescent="0.25">
      <c r="A7572" s="160" t="s">
        <v>8833</v>
      </c>
      <c r="B7572" s="160" t="s">
        <v>8838</v>
      </c>
      <c r="E7572" s="227">
        <v>43251</v>
      </c>
      <c r="F7572" s="228">
        <v>0</v>
      </c>
      <c r="G7572" s="229">
        <v>2.0399999999999998E-2</v>
      </c>
    </row>
    <row r="7573" spans="1:7" x14ac:dyDescent="0.25">
      <c r="A7573" s="160" t="s">
        <v>8833</v>
      </c>
      <c r="B7573" s="160" t="s">
        <v>8839</v>
      </c>
      <c r="E7573" s="227">
        <v>43281</v>
      </c>
      <c r="F7573" s="228">
        <v>0</v>
      </c>
      <c r="G7573" s="229">
        <v>2.0399999999999998E-2</v>
      </c>
    </row>
    <row r="7574" spans="1:7" x14ac:dyDescent="0.25">
      <c r="A7574" s="160" t="s">
        <v>8833</v>
      </c>
      <c r="B7574" s="160" t="s">
        <v>8840</v>
      </c>
      <c r="E7574" s="227">
        <v>43312</v>
      </c>
      <c r="F7574" s="228">
        <v>0</v>
      </c>
      <c r="G7574" s="229">
        <v>2.0399999999999998E-2</v>
      </c>
    </row>
    <row r="7575" spans="1:7" x14ac:dyDescent="0.25">
      <c r="A7575" s="160" t="s">
        <v>8833</v>
      </c>
      <c r="B7575" s="160" t="s">
        <v>8841</v>
      </c>
      <c r="E7575" s="227">
        <v>43343</v>
      </c>
      <c r="F7575" s="228">
        <v>0</v>
      </c>
      <c r="G7575" s="229">
        <v>2.0399999999999998E-2</v>
      </c>
    </row>
    <row r="7576" spans="1:7" x14ac:dyDescent="0.25">
      <c r="A7576" s="160" t="s">
        <v>8833</v>
      </c>
      <c r="B7576" s="160" t="s">
        <v>8842</v>
      </c>
      <c r="E7576" s="227">
        <v>43373</v>
      </c>
      <c r="F7576" s="228">
        <v>0</v>
      </c>
      <c r="G7576" s="229">
        <v>2.0399999999999998E-2</v>
      </c>
    </row>
    <row r="7577" spans="1:7" x14ac:dyDescent="0.25">
      <c r="A7577" s="160" t="s">
        <v>8833</v>
      </c>
      <c r="B7577" s="160" t="s">
        <v>8843</v>
      </c>
      <c r="E7577" s="227">
        <v>43404</v>
      </c>
      <c r="F7577" s="228">
        <v>0</v>
      </c>
      <c r="G7577" s="229">
        <v>2.0399999999999998E-2</v>
      </c>
    </row>
    <row r="7578" spans="1:7" x14ac:dyDescent="0.25">
      <c r="A7578" s="160" t="s">
        <v>8833</v>
      </c>
      <c r="B7578" s="160" t="s">
        <v>8844</v>
      </c>
      <c r="E7578" s="227">
        <v>43434</v>
      </c>
      <c r="F7578" s="228">
        <v>0</v>
      </c>
      <c r="G7578" s="229">
        <v>2.0399999999999998E-2</v>
      </c>
    </row>
    <row r="7579" spans="1:7" x14ac:dyDescent="0.25">
      <c r="A7579" s="160" t="s">
        <v>8833</v>
      </c>
      <c r="B7579" s="160" t="s">
        <v>8845</v>
      </c>
      <c r="E7579" s="227">
        <v>43465</v>
      </c>
      <c r="F7579" s="228">
        <v>0</v>
      </c>
      <c r="G7579" s="229">
        <v>2.0399999999999998E-2</v>
      </c>
    </row>
    <row r="7580" spans="1:7" x14ac:dyDescent="0.25">
      <c r="A7580" s="160" t="s">
        <v>8846</v>
      </c>
      <c r="B7580" s="160" t="s">
        <v>8847</v>
      </c>
      <c r="E7580" s="227">
        <v>43131</v>
      </c>
      <c r="F7580" s="228">
        <v>0</v>
      </c>
      <c r="G7580" s="229">
        <v>2.0399999999999998E-2</v>
      </c>
    </row>
    <row r="7581" spans="1:7" x14ac:dyDescent="0.25">
      <c r="A7581" s="160" t="s">
        <v>8846</v>
      </c>
      <c r="B7581" s="160" t="s">
        <v>8848</v>
      </c>
      <c r="E7581" s="227">
        <v>43159</v>
      </c>
      <c r="F7581" s="228">
        <v>0</v>
      </c>
      <c r="G7581" s="229">
        <v>2.0399999999999998E-2</v>
      </c>
    </row>
    <row r="7582" spans="1:7" x14ac:dyDescent="0.25">
      <c r="A7582" s="160" t="s">
        <v>8846</v>
      </c>
      <c r="B7582" s="160" t="s">
        <v>8849</v>
      </c>
      <c r="E7582" s="227">
        <v>43190</v>
      </c>
      <c r="F7582" s="228">
        <v>0</v>
      </c>
      <c r="G7582" s="229">
        <v>2.0399999999999998E-2</v>
      </c>
    </row>
    <row r="7583" spans="1:7" x14ac:dyDescent="0.25">
      <c r="A7583" s="160" t="s">
        <v>8846</v>
      </c>
      <c r="B7583" s="160" t="s">
        <v>8850</v>
      </c>
      <c r="E7583" s="227">
        <v>43220</v>
      </c>
      <c r="F7583" s="228">
        <v>0</v>
      </c>
      <c r="G7583" s="229">
        <v>2.0399999999999998E-2</v>
      </c>
    </row>
    <row r="7584" spans="1:7" x14ac:dyDescent="0.25">
      <c r="A7584" s="160" t="s">
        <v>8846</v>
      </c>
      <c r="B7584" s="160" t="s">
        <v>8851</v>
      </c>
      <c r="E7584" s="227">
        <v>43251</v>
      </c>
      <c r="F7584" s="228">
        <v>0</v>
      </c>
      <c r="G7584" s="229">
        <v>2.0399999999999998E-2</v>
      </c>
    </row>
    <row r="7585" spans="1:7" x14ac:dyDescent="0.25">
      <c r="A7585" s="160" t="s">
        <v>8846</v>
      </c>
      <c r="B7585" s="160" t="s">
        <v>8852</v>
      </c>
      <c r="E7585" s="227">
        <v>43281</v>
      </c>
      <c r="F7585" s="228">
        <v>0</v>
      </c>
      <c r="G7585" s="229">
        <v>2.0399999999999998E-2</v>
      </c>
    </row>
    <row r="7586" spans="1:7" x14ac:dyDescent="0.25">
      <c r="A7586" s="160" t="s">
        <v>8846</v>
      </c>
      <c r="B7586" s="160" t="s">
        <v>8853</v>
      </c>
      <c r="E7586" s="227">
        <v>43312</v>
      </c>
      <c r="F7586" s="228">
        <v>0</v>
      </c>
      <c r="G7586" s="229">
        <v>2.0399999999999998E-2</v>
      </c>
    </row>
    <row r="7587" spans="1:7" x14ac:dyDescent="0.25">
      <c r="A7587" s="160" t="s">
        <v>8846</v>
      </c>
      <c r="B7587" s="160" t="s">
        <v>8854</v>
      </c>
      <c r="E7587" s="227">
        <v>43343</v>
      </c>
      <c r="F7587" s="228">
        <v>0</v>
      </c>
      <c r="G7587" s="229">
        <v>2.0399999999999998E-2</v>
      </c>
    </row>
    <row r="7588" spans="1:7" x14ac:dyDescent="0.25">
      <c r="A7588" s="160" t="s">
        <v>8846</v>
      </c>
      <c r="B7588" s="160" t="s">
        <v>8855</v>
      </c>
      <c r="E7588" s="227">
        <v>43373</v>
      </c>
      <c r="F7588" s="228">
        <v>0</v>
      </c>
      <c r="G7588" s="229">
        <v>2.0399999999999998E-2</v>
      </c>
    </row>
    <row r="7589" spans="1:7" x14ac:dyDescent="0.25">
      <c r="A7589" s="160" t="s">
        <v>8846</v>
      </c>
      <c r="B7589" s="160" t="s">
        <v>8856</v>
      </c>
      <c r="E7589" s="227">
        <v>43404</v>
      </c>
      <c r="F7589" s="228">
        <v>0</v>
      </c>
      <c r="G7589" s="229">
        <v>2.0399999999999998E-2</v>
      </c>
    </row>
    <row r="7590" spans="1:7" x14ac:dyDescent="0.25">
      <c r="A7590" s="160" t="s">
        <v>8846</v>
      </c>
      <c r="B7590" s="160" t="s">
        <v>8857</v>
      </c>
      <c r="E7590" s="227">
        <v>43434</v>
      </c>
      <c r="F7590" s="228">
        <v>0</v>
      </c>
      <c r="G7590" s="229">
        <v>2.0399999999999998E-2</v>
      </c>
    </row>
    <row r="7591" spans="1:7" x14ac:dyDescent="0.25">
      <c r="A7591" s="160" t="s">
        <v>8846</v>
      </c>
      <c r="B7591" s="160" t="s">
        <v>8858</v>
      </c>
      <c r="E7591" s="227">
        <v>43465</v>
      </c>
      <c r="F7591" s="228">
        <v>0</v>
      </c>
      <c r="G7591" s="229">
        <v>2.0399999999999998E-2</v>
      </c>
    </row>
    <row r="7592" spans="1:7" x14ac:dyDescent="0.25">
      <c r="A7592" s="160" t="s">
        <v>8859</v>
      </c>
      <c r="B7592" s="160" t="s">
        <v>8860</v>
      </c>
      <c r="E7592" s="227">
        <v>43131</v>
      </c>
      <c r="F7592" s="228">
        <v>0</v>
      </c>
      <c r="G7592" s="229">
        <v>2.0399999999999998E-2</v>
      </c>
    </row>
    <row r="7593" spans="1:7" x14ac:dyDescent="0.25">
      <c r="A7593" s="160" t="s">
        <v>8859</v>
      </c>
      <c r="B7593" s="160" t="s">
        <v>8861</v>
      </c>
      <c r="E7593" s="227">
        <v>43159</v>
      </c>
      <c r="F7593" s="228">
        <v>0</v>
      </c>
      <c r="G7593" s="229">
        <v>2.0399999999999998E-2</v>
      </c>
    </row>
    <row r="7594" spans="1:7" x14ac:dyDescent="0.25">
      <c r="A7594" s="160" t="s">
        <v>8859</v>
      </c>
      <c r="B7594" s="160" t="s">
        <v>8862</v>
      </c>
      <c r="E7594" s="227">
        <v>43190</v>
      </c>
      <c r="F7594" s="228">
        <v>0</v>
      </c>
      <c r="G7594" s="229">
        <v>2.0399999999999998E-2</v>
      </c>
    </row>
    <row r="7595" spans="1:7" x14ac:dyDescent="0.25">
      <c r="A7595" s="160" t="s">
        <v>8859</v>
      </c>
      <c r="B7595" s="160" t="s">
        <v>8863</v>
      </c>
      <c r="E7595" s="227">
        <v>43220</v>
      </c>
      <c r="F7595" s="228">
        <v>0</v>
      </c>
      <c r="G7595" s="229">
        <v>2.0399999999999998E-2</v>
      </c>
    </row>
    <row r="7596" spans="1:7" x14ac:dyDescent="0.25">
      <c r="A7596" s="160" t="s">
        <v>8859</v>
      </c>
      <c r="B7596" s="160" t="s">
        <v>8864</v>
      </c>
      <c r="E7596" s="227">
        <v>43251</v>
      </c>
      <c r="F7596" s="228">
        <v>0</v>
      </c>
      <c r="G7596" s="229">
        <v>2.0399999999999998E-2</v>
      </c>
    </row>
    <row r="7597" spans="1:7" x14ac:dyDescent="0.25">
      <c r="A7597" s="160" t="s">
        <v>8859</v>
      </c>
      <c r="B7597" s="160" t="s">
        <v>8865</v>
      </c>
      <c r="E7597" s="227">
        <v>43281</v>
      </c>
      <c r="F7597" s="228">
        <v>0</v>
      </c>
      <c r="G7597" s="229">
        <v>2.0399999999999998E-2</v>
      </c>
    </row>
    <row r="7598" spans="1:7" x14ac:dyDescent="0.25">
      <c r="A7598" s="160" t="s">
        <v>8859</v>
      </c>
      <c r="B7598" s="160" t="s">
        <v>8866</v>
      </c>
      <c r="E7598" s="227">
        <v>43312</v>
      </c>
      <c r="F7598" s="228">
        <v>0</v>
      </c>
      <c r="G7598" s="229">
        <v>2.0399999999999998E-2</v>
      </c>
    </row>
    <row r="7599" spans="1:7" x14ac:dyDescent="0.25">
      <c r="A7599" s="160" t="s">
        <v>8859</v>
      </c>
      <c r="B7599" s="160" t="s">
        <v>8867</v>
      </c>
      <c r="E7599" s="227">
        <v>43343</v>
      </c>
      <c r="F7599" s="228">
        <v>0</v>
      </c>
      <c r="G7599" s="229">
        <v>2.0399999999999998E-2</v>
      </c>
    </row>
    <row r="7600" spans="1:7" x14ac:dyDescent="0.25">
      <c r="A7600" s="160" t="s">
        <v>8859</v>
      </c>
      <c r="B7600" s="160" t="s">
        <v>8868</v>
      </c>
      <c r="E7600" s="227">
        <v>43373</v>
      </c>
      <c r="F7600" s="228">
        <v>0</v>
      </c>
      <c r="G7600" s="229">
        <v>2.0399999999999998E-2</v>
      </c>
    </row>
    <row r="7601" spans="1:7" x14ac:dyDescent="0.25">
      <c r="A7601" s="160" t="s">
        <v>8859</v>
      </c>
      <c r="B7601" s="160" t="s">
        <v>8869</v>
      </c>
      <c r="E7601" s="227">
        <v>43404</v>
      </c>
      <c r="F7601" s="228">
        <v>0</v>
      </c>
      <c r="G7601" s="229">
        <v>2.0399999999999998E-2</v>
      </c>
    </row>
    <row r="7602" spans="1:7" x14ac:dyDescent="0.25">
      <c r="A7602" s="160" t="s">
        <v>8859</v>
      </c>
      <c r="B7602" s="160" t="s">
        <v>8870</v>
      </c>
      <c r="E7602" s="227">
        <v>43434</v>
      </c>
      <c r="F7602" s="228">
        <v>0</v>
      </c>
      <c r="G7602" s="229">
        <v>2.0399999999999998E-2</v>
      </c>
    </row>
    <row r="7603" spans="1:7" x14ac:dyDescent="0.25">
      <c r="A7603" s="160" t="s">
        <v>8859</v>
      </c>
      <c r="B7603" s="160" t="s">
        <v>8871</v>
      </c>
      <c r="E7603" s="227">
        <v>43465</v>
      </c>
      <c r="F7603" s="228">
        <v>0</v>
      </c>
      <c r="G7603" s="229">
        <v>2.0399999999999998E-2</v>
      </c>
    </row>
    <row r="7604" spans="1:7" x14ac:dyDescent="0.25">
      <c r="A7604" s="160" t="s">
        <v>8872</v>
      </c>
      <c r="B7604" s="160" t="s">
        <v>8873</v>
      </c>
      <c r="E7604" s="227">
        <v>43131</v>
      </c>
      <c r="F7604" s="228">
        <v>0</v>
      </c>
      <c r="G7604" s="229">
        <v>2.0399999999999998E-2</v>
      </c>
    </row>
    <row r="7605" spans="1:7" x14ac:dyDescent="0.25">
      <c r="A7605" s="160" t="s">
        <v>8872</v>
      </c>
      <c r="B7605" s="160" t="s">
        <v>8874</v>
      </c>
      <c r="E7605" s="227">
        <v>43159</v>
      </c>
      <c r="F7605" s="228">
        <v>0</v>
      </c>
      <c r="G7605" s="229">
        <v>2.0399999999999998E-2</v>
      </c>
    </row>
    <row r="7606" spans="1:7" x14ac:dyDescent="0.25">
      <c r="A7606" s="160" t="s">
        <v>8872</v>
      </c>
      <c r="B7606" s="160" t="s">
        <v>8875</v>
      </c>
      <c r="E7606" s="227">
        <v>43190</v>
      </c>
      <c r="F7606" s="228">
        <v>0</v>
      </c>
      <c r="G7606" s="229">
        <v>2.0399999999999998E-2</v>
      </c>
    </row>
    <row r="7607" spans="1:7" x14ac:dyDescent="0.25">
      <c r="A7607" s="160" t="s">
        <v>8872</v>
      </c>
      <c r="B7607" s="160" t="s">
        <v>8876</v>
      </c>
      <c r="E7607" s="227">
        <v>43220</v>
      </c>
      <c r="F7607" s="228">
        <v>0</v>
      </c>
      <c r="G7607" s="229">
        <v>2.0399999999999998E-2</v>
      </c>
    </row>
    <row r="7608" spans="1:7" x14ac:dyDescent="0.25">
      <c r="A7608" s="160" t="s">
        <v>8872</v>
      </c>
      <c r="B7608" s="160" t="s">
        <v>8877</v>
      </c>
      <c r="E7608" s="227">
        <v>43251</v>
      </c>
      <c r="F7608" s="228">
        <v>0</v>
      </c>
      <c r="G7608" s="229">
        <v>2.0399999999999998E-2</v>
      </c>
    </row>
    <row r="7609" spans="1:7" x14ac:dyDescent="0.25">
      <c r="A7609" s="160" t="s">
        <v>8872</v>
      </c>
      <c r="B7609" s="160" t="s">
        <v>8878</v>
      </c>
      <c r="E7609" s="227">
        <v>43281</v>
      </c>
      <c r="F7609" s="228">
        <v>0</v>
      </c>
      <c r="G7609" s="229">
        <v>2.0399999999999998E-2</v>
      </c>
    </row>
    <row r="7610" spans="1:7" x14ac:dyDescent="0.25">
      <c r="A7610" s="160" t="s">
        <v>8872</v>
      </c>
      <c r="B7610" s="160" t="s">
        <v>8879</v>
      </c>
      <c r="E7610" s="227">
        <v>43312</v>
      </c>
      <c r="F7610" s="228">
        <v>0</v>
      </c>
      <c r="G7610" s="229">
        <v>2.0399999999999998E-2</v>
      </c>
    </row>
    <row r="7611" spans="1:7" x14ac:dyDescent="0.25">
      <c r="A7611" s="160" t="s">
        <v>8872</v>
      </c>
      <c r="B7611" s="160" t="s">
        <v>8880</v>
      </c>
      <c r="E7611" s="227">
        <v>43343</v>
      </c>
      <c r="F7611" s="228">
        <v>0</v>
      </c>
      <c r="G7611" s="229">
        <v>2.0399999999999998E-2</v>
      </c>
    </row>
    <row r="7612" spans="1:7" x14ac:dyDescent="0.25">
      <c r="A7612" s="160" t="s">
        <v>8872</v>
      </c>
      <c r="B7612" s="160" t="s">
        <v>8881</v>
      </c>
      <c r="E7612" s="227">
        <v>43373</v>
      </c>
      <c r="F7612" s="228">
        <v>0</v>
      </c>
      <c r="G7612" s="229">
        <v>2.0399999999999998E-2</v>
      </c>
    </row>
    <row r="7613" spans="1:7" x14ac:dyDescent="0.25">
      <c r="A7613" s="160" t="s">
        <v>8872</v>
      </c>
      <c r="B7613" s="160" t="s">
        <v>8882</v>
      </c>
      <c r="E7613" s="227">
        <v>43404</v>
      </c>
      <c r="F7613" s="228">
        <v>0</v>
      </c>
      <c r="G7613" s="229">
        <v>2.0399999999999998E-2</v>
      </c>
    </row>
    <row r="7614" spans="1:7" x14ac:dyDescent="0.25">
      <c r="A7614" s="160" t="s">
        <v>8872</v>
      </c>
      <c r="B7614" s="160" t="s">
        <v>8883</v>
      </c>
      <c r="E7614" s="227">
        <v>43434</v>
      </c>
      <c r="F7614" s="228">
        <v>0</v>
      </c>
      <c r="G7614" s="229">
        <v>2.0399999999999998E-2</v>
      </c>
    </row>
    <row r="7615" spans="1:7" x14ac:dyDescent="0.25">
      <c r="A7615" s="160" t="s">
        <v>8872</v>
      </c>
      <c r="B7615" s="160" t="s">
        <v>8884</v>
      </c>
      <c r="E7615" s="227">
        <v>43465</v>
      </c>
      <c r="F7615" s="228">
        <v>0</v>
      </c>
      <c r="G7615" s="229">
        <v>2.0399999999999998E-2</v>
      </c>
    </row>
    <row r="7616" spans="1:7" x14ac:dyDescent="0.25">
      <c r="A7616" s="160" t="s">
        <v>8885</v>
      </c>
      <c r="B7616" s="160" t="s">
        <v>8886</v>
      </c>
      <c r="E7616" s="227">
        <v>43131</v>
      </c>
      <c r="F7616" s="228">
        <v>0</v>
      </c>
      <c r="G7616" s="229">
        <v>2.0399999999999998E-2</v>
      </c>
    </row>
    <row r="7617" spans="1:7" x14ac:dyDescent="0.25">
      <c r="A7617" s="160" t="s">
        <v>8885</v>
      </c>
      <c r="B7617" s="160" t="s">
        <v>8887</v>
      </c>
      <c r="E7617" s="227">
        <v>43159</v>
      </c>
      <c r="F7617" s="228">
        <v>0</v>
      </c>
      <c r="G7617" s="229">
        <v>2.0399999999999998E-2</v>
      </c>
    </row>
    <row r="7618" spans="1:7" x14ac:dyDescent="0.25">
      <c r="A7618" s="160" t="s">
        <v>8885</v>
      </c>
      <c r="B7618" s="160" t="s">
        <v>8888</v>
      </c>
      <c r="E7618" s="227">
        <v>43190</v>
      </c>
      <c r="F7618" s="228">
        <v>0</v>
      </c>
      <c r="G7618" s="229">
        <v>2.0399999999999998E-2</v>
      </c>
    </row>
    <row r="7619" spans="1:7" x14ac:dyDescent="0.25">
      <c r="A7619" s="160" t="s">
        <v>8885</v>
      </c>
      <c r="B7619" s="160" t="s">
        <v>8889</v>
      </c>
      <c r="E7619" s="227">
        <v>43220</v>
      </c>
      <c r="F7619" s="228">
        <v>0</v>
      </c>
      <c r="G7619" s="229">
        <v>2.0399999999999998E-2</v>
      </c>
    </row>
    <row r="7620" spans="1:7" x14ac:dyDescent="0.25">
      <c r="A7620" s="160" t="s">
        <v>8885</v>
      </c>
      <c r="B7620" s="160" t="s">
        <v>8890</v>
      </c>
      <c r="E7620" s="227">
        <v>43251</v>
      </c>
      <c r="F7620" s="228">
        <v>0</v>
      </c>
      <c r="G7620" s="229">
        <v>2.0399999999999998E-2</v>
      </c>
    </row>
    <row r="7621" spans="1:7" x14ac:dyDescent="0.25">
      <c r="A7621" s="160" t="s">
        <v>8885</v>
      </c>
      <c r="B7621" s="160" t="s">
        <v>8891</v>
      </c>
      <c r="E7621" s="227">
        <v>43281</v>
      </c>
      <c r="F7621" s="228">
        <v>0</v>
      </c>
      <c r="G7621" s="229">
        <v>2.0399999999999998E-2</v>
      </c>
    </row>
    <row r="7622" spans="1:7" x14ac:dyDescent="0.25">
      <c r="A7622" s="160" t="s">
        <v>8885</v>
      </c>
      <c r="B7622" s="160" t="s">
        <v>8892</v>
      </c>
      <c r="E7622" s="227">
        <v>43312</v>
      </c>
      <c r="F7622" s="228">
        <v>0</v>
      </c>
      <c r="G7622" s="229">
        <v>2.0399999999999998E-2</v>
      </c>
    </row>
    <row r="7623" spans="1:7" x14ac:dyDescent="0.25">
      <c r="A7623" s="160" t="s">
        <v>8885</v>
      </c>
      <c r="B7623" s="160" t="s">
        <v>8893</v>
      </c>
      <c r="E7623" s="227">
        <v>43343</v>
      </c>
      <c r="F7623" s="228">
        <v>0</v>
      </c>
      <c r="G7623" s="229">
        <v>2.0399999999999998E-2</v>
      </c>
    </row>
    <row r="7624" spans="1:7" x14ac:dyDescent="0.25">
      <c r="A7624" s="160" t="s">
        <v>8885</v>
      </c>
      <c r="B7624" s="160" t="s">
        <v>8894</v>
      </c>
      <c r="E7624" s="227">
        <v>43373</v>
      </c>
      <c r="F7624" s="228">
        <v>0</v>
      </c>
      <c r="G7624" s="229">
        <v>2.0399999999999998E-2</v>
      </c>
    </row>
    <row r="7625" spans="1:7" x14ac:dyDescent="0.25">
      <c r="A7625" s="160" t="s">
        <v>8885</v>
      </c>
      <c r="B7625" s="160" t="s">
        <v>8895</v>
      </c>
      <c r="E7625" s="227">
        <v>43404</v>
      </c>
      <c r="F7625" s="228">
        <v>0</v>
      </c>
      <c r="G7625" s="229">
        <v>2.0399999999999998E-2</v>
      </c>
    </row>
    <row r="7626" spans="1:7" x14ac:dyDescent="0.25">
      <c r="A7626" s="160" t="s">
        <v>8885</v>
      </c>
      <c r="B7626" s="160" t="s">
        <v>8896</v>
      </c>
      <c r="E7626" s="227">
        <v>43434</v>
      </c>
      <c r="F7626" s="228">
        <v>0</v>
      </c>
      <c r="G7626" s="229">
        <v>2.0399999999999998E-2</v>
      </c>
    </row>
    <row r="7627" spans="1:7" x14ac:dyDescent="0.25">
      <c r="A7627" s="160" t="s">
        <v>8885</v>
      </c>
      <c r="B7627" s="160" t="s">
        <v>8897</v>
      </c>
      <c r="E7627" s="227">
        <v>43465</v>
      </c>
      <c r="F7627" s="228">
        <v>0</v>
      </c>
      <c r="G7627" s="229">
        <v>2.0399999999999998E-2</v>
      </c>
    </row>
    <row r="7628" spans="1:7" x14ac:dyDescent="0.25">
      <c r="A7628" s="160" t="s">
        <v>8898</v>
      </c>
      <c r="B7628" s="160" t="s">
        <v>8899</v>
      </c>
      <c r="E7628" s="227">
        <v>43131</v>
      </c>
      <c r="F7628" s="228">
        <v>0</v>
      </c>
      <c r="G7628" s="229">
        <v>2.0399999999999998E-2</v>
      </c>
    </row>
    <row r="7629" spans="1:7" x14ac:dyDescent="0.25">
      <c r="A7629" s="160" t="s">
        <v>8898</v>
      </c>
      <c r="B7629" s="160" t="s">
        <v>8900</v>
      </c>
      <c r="E7629" s="227">
        <v>43159</v>
      </c>
      <c r="F7629" s="228">
        <v>0</v>
      </c>
      <c r="G7629" s="229">
        <v>2.0399999999999998E-2</v>
      </c>
    </row>
    <row r="7630" spans="1:7" x14ac:dyDescent="0.25">
      <c r="A7630" s="160" t="s">
        <v>8898</v>
      </c>
      <c r="B7630" s="160" t="s">
        <v>8901</v>
      </c>
      <c r="E7630" s="227">
        <v>43190</v>
      </c>
      <c r="F7630" s="228">
        <v>0</v>
      </c>
      <c r="G7630" s="229">
        <v>2.0399999999999998E-2</v>
      </c>
    </row>
    <row r="7631" spans="1:7" x14ac:dyDescent="0.25">
      <c r="A7631" s="160" t="s">
        <v>8898</v>
      </c>
      <c r="B7631" s="160" t="s">
        <v>8902</v>
      </c>
      <c r="E7631" s="227">
        <v>43220</v>
      </c>
      <c r="F7631" s="228">
        <v>0</v>
      </c>
      <c r="G7631" s="229">
        <v>2.0399999999999998E-2</v>
      </c>
    </row>
    <row r="7632" spans="1:7" x14ac:dyDescent="0.25">
      <c r="A7632" s="160" t="s">
        <v>8898</v>
      </c>
      <c r="B7632" s="160" t="s">
        <v>8903</v>
      </c>
      <c r="E7632" s="227">
        <v>43251</v>
      </c>
      <c r="F7632" s="228">
        <v>0</v>
      </c>
      <c r="G7632" s="229">
        <v>2.0399999999999998E-2</v>
      </c>
    </row>
    <row r="7633" spans="1:7" x14ac:dyDescent="0.25">
      <c r="A7633" s="160" t="s">
        <v>8898</v>
      </c>
      <c r="B7633" s="160" t="s">
        <v>8904</v>
      </c>
      <c r="E7633" s="227">
        <v>43281</v>
      </c>
      <c r="F7633" s="228">
        <v>0</v>
      </c>
      <c r="G7633" s="229">
        <v>2.0399999999999998E-2</v>
      </c>
    </row>
    <row r="7634" spans="1:7" x14ac:dyDescent="0.25">
      <c r="A7634" s="160" t="s">
        <v>8898</v>
      </c>
      <c r="B7634" s="160" t="s">
        <v>8905</v>
      </c>
      <c r="E7634" s="227">
        <v>43312</v>
      </c>
      <c r="F7634" s="228">
        <v>0</v>
      </c>
      <c r="G7634" s="229">
        <v>2.0399999999999998E-2</v>
      </c>
    </row>
    <row r="7635" spans="1:7" x14ac:dyDescent="0.25">
      <c r="A7635" s="160" t="s">
        <v>8898</v>
      </c>
      <c r="B7635" s="160" t="s">
        <v>8906</v>
      </c>
      <c r="E7635" s="227">
        <v>43343</v>
      </c>
      <c r="F7635" s="228">
        <v>0</v>
      </c>
      <c r="G7635" s="229">
        <v>2.0399999999999998E-2</v>
      </c>
    </row>
    <row r="7636" spans="1:7" x14ac:dyDescent="0.25">
      <c r="A7636" s="160" t="s">
        <v>8898</v>
      </c>
      <c r="B7636" s="160" t="s">
        <v>8907</v>
      </c>
      <c r="E7636" s="227">
        <v>43373</v>
      </c>
      <c r="F7636" s="228">
        <v>0</v>
      </c>
      <c r="G7636" s="229">
        <v>2.0399999999999998E-2</v>
      </c>
    </row>
    <row r="7637" spans="1:7" x14ac:dyDescent="0.25">
      <c r="A7637" s="160" t="s">
        <v>8898</v>
      </c>
      <c r="B7637" s="160" t="s">
        <v>8908</v>
      </c>
      <c r="E7637" s="227">
        <v>43404</v>
      </c>
      <c r="F7637" s="228">
        <v>0</v>
      </c>
      <c r="G7637" s="229">
        <v>2.0399999999999998E-2</v>
      </c>
    </row>
    <row r="7638" spans="1:7" x14ac:dyDescent="0.25">
      <c r="A7638" s="160" t="s">
        <v>8898</v>
      </c>
      <c r="B7638" s="160" t="s">
        <v>8909</v>
      </c>
      <c r="E7638" s="227">
        <v>43434</v>
      </c>
      <c r="F7638" s="228">
        <v>0</v>
      </c>
      <c r="G7638" s="229">
        <v>2.0399999999999998E-2</v>
      </c>
    </row>
    <row r="7639" spans="1:7" x14ac:dyDescent="0.25">
      <c r="A7639" s="160" t="s">
        <v>8898</v>
      </c>
      <c r="B7639" s="160" t="s">
        <v>8910</v>
      </c>
      <c r="E7639" s="227">
        <v>43465</v>
      </c>
      <c r="F7639" s="228">
        <v>0</v>
      </c>
      <c r="G7639" s="229">
        <v>2.0399999999999998E-2</v>
      </c>
    </row>
    <row r="7640" spans="1:7" x14ac:dyDescent="0.25">
      <c r="A7640" s="160" t="s">
        <v>8911</v>
      </c>
      <c r="B7640" s="160" t="s">
        <v>8912</v>
      </c>
      <c r="E7640" s="227">
        <v>43131</v>
      </c>
      <c r="F7640" s="228">
        <v>-0.03</v>
      </c>
      <c r="G7640" s="229">
        <v>2.0399999999999998E-2</v>
      </c>
    </row>
    <row r="7641" spans="1:7" x14ac:dyDescent="0.25">
      <c r="A7641" s="160" t="s">
        <v>8911</v>
      </c>
      <c r="B7641" s="160" t="s">
        <v>8913</v>
      </c>
      <c r="E7641" s="227">
        <v>43159</v>
      </c>
      <c r="F7641" s="228">
        <v>-0.03</v>
      </c>
      <c r="G7641" s="229">
        <v>2.0399999999999998E-2</v>
      </c>
    </row>
    <row r="7642" spans="1:7" x14ac:dyDescent="0.25">
      <c r="A7642" s="160" t="s">
        <v>8911</v>
      </c>
      <c r="B7642" s="160" t="s">
        <v>8914</v>
      </c>
      <c r="E7642" s="227">
        <v>43190</v>
      </c>
      <c r="F7642" s="228">
        <v>-0.03</v>
      </c>
      <c r="G7642" s="229">
        <v>2.0399999999999998E-2</v>
      </c>
    </row>
    <row r="7643" spans="1:7" x14ac:dyDescent="0.25">
      <c r="A7643" s="160" t="s">
        <v>8911</v>
      </c>
      <c r="B7643" s="160" t="s">
        <v>8915</v>
      </c>
      <c r="E7643" s="227">
        <v>43220</v>
      </c>
      <c r="F7643" s="228">
        <v>-0.03</v>
      </c>
      <c r="G7643" s="229">
        <v>2.0399999999999998E-2</v>
      </c>
    </row>
    <row r="7644" spans="1:7" x14ac:dyDescent="0.25">
      <c r="A7644" s="160" t="s">
        <v>8911</v>
      </c>
      <c r="B7644" s="160" t="s">
        <v>8916</v>
      </c>
      <c r="E7644" s="227">
        <v>43251</v>
      </c>
      <c r="F7644" s="228">
        <v>-0.03</v>
      </c>
      <c r="G7644" s="229">
        <v>2.0399999999999998E-2</v>
      </c>
    </row>
    <row r="7645" spans="1:7" x14ac:dyDescent="0.25">
      <c r="A7645" s="160" t="s">
        <v>8911</v>
      </c>
      <c r="B7645" s="160" t="s">
        <v>8917</v>
      </c>
      <c r="E7645" s="227">
        <v>43281</v>
      </c>
      <c r="F7645" s="228">
        <v>-0.03</v>
      </c>
      <c r="G7645" s="229">
        <v>2.0399999999999998E-2</v>
      </c>
    </row>
    <row r="7646" spans="1:7" x14ac:dyDescent="0.25">
      <c r="A7646" s="160" t="s">
        <v>8911</v>
      </c>
      <c r="B7646" s="160" t="s">
        <v>8918</v>
      </c>
      <c r="E7646" s="227">
        <v>43312</v>
      </c>
      <c r="F7646" s="228">
        <v>-0.03</v>
      </c>
      <c r="G7646" s="229">
        <v>2.0399999999999998E-2</v>
      </c>
    </row>
    <row r="7647" spans="1:7" x14ac:dyDescent="0.25">
      <c r="A7647" s="160" t="s">
        <v>8911</v>
      </c>
      <c r="B7647" s="160" t="s">
        <v>8919</v>
      </c>
      <c r="E7647" s="227">
        <v>43343</v>
      </c>
      <c r="F7647" s="228">
        <v>-0.03</v>
      </c>
      <c r="G7647" s="229">
        <v>2.0399999999999998E-2</v>
      </c>
    </row>
    <row r="7648" spans="1:7" x14ac:dyDescent="0.25">
      <c r="A7648" s="160" t="s">
        <v>8911</v>
      </c>
      <c r="B7648" s="160" t="s">
        <v>8920</v>
      </c>
      <c r="E7648" s="227">
        <v>43373</v>
      </c>
      <c r="F7648" s="228">
        <v>-0.03</v>
      </c>
      <c r="G7648" s="229">
        <v>2.0399999999999998E-2</v>
      </c>
    </row>
    <row r="7649" spans="1:7" x14ac:dyDescent="0.25">
      <c r="A7649" s="160" t="s">
        <v>8911</v>
      </c>
      <c r="B7649" s="160" t="s">
        <v>8921</v>
      </c>
      <c r="E7649" s="227">
        <v>43404</v>
      </c>
      <c r="F7649" s="228">
        <v>-0.03</v>
      </c>
      <c r="G7649" s="229">
        <v>2.0399999999999998E-2</v>
      </c>
    </row>
    <row r="7650" spans="1:7" x14ac:dyDescent="0.25">
      <c r="A7650" s="160" t="s">
        <v>8911</v>
      </c>
      <c r="B7650" s="160" t="s">
        <v>8922</v>
      </c>
      <c r="E7650" s="227">
        <v>43434</v>
      </c>
      <c r="F7650" s="228">
        <v>-0.03</v>
      </c>
      <c r="G7650" s="229">
        <v>2.0399999999999998E-2</v>
      </c>
    </row>
    <row r="7651" spans="1:7" x14ac:dyDescent="0.25">
      <c r="A7651" s="160" t="s">
        <v>8911</v>
      </c>
      <c r="B7651" s="160" t="s">
        <v>8923</v>
      </c>
      <c r="E7651" s="227">
        <v>43465</v>
      </c>
      <c r="F7651" s="228">
        <v>-0.03</v>
      </c>
      <c r="G7651" s="229">
        <v>2.0399999999999998E-2</v>
      </c>
    </row>
    <row r="7652" spans="1:7" x14ac:dyDescent="0.25">
      <c r="A7652" s="160" t="s">
        <v>8924</v>
      </c>
      <c r="B7652" s="160" t="s">
        <v>8925</v>
      </c>
      <c r="E7652" s="227">
        <v>43131</v>
      </c>
      <c r="F7652" s="228">
        <v>0</v>
      </c>
      <c r="G7652" s="229">
        <v>2.0399999999999998E-2</v>
      </c>
    </row>
    <row r="7653" spans="1:7" x14ac:dyDescent="0.25">
      <c r="A7653" s="160" t="s">
        <v>8924</v>
      </c>
      <c r="B7653" s="160" t="s">
        <v>8926</v>
      </c>
      <c r="E7653" s="227">
        <v>43159</v>
      </c>
      <c r="F7653" s="228">
        <v>0</v>
      </c>
      <c r="G7653" s="229">
        <v>2.0399999999999998E-2</v>
      </c>
    </row>
    <row r="7654" spans="1:7" x14ac:dyDescent="0.25">
      <c r="A7654" s="160" t="s">
        <v>8924</v>
      </c>
      <c r="B7654" s="160" t="s">
        <v>8927</v>
      </c>
      <c r="E7654" s="227">
        <v>43190</v>
      </c>
      <c r="F7654" s="228">
        <v>0</v>
      </c>
      <c r="G7654" s="229">
        <v>2.0399999999999998E-2</v>
      </c>
    </row>
    <row r="7655" spans="1:7" x14ac:dyDescent="0.25">
      <c r="A7655" s="160" t="s">
        <v>8924</v>
      </c>
      <c r="B7655" s="160" t="s">
        <v>8928</v>
      </c>
      <c r="E7655" s="227">
        <v>43220</v>
      </c>
      <c r="F7655" s="228">
        <v>0</v>
      </c>
      <c r="G7655" s="229">
        <v>2.0399999999999998E-2</v>
      </c>
    </row>
    <row r="7656" spans="1:7" x14ac:dyDescent="0.25">
      <c r="A7656" s="160" t="s">
        <v>8924</v>
      </c>
      <c r="B7656" s="160" t="s">
        <v>8929</v>
      </c>
      <c r="E7656" s="227">
        <v>43251</v>
      </c>
      <c r="F7656" s="228">
        <v>0</v>
      </c>
      <c r="G7656" s="229">
        <v>2.0399999999999998E-2</v>
      </c>
    </row>
    <row r="7657" spans="1:7" x14ac:dyDescent="0.25">
      <c r="A7657" s="160" t="s">
        <v>8924</v>
      </c>
      <c r="B7657" s="160" t="s">
        <v>8930</v>
      </c>
      <c r="E7657" s="227">
        <v>43281</v>
      </c>
      <c r="F7657" s="228">
        <v>0</v>
      </c>
      <c r="G7657" s="229">
        <v>2.0399999999999998E-2</v>
      </c>
    </row>
    <row r="7658" spans="1:7" x14ac:dyDescent="0.25">
      <c r="A7658" s="160" t="s">
        <v>8924</v>
      </c>
      <c r="B7658" s="160" t="s">
        <v>8931</v>
      </c>
      <c r="E7658" s="227">
        <v>43312</v>
      </c>
      <c r="F7658" s="228">
        <v>0</v>
      </c>
      <c r="G7658" s="229">
        <v>2.0399999999999998E-2</v>
      </c>
    </row>
    <row r="7659" spans="1:7" x14ac:dyDescent="0.25">
      <c r="A7659" s="160" t="s">
        <v>8924</v>
      </c>
      <c r="B7659" s="160" t="s">
        <v>8932</v>
      </c>
      <c r="E7659" s="227">
        <v>43343</v>
      </c>
      <c r="F7659" s="228">
        <v>0</v>
      </c>
      <c r="G7659" s="229">
        <v>2.0399999999999998E-2</v>
      </c>
    </row>
    <row r="7660" spans="1:7" x14ac:dyDescent="0.25">
      <c r="A7660" s="160" t="s">
        <v>8924</v>
      </c>
      <c r="B7660" s="160" t="s">
        <v>8933</v>
      </c>
      <c r="E7660" s="227">
        <v>43373</v>
      </c>
      <c r="F7660" s="228">
        <v>0</v>
      </c>
      <c r="G7660" s="229">
        <v>2.0399999999999998E-2</v>
      </c>
    </row>
    <row r="7661" spans="1:7" x14ac:dyDescent="0.25">
      <c r="A7661" s="160" t="s">
        <v>8924</v>
      </c>
      <c r="B7661" s="160" t="s">
        <v>8934</v>
      </c>
      <c r="E7661" s="227">
        <v>43404</v>
      </c>
      <c r="F7661" s="228">
        <v>0</v>
      </c>
      <c r="G7661" s="229">
        <v>2.0399999999999998E-2</v>
      </c>
    </row>
    <row r="7662" spans="1:7" x14ac:dyDescent="0.25">
      <c r="A7662" s="160" t="s">
        <v>8924</v>
      </c>
      <c r="B7662" s="160" t="s">
        <v>8935</v>
      </c>
      <c r="E7662" s="227">
        <v>43434</v>
      </c>
      <c r="F7662" s="228">
        <v>0</v>
      </c>
      <c r="G7662" s="229">
        <v>2.0399999999999998E-2</v>
      </c>
    </row>
    <row r="7663" spans="1:7" x14ac:dyDescent="0.25">
      <c r="A7663" s="160" t="s">
        <v>8924</v>
      </c>
      <c r="B7663" s="160" t="s">
        <v>8936</v>
      </c>
      <c r="E7663" s="227">
        <v>43465</v>
      </c>
      <c r="F7663" s="228">
        <v>0</v>
      </c>
      <c r="G7663" s="229">
        <v>2.0399999999999998E-2</v>
      </c>
    </row>
    <row r="7664" spans="1:7" x14ac:dyDescent="0.25">
      <c r="A7664" s="160" t="s">
        <v>8937</v>
      </c>
      <c r="B7664" s="160" t="s">
        <v>8938</v>
      </c>
      <c r="E7664" s="227">
        <v>43131</v>
      </c>
      <c r="F7664" s="228">
        <v>180679.23</v>
      </c>
      <c r="G7664" s="229">
        <v>2.0399999999999998E-2</v>
      </c>
    </row>
    <row r="7665" spans="1:7" x14ac:dyDescent="0.25">
      <c r="A7665" s="160" t="s">
        <v>8937</v>
      </c>
      <c r="B7665" s="160" t="s">
        <v>8939</v>
      </c>
      <c r="E7665" s="227">
        <v>43159</v>
      </c>
      <c r="F7665" s="228">
        <v>180679.23</v>
      </c>
      <c r="G7665" s="229">
        <v>2.0399999999999998E-2</v>
      </c>
    </row>
    <row r="7666" spans="1:7" x14ac:dyDescent="0.25">
      <c r="A7666" s="160" t="s">
        <v>8937</v>
      </c>
      <c r="B7666" s="160" t="s">
        <v>8940</v>
      </c>
      <c r="E7666" s="227">
        <v>43190</v>
      </c>
      <c r="F7666" s="228">
        <v>180679.23</v>
      </c>
      <c r="G7666" s="229">
        <v>2.0399999999999998E-2</v>
      </c>
    </row>
    <row r="7667" spans="1:7" x14ac:dyDescent="0.25">
      <c r="A7667" s="160" t="s">
        <v>8937</v>
      </c>
      <c r="B7667" s="160" t="s">
        <v>8941</v>
      </c>
      <c r="E7667" s="227">
        <v>43220</v>
      </c>
      <c r="F7667" s="228">
        <v>180679.23</v>
      </c>
      <c r="G7667" s="229">
        <v>2.0399999999999998E-2</v>
      </c>
    </row>
    <row r="7668" spans="1:7" x14ac:dyDescent="0.25">
      <c r="A7668" s="160" t="s">
        <v>8937</v>
      </c>
      <c r="B7668" s="160" t="s">
        <v>8942</v>
      </c>
      <c r="E7668" s="227">
        <v>43251</v>
      </c>
      <c r="F7668" s="228">
        <v>180679.23</v>
      </c>
      <c r="G7668" s="229">
        <v>2.0399999999999998E-2</v>
      </c>
    </row>
    <row r="7669" spans="1:7" x14ac:dyDescent="0.25">
      <c r="A7669" s="160" t="s">
        <v>8937</v>
      </c>
      <c r="B7669" s="160" t="s">
        <v>8943</v>
      </c>
      <c r="E7669" s="227">
        <v>43281</v>
      </c>
      <c r="F7669" s="228">
        <v>180679.23</v>
      </c>
      <c r="G7669" s="229">
        <v>2.0399999999999998E-2</v>
      </c>
    </row>
    <row r="7670" spans="1:7" x14ac:dyDescent="0.25">
      <c r="A7670" s="160" t="s">
        <v>8937</v>
      </c>
      <c r="B7670" s="160" t="s">
        <v>8944</v>
      </c>
      <c r="E7670" s="227">
        <v>43312</v>
      </c>
      <c r="F7670" s="228">
        <v>180679.23</v>
      </c>
      <c r="G7670" s="229">
        <v>2.0399999999999998E-2</v>
      </c>
    </row>
    <row r="7671" spans="1:7" x14ac:dyDescent="0.25">
      <c r="A7671" s="160" t="s">
        <v>8937</v>
      </c>
      <c r="B7671" s="160" t="s">
        <v>8945</v>
      </c>
      <c r="E7671" s="227">
        <v>43343</v>
      </c>
      <c r="F7671" s="228">
        <v>180679.23</v>
      </c>
      <c r="G7671" s="229">
        <v>2.0399999999999998E-2</v>
      </c>
    </row>
    <row r="7672" spans="1:7" x14ac:dyDescent="0.25">
      <c r="A7672" s="160" t="s">
        <v>8937</v>
      </c>
      <c r="B7672" s="160" t="s">
        <v>8946</v>
      </c>
      <c r="E7672" s="227">
        <v>43373</v>
      </c>
      <c r="F7672" s="228">
        <v>180679.23</v>
      </c>
      <c r="G7672" s="229">
        <v>2.0399999999999998E-2</v>
      </c>
    </row>
    <row r="7673" spans="1:7" x14ac:dyDescent="0.25">
      <c r="A7673" s="160" t="s">
        <v>8937</v>
      </c>
      <c r="B7673" s="160" t="s">
        <v>8947</v>
      </c>
      <c r="E7673" s="227">
        <v>43404</v>
      </c>
      <c r="F7673" s="228">
        <v>180679.23</v>
      </c>
      <c r="G7673" s="229">
        <v>2.0399999999999998E-2</v>
      </c>
    </row>
    <row r="7674" spans="1:7" x14ac:dyDescent="0.25">
      <c r="A7674" s="160" t="s">
        <v>8937</v>
      </c>
      <c r="B7674" s="160" t="s">
        <v>8948</v>
      </c>
      <c r="E7674" s="227">
        <v>43434</v>
      </c>
      <c r="F7674" s="228">
        <v>180679.23</v>
      </c>
      <c r="G7674" s="229">
        <v>2.0399999999999998E-2</v>
      </c>
    </row>
    <row r="7675" spans="1:7" x14ac:dyDescent="0.25">
      <c r="A7675" s="160" t="s">
        <v>8937</v>
      </c>
      <c r="B7675" s="160" t="s">
        <v>8949</v>
      </c>
      <c r="E7675" s="227">
        <v>43465</v>
      </c>
      <c r="F7675" s="228">
        <v>180679.23</v>
      </c>
      <c r="G7675" s="229">
        <v>2.0399999999999998E-2</v>
      </c>
    </row>
    <row r="7676" spans="1:7" x14ac:dyDescent="0.25">
      <c r="A7676" s="160" t="s">
        <v>8950</v>
      </c>
      <c r="B7676" s="160" t="s">
        <v>8951</v>
      </c>
      <c r="E7676" s="227">
        <v>43131</v>
      </c>
      <c r="F7676" s="228">
        <v>0</v>
      </c>
      <c r="G7676" s="229">
        <v>2.0399999999999998E-2</v>
      </c>
    </row>
    <row r="7677" spans="1:7" x14ac:dyDescent="0.25">
      <c r="A7677" s="160" t="s">
        <v>8950</v>
      </c>
      <c r="B7677" s="160" t="s">
        <v>8952</v>
      </c>
      <c r="E7677" s="227">
        <v>43159</v>
      </c>
      <c r="F7677" s="228">
        <v>0</v>
      </c>
      <c r="G7677" s="229">
        <v>2.0399999999999998E-2</v>
      </c>
    </row>
    <row r="7678" spans="1:7" x14ac:dyDescent="0.25">
      <c r="A7678" s="160" t="s">
        <v>8950</v>
      </c>
      <c r="B7678" s="160" t="s">
        <v>8953</v>
      </c>
      <c r="E7678" s="227">
        <v>43190</v>
      </c>
      <c r="F7678" s="228">
        <v>0</v>
      </c>
      <c r="G7678" s="229">
        <v>2.0399999999999998E-2</v>
      </c>
    </row>
    <row r="7679" spans="1:7" x14ac:dyDescent="0.25">
      <c r="A7679" s="160" t="s">
        <v>8950</v>
      </c>
      <c r="B7679" s="160" t="s">
        <v>8954</v>
      </c>
      <c r="E7679" s="227">
        <v>43220</v>
      </c>
      <c r="F7679" s="228">
        <v>0</v>
      </c>
      <c r="G7679" s="229">
        <v>2.0399999999999998E-2</v>
      </c>
    </row>
    <row r="7680" spans="1:7" x14ac:dyDescent="0.25">
      <c r="A7680" s="160" t="s">
        <v>8950</v>
      </c>
      <c r="B7680" s="160" t="s">
        <v>8955</v>
      </c>
      <c r="E7680" s="227">
        <v>43251</v>
      </c>
      <c r="F7680" s="228">
        <v>0</v>
      </c>
      <c r="G7680" s="229">
        <v>2.0399999999999998E-2</v>
      </c>
    </row>
    <row r="7681" spans="1:7" x14ac:dyDescent="0.25">
      <c r="A7681" s="160" t="s">
        <v>8950</v>
      </c>
      <c r="B7681" s="160" t="s">
        <v>8956</v>
      </c>
      <c r="E7681" s="227">
        <v>43281</v>
      </c>
      <c r="F7681" s="228">
        <v>0</v>
      </c>
      <c r="G7681" s="229">
        <v>2.0399999999999998E-2</v>
      </c>
    </row>
    <row r="7682" spans="1:7" x14ac:dyDescent="0.25">
      <c r="A7682" s="160" t="s">
        <v>8950</v>
      </c>
      <c r="B7682" s="160" t="s">
        <v>8957</v>
      </c>
      <c r="E7682" s="227">
        <v>43312</v>
      </c>
      <c r="F7682" s="228">
        <v>0</v>
      </c>
      <c r="G7682" s="229">
        <v>2.0399999999999998E-2</v>
      </c>
    </row>
    <row r="7683" spans="1:7" x14ac:dyDescent="0.25">
      <c r="A7683" s="160" t="s">
        <v>8950</v>
      </c>
      <c r="B7683" s="160" t="s">
        <v>8958</v>
      </c>
      <c r="E7683" s="227">
        <v>43343</v>
      </c>
      <c r="F7683" s="228">
        <v>0</v>
      </c>
      <c r="G7683" s="229">
        <v>2.0399999999999998E-2</v>
      </c>
    </row>
    <row r="7684" spans="1:7" x14ac:dyDescent="0.25">
      <c r="A7684" s="160" t="s">
        <v>8950</v>
      </c>
      <c r="B7684" s="160" t="s">
        <v>8959</v>
      </c>
      <c r="E7684" s="227">
        <v>43373</v>
      </c>
      <c r="F7684" s="228">
        <v>0</v>
      </c>
      <c r="G7684" s="229">
        <v>2.0399999999999998E-2</v>
      </c>
    </row>
    <row r="7685" spans="1:7" x14ac:dyDescent="0.25">
      <c r="A7685" s="160" t="s">
        <v>8950</v>
      </c>
      <c r="B7685" s="160" t="s">
        <v>8960</v>
      </c>
      <c r="E7685" s="227">
        <v>43404</v>
      </c>
      <c r="F7685" s="228">
        <v>0</v>
      </c>
      <c r="G7685" s="229">
        <v>2.0399999999999998E-2</v>
      </c>
    </row>
    <row r="7686" spans="1:7" x14ac:dyDescent="0.25">
      <c r="A7686" s="160" t="s">
        <v>8950</v>
      </c>
      <c r="B7686" s="160" t="s">
        <v>8961</v>
      </c>
      <c r="E7686" s="227">
        <v>43434</v>
      </c>
      <c r="F7686" s="228">
        <v>0</v>
      </c>
      <c r="G7686" s="229">
        <v>2.0399999999999998E-2</v>
      </c>
    </row>
    <row r="7687" spans="1:7" x14ac:dyDescent="0.25">
      <c r="A7687" s="160" t="s">
        <v>8950</v>
      </c>
      <c r="B7687" s="160" t="s">
        <v>8962</v>
      </c>
      <c r="E7687" s="227">
        <v>43465</v>
      </c>
      <c r="F7687" s="228">
        <v>0</v>
      </c>
      <c r="G7687" s="229">
        <v>2.0399999999999998E-2</v>
      </c>
    </row>
    <row r="7688" spans="1:7" x14ac:dyDescent="0.25">
      <c r="A7688" s="160" t="s">
        <v>8963</v>
      </c>
      <c r="B7688" s="160" t="s">
        <v>8964</v>
      </c>
      <c r="E7688" s="227">
        <v>43131</v>
      </c>
      <c r="F7688" s="228">
        <v>450905685.42000002</v>
      </c>
      <c r="G7688" s="229">
        <v>2.0399999999999998E-2</v>
      </c>
    </row>
    <row r="7689" spans="1:7" x14ac:dyDescent="0.25">
      <c r="A7689" s="160" t="s">
        <v>8963</v>
      </c>
      <c r="B7689" s="160" t="s">
        <v>8965</v>
      </c>
      <c r="E7689" s="227">
        <v>43159</v>
      </c>
      <c r="F7689" s="228">
        <v>452568580.72000003</v>
      </c>
      <c r="G7689" s="229">
        <v>2.0399999999999998E-2</v>
      </c>
    </row>
    <row r="7690" spans="1:7" x14ac:dyDescent="0.25">
      <c r="A7690" s="160" t="s">
        <v>8963</v>
      </c>
      <c r="B7690" s="160" t="s">
        <v>8966</v>
      </c>
      <c r="E7690" s="227">
        <v>43190</v>
      </c>
      <c r="F7690" s="228">
        <v>453959100.5</v>
      </c>
      <c r="G7690" s="229">
        <v>2.0399999999999998E-2</v>
      </c>
    </row>
    <row r="7691" spans="1:7" x14ac:dyDescent="0.25">
      <c r="A7691" s="160" t="s">
        <v>8963</v>
      </c>
      <c r="B7691" s="160" t="s">
        <v>8967</v>
      </c>
      <c r="E7691" s="227">
        <v>43220</v>
      </c>
      <c r="F7691" s="228">
        <v>453765491.45999998</v>
      </c>
      <c r="G7691" s="229">
        <v>2.0399999999999998E-2</v>
      </c>
    </row>
    <row r="7692" spans="1:7" x14ac:dyDescent="0.25">
      <c r="A7692" s="160" t="s">
        <v>8963</v>
      </c>
      <c r="B7692" s="160" t="s">
        <v>8968</v>
      </c>
      <c r="E7692" s="227">
        <v>43251</v>
      </c>
      <c r="F7692" s="228">
        <v>455915006.91000003</v>
      </c>
      <c r="G7692" s="229">
        <v>2.0399999999999998E-2</v>
      </c>
    </row>
    <row r="7693" spans="1:7" x14ac:dyDescent="0.25">
      <c r="A7693" s="160" t="s">
        <v>8963</v>
      </c>
      <c r="B7693" s="160" t="s">
        <v>8969</v>
      </c>
      <c r="E7693" s="227">
        <v>43281</v>
      </c>
      <c r="F7693" s="228">
        <v>456986756.26999998</v>
      </c>
      <c r="G7693" s="229">
        <v>2.0399999999999998E-2</v>
      </c>
    </row>
    <row r="7694" spans="1:7" x14ac:dyDescent="0.25">
      <c r="A7694" s="160" t="s">
        <v>8963</v>
      </c>
      <c r="B7694" s="160" t="s">
        <v>8970</v>
      </c>
      <c r="E7694" s="227">
        <v>43312</v>
      </c>
      <c r="F7694" s="228">
        <v>455999369.42000002</v>
      </c>
      <c r="G7694" s="229">
        <v>2.0399999999999998E-2</v>
      </c>
    </row>
    <row r="7695" spans="1:7" x14ac:dyDescent="0.25">
      <c r="A7695" s="160" t="s">
        <v>8963</v>
      </c>
      <c r="B7695" s="160" t="s">
        <v>8971</v>
      </c>
      <c r="E7695" s="227">
        <v>43343</v>
      </c>
      <c r="F7695" s="228">
        <v>456231148.68000001</v>
      </c>
      <c r="G7695" s="229">
        <v>2.0399999999999998E-2</v>
      </c>
    </row>
    <row r="7696" spans="1:7" x14ac:dyDescent="0.25">
      <c r="A7696" s="160" t="s">
        <v>8963</v>
      </c>
      <c r="B7696" s="160" t="s">
        <v>8972</v>
      </c>
      <c r="E7696" s="227">
        <v>43373</v>
      </c>
      <c r="F7696" s="228">
        <v>457579800.63</v>
      </c>
      <c r="G7696" s="229">
        <v>2.0399999999999998E-2</v>
      </c>
    </row>
    <row r="7697" spans="1:7" x14ac:dyDescent="0.25">
      <c r="A7697" s="160" t="s">
        <v>8963</v>
      </c>
      <c r="B7697" s="160" t="s">
        <v>8973</v>
      </c>
      <c r="E7697" s="227">
        <v>43404</v>
      </c>
      <c r="F7697" s="228">
        <v>461160828.20999998</v>
      </c>
      <c r="G7697" s="229">
        <v>2.0399999999999998E-2</v>
      </c>
    </row>
    <row r="7698" spans="1:7" x14ac:dyDescent="0.25">
      <c r="A7698" s="160" t="s">
        <v>8963</v>
      </c>
      <c r="B7698" s="160" t="s">
        <v>8974</v>
      </c>
      <c r="E7698" s="227">
        <v>43434</v>
      </c>
      <c r="F7698" s="228">
        <v>464275909.05000001</v>
      </c>
      <c r="G7698" s="229">
        <v>2.0399999999999998E-2</v>
      </c>
    </row>
    <row r="7699" spans="1:7" x14ac:dyDescent="0.25">
      <c r="A7699" s="160" t="s">
        <v>8963</v>
      </c>
      <c r="B7699" s="160" t="s">
        <v>8975</v>
      </c>
      <c r="E7699" s="227">
        <v>43465</v>
      </c>
      <c r="F7699" s="228">
        <v>468068051.74000001</v>
      </c>
      <c r="G7699" s="229">
        <v>2.0399999999999998E-2</v>
      </c>
    </row>
    <row r="7700" spans="1:7" x14ac:dyDescent="0.25">
      <c r="A7700" s="160" t="s">
        <v>8976</v>
      </c>
      <c r="B7700" s="160" t="s">
        <v>8977</v>
      </c>
      <c r="E7700" s="227">
        <v>43131</v>
      </c>
      <c r="F7700" s="228">
        <v>1048272.11</v>
      </c>
      <c r="G7700" s="229">
        <v>4.99E-2</v>
      </c>
    </row>
    <row r="7701" spans="1:7" x14ac:dyDescent="0.25">
      <c r="A7701" s="160" t="s">
        <v>8976</v>
      </c>
      <c r="B7701" s="160" t="s">
        <v>8978</v>
      </c>
      <c r="E7701" s="227">
        <v>43159</v>
      </c>
      <c r="F7701" s="228">
        <v>1048272.11</v>
      </c>
      <c r="G7701" s="229">
        <v>4.99E-2</v>
      </c>
    </row>
    <row r="7702" spans="1:7" x14ac:dyDescent="0.25">
      <c r="A7702" s="160" t="s">
        <v>8976</v>
      </c>
      <c r="B7702" s="160" t="s">
        <v>8979</v>
      </c>
      <c r="E7702" s="227">
        <v>43190</v>
      </c>
      <c r="F7702" s="228">
        <v>1074746.6200000001</v>
      </c>
      <c r="G7702" s="229">
        <v>4.99E-2</v>
      </c>
    </row>
    <row r="7703" spans="1:7" x14ac:dyDescent="0.25">
      <c r="A7703" s="160" t="s">
        <v>8976</v>
      </c>
      <c r="B7703" s="160" t="s">
        <v>8980</v>
      </c>
      <c r="E7703" s="227">
        <v>43220</v>
      </c>
      <c r="F7703" s="228">
        <v>1101221.1299999999</v>
      </c>
      <c r="G7703" s="229">
        <v>4.99E-2</v>
      </c>
    </row>
    <row r="7704" spans="1:7" x14ac:dyDescent="0.25">
      <c r="A7704" s="160" t="s">
        <v>8976</v>
      </c>
      <c r="B7704" s="160" t="s">
        <v>8981</v>
      </c>
      <c r="E7704" s="227">
        <v>43251</v>
      </c>
      <c r="F7704" s="228">
        <v>1101221.1299999999</v>
      </c>
      <c r="G7704" s="229">
        <v>4.99E-2</v>
      </c>
    </row>
    <row r="7705" spans="1:7" x14ac:dyDescent="0.25">
      <c r="A7705" s="160" t="s">
        <v>8976</v>
      </c>
      <c r="B7705" s="160" t="s">
        <v>8982</v>
      </c>
      <c r="E7705" s="227">
        <v>43281</v>
      </c>
      <c r="F7705" s="228">
        <v>1101221.1299999999</v>
      </c>
      <c r="G7705" s="229">
        <v>4.99E-2</v>
      </c>
    </row>
    <row r="7706" spans="1:7" x14ac:dyDescent="0.25">
      <c r="A7706" s="160" t="s">
        <v>8976</v>
      </c>
      <c r="B7706" s="160" t="s">
        <v>8983</v>
      </c>
      <c r="E7706" s="227">
        <v>43312</v>
      </c>
      <c r="F7706" s="228">
        <v>1101221.1299999999</v>
      </c>
      <c r="G7706" s="229">
        <v>4.99E-2</v>
      </c>
    </row>
    <row r="7707" spans="1:7" x14ac:dyDescent="0.25">
      <c r="A7707" s="160" t="s">
        <v>8976</v>
      </c>
      <c r="B7707" s="160" t="s">
        <v>8984</v>
      </c>
      <c r="E7707" s="227">
        <v>43343</v>
      </c>
      <c r="F7707" s="228">
        <v>1101221.1299999999</v>
      </c>
      <c r="G7707" s="229">
        <v>4.99E-2</v>
      </c>
    </row>
    <row r="7708" spans="1:7" x14ac:dyDescent="0.25">
      <c r="A7708" s="160" t="s">
        <v>8976</v>
      </c>
      <c r="B7708" s="160" t="s">
        <v>8985</v>
      </c>
      <c r="E7708" s="227">
        <v>43373</v>
      </c>
      <c r="F7708" s="228">
        <v>1101221.1299999999</v>
      </c>
      <c r="G7708" s="229">
        <v>4.99E-2</v>
      </c>
    </row>
    <row r="7709" spans="1:7" x14ac:dyDescent="0.25">
      <c r="A7709" s="160" t="s">
        <v>8976</v>
      </c>
      <c r="B7709" s="160" t="s">
        <v>8986</v>
      </c>
      <c r="E7709" s="227">
        <v>43404</v>
      </c>
      <c r="F7709" s="228">
        <v>1101221.1299999999</v>
      </c>
      <c r="G7709" s="229">
        <v>4.99E-2</v>
      </c>
    </row>
    <row r="7710" spans="1:7" x14ac:dyDescent="0.25">
      <c r="A7710" s="160" t="s">
        <v>8976</v>
      </c>
      <c r="B7710" s="160" t="s">
        <v>8987</v>
      </c>
      <c r="E7710" s="227">
        <v>43434</v>
      </c>
      <c r="F7710" s="228">
        <v>1101221.1299999999</v>
      </c>
      <c r="G7710" s="229">
        <v>4.99E-2</v>
      </c>
    </row>
    <row r="7711" spans="1:7" x14ac:dyDescent="0.25">
      <c r="A7711" s="160" t="s">
        <v>8976</v>
      </c>
      <c r="B7711" s="160" t="s">
        <v>8988</v>
      </c>
      <c r="E7711" s="227">
        <v>43465</v>
      </c>
      <c r="F7711" s="228">
        <v>1101221.1299999999</v>
      </c>
      <c r="G7711" s="229">
        <v>4.99E-2</v>
      </c>
    </row>
    <row r="7712" spans="1:7" x14ac:dyDescent="0.25">
      <c r="A7712" s="160" t="s">
        <v>8989</v>
      </c>
      <c r="B7712" s="160" t="s">
        <v>8990</v>
      </c>
      <c r="E7712" s="227">
        <v>43131</v>
      </c>
      <c r="F7712" s="228">
        <v>0</v>
      </c>
      <c r="G7712" s="229">
        <v>3.1399999999999997E-2</v>
      </c>
    </row>
    <row r="7713" spans="1:7" x14ac:dyDescent="0.25">
      <c r="A7713" s="160" t="s">
        <v>8989</v>
      </c>
      <c r="B7713" s="160" t="s">
        <v>8991</v>
      </c>
      <c r="E7713" s="227">
        <v>43159</v>
      </c>
      <c r="F7713" s="228">
        <v>0</v>
      </c>
      <c r="G7713" s="229">
        <v>3.1399999999999997E-2</v>
      </c>
    </row>
    <row r="7714" spans="1:7" x14ac:dyDescent="0.25">
      <c r="A7714" s="160" t="s">
        <v>8989</v>
      </c>
      <c r="B7714" s="160" t="s">
        <v>8992</v>
      </c>
      <c r="E7714" s="227">
        <v>43190</v>
      </c>
      <c r="F7714" s="228">
        <v>0</v>
      </c>
      <c r="G7714" s="229">
        <v>3.1399999999999997E-2</v>
      </c>
    </row>
    <row r="7715" spans="1:7" x14ac:dyDescent="0.25">
      <c r="A7715" s="160" t="s">
        <v>8989</v>
      </c>
      <c r="B7715" s="160" t="s">
        <v>8993</v>
      </c>
      <c r="E7715" s="227">
        <v>43220</v>
      </c>
      <c r="F7715" s="228">
        <v>0</v>
      </c>
      <c r="G7715" s="229">
        <v>3.1399999999999997E-2</v>
      </c>
    </row>
    <row r="7716" spans="1:7" x14ac:dyDescent="0.25">
      <c r="A7716" s="160" t="s">
        <v>8989</v>
      </c>
      <c r="B7716" s="160" t="s">
        <v>8994</v>
      </c>
      <c r="E7716" s="227">
        <v>43251</v>
      </c>
      <c r="F7716" s="228">
        <v>0</v>
      </c>
      <c r="G7716" s="229">
        <v>3.1399999999999997E-2</v>
      </c>
    </row>
    <row r="7717" spans="1:7" x14ac:dyDescent="0.25">
      <c r="A7717" s="160" t="s">
        <v>8989</v>
      </c>
      <c r="B7717" s="160" t="s">
        <v>8995</v>
      </c>
      <c r="E7717" s="227">
        <v>43281</v>
      </c>
      <c r="F7717" s="228">
        <v>0</v>
      </c>
      <c r="G7717" s="229">
        <v>3.1399999999999997E-2</v>
      </c>
    </row>
    <row r="7718" spans="1:7" x14ac:dyDescent="0.25">
      <c r="A7718" s="160" t="s">
        <v>8989</v>
      </c>
      <c r="B7718" s="160" t="s">
        <v>8996</v>
      </c>
      <c r="E7718" s="227">
        <v>43312</v>
      </c>
      <c r="F7718" s="228">
        <v>0</v>
      </c>
      <c r="G7718" s="229">
        <v>3.1399999999999997E-2</v>
      </c>
    </row>
    <row r="7719" spans="1:7" x14ac:dyDescent="0.25">
      <c r="A7719" s="160" t="s">
        <v>8989</v>
      </c>
      <c r="B7719" s="160" t="s">
        <v>8997</v>
      </c>
      <c r="E7719" s="227">
        <v>43343</v>
      </c>
      <c r="F7719" s="228">
        <v>0</v>
      </c>
      <c r="G7719" s="229">
        <v>3.1399999999999997E-2</v>
      </c>
    </row>
    <row r="7720" spans="1:7" x14ac:dyDescent="0.25">
      <c r="A7720" s="160" t="s">
        <v>8989</v>
      </c>
      <c r="B7720" s="160" t="s">
        <v>8998</v>
      </c>
      <c r="E7720" s="227">
        <v>43373</v>
      </c>
      <c r="F7720" s="228">
        <v>0</v>
      </c>
      <c r="G7720" s="229">
        <v>3.1399999999999997E-2</v>
      </c>
    </row>
    <row r="7721" spans="1:7" x14ac:dyDescent="0.25">
      <c r="A7721" s="160" t="s">
        <v>8989</v>
      </c>
      <c r="B7721" s="160" t="s">
        <v>8999</v>
      </c>
      <c r="E7721" s="227">
        <v>43404</v>
      </c>
      <c r="F7721" s="228">
        <v>0</v>
      </c>
      <c r="G7721" s="229">
        <v>3.1399999999999997E-2</v>
      </c>
    </row>
    <row r="7722" spans="1:7" x14ac:dyDescent="0.25">
      <c r="A7722" s="160" t="s">
        <v>8989</v>
      </c>
      <c r="B7722" s="160" t="s">
        <v>9000</v>
      </c>
      <c r="E7722" s="227">
        <v>43434</v>
      </c>
      <c r="F7722" s="228">
        <v>0</v>
      </c>
      <c r="G7722" s="229">
        <v>3.1399999999999997E-2</v>
      </c>
    </row>
    <row r="7723" spans="1:7" x14ac:dyDescent="0.25">
      <c r="A7723" s="160" t="s">
        <v>8989</v>
      </c>
      <c r="B7723" s="160" t="s">
        <v>9001</v>
      </c>
      <c r="E7723" s="227">
        <v>43465</v>
      </c>
      <c r="F7723" s="228">
        <v>0</v>
      </c>
      <c r="G7723" s="229">
        <v>3.1399999999999997E-2</v>
      </c>
    </row>
    <row r="7724" spans="1:7" x14ac:dyDescent="0.25">
      <c r="A7724" s="160" t="s">
        <v>9002</v>
      </c>
      <c r="B7724" s="160" t="s">
        <v>9003</v>
      </c>
      <c r="E7724" s="227">
        <v>43131</v>
      </c>
      <c r="F7724" s="228">
        <v>0</v>
      </c>
      <c r="G7724" s="229">
        <v>3.1399999999999997E-2</v>
      </c>
    </row>
    <row r="7725" spans="1:7" x14ac:dyDescent="0.25">
      <c r="A7725" s="160" t="s">
        <v>9002</v>
      </c>
      <c r="B7725" s="160" t="s">
        <v>9004</v>
      </c>
      <c r="E7725" s="227">
        <v>43159</v>
      </c>
      <c r="F7725" s="228">
        <v>0</v>
      </c>
      <c r="G7725" s="229">
        <v>3.1399999999999997E-2</v>
      </c>
    </row>
    <row r="7726" spans="1:7" x14ac:dyDescent="0.25">
      <c r="A7726" s="160" t="s">
        <v>9002</v>
      </c>
      <c r="B7726" s="160" t="s">
        <v>9005</v>
      </c>
      <c r="E7726" s="227">
        <v>43190</v>
      </c>
      <c r="F7726" s="228">
        <v>0</v>
      </c>
      <c r="G7726" s="229">
        <v>3.1399999999999997E-2</v>
      </c>
    </row>
    <row r="7727" spans="1:7" x14ac:dyDescent="0.25">
      <c r="A7727" s="160" t="s">
        <v>9002</v>
      </c>
      <c r="B7727" s="160" t="s">
        <v>9006</v>
      </c>
      <c r="E7727" s="227">
        <v>43220</v>
      </c>
      <c r="F7727" s="228">
        <v>0</v>
      </c>
      <c r="G7727" s="229">
        <v>3.1399999999999997E-2</v>
      </c>
    </row>
    <row r="7728" spans="1:7" x14ac:dyDescent="0.25">
      <c r="A7728" s="160" t="s">
        <v>9002</v>
      </c>
      <c r="B7728" s="160" t="s">
        <v>9007</v>
      </c>
      <c r="E7728" s="227">
        <v>43251</v>
      </c>
      <c r="F7728" s="228">
        <v>0</v>
      </c>
      <c r="G7728" s="229">
        <v>3.1399999999999997E-2</v>
      </c>
    </row>
    <row r="7729" spans="1:7" x14ac:dyDescent="0.25">
      <c r="A7729" s="160" t="s">
        <v>9002</v>
      </c>
      <c r="B7729" s="160" t="s">
        <v>9008</v>
      </c>
      <c r="E7729" s="227">
        <v>43281</v>
      </c>
      <c r="F7729" s="228">
        <v>0</v>
      </c>
      <c r="G7729" s="229">
        <v>3.1399999999999997E-2</v>
      </c>
    </row>
    <row r="7730" spans="1:7" x14ac:dyDescent="0.25">
      <c r="A7730" s="160" t="s">
        <v>9002</v>
      </c>
      <c r="B7730" s="160" t="s">
        <v>9009</v>
      </c>
      <c r="E7730" s="227">
        <v>43312</v>
      </c>
      <c r="F7730" s="228">
        <v>0</v>
      </c>
      <c r="G7730" s="229">
        <v>3.1399999999999997E-2</v>
      </c>
    </row>
    <row r="7731" spans="1:7" x14ac:dyDescent="0.25">
      <c r="A7731" s="160" t="s">
        <v>9002</v>
      </c>
      <c r="B7731" s="160" t="s">
        <v>9010</v>
      </c>
      <c r="E7731" s="227">
        <v>43343</v>
      </c>
      <c r="F7731" s="228">
        <v>0</v>
      </c>
      <c r="G7731" s="229">
        <v>3.1399999999999997E-2</v>
      </c>
    </row>
    <row r="7732" spans="1:7" x14ac:dyDescent="0.25">
      <c r="A7732" s="160" t="s">
        <v>9002</v>
      </c>
      <c r="B7732" s="160" t="s">
        <v>9011</v>
      </c>
      <c r="E7732" s="227">
        <v>43373</v>
      </c>
      <c r="F7732" s="228">
        <v>0</v>
      </c>
      <c r="G7732" s="229">
        <v>3.1399999999999997E-2</v>
      </c>
    </row>
    <row r="7733" spans="1:7" x14ac:dyDescent="0.25">
      <c r="A7733" s="160" t="s">
        <v>9002</v>
      </c>
      <c r="B7733" s="160" t="s">
        <v>9012</v>
      </c>
      <c r="E7733" s="227">
        <v>43404</v>
      </c>
      <c r="F7733" s="228">
        <v>0</v>
      </c>
      <c r="G7733" s="229">
        <v>3.1399999999999997E-2</v>
      </c>
    </row>
    <row r="7734" spans="1:7" x14ac:dyDescent="0.25">
      <c r="A7734" s="160" t="s">
        <v>9002</v>
      </c>
      <c r="B7734" s="160" t="s">
        <v>9013</v>
      </c>
      <c r="E7734" s="227">
        <v>43434</v>
      </c>
      <c r="F7734" s="228">
        <v>0</v>
      </c>
      <c r="G7734" s="229">
        <v>3.1399999999999997E-2</v>
      </c>
    </row>
    <row r="7735" spans="1:7" x14ac:dyDescent="0.25">
      <c r="A7735" s="160" t="s">
        <v>9002</v>
      </c>
      <c r="B7735" s="160" t="s">
        <v>9014</v>
      </c>
      <c r="E7735" s="227">
        <v>43465</v>
      </c>
      <c r="F7735" s="228">
        <v>0</v>
      </c>
      <c r="G7735" s="229">
        <v>3.1399999999999997E-2</v>
      </c>
    </row>
    <row r="7736" spans="1:7" x14ac:dyDescent="0.25">
      <c r="A7736" s="160" t="s">
        <v>9015</v>
      </c>
      <c r="B7736" s="160" t="s">
        <v>9016</v>
      </c>
      <c r="E7736" s="227">
        <v>43131</v>
      </c>
      <c r="F7736" s="228">
        <v>0</v>
      </c>
      <c r="G7736" s="229">
        <v>3.1399999999999997E-2</v>
      </c>
    </row>
    <row r="7737" spans="1:7" x14ac:dyDescent="0.25">
      <c r="A7737" s="160" t="s">
        <v>9015</v>
      </c>
      <c r="B7737" s="160" t="s">
        <v>9017</v>
      </c>
      <c r="E7737" s="227">
        <v>43159</v>
      </c>
      <c r="F7737" s="228">
        <v>0</v>
      </c>
      <c r="G7737" s="229">
        <v>3.1399999999999997E-2</v>
      </c>
    </row>
    <row r="7738" spans="1:7" x14ac:dyDescent="0.25">
      <c r="A7738" s="160" t="s">
        <v>9015</v>
      </c>
      <c r="B7738" s="160" t="s">
        <v>9018</v>
      </c>
      <c r="E7738" s="227">
        <v>43190</v>
      </c>
      <c r="F7738" s="228">
        <v>0</v>
      </c>
      <c r="G7738" s="229">
        <v>3.1399999999999997E-2</v>
      </c>
    </row>
    <row r="7739" spans="1:7" x14ac:dyDescent="0.25">
      <c r="A7739" s="160" t="s">
        <v>9015</v>
      </c>
      <c r="B7739" s="160" t="s">
        <v>9019</v>
      </c>
      <c r="E7739" s="227">
        <v>43220</v>
      </c>
      <c r="F7739" s="228">
        <v>0</v>
      </c>
      <c r="G7739" s="229">
        <v>3.1399999999999997E-2</v>
      </c>
    </row>
    <row r="7740" spans="1:7" x14ac:dyDescent="0.25">
      <c r="A7740" s="160" t="s">
        <v>9015</v>
      </c>
      <c r="B7740" s="160" t="s">
        <v>9020</v>
      </c>
      <c r="E7740" s="227">
        <v>43251</v>
      </c>
      <c r="F7740" s="228">
        <v>0</v>
      </c>
      <c r="G7740" s="229">
        <v>3.1399999999999997E-2</v>
      </c>
    </row>
    <row r="7741" spans="1:7" x14ac:dyDescent="0.25">
      <c r="A7741" s="160" t="s">
        <v>9015</v>
      </c>
      <c r="B7741" s="160" t="s">
        <v>9021</v>
      </c>
      <c r="E7741" s="227">
        <v>43281</v>
      </c>
      <c r="F7741" s="228">
        <v>0</v>
      </c>
      <c r="G7741" s="229">
        <v>3.1399999999999997E-2</v>
      </c>
    </row>
    <row r="7742" spans="1:7" x14ac:dyDescent="0.25">
      <c r="A7742" s="160" t="s">
        <v>9015</v>
      </c>
      <c r="B7742" s="160" t="s">
        <v>9022</v>
      </c>
      <c r="E7742" s="227">
        <v>43312</v>
      </c>
      <c r="F7742" s="228">
        <v>0</v>
      </c>
      <c r="G7742" s="229">
        <v>3.1399999999999997E-2</v>
      </c>
    </row>
    <row r="7743" spans="1:7" x14ac:dyDescent="0.25">
      <c r="A7743" s="160" t="s">
        <v>9015</v>
      </c>
      <c r="B7743" s="160" t="s">
        <v>9023</v>
      </c>
      <c r="E7743" s="227">
        <v>43343</v>
      </c>
      <c r="F7743" s="228">
        <v>0</v>
      </c>
      <c r="G7743" s="229">
        <v>3.1399999999999997E-2</v>
      </c>
    </row>
    <row r="7744" spans="1:7" x14ac:dyDescent="0.25">
      <c r="A7744" s="160" t="s">
        <v>9015</v>
      </c>
      <c r="B7744" s="160" t="s">
        <v>9024</v>
      </c>
      <c r="E7744" s="227">
        <v>43373</v>
      </c>
      <c r="F7744" s="228">
        <v>0</v>
      </c>
      <c r="G7744" s="229">
        <v>3.1399999999999997E-2</v>
      </c>
    </row>
    <row r="7745" spans="1:7" x14ac:dyDescent="0.25">
      <c r="A7745" s="160" t="s">
        <v>9015</v>
      </c>
      <c r="B7745" s="160" t="s">
        <v>9025</v>
      </c>
      <c r="E7745" s="227">
        <v>43404</v>
      </c>
      <c r="F7745" s="228">
        <v>0</v>
      </c>
      <c r="G7745" s="229">
        <v>3.1399999999999997E-2</v>
      </c>
    </row>
    <row r="7746" spans="1:7" x14ac:dyDescent="0.25">
      <c r="A7746" s="160" t="s">
        <v>9015</v>
      </c>
      <c r="B7746" s="160" t="s">
        <v>9026</v>
      </c>
      <c r="E7746" s="227">
        <v>43434</v>
      </c>
      <c r="F7746" s="228">
        <v>0</v>
      </c>
      <c r="G7746" s="229">
        <v>3.1399999999999997E-2</v>
      </c>
    </row>
    <row r="7747" spans="1:7" x14ac:dyDescent="0.25">
      <c r="A7747" s="160" t="s">
        <v>9015</v>
      </c>
      <c r="B7747" s="160" t="s">
        <v>9027</v>
      </c>
      <c r="E7747" s="227">
        <v>43465</v>
      </c>
      <c r="F7747" s="228">
        <v>0</v>
      </c>
      <c r="G7747" s="229">
        <v>3.1399999999999997E-2</v>
      </c>
    </row>
    <row r="7748" spans="1:7" x14ac:dyDescent="0.25">
      <c r="A7748" s="160" t="s">
        <v>9028</v>
      </c>
      <c r="B7748" s="160" t="s">
        <v>9029</v>
      </c>
      <c r="E7748" s="227">
        <v>43131</v>
      </c>
      <c r="F7748" s="228">
        <v>0</v>
      </c>
      <c r="G7748" s="229">
        <v>3.1399999999999997E-2</v>
      </c>
    </row>
    <row r="7749" spans="1:7" x14ac:dyDescent="0.25">
      <c r="A7749" s="160" t="s">
        <v>9028</v>
      </c>
      <c r="B7749" s="160" t="s">
        <v>9030</v>
      </c>
      <c r="E7749" s="227">
        <v>43159</v>
      </c>
      <c r="F7749" s="228">
        <v>0</v>
      </c>
      <c r="G7749" s="229">
        <v>3.1399999999999997E-2</v>
      </c>
    </row>
    <row r="7750" spans="1:7" x14ac:dyDescent="0.25">
      <c r="A7750" s="160" t="s">
        <v>9028</v>
      </c>
      <c r="B7750" s="160" t="s">
        <v>9031</v>
      </c>
      <c r="E7750" s="227">
        <v>43190</v>
      </c>
      <c r="F7750" s="228">
        <v>0</v>
      </c>
      <c r="G7750" s="229">
        <v>3.1399999999999997E-2</v>
      </c>
    </row>
    <row r="7751" spans="1:7" x14ac:dyDescent="0.25">
      <c r="A7751" s="160" t="s">
        <v>9028</v>
      </c>
      <c r="B7751" s="160" t="s">
        <v>9032</v>
      </c>
      <c r="E7751" s="227">
        <v>43220</v>
      </c>
      <c r="F7751" s="228">
        <v>0</v>
      </c>
      <c r="G7751" s="229">
        <v>3.1399999999999997E-2</v>
      </c>
    </row>
    <row r="7752" spans="1:7" x14ac:dyDescent="0.25">
      <c r="A7752" s="160" t="s">
        <v>9028</v>
      </c>
      <c r="B7752" s="160" t="s">
        <v>9033</v>
      </c>
      <c r="E7752" s="227">
        <v>43251</v>
      </c>
      <c r="F7752" s="228">
        <v>0</v>
      </c>
      <c r="G7752" s="229">
        <v>3.1399999999999997E-2</v>
      </c>
    </row>
    <row r="7753" spans="1:7" x14ac:dyDescent="0.25">
      <c r="A7753" s="160" t="s">
        <v>9028</v>
      </c>
      <c r="B7753" s="160" t="s">
        <v>9034</v>
      </c>
      <c r="E7753" s="227">
        <v>43281</v>
      </c>
      <c r="F7753" s="228">
        <v>0</v>
      </c>
      <c r="G7753" s="229">
        <v>3.1399999999999997E-2</v>
      </c>
    </row>
    <row r="7754" spans="1:7" x14ac:dyDescent="0.25">
      <c r="A7754" s="160" t="s">
        <v>9028</v>
      </c>
      <c r="B7754" s="160" t="s">
        <v>9035</v>
      </c>
      <c r="E7754" s="227">
        <v>43312</v>
      </c>
      <c r="F7754" s="228">
        <v>0</v>
      </c>
      <c r="G7754" s="229">
        <v>3.1399999999999997E-2</v>
      </c>
    </row>
    <row r="7755" spans="1:7" x14ac:dyDescent="0.25">
      <c r="A7755" s="160" t="s">
        <v>9028</v>
      </c>
      <c r="B7755" s="160" t="s">
        <v>9036</v>
      </c>
      <c r="E7755" s="227">
        <v>43343</v>
      </c>
      <c r="F7755" s="228">
        <v>0</v>
      </c>
      <c r="G7755" s="229">
        <v>3.1399999999999997E-2</v>
      </c>
    </row>
    <row r="7756" spans="1:7" x14ac:dyDescent="0.25">
      <c r="A7756" s="160" t="s">
        <v>9028</v>
      </c>
      <c r="B7756" s="160" t="s">
        <v>9037</v>
      </c>
      <c r="E7756" s="227">
        <v>43373</v>
      </c>
      <c r="F7756" s="228">
        <v>0</v>
      </c>
      <c r="G7756" s="229">
        <v>3.1399999999999997E-2</v>
      </c>
    </row>
    <row r="7757" spans="1:7" x14ac:dyDescent="0.25">
      <c r="A7757" s="160" t="s">
        <v>9028</v>
      </c>
      <c r="B7757" s="160" t="s">
        <v>9038</v>
      </c>
      <c r="E7757" s="227">
        <v>43404</v>
      </c>
      <c r="F7757" s="228">
        <v>0</v>
      </c>
      <c r="G7757" s="229">
        <v>3.1399999999999997E-2</v>
      </c>
    </row>
    <row r="7758" spans="1:7" x14ac:dyDescent="0.25">
      <c r="A7758" s="160" t="s">
        <v>9028</v>
      </c>
      <c r="B7758" s="160" t="s">
        <v>9039</v>
      </c>
      <c r="E7758" s="227">
        <v>43434</v>
      </c>
      <c r="F7758" s="228">
        <v>0</v>
      </c>
      <c r="G7758" s="229">
        <v>3.1399999999999997E-2</v>
      </c>
    </row>
    <row r="7759" spans="1:7" x14ac:dyDescent="0.25">
      <c r="A7759" s="160" t="s">
        <v>9028</v>
      </c>
      <c r="B7759" s="160" t="s">
        <v>9040</v>
      </c>
      <c r="E7759" s="227">
        <v>43465</v>
      </c>
      <c r="F7759" s="228">
        <v>0</v>
      </c>
      <c r="G7759" s="229">
        <v>3.1399999999999997E-2</v>
      </c>
    </row>
    <row r="7760" spans="1:7" x14ac:dyDescent="0.25">
      <c r="A7760" s="160" t="s">
        <v>9041</v>
      </c>
      <c r="B7760" s="160" t="s">
        <v>9042</v>
      </c>
      <c r="E7760" s="227">
        <v>43131</v>
      </c>
      <c r="F7760" s="228">
        <v>71312.12</v>
      </c>
      <c r="G7760" s="229">
        <v>3.1399999999999997E-2</v>
      </c>
    </row>
    <row r="7761" spans="1:7" x14ac:dyDescent="0.25">
      <c r="A7761" s="160" t="s">
        <v>9041</v>
      </c>
      <c r="B7761" s="160" t="s">
        <v>9043</v>
      </c>
      <c r="E7761" s="227">
        <v>43159</v>
      </c>
      <c r="F7761" s="228">
        <v>71312.12</v>
      </c>
      <c r="G7761" s="229">
        <v>3.1399999999999997E-2</v>
      </c>
    </row>
    <row r="7762" spans="1:7" x14ac:dyDescent="0.25">
      <c r="A7762" s="160" t="s">
        <v>9041</v>
      </c>
      <c r="B7762" s="160" t="s">
        <v>9044</v>
      </c>
      <c r="E7762" s="227">
        <v>43190</v>
      </c>
      <c r="F7762" s="228">
        <v>71312.12</v>
      </c>
      <c r="G7762" s="229">
        <v>3.1399999999999997E-2</v>
      </c>
    </row>
    <row r="7763" spans="1:7" x14ac:dyDescent="0.25">
      <c r="A7763" s="160" t="s">
        <v>9041</v>
      </c>
      <c r="B7763" s="160" t="s">
        <v>9045</v>
      </c>
      <c r="E7763" s="227">
        <v>43220</v>
      </c>
      <c r="F7763" s="228">
        <v>71312.12</v>
      </c>
      <c r="G7763" s="229">
        <v>3.1399999999999997E-2</v>
      </c>
    </row>
    <row r="7764" spans="1:7" x14ac:dyDescent="0.25">
      <c r="A7764" s="160" t="s">
        <v>9041</v>
      </c>
      <c r="B7764" s="160" t="s">
        <v>9046</v>
      </c>
      <c r="E7764" s="227">
        <v>43251</v>
      </c>
      <c r="F7764" s="228">
        <v>71312.12</v>
      </c>
      <c r="G7764" s="229">
        <v>3.1399999999999997E-2</v>
      </c>
    </row>
    <row r="7765" spans="1:7" x14ac:dyDescent="0.25">
      <c r="A7765" s="160" t="s">
        <v>9041</v>
      </c>
      <c r="B7765" s="160" t="s">
        <v>9047</v>
      </c>
      <c r="E7765" s="227">
        <v>43281</v>
      </c>
      <c r="F7765" s="228">
        <v>71312.12</v>
      </c>
      <c r="G7765" s="229">
        <v>3.1399999999999997E-2</v>
      </c>
    </row>
    <row r="7766" spans="1:7" x14ac:dyDescent="0.25">
      <c r="A7766" s="160" t="s">
        <v>9041</v>
      </c>
      <c r="B7766" s="160" t="s">
        <v>9048</v>
      </c>
      <c r="E7766" s="227">
        <v>43312</v>
      </c>
      <c r="F7766" s="228">
        <v>71312.12</v>
      </c>
      <c r="G7766" s="229">
        <v>3.1399999999999997E-2</v>
      </c>
    </row>
    <row r="7767" spans="1:7" x14ac:dyDescent="0.25">
      <c r="A7767" s="160" t="s">
        <v>9041</v>
      </c>
      <c r="B7767" s="160" t="s">
        <v>9049</v>
      </c>
      <c r="E7767" s="227">
        <v>43343</v>
      </c>
      <c r="F7767" s="228">
        <v>71312.12</v>
      </c>
      <c r="G7767" s="229">
        <v>3.1399999999999997E-2</v>
      </c>
    </row>
    <row r="7768" spans="1:7" x14ac:dyDescent="0.25">
      <c r="A7768" s="160" t="s">
        <v>9041</v>
      </c>
      <c r="B7768" s="160" t="s">
        <v>9050</v>
      </c>
      <c r="E7768" s="227">
        <v>43373</v>
      </c>
      <c r="F7768" s="228">
        <v>71312.12</v>
      </c>
      <c r="G7768" s="229">
        <v>3.1399999999999997E-2</v>
      </c>
    </row>
    <row r="7769" spans="1:7" x14ac:dyDescent="0.25">
      <c r="A7769" s="160" t="s">
        <v>9041</v>
      </c>
      <c r="B7769" s="160" t="s">
        <v>9051</v>
      </c>
      <c r="E7769" s="227">
        <v>43404</v>
      </c>
      <c r="F7769" s="228">
        <v>71312.12</v>
      </c>
      <c r="G7769" s="229">
        <v>3.1399999999999997E-2</v>
      </c>
    </row>
    <row r="7770" spans="1:7" x14ac:dyDescent="0.25">
      <c r="A7770" s="160" t="s">
        <v>9041</v>
      </c>
      <c r="B7770" s="160" t="s">
        <v>9052</v>
      </c>
      <c r="E7770" s="227">
        <v>43434</v>
      </c>
      <c r="F7770" s="228">
        <v>71312.12</v>
      </c>
      <c r="G7770" s="229">
        <v>3.1399999999999997E-2</v>
      </c>
    </row>
    <row r="7771" spans="1:7" x14ac:dyDescent="0.25">
      <c r="A7771" s="160" t="s">
        <v>9041</v>
      </c>
      <c r="B7771" s="160" t="s">
        <v>9053</v>
      </c>
      <c r="E7771" s="227">
        <v>43465</v>
      </c>
      <c r="F7771" s="228">
        <v>71312.12</v>
      </c>
      <c r="G7771" s="229">
        <v>3.1399999999999997E-2</v>
      </c>
    </row>
    <row r="7772" spans="1:7" x14ac:dyDescent="0.25">
      <c r="A7772" s="160" t="s">
        <v>9054</v>
      </c>
      <c r="B7772" s="160" t="s">
        <v>9055</v>
      </c>
      <c r="E7772" s="227">
        <v>43131</v>
      </c>
      <c r="F7772" s="228">
        <v>368131325.5</v>
      </c>
      <c r="G7772" s="229">
        <v>3.1399999999999997E-2</v>
      </c>
    </row>
    <row r="7773" spans="1:7" x14ac:dyDescent="0.25">
      <c r="A7773" s="160" t="s">
        <v>9054</v>
      </c>
      <c r="B7773" s="160" t="s">
        <v>9056</v>
      </c>
      <c r="E7773" s="227">
        <v>43159</v>
      </c>
      <c r="F7773" s="228">
        <v>370023805.80000001</v>
      </c>
      <c r="G7773" s="229">
        <v>3.1399999999999997E-2</v>
      </c>
    </row>
    <row r="7774" spans="1:7" x14ac:dyDescent="0.25">
      <c r="A7774" s="160" t="s">
        <v>9054</v>
      </c>
      <c r="B7774" s="160" t="s">
        <v>9057</v>
      </c>
      <c r="E7774" s="227">
        <v>43190</v>
      </c>
      <c r="F7774" s="228">
        <v>369817965.04000002</v>
      </c>
      <c r="G7774" s="229">
        <v>3.1399999999999997E-2</v>
      </c>
    </row>
    <row r="7775" spans="1:7" x14ac:dyDescent="0.25">
      <c r="A7775" s="160" t="s">
        <v>9054</v>
      </c>
      <c r="B7775" s="160" t="s">
        <v>9058</v>
      </c>
      <c r="E7775" s="227">
        <v>43220</v>
      </c>
      <c r="F7775" s="228">
        <v>369024534.25</v>
      </c>
      <c r="G7775" s="229">
        <v>3.1399999999999997E-2</v>
      </c>
    </row>
    <row r="7776" spans="1:7" x14ac:dyDescent="0.25">
      <c r="A7776" s="160" t="s">
        <v>9054</v>
      </c>
      <c r="B7776" s="160" t="s">
        <v>9059</v>
      </c>
      <c r="E7776" s="227">
        <v>43251</v>
      </c>
      <c r="F7776" s="228">
        <v>369552674.73000002</v>
      </c>
      <c r="G7776" s="229">
        <v>3.1399999999999997E-2</v>
      </c>
    </row>
    <row r="7777" spans="1:7" x14ac:dyDescent="0.25">
      <c r="A7777" s="160" t="s">
        <v>9054</v>
      </c>
      <c r="B7777" s="160" t="s">
        <v>9060</v>
      </c>
      <c r="E7777" s="227">
        <v>43281</v>
      </c>
      <c r="F7777" s="228">
        <v>370677276.88999999</v>
      </c>
      <c r="G7777" s="229">
        <v>3.1399999999999997E-2</v>
      </c>
    </row>
    <row r="7778" spans="1:7" x14ac:dyDescent="0.25">
      <c r="A7778" s="160" t="s">
        <v>9054</v>
      </c>
      <c r="B7778" s="160" t="s">
        <v>9061</v>
      </c>
      <c r="E7778" s="227">
        <v>43312</v>
      </c>
      <c r="F7778" s="228">
        <v>371504498.18000001</v>
      </c>
      <c r="G7778" s="229">
        <v>3.1399999999999997E-2</v>
      </c>
    </row>
    <row r="7779" spans="1:7" x14ac:dyDescent="0.25">
      <c r="A7779" s="160" t="s">
        <v>9054</v>
      </c>
      <c r="B7779" s="160" t="s">
        <v>9062</v>
      </c>
      <c r="E7779" s="227">
        <v>43343</v>
      </c>
      <c r="F7779" s="228">
        <v>372611889.55000001</v>
      </c>
      <c r="G7779" s="229">
        <v>3.1399999999999997E-2</v>
      </c>
    </row>
    <row r="7780" spans="1:7" x14ac:dyDescent="0.25">
      <c r="A7780" s="160" t="s">
        <v>9054</v>
      </c>
      <c r="B7780" s="160" t="s">
        <v>9063</v>
      </c>
      <c r="E7780" s="227">
        <v>43373</v>
      </c>
      <c r="F7780" s="228">
        <v>373974431.37</v>
      </c>
      <c r="G7780" s="229">
        <v>3.1399999999999997E-2</v>
      </c>
    </row>
    <row r="7781" spans="1:7" x14ac:dyDescent="0.25">
      <c r="A7781" s="160" t="s">
        <v>9054</v>
      </c>
      <c r="B7781" s="160" t="s">
        <v>9064</v>
      </c>
      <c r="E7781" s="227">
        <v>43404</v>
      </c>
      <c r="F7781" s="228">
        <v>375693727.32999998</v>
      </c>
      <c r="G7781" s="229">
        <v>3.1399999999999997E-2</v>
      </c>
    </row>
    <row r="7782" spans="1:7" x14ac:dyDescent="0.25">
      <c r="A7782" s="160" t="s">
        <v>9054</v>
      </c>
      <c r="B7782" s="160" t="s">
        <v>9065</v>
      </c>
      <c r="E7782" s="227">
        <v>43434</v>
      </c>
      <c r="F7782" s="228">
        <v>378504857.55000001</v>
      </c>
      <c r="G7782" s="229">
        <v>3.1399999999999997E-2</v>
      </c>
    </row>
    <row r="7783" spans="1:7" x14ac:dyDescent="0.25">
      <c r="A7783" s="160" t="s">
        <v>9054</v>
      </c>
      <c r="B7783" s="160" t="s">
        <v>9066</v>
      </c>
      <c r="E7783" s="227">
        <v>43465</v>
      </c>
      <c r="F7783" s="228">
        <v>383768751.57999998</v>
      </c>
      <c r="G7783" s="229">
        <v>3.1399999999999997E-2</v>
      </c>
    </row>
    <row r="7784" spans="1:7" x14ac:dyDescent="0.25">
      <c r="A7784" s="160" t="s">
        <v>9067</v>
      </c>
      <c r="B7784" s="160" t="s">
        <v>9068</v>
      </c>
      <c r="E7784" s="227">
        <v>43131</v>
      </c>
      <c r="F7784" s="228">
        <v>0</v>
      </c>
      <c r="G7784" s="229">
        <v>3.7400000000000003E-2</v>
      </c>
    </row>
    <row r="7785" spans="1:7" x14ac:dyDescent="0.25">
      <c r="A7785" s="160" t="s">
        <v>9067</v>
      </c>
      <c r="B7785" s="160" t="s">
        <v>9069</v>
      </c>
      <c r="E7785" s="227">
        <v>43159</v>
      </c>
      <c r="F7785" s="228">
        <v>0</v>
      </c>
      <c r="G7785" s="229">
        <v>3.7400000000000003E-2</v>
      </c>
    </row>
    <row r="7786" spans="1:7" x14ac:dyDescent="0.25">
      <c r="A7786" s="160" t="s">
        <v>9067</v>
      </c>
      <c r="B7786" s="160" t="s">
        <v>9070</v>
      </c>
      <c r="E7786" s="227">
        <v>43190</v>
      </c>
      <c r="F7786" s="228">
        <v>0</v>
      </c>
      <c r="G7786" s="229">
        <v>3.7400000000000003E-2</v>
      </c>
    </row>
    <row r="7787" spans="1:7" x14ac:dyDescent="0.25">
      <c r="A7787" s="160" t="s">
        <v>9067</v>
      </c>
      <c r="B7787" s="160" t="s">
        <v>9071</v>
      </c>
      <c r="E7787" s="227">
        <v>43220</v>
      </c>
      <c r="F7787" s="228">
        <v>0</v>
      </c>
      <c r="G7787" s="229">
        <v>3.7400000000000003E-2</v>
      </c>
    </row>
    <row r="7788" spans="1:7" x14ac:dyDescent="0.25">
      <c r="A7788" s="160" t="s">
        <v>9067</v>
      </c>
      <c r="B7788" s="160" t="s">
        <v>9072</v>
      </c>
      <c r="E7788" s="227">
        <v>43251</v>
      </c>
      <c r="F7788" s="228">
        <v>0</v>
      </c>
      <c r="G7788" s="229">
        <v>3.7400000000000003E-2</v>
      </c>
    </row>
    <row r="7789" spans="1:7" x14ac:dyDescent="0.25">
      <c r="A7789" s="160" t="s">
        <v>9067</v>
      </c>
      <c r="B7789" s="160" t="s">
        <v>9073</v>
      </c>
      <c r="E7789" s="227">
        <v>43281</v>
      </c>
      <c r="F7789" s="228">
        <v>0</v>
      </c>
      <c r="G7789" s="229">
        <v>3.7400000000000003E-2</v>
      </c>
    </row>
    <row r="7790" spans="1:7" x14ac:dyDescent="0.25">
      <c r="A7790" s="160" t="s">
        <v>9067</v>
      </c>
      <c r="B7790" s="160" t="s">
        <v>9074</v>
      </c>
      <c r="E7790" s="227">
        <v>43312</v>
      </c>
      <c r="F7790" s="228">
        <v>0</v>
      </c>
      <c r="G7790" s="229">
        <v>3.7400000000000003E-2</v>
      </c>
    </row>
    <row r="7791" spans="1:7" x14ac:dyDescent="0.25">
      <c r="A7791" s="160" t="s">
        <v>9067</v>
      </c>
      <c r="B7791" s="160" t="s">
        <v>9075</v>
      </c>
      <c r="E7791" s="227">
        <v>43343</v>
      </c>
      <c r="F7791" s="228">
        <v>0</v>
      </c>
      <c r="G7791" s="229">
        <v>3.7400000000000003E-2</v>
      </c>
    </row>
    <row r="7792" spans="1:7" x14ac:dyDescent="0.25">
      <c r="A7792" s="160" t="s">
        <v>9067</v>
      </c>
      <c r="B7792" s="160" t="s">
        <v>9076</v>
      </c>
      <c r="E7792" s="227">
        <v>43373</v>
      </c>
      <c r="F7792" s="228">
        <v>0</v>
      </c>
      <c r="G7792" s="229">
        <v>3.7400000000000003E-2</v>
      </c>
    </row>
    <row r="7793" spans="1:7" x14ac:dyDescent="0.25">
      <c r="A7793" s="160" t="s">
        <v>9067</v>
      </c>
      <c r="B7793" s="160" t="s">
        <v>9077</v>
      </c>
      <c r="E7793" s="227">
        <v>43404</v>
      </c>
      <c r="F7793" s="228">
        <v>0</v>
      </c>
      <c r="G7793" s="229">
        <v>3.7400000000000003E-2</v>
      </c>
    </row>
    <row r="7794" spans="1:7" x14ac:dyDescent="0.25">
      <c r="A7794" s="160" t="s">
        <v>9067</v>
      </c>
      <c r="B7794" s="160" t="s">
        <v>9078</v>
      </c>
      <c r="E7794" s="227">
        <v>43434</v>
      </c>
      <c r="F7794" s="228">
        <v>0</v>
      </c>
      <c r="G7794" s="229">
        <v>3.7400000000000003E-2</v>
      </c>
    </row>
    <row r="7795" spans="1:7" x14ac:dyDescent="0.25">
      <c r="A7795" s="160" t="s">
        <v>9067</v>
      </c>
      <c r="B7795" s="160" t="s">
        <v>9079</v>
      </c>
      <c r="E7795" s="227">
        <v>43465</v>
      </c>
      <c r="F7795" s="228">
        <v>0</v>
      </c>
      <c r="G7795" s="229">
        <v>3.7400000000000003E-2</v>
      </c>
    </row>
    <row r="7796" spans="1:7" x14ac:dyDescent="0.25">
      <c r="A7796" s="160" t="s">
        <v>9080</v>
      </c>
      <c r="B7796" s="160" t="s">
        <v>9081</v>
      </c>
      <c r="E7796" s="227">
        <v>43131</v>
      </c>
      <c r="F7796" s="228">
        <v>0</v>
      </c>
      <c r="G7796" s="229">
        <v>3.7400000000000003E-2</v>
      </c>
    </row>
    <row r="7797" spans="1:7" x14ac:dyDescent="0.25">
      <c r="A7797" s="160" t="s">
        <v>9080</v>
      </c>
      <c r="B7797" s="160" t="s">
        <v>9082</v>
      </c>
      <c r="E7797" s="227">
        <v>43159</v>
      </c>
      <c r="F7797" s="228">
        <v>0</v>
      </c>
      <c r="G7797" s="229">
        <v>3.7400000000000003E-2</v>
      </c>
    </row>
    <row r="7798" spans="1:7" x14ac:dyDescent="0.25">
      <c r="A7798" s="160" t="s">
        <v>9080</v>
      </c>
      <c r="B7798" s="160" t="s">
        <v>9083</v>
      </c>
      <c r="E7798" s="227">
        <v>43190</v>
      </c>
      <c r="F7798" s="228">
        <v>0</v>
      </c>
      <c r="G7798" s="229">
        <v>3.7400000000000003E-2</v>
      </c>
    </row>
    <row r="7799" spans="1:7" x14ac:dyDescent="0.25">
      <c r="A7799" s="160" t="s">
        <v>9080</v>
      </c>
      <c r="B7799" s="160" t="s">
        <v>9084</v>
      </c>
      <c r="E7799" s="227">
        <v>43220</v>
      </c>
      <c r="F7799" s="228">
        <v>0</v>
      </c>
      <c r="G7799" s="229">
        <v>3.7400000000000003E-2</v>
      </c>
    </row>
    <row r="7800" spans="1:7" x14ac:dyDescent="0.25">
      <c r="A7800" s="160" t="s">
        <v>9080</v>
      </c>
      <c r="B7800" s="160" t="s">
        <v>9085</v>
      </c>
      <c r="E7800" s="227">
        <v>43251</v>
      </c>
      <c r="F7800" s="228">
        <v>0</v>
      </c>
      <c r="G7800" s="229">
        <v>3.7400000000000003E-2</v>
      </c>
    </row>
    <row r="7801" spans="1:7" x14ac:dyDescent="0.25">
      <c r="A7801" s="160" t="s">
        <v>9080</v>
      </c>
      <c r="B7801" s="160" t="s">
        <v>9086</v>
      </c>
      <c r="E7801" s="227">
        <v>43281</v>
      </c>
      <c r="F7801" s="228">
        <v>0</v>
      </c>
      <c r="G7801" s="229">
        <v>3.7400000000000003E-2</v>
      </c>
    </row>
    <row r="7802" spans="1:7" x14ac:dyDescent="0.25">
      <c r="A7802" s="160" t="s">
        <v>9080</v>
      </c>
      <c r="B7802" s="160" t="s">
        <v>9087</v>
      </c>
      <c r="E7802" s="227">
        <v>43312</v>
      </c>
      <c r="F7802" s="228">
        <v>0</v>
      </c>
      <c r="G7802" s="229">
        <v>3.7400000000000003E-2</v>
      </c>
    </row>
    <row r="7803" spans="1:7" x14ac:dyDescent="0.25">
      <c r="A7803" s="160" t="s">
        <v>9080</v>
      </c>
      <c r="B7803" s="160" t="s">
        <v>9088</v>
      </c>
      <c r="E7803" s="227">
        <v>43343</v>
      </c>
      <c r="F7803" s="228">
        <v>0</v>
      </c>
      <c r="G7803" s="229">
        <v>3.7400000000000003E-2</v>
      </c>
    </row>
    <row r="7804" spans="1:7" x14ac:dyDescent="0.25">
      <c r="A7804" s="160" t="s">
        <v>9080</v>
      </c>
      <c r="B7804" s="160" t="s">
        <v>9089</v>
      </c>
      <c r="E7804" s="227">
        <v>43373</v>
      </c>
      <c r="F7804" s="228">
        <v>0</v>
      </c>
      <c r="G7804" s="229">
        <v>3.7400000000000003E-2</v>
      </c>
    </row>
    <row r="7805" spans="1:7" x14ac:dyDescent="0.25">
      <c r="A7805" s="160" t="s">
        <v>9080</v>
      </c>
      <c r="B7805" s="160" t="s">
        <v>9090</v>
      </c>
      <c r="E7805" s="227">
        <v>43404</v>
      </c>
      <c r="F7805" s="228">
        <v>0</v>
      </c>
      <c r="G7805" s="229">
        <v>3.7400000000000003E-2</v>
      </c>
    </row>
    <row r="7806" spans="1:7" x14ac:dyDescent="0.25">
      <c r="A7806" s="160" t="s">
        <v>9080</v>
      </c>
      <c r="B7806" s="160" t="s">
        <v>9091</v>
      </c>
      <c r="E7806" s="227">
        <v>43434</v>
      </c>
      <c r="F7806" s="228">
        <v>0</v>
      </c>
      <c r="G7806" s="229">
        <v>3.7400000000000003E-2</v>
      </c>
    </row>
    <row r="7807" spans="1:7" x14ac:dyDescent="0.25">
      <c r="A7807" s="160" t="s">
        <v>9080</v>
      </c>
      <c r="B7807" s="160" t="s">
        <v>9092</v>
      </c>
      <c r="E7807" s="227">
        <v>43465</v>
      </c>
      <c r="F7807" s="228">
        <v>0</v>
      </c>
      <c r="G7807" s="229">
        <v>3.7400000000000003E-2</v>
      </c>
    </row>
    <row r="7808" spans="1:7" x14ac:dyDescent="0.25">
      <c r="A7808" s="160" t="s">
        <v>9093</v>
      </c>
      <c r="B7808" s="160" t="s">
        <v>9094</v>
      </c>
      <c r="E7808" s="227">
        <v>43131</v>
      </c>
      <c r="F7808" s="228">
        <v>0</v>
      </c>
      <c r="G7808" s="229">
        <v>3.7400000000000003E-2</v>
      </c>
    </row>
    <row r="7809" spans="1:7" x14ac:dyDescent="0.25">
      <c r="A7809" s="160" t="s">
        <v>9093</v>
      </c>
      <c r="B7809" s="160" t="s">
        <v>9095</v>
      </c>
      <c r="E7809" s="227">
        <v>43159</v>
      </c>
      <c r="F7809" s="228">
        <v>0</v>
      </c>
      <c r="G7809" s="229">
        <v>3.7400000000000003E-2</v>
      </c>
    </row>
    <row r="7810" spans="1:7" x14ac:dyDescent="0.25">
      <c r="A7810" s="160" t="s">
        <v>9093</v>
      </c>
      <c r="B7810" s="160" t="s">
        <v>9096</v>
      </c>
      <c r="E7810" s="227">
        <v>43190</v>
      </c>
      <c r="F7810" s="228">
        <v>0</v>
      </c>
      <c r="G7810" s="229">
        <v>3.7400000000000003E-2</v>
      </c>
    </row>
    <row r="7811" spans="1:7" x14ac:dyDescent="0.25">
      <c r="A7811" s="160" t="s">
        <v>9093</v>
      </c>
      <c r="B7811" s="160" t="s">
        <v>9097</v>
      </c>
      <c r="E7811" s="227">
        <v>43220</v>
      </c>
      <c r="F7811" s="228">
        <v>0</v>
      </c>
      <c r="G7811" s="229">
        <v>3.7400000000000003E-2</v>
      </c>
    </row>
    <row r="7812" spans="1:7" x14ac:dyDescent="0.25">
      <c r="A7812" s="160" t="s">
        <v>9093</v>
      </c>
      <c r="B7812" s="160" t="s">
        <v>9098</v>
      </c>
      <c r="E7812" s="227">
        <v>43251</v>
      </c>
      <c r="F7812" s="228">
        <v>0</v>
      </c>
      <c r="G7812" s="229">
        <v>3.7400000000000003E-2</v>
      </c>
    </row>
    <row r="7813" spans="1:7" x14ac:dyDescent="0.25">
      <c r="A7813" s="160" t="s">
        <v>9093</v>
      </c>
      <c r="B7813" s="160" t="s">
        <v>9099</v>
      </c>
      <c r="E7813" s="227">
        <v>43281</v>
      </c>
      <c r="F7813" s="228">
        <v>0</v>
      </c>
      <c r="G7813" s="229">
        <v>3.7400000000000003E-2</v>
      </c>
    </row>
    <row r="7814" spans="1:7" x14ac:dyDescent="0.25">
      <c r="A7814" s="160" t="s">
        <v>9093</v>
      </c>
      <c r="B7814" s="160" t="s">
        <v>9100</v>
      </c>
      <c r="E7814" s="227">
        <v>43312</v>
      </c>
      <c r="F7814" s="228">
        <v>0</v>
      </c>
      <c r="G7814" s="229">
        <v>3.7400000000000003E-2</v>
      </c>
    </row>
    <row r="7815" spans="1:7" x14ac:dyDescent="0.25">
      <c r="A7815" s="160" t="s">
        <v>9093</v>
      </c>
      <c r="B7815" s="160" t="s">
        <v>9101</v>
      </c>
      <c r="E7815" s="227">
        <v>43343</v>
      </c>
      <c r="F7815" s="228">
        <v>0</v>
      </c>
      <c r="G7815" s="229">
        <v>3.7400000000000003E-2</v>
      </c>
    </row>
    <row r="7816" spans="1:7" x14ac:dyDescent="0.25">
      <c r="A7816" s="160" t="s">
        <v>9093</v>
      </c>
      <c r="B7816" s="160" t="s">
        <v>9102</v>
      </c>
      <c r="E7816" s="227">
        <v>43373</v>
      </c>
      <c r="F7816" s="228">
        <v>0</v>
      </c>
      <c r="G7816" s="229">
        <v>3.7400000000000003E-2</v>
      </c>
    </row>
    <row r="7817" spans="1:7" x14ac:dyDescent="0.25">
      <c r="A7817" s="160" t="s">
        <v>9093</v>
      </c>
      <c r="B7817" s="160" t="s">
        <v>9103</v>
      </c>
      <c r="E7817" s="227">
        <v>43404</v>
      </c>
      <c r="F7817" s="228">
        <v>0</v>
      </c>
      <c r="G7817" s="229">
        <v>3.7400000000000003E-2</v>
      </c>
    </row>
    <row r="7818" spans="1:7" x14ac:dyDescent="0.25">
      <c r="A7818" s="160" t="s">
        <v>9093</v>
      </c>
      <c r="B7818" s="160" t="s">
        <v>9104</v>
      </c>
      <c r="E7818" s="227">
        <v>43434</v>
      </c>
      <c r="F7818" s="228">
        <v>0</v>
      </c>
      <c r="G7818" s="229">
        <v>3.7400000000000003E-2</v>
      </c>
    </row>
    <row r="7819" spans="1:7" x14ac:dyDescent="0.25">
      <c r="A7819" s="160" t="s">
        <v>9093</v>
      </c>
      <c r="B7819" s="160" t="s">
        <v>9105</v>
      </c>
      <c r="E7819" s="227">
        <v>43465</v>
      </c>
      <c r="F7819" s="228">
        <v>0</v>
      </c>
      <c r="G7819" s="229">
        <v>3.7400000000000003E-2</v>
      </c>
    </row>
    <row r="7820" spans="1:7" x14ac:dyDescent="0.25">
      <c r="A7820" s="160" t="s">
        <v>9106</v>
      </c>
      <c r="B7820" s="160" t="s">
        <v>9107</v>
      </c>
      <c r="E7820" s="227">
        <v>43131</v>
      </c>
      <c r="F7820" s="228">
        <v>0</v>
      </c>
      <c r="G7820" s="229">
        <v>3.7400000000000003E-2</v>
      </c>
    </row>
    <row r="7821" spans="1:7" x14ac:dyDescent="0.25">
      <c r="A7821" s="160" t="s">
        <v>9106</v>
      </c>
      <c r="B7821" s="160" t="s">
        <v>9108</v>
      </c>
      <c r="E7821" s="227">
        <v>43159</v>
      </c>
      <c r="F7821" s="228">
        <v>0</v>
      </c>
      <c r="G7821" s="229">
        <v>3.7400000000000003E-2</v>
      </c>
    </row>
    <row r="7822" spans="1:7" x14ac:dyDescent="0.25">
      <c r="A7822" s="160" t="s">
        <v>9106</v>
      </c>
      <c r="B7822" s="160" t="s">
        <v>9109</v>
      </c>
      <c r="E7822" s="227">
        <v>43190</v>
      </c>
      <c r="F7822" s="228">
        <v>0</v>
      </c>
      <c r="G7822" s="229">
        <v>3.7400000000000003E-2</v>
      </c>
    </row>
    <row r="7823" spans="1:7" x14ac:dyDescent="0.25">
      <c r="A7823" s="160" t="s">
        <v>9106</v>
      </c>
      <c r="B7823" s="160" t="s">
        <v>9110</v>
      </c>
      <c r="E7823" s="227">
        <v>43220</v>
      </c>
      <c r="F7823" s="228">
        <v>0</v>
      </c>
      <c r="G7823" s="229">
        <v>3.7400000000000003E-2</v>
      </c>
    </row>
    <row r="7824" spans="1:7" x14ac:dyDescent="0.25">
      <c r="A7824" s="160" t="s">
        <v>9106</v>
      </c>
      <c r="B7824" s="160" t="s">
        <v>9111</v>
      </c>
      <c r="E7824" s="227">
        <v>43251</v>
      </c>
      <c r="F7824" s="228">
        <v>0</v>
      </c>
      <c r="G7824" s="229">
        <v>3.7400000000000003E-2</v>
      </c>
    </row>
    <row r="7825" spans="1:7" x14ac:dyDescent="0.25">
      <c r="A7825" s="160" t="s">
        <v>9106</v>
      </c>
      <c r="B7825" s="160" t="s">
        <v>9112</v>
      </c>
      <c r="E7825" s="227">
        <v>43281</v>
      </c>
      <c r="F7825" s="228">
        <v>0</v>
      </c>
      <c r="G7825" s="229">
        <v>3.7400000000000003E-2</v>
      </c>
    </row>
    <row r="7826" spans="1:7" x14ac:dyDescent="0.25">
      <c r="A7826" s="160" t="s">
        <v>9106</v>
      </c>
      <c r="B7826" s="160" t="s">
        <v>9113</v>
      </c>
      <c r="E7826" s="227">
        <v>43312</v>
      </c>
      <c r="F7826" s="228">
        <v>0</v>
      </c>
      <c r="G7826" s="229">
        <v>3.7400000000000003E-2</v>
      </c>
    </row>
    <row r="7827" spans="1:7" x14ac:dyDescent="0.25">
      <c r="A7827" s="160" t="s">
        <v>9106</v>
      </c>
      <c r="B7827" s="160" t="s">
        <v>9114</v>
      </c>
      <c r="E7827" s="227">
        <v>43343</v>
      </c>
      <c r="F7827" s="228">
        <v>0</v>
      </c>
      <c r="G7827" s="229">
        <v>3.7400000000000003E-2</v>
      </c>
    </row>
    <row r="7828" spans="1:7" x14ac:dyDescent="0.25">
      <c r="A7828" s="160" t="s">
        <v>9106</v>
      </c>
      <c r="B7828" s="160" t="s">
        <v>9115</v>
      </c>
      <c r="E7828" s="227">
        <v>43373</v>
      </c>
      <c r="F7828" s="228">
        <v>0</v>
      </c>
      <c r="G7828" s="229">
        <v>3.7400000000000003E-2</v>
      </c>
    </row>
    <row r="7829" spans="1:7" x14ac:dyDescent="0.25">
      <c r="A7829" s="160" t="s">
        <v>9106</v>
      </c>
      <c r="B7829" s="160" t="s">
        <v>9116</v>
      </c>
      <c r="E7829" s="227">
        <v>43404</v>
      </c>
      <c r="F7829" s="228">
        <v>0</v>
      </c>
      <c r="G7829" s="229">
        <v>3.7400000000000003E-2</v>
      </c>
    </row>
    <row r="7830" spans="1:7" x14ac:dyDescent="0.25">
      <c r="A7830" s="160" t="s">
        <v>9106</v>
      </c>
      <c r="B7830" s="160" t="s">
        <v>9117</v>
      </c>
      <c r="E7830" s="227">
        <v>43434</v>
      </c>
      <c r="F7830" s="228">
        <v>0</v>
      </c>
      <c r="G7830" s="229">
        <v>3.7400000000000003E-2</v>
      </c>
    </row>
    <row r="7831" spans="1:7" x14ac:dyDescent="0.25">
      <c r="A7831" s="160" t="s">
        <v>9106</v>
      </c>
      <c r="B7831" s="160" t="s">
        <v>9118</v>
      </c>
      <c r="E7831" s="227">
        <v>43465</v>
      </c>
      <c r="F7831" s="228">
        <v>0</v>
      </c>
      <c r="G7831" s="229">
        <v>3.7400000000000003E-2</v>
      </c>
    </row>
    <row r="7832" spans="1:7" x14ac:dyDescent="0.25">
      <c r="A7832" s="160" t="s">
        <v>9119</v>
      </c>
      <c r="B7832" s="160" t="s">
        <v>9120</v>
      </c>
      <c r="E7832" s="227">
        <v>43131</v>
      </c>
      <c r="F7832" s="228">
        <v>75386.59</v>
      </c>
      <c r="G7832" s="229">
        <v>3.7400000000000003E-2</v>
      </c>
    </row>
    <row r="7833" spans="1:7" x14ac:dyDescent="0.25">
      <c r="A7833" s="160" t="s">
        <v>9119</v>
      </c>
      <c r="B7833" s="160" t="s">
        <v>9121</v>
      </c>
      <c r="E7833" s="227">
        <v>43159</v>
      </c>
      <c r="F7833" s="228">
        <v>75386.59</v>
      </c>
      <c r="G7833" s="229">
        <v>3.7400000000000003E-2</v>
      </c>
    </row>
    <row r="7834" spans="1:7" x14ac:dyDescent="0.25">
      <c r="A7834" s="160" t="s">
        <v>9119</v>
      </c>
      <c r="B7834" s="160" t="s">
        <v>9122</v>
      </c>
      <c r="E7834" s="227">
        <v>43190</v>
      </c>
      <c r="F7834" s="228">
        <v>75386.59</v>
      </c>
      <c r="G7834" s="229">
        <v>3.7400000000000003E-2</v>
      </c>
    </row>
    <row r="7835" spans="1:7" x14ac:dyDescent="0.25">
      <c r="A7835" s="160" t="s">
        <v>9119</v>
      </c>
      <c r="B7835" s="160" t="s">
        <v>9123</v>
      </c>
      <c r="E7835" s="227">
        <v>43220</v>
      </c>
      <c r="F7835" s="228">
        <v>75386.59</v>
      </c>
      <c r="G7835" s="229">
        <v>3.7400000000000003E-2</v>
      </c>
    </row>
    <row r="7836" spans="1:7" x14ac:dyDescent="0.25">
      <c r="A7836" s="160" t="s">
        <v>9119</v>
      </c>
      <c r="B7836" s="160" t="s">
        <v>9124</v>
      </c>
      <c r="E7836" s="227">
        <v>43251</v>
      </c>
      <c r="F7836" s="228">
        <v>75386.59</v>
      </c>
      <c r="G7836" s="229">
        <v>3.7400000000000003E-2</v>
      </c>
    </row>
    <row r="7837" spans="1:7" x14ac:dyDescent="0.25">
      <c r="A7837" s="160" t="s">
        <v>9119</v>
      </c>
      <c r="B7837" s="160" t="s">
        <v>9125</v>
      </c>
      <c r="E7837" s="227">
        <v>43281</v>
      </c>
      <c r="F7837" s="228">
        <v>75386.59</v>
      </c>
      <c r="G7837" s="229">
        <v>3.7400000000000003E-2</v>
      </c>
    </row>
    <row r="7838" spans="1:7" x14ac:dyDescent="0.25">
      <c r="A7838" s="160" t="s">
        <v>9119</v>
      </c>
      <c r="B7838" s="160" t="s">
        <v>9126</v>
      </c>
      <c r="E7838" s="227">
        <v>43312</v>
      </c>
      <c r="F7838" s="228">
        <v>75386.59</v>
      </c>
      <c r="G7838" s="229">
        <v>3.7400000000000003E-2</v>
      </c>
    </row>
    <row r="7839" spans="1:7" x14ac:dyDescent="0.25">
      <c r="A7839" s="160" t="s">
        <v>9119</v>
      </c>
      <c r="B7839" s="160" t="s">
        <v>9127</v>
      </c>
      <c r="E7839" s="227">
        <v>43343</v>
      </c>
      <c r="F7839" s="228">
        <v>75386.59</v>
      </c>
      <c r="G7839" s="229">
        <v>3.7400000000000003E-2</v>
      </c>
    </row>
    <row r="7840" spans="1:7" x14ac:dyDescent="0.25">
      <c r="A7840" s="160" t="s">
        <v>9119</v>
      </c>
      <c r="B7840" s="160" t="s">
        <v>9128</v>
      </c>
      <c r="E7840" s="227">
        <v>43373</v>
      </c>
      <c r="F7840" s="228">
        <v>75386.59</v>
      </c>
      <c r="G7840" s="229">
        <v>3.7400000000000003E-2</v>
      </c>
    </row>
    <row r="7841" spans="1:7" x14ac:dyDescent="0.25">
      <c r="A7841" s="160" t="s">
        <v>9119</v>
      </c>
      <c r="B7841" s="160" t="s">
        <v>9129</v>
      </c>
      <c r="E7841" s="227">
        <v>43404</v>
      </c>
      <c r="F7841" s="228">
        <v>75386.59</v>
      </c>
      <c r="G7841" s="229">
        <v>3.7400000000000003E-2</v>
      </c>
    </row>
    <row r="7842" spans="1:7" x14ac:dyDescent="0.25">
      <c r="A7842" s="160" t="s">
        <v>9119</v>
      </c>
      <c r="B7842" s="160" t="s">
        <v>9130</v>
      </c>
      <c r="E7842" s="227">
        <v>43434</v>
      </c>
      <c r="F7842" s="228">
        <v>75386.59</v>
      </c>
      <c r="G7842" s="229">
        <v>3.7400000000000003E-2</v>
      </c>
    </row>
    <row r="7843" spans="1:7" x14ac:dyDescent="0.25">
      <c r="A7843" s="160" t="s">
        <v>9119</v>
      </c>
      <c r="B7843" s="160" t="s">
        <v>9131</v>
      </c>
      <c r="E7843" s="227">
        <v>43465</v>
      </c>
      <c r="F7843" s="228">
        <v>75386.59</v>
      </c>
      <c r="G7843" s="229">
        <v>3.7400000000000003E-2</v>
      </c>
    </row>
    <row r="7844" spans="1:7" x14ac:dyDescent="0.25">
      <c r="A7844" s="160" t="s">
        <v>9132</v>
      </c>
      <c r="B7844" s="160" t="s">
        <v>9133</v>
      </c>
      <c r="E7844" s="227">
        <v>43131</v>
      </c>
      <c r="F7844" s="228">
        <v>447110667.64999998</v>
      </c>
      <c r="G7844" s="229">
        <v>3.7400000000000003E-2</v>
      </c>
    </row>
    <row r="7845" spans="1:7" x14ac:dyDescent="0.25">
      <c r="A7845" s="160" t="s">
        <v>9132</v>
      </c>
      <c r="B7845" s="160" t="s">
        <v>9134</v>
      </c>
      <c r="E7845" s="227">
        <v>43159</v>
      </c>
      <c r="F7845" s="228">
        <v>448193824.48000002</v>
      </c>
      <c r="G7845" s="229">
        <v>3.7400000000000003E-2</v>
      </c>
    </row>
    <row r="7846" spans="1:7" x14ac:dyDescent="0.25">
      <c r="A7846" s="160" t="s">
        <v>9132</v>
      </c>
      <c r="B7846" s="160" t="s">
        <v>9135</v>
      </c>
      <c r="E7846" s="227">
        <v>43190</v>
      </c>
      <c r="F7846" s="228">
        <v>448859500.83999997</v>
      </c>
      <c r="G7846" s="229">
        <v>3.7400000000000003E-2</v>
      </c>
    </row>
    <row r="7847" spans="1:7" x14ac:dyDescent="0.25">
      <c r="A7847" s="160" t="s">
        <v>9132</v>
      </c>
      <c r="B7847" s="160" t="s">
        <v>9136</v>
      </c>
      <c r="E7847" s="227">
        <v>43220</v>
      </c>
      <c r="F7847" s="228">
        <v>450506661</v>
      </c>
      <c r="G7847" s="229">
        <v>3.7400000000000003E-2</v>
      </c>
    </row>
    <row r="7848" spans="1:7" x14ac:dyDescent="0.25">
      <c r="A7848" s="160" t="s">
        <v>9132</v>
      </c>
      <c r="B7848" s="160" t="s">
        <v>9137</v>
      </c>
      <c r="E7848" s="227">
        <v>43251</v>
      </c>
      <c r="F7848" s="228">
        <v>451964743.88</v>
      </c>
      <c r="G7848" s="229">
        <v>3.7400000000000003E-2</v>
      </c>
    </row>
    <row r="7849" spans="1:7" x14ac:dyDescent="0.25">
      <c r="A7849" s="160" t="s">
        <v>9132</v>
      </c>
      <c r="B7849" s="160" t="s">
        <v>9138</v>
      </c>
      <c r="E7849" s="227">
        <v>43281</v>
      </c>
      <c r="F7849" s="228">
        <v>452802410.89999998</v>
      </c>
      <c r="G7849" s="229">
        <v>3.7400000000000003E-2</v>
      </c>
    </row>
    <row r="7850" spans="1:7" x14ac:dyDescent="0.25">
      <c r="A7850" s="160" t="s">
        <v>9132</v>
      </c>
      <c r="B7850" s="160" t="s">
        <v>9139</v>
      </c>
      <c r="E7850" s="227">
        <v>43312</v>
      </c>
      <c r="F7850" s="228">
        <v>453812519.00999999</v>
      </c>
      <c r="G7850" s="229">
        <v>3.7400000000000003E-2</v>
      </c>
    </row>
    <row r="7851" spans="1:7" x14ac:dyDescent="0.25">
      <c r="A7851" s="160" t="s">
        <v>9132</v>
      </c>
      <c r="B7851" s="160" t="s">
        <v>9140</v>
      </c>
      <c r="E7851" s="227">
        <v>43343</v>
      </c>
      <c r="F7851" s="228">
        <v>454993075.99000001</v>
      </c>
      <c r="G7851" s="229">
        <v>3.7400000000000003E-2</v>
      </c>
    </row>
    <row r="7852" spans="1:7" x14ac:dyDescent="0.25">
      <c r="A7852" s="160" t="s">
        <v>9132</v>
      </c>
      <c r="B7852" s="160" t="s">
        <v>9141</v>
      </c>
      <c r="E7852" s="227">
        <v>43373</v>
      </c>
      <c r="F7852" s="228">
        <v>455840942.48000002</v>
      </c>
      <c r="G7852" s="229">
        <v>3.7400000000000003E-2</v>
      </c>
    </row>
    <row r="7853" spans="1:7" x14ac:dyDescent="0.25">
      <c r="A7853" s="160" t="s">
        <v>9132</v>
      </c>
      <c r="B7853" s="160" t="s">
        <v>9142</v>
      </c>
      <c r="E7853" s="227">
        <v>43404</v>
      </c>
      <c r="F7853" s="228">
        <v>457317857.56</v>
      </c>
      <c r="G7853" s="229">
        <v>3.7400000000000003E-2</v>
      </c>
    </row>
    <row r="7854" spans="1:7" x14ac:dyDescent="0.25">
      <c r="A7854" s="160" t="s">
        <v>9132</v>
      </c>
      <c r="B7854" s="160" t="s">
        <v>9143</v>
      </c>
      <c r="E7854" s="227">
        <v>43434</v>
      </c>
      <c r="F7854" s="228">
        <v>460371598.19</v>
      </c>
      <c r="G7854" s="229">
        <v>3.7400000000000003E-2</v>
      </c>
    </row>
    <row r="7855" spans="1:7" x14ac:dyDescent="0.25">
      <c r="A7855" s="160" t="s">
        <v>9132</v>
      </c>
      <c r="B7855" s="160" t="s">
        <v>9144</v>
      </c>
      <c r="E7855" s="227">
        <v>43465</v>
      </c>
      <c r="F7855" s="228">
        <v>466321296.19999999</v>
      </c>
      <c r="G7855" s="229">
        <v>3.7400000000000003E-2</v>
      </c>
    </row>
    <row r="7856" spans="1:7" x14ac:dyDescent="0.25">
      <c r="A7856" s="160" t="s">
        <v>9145</v>
      </c>
      <c r="B7856" s="160" t="s">
        <v>9146</v>
      </c>
      <c r="E7856" s="227">
        <v>43131</v>
      </c>
      <c r="F7856" s="228">
        <v>0</v>
      </c>
      <c r="G7856" s="229">
        <v>1.77E-2</v>
      </c>
    </row>
    <row r="7857" spans="1:7" x14ac:dyDescent="0.25">
      <c r="A7857" s="160" t="s">
        <v>9145</v>
      </c>
      <c r="B7857" s="160" t="s">
        <v>9147</v>
      </c>
      <c r="E7857" s="227">
        <v>43159</v>
      </c>
      <c r="F7857" s="228">
        <v>0</v>
      </c>
      <c r="G7857" s="229">
        <v>1.77E-2</v>
      </c>
    </row>
    <row r="7858" spans="1:7" x14ac:dyDescent="0.25">
      <c r="A7858" s="160" t="s">
        <v>9145</v>
      </c>
      <c r="B7858" s="160" t="s">
        <v>9148</v>
      </c>
      <c r="E7858" s="227">
        <v>43190</v>
      </c>
      <c r="F7858" s="228">
        <v>0</v>
      </c>
      <c r="G7858" s="229">
        <v>1.77E-2</v>
      </c>
    </row>
    <row r="7859" spans="1:7" x14ac:dyDescent="0.25">
      <c r="A7859" s="160" t="s">
        <v>9145</v>
      </c>
      <c r="B7859" s="160" t="s">
        <v>9149</v>
      </c>
      <c r="E7859" s="227">
        <v>43220</v>
      </c>
      <c r="F7859" s="228">
        <v>0</v>
      </c>
      <c r="G7859" s="229">
        <v>1.77E-2</v>
      </c>
    </row>
    <row r="7860" spans="1:7" x14ac:dyDescent="0.25">
      <c r="A7860" s="160" t="s">
        <v>9145</v>
      </c>
      <c r="B7860" s="160" t="s">
        <v>9150</v>
      </c>
      <c r="E7860" s="227">
        <v>43251</v>
      </c>
      <c r="F7860" s="228">
        <v>0</v>
      </c>
      <c r="G7860" s="229">
        <v>1.77E-2</v>
      </c>
    </row>
    <row r="7861" spans="1:7" x14ac:dyDescent="0.25">
      <c r="A7861" s="160" t="s">
        <v>9145</v>
      </c>
      <c r="B7861" s="160" t="s">
        <v>9151</v>
      </c>
      <c r="E7861" s="227">
        <v>43281</v>
      </c>
      <c r="F7861" s="228">
        <v>0</v>
      </c>
      <c r="G7861" s="229">
        <v>1.77E-2</v>
      </c>
    </row>
    <row r="7862" spans="1:7" x14ac:dyDescent="0.25">
      <c r="A7862" s="160" t="s">
        <v>9145</v>
      </c>
      <c r="B7862" s="160" t="s">
        <v>9152</v>
      </c>
      <c r="E7862" s="227">
        <v>43312</v>
      </c>
      <c r="F7862" s="228">
        <v>0</v>
      </c>
      <c r="G7862" s="229">
        <v>1.77E-2</v>
      </c>
    </row>
    <row r="7863" spans="1:7" x14ac:dyDescent="0.25">
      <c r="A7863" s="160" t="s">
        <v>9145</v>
      </c>
      <c r="B7863" s="160" t="s">
        <v>9153</v>
      </c>
      <c r="E7863" s="227">
        <v>43343</v>
      </c>
      <c r="F7863" s="228">
        <v>0</v>
      </c>
      <c r="G7863" s="229">
        <v>1.77E-2</v>
      </c>
    </row>
    <row r="7864" spans="1:7" x14ac:dyDescent="0.25">
      <c r="A7864" s="160" t="s">
        <v>9145</v>
      </c>
      <c r="B7864" s="160" t="s">
        <v>9154</v>
      </c>
      <c r="E7864" s="227">
        <v>43373</v>
      </c>
      <c r="F7864" s="228">
        <v>0</v>
      </c>
      <c r="G7864" s="229">
        <v>1.77E-2</v>
      </c>
    </row>
    <row r="7865" spans="1:7" x14ac:dyDescent="0.25">
      <c r="A7865" s="160" t="s">
        <v>9145</v>
      </c>
      <c r="B7865" s="160" t="s">
        <v>9155</v>
      </c>
      <c r="E7865" s="227">
        <v>43404</v>
      </c>
      <c r="F7865" s="228">
        <v>0</v>
      </c>
      <c r="G7865" s="229">
        <v>1.77E-2</v>
      </c>
    </row>
    <row r="7866" spans="1:7" x14ac:dyDescent="0.25">
      <c r="A7866" s="160" t="s">
        <v>9145</v>
      </c>
      <c r="B7866" s="160" t="s">
        <v>9156</v>
      </c>
      <c r="E7866" s="227">
        <v>43434</v>
      </c>
      <c r="F7866" s="228">
        <v>0</v>
      </c>
      <c r="G7866" s="229">
        <v>1.77E-2</v>
      </c>
    </row>
    <row r="7867" spans="1:7" x14ac:dyDescent="0.25">
      <c r="A7867" s="160" t="s">
        <v>9145</v>
      </c>
      <c r="B7867" s="160" t="s">
        <v>9157</v>
      </c>
      <c r="E7867" s="227">
        <v>43465</v>
      </c>
      <c r="F7867" s="228">
        <v>0</v>
      </c>
      <c r="G7867" s="229">
        <v>1.77E-2</v>
      </c>
    </row>
    <row r="7868" spans="1:7" x14ac:dyDescent="0.25">
      <c r="A7868" s="160" t="s">
        <v>9158</v>
      </c>
      <c r="B7868" s="160" t="s">
        <v>9159</v>
      </c>
      <c r="E7868" s="227">
        <v>43131</v>
      </c>
      <c r="F7868" s="228">
        <v>0</v>
      </c>
      <c r="G7868" s="229">
        <v>1.77E-2</v>
      </c>
    </row>
    <row r="7869" spans="1:7" x14ac:dyDescent="0.25">
      <c r="A7869" s="160" t="s">
        <v>9158</v>
      </c>
      <c r="B7869" s="160" t="s">
        <v>9160</v>
      </c>
      <c r="E7869" s="227">
        <v>43159</v>
      </c>
      <c r="F7869" s="228">
        <v>0</v>
      </c>
      <c r="G7869" s="229">
        <v>1.77E-2</v>
      </c>
    </row>
    <row r="7870" spans="1:7" x14ac:dyDescent="0.25">
      <c r="A7870" s="160" t="s">
        <v>9158</v>
      </c>
      <c r="B7870" s="160" t="s">
        <v>9161</v>
      </c>
      <c r="E7870" s="227">
        <v>43190</v>
      </c>
      <c r="F7870" s="228">
        <v>0</v>
      </c>
      <c r="G7870" s="229">
        <v>1.77E-2</v>
      </c>
    </row>
    <row r="7871" spans="1:7" x14ac:dyDescent="0.25">
      <c r="A7871" s="160" t="s">
        <v>9158</v>
      </c>
      <c r="B7871" s="160" t="s">
        <v>9162</v>
      </c>
      <c r="E7871" s="227">
        <v>43220</v>
      </c>
      <c r="F7871" s="228">
        <v>0</v>
      </c>
      <c r="G7871" s="229">
        <v>1.77E-2</v>
      </c>
    </row>
    <row r="7872" spans="1:7" x14ac:dyDescent="0.25">
      <c r="A7872" s="160" t="s">
        <v>9158</v>
      </c>
      <c r="B7872" s="160" t="s">
        <v>9163</v>
      </c>
      <c r="E7872" s="227">
        <v>43251</v>
      </c>
      <c r="F7872" s="228">
        <v>0</v>
      </c>
      <c r="G7872" s="229">
        <v>1.77E-2</v>
      </c>
    </row>
    <row r="7873" spans="1:7" x14ac:dyDescent="0.25">
      <c r="A7873" s="160" t="s">
        <v>9158</v>
      </c>
      <c r="B7873" s="160" t="s">
        <v>9164</v>
      </c>
      <c r="E7873" s="227">
        <v>43281</v>
      </c>
      <c r="F7873" s="228">
        <v>0</v>
      </c>
      <c r="G7873" s="229">
        <v>1.77E-2</v>
      </c>
    </row>
    <row r="7874" spans="1:7" x14ac:dyDescent="0.25">
      <c r="A7874" s="160" t="s">
        <v>9158</v>
      </c>
      <c r="B7874" s="160" t="s">
        <v>9165</v>
      </c>
      <c r="E7874" s="227">
        <v>43312</v>
      </c>
      <c r="F7874" s="228">
        <v>0</v>
      </c>
      <c r="G7874" s="229">
        <v>1.77E-2</v>
      </c>
    </row>
    <row r="7875" spans="1:7" x14ac:dyDescent="0.25">
      <c r="A7875" s="160" t="s">
        <v>9158</v>
      </c>
      <c r="B7875" s="160" t="s">
        <v>9166</v>
      </c>
      <c r="E7875" s="227">
        <v>43343</v>
      </c>
      <c r="F7875" s="228">
        <v>0</v>
      </c>
      <c r="G7875" s="229">
        <v>1.77E-2</v>
      </c>
    </row>
    <row r="7876" spans="1:7" x14ac:dyDescent="0.25">
      <c r="A7876" s="160" t="s">
        <v>9158</v>
      </c>
      <c r="B7876" s="160" t="s">
        <v>9167</v>
      </c>
      <c r="E7876" s="227">
        <v>43373</v>
      </c>
      <c r="F7876" s="228">
        <v>0</v>
      </c>
      <c r="G7876" s="229">
        <v>1.77E-2</v>
      </c>
    </row>
    <row r="7877" spans="1:7" x14ac:dyDescent="0.25">
      <c r="A7877" s="160" t="s">
        <v>9158</v>
      </c>
      <c r="B7877" s="160" t="s">
        <v>9168</v>
      </c>
      <c r="E7877" s="227">
        <v>43404</v>
      </c>
      <c r="F7877" s="228">
        <v>0</v>
      </c>
      <c r="G7877" s="229">
        <v>1.77E-2</v>
      </c>
    </row>
    <row r="7878" spans="1:7" x14ac:dyDescent="0.25">
      <c r="A7878" s="160" t="s">
        <v>9158</v>
      </c>
      <c r="B7878" s="160" t="s">
        <v>9169</v>
      </c>
      <c r="E7878" s="227">
        <v>43434</v>
      </c>
      <c r="F7878" s="228">
        <v>0</v>
      </c>
      <c r="G7878" s="229">
        <v>1.77E-2</v>
      </c>
    </row>
    <row r="7879" spans="1:7" x14ac:dyDescent="0.25">
      <c r="A7879" s="160" t="s">
        <v>9158</v>
      </c>
      <c r="B7879" s="160" t="s">
        <v>9170</v>
      </c>
      <c r="E7879" s="227">
        <v>43465</v>
      </c>
      <c r="F7879" s="228">
        <v>0</v>
      </c>
      <c r="G7879" s="229">
        <v>1.77E-2</v>
      </c>
    </row>
    <row r="7880" spans="1:7" x14ac:dyDescent="0.25">
      <c r="A7880" s="160" t="s">
        <v>9171</v>
      </c>
      <c r="B7880" s="160" t="s">
        <v>9172</v>
      </c>
      <c r="E7880" s="227">
        <v>43131</v>
      </c>
      <c r="F7880" s="228">
        <v>0</v>
      </c>
      <c r="G7880" s="229">
        <v>1.77E-2</v>
      </c>
    </row>
    <row r="7881" spans="1:7" x14ac:dyDescent="0.25">
      <c r="A7881" s="160" t="s">
        <v>9171</v>
      </c>
      <c r="B7881" s="160" t="s">
        <v>9173</v>
      </c>
      <c r="E7881" s="227">
        <v>43159</v>
      </c>
      <c r="F7881" s="228">
        <v>0</v>
      </c>
      <c r="G7881" s="229">
        <v>1.77E-2</v>
      </c>
    </row>
    <row r="7882" spans="1:7" x14ac:dyDescent="0.25">
      <c r="A7882" s="160" t="s">
        <v>9171</v>
      </c>
      <c r="B7882" s="160" t="s">
        <v>9174</v>
      </c>
      <c r="E7882" s="227">
        <v>43190</v>
      </c>
      <c r="F7882" s="228">
        <v>0</v>
      </c>
      <c r="G7882" s="229">
        <v>1.77E-2</v>
      </c>
    </row>
    <row r="7883" spans="1:7" x14ac:dyDescent="0.25">
      <c r="A7883" s="160" t="s">
        <v>9171</v>
      </c>
      <c r="B7883" s="160" t="s">
        <v>9175</v>
      </c>
      <c r="E7883" s="227">
        <v>43220</v>
      </c>
      <c r="F7883" s="228">
        <v>0</v>
      </c>
      <c r="G7883" s="229">
        <v>1.77E-2</v>
      </c>
    </row>
    <row r="7884" spans="1:7" x14ac:dyDescent="0.25">
      <c r="A7884" s="160" t="s">
        <v>9171</v>
      </c>
      <c r="B7884" s="160" t="s">
        <v>9176</v>
      </c>
      <c r="E7884" s="227">
        <v>43251</v>
      </c>
      <c r="F7884" s="228">
        <v>0</v>
      </c>
      <c r="G7884" s="229">
        <v>1.77E-2</v>
      </c>
    </row>
    <row r="7885" spans="1:7" x14ac:dyDescent="0.25">
      <c r="A7885" s="160" t="s">
        <v>9171</v>
      </c>
      <c r="B7885" s="160" t="s">
        <v>9177</v>
      </c>
      <c r="E7885" s="227">
        <v>43281</v>
      </c>
      <c r="F7885" s="228">
        <v>0</v>
      </c>
      <c r="G7885" s="229">
        <v>1.77E-2</v>
      </c>
    </row>
    <row r="7886" spans="1:7" x14ac:dyDescent="0.25">
      <c r="A7886" s="160" t="s">
        <v>9171</v>
      </c>
      <c r="B7886" s="160" t="s">
        <v>9178</v>
      </c>
      <c r="E7886" s="227">
        <v>43312</v>
      </c>
      <c r="F7886" s="228">
        <v>0</v>
      </c>
      <c r="G7886" s="229">
        <v>1.77E-2</v>
      </c>
    </row>
    <row r="7887" spans="1:7" x14ac:dyDescent="0.25">
      <c r="A7887" s="160" t="s">
        <v>9171</v>
      </c>
      <c r="B7887" s="160" t="s">
        <v>9179</v>
      </c>
      <c r="E7887" s="227">
        <v>43343</v>
      </c>
      <c r="F7887" s="228">
        <v>0</v>
      </c>
      <c r="G7887" s="229">
        <v>1.77E-2</v>
      </c>
    </row>
    <row r="7888" spans="1:7" x14ac:dyDescent="0.25">
      <c r="A7888" s="160" t="s">
        <v>9171</v>
      </c>
      <c r="B7888" s="160" t="s">
        <v>9180</v>
      </c>
      <c r="E7888" s="227">
        <v>43373</v>
      </c>
      <c r="F7888" s="228">
        <v>0</v>
      </c>
      <c r="G7888" s="229">
        <v>1.77E-2</v>
      </c>
    </row>
    <row r="7889" spans="1:7" x14ac:dyDescent="0.25">
      <c r="A7889" s="160" t="s">
        <v>9171</v>
      </c>
      <c r="B7889" s="160" t="s">
        <v>9181</v>
      </c>
      <c r="E7889" s="227">
        <v>43404</v>
      </c>
      <c r="F7889" s="228">
        <v>0</v>
      </c>
      <c r="G7889" s="229">
        <v>1.77E-2</v>
      </c>
    </row>
    <row r="7890" spans="1:7" x14ac:dyDescent="0.25">
      <c r="A7890" s="160" t="s">
        <v>9171</v>
      </c>
      <c r="B7890" s="160" t="s">
        <v>9182</v>
      </c>
      <c r="E7890" s="227">
        <v>43434</v>
      </c>
      <c r="F7890" s="228">
        <v>0</v>
      </c>
      <c r="G7890" s="229">
        <v>1.77E-2</v>
      </c>
    </row>
    <row r="7891" spans="1:7" x14ac:dyDescent="0.25">
      <c r="A7891" s="160" t="s">
        <v>9171</v>
      </c>
      <c r="B7891" s="160" t="s">
        <v>9183</v>
      </c>
      <c r="E7891" s="227">
        <v>43465</v>
      </c>
      <c r="F7891" s="228">
        <v>0</v>
      </c>
      <c r="G7891" s="229">
        <v>1.77E-2</v>
      </c>
    </row>
    <row r="7892" spans="1:7" x14ac:dyDescent="0.25">
      <c r="A7892" s="160" t="s">
        <v>377</v>
      </c>
      <c r="B7892" s="160" t="s">
        <v>9184</v>
      </c>
      <c r="E7892" s="227">
        <v>43131</v>
      </c>
      <c r="F7892" s="228">
        <v>708953904.36000001</v>
      </c>
      <c r="G7892" s="229">
        <v>1.77E-2</v>
      </c>
    </row>
    <row r="7893" spans="1:7" x14ac:dyDescent="0.25">
      <c r="A7893" s="160" t="s">
        <v>377</v>
      </c>
      <c r="B7893" s="160" t="s">
        <v>9185</v>
      </c>
      <c r="E7893" s="227">
        <v>43159</v>
      </c>
      <c r="F7893" s="228">
        <v>710261404.41999996</v>
      </c>
      <c r="G7893" s="229">
        <v>1.77E-2</v>
      </c>
    </row>
    <row r="7894" spans="1:7" x14ac:dyDescent="0.25">
      <c r="A7894" s="160" t="s">
        <v>377</v>
      </c>
      <c r="B7894" s="160" t="s">
        <v>9186</v>
      </c>
      <c r="E7894" s="227">
        <v>43190</v>
      </c>
      <c r="F7894" s="228">
        <v>710986782.74000001</v>
      </c>
      <c r="G7894" s="229">
        <v>1.77E-2</v>
      </c>
    </row>
    <row r="7895" spans="1:7" x14ac:dyDescent="0.25">
      <c r="A7895" s="160" t="s">
        <v>377</v>
      </c>
      <c r="B7895" s="160" t="s">
        <v>9187</v>
      </c>
      <c r="E7895" s="227">
        <v>43220</v>
      </c>
      <c r="F7895" s="228">
        <v>712114819.10000002</v>
      </c>
      <c r="G7895" s="229">
        <v>1.77E-2</v>
      </c>
    </row>
    <row r="7896" spans="1:7" x14ac:dyDescent="0.25">
      <c r="A7896" s="160" t="s">
        <v>377</v>
      </c>
      <c r="B7896" s="160" t="s">
        <v>9188</v>
      </c>
      <c r="E7896" s="227">
        <v>43251</v>
      </c>
      <c r="F7896" s="228">
        <v>715186431.38</v>
      </c>
      <c r="G7896" s="229">
        <v>1.77E-2</v>
      </c>
    </row>
    <row r="7897" spans="1:7" x14ac:dyDescent="0.25">
      <c r="A7897" s="160" t="s">
        <v>377</v>
      </c>
      <c r="B7897" s="160" t="s">
        <v>9189</v>
      </c>
      <c r="E7897" s="227">
        <v>43281</v>
      </c>
      <c r="F7897" s="228">
        <v>717720927.44000006</v>
      </c>
      <c r="G7897" s="229">
        <v>1.77E-2</v>
      </c>
    </row>
    <row r="7898" spans="1:7" x14ac:dyDescent="0.25">
      <c r="A7898" s="160" t="s">
        <v>377</v>
      </c>
      <c r="B7898" s="160" t="s">
        <v>9190</v>
      </c>
      <c r="E7898" s="227">
        <v>43312</v>
      </c>
      <c r="F7898" s="228">
        <v>720338371.28999996</v>
      </c>
      <c r="G7898" s="229">
        <v>1.77E-2</v>
      </c>
    </row>
    <row r="7899" spans="1:7" x14ac:dyDescent="0.25">
      <c r="A7899" s="160" t="s">
        <v>377</v>
      </c>
      <c r="B7899" s="160" t="s">
        <v>9191</v>
      </c>
      <c r="E7899" s="227">
        <v>43343</v>
      </c>
      <c r="F7899" s="228">
        <v>722837063.97000003</v>
      </c>
      <c r="G7899" s="229">
        <v>1.77E-2</v>
      </c>
    </row>
    <row r="7900" spans="1:7" x14ac:dyDescent="0.25">
      <c r="A7900" s="160" t="s">
        <v>377</v>
      </c>
      <c r="B7900" s="160" t="s">
        <v>9192</v>
      </c>
      <c r="E7900" s="227">
        <v>43373</v>
      </c>
      <c r="F7900" s="228">
        <v>725153777.34000003</v>
      </c>
      <c r="G7900" s="229">
        <v>1.77E-2</v>
      </c>
    </row>
    <row r="7901" spans="1:7" x14ac:dyDescent="0.25">
      <c r="A7901" s="160" t="s">
        <v>377</v>
      </c>
      <c r="B7901" s="160" t="s">
        <v>9193</v>
      </c>
      <c r="E7901" s="227">
        <v>43404</v>
      </c>
      <c r="F7901" s="228">
        <v>729025979.63999999</v>
      </c>
      <c r="G7901" s="229">
        <v>1.77E-2</v>
      </c>
    </row>
    <row r="7902" spans="1:7" x14ac:dyDescent="0.25">
      <c r="A7902" s="160" t="s">
        <v>377</v>
      </c>
      <c r="B7902" s="160" t="s">
        <v>9194</v>
      </c>
      <c r="E7902" s="227">
        <v>43434</v>
      </c>
      <c r="F7902" s="228">
        <v>733437720.08000004</v>
      </c>
      <c r="G7902" s="229">
        <v>1.77E-2</v>
      </c>
    </row>
    <row r="7903" spans="1:7" x14ac:dyDescent="0.25">
      <c r="A7903" s="160" t="s">
        <v>377</v>
      </c>
      <c r="B7903" s="160" t="s">
        <v>9195</v>
      </c>
      <c r="E7903" s="227">
        <v>43465</v>
      </c>
      <c r="F7903" s="228">
        <v>739023163.86000001</v>
      </c>
      <c r="G7903" s="229">
        <v>1.77E-2</v>
      </c>
    </row>
    <row r="7904" spans="1:7" x14ac:dyDescent="0.25">
      <c r="A7904" s="160" t="s">
        <v>9196</v>
      </c>
      <c r="B7904" s="160" t="s">
        <v>9197</v>
      </c>
      <c r="E7904" s="227">
        <v>43131</v>
      </c>
      <c r="F7904" s="228">
        <v>0</v>
      </c>
      <c r="G7904" s="229">
        <v>1.77E-2</v>
      </c>
    </row>
    <row r="7905" spans="1:7" x14ac:dyDescent="0.25">
      <c r="A7905" s="160" t="s">
        <v>9196</v>
      </c>
      <c r="B7905" s="160" t="s">
        <v>9198</v>
      </c>
      <c r="E7905" s="227">
        <v>43159</v>
      </c>
      <c r="F7905" s="228">
        <v>0</v>
      </c>
      <c r="G7905" s="229">
        <v>1.77E-2</v>
      </c>
    </row>
    <row r="7906" spans="1:7" x14ac:dyDescent="0.25">
      <c r="A7906" s="160" t="s">
        <v>9196</v>
      </c>
      <c r="B7906" s="160" t="s">
        <v>9199</v>
      </c>
      <c r="E7906" s="227">
        <v>43190</v>
      </c>
      <c r="F7906" s="228">
        <v>0</v>
      </c>
      <c r="G7906" s="229">
        <v>1.77E-2</v>
      </c>
    </row>
    <row r="7907" spans="1:7" x14ac:dyDescent="0.25">
      <c r="A7907" s="160" t="s">
        <v>9196</v>
      </c>
      <c r="B7907" s="160" t="s">
        <v>9200</v>
      </c>
      <c r="E7907" s="227">
        <v>43220</v>
      </c>
      <c r="F7907" s="228">
        <v>0</v>
      </c>
      <c r="G7907" s="229">
        <v>1.77E-2</v>
      </c>
    </row>
    <row r="7908" spans="1:7" x14ac:dyDescent="0.25">
      <c r="A7908" s="160" t="s">
        <v>9196</v>
      </c>
      <c r="B7908" s="160" t="s">
        <v>9201</v>
      </c>
      <c r="E7908" s="227">
        <v>43251</v>
      </c>
      <c r="F7908" s="228">
        <v>0</v>
      </c>
      <c r="G7908" s="229">
        <v>1.77E-2</v>
      </c>
    </row>
    <row r="7909" spans="1:7" x14ac:dyDescent="0.25">
      <c r="A7909" s="160" t="s">
        <v>9196</v>
      </c>
      <c r="B7909" s="160" t="s">
        <v>9202</v>
      </c>
      <c r="E7909" s="227">
        <v>43281</v>
      </c>
      <c r="F7909" s="228">
        <v>0</v>
      </c>
      <c r="G7909" s="229">
        <v>1.77E-2</v>
      </c>
    </row>
    <row r="7910" spans="1:7" x14ac:dyDescent="0.25">
      <c r="A7910" s="160" t="s">
        <v>9196</v>
      </c>
      <c r="B7910" s="160" t="s">
        <v>9203</v>
      </c>
      <c r="E7910" s="227">
        <v>43312</v>
      </c>
      <c r="F7910" s="228">
        <v>0</v>
      </c>
      <c r="G7910" s="229">
        <v>1.77E-2</v>
      </c>
    </row>
    <row r="7911" spans="1:7" x14ac:dyDescent="0.25">
      <c r="A7911" s="160" t="s">
        <v>9196</v>
      </c>
      <c r="B7911" s="160" t="s">
        <v>9204</v>
      </c>
      <c r="E7911" s="227">
        <v>43343</v>
      </c>
      <c r="F7911" s="228">
        <v>0</v>
      </c>
      <c r="G7911" s="229">
        <v>1.77E-2</v>
      </c>
    </row>
    <row r="7912" spans="1:7" x14ac:dyDescent="0.25">
      <c r="A7912" s="160" t="s">
        <v>9196</v>
      </c>
      <c r="B7912" s="160" t="s">
        <v>9205</v>
      </c>
      <c r="E7912" s="227">
        <v>43373</v>
      </c>
      <c r="F7912" s="228">
        <v>0</v>
      </c>
      <c r="G7912" s="229">
        <v>1.77E-2</v>
      </c>
    </row>
    <row r="7913" spans="1:7" x14ac:dyDescent="0.25">
      <c r="A7913" s="160" t="s">
        <v>9196</v>
      </c>
      <c r="B7913" s="160" t="s">
        <v>9206</v>
      </c>
      <c r="E7913" s="227">
        <v>43404</v>
      </c>
      <c r="F7913" s="228">
        <v>0</v>
      </c>
      <c r="G7913" s="229">
        <v>1.77E-2</v>
      </c>
    </row>
    <row r="7914" spans="1:7" x14ac:dyDescent="0.25">
      <c r="A7914" s="160" t="s">
        <v>9196</v>
      </c>
      <c r="B7914" s="160" t="s">
        <v>9207</v>
      </c>
      <c r="E7914" s="227">
        <v>43434</v>
      </c>
      <c r="F7914" s="228">
        <v>0</v>
      </c>
      <c r="G7914" s="229">
        <v>1.77E-2</v>
      </c>
    </row>
    <row r="7915" spans="1:7" x14ac:dyDescent="0.25">
      <c r="A7915" s="160" t="s">
        <v>9196</v>
      </c>
      <c r="B7915" s="160" t="s">
        <v>9208</v>
      </c>
      <c r="E7915" s="227">
        <v>43465</v>
      </c>
      <c r="F7915" s="228">
        <v>0</v>
      </c>
      <c r="G7915" s="229">
        <v>1.77E-2</v>
      </c>
    </row>
    <row r="7916" spans="1:7" x14ac:dyDescent="0.25">
      <c r="A7916" s="160" t="s">
        <v>9209</v>
      </c>
      <c r="B7916" s="160" t="s">
        <v>9210</v>
      </c>
      <c r="E7916" s="227">
        <v>43131</v>
      </c>
      <c r="F7916" s="228">
        <v>0</v>
      </c>
      <c r="G7916" s="229">
        <v>1.77E-2</v>
      </c>
    </row>
    <row r="7917" spans="1:7" x14ac:dyDescent="0.25">
      <c r="A7917" s="160" t="s">
        <v>9209</v>
      </c>
      <c r="B7917" s="160" t="s">
        <v>9211</v>
      </c>
      <c r="E7917" s="227">
        <v>43159</v>
      </c>
      <c r="F7917" s="228">
        <v>0</v>
      </c>
      <c r="G7917" s="229">
        <v>1.77E-2</v>
      </c>
    </row>
    <row r="7918" spans="1:7" x14ac:dyDescent="0.25">
      <c r="A7918" s="160" t="s">
        <v>9209</v>
      </c>
      <c r="B7918" s="160" t="s">
        <v>9212</v>
      </c>
      <c r="E7918" s="227">
        <v>43190</v>
      </c>
      <c r="F7918" s="228">
        <v>0</v>
      </c>
      <c r="G7918" s="229">
        <v>1.77E-2</v>
      </c>
    </row>
    <row r="7919" spans="1:7" x14ac:dyDescent="0.25">
      <c r="A7919" s="160" t="s">
        <v>9209</v>
      </c>
      <c r="B7919" s="160" t="s">
        <v>9213</v>
      </c>
      <c r="E7919" s="227">
        <v>43220</v>
      </c>
      <c r="F7919" s="228">
        <v>0</v>
      </c>
      <c r="G7919" s="229">
        <v>1.77E-2</v>
      </c>
    </row>
    <row r="7920" spans="1:7" x14ac:dyDescent="0.25">
      <c r="A7920" s="160" t="s">
        <v>9209</v>
      </c>
      <c r="B7920" s="160" t="s">
        <v>9214</v>
      </c>
      <c r="E7920" s="227">
        <v>43251</v>
      </c>
      <c r="F7920" s="228">
        <v>0</v>
      </c>
      <c r="G7920" s="229">
        <v>1.77E-2</v>
      </c>
    </row>
    <row r="7921" spans="1:7" x14ac:dyDescent="0.25">
      <c r="A7921" s="160" t="s">
        <v>9209</v>
      </c>
      <c r="B7921" s="160" t="s">
        <v>9215</v>
      </c>
      <c r="E7921" s="227">
        <v>43281</v>
      </c>
      <c r="F7921" s="228">
        <v>0</v>
      </c>
      <c r="G7921" s="229">
        <v>1.77E-2</v>
      </c>
    </row>
    <row r="7922" spans="1:7" x14ac:dyDescent="0.25">
      <c r="A7922" s="160" t="s">
        <v>9209</v>
      </c>
      <c r="B7922" s="160" t="s">
        <v>9216</v>
      </c>
      <c r="E7922" s="227">
        <v>43312</v>
      </c>
      <c r="F7922" s="228">
        <v>0</v>
      </c>
      <c r="G7922" s="229">
        <v>1.77E-2</v>
      </c>
    </row>
    <row r="7923" spans="1:7" x14ac:dyDescent="0.25">
      <c r="A7923" s="160" t="s">
        <v>9209</v>
      </c>
      <c r="B7923" s="160" t="s">
        <v>9217</v>
      </c>
      <c r="E7923" s="227">
        <v>43343</v>
      </c>
      <c r="F7923" s="228">
        <v>0</v>
      </c>
      <c r="G7923" s="229">
        <v>1.77E-2</v>
      </c>
    </row>
    <row r="7924" spans="1:7" x14ac:dyDescent="0.25">
      <c r="A7924" s="160" t="s">
        <v>9209</v>
      </c>
      <c r="B7924" s="160" t="s">
        <v>9218</v>
      </c>
      <c r="E7924" s="227">
        <v>43373</v>
      </c>
      <c r="F7924" s="228">
        <v>0</v>
      </c>
      <c r="G7924" s="229">
        <v>1.77E-2</v>
      </c>
    </row>
    <row r="7925" spans="1:7" x14ac:dyDescent="0.25">
      <c r="A7925" s="160" t="s">
        <v>9209</v>
      </c>
      <c r="B7925" s="160" t="s">
        <v>9219</v>
      </c>
      <c r="E7925" s="227">
        <v>43404</v>
      </c>
      <c r="F7925" s="228">
        <v>0</v>
      </c>
      <c r="G7925" s="229">
        <v>1.77E-2</v>
      </c>
    </row>
    <row r="7926" spans="1:7" x14ac:dyDescent="0.25">
      <c r="A7926" s="160" t="s">
        <v>9209</v>
      </c>
      <c r="B7926" s="160" t="s">
        <v>9220</v>
      </c>
      <c r="E7926" s="227">
        <v>43434</v>
      </c>
      <c r="F7926" s="228">
        <v>0</v>
      </c>
      <c r="G7926" s="229">
        <v>1.77E-2</v>
      </c>
    </row>
    <row r="7927" spans="1:7" x14ac:dyDescent="0.25">
      <c r="A7927" s="160" t="s">
        <v>9209</v>
      </c>
      <c r="B7927" s="160" t="s">
        <v>9221</v>
      </c>
      <c r="E7927" s="227">
        <v>43465</v>
      </c>
      <c r="F7927" s="228">
        <v>0</v>
      </c>
      <c r="G7927" s="229">
        <v>1.77E-2</v>
      </c>
    </row>
    <row r="7928" spans="1:7" x14ac:dyDescent="0.25">
      <c r="A7928" s="160" t="s">
        <v>9222</v>
      </c>
      <c r="B7928" s="160" t="s">
        <v>9223</v>
      </c>
      <c r="E7928" s="227">
        <v>43131</v>
      </c>
      <c r="F7928" s="228">
        <v>0</v>
      </c>
      <c r="G7928" s="229">
        <v>3.9300000000000002E-2</v>
      </c>
    </row>
    <row r="7929" spans="1:7" x14ac:dyDescent="0.25">
      <c r="A7929" s="160" t="s">
        <v>9222</v>
      </c>
      <c r="B7929" s="160" t="s">
        <v>9224</v>
      </c>
      <c r="E7929" s="227">
        <v>43159</v>
      </c>
      <c r="F7929" s="228">
        <v>0</v>
      </c>
      <c r="G7929" s="229">
        <v>3.9300000000000002E-2</v>
      </c>
    </row>
    <row r="7930" spans="1:7" x14ac:dyDescent="0.25">
      <c r="A7930" s="160" t="s">
        <v>9222</v>
      </c>
      <c r="B7930" s="160" t="s">
        <v>9225</v>
      </c>
      <c r="E7930" s="227">
        <v>43190</v>
      </c>
      <c r="F7930" s="228">
        <v>0</v>
      </c>
      <c r="G7930" s="229">
        <v>3.9300000000000002E-2</v>
      </c>
    </row>
    <row r="7931" spans="1:7" x14ac:dyDescent="0.25">
      <c r="A7931" s="160" t="s">
        <v>9222</v>
      </c>
      <c r="B7931" s="160" t="s">
        <v>9226</v>
      </c>
      <c r="E7931" s="227">
        <v>43220</v>
      </c>
      <c r="F7931" s="228">
        <v>0</v>
      </c>
      <c r="G7931" s="229">
        <v>3.9300000000000002E-2</v>
      </c>
    </row>
    <row r="7932" spans="1:7" x14ac:dyDescent="0.25">
      <c r="A7932" s="160" t="s">
        <v>9222</v>
      </c>
      <c r="B7932" s="160" t="s">
        <v>9227</v>
      </c>
      <c r="E7932" s="227">
        <v>43251</v>
      </c>
      <c r="F7932" s="228">
        <v>0</v>
      </c>
      <c r="G7932" s="229">
        <v>3.9300000000000002E-2</v>
      </c>
    </row>
    <row r="7933" spans="1:7" x14ac:dyDescent="0.25">
      <c r="A7933" s="160" t="s">
        <v>9222</v>
      </c>
      <c r="B7933" s="160" t="s">
        <v>9228</v>
      </c>
      <c r="E7933" s="227">
        <v>43281</v>
      </c>
      <c r="F7933" s="228">
        <v>0</v>
      </c>
      <c r="G7933" s="229">
        <v>3.9300000000000002E-2</v>
      </c>
    </row>
    <row r="7934" spans="1:7" x14ac:dyDescent="0.25">
      <c r="A7934" s="160" t="s">
        <v>9222</v>
      </c>
      <c r="B7934" s="160" t="s">
        <v>9229</v>
      </c>
      <c r="E7934" s="227">
        <v>43312</v>
      </c>
      <c r="F7934" s="228">
        <v>0</v>
      </c>
      <c r="G7934" s="229">
        <v>3.9300000000000002E-2</v>
      </c>
    </row>
    <row r="7935" spans="1:7" x14ac:dyDescent="0.25">
      <c r="A7935" s="160" t="s">
        <v>9222</v>
      </c>
      <c r="B7935" s="160" t="s">
        <v>9230</v>
      </c>
      <c r="E7935" s="227">
        <v>43343</v>
      </c>
      <c r="F7935" s="228">
        <v>0</v>
      </c>
      <c r="G7935" s="229">
        <v>3.9300000000000002E-2</v>
      </c>
    </row>
    <row r="7936" spans="1:7" x14ac:dyDescent="0.25">
      <c r="A7936" s="160" t="s">
        <v>9222</v>
      </c>
      <c r="B7936" s="160" t="s">
        <v>9231</v>
      </c>
      <c r="E7936" s="227">
        <v>43373</v>
      </c>
      <c r="F7936" s="228">
        <v>0</v>
      </c>
      <c r="G7936" s="229">
        <v>3.9300000000000002E-2</v>
      </c>
    </row>
    <row r="7937" spans="1:7" x14ac:dyDescent="0.25">
      <c r="A7937" s="160" t="s">
        <v>9222</v>
      </c>
      <c r="B7937" s="160" t="s">
        <v>9232</v>
      </c>
      <c r="E7937" s="227">
        <v>43404</v>
      </c>
      <c r="F7937" s="228">
        <v>0</v>
      </c>
      <c r="G7937" s="229">
        <v>3.9300000000000002E-2</v>
      </c>
    </row>
    <row r="7938" spans="1:7" x14ac:dyDescent="0.25">
      <c r="A7938" s="160" t="s">
        <v>9222</v>
      </c>
      <c r="B7938" s="160" t="s">
        <v>9233</v>
      </c>
      <c r="E7938" s="227">
        <v>43434</v>
      </c>
      <c r="F7938" s="228">
        <v>0</v>
      </c>
      <c r="G7938" s="229">
        <v>3.9300000000000002E-2</v>
      </c>
    </row>
    <row r="7939" spans="1:7" x14ac:dyDescent="0.25">
      <c r="A7939" s="160" t="s">
        <v>9222</v>
      </c>
      <c r="B7939" s="160" t="s">
        <v>9234</v>
      </c>
      <c r="E7939" s="227">
        <v>43465</v>
      </c>
      <c r="F7939" s="228">
        <v>0</v>
      </c>
      <c r="G7939" s="229">
        <v>3.9300000000000002E-2</v>
      </c>
    </row>
    <row r="7940" spans="1:7" x14ac:dyDescent="0.25">
      <c r="A7940" s="160" t="s">
        <v>9235</v>
      </c>
      <c r="B7940" s="160" t="s">
        <v>9236</v>
      </c>
      <c r="E7940" s="227">
        <v>43131</v>
      </c>
      <c r="F7940" s="228">
        <v>0</v>
      </c>
      <c r="G7940" s="229">
        <v>3.9300000000000002E-2</v>
      </c>
    </row>
    <row r="7941" spans="1:7" x14ac:dyDescent="0.25">
      <c r="A7941" s="160" t="s">
        <v>9235</v>
      </c>
      <c r="B7941" s="160" t="s">
        <v>9237</v>
      </c>
      <c r="E7941" s="227">
        <v>43159</v>
      </c>
      <c r="F7941" s="228">
        <v>0</v>
      </c>
      <c r="G7941" s="229">
        <v>3.9300000000000002E-2</v>
      </c>
    </row>
    <row r="7942" spans="1:7" x14ac:dyDescent="0.25">
      <c r="A7942" s="160" t="s">
        <v>9235</v>
      </c>
      <c r="B7942" s="160" t="s">
        <v>9238</v>
      </c>
      <c r="E7942" s="227">
        <v>43190</v>
      </c>
      <c r="F7942" s="228">
        <v>0</v>
      </c>
      <c r="G7942" s="229">
        <v>3.9300000000000002E-2</v>
      </c>
    </row>
    <row r="7943" spans="1:7" x14ac:dyDescent="0.25">
      <c r="A7943" s="160" t="s">
        <v>9235</v>
      </c>
      <c r="B7943" s="160" t="s">
        <v>9239</v>
      </c>
      <c r="E7943" s="227">
        <v>43220</v>
      </c>
      <c r="F7943" s="228">
        <v>0</v>
      </c>
      <c r="G7943" s="229">
        <v>3.9300000000000002E-2</v>
      </c>
    </row>
    <row r="7944" spans="1:7" x14ac:dyDescent="0.25">
      <c r="A7944" s="160" t="s">
        <v>9235</v>
      </c>
      <c r="B7944" s="160" t="s">
        <v>9240</v>
      </c>
      <c r="E7944" s="227">
        <v>43251</v>
      </c>
      <c r="F7944" s="228">
        <v>0</v>
      </c>
      <c r="G7944" s="229">
        <v>3.9300000000000002E-2</v>
      </c>
    </row>
    <row r="7945" spans="1:7" x14ac:dyDescent="0.25">
      <c r="A7945" s="160" t="s">
        <v>9235</v>
      </c>
      <c r="B7945" s="160" t="s">
        <v>9241</v>
      </c>
      <c r="E7945" s="227">
        <v>43281</v>
      </c>
      <c r="F7945" s="228">
        <v>0</v>
      </c>
      <c r="G7945" s="229">
        <v>3.9300000000000002E-2</v>
      </c>
    </row>
    <row r="7946" spans="1:7" x14ac:dyDescent="0.25">
      <c r="A7946" s="160" t="s">
        <v>9235</v>
      </c>
      <c r="B7946" s="160" t="s">
        <v>9242</v>
      </c>
      <c r="E7946" s="227">
        <v>43312</v>
      </c>
      <c r="F7946" s="228">
        <v>0</v>
      </c>
      <c r="G7946" s="229">
        <v>3.9300000000000002E-2</v>
      </c>
    </row>
    <row r="7947" spans="1:7" x14ac:dyDescent="0.25">
      <c r="A7947" s="160" t="s">
        <v>9235</v>
      </c>
      <c r="B7947" s="160" t="s">
        <v>9243</v>
      </c>
      <c r="E7947" s="227">
        <v>43343</v>
      </c>
      <c r="F7947" s="228">
        <v>0</v>
      </c>
      <c r="G7947" s="229">
        <v>3.9300000000000002E-2</v>
      </c>
    </row>
    <row r="7948" spans="1:7" x14ac:dyDescent="0.25">
      <c r="A7948" s="160" t="s">
        <v>9235</v>
      </c>
      <c r="B7948" s="160" t="s">
        <v>9244</v>
      </c>
      <c r="E7948" s="227">
        <v>43373</v>
      </c>
      <c r="F7948" s="228">
        <v>0</v>
      </c>
      <c r="G7948" s="229">
        <v>3.9300000000000002E-2</v>
      </c>
    </row>
    <row r="7949" spans="1:7" x14ac:dyDescent="0.25">
      <c r="A7949" s="160" t="s">
        <v>9235</v>
      </c>
      <c r="B7949" s="160" t="s">
        <v>9245</v>
      </c>
      <c r="E7949" s="227">
        <v>43404</v>
      </c>
      <c r="F7949" s="228">
        <v>0</v>
      </c>
      <c r="G7949" s="229">
        <v>3.9300000000000002E-2</v>
      </c>
    </row>
    <row r="7950" spans="1:7" x14ac:dyDescent="0.25">
      <c r="A7950" s="160" t="s">
        <v>9235</v>
      </c>
      <c r="B7950" s="160" t="s">
        <v>9246</v>
      </c>
      <c r="E7950" s="227">
        <v>43434</v>
      </c>
      <c r="F7950" s="228">
        <v>0</v>
      </c>
      <c r="G7950" s="229">
        <v>3.9300000000000002E-2</v>
      </c>
    </row>
    <row r="7951" spans="1:7" x14ac:dyDescent="0.25">
      <c r="A7951" s="160" t="s">
        <v>9235</v>
      </c>
      <c r="B7951" s="160" t="s">
        <v>9247</v>
      </c>
      <c r="E7951" s="227">
        <v>43465</v>
      </c>
      <c r="F7951" s="228">
        <v>0</v>
      </c>
      <c r="G7951" s="229">
        <v>3.9300000000000002E-2</v>
      </c>
    </row>
    <row r="7952" spans="1:7" x14ac:dyDescent="0.25">
      <c r="A7952" s="160" t="s">
        <v>9248</v>
      </c>
      <c r="B7952" s="160" t="s">
        <v>9249</v>
      </c>
      <c r="E7952" s="227">
        <v>43131</v>
      </c>
      <c r="F7952" s="228">
        <v>0</v>
      </c>
      <c r="G7952" s="229">
        <v>3.9300000000000002E-2</v>
      </c>
    </row>
    <row r="7953" spans="1:7" x14ac:dyDescent="0.25">
      <c r="A7953" s="160" t="s">
        <v>9248</v>
      </c>
      <c r="B7953" s="160" t="s">
        <v>9250</v>
      </c>
      <c r="E7953" s="227">
        <v>43159</v>
      </c>
      <c r="F7953" s="228">
        <v>0</v>
      </c>
      <c r="G7953" s="229">
        <v>3.9300000000000002E-2</v>
      </c>
    </row>
    <row r="7954" spans="1:7" x14ac:dyDescent="0.25">
      <c r="A7954" s="160" t="s">
        <v>9248</v>
      </c>
      <c r="B7954" s="160" t="s">
        <v>9251</v>
      </c>
      <c r="E7954" s="227">
        <v>43190</v>
      </c>
      <c r="F7954" s="228">
        <v>0</v>
      </c>
      <c r="G7954" s="229">
        <v>3.9300000000000002E-2</v>
      </c>
    </row>
    <row r="7955" spans="1:7" x14ac:dyDescent="0.25">
      <c r="A7955" s="160" t="s">
        <v>9248</v>
      </c>
      <c r="B7955" s="160" t="s">
        <v>9252</v>
      </c>
      <c r="E7955" s="227">
        <v>43220</v>
      </c>
      <c r="F7955" s="228">
        <v>0</v>
      </c>
      <c r="G7955" s="229">
        <v>3.9300000000000002E-2</v>
      </c>
    </row>
    <row r="7956" spans="1:7" x14ac:dyDescent="0.25">
      <c r="A7956" s="160" t="s">
        <v>9248</v>
      </c>
      <c r="B7956" s="160" t="s">
        <v>9253</v>
      </c>
      <c r="E7956" s="227">
        <v>43251</v>
      </c>
      <c r="F7956" s="228">
        <v>0</v>
      </c>
      <c r="G7956" s="229">
        <v>3.9300000000000002E-2</v>
      </c>
    </row>
    <row r="7957" spans="1:7" x14ac:dyDescent="0.25">
      <c r="A7957" s="160" t="s">
        <v>9248</v>
      </c>
      <c r="B7957" s="160" t="s">
        <v>9254</v>
      </c>
      <c r="E7957" s="227">
        <v>43281</v>
      </c>
      <c r="F7957" s="228">
        <v>0</v>
      </c>
      <c r="G7957" s="229">
        <v>3.9300000000000002E-2</v>
      </c>
    </row>
    <row r="7958" spans="1:7" x14ac:dyDescent="0.25">
      <c r="A7958" s="160" t="s">
        <v>9248</v>
      </c>
      <c r="B7958" s="160" t="s">
        <v>9255</v>
      </c>
      <c r="E7958" s="227">
        <v>43312</v>
      </c>
      <c r="F7958" s="228">
        <v>0</v>
      </c>
      <c r="G7958" s="229">
        <v>3.9300000000000002E-2</v>
      </c>
    </row>
    <row r="7959" spans="1:7" x14ac:dyDescent="0.25">
      <c r="A7959" s="160" t="s">
        <v>9248</v>
      </c>
      <c r="B7959" s="160" t="s">
        <v>9256</v>
      </c>
      <c r="E7959" s="227">
        <v>43343</v>
      </c>
      <c r="F7959" s="228">
        <v>0</v>
      </c>
      <c r="G7959" s="229">
        <v>3.9300000000000002E-2</v>
      </c>
    </row>
    <row r="7960" spans="1:7" x14ac:dyDescent="0.25">
      <c r="A7960" s="160" t="s">
        <v>9248</v>
      </c>
      <c r="B7960" s="160" t="s">
        <v>9257</v>
      </c>
      <c r="E7960" s="227">
        <v>43373</v>
      </c>
      <c r="F7960" s="228">
        <v>0</v>
      </c>
      <c r="G7960" s="229">
        <v>3.9300000000000002E-2</v>
      </c>
    </row>
    <row r="7961" spans="1:7" x14ac:dyDescent="0.25">
      <c r="A7961" s="160" t="s">
        <v>9248</v>
      </c>
      <c r="B7961" s="160" t="s">
        <v>9258</v>
      </c>
      <c r="E7961" s="227">
        <v>43404</v>
      </c>
      <c r="F7961" s="228">
        <v>0</v>
      </c>
      <c r="G7961" s="229">
        <v>3.9300000000000002E-2</v>
      </c>
    </row>
    <row r="7962" spans="1:7" x14ac:dyDescent="0.25">
      <c r="A7962" s="160" t="s">
        <v>9248</v>
      </c>
      <c r="B7962" s="160" t="s">
        <v>9259</v>
      </c>
      <c r="E7962" s="227">
        <v>43434</v>
      </c>
      <c r="F7962" s="228">
        <v>0</v>
      </c>
      <c r="G7962" s="229">
        <v>3.9300000000000002E-2</v>
      </c>
    </row>
    <row r="7963" spans="1:7" x14ac:dyDescent="0.25">
      <c r="A7963" s="160" t="s">
        <v>9248</v>
      </c>
      <c r="B7963" s="160" t="s">
        <v>9260</v>
      </c>
      <c r="E7963" s="227">
        <v>43465</v>
      </c>
      <c r="F7963" s="228">
        <v>0</v>
      </c>
      <c r="G7963" s="229">
        <v>3.9300000000000002E-2</v>
      </c>
    </row>
    <row r="7964" spans="1:7" x14ac:dyDescent="0.25">
      <c r="A7964" s="160" t="s">
        <v>9261</v>
      </c>
      <c r="B7964" s="160" t="s">
        <v>9262</v>
      </c>
      <c r="E7964" s="227">
        <v>43131</v>
      </c>
      <c r="F7964" s="228">
        <v>0</v>
      </c>
      <c r="G7964" s="229">
        <v>3.9300000000000002E-2</v>
      </c>
    </row>
    <row r="7965" spans="1:7" x14ac:dyDescent="0.25">
      <c r="A7965" s="160" t="s">
        <v>9261</v>
      </c>
      <c r="B7965" s="160" t="s">
        <v>9263</v>
      </c>
      <c r="E7965" s="227">
        <v>43159</v>
      </c>
      <c r="F7965" s="228">
        <v>0</v>
      </c>
      <c r="G7965" s="229">
        <v>3.9300000000000002E-2</v>
      </c>
    </row>
    <row r="7966" spans="1:7" x14ac:dyDescent="0.25">
      <c r="A7966" s="160" t="s">
        <v>9261</v>
      </c>
      <c r="B7966" s="160" t="s">
        <v>9264</v>
      </c>
      <c r="E7966" s="227">
        <v>43190</v>
      </c>
      <c r="F7966" s="228">
        <v>0</v>
      </c>
      <c r="G7966" s="229">
        <v>3.9300000000000002E-2</v>
      </c>
    </row>
    <row r="7967" spans="1:7" x14ac:dyDescent="0.25">
      <c r="A7967" s="160" t="s">
        <v>9261</v>
      </c>
      <c r="B7967" s="160" t="s">
        <v>9265</v>
      </c>
      <c r="E7967" s="227">
        <v>43220</v>
      </c>
      <c r="F7967" s="228">
        <v>0</v>
      </c>
      <c r="G7967" s="229">
        <v>3.9300000000000002E-2</v>
      </c>
    </row>
    <row r="7968" spans="1:7" x14ac:dyDescent="0.25">
      <c r="A7968" s="160" t="s">
        <v>9261</v>
      </c>
      <c r="B7968" s="160" t="s">
        <v>9266</v>
      </c>
      <c r="E7968" s="227">
        <v>43251</v>
      </c>
      <c r="F7968" s="228">
        <v>0</v>
      </c>
      <c r="G7968" s="229">
        <v>3.9300000000000002E-2</v>
      </c>
    </row>
    <row r="7969" spans="1:7" x14ac:dyDescent="0.25">
      <c r="A7969" s="160" t="s">
        <v>9261</v>
      </c>
      <c r="B7969" s="160" t="s">
        <v>9267</v>
      </c>
      <c r="E7969" s="227">
        <v>43281</v>
      </c>
      <c r="F7969" s="228">
        <v>0</v>
      </c>
      <c r="G7969" s="229">
        <v>3.9300000000000002E-2</v>
      </c>
    </row>
    <row r="7970" spans="1:7" x14ac:dyDescent="0.25">
      <c r="A7970" s="160" t="s">
        <v>9261</v>
      </c>
      <c r="B7970" s="160" t="s">
        <v>9268</v>
      </c>
      <c r="E7970" s="227">
        <v>43312</v>
      </c>
      <c r="F7970" s="228">
        <v>0</v>
      </c>
      <c r="G7970" s="229">
        <v>3.9300000000000002E-2</v>
      </c>
    </row>
    <row r="7971" spans="1:7" x14ac:dyDescent="0.25">
      <c r="A7971" s="160" t="s">
        <v>9261</v>
      </c>
      <c r="B7971" s="160" t="s">
        <v>9269</v>
      </c>
      <c r="E7971" s="227">
        <v>43343</v>
      </c>
      <c r="F7971" s="228">
        <v>0</v>
      </c>
      <c r="G7971" s="229">
        <v>3.9300000000000002E-2</v>
      </c>
    </row>
    <row r="7972" spans="1:7" x14ac:dyDescent="0.25">
      <c r="A7972" s="160" t="s">
        <v>9261</v>
      </c>
      <c r="B7972" s="160" t="s">
        <v>9270</v>
      </c>
      <c r="E7972" s="227">
        <v>43373</v>
      </c>
      <c r="F7972" s="228">
        <v>0</v>
      </c>
      <c r="G7972" s="229">
        <v>3.9300000000000002E-2</v>
      </c>
    </row>
    <row r="7973" spans="1:7" x14ac:dyDescent="0.25">
      <c r="A7973" s="160" t="s">
        <v>9261</v>
      </c>
      <c r="B7973" s="160" t="s">
        <v>9271</v>
      </c>
      <c r="E7973" s="227">
        <v>43404</v>
      </c>
      <c r="F7973" s="228">
        <v>0</v>
      </c>
      <c r="G7973" s="229">
        <v>3.9300000000000002E-2</v>
      </c>
    </row>
    <row r="7974" spans="1:7" x14ac:dyDescent="0.25">
      <c r="A7974" s="160" t="s">
        <v>9261</v>
      </c>
      <c r="B7974" s="160" t="s">
        <v>9272</v>
      </c>
      <c r="E7974" s="227">
        <v>43434</v>
      </c>
      <c r="F7974" s="228">
        <v>0</v>
      </c>
      <c r="G7974" s="229">
        <v>3.9300000000000002E-2</v>
      </c>
    </row>
    <row r="7975" spans="1:7" x14ac:dyDescent="0.25">
      <c r="A7975" s="160" t="s">
        <v>9261</v>
      </c>
      <c r="B7975" s="160" t="s">
        <v>9273</v>
      </c>
      <c r="E7975" s="227">
        <v>43465</v>
      </c>
      <c r="F7975" s="228">
        <v>0</v>
      </c>
      <c r="G7975" s="229">
        <v>3.9300000000000002E-2</v>
      </c>
    </row>
    <row r="7976" spans="1:7" x14ac:dyDescent="0.25">
      <c r="A7976" s="160" t="s">
        <v>376</v>
      </c>
      <c r="B7976" s="160" t="s">
        <v>9274</v>
      </c>
      <c r="E7976" s="227">
        <v>43131</v>
      </c>
      <c r="F7976" s="228">
        <v>920595199.42999995</v>
      </c>
      <c r="G7976" s="229">
        <v>3.9300000000000002E-2</v>
      </c>
    </row>
    <row r="7977" spans="1:7" x14ac:dyDescent="0.25">
      <c r="A7977" s="160" t="s">
        <v>376</v>
      </c>
      <c r="B7977" s="160" t="s">
        <v>9275</v>
      </c>
      <c r="E7977" s="227">
        <v>43159</v>
      </c>
      <c r="F7977" s="228">
        <v>924564212.78999996</v>
      </c>
      <c r="G7977" s="229">
        <v>3.9300000000000002E-2</v>
      </c>
    </row>
    <row r="7978" spans="1:7" x14ac:dyDescent="0.25">
      <c r="A7978" s="160" t="s">
        <v>376</v>
      </c>
      <c r="B7978" s="160" t="s">
        <v>9276</v>
      </c>
      <c r="E7978" s="227">
        <v>43190</v>
      </c>
      <c r="F7978" s="228">
        <v>928809785.61000001</v>
      </c>
      <c r="G7978" s="229">
        <v>3.9300000000000002E-2</v>
      </c>
    </row>
    <row r="7979" spans="1:7" x14ac:dyDescent="0.25">
      <c r="A7979" s="160" t="s">
        <v>376</v>
      </c>
      <c r="B7979" s="160" t="s">
        <v>9277</v>
      </c>
      <c r="E7979" s="227">
        <v>43220</v>
      </c>
      <c r="F7979" s="228">
        <v>932085110.59000003</v>
      </c>
      <c r="G7979" s="229">
        <v>3.9300000000000002E-2</v>
      </c>
    </row>
    <row r="7980" spans="1:7" x14ac:dyDescent="0.25">
      <c r="A7980" s="160" t="s">
        <v>376</v>
      </c>
      <c r="B7980" s="160" t="s">
        <v>9278</v>
      </c>
      <c r="E7980" s="227">
        <v>43251</v>
      </c>
      <c r="F7980" s="228">
        <v>936141153.76999998</v>
      </c>
      <c r="G7980" s="229">
        <v>3.9300000000000002E-2</v>
      </c>
    </row>
    <row r="7981" spans="1:7" x14ac:dyDescent="0.25">
      <c r="A7981" s="160" t="s">
        <v>376</v>
      </c>
      <c r="B7981" s="160" t="s">
        <v>9279</v>
      </c>
      <c r="E7981" s="227">
        <v>43281</v>
      </c>
      <c r="F7981" s="228">
        <v>940603917.89999998</v>
      </c>
      <c r="G7981" s="229">
        <v>3.9300000000000002E-2</v>
      </c>
    </row>
    <row r="7982" spans="1:7" x14ac:dyDescent="0.25">
      <c r="A7982" s="160" t="s">
        <v>376</v>
      </c>
      <c r="B7982" s="160" t="s">
        <v>9280</v>
      </c>
      <c r="E7982" s="227">
        <v>43312</v>
      </c>
      <c r="F7982" s="228">
        <v>945726849.03999996</v>
      </c>
      <c r="G7982" s="229">
        <v>3.9300000000000002E-2</v>
      </c>
    </row>
    <row r="7983" spans="1:7" x14ac:dyDescent="0.25">
      <c r="A7983" s="160" t="s">
        <v>376</v>
      </c>
      <c r="B7983" s="160" t="s">
        <v>9281</v>
      </c>
      <c r="E7983" s="227">
        <v>43343</v>
      </c>
      <c r="F7983" s="228">
        <v>952345752.82000005</v>
      </c>
      <c r="G7983" s="229">
        <v>3.9300000000000002E-2</v>
      </c>
    </row>
    <row r="7984" spans="1:7" x14ac:dyDescent="0.25">
      <c r="A7984" s="160" t="s">
        <v>376</v>
      </c>
      <c r="B7984" s="160" t="s">
        <v>9282</v>
      </c>
      <c r="E7984" s="227">
        <v>43373</v>
      </c>
      <c r="F7984" s="228">
        <v>957924062.10000002</v>
      </c>
      <c r="G7984" s="229">
        <v>3.9300000000000002E-2</v>
      </c>
    </row>
    <row r="7985" spans="1:7" x14ac:dyDescent="0.25">
      <c r="A7985" s="160" t="s">
        <v>376</v>
      </c>
      <c r="B7985" s="160" t="s">
        <v>9283</v>
      </c>
      <c r="E7985" s="227">
        <v>43404</v>
      </c>
      <c r="F7985" s="228">
        <v>964043435.13999999</v>
      </c>
      <c r="G7985" s="229">
        <v>3.9300000000000002E-2</v>
      </c>
    </row>
    <row r="7986" spans="1:7" x14ac:dyDescent="0.25">
      <c r="A7986" s="160" t="s">
        <v>376</v>
      </c>
      <c r="B7986" s="160" t="s">
        <v>9284</v>
      </c>
      <c r="E7986" s="227">
        <v>43434</v>
      </c>
      <c r="F7986" s="228">
        <v>971170779.51999998</v>
      </c>
      <c r="G7986" s="229">
        <v>3.9300000000000002E-2</v>
      </c>
    </row>
    <row r="7987" spans="1:7" x14ac:dyDescent="0.25">
      <c r="A7987" s="160" t="s">
        <v>376</v>
      </c>
      <c r="B7987" s="160" t="s">
        <v>9285</v>
      </c>
      <c r="E7987" s="227">
        <v>43465</v>
      </c>
      <c r="F7987" s="228">
        <v>978782598.14999998</v>
      </c>
      <c r="G7987" s="229">
        <v>3.9300000000000002E-2</v>
      </c>
    </row>
    <row r="7988" spans="1:7" x14ac:dyDescent="0.25">
      <c r="A7988" s="160" t="s">
        <v>400</v>
      </c>
      <c r="B7988" s="160" t="s">
        <v>9286</v>
      </c>
      <c r="E7988" s="227">
        <v>43131</v>
      </c>
      <c r="F7988" s="228">
        <v>482621702.22000003</v>
      </c>
      <c r="G7988" s="229">
        <v>4.0599999999999997E-2</v>
      </c>
    </row>
    <row r="7989" spans="1:7" x14ac:dyDescent="0.25">
      <c r="A7989" s="160" t="s">
        <v>400</v>
      </c>
      <c r="B7989" s="160" t="s">
        <v>9287</v>
      </c>
      <c r="E7989" s="227">
        <v>43159</v>
      </c>
      <c r="F7989" s="228">
        <v>484438737.49000001</v>
      </c>
      <c r="G7989" s="229">
        <v>4.0599999999999997E-2</v>
      </c>
    </row>
    <row r="7990" spans="1:7" x14ac:dyDescent="0.25">
      <c r="A7990" s="160" t="s">
        <v>400</v>
      </c>
      <c r="B7990" s="160" t="s">
        <v>9288</v>
      </c>
      <c r="E7990" s="227">
        <v>43190</v>
      </c>
      <c r="F7990" s="228">
        <v>487270995.69999999</v>
      </c>
      <c r="G7990" s="229">
        <v>4.0599999999999997E-2</v>
      </c>
    </row>
    <row r="7991" spans="1:7" x14ac:dyDescent="0.25">
      <c r="A7991" s="160" t="s">
        <v>400</v>
      </c>
      <c r="B7991" s="160" t="s">
        <v>9289</v>
      </c>
      <c r="E7991" s="227">
        <v>43220</v>
      </c>
      <c r="F7991" s="228">
        <v>489323178.07999998</v>
      </c>
      <c r="G7991" s="229">
        <v>4.0599999999999997E-2</v>
      </c>
    </row>
    <row r="7992" spans="1:7" x14ac:dyDescent="0.25">
      <c r="A7992" s="160" t="s">
        <v>400</v>
      </c>
      <c r="B7992" s="160" t="s">
        <v>9290</v>
      </c>
      <c r="E7992" s="227">
        <v>43251</v>
      </c>
      <c r="F7992" s="228">
        <v>489614694.47000003</v>
      </c>
      <c r="G7992" s="229">
        <v>4.0599999999999997E-2</v>
      </c>
    </row>
    <row r="7993" spans="1:7" x14ac:dyDescent="0.25">
      <c r="A7993" s="160" t="s">
        <v>400</v>
      </c>
      <c r="B7993" s="160" t="s">
        <v>9291</v>
      </c>
      <c r="E7993" s="227">
        <v>43281</v>
      </c>
      <c r="F7993" s="228">
        <v>490519526.91000003</v>
      </c>
      <c r="G7993" s="229">
        <v>4.0599999999999997E-2</v>
      </c>
    </row>
    <row r="7994" spans="1:7" x14ac:dyDescent="0.25">
      <c r="A7994" s="160" t="s">
        <v>400</v>
      </c>
      <c r="B7994" s="160" t="s">
        <v>9292</v>
      </c>
      <c r="E7994" s="227">
        <v>43312</v>
      </c>
      <c r="F7994" s="228">
        <v>492030418.88</v>
      </c>
      <c r="G7994" s="229">
        <v>4.0599999999999997E-2</v>
      </c>
    </row>
    <row r="7995" spans="1:7" x14ac:dyDescent="0.25">
      <c r="A7995" s="160" t="s">
        <v>400</v>
      </c>
      <c r="B7995" s="160" t="s">
        <v>9293</v>
      </c>
      <c r="E7995" s="227">
        <v>43343</v>
      </c>
      <c r="F7995" s="228">
        <v>493358639.80000001</v>
      </c>
      <c r="G7995" s="229">
        <v>4.0599999999999997E-2</v>
      </c>
    </row>
    <row r="7996" spans="1:7" x14ac:dyDescent="0.25">
      <c r="A7996" s="160" t="s">
        <v>400</v>
      </c>
      <c r="B7996" s="160" t="s">
        <v>9294</v>
      </c>
      <c r="E7996" s="227">
        <v>43373</v>
      </c>
      <c r="F7996" s="228">
        <v>495153135.95999998</v>
      </c>
      <c r="G7996" s="229">
        <v>4.0599999999999997E-2</v>
      </c>
    </row>
    <row r="7997" spans="1:7" x14ac:dyDescent="0.25">
      <c r="A7997" s="160" t="s">
        <v>400</v>
      </c>
      <c r="B7997" s="160" t="s">
        <v>9295</v>
      </c>
      <c r="E7997" s="227">
        <v>43404</v>
      </c>
      <c r="F7997" s="228">
        <v>496275722.83999997</v>
      </c>
      <c r="G7997" s="229">
        <v>4.0599999999999997E-2</v>
      </c>
    </row>
    <row r="7998" spans="1:7" x14ac:dyDescent="0.25">
      <c r="A7998" s="160" t="s">
        <v>400</v>
      </c>
      <c r="B7998" s="160" t="s">
        <v>9296</v>
      </c>
      <c r="E7998" s="227">
        <v>43434</v>
      </c>
      <c r="F7998" s="228">
        <v>496935821</v>
      </c>
      <c r="G7998" s="229">
        <v>4.0599999999999997E-2</v>
      </c>
    </row>
    <row r="7999" spans="1:7" x14ac:dyDescent="0.25">
      <c r="A7999" s="160" t="s">
        <v>400</v>
      </c>
      <c r="B7999" s="160" t="s">
        <v>9297</v>
      </c>
      <c r="E7999" s="227">
        <v>43465</v>
      </c>
      <c r="F7999" s="228">
        <v>498593088.37</v>
      </c>
      <c r="G7999" s="229">
        <v>4.0599999999999997E-2</v>
      </c>
    </row>
    <row r="8000" spans="1:7" x14ac:dyDescent="0.25">
      <c r="A8000" s="160" t="s">
        <v>447</v>
      </c>
      <c r="B8000" s="160" t="s">
        <v>9298</v>
      </c>
      <c r="E8000" s="227">
        <v>43131</v>
      </c>
      <c r="F8000" s="228">
        <v>185715434.83000001</v>
      </c>
      <c r="G8000" s="229">
        <v>3.15E-2</v>
      </c>
    </row>
    <row r="8001" spans="1:7" x14ac:dyDescent="0.25">
      <c r="A8001" s="160" t="s">
        <v>447</v>
      </c>
      <c r="B8001" s="160" t="s">
        <v>9299</v>
      </c>
      <c r="E8001" s="227">
        <v>43159</v>
      </c>
      <c r="F8001" s="228">
        <v>186018441.08000001</v>
      </c>
      <c r="G8001" s="229">
        <v>3.15E-2</v>
      </c>
    </row>
    <row r="8002" spans="1:7" x14ac:dyDescent="0.25">
      <c r="A8002" s="160" t="s">
        <v>447</v>
      </c>
      <c r="B8002" s="160" t="s">
        <v>9300</v>
      </c>
      <c r="E8002" s="227">
        <v>43190</v>
      </c>
      <c r="F8002" s="228">
        <v>186268405.09</v>
      </c>
      <c r="G8002" s="229">
        <v>3.15E-2</v>
      </c>
    </row>
    <row r="8003" spans="1:7" x14ac:dyDescent="0.25">
      <c r="A8003" s="160" t="s">
        <v>447</v>
      </c>
      <c r="B8003" s="160" t="s">
        <v>9301</v>
      </c>
      <c r="E8003" s="227">
        <v>43220</v>
      </c>
      <c r="F8003" s="228">
        <v>186523470.31</v>
      </c>
      <c r="G8003" s="229">
        <v>3.15E-2</v>
      </c>
    </row>
    <row r="8004" spans="1:7" x14ac:dyDescent="0.25">
      <c r="A8004" s="160" t="s">
        <v>447</v>
      </c>
      <c r="B8004" s="160" t="s">
        <v>9302</v>
      </c>
      <c r="E8004" s="227">
        <v>43251</v>
      </c>
      <c r="F8004" s="228">
        <v>186720102.53</v>
      </c>
      <c r="G8004" s="229">
        <v>3.15E-2</v>
      </c>
    </row>
    <row r="8005" spans="1:7" x14ac:dyDescent="0.25">
      <c r="A8005" s="160" t="s">
        <v>447</v>
      </c>
      <c r="B8005" s="160" t="s">
        <v>9303</v>
      </c>
      <c r="E8005" s="227">
        <v>43281</v>
      </c>
      <c r="F8005" s="228">
        <v>186870604.11000001</v>
      </c>
      <c r="G8005" s="229">
        <v>3.15E-2</v>
      </c>
    </row>
    <row r="8006" spans="1:7" x14ac:dyDescent="0.25">
      <c r="A8006" s="160" t="s">
        <v>447</v>
      </c>
      <c r="B8006" s="160" t="s">
        <v>9304</v>
      </c>
      <c r="E8006" s="227">
        <v>43312</v>
      </c>
      <c r="F8006" s="228">
        <v>186975668.81999999</v>
      </c>
      <c r="G8006" s="229">
        <v>3.15E-2</v>
      </c>
    </row>
    <row r="8007" spans="1:7" x14ac:dyDescent="0.25">
      <c r="A8007" s="160" t="s">
        <v>447</v>
      </c>
      <c r="B8007" s="160" t="s">
        <v>9305</v>
      </c>
      <c r="E8007" s="227">
        <v>43343</v>
      </c>
      <c r="F8007" s="228">
        <v>187146078.34999999</v>
      </c>
      <c r="G8007" s="229">
        <v>3.15E-2</v>
      </c>
    </row>
    <row r="8008" spans="1:7" x14ac:dyDescent="0.25">
      <c r="A8008" s="160" t="s">
        <v>447</v>
      </c>
      <c r="B8008" s="160" t="s">
        <v>9306</v>
      </c>
      <c r="E8008" s="227">
        <v>43373</v>
      </c>
      <c r="F8008" s="228">
        <v>187476077.43000001</v>
      </c>
      <c r="G8008" s="229">
        <v>3.15E-2</v>
      </c>
    </row>
    <row r="8009" spans="1:7" x14ac:dyDescent="0.25">
      <c r="A8009" s="160" t="s">
        <v>447</v>
      </c>
      <c r="B8009" s="160" t="s">
        <v>9307</v>
      </c>
      <c r="E8009" s="227">
        <v>43404</v>
      </c>
      <c r="F8009" s="228">
        <v>187947959.02000001</v>
      </c>
      <c r="G8009" s="229">
        <v>3.15E-2</v>
      </c>
    </row>
    <row r="8010" spans="1:7" x14ac:dyDescent="0.25">
      <c r="A8010" s="160" t="s">
        <v>447</v>
      </c>
      <c r="B8010" s="160" t="s">
        <v>9308</v>
      </c>
      <c r="E8010" s="227">
        <v>43434</v>
      </c>
      <c r="F8010" s="228">
        <v>188373816.97</v>
      </c>
      <c r="G8010" s="229">
        <v>3.15E-2</v>
      </c>
    </row>
    <row r="8011" spans="1:7" x14ac:dyDescent="0.25">
      <c r="A8011" s="160" t="s">
        <v>447</v>
      </c>
      <c r="B8011" s="160" t="s">
        <v>9309</v>
      </c>
      <c r="E8011" s="227">
        <v>43465</v>
      </c>
      <c r="F8011" s="228">
        <v>188777028.47999999</v>
      </c>
      <c r="G8011" s="229">
        <v>3.15E-2</v>
      </c>
    </row>
    <row r="8012" spans="1:7" x14ac:dyDescent="0.25">
      <c r="A8012" s="160" t="s">
        <v>9310</v>
      </c>
      <c r="B8012" s="160" t="s">
        <v>9311</v>
      </c>
      <c r="E8012" s="227">
        <v>43131</v>
      </c>
      <c r="F8012" s="228">
        <v>153072972.75999999</v>
      </c>
      <c r="G8012" s="229">
        <v>8.3400000000000002E-2</v>
      </c>
    </row>
    <row r="8013" spans="1:7" x14ac:dyDescent="0.25">
      <c r="A8013" s="160" t="s">
        <v>9310</v>
      </c>
      <c r="B8013" s="160" t="s">
        <v>9312</v>
      </c>
      <c r="E8013" s="227">
        <v>43159</v>
      </c>
      <c r="F8013" s="228">
        <v>153356261.15000001</v>
      </c>
      <c r="G8013" s="229">
        <v>8.3400000000000002E-2</v>
      </c>
    </row>
    <row r="8014" spans="1:7" x14ac:dyDescent="0.25">
      <c r="A8014" s="160" t="s">
        <v>9310</v>
      </c>
      <c r="B8014" s="160" t="s">
        <v>9313</v>
      </c>
      <c r="E8014" s="227">
        <v>43190</v>
      </c>
      <c r="F8014" s="228">
        <v>153555210.47</v>
      </c>
      <c r="G8014" s="229">
        <v>8.3400000000000002E-2</v>
      </c>
    </row>
    <row r="8015" spans="1:7" x14ac:dyDescent="0.25">
      <c r="A8015" s="160" t="s">
        <v>9310</v>
      </c>
      <c r="B8015" s="160" t="s">
        <v>9314</v>
      </c>
      <c r="E8015" s="227">
        <v>43220</v>
      </c>
      <c r="F8015" s="228">
        <v>153988851.62</v>
      </c>
      <c r="G8015" s="229">
        <v>8.3400000000000002E-2</v>
      </c>
    </row>
    <row r="8016" spans="1:7" x14ac:dyDescent="0.25">
      <c r="A8016" s="160" t="s">
        <v>9310</v>
      </c>
      <c r="B8016" s="160" t="s">
        <v>9315</v>
      </c>
      <c r="E8016" s="227">
        <v>43251</v>
      </c>
      <c r="F8016" s="228">
        <v>154062513.21000001</v>
      </c>
      <c r="G8016" s="229">
        <v>8.3400000000000002E-2</v>
      </c>
    </row>
    <row r="8017" spans="1:7" x14ac:dyDescent="0.25">
      <c r="A8017" s="160" t="s">
        <v>9310</v>
      </c>
      <c r="B8017" s="160" t="s">
        <v>9316</v>
      </c>
      <c r="E8017" s="227">
        <v>43281</v>
      </c>
      <c r="F8017" s="228">
        <v>153592136</v>
      </c>
      <c r="G8017" s="229">
        <v>8.3400000000000002E-2</v>
      </c>
    </row>
    <row r="8018" spans="1:7" x14ac:dyDescent="0.25">
      <c r="A8018" s="160" t="s">
        <v>9310</v>
      </c>
      <c r="B8018" s="160" t="s">
        <v>9317</v>
      </c>
      <c r="E8018" s="227">
        <v>43312</v>
      </c>
      <c r="F8018" s="228">
        <v>153345405.56999999</v>
      </c>
      <c r="G8018" s="229">
        <v>8.3400000000000002E-2</v>
      </c>
    </row>
    <row r="8019" spans="1:7" x14ac:dyDescent="0.25">
      <c r="A8019" s="160" t="s">
        <v>9310</v>
      </c>
      <c r="B8019" s="160" t="s">
        <v>9318</v>
      </c>
      <c r="E8019" s="227">
        <v>43343</v>
      </c>
      <c r="F8019" s="228">
        <v>152927472.19</v>
      </c>
      <c r="G8019" s="229">
        <v>8.3400000000000002E-2</v>
      </c>
    </row>
    <row r="8020" spans="1:7" x14ac:dyDescent="0.25">
      <c r="A8020" s="160" t="s">
        <v>9310</v>
      </c>
      <c r="B8020" s="160" t="s">
        <v>9319</v>
      </c>
      <c r="E8020" s="227">
        <v>43373</v>
      </c>
      <c r="F8020" s="228">
        <v>152162079</v>
      </c>
      <c r="G8020" s="229">
        <v>8.3400000000000002E-2</v>
      </c>
    </row>
    <row r="8021" spans="1:7" x14ac:dyDescent="0.25">
      <c r="A8021" s="160" t="s">
        <v>9310</v>
      </c>
      <c r="B8021" s="160" t="s">
        <v>9320</v>
      </c>
      <c r="E8021" s="227">
        <v>43404</v>
      </c>
      <c r="F8021" s="228">
        <v>151213210.38</v>
      </c>
      <c r="G8021" s="229">
        <v>8.3400000000000002E-2</v>
      </c>
    </row>
    <row r="8022" spans="1:7" x14ac:dyDescent="0.25">
      <c r="A8022" s="160" t="s">
        <v>9310</v>
      </c>
      <c r="B8022" s="160" t="s">
        <v>9321</v>
      </c>
      <c r="E8022" s="227">
        <v>43434</v>
      </c>
      <c r="F8022" s="228">
        <v>150107462.65000001</v>
      </c>
      <c r="G8022" s="229">
        <v>8.3400000000000002E-2</v>
      </c>
    </row>
    <row r="8023" spans="1:7" x14ac:dyDescent="0.25">
      <c r="A8023" s="160" t="s">
        <v>9310</v>
      </c>
      <c r="B8023" s="160" t="s">
        <v>9322</v>
      </c>
      <c r="E8023" s="227">
        <v>43465</v>
      </c>
      <c r="F8023" s="228">
        <v>149219134.56</v>
      </c>
      <c r="G8023" s="229">
        <v>8.3400000000000002E-2</v>
      </c>
    </row>
    <row r="8024" spans="1:7" x14ac:dyDescent="0.25">
      <c r="A8024" s="160" t="s">
        <v>9323</v>
      </c>
      <c r="B8024" s="160" t="s">
        <v>9324</v>
      </c>
      <c r="E8024" s="227">
        <v>43131</v>
      </c>
      <c r="F8024" s="228">
        <v>37510</v>
      </c>
      <c r="G8024" s="229">
        <v>5.5E-2</v>
      </c>
    </row>
    <row r="8025" spans="1:7" x14ac:dyDescent="0.25">
      <c r="A8025" s="160" t="s">
        <v>9323</v>
      </c>
      <c r="B8025" s="160" t="s">
        <v>9325</v>
      </c>
      <c r="E8025" s="227">
        <v>43159</v>
      </c>
      <c r="F8025" s="228">
        <v>37510</v>
      </c>
      <c r="G8025" s="229">
        <v>5.5E-2</v>
      </c>
    </row>
    <row r="8026" spans="1:7" x14ac:dyDescent="0.25">
      <c r="A8026" s="160" t="s">
        <v>9323</v>
      </c>
      <c r="B8026" s="160" t="s">
        <v>9326</v>
      </c>
      <c r="E8026" s="227">
        <v>43190</v>
      </c>
      <c r="F8026" s="228">
        <v>7845415.5999999996</v>
      </c>
      <c r="G8026" s="229">
        <v>5.5E-2</v>
      </c>
    </row>
    <row r="8027" spans="1:7" x14ac:dyDescent="0.25">
      <c r="A8027" s="160" t="s">
        <v>9323</v>
      </c>
      <c r="B8027" s="160" t="s">
        <v>9327</v>
      </c>
      <c r="E8027" s="227">
        <v>43220</v>
      </c>
      <c r="F8027" s="228">
        <v>15653321.199999999</v>
      </c>
      <c r="G8027" s="229">
        <v>5.5E-2</v>
      </c>
    </row>
    <row r="8028" spans="1:7" x14ac:dyDescent="0.25">
      <c r="A8028" s="160" t="s">
        <v>9323</v>
      </c>
      <c r="B8028" s="160" t="s">
        <v>9328</v>
      </c>
      <c r="E8028" s="227">
        <v>43251</v>
      </c>
      <c r="F8028" s="228">
        <v>15653321.199999999</v>
      </c>
      <c r="G8028" s="229">
        <v>5.5E-2</v>
      </c>
    </row>
    <row r="8029" spans="1:7" x14ac:dyDescent="0.25">
      <c r="A8029" s="160" t="s">
        <v>9323</v>
      </c>
      <c r="B8029" s="160" t="s">
        <v>9329</v>
      </c>
      <c r="E8029" s="227">
        <v>43281</v>
      </c>
      <c r="F8029" s="228">
        <v>15652045.529999999</v>
      </c>
      <c r="G8029" s="229">
        <v>5.5E-2</v>
      </c>
    </row>
    <row r="8030" spans="1:7" x14ac:dyDescent="0.25">
      <c r="A8030" s="160" t="s">
        <v>9323</v>
      </c>
      <c r="B8030" s="160" t="s">
        <v>9330</v>
      </c>
      <c r="E8030" s="227">
        <v>43312</v>
      </c>
      <c r="F8030" s="228">
        <v>17596283.760000002</v>
      </c>
      <c r="G8030" s="229">
        <v>5.5E-2</v>
      </c>
    </row>
    <row r="8031" spans="1:7" x14ac:dyDescent="0.25">
      <c r="A8031" s="160" t="s">
        <v>9323</v>
      </c>
      <c r="B8031" s="160" t="s">
        <v>9331</v>
      </c>
      <c r="E8031" s="227">
        <v>43343</v>
      </c>
      <c r="F8031" s="228">
        <v>19839686.809999999</v>
      </c>
      <c r="G8031" s="229">
        <v>5.5E-2</v>
      </c>
    </row>
    <row r="8032" spans="1:7" x14ac:dyDescent="0.25">
      <c r="A8032" s="160" t="s">
        <v>9323</v>
      </c>
      <c r="B8032" s="160" t="s">
        <v>9332</v>
      </c>
      <c r="E8032" s="227">
        <v>43373</v>
      </c>
      <c r="F8032" s="228">
        <v>21767926.969999999</v>
      </c>
      <c r="G8032" s="229">
        <v>5.5E-2</v>
      </c>
    </row>
    <row r="8033" spans="1:7" x14ac:dyDescent="0.25">
      <c r="A8033" s="160" t="s">
        <v>9323</v>
      </c>
      <c r="B8033" s="160" t="s">
        <v>9333</v>
      </c>
      <c r="E8033" s="227">
        <v>43404</v>
      </c>
      <c r="F8033" s="228">
        <v>27234590.129999999</v>
      </c>
      <c r="G8033" s="229">
        <v>5.5E-2</v>
      </c>
    </row>
    <row r="8034" spans="1:7" x14ac:dyDescent="0.25">
      <c r="A8034" s="160" t="s">
        <v>9323</v>
      </c>
      <c r="B8034" s="160" t="s">
        <v>9334</v>
      </c>
      <c r="E8034" s="227">
        <v>43434</v>
      </c>
      <c r="F8034" s="228">
        <v>31134884.920000002</v>
      </c>
      <c r="G8034" s="229">
        <v>5.5E-2</v>
      </c>
    </row>
    <row r="8035" spans="1:7" x14ac:dyDescent="0.25">
      <c r="A8035" s="160" t="s">
        <v>9323</v>
      </c>
      <c r="B8035" s="160" t="s">
        <v>9335</v>
      </c>
      <c r="E8035" s="227">
        <v>43465</v>
      </c>
      <c r="F8035" s="228">
        <v>31849306.359999999</v>
      </c>
      <c r="G8035" s="229">
        <v>5.5E-2</v>
      </c>
    </row>
    <row r="8036" spans="1:7" x14ac:dyDescent="0.25">
      <c r="A8036" s="160" t="s">
        <v>9336</v>
      </c>
      <c r="B8036" s="160" t="s">
        <v>9337</v>
      </c>
      <c r="E8036" s="227">
        <v>43131</v>
      </c>
      <c r="F8036" s="228">
        <v>0</v>
      </c>
      <c r="G8036" s="229">
        <v>0</v>
      </c>
    </row>
    <row r="8037" spans="1:7" x14ac:dyDescent="0.25">
      <c r="A8037" s="160" t="s">
        <v>9336</v>
      </c>
      <c r="B8037" s="160" t="s">
        <v>9338</v>
      </c>
      <c r="E8037" s="227">
        <v>43159</v>
      </c>
      <c r="F8037" s="228">
        <v>0</v>
      </c>
      <c r="G8037" s="229">
        <v>0</v>
      </c>
    </row>
    <row r="8038" spans="1:7" x14ac:dyDescent="0.25">
      <c r="A8038" s="160" t="s">
        <v>9336</v>
      </c>
      <c r="B8038" s="160" t="s">
        <v>9339</v>
      </c>
      <c r="E8038" s="227">
        <v>43190</v>
      </c>
      <c r="F8038" s="228">
        <v>0</v>
      </c>
      <c r="G8038" s="229">
        <v>0</v>
      </c>
    </row>
    <row r="8039" spans="1:7" x14ac:dyDescent="0.25">
      <c r="A8039" s="160" t="s">
        <v>9336</v>
      </c>
      <c r="B8039" s="160" t="s">
        <v>9340</v>
      </c>
      <c r="E8039" s="227">
        <v>43220</v>
      </c>
      <c r="F8039" s="228">
        <v>0</v>
      </c>
      <c r="G8039" s="229">
        <v>0</v>
      </c>
    </row>
    <row r="8040" spans="1:7" x14ac:dyDescent="0.25">
      <c r="A8040" s="160" t="s">
        <v>9336</v>
      </c>
      <c r="B8040" s="160" t="s">
        <v>9341</v>
      </c>
      <c r="E8040" s="227">
        <v>43251</v>
      </c>
      <c r="F8040" s="228">
        <v>0</v>
      </c>
      <c r="G8040" s="229">
        <v>0</v>
      </c>
    </row>
    <row r="8041" spans="1:7" x14ac:dyDescent="0.25">
      <c r="A8041" s="160" t="s">
        <v>9336</v>
      </c>
      <c r="B8041" s="160" t="s">
        <v>9342</v>
      </c>
      <c r="E8041" s="227">
        <v>43281</v>
      </c>
      <c r="F8041" s="228">
        <v>0</v>
      </c>
      <c r="G8041" s="229">
        <v>0</v>
      </c>
    </row>
    <row r="8042" spans="1:7" x14ac:dyDescent="0.25">
      <c r="A8042" s="160" t="s">
        <v>9336</v>
      </c>
      <c r="B8042" s="160" t="s">
        <v>9343</v>
      </c>
      <c r="E8042" s="227">
        <v>43312</v>
      </c>
      <c r="F8042" s="228">
        <v>0</v>
      </c>
      <c r="G8042" s="229">
        <v>0</v>
      </c>
    </row>
    <row r="8043" spans="1:7" x14ac:dyDescent="0.25">
      <c r="A8043" s="160" t="s">
        <v>9336</v>
      </c>
      <c r="B8043" s="160" t="s">
        <v>9344</v>
      </c>
      <c r="E8043" s="227">
        <v>43343</v>
      </c>
      <c r="F8043" s="228">
        <v>0</v>
      </c>
      <c r="G8043" s="229">
        <v>0</v>
      </c>
    </row>
    <row r="8044" spans="1:7" x14ac:dyDescent="0.25">
      <c r="A8044" s="160" t="s">
        <v>9336</v>
      </c>
      <c r="B8044" s="160" t="s">
        <v>9345</v>
      </c>
      <c r="E8044" s="227">
        <v>43373</v>
      </c>
      <c r="F8044" s="228">
        <v>0</v>
      </c>
      <c r="G8044" s="229">
        <v>0</v>
      </c>
    </row>
    <row r="8045" spans="1:7" x14ac:dyDescent="0.25">
      <c r="A8045" s="160" t="s">
        <v>9336</v>
      </c>
      <c r="B8045" s="160" t="s">
        <v>9346</v>
      </c>
      <c r="E8045" s="227">
        <v>43404</v>
      </c>
      <c r="F8045" s="228">
        <v>0</v>
      </c>
      <c r="G8045" s="229">
        <v>0</v>
      </c>
    </row>
    <row r="8046" spans="1:7" x14ac:dyDescent="0.25">
      <c r="A8046" s="160" t="s">
        <v>9336</v>
      </c>
      <c r="B8046" s="160" t="s">
        <v>9347</v>
      </c>
      <c r="E8046" s="227">
        <v>43434</v>
      </c>
      <c r="F8046" s="228">
        <v>0</v>
      </c>
      <c r="G8046" s="229">
        <v>0</v>
      </c>
    </row>
    <row r="8047" spans="1:7" x14ac:dyDescent="0.25">
      <c r="A8047" s="160" t="s">
        <v>9336</v>
      </c>
      <c r="B8047" s="160" t="s">
        <v>9348</v>
      </c>
      <c r="E8047" s="227">
        <v>43465</v>
      </c>
      <c r="F8047" s="228">
        <v>0</v>
      </c>
      <c r="G8047" s="229">
        <v>0</v>
      </c>
    </row>
    <row r="8048" spans="1:7" x14ac:dyDescent="0.25">
      <c r="A8048" s="160" t="s">
        <v>9349</v>
      </c>
      <c r="B8048" s="160" t="s">
        <v>9350</v>
      </c>
      <c r="E8048" s="227">
        <v>43131</v>
      </c>
      <c r="F8048" s="228">
        <v>0</v>
      </c>
      <c r="G8048" s="229">
        <v>0</v>
      </c>
    </row>
    <row r="8049" spans="1:7" x14ac:dyDescent="0.25">
      <c r="A8049" s="160" t="s">
        <v>9349</v>
      </c>
      <c r="B8049" s="160" t="s">
        <v>9351</v>
      </c>
      <c r="E8049" s="227">
        <v>43159</v>
      </c>
      <c r="F8049" s="228">
        <v>0</v>
      </c>
      <c r="G8049" s="229">
        <v>0</v>
      </c>
    </row>
    <row r="8050" spans="1:7" x14ac:dyDescent="0.25">
      <c r="A8050" s="160" t="s">
        <v>9349</v>
      </c>
      <c r="B8050" s="160" t="s">
        <v>9352</v>
      </c>
      <c r="E8050" s="227">
        <v>43190</v>
      </c>
      <c r="F8050" s="228">
        <v>0</v>
      </c>
      <c r="G8050" s="229">
        <v>0</v>
      </c>
    </row>
    <row r="8051" spans="1:7" x14ac:dyDescent="0.25">
      <c r="A8051" s="160" t="s">
        <v>9349</v>
      </c>
      <c r="B8051" s="160" t="s">
        <v>9353</v>
      </c>
      <c r="E8051" s="227">
        <v>43220</v>
      </c>
      <c r="F8051" s="228">
        <v>0</v>
      </c>
      <c r="G8051" s="229">
        <v>0</v>
      </c>
    </row>
    <row r="8052" spans="1:7" x14ac:dyDescent="0.25">
      <c r="A8052" s="160" t="s">
        <v>9349</v>
      </c>
      <c r="B8052" s="160" t="s">
        <v>9354</v>
      </c>
      <c r="E8052" s="227">
        <v>43251</v>
      </c>
      <c r="F8052" s="228">
        <v>0</v>
      </c>
      <c r="G8052" s="229">
        <v>0</v>
      </c>
    </row>
    <row r="8053" spans="1:7" x14ac:dyDescent="0.25">
      <c r="A8053" s="160" t="s">
        <v>9349</v>
      </c>
      <c r="B8053" s="160" t="s">
        <v>9355</v>
      </c>
      <c r="E8053" s="227">
        <v>43281</v>
      </c>
      <c r="F8053" s="228">
        <v>0</v>
      </c>
      <c r="G8053" s="229">
        <v>0</v>
      </c>
    </row>
    <row r="8054" spans="1:7" x14ac:dyDescent="0.25">
      <c r="A8054" s="160" t="s">
        <v>9349</v>
      </c>
      <c r="B8054" s="160" t="s">
        <v>9356</v>
      </c>
      <c r="E8054" s="227">
        <v>43312</v>
      </c>
      <c r="F8054" s="228">
        <v>0</v>
      </c>
      <c r="G8054" s="229">
        <v>0</v>
      </c>
    </row>
    <row r="8055" spans="1:7" x14ac:dyDescent="0.25">
      <c r="A8055" s="160" t="s">
        <v>9349</v>
      </c>
      <c r="B8055" s="160" t="s">
        <v>9357</v>
      </c>
      <c r="E8055" s="227">
        <v>43343</v>
      </c>
      <c r="F8055" s="228">
        <v>0</v>
      </c>
      <c r="G8055" s="229">
        <v>0</v>
      </c>
    </row>
    <row r="8056" spans="1:7" x14ac:dyDescent="0.25">
      <c r="A8056" s="160" t="s">
        <v>9349</v>
      </c>
      <c r="B8056" s="160" t="s">
        <v>9358</v>
      </c>
      <c r="E8056" s="227">
        <v>43373</v>
      </c>
      <c r="F8056" s="228">
        <v>0</v>
      </c>
      <c r="G8056" s="229">
        <v>0</v>
      </c>
    </row>
    <row r="8057" spans="1:7" x14ac:dyDescent="0.25">
      <c r="A8057" s="160" t="s">
        <v>9349</v>
      </c>
      <c r="B8057" s="160" t="s">
        <v>9359</v>
      </c>
      <c r="E8057" s="227">
        <v>43404</v>
      </c>
      <c r="F8057" s="228">
        <v>0</v>
      </c>
      <c r="G8057" s="229">
        <v>0</v>
      </c>
    </row>
    <row r="8058" spans="1:7" x14ac:dyDescent="0.25">
      <c r="A8058" s="160" t="s">
        <v>9349</v>
      </c>
      <c r="B8058" s="160" t="s">
        <v>9360</v>
      </c>
      <c r="E8058" s="227">
        <v>43434</v>
      </c>
      <c r="F8058" s="228">
        <v>0</v>
      </c>
      <c r="G8058" s="229">
        <v>0</v>
      </c>
    </row>
    <row r="8059" spans="1:7" x14ac:dyDescent="0.25">
      <c r="A8059" s="160" t="s">
        <v>9349</v>
      </c>
      <c r="B8059" s="160" t="s">
        <v>9361</v>
      </c>
      <c r="E8059" s="227">
        <v>43465</v>
      </c>
      <c r="F8059" s="228">
        <v>0</v>
      </c>
      <c r="G8059" s="229">
        <v>0</v>
      </c>
    </row>
    <row r="8060" spans="1:7" x14ac:dyDescent="0.25">
      <c r="A8060" s="160" t="s">
        <v>462</v>
      </c>
      <c r="B8060" s="160" t="s">
        <v>9362</v>
      </c>
      <c r="E8060" s="227">
        <v>43131</v>
      </c>
      <c r="F8060" s="228">
        <v>55388010.439999998</v>
      </c>
      <c r="G8060" s="229">
        <v>4.7500000000000001E-2</v>
      </c>
    </row>
    <row r="8061" spans="1:7" x14ac:dyDescent="0.25">
      <c r="A8061" s="160" t="s">
        <v>462</v>
      </c>
      <c r="B8061" s="160" t="s">
        <v>9363</v>
      </c>
      <c r="E8061" s="227">
        <v>43159</v>
      </c>
      <c r="F8061" s="228">
        <v>55561033.039999999</v>
      </c>
      <c r="G8061" s="229">
        <v>4.7500000000000001E-2</v>
      </c>
    </row>
    <row r="8062" spans="1:7" x14ac:dyDescent="0.25">
      <c r="A8062" s="160" t="s">
        <v>462</v>
      </c>
      <c r="B8062" s="160" t="s">
        <v>9364</v>
      </c>
      <c r="E8062" s="227">
        <v>43190</v>
      </c>
      <c r="F8062" s="228">
        <v>55498397.829999998</v>
      </c>
      <c r="G8062" s="229">
        <v>4.7500000000000001E-2</v>
      </c>
    </row>
    <row r="8063" spans="1:7" x14ac:dyDescent="0.25">
      <c r="A8063" s="160" t="s">
        <v>462</v>
      </c>
      <c r="B8063" s="160" t="s">
        <v>9365</v>
      </c>
      <c r="E8063" s="227">
        <v>43220</v>
      </c>
      <c r="F8063" s="228">
        <v>55402576.509999998</v>
      </c>
      <c r="G8063" s="229">
        <v>4.7500000000000001E-2</v>
      </c>
    </row>
    <row r="8064" spans="1:7" x14ac:dyDescent="0.25">
      <c r="A8064" s="160" t="s">
        <v>462</v>
      </c>
      <c r="B8064" s="160" t="s">
        <v>9366</v>
      </c>
      <c r="E8064" s="227">
        <v>43251</v>
      </c>
      <c r="F8064" s="228">
        <v>55302442.840000004</v>
      </c>
      <c r="G8064" s="229">
        <v>4.7500000000000001E-2</v>
      </c>
    </row>
    <row r="8065" spans="1:7" x14ac:dyDescent="0.25">
      <c r="A8065" s="160" t="s">
        <v>462</v>
      </c>
      <c r="B8065" s="160" t="s">
        <v>9367</v>
      </c>
      <c r="E8065" s="227">
        <v>43281</v>
      </c>
      <c r="F8065" s="228">
        <v>55252961.619999997</v>
      </c>
      <c r="G8065" s="229">
        <v>4.7500000000000001E-2</v>
      </c>
    </row>
    <row r="8066" spans="1:7" x14ac:dyDescent="0.25">
      <c r="A8066" s="160" t="s">
        <v>462</v>
      </c>
      <c r="B8066" s="160" t="s">
        <v>9368</v>
      </c>
      <c r="E8066" s="227">
        <v>43312</v>
      </c>
      <c r="F8066" s="228">
        <v>55277591.439999998</v>
      </c>
      <c r="G8066" s="229">
        <v>4.7500000000000001E-2</v>
      </c>
    </row>
    <row r="8067" spans="1:7" x14ac:dyDescent="0.25">
      <c r="A8067" s="160" t="s">
        <v>462</v>
      </c>
      <c r="B8067" s="160" t="s">
        <v>9369</v>
      </c>
      <c r="E8067" s="227">
        <v>43343</v>
      </c>
      <c r="F8067" s="228">
        <v>55244100.439999998</v>
      </c>
      <c r="G8067" s="229">
        <v>4.7500000000000001E-2</v>
      </c>
    </row>
    <row r="8068" spans="1:7" x14ac:dyDescent="0.25">
      <c r="A8068" s="160" t="s">
        <v>462</v>
      </c>
      <c r="B8068" s="160" t="s">
        <v>9370</v>
      </c>
      <c r="E8068" s="227">
        <v>43373</v>
      </c>
      <c r="F8068" s="228">
        <v>55197192.909999996</v>
      </c>
      <c r="G8068" s="229">
        <v>4.7500000000000001E-2</v>
      </c>
    </row>
    <row r="8069" spans="1:7" x14ac:dyDescent="0.25">
      <c r="A8069" s="160" t="s">
        <v>462</v>
      </c>
      <c r="B8069" s="160" t="s">
        <v>9371</v>
      </c>
      <c r="E8069" s="227">
        <v>43404</v>
      </c>
      <c r="F8069" s="228">
        <v>55163664.869999997</v>
      </c>
      <c r="G8069" s="229">
        <v>4.7500000000000001E-2</v>
      </c>
    </row>
    <row r="8070" spans="1:7" x14ac:dyDescent="0.25">
      <c r="A8070" s="160" t="s">
        <v>462</v>
      </c>
      <c r="B8070" s="160" t="s">
        <v>9372</v>
      </c>
      <c r="E8070" s="227">
        <v>43434</v>
      </c>
      <c r="F8070" s="228">
        <v>55166119.189999998</v>
      </c>
      <c r="G8070" s="229">
        <v>4.7500000000000001E-2</v>
      </c>
    </row>
    <row r="8071" spans="1:7" x14ac:dyDescent="0.25">
      <c r="A8071" s="160" t="s">
        <v>462</v>
      </c>
      <c r="B8071" s="160" t="s">
        <v>9373</v>
      </c>
      <c r="E8071" s="227">
        <v>43465</v>
      </c>
      <c r="F8071" s="228">
        <v>56211455.359999999</v>
      </c>
      <c r="G8071" s="229">
        <v>4.7500000000000001E-2</v>
      </c>
    </row>
    <row r="8072" spans="1:7" x14ac:dyDescent="0.25">
      <c r="A8072" s="160" t="s">
        <v>9374</v>
      </c>
      <c r="B8072" s="160" t="s">
        <v>9375</v>
      </c>
      <c r="E8072" s="227">
        <v>43131</v>
      </c>
      <c r="F8072" s="228">
        <v>3021434.42</v>
      </c>
      <c r="G8072" s="229">
        <v>0</v>
      </c>
    </row>
    <row r="8073" spans="1:7" x14ac:dyDescent="0.25">
      <c r="A8073" s="160" t="s">
        <v>9374</v>
      </c>
      <c r="B8073" s="160" t="s">
        <v>9376</v>
      </c>
      <c r="E8073" s="227">
        <v>43159</v>
      </c>
      <c r="F8073" s="228">
        <v>3015950.88</v>
      </c>
      <c r="G8073" s="229">
        <v>0</v>
      </c>
    </row>
    <row r="8074" spans="1:7" x14ac:dyDescent="0.25">
      <c r="A8074" s="160" t="s">
        <v>9374</v>
      </c>
      <c r="B8074" s="160" t="s">
        <v>9377</v>
      </c>
      <c r="E8074" s="227">
        <v>43190</v>
      </c>
      <c r="F8074" s="228">
        <v>3010467.34</v>
      </c>
      <c r="G8074" s="229">
        <v>0</v>
      </c>
    </row>
    <row r="8075" spans="1:7" x14ac:dyDescent="0.25">
      <c r="A8075" s="160" t="s">
        <v>9374</v>
      </c>
      <c r="B8075" s="160" t="s">
        <v>9378</v>
      </c>
      <c r="E8075" s="227">
        <v>43220</v>
      </c>
      <c r="F8075" s="228">
        <v>3004983.8</v>
      </c>
      <c r="G8075" s="229">
        <v>0</v>
      </c>
    </row>
    <row r="8076" spans="1:7" x14ac:dyDescent="0.25">
      <c r="A8076" s="160" t="s">
        <v>9374</v>
      </c>
      <c r="B8076" s="160" t="s">
        <v>9379</v>
      </c>
      <c r="E8076" s="227">
        <v>43251</v>
      </c>
      <c r="F8076" s="228">
        <v>2999500.25</v>
      </c>
      <c r="G8076" s="229">
        <v>0</v>
      </c>
    </row>
    <row r="8077" spans="1:7" x14ac:dyDescent="0.25">
      <c r="A8077" s="160" t="s">
        <v>9374</v>
      </c>
      <c r="B8077" s="160" t="s">
        <v>9380</v>
      </c>
      <c r="E8077" s="227">
        <v>43281</v>
      </c>
      <c r="F8077" s="228">
        <v>2994016.71</v>
      </c>
      <c r="G8077" s="229">
        <v>0</v>
      </c>
    </row>
    <row r="8078" spans="1:7" x14ac:dyDescent="0.25">
      <c r="A8078" s="160" t="s">
        <v>9374</v>
      </c>
      <c r="B8078" s="160" t="s">
        <v>9381</v>
      </c>
      <c r="E8078" s="227">
        <v>43312</v>
      </c>
      <c r="F8078" s="228">
        <v>2988533.17</v>
      </c>
      <c r="G8078" s="229">
        <v>0</v>
      </c>
    </row>
    <row r="8079" spans="1:7" x14ac:dyDescent="0.25">
      <c r="A8079" s="160" t="s">
        <v>9374</v>
      </c>
      <c r="B8079" s="160" t="s">
        <v>9382</v>
      </c>
      <c r="E8079" s="227">
        <v>43343</v>
      </c>
      <c r="F8079" s="228">
        <v>2983049.63</v>
      </c>
      <c r="G8079" s="229">
        <v>0</v>
      </c>
    </row>
    <row r="8080" spans="1:7" x14ac:dyDescent="0.25">
      <c r="A8080" s="160" t="s">
        <v>9374</v>
      </c>
      <c r="B8080" s="160" t="s">
        <v>9383</v>
      </c>
      <c r="E8080" s="227">
        <v>43373</v>
      </c>
      <c r="F8080" s="228">
        <v>2977566.07</v>
      </c>
      <c r="G8080" s="229">
        <v>0</v>
      </c>
    </row>
    <row r="8081" spans="1:7" x14ac:dyDescent="0.25">
      <c r="A8081" s="160" t="s">
        <v>9374</v>
      </c>
      <c r="B8081" s="160" t="s">
        <v>9384</v>
      </c>
      <c r="E8081" s="227">
        <v>43404</v>
      </c>
      <c r="F8081" s="228">
        <v>2972082.52</v>
      </c>
      <c r="G8081" s="229">
        <v>0</v>
      </c>
    </row>
    <row r="8082" spans="1:7" x14ac:dyDescent="0.25">
      <c r="A8082" s="160" t="s">
        <v>9374</v>
      </c>
      <c r="B8082" s="160" t="s">
        <v>9385</v>
      </c>
      <c r="E8082" s="227">
        <v>43434</v>
      </c>
      <c r="F8082" s="228">
        <v>2966598.97</v>
      </c>
      <c r="G8082" s="229">
        <v>0</v>
      </c>
    </row>
    <row r="8083" spans="1:7" x14ac:dyDescent="0.25">
      <c r="A8083" s="160" t="s">
        <v>9374</v>
      </c>
      <c r="B8083" s="160" t="s">
        <v>9386</v>
      </c>
      <c r="E8083" s="227">
        <v>43465</v>
      </c>
      <c r="F8083" s="228">
        <v>2426241.0099999998</v>
      </c>
      <c r="G8083" s="229">
        <v>0</v>
      </c>
    </row>
    <row r="8084" spans="1:7" x14ac:dyDescent="0.25">
      <c r="A8084" s="160" t="s">
        <v>9387</v>
      </c>
      <c r="B8084" s="160" t="s">
        <v>9388</v>
      </c>
      <c r="E8084" s="227">
        <v>43131</v>
      </c>
      <c r="F8084" s="228">
        <v>0</v>
      </c>
      <c r="G8084" s="229">
        <v>9.4999999999999998E-3</v>
      </c>
    </row>
    <row r="8085" spans="1:7" x14ac:dyDescent="0.25">
      <c r="A8085" s="160" t="s">
        <v>9387</v>
      </c>
      <c r="B8085" s="160" t="s">
        <v>9389</v>
      </c>
      <c r="E8085" s="227">
        <v>43159</v>
      </c>
      <c r="F8085" s="228">
        <v>0</v>
      </c>
      <c r="G8085" s="229">
        <v>9.4999999999999998E-3</v>
      </c>
    </row>
    <row r="8086" spans="1:7" x14ac:dyDescent="0.25">
      <c r="A8086" s="160" t="s">
        <v>9387</v>
      </c>
      <c r="B8086" s="160" t="s">
        <v>9390</v>
      </c>
      <c r="E8086" s="227">
        <v>43190</v>
      </c>
      <c r="F8086" s="228">
        <v>0</v>
      </c>
      <c r="G8086" s="229">
        <v>9.4999999999999998E-3</v>
      </c>
    </row>
    <row r="8087" spans="1:7" x14ac:dyDescent="0.25">
      <c r="A8087" s="160" t="s">
        <v>9387</v>
      </c>
      <c r="B8087" s="160" t="s">
        <v>9391</v>
      </c>
      <c r="E8087" s="227">
        <v>43220</v>
      </c>
      <c r="F8087" s="228">
        <v>0</v>
      </c>
      <c r="G8087" s="229">
        <v>9.4999999999999998E-3</v>
      </c>
    </row>
    <row r="8088" spans="1:7" x14ac:dyDescent="0.25">
      <c r="A8088" s="160" t="s">
        <v>9387</v>
      </c>
      <c r="B8088" s="160" t="s">
        <v>9392</v>
      </c>
      <c r="E8088" s="227">
        <v>43251</v>
      </c>
      <c r="F8088" s="228">
        <v>0</v>
      </c>
      <c r="G8088" s="229">
        <v>9.4999999999999998E-3</v>
      </c>
    </row>
    <row r="8089" spans="1:7" x14ac:dyDescent="0.25">
      <c r="A8089" s="160" t="s">
        <v>9387</v>
      </c>
      <c r="B8089" s="160" t="s">
        <v>9393</v>
      </c>
      <c r="E8089" s="227">
        <v>43281</v>
      </c>
      <c r="F8089" s="228">
        <v>0</v>
      </c>
      <c r="G8089" s="229">
        <v>9.4999999999999998E-3</v>
      </c>
    </row>
    <row r="8090" spans="1:7" x14ac:dyDescent="0.25">
      <c r="A8090" s="160" t="s">
        <v>9387</v>
      </c>
      <c r="B8090" s="160" t="s">
        <v>9394</v>
      </c>
      <c r="E8090" s="227">
        <v>43312</v>
      </c>
      <c r="F8090" s="228">
        <v>0</v>
      </c>
      <c r="G8090" s="229">
        <v>9.4999999999999998E-3</v>
      </c>
    </row>
    <row r="8091" spans="1:7" x14ac:dyDescent="0.25">
      <c r="A8091" s="160" t="s">
        <v>9387</v>
      </c>
      <c r="B8091" s="160" t="s">
        <v>9395</v>
      </c>
      <c r="E8091" s="227">
        <v>43343</v>
      </c>
      <c r="F8091" s="228">
        <v>0</v>
      </c>
      <c r="G8091" s="229">
        <v>9.4999999999999998E-3</v>
      </c>
    </row>
    <row r="8092" spans="1:7" x14ac:dyDescent="0.25">
      <c r="A8092" s="160" t="s">
        <v>9387</v>
      </c>
      <c r="B8092" s="160" t="s">
        <v>9396</v>
      </c>
      <c r="E8092" s="227">
        <v>43373</v>
      </c>
      <c r="F8092" s="228">
        <v>0</v>
      </c>
      <c r="G8092" s="229">
        <v>9.4999999999999998E-3</v>
      </c>
    </row>
    <row r="8093" spans="1:7" x14ac:dyDescent="0.25">
      <c r="A8093" s="160" t="s">
        <v>9387</v>
      </c>
      <c r="B8093" s="160" t="s">
        <v>9397</v>
      </c>
      <c r="E8093" s="227">
        <v>43404</v>
      </c>
      <c r="F8093" s="228">
        <v>0</v>
      </c>
      <c r="G8093" s="229">
        <v>9.4999999999999998E-3</v>
      </c>
    </row>
    <row r="8094" spans="1:7" x14ac:dyDescent="0.25">
      <c r="A8094" s="160" t="s">
        <v>9387</v>
      </c>
      <c r="B8094" s="160" t="s">
        <v>9398</v>
      </c>
      <c r="E8094" s="227">
        <v>43434</v>
      </c>
      <c r="F8094" s="228">
        <v>0</v>
      </c>
      <c r="G8094" s="229">
        <v>9.4999999999999998E-3</v>
      </c>
    </row>
    <row r="8095" spans="1:7" x14ac:dyDescent="0.25">
      <c r="A8095" s="160" t="s">
        <v>9387</v>
      </c>
      <c r="B8095" s="160" t="s">
        <v>9399</v>
      </c>
      <c r="E8095" s="227">
        <v>43465</v>
      </c>
      <c r="F8095" s="228">
        <v>0</v>
      </c>
      <c r="G8095" s="229">
        <v>9.4999999999999998E-3</v>
      </c>
    </row>
    <row r="8096" spans="1:7" x14ac:dyDescent="0.25">
      <c r="A8096" s="160" t="s">
        <v>9400</v>
      </c>
      <c r="B8096" s="160" t="s">
        <v>9401</v>
      </c>
      <c r="E8096" s="227">
        <v>43131</v>
      </c>
      <c r="F8096" s="228">
        <v>0</v>
      </c>
      <c r="G8096" s="229">
        <v>0</v>
      </c>
    </row>
    <row r="8097" spans="1:7" x14ac:dyDescent="0.25">
      <c r="A8097" s="160" t="s">
        <v>9400</v>
      </c>
      <c r="B8097" s="160" t="s">
        <v>9402</v>
      </c>
      <c r="E8097" s="227">
        <v>43159</v>
      </c>
      <c r="F8097" s="228">
        <v>0</v>
      </c>
      <c r="G8097" s="229">
        <v>0</v>
      </c>
    </row>
    <row r="8098" spans="1:7" x14ac:dyDescent="0.25">
      <c r="A8098" s="160" t="s">
        <v>9400</v>
      </c>
      <c r="B8098" s="160" t="s">
        <v>9403</v>
      </c>
      <c r="E8098" s="227">
        <v>43190</v>
      </c>
      <c r="F8098" s="228">
        <v>0</v>
      </c>
      <c r="G8098" s="229">
        <v>0</v>
      </c>
    </row>
    <row r="8099" spans="1:7" x14ac:dyDescent="0.25">
      <c r="A8099" s="160" t="s">
        <v>9400</v>
      </c>
      <c r="B8099" s="160" t="s">
        <v>9404</v>
      </c>
      <c r="E8099" s="227">
        <v>43220</v>
      </c>
      <c r="F8099" s="228">
        <v>0</v>
      </c>
      <c r="G8099" s="229">
        <v>0</v>
      </c>
    </row>
    <row r="8100" spans="1:7" x14ac:dyDescent="0.25">
      <c r="A8100" s="160" t="s">
        <v>9400</v>
      </c>
      <c r="B8100" s="160" t="s">
        <v>9405</v>
      </c>
      <c r="E8100" s="227">
        <v>43251</v>
      </c>
      <c r="F8100" s="228">
        <v>0</v>
      </c>
      <c r="G8100" s="229">
        <v>0</v>
      </c>
    </row>
    <row r="8101" spans="1:7" x14ac:dyDescent="0.25">
      <c r="A8101" s="160" t="s">
        <v>9400</v>
      </c>
      <c r="B8101" s="160" t="s">
        <v>9406</v>
      </c>
      <c r="E8101" s="227">
        <v>43281</v>
      </c>
      <c r="F8101" s="228">
        <v>0</v>
      </c>
      <c r="G8101" s="229">
        <v>0</v>
      </c>
    </row>
    <row r="8102" spans="1:7" x14ac:dyDescent="0.25">
      <c r="A8102" s="160" t="s">
        <v>9400</v>
      </c>
      <c r="B8102" s="160" t="s">
        <v>9407</v>
      </c>
      <c r="E8102" s="227">
        <v>43312</v>
      </c>
      <c r="F8102" s="228">
        <v>0</v>
      </c>
      <c r="G8102" s="229">
        <v>0</v>
      </c>
    </row>
    <row r="8103" spans="1:7" x14ac:dyDescent="0.25">
      <c r="A8103" s="160" t="s">
        <v>9400</v>
      </c>
      <c r="B8103" s="160" t="s">
        <v>9408</v>
      </c>
      <c r="E8103" s="227">
        <v>43343</v>
      </c>
      <c r="F8103" s="228">
        <v>0</v>
      </c>
      <c r="G8103" s="229">
        <v>0</v>
      </c>
    </row>
    <row r="8104" spans="1:7" x14ac:dyDescent="0.25">
      <c r="A8104" s="160" t="s">
        <v>9400</v>
      </c>
      <c r="B8104" s="160" t="s">
        <v>9409</v>
      </c>
      <c r="E8104" s="227">
        <v>43373</v>
      </c>
      <c r="F8104" s="228">
        <v>0</v>
      </c>
      <c r="G8104" s="229">
        <v>0</v>
      </c>
    </row>
    <row r="8105" spans="1:7" x14ac:dyDescent="0.25">
      <c r="A8105" s="160" t="s">
        <v>9400</v>
      </c>
      <c r="B8105" s="160" t="s">
        <v>9410</v>
      </c>
      <c r="E8105" s="227">
        <v>43404</v>
      </c>
      <c r="F8105" s="228">
        <v>0</v>
      </c>
      <c r="G8105" s="229">
        <v>0</v>
      </c>
    </row>
    <row r="8106" spans="1:7" x14ac:dyDescent="0.25">
      <c r="A8106" s="160" t="s">
        <v>9400</v>
      </c>
      <c r="B8106" s="160" t="s">
        <v>9411</v>
      </c>
      <c r="E8106" s="227">
        <v>43434</v>
      </c>
      <c r="F8106" s="228">
        <v>0</v>
      </c>
      <c r="G8106" s="229">
        <v>0</v>
      </c>
    </row>
    <row r="8107" spans="1:7" x14ac:dyDescent="0.25">
      <c r="A8107" s="160" t="s">
        <v>9400</v>
      </c>
      <c r="B8107" s="160" t="s">
        <v>9412</v>
      </c>
      <c r="E8107" s="227">
        <v>43465</v>
      </c>
      <c r="F8107" s="228">
        <v>0</v>
      </c>
      <c r="G8107" s="229">
        <v>0</v>
      </c>
    </row>
    <row r="8108" spans="1:7" x14ac:dyDescent="0.25">
      <c r="A8108" s="160" t="s">
        <v>9413</v>
      </c>
      <c r="B8108" s="160" t="s">
        <v>9414</v>
      </c>
      <c r="E8108" s="227">
        <v>43131</v>
      </c>
      <c r="F8108" s="228">
        <v>0</v>
      </c>
      <c r="G8108" s="229">
        <v>9.4999999999999998E-3</v>
      </c>
    </row>
    <row r="8109" spans="1:7" x14ac:dyDescent="0.25">
      <c r="A8109" s="160" t="s">
        <v>9413</v>
      </c>
      <c r="B8109" s="160" t="s">
        <v>9415</v>
      </c>
      <c r="E8109" s="227">
        <v>43159</v>
      </c>
      <c r="F8109" s="228">
        <v>0</v>
      </c>
      <c r="G8109" s="229">
        <v>9.4999999999999998E-3</v>
      </c>
    </row>
    <row r="8110" spans="1:7" x14ac:dyDescent="0.25">
      <c r="A8110" s="160" t="s">
        <v>9413</v>
      </c>
      <c r="B8110" s="160" t="s">
        <v>9416</v>
      </c>
      <c r="E8110" s="227">
        <v>43190</v>
      </c>
      <c r="F8110" s="228">
        <v>0</v>
      </c>
      <c r="G8110" s="229">
        <v>9.4999999999999998E-3</v>
      </c>
    </row>
    <row r="8111" spans="1:7" x14ac:dyDescent="0.25">
      <c r="A8111" s="160" t="s">
        <v>9413</v>
      </c>
      <c r="B8111" s="160" t="s">
        <v>9417</v>
      </c>
      <c r="E8111" s="227">
        <v>43220</v>
      </c>
      <c r="F8111" s="228">
        <v>0</v>
      </c>
      <c r="G8111" s="229">
        <v>9.4999999999999998E-3</v>
      </c>
    </row>
    <row r="8112" spans="1:7" x14ac:dyDescent="0.25">
      <c r="A8112" s="160" t="s">
        <v>9413</v>
      </c>
      <c r="B8112" s="160" t="s">
        <v>9418</v>
      </c>
      <c r="E8112" s="227">
        <v>43251</v>
      </c>
      <c r="F8112" s="228">
        <v>0</v>
      </c>
      <c r="G8112" s="229">
        <v>9.4999999999999998E-3</v>
      </c>
    </row>
    <row r="8113" spans="1:7" x14ac:dyDescent="0.25">
      <c r="A8113" s="160" t="s">
        <v>9413</v>
      </c>
      <c r="B8113" s="160" t="s">
        <v>9419</v>
      </c>
      <c r="E8113" s="227">
        <v>43281</v>
      </c>
      <c r="F8113" s="228">
        <v>0</v>
      </c>
      <c r="G8113" s="229">
        <v>9.4999999999999998E-3</v>
      </c>
    </row>
    <row r="8114" spans="1:7" x14ac:dyDescent="0.25">
      <c r="A8114" s="160" t="s">
        <v>9413</v>
      </c>
      <c r="B8114" s="160" t="s">
        <v>9420</v>
      </c>
      <c r="E8114" s="227">
        <v>43312</v>
      </c>
      <c r="F8114" s="228">
        <v>0</v>
      </c>
      <c r="G8114" s="229">
        <v>9.4999999999999998E-3</v>
      </c>
    </row>
    <row r="8115" spans="1:7" x14ac:dyDescent="0.25">
      <c r="A8115" s="160" t="s">
        <v>9413</v>
      </c>
      <c r="B8115" s="160" t="s">
        <v>9421</v>
      </c>
      <c r="E8115" s="227">
        <v>43343</v>
      </c>
      <c r="F8115" s="228">
        <v>0</v>
      </c>
      <c r="G8115" s="229">
        <v>9.4999999999999998E-3</v>
      </c>
    </row>
    <row r="8116" spans="1:7" x14ac:dyDescent="0.25">
      <c r="A8116" s="160" t="s">
        <v>9413</v>
      </c>
      <c r="B8116" s="160" t="s">
        <v>9422</v>
      </c>
      <c r="E8116" s="227">
        <v>43373</v>
      </c>
      <c r="F8116" s="228">
        <v>0</v>
      </c>
      <c r="G8116" s="229">
        <v>9.4999999999999998E-3</v>
      </c>
    </row>
    <row r="8117" spans="1:7" x14ac:dyDescent="0.25">
      <c r="A8117" s="160" t="s">
        <v>9413</v>
      </c>
      <c r="B8117" s="160" t="s">
        <v>9423</v>
      </c>
      <c r="E8117" s="227">
        <v>43404</v>
      </c>
      <c r="F8117" s="228">
        <v>0</v>
      </c>
      <c r="G8117" s="229">
        <v>9.4999999999999998E-3</v>
      </c>
    </row>
    <row r="8118" spans="1:7" x14ac:dyDescent="0.25">
      <c r="A8118" s="160" t="s">
        <v>9413</v>
      </c>
      <c r="B8118" s="160" t="s">
        <v>9424</v>
      </c>
      <c r="E8118" s="227">
        <v>43434</v>
      </c>
      <c r="F8118" s="228">
        <v>0</v>
      </c>
      <c r="G8118" s="229">
        <v>9.4999999999999998E-3</v>
      </c>
    </row>
    <row r="8119" spans="1:7" x14ac:dyDescent="0.25">
      <c r="A8119" s="160" t="s">
        <v>9413</v>
      </c>
      <c r="B8119" s="160" t="s">
        <v>9425</v>
      </c>
      <c r="E8119" s="227">
        <v>43465</v>
      </c>
      <c r="F8119" s="228">
        <v>0</v>
      </c>
      <c r="G8119" s="229">
        <v>9.4999999999999998E-3</v>
      </c>
    </row>
    <row r="8120" spans="1:7" x14ac:dyDescent="0.25">
      <c r="A8120" s="160" t="s">
        <v>9426</v>
      </c>
      <c r="B8120" s="160" t="s">
        <v>9427</v>
      </c>
      <c r="E8120" s="227">
        <v>43131</v>
      </c>
      <c r="F8120" s="228">
        <v>0</v>
      </c>
      <c r="G8120" s="229">
        <v>9.4999999999999998E-3</v>
      </c>
    </row>
    <row r="8121" spans="1:7" x14ac:dyDescent="0.25">
      <c r="A8121" s="160" t="s">
        <v>9426</v>
      </c>
      <c r="B8121" s="160" t="s">
        <v>9428</v>
      </c>
      <c r="E8121" s="227">
        <v>43159</v>
      </c>
      <c r="F8121" s="228">
        <v>0</v>
      </c>
      <c r="G8121" s="229">
        <v>9.4999999999999998E-3</v>
      </c>
    </row>
    <row r="8122" spans="1:7" x14ac:dyDescent="0.25">
      <c r="A8122" s="160" t="s">
        <v>9426</v>
      </c>
      <c r="B8122" s="160" t="s">
        <v>9429</v>
      </c>
      <c r="E8122" s="227">
        <v>43190</v>
      </c>
      <c r="F8122" s="228">
        <v>0</v>
      </c>
      <c r="G8122" s="229">
        <v>9.4999999999999998E-3</v>
      </c>
    </row>
    <row r="8123" spans="1:7" x14ac:dyDescent="0.25">
      <c r="A8123" s="160" t="s">
        <v>9426</v>
      </c>
      <c r="B8123" s="160" t="s">
        <v>9430</v>
      </c>
      <c r="E8123" s="227">
        <v>43220</v>
      </c>
      <c r="F8123" s="228">
        <v>0</v>
      </c>
      <c r="G8123" s="229">
        <v>9.4999999999999998E-3</v>
      </c>
    </row>
    <row r="8124" spans="1:7" x14ac:dyDescent="0.25">
      <c r="A8124" s="160" t="s">
        <v>9426</v>
      </c>
      <c r="B8124" s="160" t="s">
        <v>9431</v>
      </c>
      <c r="E8124" s="227">
        <v>43251</v>
      </c>
      <c r="F8124" s="228">
        <v>0</v>
      </c>
      <c r="G8124" s="229">
        <v>9.4999999999999998E-3</v>
      </c>
    </row>
    <row r="8125" spans="1:7" x14ac:dyDescent="0.25">
      <c r="A8125" s="160" t="s">
        <v>9426</v>
      </c>
      <c r="B8125" s="160" t="s">
        <v>9432</v>
      </c>
      <c r="E8125" s="227">
        <v>43281</v>
      </c>
      <c r="F8125" s="228">
        <v>0</v>
      </c>
      <c r="G8125" s="229">
        <v>9.4999999999999998E-3</v>
      </c>
    </row>
    <row r="8126" spans="1:7" x14ac:dyDescent="0.25">
      <c r="A8126" s="160" t="s">
        <v>9426</v>
      </c>
      <c r="B8126" s="160" t="s">
        <v>9433</v>
      </c>
      <c r="E8126" s="227">
        <v>43312</v>
      </c>
      <c r="F8126" s="228">
        <v>0</v>
      </c>
      <c r="G8126" s="229">
        <v>9.4999999999999998E-3</v>
      </c>
    </row>
    <row r="8127" spans="1:7" x14ac:dyDescent="0.25">
      <c r="A8127" s="160" t="s">
        <v>9426</v>
      </c>
      <c r="B8127" s="160" t="s">
        <v>9434</v>
      </c>
      <c r="E8127" s="227">
        <v>43343</v>
      </c>
      <c r="F8127" s="228">
        <v>0</v>
      </c>
      <c r="G8127" s="229">
        <v>9.4999999999999998E-3</v>
      </c>
    </row>
    <row r="8128" spans="1:7" x14ac:dyDescent="0.25">
      <c r="A8128" s="160" t="s">
        <v>9426</v>
      </c>
      <c r="B8128" s="160" t="s">
        <v>9435</v>
      </c>
      <c r="E8128" s="227">
        <v>43373</v>
      </c>
      <c r="F8128" s="228">
        <v>0</v>
      </c>
      <c r="G8128" s="229">
        <v>9.4999999999999998E-3</v>
      </c>
    </row>
    <row r="8129" spans="1:7" x14ac:dyDescent="0.25">
      <c r="A8129" s="160" t="s">
        <v>9426</v>
      </c>
      <c r="B8129" s="160" t="s">
        <v>9436</v>
      </c>
      <c r="E8129" s="227">
        <v>43404</v>
      </c>
      <c r="F8129" s="228">
        <v>0</v>
      </c>
      <c r="G8129" s="229">
        <v>9.4999999999999998E-3</v>
      </c>
    </row>
    <row r="8130" spans="1:7" x14ac:dyDescent="0.25">
      <c r="A8130" s="160" t="s">
        <v>9426</v>
      </c>
      <c r="B8130" s="160" t="s">
        <v>9437</v>
      </c>
      <c r="E8130" s="227">
        <v>43434</v>
      </c>
      <c r="F8130" s="228">
        <v>0</v>
      </c>
      <c r="G8130" s="229">
        <v>9.4999999999999998E-3</v>
      </c>
    </row>
    <row r="8131" spans="1:7" x14ac:dyDescent="0.25">
      <c r="A8131" s="160" t="s">
        <v>9426</v>
      </c>
      <c r="B8131" s="160" t="s">
        <v>9438</v>
      </c>
      <c r="E8131" s="227">
        <v>43465</v>
      </c>
      <c r="F8131" s="228">
        <v>0</v>
      </c>
      <c r="G8131" s="229">
        <v>9.4999999999999998E-3</v>
      </c>
    </row>
    <row r="8132" spans="1:7" x14ac:dyDescent="0.25">
      <c r="A8132" s="160" t="s">
        <v>9439</v>
      </c>
      <c r="B8132" s="160" t="s">
        <v>9440</v>
      </c>
      <c r="E8132" s="227">
        <v>43131</v>
      </c>
      <c r="F8132" s="228">
        <v>0</v>
      </c>
      <c r="G8132" s="229">
        <v>9.4999999999999998E-3</v>
      </c>
    </row>
    <row r="8133" spans="1:7" x14ac:dyDescent="0.25">
      <c r="A8133" s="160" t="s">
        <v>9439</v>
      </c>
      <c r="B8133" s="160" t="s">
        <v>9441</v>
      </c>
      <c r="E8133" s="227">
        <v>43159</v>
      </c>
      <c r="F8133" s="228">
        <v>0</v>
      </c>
      <c r="G8133" s="229">
        <v>9.4999999999999998E-3</v>
      </c>
    </row>
    <row r="8134" spans="1:7" x14ac:dyDescent="0.25">
      <c r="A8134" s="160" t="s">
        <v>9439</v>
      </c>
      <c r="B8134" s="160" t="s">
        <v>9442</v>
      </c>
      <c r="E8134" s="227">
        <v>43190</v>
      </c>
      <c r="F8134" s="228">
        <v>0</v>
      </c>
      <c r="G8134" s="229">
        <v>9.4999999999999998E-3</v>
      </c>
    </row>
    <row r="8135" spans="1:7" x14ac:dyDescent="0.25">
      <c r="A8135" s="160" t="s">
        <v>9439</v>
      </c>
      <c r="B8135" s="160" t="s">
        <v>9443</v>
      </c>
      <c r="E8135" s="227">
        <v>43220</v>
      </c>
      <c r="F8135" s="228">
        <v>0</v>
      </c>
      <c r="G8135" s="229">
        <v>9.4999999999999998E-3</v>
      </c>
    </row>
    <row r="8136" spans="1:7" x14ac:dyDescent="0.25">
      <c r="A8136" s="160" t="s">
        <v>9439</v>
      </c>
      <c r="B8136" s="160" t="s">
        <v>9444</v>
      </c>
      <c r="E8136" s="227">
        <v>43251</v>
      </c>
      <c r="F8136" s="228">
        <v>0</v>
      </c>
      <c r="G8136" s="229">
        <v>9.4999999999999998E-3</v>
      </c>
    </row>
    <row r="8137" spans="1:7" x14ac:dyDescent="0.25">
      <c r="A8137" s="160" t="s">
        <v>9439</v>
      </c>
      <c r="B8137" s="160" t="s">
        <v>9445</v>
      </c>
      <c r="E8137" s="227">
        <v>43281</v>
      </c>
      <c r="F8137" s="228">
        <v>0</v>
      </c>
      <c r="G8137" s="229">
        <v>9.4999999999999998E-3</v>
      </c>
    </row>
    <row r="8138" spans="1:7" x14ac:dyDescent="0.25">
      <c r="A8138" s="160" t="s">
        <v>9439</v>
      </c>
      <c r="B8138" s="160" t="s">
        <v>9446</v>
      </c>
      <c r="E8138" s="227">
        <v>43312</v>
      </c>
      <c r="F8138" s="228">
        <v>0</v>
      </c>
      <c r="G8138" s="229">
        <v>9.4999999999999998E-3</v>
      </c>
    </row>
    <row r="8139" spans="1:7" x14ac:dyDescent="0.25">
      <c r="A8139" s="160" t="s">
        <v>9439</v>
      </c>
      <c r="B8139" s="160" t="s">
        <v>9447</v>
      </c>
      <c r="E8139" s="227">
        <v>43343</v>
      </c>
      <c r="F8139" s="228">
        <v>0</v>
      </c>
      <c r="G8139" s="229">
        <v>9.4999999999999998E-3</v>
      </c>
    </row>
    <row r="8140" spans="1:7" x14ac:dyDescent="0.25">
      <c r="A8140" s="160" t="s">
        <v>9439</v>
      </c>
      <c r="B8140" s="160" t="s">
        <v>9448</v>
      </c>
      <c r="E8140" s="227">
        <v>43373</v>
      </c>
      <c r="F8140" s="228">
        <v>0</v>
      </c>
      <c r="G8140" s="229">
        <v>9.4999999999999998E-3</v>
      </c>
    </row>
    <row r="8141" spans="1:7" x14ac:dyDescent="0.25">
      <c r="A8141" s="160" t="s">
        <v>9439</v>
      </c>
      <c r="B8141" s="160" t="s">
        <v>9449</v>
      </c>
      <c r="E8141" s="227">
        <v>43404</v>
      </c>
      <c r="F8141" s="228">
        <v>0</v>
      </c>
      <c r="G8141" s="229">
        <v>9.4999999999999998E-3</v>
      </c>
    </row>
    <row r="8142" spans="1:7" x14ac:dyDescent="0.25">
      <c r="A8142" s="160" t="s">
        <v>9439</v>
      </c>
      <c r="B8142" s="160" t="s">
        <v>9450</v>
      </c>
      <c r="E8142" s="227">
        <v>43434</v>
      </c>
      <c r="F8142" s="228">
        <v>0</v>
      </c>
      <c r="G8142" s="229">
        <v>9.4999999999999998E-3</v>
      </c>
    </row>
    <row r="8143" spans="1:7" x14ac:dyDescent="0.25">
      <c r="A8143" s="160" t="s">
        <v>9439</v>
      </c>
      <c r="B8143" s="160" t="s">
        <v>9451</v>
      </c>
      <c r="E8143" s="227">
        <v>43465</v>
      </c>
      <c r="F8143" s="228">
        <v>0</v>
      </c>
      <c r="G8143" s="229">
        <v>9.4999999999999998E-3</v>
      </c>
    </row>
    <row r="8144" spans="1:7" x14ac:dyDescent="0.25">
      <c r="A8144" s="160" t="s">
        <v>9452</v>
      </c>
      <c r="B8144" s="160" t="s">
        <v>9453</v>
      </c>
      <c r="E8144" s="227">
        <v>43131</v>
      </c>
      <c r="F8144" s="228">
        <v>0</v>
      </c>
      <c r="G8144" s="229">
        <v>9.4999999999999998E-3</v>
      </c>
    </row>
    <row r="8145" spans="1:7" x14ac:dyDescent="0.25">
      <c r="A8145" s="160" t="s">
        <v>9452</v>
      </c>
      <c r="B8145" s="160" t="s">
        <v>9454</v>
      </c>
      <c r="E8145" s="227">
        <v>43159</v>
      </c>
      <c r="F8145" s="228">
        <v>0</v>
      </c>
      <c r="G8145" s="229">
        <v>9.4999999999999998E-3</v>
      </c>
    </row>
    <row r="8146" spans="1:7" x14ac:dyDescent="0.25">
      <c r="A8146" s="160" t="s">
        <v>9452</v>
      </c>
      <c r="B8146" s="160" t="s">
        <v>9455</v>
      </c>
      <c r="E8146" s="227">
        <v>43190</v>
      </c>
      <c r="F8146" s="228">
        <v>0</v>
      </c>
      <c r="G8146" s="229">
        <v>9.4999999999999998E-3</v>
      </c>
    </row>
    <row r="8147" spans="1:7" x14ac:dyDescent="0.25">
      <c r="A8147" s="160" t="s">
        <v>9452</v>
      </c>
      <c r="B8147" s="160" t="s">
        <v>9456</v>
      </c>
      <c r="E8147" s="227">
        <v>43220</v>
      </c>
      <c r="F8147" s="228">
        <v>0</v>
      </c>
      <c r="G8147" s="229">
        <v>9.4999999999999998E-3</v>
      </c>
    </row>
    <row r="8148" spans="1:7" x14ac:dyDescent="0.25">
      <c r="A8148" s="160" t="s">
        <v>9452</v>
      </c>
      <c r="B8148" s="160" t="s">
        <v>9457</v>
      </c>
      <c r="E8148" s="227">
        <v>43251</v>
      </c>
      <c r="F8148" s="228">
        <v>0</v>
      </c>
      <c r="G8148" s="229">
        <v>9.4999999999999998E-3</v>
      </c>
    </row>
    <row r="8149" spans="1:7" x14ac:dyDescent="0.25">
      <c r="A8149" s="160" t="s">
        <v>9452</v>
      </c>
      <c r="B8149" s="160" t="s">
        <v>9458</v>
      </c>
      <c r="E8149" s="227">
        <v>43281</v>
      </c>
      <c r="F8149" s="228">
        <v>0</v>
      </c>
      <c r="G8149" s="229">
        <v>9.4999999999999998E-3</v>
      </c>
    </row>
    <row r="8150" spans="1:7" x14ac:dyDescent="0.25">
      <c r="A8150" s="160" t="s">
        <v>9452</v>
      </c>
      <c r="B8150" s="160" t="s">
        <v>9459</v>
      </c>
      <c r="E8150" s="227">
        <v>43312</v>
      </c>
      <c r="F8150" s="228">
        <v>0</v>
      </c>
      <c r="G8150" s="229">
        <v>9.4999999999999998E-3</v>
      </c>
    </row>
    <row r="8151" spans="1:7" x14ac:dyDescent="0.25">
      <c r="A8151" s="160" t="s">
        <v>9452</v>
      </c>
      <c r="B8151" s="160" t="s">
        <v>9460</v>
      </c>
      <c r="E8151" s="227">
        <v>43343</v>
      </c>
      <c r="F8151" s="228">
        <v>0</v>
      </c>
      <c r="G8151" s="229">
        <v>9.4999999999999998E-3</v>
      </c>
    </row>
    <row r="8152" spans="1:7" x14ac:dyDescent="0.25">
      <c r="A8152" s="160" t="s">
        <v>9452</v>
      </c>
      <c r="B8152" s="160" t="s">
        <v>9461</v>
      </c>
      <c r="E8152" s="227">
        <v>43373</v>
      </c>
      <c r="F8152" s="228">
        <v>0</v>
      </c>
      <c r="G8152" s="229">
        <v>9.4999999999999998E-3</v>
      </c>
    </row>
    <row r="8153" spans="1:7" x14ac:dyDescent="0.25">
      <c r="A8153" s="160" t="s">
        <v>9452</v>
      </c>
      <c r="B8153" s="160" t="s">
        <v>9462</v>
      </c>
      <c r="E8153" s="227">
        <v>43404</v>
      </c>
      <c r="F8153" s="228">
        <v>0</v>
      </c>
      <c r="G8153" s="229">
        <v>9.4999999999999998E-3</v>
      </c>
    </row>
    <row r="8154" spans="1:7" x14ac:dyDescent="0.25">
      <c r="A8154" s="160" t="s">
        <v>9452</v>
      </c>
      <c r="B8154" s="160" t="s">
        <v>9463</v>
      </c>
      <c r="E8154" s="227">
        <v>43434</v>
      </c>
      <c r="F8154" s="228">
        <v>0</v>
      </c>
      <c r="G8154" s="229">
        <v>9.4999999999999998E-3</v>
      </c>
    </row>
    <row r="8155" spans="1:7" x14ac:dyDescent="0.25">
      <c r="A8155" s="160" t="s">
        <v>9452</v>
      </c>
      <c r="B8155" s="160" t="s">
        <v>9464</v>
      </c>
      <c r="E8155" s="227">
        <v>43465</v>
      </c>
      <c r="F8155" s="228">
        <v>0</v>
      </c>
      <c r="G8155" s="229">
        <v>9.4999999999999998E-3</v>
      </c>
    </row>
    <row r="8156" spans="1:7" x14ac:dyDescent="0.25">
      <c r="A8156" s="160" t="s">
        <v>9465</v>
      </c>
      <c r="B8156" s="160" t="s">
        <v>9466</v>
      </c>
      <c r="E8156" s="227">
        <v>43131</v>
      </c>
      <c r="F8156" s="228">
        <v>0</v>
      </c>
      <c r="G8156" s="229">
        <v>9.4999999999999998E-3</v>
      </c>
    </row>
    <row r="8157" spans="1:7" x14ac:dyDescent="0.25">
      <c r="A8157" s="160" t="s">
        <v>9465</v>
      </c>
      <c r="B8157" s="160" t="s">
        <v>9467</v>
      </c>
      <c r="E8157" s="227">
        <v>43159</v>
      </c>
      <c r="F8157" s="228">
        <v>0</v>
      </c>
      <c r="G8157" s="229">
        <v>9.4999999999999998E-3</v>
      </c>
    </row>
    <row r="8158" spans="1:7" x14ac:dyDescent="0.25">
      <c r="A8158" s="160" t="s">
        <v>9465</v>
      </c>
      <c r="B8158" s="160" t="s">
        <v>9468</v>
      </c>
      <c r="E8158" s="227">
        <v>43190</v>
      </c>
      <c r="F8158" s="228">
        <v>0</v>
      </c>
      <c r="G8158" s="229">
        <v>9.4999999999999998E-3</v>
      </c>
    </row>
    <row r="8159" spans="1:7" x14ac:dyDescent="0.25">
      <c r="A8159" s="160" t="s">
        <v>9465</v>
      </c>
      <c r="B8159" s="160" t="s">
        <v>9469</v>
      </c>
      <c r="E8159" s="227">
        <v>43220</v>
      </c>
      <c r="F8159" s="228">
        <v>0</v>
      </c>
      <c r="G8159" s="229">
        <v>9.4999999999999998E-3</v>
      </c>
    </row>
    <row r="8160" spans="1:7" x14ac:dyDescent="0.25">
      <c r="A8160" s="160" t="s">
        <v>9465</v>
      </c>
      <c r="B8160" s="160" t="s">
        <v>9470</v>
      </c>
      <c r="E8160" s="227">
        <v>43251</v>
      </c>
      <c r="F8160" s="228">
        <v>0</v>
      </c>
      <c r="G8160" s="229">
        <v>9.4999999999999998E-3</v>
      </c>
    </row>
    <row r="8161" spans="1:7" x14ac:dyDescent="0.25">
      <c r="A8161" s="160" t="s">
        <v>9465</v>
      </c>
      <c r="B8161" s="160" t="s">
        <v>9471</v>
      </c>
      <c r="E8161" s="227">
        <v>43281</v>
      </c>
      <c r="F8161" s="228">
        <v>0</v>
      </c>
      <c r="G8161" s="229">
        <v>9.4999999999999998E-3</v>
      </c>
    </row>
    <row r="8162" spans="1:7" x14ac:dyDescent="0.25">
      <c r="A8162" s="160" t="s">
        <v>9465</v>
      </c>
      <c r="B8162" s="160" t="s">
        <v>9472</v>
      </c>
      <c r="E8162" s="227">
        <v>43312</v>
      </c>
      <c r="F8162" s="228">
        <v>0</v>
      </c>
      <c r="G8162" s="229">
        <v>9.4999999999999998E-3</v>
      </c>
    </row>
    <row r="8163" spans="1:7" x14ac:dyDescent="0.25">
      <c r="A8163" s="160" t="s">
        <v>9465</v>
      </c>
      <c r="B8163" s="160" t="s">
        <v>9473</v>
      </c>
      <c r="E8163" s="227">
        <v>43343</v>
      </c>
      <c r="F8163" s="228">
        <v>0</v>
      </c>
      <c r="G8163" s="229">
        <v>9.4999999999999998E-3</v>
      </c>
    </row>
    <row r="8164" spans="1:7" x14ac:dyDescent="0.25">
      <c r="A8164" s="160" t="s">
        <v>9465</v>
      </c>
      <c r="B8164" s="160" t="s">
        <v>9474</v>
      </c>
      <c r="E8164" s="227">
        <v>43373</v>
      </c>
      <c r="F8164" s="228">
        <v>0</v>
      </c>
      <c r="G8164" s="229">
        <v>9.4999999999999998E-3</v>
      </c>
    </row>
    <row r="8165" spans="1:7" x14ac:dyDescent="0.25">
      <c r="A8165" s="160" t="s">
        <v>9465</v>
      </c>
      <c r="B8165" s="160" t="s">
        <v>9475</v>
      </c>
      <c r="E8165" s="227">
        <v>43404</v>
      </c>
      <c r="F8165" s="228">
        <v>0</v>
      </c>
      <c r="G8165" s="229">
        <v>9.4999999999999998E-3</v>
      </c>
    </row>
    <row r="8166" spans="1:7" x14ac:dyDescent="0.25">
      <c r="A8166" s="160" t="s">
        <v>9465</v>
      </c>
      <c r="B8166" s="160" t="s">
        <v>9476</v>
      </c>
      <c r="E8166" s="227">
        <v>43434</v>
      </c>
      <c r="F8166" s="228">
        <v>0</v>
      </c>
      <c r="G8166" s="229">
        <v>9.4999999999999998E-3</v>
      </c>
    </row>
    <row r="8167" spans="1:7" x14ac:dyDescent="0.25">
      <c r="A8167" s="160" t="s">
        <v>9465</v>
      </c>
      <c r="B8167" s="160" t="s">
        <v>9477</v>
      </c>
      <c r="E8167" s="227">
        <v>43465</v>
      </c>
      <c r="F8167" s="228">
        <v>0</v>
      </c>
      <c r="G8167" s="229">
        <v>9.4999999999999998E-3</v>
      </c>
    </row>
    <row r="8168" spans="1:7" x14ac:dyDescent="0.25">
      <c r="A8168" s="160" t="s">
        <v>9478</v>
      </c>
      <c r="B8168" s="160" t="s">
        <v>9479</v>
      </c>
      <c r="E8168" s="227">
        <v>43131</v>
      </c>
      <c r="F8168" s="228">
        <v>0</v>
      </c>
      <c r="G8168" s="229">
        <v>9.4999999999999998E-3</v>
      </c>
    </row>
    <row r="8169" spans="1:7" x14ac:dyDescent="0.25">
      <c r="A8169" s="160" t="s">
        <v>9478</v>
      </c>
      <c r="B8169" s="160" t="s">
        <v>9480</v>
      </c>
      <c r="E8169" s="227">
        <v>43159</v>
      </c>
      <c r="F8169" s="228">
        <v>0</v>
      </c>
      <c r="G8169" s="229">
        <v>9.4999999999999998E-3</v>
      </c>
    </row>
    <row r="8170" spans="1:7" x14ac:dyDescent="0.25">
      <c r="A8170" s="160" t="s">
        <v>9478</v>
      </c>
      <c r="B8170" s="160" t="s">
        <v>9481</v>
      </c>
      <c r="E8170" s="227">
        <v>43190</v>
      </c>
      <c r="F8170" s="228">
        <v>0</v>
      </c>
      <c r="G8170" s="229">
        <v>9.4999999999999998E-3</v>
      </c>
    </row>
    <row r="8171" spans="1:7" x14ac:dyDescent="0.25">
      <c r="A8171" s="160" t="s">
        <v>9478</v>
      </c>
      <c r="B8171" s="160" t="s">
        <v>9482</v>
      </c>
      <c r="E8171" s="227">
        <v>43220</v>
      </c>
      <c r="F8171" s="228">
        <v>0</v>
      </c>
      <c r="G8171" s="229">
        <v>9.4999999999999998E-3</v>
      </c>
    </row>
    <row r="8172" spans="1:7" x14ac:dyDescent="0.25">
      <c r="A8172" s="160" t="s">
        <v>9478</v>
      </c>
      <c r="B8172" s="160" t="s">
        <v>9483</v>
      </c>
      <c r="E8172" s="227">
        <v>43251</v>
      </c>
      <c r="F8172" s="228">
        <v>0</v>
      </c>
      <c r="G8172" s="229">
        <v>9.4999999999999998E-3</v>
      </c>
    </row>
    <row r="8173" spans="1:7" x14ac:dyDescent="0.25">
      <c r="A8173" s="160" t="s">
        <v>9478</v>
      </c>
      <c r="B8173" s="160" t="s">
        <v>9484</v>
      </c>
      <c r="E8173" s="227">
        <v>43281</v>
      </c>
      <c r="F8173" s="228">
        <v>0</v>
      </c>
      <c r="G8173" s="229">
        <v>9.4999999999999998E-3</v>
      </c>
    </row>
    <row r="8174" spans="1:7" x14ac:dyDescent="0.25">
      <c r="A8174" s="160" t="s">
        <v>9478</v>
      </c>
      <c r="B8174" s="160" t="s">
        <v>9485</v>
      </c>
      <c r="E8174" s="227">
        <v>43312</v>
      </c>
      <c r="F8174" s="228">
        <v>0</v>
      </c>
      <c r="G8174" s="229">
        <v>9.4999999999999998E-3</v>
      </c>
    </row>
    <row r="8175" spans="1:7" x14ac:dyDescent="0.25">
      <c r="A8175" s="160" t="s">
        <v>9478</v>
      </c>
      <c r="B8175" s="160" t="s">
        <v>9486</v>
      </c>
      <c r="E8175" s="227">
        <v>43343</v>
      </c>
      <c r="F8175" s="228">
        <v>0</v>
      </c>
      <c r="G8175" s="229">
        <v>9.4999999999999998E-3</v>
      </c>
    </row>
    <row r="8176" spans="1:7" x14ac:dyDescent="0.25">
      <c r="A8176" s="160" t="s">
        <v>9478</v>
      </c>
      <c r="B8176" s="160" t="s">
        <v>9487</v>
      </c>
      <c r="E8176" s="227">
        <v>43373</v>
      </c>
      <c r="F8176" s="228">
        <v>0</v>
      </c>
      <c r="G8176" s="229">
        <v>9.4999999999999998E-3</v>
      </c>
    </row>
    <row r="8177" spans="1:7" x14ac:dyDescent="0.25">
      <c r="A8177" s="160" t="s">
        <v>9478</v>
      </c>
      <c r="B8177" s="160" t="s">
        <v>9488</v>
      </c>
      <c r="E8177" s="227">
        <v>43404</v>
      </c>
      <c r="F8177" s="228">
        <v>0</v>
      </c>
      <c r="G8177" s="229">
        <v>9.4999999999999998E-3</v>
      </c>
    </row>
    <row r="8178" spans="1:7" x14ac:dyDescent="0.25">
      <c r="A8178" s="160" t="s">
        <v>9478</v>
      </c>
      <c r="B8178" s="160" t="s">
        <v>9489</v>
      </c>
      <c r="E8178" s="227">
        <v>43434</v>
      </c>
      <c r="F8178" s="228">
        <v>0</v>
      </c>
      <c r="G8178" s="229">
        <v>9.4999999999999998E-3</v>
      </c>
    </row>
    <row r="8179" spans="1:7" x14ac:dyDescent="0.25">
      <c r="A8179" s="160" t="s">
        <v>9478</v>
      </c>
      <c r="B8179" s="160" t="s">
        <v>9490</v>
      </c>
      <c r="E8179" s="227">
        <v>43465</v>
      </c>
      <c r="F8179" s="228">
        <v>0</v>
      </c>
      <c r="G8179" s="229">
        <v>9.4999999999999998E-3</v>
      </c>
    </row>
    <row r="8180" spans="1:7" x14ac:dyDescent="0.25">
      <c r="A8180" s="160" t="s">
        <v>9491</v>
      </c>
      <c r="B8180" s="160" t="s">
        <v>9492</v>
      </c>
      <c r="E8180" s="227">
        <v>43131</v>
      </c>
      <c r="F8180" s="228">
        <v>0</v>
      </c>
      <c r="G8180" s="229">
        <v>9.4999999999999998E-3</v>
      </c>
    </row>
    <row r="8181" spans="1:7" x14ac:dyDescent="0.25">
      <c r="A8181" s="160" t="s">
        <v>9491</v>
      </c>
      <c r="B8181" s="160" t="s">
        <v>9493</v>
      </c>
      <c r="E8181" s="227">
        <v>43159</v>
      </c>
      <c r="F8181" s="228">
        <v>0</v>
      </c>
      <c r="G8181" s="229">
        <v>9.4999999999999998E-3</v>
      </c>
    </row>
    <row r="8182" spans="1:7" x14ac:dyDescent="0.25">
      <c r="A8182" s="160" t="s">
        <v>9491</v>
      </c>
      <c r="B8182" s="160" t="s">
        <v>9494</v>
      </c>
      <c r="E8182" s="227">
        <v>43190</v>
      </c>
      <c r="F8182" s="228">
        <v>0</v>
      </c>
      <c r="G8182" s="229">
        <v>9.4999999999999998E-3</v>
      </c>
    </row>
    <row r="8183" spans="1:7" x14ac:dyDescent="0.25">
      <c r="A8183" s="160" t="s">
        <v>9491</v>
      </c>
      <c r="B8183" s="160" t="s">
        <v>9495</v>
      </c>
      <c r="E8183" s="227">
        <v>43220</v>
      </c>
      <c r="F8183" s="228">
        <v>0</v>
      </c>
      <c r="G8183" s="229">
        <v>9.4999999999999998E-3</v>
      </c>
    </row>
    <row r="8184" spans="1:7" x14ac:dyDescent="0.25">
      <c r="A8184" s="160" t="s">
        <v>9491</v>
      </c>
      <c r="B8184" s="160" t="s">
        <v>9496</v>
      </c>
      <c r="E8184" s="227">
        <v>43251</v>
      </c>
      <c r="F8184" s="228">
        <v>0</v>
      </c>
      <c r="G8184" s="229">
        <v>9.4999999999999998E-3</v>
      </c>
    </row>
    <row r="8185" spans="1:7" x14ac:dyDescent="0.25">
      <c r="A8185" s="160" t="s">
        <v>9491</v>
      </c>
      <c r="B8185" s="160" t="s">
        <v>9497</v>
      </c>
      <c r="E8185" s="227">
        <v>43281</v>
      </c>
      <c r="F8185" s="228">
        <v>0</v>
      </c>
      <c r="G8185" s="229">
        <v>9.4999999999999998E-3</v>
      </c>
    </row>
    <row r="8186" spans="1:7" x14ac:dyDescent="0.25">
      <c r="A8186" s="160" t="s">
        <v>9491</v>
      </c>
      <c r="B8186" s="160" t="s">
        <v>9498</v>
      </c>
      <c r="E8186" s="227">
        <v>43312</v>
      </c>
      <c r="F8186" s="228">
        <v>0</v>
      </c>
      <c r="G8186" s="229">
        <v>9.4999999999999998E-3</v>
      </c>
    </row>
    <row r="8187" spans="1:7" x14ac:dyDescent="0.25">
      <c r="A8187" s="160" t="s">
        <v>9491</v>
      </c>
      <c r="B8187" s="160" t="s">
        <v>9499</v>
      </c>
      <c r="E8187" s="227">
        <v>43343</v>
      </c>
      <c r="F8187" s="228">
        <v>0</v>
      </c>
      <c r="G8187" s="229">
        <v>9.4999999999999998E-3</v>
      </c>
    </row>
    <row r="8188" spans="1:7" x14ac:dyDescent="0.25">
      <c r="A8188" s="160" t="s">
        <v>9491</v>
      </c>
      <c r="B8188" s="160" t="s">
        <v>9500</v>
      </c>
      <c r="E8188" s="227">
        <v>43373</v>
      </c>
      <c r="F8188" s="228">
        <v>0</v>
      </c>
      <c r="G8188" s="229">
        <v>9.4999999999999998E-3</v>
      </c>
    </row>
    <row r="8189" spans="1:7" x14ac:dyDescent="0.25">
      <c r="A8189" s="160" t="s">
        <v>9491</v>
      </c>
      <c r="B8189" s="160" t="s">
        <v>9501</v>
      </c>
      <c r="E8189" s="227">
        <v>43404</v>
      </c>
      <c r="F8189" s="228">
        <v>0</v>
      </c>
      <c r="G8189" s="229">
        <v>9.4999999999999998E-3</v>
      </c>
    </row>
    <row r="8190" spans="1:7" x14ac:dyDescent="0.25">
      <c r="A8190" s="160" t="s">
        <v>9491</v>
      </c>
      <c r="B8190" s="160" t="s">
        <v>9502</v>
      </c>
      <c r="E8190" s="227">
        <v>43434</v>
      </c>
      <c r="F8190" s="228">
        <v>0</v>
      </c>
      <c r="G8190" s="229">
        <v>9.4999999999999998E-3</v>
      </c>
    </row>
    <row r="8191" spans="1:7" x14ac:dyDescent="0.25">
      <c r="A8191" s="160" t="s">
        <v>9491</v>
      </c>
      <c r="B8191" s="160" t="s">
        <v>9503</v>
      </c>
      <c r="E8191" s="227">
        <v>43465</v>
      </c>
      <c r="F8191" s="228">
        <v>0</v>
      </c>
      <c r="G8191" s="229">
        <v>9.4999999999999998E-3</v>
      </c>
    </row>
    <row r="8192" spans="1:7" x14ac:dyDescent="0.25">
      <c r="A8192" s="160" t="s">
        <v>9504</v>
      </c>
      <c r="B8192" s="160" t="s">
        <v>9505</v>
      </c>
      <c r="E8192" s="227">
        <v>43131</v>
      </c>
      <c r="F8192" s="228">
        <v>0</v>
      </c>
      <c r="G8192" s="229">
        <v>9.4999999999999998E-3</v>
      </c>
    </row>
    <row r="8193" spans="1:7" x14ac:dyDescent="0.25">
      <c r="A8193" s="160" t="s">
        <v>9504</v>
      </c>
      <c r="B8193" s="160" t="s">
        <v>9506</v>
      </c>
      <c r="E8193" s="227">
        <v>43159</v>
      </c>
      <c r="F8193" s="228">
        <v>0</v>
      </c>
      <c r="G8193" s="229">
        <v>9.4999999999999998E-3</v>
      </c>
    </row>
    <row r="8194" spans="1:7" x14ac:dyDescent="0.25">
      <c r="A8194" s="160" t="s">
        <v>9504</v>
      </c>
      <c r="B8194" s="160" t="s">
        <v>9507</v>
      </c>
      <c r="E8194" s="227">
        <v>43190</v>
      </c>
      <c r="F8194" s="228">
        <v>0</v>
      </c>
      <c r="G8194" s="229">
        <v>9.4999999999999998E-3</v>
      </c>
    </row>
    <row r="8195" spans="1:7" x14ac:dyDescent="0.25">
      <c r="A8195" s="160" t="s">
        <v>9504</v>
      </c>
      <c r="B8195" s="160" t="s">
        <v>9508</v>
      </c>
      <c r="E8195" s="227">
        <v>43220</v>
      </c>
      <c r="F8195" s="228">
        <v>0</v>
      </c>
      <c r="G8195" s="229">
        <v>9.4999999999999998E-3</v>
      </c>
    </row>
    <row r="8196" spans="1:7" x14ac:dyDescent="0.25">
      <c r="A8196" s="160" t="s">
        <v>9504</v>
      </c>
      <c r="B8196" s="160" t="s">
        <v>9509</v>
      </c>
      <c r="E8196" s="227">
        <v>43251</v>
      </c>
      <c r="F8196" s="228">
        <v>0</v>
      </c>
      <c r="G8196" s="229">
        <v>9.4999999999999998E-3</v>
      </c>
    </row>
    <row r="8197" spans="1:7" x14ac:dyDescent="0.25">
      <c r="A8197" s="160" t="s">
        <v>9504</v>
      </c>
      <c r="B8197" s="160" t="s">
        <v>9510</v>
      </c>
      <c r="E8197" s="227">
        <v>43281</v>
      </c>
      <c r="F8197" s="228">
        <v>0</v>
      </c>
      <c r="G8197" s="229">
        <v>9.4999999999999998E-3</v>
      </c>
    </row>
    <row r="8198" spans="1:7" x14ac:dyDescent="0.25">
      <c r="A8198" s="160" t="s">
        <v>9504</v>
      </c>
      <c r="B8198" s="160" t="s">
        <v>9511</v>
      </c>
      <c r="E8198" s="227">
        <v>43312</v>
      </c>
      <c r="F8198" s="228">
        <v>0</v>
      </c>
      <c r="G8198" s="229">
        <v>9.4999999999999998E-3</v>
      </c>
    </row>
    <row r="8199" spans="1:7" x14ac:dyDescent="0.25">
      <c r="A8199" s="160" t="s">
        <v>9504</v>
      </c>
      <c r="B8199" s="160" t="s">
        <v>9512</v>
      </c>
      <c r="E8199" s="227">
        <v>43343</v>
      </c>
      <c r="F8199" s="228">
        <v>0</v>
      </c>
      <c r="G8199" s="229">
        <v>9.4999999999999998E-3</v>
      </c>
    </row>
    <row r="8200" spans="1:7" x14ac:dyDescent="0.25">
      <c r="A8200" s="160" t="s">
        <v>9504</v>
      </c>
      <c r="B8200" s="160" t="s">
        <v>9513</v>
      </c>
      <c r="E8200" s="227">
        <v>43373</v>
      </c>
      <c r="F8200" s="228">
        <v>0</v>
      </c>
      <c r="G8200" s="229">
        <v>9.4999999999999998E-3</v>
      </c>
    </row>
    <row r="8201" spans="1:7" x14ac:dyDescent="0.25">
      <c r="A8201" s="160" t="s">
        <v>9504</v>
      </c>
      <c r="B8201" s="160" t="s">
        <v>9514</v>
      </c>
      <c r="E8201" s="227">
        <v>43404</v>
      </c>
      <c r="F8201" s="228">
        <v>0</v>
      </c>
      <c r="G8201" s="229">
        <v>9.4999999999999998E-3</v>
      </c>
    </row>
    <row r="8202" spans="1:7" x14ac:dyDescent="0.25">
      <c r="A8202" s="160" t="s">
        <v>9504</v>
      </c>
      <c r="B8202" s="160" t="s">
        <v>9515</v>
      </c>
      <c r="E8202" s="227">
        <v>43434</v>
      </c>
      <c r="F8202" s="228">
        <v>0</v>
      </c>
      <c r="G8202" s="229">
        <v>9.4999999999999998E-3</v>
      </c>
    </row>
    <row r="8203" spans="1:7" x14ac:dyDescent="0.25">
      <c r="A8203" s="160" t="s">
        <v>9504</v>
      </c>
      <c r="B8203" s="160" t="s">
        <v>9516</v>
      </c>
      <c r="E8203" s="227">
        <v>43465</v>
      </c>
      <c r="F8203" s="228">
        <v>0</v>
      </c>
      <c r="G8203" s="229">
        <v>9.4999999999999998E-3</v>
      </c>
    </row>
    <row r="8204" spans="1:7" x14ac:dyDescent="0.25">
      <c r="A8204" s="160" t="s">
        <v>9517</v>
      </c>
      <c r="B8204" s="160" t="s">
        <v>9518</v>
      </c>
      <c r="E8204" s="227">
        <v>43131</v>
      </c>
      <c r="F8204" s="228">
        <v>0</v>
      </c>
      <c r="G8204" s="229">
        <v>9.4999999999999998E-3</v>
      </c>
    </row>
    <row r="8205" spans="1:7" x14ac:dyDescent="0.25">
      <c r="A8205" s="160" t="s">
        <v>9517</v>
      </c>
      <c r="B8205" s="160" t="s">
        <v>9519</v>
      </c>
      <c r="E8205" s="227">
        <v>43159</v>
      </c>
      <c r="F8205" s="228">
        <v>0</v>
      </c>
      <c r="G8205" s="229">
        <v>9.4999999999999998E-3</v>
      </c>
    </row>
    <row r="8206" spans="1:7" x14ac:dyDescent="0.25">
      <c r="A8206" s="160" t="s">
        <v>9517</v>
      </c>
      <c r="B8206" s="160" t="s">
        <v>9520</v>
      </c>
      <c r="E8206" s="227">
        <v>43190</v>
      </c>
      <c r="F8206" s="228">
        <v>0</v>
      </c>
      <c r="G8206" s="229">
        <v>9.4999999999999998E-3</v>
      </c>
    </row>
    <row r="8207" spans="1:7" x14ac:dyDescent="0.25">
      <c r="A8207" s="160" t="s">
        <v>9517</v>
      </c>
      <c r="B8207" s="160" t="s">
        <v>9521</v>
      </c>
      <c r="E8207" s="227">
        <v>43220</v>
      </c>
      <c r="F8207" s="228">
        <v>0</v>
      </c>
      <c r="G8207" s="229">
        <v>9.4999999999999998E-3</v>
      </c>
    </row>
    <row r="8208" spans="1:7" x14ac:dyDescent="0.25">
      <c r="A8208" s="160" t="s">
        <v>9517</v>
      </c>
      <c r="B8208" s="160" t="s">
        <v>9522</v>
      </c>
      <c r="E8208" s="227">
        <v>43251</v>
      </c>
      <c r="F8208" s="228">
        <v>0</v>
      </c>
      <c r="G8208" s="229">
        <v>9.4999999999999998E-3</v>
      </c>
    </row>
    <row r="8209" spans="1:7" x14ac:dyDescent="0.25">
      <c r="A8209" s="160" t="s">
        <v>9517</v>
      </c>
      <c r="B8209" s="160" t="s">
        <v>9523</v>
      </c>
      <c r="E8209" s="227">
        <v>43281</v>
      </c>
      <c r="F8209" s="228">
        <v>0</v>
      </c>
      <c r="G8209" s="229">
        <v>9.4999999999999998E-3</v>
      </c>
    </row>
    <row r="8210" spans="1:7" x14ac:dyDescent="0.25">
      <c r="A8210" s="160" t="s">
        <v>9517</v>
      </c>
      <c r="B8210" s="160" t="s">
        <v>9524</v>
      </c>
      <c r="E8210" s="227">
        <v>43312</v>
      </c>
      <c r="F8210" s="228">
        <v>0</v>
      </c>
      <c r="G8210" s="229">
        <v>9.4999999999999998E-3</v>
      </c>
    </row>
    <row r="8211" spans="1:7" x14ac:dyDescent="0.25">
      <c r="A8211" s="160" t="s">
        <v>9517</v>
      </c>
      <c r="B8211" s="160" t="s">
        <v>9525</v>
      </c>
      <c r="E8211" s="227">
        <v>43343</v>
      </c>
      <c r="F8211" s="228">
        <v>0</v>
      </c>
      <c r="G8211" s="229">
        <v>9.4999999999999998E-3</v>
      </c>
    </row>
    <row r="8212" spans="1:7" x14ac:dyDescent="0.25">
      <c r="A8212" s="160" t="s">
        <v>9517</v>
      </c>
      <c r="B8212" s="160" t="s">
        <v>9526</v>
      </c>
      <c r="E8212" s="227">
        <v>43373</v>
      </c>
      <c r="F8212" s="228">
        <v>0</v>
      </c>
      <c r="G8212" s="229">
        <v>9.4999999999999998E-3</v>
      </c>
    </row>
    <row r="8213" spans="1:7" x14ac:dyDescent="0.25">
      <c r="A8213" s="160" t="s">
        <v>9517</v>
      </c>
      <c r="B8213" s="160" t="s">
        <v>9527</v>
      </c>
      <c r="E8213" s="227">
        <v>43404</v>
      </c>
      <c r="F8213" s="228">
        <v>0</v>
      </c>
      <c r="G8213" s="229">
        <v>9.4999999999999998E-3</v>
      </c>
    </row>
    <row r="8214" spans="1:7" x14ac:dyDescent="0.25">
      <c r="A8214" s="160" t="s">
        <v>9517</v>
      </c>
      <c r="B8214" s="160" t="s">
        <v>9528</v>
      </c>
      <c r="E8214" s="227">
        <v>43434</v>
      </c>
      <c r="F8214" s="228">
        <v>0</v>
      </c>
      <c r="G8214" s="229">
        <v>9.4999999999999998E-3</v>
      </c>
    </row>
    <row r="8215" spans="1:7" x14ac:dyDescent="0.25">
      <c r="A8215" s="160" t="s">
        <v>9517</v>
      </c>
      <c r="B8215" s="160" t="s">
        <v>9529</v>
      </c>
      <c r="E8215" s="227">
        <v>43465</v>
      </c>
      <c r="F8215" s="228">
        <v>0</v>
      </c>
      <c r="G8215" s="229">
        <v>9.4999999999999998E-3</v>
      </c>
    </row>
    <row r="8216" spans="1:7" x14ac:dyDescent="0.25">
      <c r="A8216" s="160" t="s">
        <v>9530</v>
      </c>
      <c r="B8216" s="160" t="s">
        <v>9531</v>
      </c>
      <c r="E8216" s="227">
        <v>43131</v>
      </c>
      <c r="F8216" s="228">
        <v>0</v>
      </c>
      <c r="G8216" s="229">
        <v>9.4999999999999998E-3</v>
      </c>
    </row>
    <row r="8217" spans="1:7" x14ac:dyDescent="0.25">
      <c r="A8217" s="160" t="s">
        <v>9530</v>
      </c>
      <c r="B8217" s="160" t="s">
        <v>9532</v>
      </c>
      <c r="E8217" s="227">
        <v>43159</v>
      </c>
      <c r="F8217" s="228">
        <v>0</v>
      </c>
      <c r="G8217" s="229">
        <v>9.4999999999999998E-3</v>
      </c>
    </row>
    <row r="8218" spans="1:7" x14ac:dyDescent="0.25">
      <c r="A8218" s="160" t="s">
        <v>9530</v>
      </c>
      <c r="B8218" s="160" t="s">
        <v>9533</v>
      </c>
      <c r="E8218" s="227">
        <v>43190</v>
      </c>
      <c r="F8218" s="228">
        <v>0</v>
      </c>
      <c r="G8218" s="229">
        <v>9.4999999999999998E-3</v>
      </c>
    </row>
    <row r="8219" spans="1:7" x14ac:dyDescent="0.25">
      <c r="A8219" s="160" t="s">
        <v>9530</v>
      </c>
      <c r="B8219" s="160" t="s">
        <v>9534</v>
      </c>
      <c r="E8219" s="227">
        <v>43220</v>
      </c>
      <c r="F8219" s="228">
        <v>0</v>
      </c>
      <c r="G8219" s="229">
        <v>9.4999999999999998E-3</v>
      </c>
    </row>
    <row r="8220" spans="1:7" x14ac:dyDescent="0.25">
      <c r="A8220" s="160" t="s">
        <v>9530</v>
      </c>
      <c r="B8220" s="160" t="s">
        <v>9535</v>
      </c>
      <c r="E8220" s="227">
        <v>43251</v>
      </c>
      <c r="F8220" s="228">
        <v>0</v>
      </c>
      <c r="G8220" s="229">
        <v>9.4999999999999998E-3</v>
      </c>
    </row>
    <row r="8221" spans="1:7" x14ac:dyDescent="0.25">
      <c r="A8221" s="160" t="s">
        <v>9530</v>
      </c>
      <c r="B8221" s="160" t="s">
        <v>9536</v>
      </c>
      <c r="E8221" s="227">
        <v>43281</v>
      </c>
      <c r="F8221" s="228">
        <v>0</v>
      </c>
      <c r="G8221" s="229">
        <v>9.4999999999999998E-3</v>
      </c>
    </row>
    <row r="8222" spans="1:7" x14ac:dyDescent="0.25">
      <c r="A8222" s="160" t="s">
        <v>9530</v>
      </c>
      <c r="B8222" s="160" t="s">
        <v>9537</v>
      </c>
      <c r="E8222" s="227">
        <v>43312</v>
      </c>
      <c r="F8222" s="228">
        <v>0</v>
      </c>
      <c r="G8222" s="229">
        <v>9.4999999999999998E-3</v>
      </c>
    </row>
    <row r="8223" spans="1:7" x14ac:dyDescent="0.25">
      <c r="A8223" s="160" t="s">
        <v>9530</v>
      </c>
      <c r="B8223" s="160" t="s">
        <v>9538</v>
      </c>
      <c r="E8223" s="227">
        <v>43343</v>
      </c>
      <c r="F8223" s="228">
        <v>0</v>
      </c>
      <c r="G8223" s="229">
        <v>9.4999999999999998E-3</v>
      </c>
    </row>
    <row r="8224" spans="1:7" x14ac:dyDescent="0.25">
      <c r="A8224" s="160" t="s">
        <v>9530</v>
      </c>
      <c r="B8224" s="160" t="s">
        <v>9539</v>
      </c>
      <c r="E8224" s="227">
        <v>43373</v>
      </c>
      <c r="F8224" s="228">
        <v>0</v>
      </c>
      <c r="G8224" s="229">
        <v>9.4999999999999998E-3</v>
      </c>
    </row>
    <row r="8225" spans="1:7" x14ac:dyDescent="0.25">
      <c r="A8225" s="160" t="s">
        <v>9530</v>
      </c>
      <c r="B8225" s="160" t="s">
        <v>9540</v>
      </c>
      <c r="E8225" s="227">
        <v>43404</v>
      </c>
      <c r="F8225" s="228">
        <v>0</v>
      </c>
      <c r="G8225" s="229">
        <v>9.4999999999999998E-3</v>
      </c>
    </row>
    <row r="8226" spans="1:7" x14ac:dyDescent="0.25">
      <c r="A8226" s="160" t="s">
        <v>9530</v>
      </c>
      <c r="B8226" s="160" t="s">
        <v>9541</v>
      </c>
      <c r="E8226" s="227">
        <v>43434</v>
      </c>
      <c r="F8226" s="228">
        <v>0</v>
      </c>
      <c r="G8226" s="229">
        <v>9.4999999999999998E-3</v>
      </c>
    </row>
    <row r="8227" spans="1:7" x14ac:dyDescent="0.25">
      <c r="A8227" s="160" t="s">
        <v>9530</v>
      </c>
      <c r="B8227" s="160" t="s">
        <v>9542</v>
      </c>
      <c r="E8227" s="227">
        <v>43465</v>
      </c>
      <c r="F8227" s="228">
        <v>0</v>
      </c>
      <c r="G8227" s="229">
        <v>9.4999999999999998E-3</v>
      </c>
    </row>
    <row r="8228" spans="1:7" x14ac:dyDescent="0.25">
      <c r="A8228" s="160" t="s">
        <v>9543</v>
      </c>
      <c r="B8228" s="160" t="s">
        <v>9544</v>
      </c>
      <c r="E8228" s="227">
        <v>43131</v>
      </c>
      <c r="F8228" s="228">
        <v>0</v>
      </c>
      <c r="G8228" s="229">
        <v>9.4999999999999998E-3</v>
      </c>
    </row>
    <row r="8229" spans="1:7" x14ac:dyDescent="0.25">
      <c r="A8229" s="160" t="s">
        <v>9543</v>
      </c>
      <c r="B8229" s="160" t="s">
        <v>9545</v>
      </c>
      <c r="E8229" s="227">
        <v>43159</v>
      </c>
      <c r="F8229" s="228">
        <v>0</v>
      </c>
      <c r="G8229" s="229">
        <v>9.4999999999999998E-3</v>
      </c>
    </row>
    <row r="8230" spans="1:7" x14ac:dyDescent="0.25">
      <c r="A8230" s="160" t="s">
        <v>9543</v>
      </c>
      <c r="B8230" s="160" t="s">
        <v>9546</v>
      </c>
      <c r="E8230" s="227">
        <v>43190</v>
      </c>
      <c r="F8230" s="228">
        <v>0</v>
      </c>
      <c r="G8230" s="229">
        <v>9.4999999999999998E-3</v>
      </c>
    </row>
    <row r="8231" spans="1:7" x14ac:dyDescent="0.25">
      <c r="A8231" s="160" t="s">
        <v>9543</v>
      </c>
      <c r="B8231" s="160" t="s">
        <v>9547</v>
      </c>
      <c r="E8231" s="227">
        <v>43220</v>
      </c>
      <c r="F8231" s="228">
        <v>0</v>
      </c>
      <c r="G8231" s="229">
        <v>9.4999999999999998E-3</v>
      </c>
    </row>
    <row r="8232" spans="1:7" x14ac:dyDescent="0.25">
      <c r="A8232" s="160" t="s">
        <v>9543</v>
      </c>
      <c r="B8232" s="160" t="s">
        <v>9548</v>
      </c>
      <c r="E8232" s="227">
        <v>43251</v>
      </c>
      <c r="F8232" s="228">
        <v>0</v>
      </c>
      <c r="G8232" s="229">
        <v>9.4999999999999998E-3</v>
      </c>
    </row>
    <row r="8233" spans="1:7" x14ac:dyDescent="0.25">
      <c r="A8233" s="160" t="s">
        <v>9543</v>
      </c>
      <c r="B8233" s="160" t="s">
        <v>9549</v>
      </c>
      <c r="E8233" s="227">
        <v>43281</v>
      </c>
      <c r="F8233" s="228">
        <v>0</v>
      </c>
      <c r="G8233" s="229">
        <v>9.4999999999999998E-3</v>
      </c>
    </row>
    <row r="8234" spans="1:7" x14ac:dyDescent="0.25">
      <c r="A8234" s="160" t="s">
        <v>9543</v>
      </c>
      <c r="B8234" s="160" t="s">
        <v>9550</v>
      </c>
      <c r="E8234" s="227">
        <v>43312</v>
      </c>
      <c r="F8234" s="228">
        <v>0</v>
      </c>
      <c r="G8234" s="229">
        <v>9.4999999999999998E-3</v>
      </c>
    </row>
    <row r="8235" spans="1:7" x14ac:dyDescent="0.25">
      <c r="A8235" s="160" t="s">
        <v>9543</v>
      </c>
      <c r="B8235" s="160" t="s">
        <v>9551</v>
      </c>
      <c r="E8235" s="227">
        <v>43343</v>
      </c>
      <c r="F8235" s="228">
        <v>0</v>
      </c>
      <c r="G8235" s="229">
        <v>9.4999999999999998E-3</v>
      </c>
    </row>
    <row r="8236" spans="1:7" x14ac:dyDescent="0.25">
      <c r="A8236" s="160" t="s">
        <v>9543</v>
      </c>
      <c r="B8236" s="160" t="s">
        <v>9552</v>
      </c>
      <c r="E8236" s="227">
        <v>43373</v>
      </c>
      <c r="F8236" s="228">
        <v>0</v>
      </c>
      <c r="G8236" s="229">
        <v>9.4999999999999998E-3</v>
      </c>
    </row>
    <row r="8237" spans="1:7" x14ac:dyDescent="0.25">
      <c r="A8237" s="160" t="s">
        <v>9543</v>
      </c>
      <c r="B8237" s="160" t="s">
        <v>9553</v>
      </c>
      <c r="E8237" s="227">
        <v>43404</v>
      </c>
      <c r="F8237" s="228">
        <v>0</v>
      </c>
      <c r="G8237" s="229">
        <v>9.4999999999999998E-3</v>
      </c>
    </row>
    <row r="8238" spans="1:7" x14ac:dyDescent="0.25">
      <c r="A8238" s="160" t="s">
        <v>9543</v>
      </c>
      <c r="B8238" s="160" t="s">
        <v>9554</v>
      </c>
      <c r="E8238" s="227">
        <v>43434</v>
      </c>
      <c r="F8238" s="228">
        <v>0</v>
      </c>
      <c r="G8238" s="229">
        <v>9.4999999999999998E-3</v>
      </c>
    </row>
    <row r="8239" spans="1:7" x14ac:dyDescent="0.25">
      <c r="A8239" s="160" t="s">
        <v>9543</v>
      </c>
      <c r="B8239" s="160" t="s">
        <v>9555</v>
      </c>
      <c r="E8239" s="227">
        <v>43465</v>
      </c>
      <c r="F8239" s="228">
        <v>0</v>
      </c>
      <c r="G8239" s="229">
        <v>9.4999999999999998E-3</v>
      </c>
    </row>
    <row r="8240" spans="1:7" x14ac:dyDescent="0.25">
      <c r="A8240" s="160" t="s">
        <v>9556</v>
      </c>
      <c r="B8240" s="160" t="s">
        <v>9557</v>
      </c>
      <c r="E8240" s="227">
        <v>43131</v>
      </c>
      <c r="F8240" s="228">
        <v>20917598.129999999</v>
      </c>
      <c r="G8240" s="229">
        <v>1.7900000000000003E-2</v>
      </c>
    </row>
    <row r="8241" spans="1:7" x14ac:dyDescent="0.25">
      <c r="A8241" s="160" t="s">
        <v>9556</v>
      </c>
      <c r="B8241" s="160" t="s">
        <v>9558</v>
      </c>
      <c r="E8241" s="227">
        <v>43159</v>
      </c>
      <c r="F8241" s="228">
        <v>20917598.129999999</v>
      </c>
      <c r="G8241" s="229">
        <v>1.7900000000000003E-2</v>
      </c>
    </row>
    <row r="8242" spans="1:7" x14ac:dyDescent="0.25">
      <c r="A8242" s="160" t="s">
        <v>9556</v>
      </c>
      <c r="B8242" s="160" t="s">
        <v>9559</v>
      </c>
      <c r="E8242" s="227">
        <v>43190</v>
      </c>
      <c r="F8242" s="228">
        <v>20917598.129999999</v>
      </c>
      <c r="G8242" s="229">
        <v>1.7900000000000003E-2</v>
      </c>
    </row>
    <row r="8243" spans="1:7" x14ac:dyDescent="0.25">
      <c r="A8243" s="160" t="s">
        <v>9556</v>
      </c>
      <c r="B8243" s="160" t="s">
        <v>9560</v>
      </c>
      <c r="E8243" s="227">
        <v>43220</v>
      </c>
      <c r="F8243" s="228">
        <v>20917598.129999999</v>
      </c>
      <c r="G8243" s="229">
        <v>1.7900000000000003E-2</v>
      </c>
    </row>
    <row r="8244" spans="1:7" x14ac:dyDescent="0.25">
      <c r="A8244" s="160" t="s">
        <v>9556</v>
      </c>
      <c r="B8244" s="160" t="s">
        <v>9561</v>
      </c>
      <c r="E8244" s="227">
        <v>43251</v>
      </c>
      <c r="F8244" s="228">
        <v>20917598.129999999</v>
      </c>
      <c r="G8244" s="229">
        <v>1.7900000000000003E-2</v>
      </c>
    </row>
    <row r="8245" spans="1:7" x14ac:dyDescent="0.25">
      <c r="A8245" s="160" t="s">
        <v>9556</v>
      </c>
      <c r="B8245" s="160" t="s">
        <v>9562</v>
      </c>
      <c r="E8245" s="227">
        <v>43281</v>
      </c>
      <c r="F8245" s="228">
        <v>20917598.129999999</v>
      </c>
      <c r="G8245" s="229">
        <v>1.7900000000000003E-2</v>
      </c>
    </row>
    <row r="8246" spans="1:7" x14ac:dyDescent="0.25">
      <c r="A8246" s="160" t="s">
        <v>9556</v>
      </c>
      <c r="B8246" s="160" t="s">
        <v>9563</v>
      </c>
      <c r="E8246" s="227">
        <v>43312</v>
      </c>
      <c r="F8246" s="228">
        <v>20917598.129999999</v>
      </c>
      <c r="G8246" s="229">
        <v>1.7900000000000003E-2</v>
      </c>
    </row>
    <row r="8247" spans="1:7" x14ac:dyDescent="0.25">
      <c r="A8247" s="160" t="s">
        <v>9556</v>
      </c>
      <c r="B8247" s="160" t="s">
        <v>9564</v>
      </c>
      <c r="E8247" s="227">
        <v>43343</v>
      </c>
      <c r="F8247" s="228">
        <v>20917598.129999999</v>
      </c>
      <c r="G8247" s="229">
        <v>1.7900000000000003E-2</v>
      </c>
    </row>
    <row r="8248" spans="1:7" x14ac:dyDescent="0.25">
      <c r="A8248" s="160" t="s">
        <v>9556</v>
      </c>
      <c r="B8248" s="160" t="s">
        <v>9565</v>
      </c>
      <c r="E8248" s="227">
        <v>43373</v>
      </c>
      <c r="F8248" s="228">
        <v>20917598.129999999</v>
      </c>
      <c r="G8248" s="229">
        <v>1.7900000000000003E-2</v>
      </c>
    </row>
    <row r="8249" spans="1:7" x14ac:dyDescent="0.25">
      <c r="A8249" s="160" t="s">
        <v>9556</v>
      </c>
      <c r="B8249" s="160" t="s">
        <v>9566</v>
      </c>
      <c r="E8249" s="227">
        <v>43404</v>
      </c>
      <c r="F8249" s="228">
        <v>20917598.129999999</v>
      </c>
      <c r="G8249" s="229">
        <v>1.7900000000000003E-2</v>
      </c>
    </row>
    <row r="8250" spans="1:7" x14ac:dyDescent="0.25">
      <c r="A8250" s="160" t="s">
        <v>9556</v>
      </c>
      <c r="B8250" s="160" t="s">
        <v>9567</v>
      </c>
      <c r="E8250" s="227">
        <v>43434</v>
      </c>
      <c r="F8250" s="228">
        <v>20917598.129999999</v>
      </c>
      <c r="G8250" s="229">
        <v>1.7900000000000003E-2</v>
      </c>
    </row>
    <row r="8251" spans="1:7" x14ac:dyDescent="0.25">
      <c r="A8251" s="160" t="s">
        <v>9556</v>
      </c>
      <c r="B8251" s="160" t="s">
        <v>9568</v>
      </c>
      <c r="E8251" s="227">
        <v>43465</v>
      </c>
      <c r="F8251" s="228">
        <v>20917598.129999999</v>
      </c>
      <c r="G8251" s="229">
        <v>1.7900000000000003E-2</v>
      </c>
    </row>
    <row r="8252" spans="1:7" x14ac:dyDescent="0.25">
      <c r="A8252" s="160" t="s">
        <v>9569</v>
      </c>
      <c r="B8252" s="160" t="s">
        <v>9570</v>
      </c>
      <c r="E8252" s="227">
        <v>43131</v>
      </c>
      <c r="F8252" s="228">
        <v>539295.28</v>
      </c>
      <c r="G8252" s="229">
        <v>9.4999999999999998E-3</v>
      </c>
    </row>
    <row r="8253" spans="1:7" x14ac:dyDescent="0.25">
      <c r="A8253" s="160" t="s">
        <v>9569</v>
      </c>
      <c r="B8253" s="160" t="s">
        <v>9571</v>
      </c>
      <c r="E8253" s="227">
        <v>43159</v>
      </c>
      <c r="F8253" s="228">
        <v>539295.28</v>
      </c>
      <c r="G8253" s="229">
        <v>9.4999999999999998E-3</v>
      </c>
    </row>
    <row r="8254" spans="1:7" x14ac:dyDescent="0.25">
      <c r="A8254" s="160" t="s">
        <v>9569</v>
      </c>
      <c r="B8254" s="160" t="s">
        <v>9572</v>
      </c>
      <c r="E8254" s="227">
        <v>43190</v>
      </c>
      <c r="F8254" s="228">
        <v>539295.28</v>
      </c>
      <c r="G8254" s="229">
        <v>9.4999999999999998E-3</v>
      </c>
    </row>
    <row r="8255" spans="1:7" x14ac:dyDescent="0.25">
      <c r="A8255" s="160" t="s">
        <v>9569</v>
      </c>
      <c r="B8255" s="160" t="s">
        <v>9573</v>
      </c>
      <c r="E8255" s="227">
        <v>43220</v>
      </c>
      <c r="F8255" s="228">
        <v>539295.28</v>
      </c>
      <c r="G8255" s="229">
        <v>9.4999999999999998E-3</v>
      </c>
    </row>
    <row r="8256" spans="1:7" x14ac:dyDescent="0.25">
      <c r="A8256" s="160" t="s">
        <v>9569</v>
      </c>
      <c r="B8256" s="160" t="s">
        <v>9574</v>
      </c>
      <c r="E8256" s="227">
        <v>43251</v>
      </c>
      <c r="F8256" s="228">
        <v>539295.28</v>
      </c>
      <c r="G8256" s="229">
        <v>9.4999999999999998E-3</v>
      </c>
    </row>
    <row r="8257" spans="1:7" x14ac:dyDescent="0.25">
      <c r="A8257" s="160" t="s">
        <v>9569</v>
      </c>
      <c r="B8257" s="160" t="s">
        <v>9575</v>
      </c>
      <c r="E8257" s="227">
        <v>43281</v>
      </c>
      <c r="F8257" s="228">
        <v>539295.28</v>
      </c>
      <c r="G8257" s="229">
        <v>9.4999999999999998E-3</v>
      </c>
    </row>
    <row r="8258" spans="1:7" x14ac:dyDescent="0.25">
      <c r="A8258" s="160" t="s">
        <v>9569</v>
      </c>
      <c r="B8258" s="160" t="s">
        <v>9576</v>
      </c>
      <c r="E8258" s="227">
        <v>43312</v>
      </c>
      <c r="F8258" s="228">
        <v>539295.28</v>
      </c>
      <c r="G8258" s="229">
        <v>9.4999999999999998E-3</v>
      </c>
    </row>
    <row r="8259" spans="1:7" x14ac:dyDescent="0.25">
      <c r="A8259" s="160" t="s">
        <v>9569</v>
      </c>
      <c r="B8259" s="160" t="s">
        <v>9577</v>
      </c>
      <c r="E8259" s="227">
        <v>43343</v>
      </c>
      <c r="F8259" s="228">
        <v>539295.28</v>
      </c>
      <c r="G8259" s="229">
        <v>9.4999999999999998E-3</v>
      </c>
    </row>
    <row r="8260" spans="1:7" x14ac:dyDescent="0.25">
      <c r="A8260" s="160" t="s">
        <v>9569</v>
      </c>
      <c r="B8260" s="160" t="s">
        <v>9578</v>
      </c>
      <c r="E8260" s="227">
        <v>43373</v>
      </c>
      <c r="F8260" s="228">
        <v>539295.28</v>
      </c>
      <c r="G8260" s="229">
        <v>9.4999999999999998E-3</v>
      </c>
    </row>
    <row r="8261" spans="1:7" x14ac:dyDescent="0.25">
      <c r="A8261" s="160" t="s">
        <v>9569</v>
      </c>
      <c r="B8261" s="160" t="s">
        <v>9579</v>
      </c>
      <c r="E8261" s="227">
        <v>43404</v>
      </c>
      <c r="F8261" s="228">
        <v>539295.28</v>
      </c>
      <c r="G8261" s="229">
        <v>9.4999999999999998E-3</v>
      </c>
    </row>
    <row r="8262" spans="1:7" x14ac:dyDescent="0.25">
      <c r="A8262" s="160" t="s">
        <v>9569</v>
      </c>
      <c r="B8262" s="160" t="s">
        <v>9580</v>
      </c>
      <c r="E8262" s="227">
        <v>43434</v>
      </c>
      <c r="F8262" s="228">
        <v>539295.28</v>
      </c>
      <c r="G8262" s="229">
        <v>9.4999999999999998E-3</v>
      </c>
    </row>
    <row r="8263" spans="1:7" x14ac:dyDescent="0.25">
      <c r="A8263" s="160" t="s">
        <v>9569</v>
      </c>
      <c r="B8263" s="160" t="s">
        <v>9581</v>
      </c>
      <c r="E8263" s="227">
        <v>43465</v>
      </c>
      <c r="F8263" s="228">
        <v>539295.28</v>
      </c>
      <c r="G8263" s="229">
        <v>9.4999999999999998E-3</v>
      </c>
    </row>
    <row r="8264" spans="1:7" x14ac:dyDescent="0.25">
      <c r="A8264" s="160" t="s">
        <v>9582</v>
      </c>
      <c r="B8264" s="160" t="s">
        <v>9583</v>
      </c>
      <c r="E8264" s="227">
        <v>43131</v>
      </c>
      <c r="F8264" s="228">
        <v>735272.54</v>
      </c>
      <c r="G8264" s="229">
        <v>9.4999999999999998E-3</v>
      </c>
    </row>
    <row r="8265" spans="1:7" x14ac:dyDescent="0.25">
      <c r="A8265" s="160" t="s">
        <v>9582</v>
      </c>
      <c r="B8265" s="160" t="s">
        <v>9584</v>
      </c>
      <c r="E8265" s="227">
        <v>43159</v>
      </c>
      <c r="F8265" s="228">
        <v>735272.54</v>
      </c>
      <c r="G8265" s="229">
        <v>9.4999999999999998E-3</v>
      </c>
    </row>
    <row r="8266" spans="1:7" x14ac:dyDescent="0.25">
      <c r="A8266" s="160" t="s">
        <v>9582</v>
      </c>
      <c r="B8266" s="160" t="s">
        <v>9585</v>
      </c>
      <c r="E8266" s="227">
        <v>43190</v>
      </c>
      <c r="F8266" s="228">
        <v>735272.54</v>
      </c>
      <c r="G8266" s="229">
        <v>9.4999999999999998E-3</v>
      </c>
    </row>
    <row r="8267" spans="1:7" x14ac:dyDescent="0.25">
      <c r="A8267" s="160" t="s">
        <v>9582</v>
      </c>
      <c r="B8267" s="160" t="s">
        <v>9586</v>
      </c>
      <c r="E8267" s="227">
        <v>43220</v>
      </c>
      <c r="F8267" s="228">
        <v>735272.54</v>
      </c>
      <c r="G8267" s="229">
        <v>9.4999999999999998E-3</v>
      </c>
    </row>
    <row r="8268" spans="1:7" x14ac:dyDescent="0.25">
      <c r="A8268" s="160" t="s">
        <v>9582</v>
      </c>
      <c r="B8268" s="160" t="s">
        <v>9587</v>
      </c>
      <c r="E8268" s="227">
        <v>43251</v>
      </c>
      <c r="F8268" s="228">
        <v>735272.54</v>
      </c>
      <c r="G8268" s="229">
        <v>9.4999999999999998E-3</v>
      </c>
    </row>
    <row r="8269" spans="1:7" x14ac:dyDescent="0.25">
      <c r="A8269" s="160" t="s">
        <v>9582</v>
      </c>
      <c r="B8269" s="160" t="s">
        <v>9588</v>
      </c>
      <c r="E8269" s="227">
        <v>43281</v>
      </c>
      <c r="F8269" s="228">
        <v>735272.54</v>
      </c>
      <c r="G8269" s="229">
        <v>9.4999999999999998E-3</v>
      </c>
    </row>
    <row r="8270" spans="1:7" x14ac:dyDescent="0.25">
      <c r="A8270" s="160" t="s">
        <v>9582</v>
      </c>
      <c r="B8270" s="160" t="s">
        <v>9589</v>
      </c>
      <c r="E8270" s="227">
        <v>43312</v>
      </c>
      <c r="F8270" s="228">
        <v>735272.54</v>
      </c>
      <c r="G8270" s="229">
        <v>9.4999999999999998E-3</v>
      </c>
    </row>
    <row r="8271" spans="1:7" x14ac:dyDescent="0.25">
      <c r="A8271" s="160" t="s">
        <v>9582</v>
      </c>
      <c r="B8271" s="160" t="s">
        <v>9590</v>
      </c>
      <c r="E8271" s="227">
        <v>43343</v>
      </c>
      <c r="F8271" s="228">
        <v>735272.54</v>
      </c>
      <c r="G8271" s="229">
        <v>9.4999999999999998E-3</v>
      </c>
    </row>
    <row r="8272" spans="1:7" x14ac:dyDescent="0.25">
      <c r="A8272" s="160" t="s">
        <v>9582</v>
      </c>
      <c r="B8272" s="160" t="s">
        <v>9591</v>
      </c>
      <c r="E8272" s="227">
        <v>43373</v>
      </c>
      <c r="F8272" s="228">
        <v>735272.54</v>
      </c>
      <c r="G8272" s="229">
        <v>9.4999999999999998E-3</v>
      </c>
    </row>
    <row r="8273" spans="1:7" x14ac:dyDescent="0.25">
      <c r="A8273" s="160" t="s">
        <v>9582</v>
      </c>
      <c r="B8273" s="160" t="s">
        <v>9592</v>
      </c>
      <c r="E8273" s="227">
        <v>43404</v>
      </c>
      <c r="F8273" s="228">
        <v>735272.54</v>
      </c>
      <c r="G8273" s="229">
        <v>9.4999999999999998E-3</v>
      </c>
    </row>
    <row r="8274" spans="1:7" x14ac:dyDescent="0.25">
      <c r="A8274" s="160" t="s">
        <v>9582</v>
      </c>
      <c r="B8274" s="160" t="s">
        <v>9593</v>
      </c>
      <c r="E8274" s="227">
        <v>43434</v>
      </c>
      <c r="F8274" s="228">
        <v>735272.54</v>
      </c>
      <c r="G8274" s="229">
        <v>9.4999999999999998E-3</v>
      </c>
    </row>
    <row r="8275" spans="1:7" x14ac:dyDescent="0.25">
      <c r="A8275" s="160" t="s">
        <v>9582</v>
      </c>
      <c r="B8275" s="160" t="s">
        <v>9594</v>
      </c>
      <c r="E8275" s="227">
        <v>43465</v>
      </c>
      <c r="F8275" s="228">
        <v>735272.54</v>
      </c>
      <c r="G8275" s="229">
        <v>9.4999999999999998E-3</v>
      </c>
    </row>
    <row r="8276" spans="1:7" x14ac:dyDescent="0.25">
      <c r="A8276" s="160" t="s">
        <v>9595</v>
      </c>
      <c r="B8276" s="160" t="s">
        <v>9596</v>
      </c>
      <c r="E8276" s="227">
        <v>43131</v>
      </c>
      <c r="F8276" s="228">
        <v>44318265.450000003</v>
      </c>
      <c r="G8276" s="229">
        <v>9.4999999999999998E-3</v>
      </c>
    </row>
    <row r="8277" spans="1:7" x14ac:dyDescent="0.25">
      <c r="A8277" s="160" t="s">
        <v>9595</v>
      </c>
      <c r="B8277" s="160" t="s">
        <v>9597</v>
      </c>
      <c r="E8277" s="227">
        <v>43159</v>
      </c>
      <c r="F8277" s="228">
        <v>44287236.909999996</v>
      </c>
      <c r="G8277" s="229">
        <v>9.4999999999999998E-3</v>
      </c>
    </row>
    <row r="8278" spans="1:7" x14ac:dyDescent="0.25">
      <c r="A8278" s="160" t="s">
        <v>9595</v>
      </c>
      <c r="B8278" s="160" t="s">
        <v>9598</v>
      </c>
      <c r="E8278" s="227">
        <v>43190</v>
      </c>
      <c r="F8278" s="228">
        <v>44543362.960000001</v>
      </c>
      <c r="G8278" s="229">
        <v>9.4999999999999998E-3</v>
      </c>
    </row>
    <row r="8279" spans="1:7" x14ac:dyDescent="0.25">
      <c r="A8279" s="160" t="s">
        <v>9595</v>
      </c>
      <c r="B8279" s="160" t="s">
        <v>9599</v>
      </c>
      <c r="E8279" s="227">
        <v>43220</v>
      </c>
      <c r="F8279" s="228">
        <v>44624886.590000004</v>
      </c>
      <c r="G8279" s="229">
        <v>9.4999999999999998E-3</v>
      </c>
    </row>
    <row r="8280" spans="1:7" x14ac:dyDescent="0.25">
      <c r="A8280" s="160" t="s">
        <v>9595</v>
      </c>
      <c r="B8280" s="160" t="s">
        <v>9600</v>
      </c>
      <c r="E8280" s="227">
        <v>43251</v>
      </c>
      <c r="F8280" s="228">
        <v>45502027.759999998</v>
      </c>
      <c r="G8280" s="229">
        <v>9.4999999999999998E-3</v>
      </c>
    </row>
    <row r="8281" spans="1:7" x14ac:dyDescent="0.25">
      <c r="A8281" s="160" t="s">
        <v>9595</v>
      </c>
      <c r="B8281" s="160" t="s">
        <v>9601</v>
      </c>
      <c r="E8281" s="227">
        <v>43281</v>
      </c>
      <c r="F8281" s="228">
        <v>46749158.289999999</v>
      </c>
      <c r="G8281" s="229">
        <v>9.4999999999999998E-3</v>
      </c>
    </row>
    <row r="8282" spans="1:7" x14ac:dyDescent="0.25">
      <c r="A8282" s="160" t="s">
        <v>9595</v>
      </c>
      <c r="B8282" s="160" t="s">
        <v>9602</v>
      </c>
      <c r="E8282" s="227">
        <v>43312</v>
      </c>
      <c r="F8282" s="228">
        <v>47258612.229999997</v>
      </c>
      <c r="G8282" s="229">
        <v>9.4999999999999998E-3</v>
      </c>
    </row>
    <row r="8283" spans="1:7" x14ac:dyDescent="0.25">
      <c r="A8283" s="160" t="s">
        <v>9595</v>
      </c>
      <c r="B8283" s="160" t="s">
        <v>9603</v>
      </c>
      <c r="E8283" s="227">
        <v>43343</v>
      </c>
      <c r="F8283" s="228">
        <v>47396767.590000004</v>
      </c>
      <c r="G8283" s="229">
        <v>9.4999999999999998E-3</v>
      </c>
    </row>
    <row r="8284" spans="1:7" x14ac:dyDescent="0.25">
      <c r="A8284" s="160" t="s">
        <v>9595</v>
      </c>
      <c r="B8284" s="160" t="s">
        <v>9604</v>
      </c>
      <c r="E8284" s="227">
        <v>43373</v>
      </c>
      <c r="F8284" s="228">
        <v>47400272.409999996</v>
      </c>
      <c r="G8284" s="229">
        <v>9.4999999999999998E-3</v>
      </c>
    </row>
    <row r="8285" spans="1:7" x14ac:dyDescent="0.25">
      <c r="A8285" s="160" t="s">
        <v>9595</v>
      </c>
      <c r="B8285" s="160" t="s">
        <v>9605</v>
      </c>
      <c r="E8285" s="227">
        <v>43404</v>
      </c>
      <c r="F8285" s="228">
        <v>47393884.229999997</v>
      </c>
      <c r="G8285" s="229">
        <v>9.4999999999999998E-3</v>
      </c>
    </row>
    <row r="8286" spans="1:7" x14ac:dyDescent="0.25">
      <c r="A8286" s="160" t="s">
        <v>9595</v>
      </c>
      <c r="B8286" s="160" t="s">
        <v>9606</v>
      </c>
      <c r="E8286" s="227">
        <v>43434</v>
      </c>
      <c r="F8286" s="228">
        <v>47387242.539999999</v>
      </c>
      <c r="G8286" s="229">
        <v>9.4999999999999998E-3</v>
      </c>
    </row>
    <row r="8287" spans="1:7" x14ac:dyDescent="0.25">
      <c r="A8287" s="160" t="s">
        <v>9595</v>
      </c>
      <c r="B8287" s="160" t="s">
        <v>9607</v>
      </c>
      <c r="E8287" s="227">
        <v>43465</v>
      </c>
      <c r="F8287" s="228">
        <v>47740624.43</v>
      </c>
      <c r="G8287" s="229">
        <v>9.4999999999999998E-3</v>
      </c>
    </row>
    <row r="8288" spans="1:7" x14ac:dyDescent="0.25">
      <c r="A8288" s="160" t="s">
        <v>9608</v>
      </c>
      <c r="B8288" s="160" t="s">
        <v>9609</v>
      </c>
      <c r="E8288" s="227">
        <v>43131</v>
      </c>
      <c r="F8288" s="228">
        <v>5403.91</v>
      </c>
      <c r="G8288" s="229" t="s">
        <v>632</v>
      </c>
    </row>
    <row r="8289" spans="1:7" x14ac:dyDescent="0.25">
      <c r="A8289" s="160" t="s">
        <v>9608</v>
      </c>
      <c r="B8289" s="160" t="s">
        <v>9610</v>
      </c>
      <c r="E8289" s="227">
        <v>43159</v>
      </c>
      <c r="F8289" s="228">
        <v>4912.6499999999996</v>
      </c>
      <c r="G8289" s="229" t="s">
        <v>632</v>
      </c>
    </row>
    <row r="8290" spans="1:7" x14ac:dyDescent="0.25">
      <c r="A8290" s="160" t="s">
        <v>9608</v>
      </c>
      <c r="B8290" s="160" t="s">
        <v>9611</v>
      </c>
      <c r="E8290" s="227">
        <v>43190</v>
      </c>
      <c r="F8290" s="228">
        <v>4421.38</v>
      </c>
      <c r="G8290" s="229" t="s">
        <v>632</v>
      </c>
    </row>
    <row r="8291" spans="1:7" x14ac:dyDescent="0.25">
      <c r="A8291" s="160" t="s">
        <v>9608</v>
      </c>
      <c r="B8291" s="160" t="s">
        <v>9612</v>
      </c>
      <c r="E8291" s="227">
        <v>43220</v>
      </c>
      <c r="F8291" s="228">
        <v>3930.12</v>
      </c>
      <c r="G8291" s="229" t="s">
        <v>632</v>
      </c>
    </row>
    <row r="8292" spans="1:7" x14ac:dyDescent="0.25">
      <c r="A8292" s="160" t="s">
        <v>9608</v>
      </c>
      <c r="B8292" s="160" t="s">
        <v>9613</v>
      </c>
      <c r="E8292" s="227">
        <v>43251</v>
      </c>
      <c r="F8292" s="228">
        <v>3438.85</v>
      </c>
      <c r="G8292" s="229" t="s">
        <v>632</v>
      </c>
    </row>
    <row r="8293" spans="1:7" x14ac:dyDescent="0.25">
      <c r="A8293" s="160" t="s">
        <v>9608</v>
      </c>
      <c r="B8293" s="160" t="s">
        <v>9614</v>
      </c>
      <c r="E8293" s="227">
        <v>43281</v>
      </c>
      <c r="F8293" s="228">
        <v>2947.59</v>
      </c>
      <c r="G8293" s="229" t="s">
        <v>632</v>
      </c>
    </row>
    <row r="8294" spans="1:7" x14ac:dyDescent="0.25">
      <c r="A8294" s="160" t="s">
        <v>9608</v>
      </c>
      <c r="B8294" s="160" t="s">
        <v>9615</v>
      </c>
      <c r="E8294" s="227">
        <v>43312</v>
      </c>
      <c r="F8294" s="228">
        <v>2456.3200000000002</v>
      </c>
      <c r="G8294" s="229" t="s">
        <v>632</v>
      </c>
    </row>
    <row r="8295" spans="1:7" x14ac:dyDescent="0.25">
      <c r="A8295" s="160" t="s">
        <v>9608</v>
      </c>
      <c r="B8295" s="160" t="s">
        <v>9616</v>
      </c>
      <c r="E8295" s="227">
        <v>43343</v>
      </c>
      <c r="F8295" s="228">
        <v>1965.06</v>
      </c>
      <c r="G8295" s="229" t="s">
        <v>632</v>
      </c>
    </row>
    <row r="8296" spans="1:7" x14ac:dyDescent="0.25">
      <c r="A8296" s="160" t="s">
        <v>9608</v>
      </c>
      <c r="B8296" s="160" t="s">
        <v>9617</v>
      </c>
      <c r="E8296" s="227">
        <v>43373</v>
      </c>
      <c r="F8296" s="228">
        <v>1473.79</v>
      </c>
      <c r="G8296" s="229" t="s">
        <v>632</v>
      </c>
    </row>
    <row r="8297" spans="1:7" x14ac:dyDescent="0.25">
      <c r="A8297" s="160" t="s">
        <v>9608</v>
      </c>
      <c r="B8297" s="160" t="s">
        <v>9618</v>
      </c>
      <c r="E8297" s="227">
        <v>43404</v>
      </c>
      <c r="F8297" s="228">
        <v>982.53</v>
      </c>
      <c r="G8297" s="229" t="s">
        <v>632</v>
      </c>
    </row>
    <row r="8298" spans="1:7" x14ac:dyDescent="0.25">
      <c r="A8298" s="160" t="s">
        <v>9608</v>
      </c>
      <c r="B8298" s="160" t="s">
        <v>9619</v>
      </c>
      <c r="E8298" s="227">
        <v>43434</v>
      </c>
      <c r="F8298" s="228">
        <v>491.26</v>
      </c>
      <c r="G8298" s="229" t="s">
        <v>632</v>
      </c>
    </row>
    <row r="8299" spans="1:7" x14ac:dyDescent="0.25">
      <c r="A8299" s="160" t="s">
        <v>9608</v>
      </c>
      <c r="B8299" s="160" t="s">
        <v>9620</v>
      </c>
      <c r="E8299" s="227">
        <v>43465</v>
      </c>
      <c r="F8299" s="228">
        <v>0</v>
      </c>
      <c r="G8299" s="229" t="s">
        <v>632</v>
      </c>
    </row>
    <row r="8300" spans="1:7" x14ac:dyDescent="0.25">
      <c r="A8300" s="160" t="s">
        <v>9621</v>
      </c>
      <c r="B8300" s="160" t="s">
        <v>9622</v>
      </c>
      <c r="E8300" s="227">
        <v>43131</v>
      </c>
      <c r="F8300" s="228">
        <v>368.72</v>
      </c>
      <c r="G8300" s="229" t="s">
        <v>632</v>
      </c>
    </row>
    <row r="8301" spans="1:7" x14ac:dyDescent="0.25">
      <c r="A8301" s="160" t="s">
        <v>9621</v>
      </c>
      <c r="B8301" s="160" t="s">
        <v>9623</v>
      </c>
      <c r="E8301" s="227">
        <v>43159</v>
      </c>
      <c r="F8301" s="228">
        <v>316.05</v>
      </c>
      <c r="G8301" s="229" t="s">
        <v>632</v>
      </c>
    </row>
    <row r="8302" spans="1:7" x14ac:dyDescent="0.25">
      <c r="A8302" s="160" t="s">
        <v>9621</v>
      </c>
      <c r="B8302" s="160" t="s">
        <v>9624</v>
      </c>
      <c r="E8302" s="227">
        <v>43190</v>
      </c>
      <c r="F8302" s="228">
        <v>263.37</v>
      </c>
      <c r="G8302" s="229" t="s">
        <v>632</v>
      </c>
    </row>
    <row r="8303" spans="1:7" x14ac:dyDescent="0.25">
      <c r="A8303" s="160" t="s">
        <v>9621</v>
      </c>
      <c r="B8303" s="160" t="s">
        <v>9625</v>
      </c>
      <c r="E8303" s="227">
        <v>43220</v>
      </c>
      <c r="F8303" s="228">
        <v>210.7</v>
      </c>
      <c r="G8303" s="229" t="s">
        <v>632</v>
      </c>
    </row>
    <row r="8304" spans="1:7" x14ac:dyDescent="0.25">
      <c r="A8304" s="160" t="s">
        <v>9621</v>
      </c>
      <c r="B8304" s="160" t="s">
        <v>9626</v>
      </c>
      <c r="E8304" s="227">
        <v>43251</v>
      </c>
      <c r="F8304" s="228">
        <v>158.02000000000001</v>
      </c>
      <c r="G8304" s="229" t="s">
        <v>632</v>
      </c>
    </row>
    <row r="8305" spans="1:7" x14ac:dyDescent="0.25">
      <c r="A8305" s="160" t="s">
        <v>9621</v>
      </c>
      <c r="B8305" s="160" t="s">
        <v>9627</v>
      </c>
      <c r="E8305" s="227">
        <v>43281</v>
      </c>
      <c r="F8305" s="228">
        <v>105.35</v>
      </c>
      <c r="G8305" s="229" t="s">
        <v>632</v>
      </c>
    </row>
    <row r="8306" spans="1:7" x14ac:dyDescent="0.25">
      <c r="A8306" s="160" t="s">
        <v>9621</v>
      </c>
      <c r="B8306" s="160" t="s">
        <v>9628</v>
      </c>
      <c r="E8306" s="227">
        <v>43312</v>
      </c>
      <c r="F8306" s="228">
        <v>52.67</v>
      </c>
      <c r="G8306" s="229" t="s">
        <v>632</v>
      </c>
    </row>
    <row r="8307" spans="1:7" x14ac:dyDescent="0.25">
      <c r="A8307" s="160" t="s">
        <v>9621</v>
      </c>
      <c r="B8307" s="160" t="s">
        <v>9629</v>
      </c>
      <c r="E8307" s="227">
        <v>43343</v>
      </c>
      <c r="F8307" s="228">
        <v>0</v>
      </c>
      <c r="G8307" s="229" t="s">
        <v>632</v>
      </c>
    </row>
    <row r="8308" spans="1:7" x14ac:dyDescent="0.25">
      <c r="A8308" s="160" t="s">
        <v>9621</v>
      </c>
      <c r="B8308" s="160" t="s">
        <v>9630</v>
      </c>
      <c r="E8308" s="227">
        <v>43373</v>
      </c>
      <c r="F8308" s="228">
        <v>0</v>
      </c>
      <c r="G8308" s="229" t="s">
        <v>632</v>
      </c>
    </row>
    <row r="8309" spans="1:7" x14ac:dyDescent="0.25">
      <c r="A8309" s="160" t="s">
        <v>9621</v>
      </c>
      <c r="B8309" s="160" t="s">
        <v>9631</v>
      </c>
      <c r="E8309" s="227">
        <v>43404</v>
      </c>
      <c r="F8309" s="228">
        <v>0</v>
      </c>
      <c r="G8309" s="229" t="s">
        <v>632</v>
      </c>
    </row>
    <row r="8310" spans="1:7" x14ac:dyDescent="0.25">
      <c r="A8310" s="160" t="s">
        <v>9621</v>
      </c>
      <c r="B8310" s="160" t="s">
        <v>9632</v>
      </c>
      <c r="E8310" s="227">
        <v>43434</v>
      </c>
      <c r="F8310" s="228">
        <v>0</v>
      </c>
      <c r="G8310" s="229" t="s">
        <v>632</v>
      </c>
    </row>
    <row r="8311" spans="1:7" x14ac:dyDescent="0.25">
      <c r="A8311" s="160" t="s">
        <v>9621</v>
      </c>
      <c r="B8311" s="160" t="s">
        <v>9633</v>
      </c>
      <c r="E8311" s="227">
        <v>43465</v>
      </c>
      <c r="F8311" s="228">
        <v>0</v>
      </c>
      <c r="G8311" s="229" t="s">
        <v>632</v>
      </c>
    </row>
    <row r="8312" spans="1:7" x14ac:dyDescent="0.25">
      <c r="A8312" s="160" t="s">
        <v>9634</v>
      </c>
      <c r="B8312" s="160" t="s">
        <v>9635</v>
      </c>
      <c r="E8312" s="227">
        <v>43131</v>
      </c>
      <c r="F8312" s="228">
        <v>0</v>
      </c>
      <c r="G8312" s="229" t="s">
        <v>632</v>
      </c>
    </row>
    <row r="8313" spans="1:7" x14ac:dyDescent="0.25">
      <c r="A8313" s="160" t="s">
        <v>9634</v>
      </c>
      <c r="B8313" s="160" t="s">
        <v>9636</v>
      </c>
      <c r="E8313" s="227">
        <v>43159</v>
      </c>
      <c r="F8313" s="228">
        <v>0</v>
      </c>
      <c r="G8313" s="229" t="s">
        <v>632</v>
      </c>
    </row>
    <row r="8314" spans="1:7" x14ac:dyDescent="0.25">
      <c r="A8314" s="160" t="s">
        <v>9634</v>
      </c>
      <c r="B8314" s="160" t="s">
        <v>9637</v>
      </c>
      <c r="E8314" s="227">
        <v>43190</v>
      </c>
      <c r="F8314" s="228">
        <v>0</v>
      </c>
      <c r="G8314" s="229" t="s">
        <v>632</v>
      </c>
    </row>
    <row r="8315" spans="1:7" x14ac:dyDescent="0.25">
      <c r="A8315" s="160" t="s">
        <v>9634</v>
      </c>
      <c r="B8315" s="160" t="s">
        <v>9638</v>
      </c>
      <c r="E8315" s="227">
        <v>43220</v>
      </c>
      <c r="F8315" s="228">
        <v>0</v>
      </c>
      <c r="G8315" s="229" t="s">
        <v>632</v>
      </c>
    </row>
    <row r="8316" spans="1:7" x14ac:dyDescent="0.25">
      <c r="A8316" s="160" t="s">
        <v>9634</v>
      </c>
      <c r="B8316" s="160" t="s">
        <v>9639</v>
      </c>
      <c r="E8316" s="227">
        <v>43251</v>
      </c>
      <c r="F8316" s="228">
        <v>0</v>
      </c>
      <c r="G8316" s="229" t="s">
        <v>632</v>
      </c>
    </row>
    <row r="8317" spans="1:7" x14ac:dyDescent="0.25">
      <c r="A8317" s="160" t="s">
        <v>9634</v>
      </c>
      <c r="B8317" s="160" t="s">
        <v>9640</v>
      </c>
      <c r="E8317" s="227">
        <v>43281</v>
      </c>
      <c r="F8317" s="228">
        <v>0</v>
      </c>
      <c r="G8317" s="229" t="s">
        <v>632</v>
      </c>
    </row>
    <row r="8318" spans="1:7" x14ac:dyDescent="0.25">
      <c r="A8318" s="160" t="s">
        <v>9634</v>
      </c>
      <c r="B8318" s="160" t="s">
        <v>9641</v>
      </c>
      <c r="E8318" s="227">
        <v>43312</v>
      </c>
      <c r="F8318" s="228">
        <v>0</v>
      </c>
      <c r="G8318" s="229" t="s">
        <v>632</v>
      </c>
    </row>
    <row r="8319" spans="1:7" x14ac:dyDescent="0.25">
      <c r="A8319" s="160" t="s">
        <v>9634</v>
      </c>
      <c r="B8319" s="160" t="s">
        <v>9642</v>
      </c>
      <c r="E8319" s="227">
        <v>43343</v>
      </c>
      <c r="F8319" s="228">
        <v>0</v>
      </c>
      <c r="G8319" s="229" t="s">
        <v>632</v>
      </c>
    </row>
    <row r="8320" spans="1:7" x14ac:dyDescent="0.25">
      <c r="A8320" s="160" t="s">
        <v>9634</v>
      </c>
      <c r="B8320" s="160" t="s">
        <v>9643</v>
      </c>
      <c r="E8320" s="227">
        <v>43373</v>
      </c>
      <c r="F8320" s="228">
        <v>0</v>
      </c>
      <c r="G8320" s="229" t="s">
        <v>632</v>
      </c>
    </row>
    <row r="8321" spans="1:7" x14ac:dyDescent="0.25">
      <c r="A8321" s="160" t="s">
        <v>9634</v>
      </c>
      <c r="B8321" s="160" t="s">
        <v>9644</v>
      </c>
      <c r="E8321" s="227">
        <v>43404</v>
      </c>
      <c r="F8321" s="228">
        <v>0</v>
      </c>
      <c r="G8321" s="229" t="s">
        <v>632</v>
      </c>
    </row>
    <row r="8322" spans="1:7" x14ac:dyDescent="0.25">
      <c r="A8322" s="160" t="s">
        <v>9634</v>
      </c>
      <c r="B8322" s="160" t="s">
        <v>9645</v>
      </c>
      <c r="E8322" s="227">
        <v>43434</v>
      </c>
      <c r="F8322" s="228">
        <v>0</v>
      </c>
      <c r="G8322" s="229" t="s">
        <v>632</v>
      </c>
    </row>
    <row r="8323" spans="1:7" x14ac:dyDescent="0.25">
      <c r="A8323" s="160" t="s">
        <v>9634</v>
      </c>
      <c r="B8323" s="160" t="s">
        <v>9646</v>
      </c>
      <c r="E8323" s="227">
        <v>43465</v>
      </c>
      <c r="F8323" s="228">
        <v>0</v>
      </c>
      <c r="G8323" s="229" t="s">
        <v>632</v>
      </c>
    </row>
    <row r="8324" spans="1:7" x14ac:dyDescent="0.25">
      <c r="A8324" s="160" t="s">
        <v>9647</v>
      </c>
      <c r="B8324" s="160" t="s">
        <v>9648</v>
      </c>
      <c r="E8324" s="227">
        <v>43131</v>
      </c>
      <c r="F8324" s="228">
        <v>0</v>
      </c>
      <c r="G8324" s="229" t="s">
        <v>632</v>
      </c>
    </row>
    <row r="8325" spans="1:7" x14ac:dyDescent="0.25">
      <c r="A8325" s="160" t="s">
        <v>9647</v>
      </c>
      <c r="B8325" s="160" t="s">
        <v>9649</v>
      </c>
      <c r="E8325" s="227">
        <v>43159</v>
      </c>
      <c r="F8325" s="228">
        <v>0</v>
      </c>
      <c r="G8325" s="229" t="s">
        <v>632</v>
      </c>
    </row>
    <row r="8326" spans="1:7" x14ac:dyDescent="0.25">
      <c r="A8326" s="160" t="s">
        <v>9647</v>
      </c>
      <c r="B8326" s="160" t="s">
        <v>9650</v>
      </c>
      <c r="E8326" s="227">
        <v>43190</v>
      </c>
      <c r="F8326" s="228">
        <v>0</v>
      </c>
      <c r="G8326" s="229" t="s">
        <v>632</v>
      </c>
    </row>
    <row r="8327" spans="1:7" x14ac:dyDescent="0.25">
      <c r="A8327" s="160" t="s">
        <v>9647</v>
      </c>
      <c r="B8327" s="160" t="s">
        <v>9651</v>
      </c>
      <c r="E8327" s="227">
        <v>43220</v>
      </c>
      <c r="F8327" s="228">
        <v>0</v>
      </c>
      <c r="G8327" s="229" t="s">
        <v>632</v>
      </c>
    </row>
    <row r="8328" spans="1:7" x14ac:dyDescent="0.25">
      <c r="A8328" s="160" t="s">
        <v>9647</v>
      </c>
      <c r="B8328" s="160" t="s">
        <v>9652</v>
      </c>
      <c r="E8328" s="227">
        <v>43251</v>
      </c>
      <c r="F8328" s="228">
        <v>0</v>
      </c>
      <c r="G8328" s="229" t="s">
        <v>632</v>
      </c>
    </row>
    <row r="8329" spans="1:7" x14ac:dyDescent="0.25">
      <c r="A8329" s="160" t="s">
        <v>9647</v>
      </c>
      <c r="B8329" s="160" t="s">
        <v>9653</v>
      </c>
      <c r="E8329" s="227">
        <v>43281</v>
      </c>
      <c r="F8329" s="228">
        <v>0</v>
      </c>
      <c r="G8329" s="229" t="s">
        <v>632</v>
      </c>
    </row>
    <row r="8330" spans="1:7" x14ac:dyDescent="0.25">
      <c r="A8330" s="160" t="s">
        <v>9647</v>
      </c>
      <c r="B8330" s="160" t="s">
        <v>9654</v>
      </c>
      <c r="E8330" s="227">
        <v>43312</v>
      </c>
      <c r="F8330" s="228">
        <v>0</v>
      </c>
      <c r="G8330" s="229" t="s">
        <v>632</v>
      </c>
    </row>
    <row r="8331" spans="1:7" x14ac:dyDescent="0.25">
      <c r="A8331" s="160" t="s">
        <v>9647</v>
      </c>
      <c r="B8331" s="160" t="s">
        <v>9655</v>
      </c>
      <c r="E8331" s="227">
        <v>43343</v>
      </c>
      <c r="F8331" s="228">
        <v>0</v>
      </c>
      <c r="G8331" s="229" t="s">
        <v>632</v>
      </c>
    </row>
    <row r="8332" spans="1:7" x14ac:dyDescent="0.25">
      <c r="A8332" s="160" t="s">
        <v>9647</v>
      </c>
      <c r="B8332" s="160" t="s">
        <v>9656</v>
      </c>
      <c r="E8332" s="227">
        <v>43373</v>
      </c>
      <c r="F8332" s="228">
        <v>0</v>
      </c>
      <c r="G8332" s="229" t="s">
        <v>632</v>
      </c>
    </row>
    <row r="8333" spans="1:7" x14ac:dyDescent="0.25">
      <c r="A8333" s="160" t="s">
        <v>9647</v>
      </c>
      <c r="B8333" s="160" t="s">
        <v>9657</v>
      </c>
      <c r="E8333" s="227">
        <v>43404</v>
      </c>
      <c r="F8333" s="228">
        <v>0</v>
      </c>
      <c r="G8333" s="229" t="s">
        <v>632</v>
      </c>
    </row>
    <row r="8334" spans="1:7" x14ac:dyDescent="0.25">
      <c r="A8334" s="160" t="s">
        <v>9647</v>
      </c>
      <c r="B8334" s="160" t="s">
        <v>9658</v>
      </c>
      <c r="E8334" s="227">
        <v>43434</v>
      </c>
      <c r="F8334" s="228">
        <v>0</v>
      </c>
      <c r="G8334" s="229" t="s">
        <v>632</v>
      </c>
    </row>
    <row r="8335" spans="1:7" x14ac:dyDescent="0.25">
      <c r="A8335" s="160" t="s">
        <v>9647</v>
      </c>
      <c r="B8335" s="160" t="s">
        <v>9659</v>
      </c>
      <c r="E8335" s="227">
        <v>43465</v>
      </c>
      <c r="F8335" s="228">
        <v>0</v>
      </c>
      <c r="G8335" s="229" t="s">
        <v>632</v>
      </c>
    </row>
    <row r="8336" spans="1:7" x14ac:dyDescent="0.25">
      <c r="A8336" s="160" t="s">
        <v>9660</v>
      </c>
      <c r="B8336" s="160" t="s">
        <v>9661</v>
      </c>
      <c r="E8336" s="227">
        <v>43131</v>
      </c>
      <c r="F8336" s="228">
        <v>0</v>
      </c>
      <c r="G8336" s="229" t="s">
        <v>632</v>
      </c>
    </row>
    <row r="8337" spans="1:7" x14ac:dyDescent="0.25">
      <c r="A8337" s="160" t="s">
        <v>9660</v>
      </c>
      <c r="B8337" s="160" t="s">
        <v>9662</v>
      </c>
      <c r="E8337" s="227">
        <v>43159</v>
      </c>
      <c r="F8337" s="228">
        <v>0</v>
      </c>
      <c r="G8337" s="229" t="s">
        <v>632</v>
      </c>
    </row>
    <row r="8338" spans="1:7" x14ac:dyDescent="0.25">
      <c r="A8338" s="160" t="s">
        <v>9660</v>
      </c>
      <c r="B8338" s="160" t="s">
        <v>9663</v>
      </c>
      <c r="E8338" s="227">
        <v>43190</v>
      </c>
      <c r="F8338" s="228">
        <v>0</v>
      </c>
      <c r="G8338" s="229" t="s">
        <v>632</v>
      </c>
    </row>
    <row r="8339" spans="1:7" x14ac:dyDescent="0.25">
      <c r="A8339" s="160" t="s">
        <v>9660</v>
      </c>
      <c r="B8339" s="160" t="s">
        <v>9664</v>
      </c>
      <c r="E8339" s="227">
        <v>43220</v>
      </c>
      <c r="F8339" s="228">
        <v>0</v>
      </c>
      <c r="G8339" s="229" t="s">
        <v>632</v>
      </c>
    </row>
    <row r="8340" spans="1:7" x14ac:dyDescent="0.25">
      <c r="A8340" s="160" t="s">
        <v>9660</v>
      </c>
      <c r="B8340" s="160" t="s">
        <v>9665</v>
      </c>
      <c r="E8340" s="227">
        <v>43251</v>
      </c>
      <c r="F8340" s="228">
        <v>0</v>
      </c>
      <c r="G8340" s="229" t="s">
        <v>632</v>
      </c>
    </row>
    <row r="8341" spans="1:7" x14ac:dyDescent="0.25">
      <c r="A8341" s="160" t="s">
        <v>9660</v>
      </c>
      <c r="B8341" s="160" t="s">
        <v>9666</v>
      </c>
      <c r="E8341" s="227">
        <v>43281</v>
      </c>
      <c r="F8341" s="228">
        <v>0</v>
      </c>
      <c r="G8341" s="229" t="s">
        <v>632</v>
      </c>
    </row>
    <row r="8342" spans="1:7" x14ac:dyDescent="0.25">
      <c r="A8342" s="160" t="s">
        <v>9660</v>
      </c>
      <c r="B8342" s="160" t="s">
        <v>9667</v>
      </c>
      <c r="E8342" s="227">
        <v>43312</v>
      </c>
      <c r="F8342" s="228">
        <v>0</v>
      </c>
      <c r="G8342" s="229" t="s">
        <v>632</v>
      </c>
    </row>
    <row r="8343" spans="1:7" x14ac:dyDescent="0.25">
      <c r="A8343" s="160" t="s">
        <v>9660</v>
      </c>
      <c r="B8343" s="160" t="s">
        <v>9668</v>
      </c>
      <c r="E8343" s="227">
        <v>43343</v>
      </c>
      <c r="F8343" s="228">
        <v>0</v>
      </c>
      <c r="G8343" s="229" t="s">
        <v>632</v>
      </c>
    </row>
    <row r="8344" spans="1:7" x14ac:dyDescent="0.25">
      <c r="A8344" s="160" t="s">
        <v>9660</v>
      </c>
      <c r="B8344" s="160" t="s">
        <v>9669</v>
      </c>
      <c r="E8344" s="227">
        <v>43373</v>
      </c>
      <c r="F8344" s="228">
        <v>0</v>
      </c>
      <c r="G8344" s="229" t="s">
        <v>632</v>
      </c>
    </row>
    <row r="8345" spans="1:7" x14ac:dyDescent="0.25">
      <c r="A8345" s="160" t="s">
        <v>9660</v>
      </c>
      <c r="B8345" s="160" t="s">
        <v>9670</v>
      </c>
      <c r="E8345" s="227">
        <v>43404</v>
      </c>
      <c r="F8345" s="228">
        <v>0</v>
      </c>
      <c r="G8345" s="229" t="s">
        <v>632</v>
      </c>
    </row>
    <row r="8346" spans="1:7" x14ac:dyDescent="0.25">
      <c r="A8346" s="160" t="s">
        <v>9660</v>
      </c>
      <c r="B8346" s="160" t="s">
        <v>9671</v>
      </c>
      <c r="E8346" s="227">
        <v>43434</v>
      </c>
      <c r="F8346" s="228">
        <v>0</v>
      </c>
      <c r="G8346" s="229" t="s">
        <v>632</v>
      </c>
    </row>
    <row r="8347" spans="1:7" x14ac:dyDescent="0.25">
      <c r="A8347" s="160" t="s">
        <v>9660</v>
      </c>
      <c r="B8347" s="160" t="s">
        <v>9672</v>
      </c>
      <c r="E8347" s="227">
        <v>43465</v>
      </c>
      <c r="F8347" s="228">
        <v>0</v>
      </c>
      <c r="G8347" s="229" t="s">
        <v>632</v>
      </c>
    </row>
    <row r="8348" spans="1:7" x14ac:dyDescent="0.25">
      <c r="A8348" s="160" t="s">
        <v>9673</v>
      </c>
      <c r="B8348" s="160" t="s">
        <v>9674</v>
      </c>
      <c r="E8348" s="227">
        <v>43131</v>
      </c>
      <c r="F8348" s="228">
        <v>14337.43</v>
      </c>
      <c r="G8348" s="229" t="s">
        <v>632</v>
      </c>
    </row>
    <row r="8349" spans="1:7" x14ac:dyDescent="0.25">
      <c r="A8349" s="160" t="s">
        <v>9673</v>
      </c>
      <c r="B8349" s="160" t="s">
        <v>9675</v>
      </c>
      <c r="E8349" s="227">
        <v>43159</v>
      </c>
      <c r="F8349" s="228">
        <v>14098.47</v>
      </c>
      <c r="G8349" s="229" t="s">
        <v>632</v>
      </c>
    </row>
    <row r="8350" spans="1:7" x14ac:dyDescent="0.25">
      <c r="A8350" s="160" t="s">
        <v>9673</v>
      </c>
      <c r="B8350" s="160" t="s">
        <v>9676</v>
      </c>
      <c r="E8350" s="227">
        <v>43190</v>
      </c>
      <c r="F8350" s="228">
        <v>13859.51</v>
      </c>
      <c r="G8350" s="229" t="s">
        <v>632</v>
      </c>
    </row>
    <row r="8351" spans="1:7" x14ac:dyDescent="0.25">
      <c r="A8351" s="160" t="s">
        <v>9673</v>
      </c>
      <c r="B8351" s="160" t="s">
        <v>9677</v>
      </c>
      <c r="E8351" s="227">
        <v>43220</v>
      </c>
      <c r="F8351" s="228">
        <v>13620.55</v>
      </c>
      <c r="G8351" s="229" t="s">
        <v>632</v>
      </c>
    </row>
    <row r="8352" spans="1:7" x14ac:dyDescent="0.25">
      <c r="A8352" s="160" t="s">
        <v>9673</v>
      </c>
      <c r="B8352" s="160" t="s">
        <v>9678</v>
      </c>
      <c r="E8352" s="227">
        <v>43251</v>
      </c>
      <c r="F8352" s="228">
        <v>13381.59</v>
      </c>
      <c r="G8352" s="229" t="s">
        <v>632</v>
      </c>
    </row>
    <row r="8353" spans="1:7" x14ac:dyDescent="0.25">
      <c r="A8353" s="160" t="s">
        <v>9673</v>
      </c>
      <c r="B8353" s="160" t="s">
        <v>9679</v>
      </c>
      <c r="E8353" s="227">
        <v>43281</v>
      </c>
      <c r="F8353" s="228">
        <v>13142.63</v>
      </c>
      <c r="G8353" s="229" t="s">
        <v>632</v>
      </c>
    </row>
    <row r="8354" spans="1:7" x14ac:dyDescent="0.25">
      <c r="A8354" s="160" t="s">
        <v>9673</v>
      </c>
      <c r="B8354" s="160" t="s">
        <v>9680</v>
      </c>
      <c r="E8354" s="227">
        <v>43312</v>
      </c>
      <c r="F8354" s="228">
        <v>0</v>
      </c>
      <c r="G8354" s="229" t="s">
        <v>632</v>
      </c>
    </row>
    <row r="8355" spans="1:7" x14ac:dyDescent="0.25">
      <c r="A8355" s="160" t="s">
        <v>9673</v>
      </c>
      <c r="B8355" s="160" t="s">
        <v>9681</v>
      </c>
      <c r="E8355" s="227">
        <v>43343</v>
      </c>
      <c r="F8355" s="228">
        <v>0</v>
      </c>
      <c r="G8355" s="229" t="s">
        <v>632</v>
      </c>
    </row>
    <row r="8356" spans="1:7" x14ac:dyDescent="0.25">
      <c r="A8356" s="160" t="s">
        <v>9673</v>
      </c>
      <c r="B8356" s="160" t="s">
        <v>9682</v>
      </c>
      <c r="E8356" s="227">
        <v>43373</v>
      </c>
      <c r="F8356" s="228">
        <v>0</v>
      </c>
      <c r="G8356" s="229" t="s">
        <v>632</v>
      </c>
    </row>
    <row r="8357" spans="1:7" x14ac:dyDescent="0.25">
      <c r="A8357" s="160" t="s">
        <v>9673</v>
      </c>
      <c r="B8357" s="160" t="s">
        <v>9683</v>
      </c>
      <c r="E8357" s="227">
        <v>43404</v>
      </c>
      <c r="F8357" s="228">
        <v>0</v>
      </c>
      <c r="G8357" s="229" t="s">
        <v>632</v>
      </c>
    </row>
    <row r="8358" spans="1:7" x14ac:dyDescent="0.25">
      <c r="A8358" s="160" t="s">
        <v>9673</v>
      </c>
      <c r="B8358" s="160" t="s">
        <v>9684</v>
      </c>
      <c r="E8358" s="227">
        <v>43434</v>
      </c>
      <c r="F8358" s="228">
        <v>0</v>
      </c>
      <c r="G8358" s="229" t="s">
        <v>632</v>
      </c>
    </row>
    <row r="8359" spans="1:7" x14ac:dyDescent="0.25">
      <c r="A8359" s="160" t="s">
        <v>9673</v>
      </c>
      <c r="B8359" s="160" t="s">
        <v>9685</v>
      </c>
      <c r="E8359" s="227">
        <v>43465</v>
      </c>
      <c r="F8359" s="228">
        <v>0</v>
      </c>
      <c r="G8359" s="229" t="s">
        <v>632</v>
      </c>
    </row>
    <row r="8360" spans="1:7" x14ac:dyDescent="0.25">
      <c r="A8360" s="160" t="s">
        <v>9686</v>
      </c>
      <c r="B8360" s="160" t="s">
        <v>9687</v>
      </c>
      <c r="E8360" s="227">
        <v>43131</v>
      </c>
      <c r="F8360" s="228">
        <v>470533.53</v>
      </c>
      <c r="G8360" s="229">
        <v>0.05</v>
      </c>
    </row>
    <row r="8361" spans="1:7" x14ac:dyDescent="0.25">
      <c r="A8361" s="160" t="s">
        <v>9686</v>
      </c>
      <c r="B8361" s="160" t="s">
        <v>9688</v>
      </c>
      <c r="E8361" s="227">
        <v>43159</v>
      </c>
      <c r="F8361" s="228">
        <v>470533.53</v>
      </c>
      <c r="G8361" s="229">
        <v>0.05</v>
      </c>
    </row>
    <row r="8362" spans="1:7" x14ac:dyDescent="0.25">
      <c r="A8362" s="160" t="s">
        <v>9686</v>
      </c>
      <c r="B8362" s="160" t="s">
        <v>9689</v>
      </c>
      <c r="E8362" s="227">
        <v>43190</v>
      </c>
      <c r="F8362" s="228">
        <v>470533.53</v>
      </c>
      <c r="G8362" s="229">
        <v>0.05</v>
      </c>
    </row>
    <row r="8363" spans="1:7" x14ac:dyDescent="0.25">
      <c r="A8363" s="160" t="s">
        <v>9686</v>
      </c>
      <c r="B8363" s="160" t="s">
        <v>9690</v>
      </c>
      <c r="E8363" s="227">
        <v>43220</v>
      </c>
      <c r="F8363" s="228">
        <v>470533.53</v>
      </c>
      <c r="G8363" s="229">
        <v>0.05</v>
      </c>
    </row>
    <row r="8364" spans="1:7" x14ac:dyDescent="0.25">
      <c r="A8364" s="160" t="s">
        <v>9686</v>
      </c>
      <c r="B8364" s="160" t="s">
        <v>9691</v>
      </c>
      <c r="E8364" s="227">
        <v>43251</v>
      </c>
      <c r="F8364" s="228">
        <v>470533.53</v>
      </c>
      <c r="G8364" s="229">
        <v>0.05</v>
      </c>
    </row>
    <row r="8365" spans="1:7" x14ac:dyDescent="0.25">
      <c r="A8365" s="160" t="s">
        <v>9686</v>
      </c>
      <c r="B8365" s="160" t="s">
        <v>9692</v>
      </c>
      <c r="E8365" s="227">
        <v>43281</v>
      </c>
      <c r="F8365" s="228">
        <v>470533.53</v>
      </c>
      <c r="G8365" s="229">
        <v>0.05</v>
      </c>
    </row>
    <row r="8366" spans="1:7" x14ac:dyDescent="0.25">
      <c r="A8366" s="160" t="s">
        <v>9686</v>
      </c>
      <c r="B8366" s="160" t="s">
        <v>9693</v>
      </c>
      <c r="E8366" s="227">
        <v>43312</v>
      </c>
      <c r="F8366" s="228">
        <v>470533.53</v>
      </c>
      <c r="G8366" s="229">
        <v>0.05</v>
      </c>
    </row>
    <row r="8367" spans="1:7" x14ac:dyDescent="0.25">
      <c r="A8367" s="160" t="s">
        <v>9686</v>
      </c>
      <c r="B8367" s="160" t="s">
        <v>9694</v>
      </c>
      <c r="E8367" s="227">
        <v>43343</v>
      </c>
      <c r="F8367" s="228">
        <v>470533.53</v>
      </c>
      <c r="G8367" s="229">
        <v>0.05</v>
      </c>
    </row>
    <row r="8368" spans="1:7" x14ac:dyDescent="0.25">
      <c r="A8368" s="160" t="s">
        <v>9686</v>
      </c>
      <c r="B8368" s="160" t="s">
        <v>9695</v>
      </c>
      <c r="E8368" s="227">
        <v>43373</v>
      </c>
      <c r="F8368" s="228">
        <v>470533.53</v>
      </c>
      <c r="G8368" s="229">
        <v>0.05</v>
      </c>
    </row>
    <row r="8369" spans="1:7" x14ac:dyDescent="0.25">
      <c r="A8369" s="160" t="s">
        <v>9686</v>
      </c>
      <c r="B8369" s="160" t="s">
        <v>9696</v>
      </c>
      <c r="E8369" s="227">
        <v>43404</v>
      </c>
      <c r="F8369" s="228">
        <v>470533.53</v>
      </c>
      <c r="G8369" s="229">
        <v>0.05</v>
      </c>
    </row>
    <row r="8370" spans="1:7" x14ac:dyDescent="0.25">
      <c r="A8370" s="160" t="s">
        <v>9686</v>
      </c>
      <c r="B8370" s="160" t="s">
        <v>9697</v>
      </c>
      <c r="E8370" s="227">
        <v>43434</v>
      </c>
      <c r="F8370" s="228">
        <v>470533.53</v>
      </c>
      <c r="G8370" s="229">
        <v>0.05</v>
      </c>
    </row>
    <row r="8371" spans="1:7" x14ac:dyDescent="0.25">
      <c r="A8371" s="160" t="s">
        <v>9686</v>
      </c>
      <c r="B8371" s="160" t="s">
        <v>9698</v>
      </c>
      <c r="E8371" s="227">
        <v>43465</v>
      </c>
      <c r="F8371" s="228">
        <v>470533.53</v>
      </c>
      <c r="G8371" s="229">
        <v>0.05</v>
      </c>
    </row>
    <row r="8372" spans="1:7" x14ac:dyDescent="0.25">
      <c r="A8372" s="160" t="s">
        <v>9699</v>
      </c>
      <c r="B8372" s="160" t="s">
        <v>9700</v>
      </c>
      <c r="E8372" s="227">
        <v>43131</v>
      </c>
      <c r="F8372" s="228">
        <v>0</v>
      </c>
      <c r="G8372" s="229">
        <v>0.05</v>
      </c>
    </row>
    <row r="8373" spans="1:7" x14ac:dyDescent="0.25">
      <c r="A8373" s="160" t="s">
        <v>9699</v>
      </c>
      <c r="B8373" s="160" t="s">
        <v>9701</v>
      </c>
      <c r="E8373" s="227">
        <v>43159</v>
      </c>
      <c r="F8373" s="228">
        <v>0</v>
      </c>
      <c r="G8373" s="229">
        <v>0.05</v>
      </c>
    </row>
    <row r="8374" spans="1:7" x14ac:dyDescent="0.25">
      <c r="A8374" s="160" t="s">
        <v>9699</v>
      </c>
      <c r="B8374" s="160" t="s">
        <v>9702</v>
      </c>
      <c r="E8374" s="227">
        <v>43190</v>
      </c>
      <c r="F8374" s="228">
        <v>0</v>
      </c>
      <c r="G8374" s="229">
        <v>0.05</v>
      </c>
    </row>
    <row r="8375" spans="1:7" x14ac:dyDescent="0.25">
      <c r="A8375" s="160" t="s">
        <v>9699</v>
      </c>
      <c r="B8375" s="160" t="s">
        <v>9703</v>
      </c>
      <c r="E8375" s="227">
        <v>43220</v>
      </c>
      <c r="F8375" s="228">
        <v>0</v>
      </c>
      <c r="G8375" s="229">
        <v>0.05</v>
      </c>
    </row>
    <row r="8376" spans="1:7" x14ac:dyDescent="0.25">
      <c r="A8376" s="160" t="s">
        <v>9699</v>
      </c>
      <c r="B8376" s="160" t="s">
        <v>9704</v>
      </c>
      <c r="E8376" s="227">
        <v>43251</v>
      </c>
      <c r="F8376" s="228">
        <v>0</v>
      </c>
      <c r="G8376" s="229">
        <v>0.05</v>
      </c>
    </row>
    <row r="8377" spans="1:7" x14ac:dyDescent="0.25">
      <c r="A8377" s="160" t="s">
        <v>9699</v>
      </c>
      <c r="B8377" s="160" t="s">
        <v>9705</v>
      </c>
      <c r="E8377" s="227">
        <v>43281</v>
      </c>
      <c r="F8377" s="228">
        <v>0</v>
      </c>
      <c r="G8377" s="229">
        <v>0.05</v>
      </c>
    </row>
    <row r="8378" spans="1:7" x14ac:dyDescent="0.25">
      <c r="A8378" s="160" t="s">
        <v>9699</v>
      </c>
      <c r="B8378" s="160" t="s">
        <v>9706</v>
      </c>
      <c r="E8378" s="227">
        <v>43312</v>
      </c>
      <c r="F8378" s="228">
        <v>0</v>
      </c>
      <c r="G8378" s="229">
        <v>0.05</v>
      </c>
    </row>
    <row r="8379" spans="1:7" x14ac:dyDescent="0.25">
      <c r="A8379" s="160" t="s">
        <v>9699</v>
      </c>
      <c r="B8379" s="160" t="s">
        <v>9707</v>
      </c>
      <c r="E8379" s="227">
        <v>43343</v>
      </c>
      <c r="F8379" s="228">
        <v>0</v>
      </c>
      <c r="G8379" s="229">
        <v>0.05</v>
      </c>
    </row>
    <row r="8380" spans="1:7" x14ac:dyDescent="0.25">
      <c r="A8380" s="160" t="s">
        <v>9699</v>
      </c>
      <c r="B8380" s="160" t="s">
        <v>9708</v>
      </c>
      <c r="E8380" s="227">
        <v>43373</v>
      </c>
      <c r="F8380" s="228">
        <v>0</v>
      </c>
      <c r="G8380" s="229">
        <v>0.05</v>
      </c>
    </row>
    <row r="8381" spans="1:7" x14ac:dyDescent="0.25">
      <c r="A8381" s="160" t="s">
        <v>9699</v>
      </c>
      <c r="B8381" s="160" t="s">
        <v>9709</v>
      </c>
      <c r="E8381" s="227">
        <v>43404</v>
      </c>
      <c r="F8381" s="228">
        <v>0</v>
      </c>
      <c r="G8381" s="229">
        <v>0.05</v>
      </c>
    </row>
    <row r="8382" spans="1:7" x14ac:dyDescent="0.25">
      <c r="A8382" s="160" t="s">
        <v>9699</v>
      </c>
      <c r="B8382" s="160" t="s">
        <v>9710</v>
      </c>
      <c r="E8382" s="227">
        <v>43434</v>
      </c>
      <c r="F8382" s="228">
        <v>0</v>
      </c>
      <c r="G8382" s="229">
        <v>0.05</v>
      </c>
    </row>
    <row r="8383" spans="1:7" x14ac:dyDescent="0.25">
      <c r="A8383" s="160" t="s">
        <v>9699</v>
      </c>
      <c r="B8383" s="160" t="s">
        <v>9711</v>
      </c>
      <c r="E8383" s="227">
        <v>43465</v>
      </c>
      <c r="F8383" s="228">
        <v>0</v>
      </c>
      <c r="G8383" s="229">
        <v>0.05</v>
      </c>
    </row>
    <row r="8384" spans="1:7" x14ac:dyDescent="0.25">
      <c r="A8384" s="160" t="s">
        <v>9712</v>
      </c>
      <c r="B8384" s="160" t="s">
        <v>9713</v>
      </c>
      <c r="E8384" s="227">
        <v>43131</v>
      </c>
      <c r="F8384" s="228">
        <v>2891.16</v>
      </c>
      <c r="G8384" s="229">
        <v>0.05</v>
      </c>
    </row>
    <row r="8385" spans="1:7" x14ac:dyDescent="0.25">
      <c r="A8385" s="160" t="s">
        <v>9712</v>
      </c>
      <c r="B8385" s="160" t="s">
        <v>9714</v>
      </c>
      <c r="E8385" s="227">
        <v>43159</v>
      </c>
      <c r="F8385" s="228">
        <v>2891.16</v>
      </c>
      <c r="G8385" s="229">
        <v>0.05</v>
      </c>
    </row>
    <row r="8386" spans="1:7" x14ac:dyDescent="0.25">
      <c r="A8386" s="160" t="s">
        <v>9712</v>
      </c>
      <c r="B8386" s="160" t="s">
        <v>9715</v>
      </c>
      <c r="E8386" s="227">
        <v>43190</v>
      </c>
      <c r="F8386" s="228">
        <v>2891.16</v>
      </c>
      <c r="G8386" s="229">
        <v>0.05</v>
      </c>
    </row>
    <row r="8387" spans="1:7" x14ac:dyDescent="0.25">
      <c r="A8387" s="160" t="s">
        <v>9712</v>
      </c>
      <c r="B8387" s="160" t="s">
        <v>9716</v>
      </c>
      <c r="E8387" s="227">
        <v>43220</v>
      </c>
      <c r="F8387" s="228">
        <v>2891.16</v>
      </c>
      <c r="G8387" s="229">
        <v>0.05</v>
      </c>
    </row>
    <row r="8388" spans="1:7" x14ac:dyDescent="0.25">
      <c r="A8388" s="160" t="s">
        <v>9712</v>
      </c>
      <c r="B8388" s="160" t="s">
        <v>9717</v>
      </c>
      <c r="E8388" s="227">
        <v>43251</v>
      </c>
      <c r="F8388" s="228">
        <v>2891.16</v>
      </c>
      <c r="G8388" s="229">
        <v>0.05</v>
      </c>
    </row>
    <row r="8389" spans="1:7" x14ac:dyDescent="0.25">
      <c r="A8389" s="160" t="s">
        <v>9712</v>
      </c>
      <c r="B8389" s="160" t="s">
        <v>9718</v>
      </c>
      <c r="E8389" s="227">
        <v>43281</v>
      </c>
      <c r="F8389" s="228">
        <v>2891.16</v>
      </c>
      <c r="G8389" s="229">
        <v>0.05</v>
      </c>
    </row>
    <row r="8390" spans="1:7" x14ac:dyDescent="0.25">
      <c r="A8390" s="160" t="s">
        <v>9712</v>
      </c>
      <c r="B8390" s="160" t="s">
        <v>9719</v>
      </c>
      <c r="E8390" s="227">
        <v>43312</v>
      </c>
      <c r="F8390" s="228">
        <v>2891.16</v>
      </c>
      <c r="G8390" s="229">
        <v>0.05</v>
      </c>
    </row>
    <row r="8391" spans="1:7" x14ac:dyDescent="0.25">
      <c r="A8391" s="160" t="s">
        <v>9712</v>
      </c>
      <c r="B8391" s="160" t="s">
        <v>9720</v>
      </c>
      <c r="E8391" s="227">
        <v>43343</v>
      </c>
      <c r="F8391" s="228">
        <v>2891.16</v>
      </c>
      <c r="G8391" s="229">
        <v>0.05</v>
      </c>
    </row>
    <row r="8392" spans="1:7" x14ac:dyDescent="0.25">
      <c r="A8392" s="160" t="s">
        <v>9712</v>
      </c>
      <c r="B8392" s="160" t="s">
        <v>9721</v>
      </c>
      <c r="E8392" s="227">
        <v>43373</v>
      </c>
      <c r="F8392" s="228">
        <v>2891.16</v>
      </c>
      <c r="G8392" s="229">
        <v>0.05</v>
      </c>
    </row>
    <row r="8393" spans="1:7" x14ac:dyDescent="0.25">
      <c r="A8393" s="160" t="s">
        <v>9712</v>
      </c>
      <c r="B8393" s="160" t="s">
        <v>9722</v>
      </c>
      <c r="E8393" s="227">
        <v>43404</v>
      </c>
      <c r="F8393" s="228">
        <v>2891.16</v>
      </c>
      <c r="G8393" s="229">
        <v>0.05</v>
      </c>
    </row>
    <row r="8394" spans="1:7" x14ac:dyDescent="0.25">
      <c r="A8394" s="160" t="s">
        <v>9712</v>
      </c>
      <c r="B8394" s="160" t="s">
        <v>9723</v>
      </c>
      <c r="E8394" s="227">
        <v>43434</v>
      </c>
      <c r="F8394" s="228">
        <v>2891.16</v>
      </c>
      <c r="G8394" s="229">
        <v>0.05</v>
      </c>
    </row>
    <row r="8395" spans="1:7" x14ac:dyDescent="0.25">
      <c r="A8395" s="160" t="s">
        <v>9712</v>
      </c>
      <c r="B8395" s="160" t="s">
        <v>9724</v>
      </c>
      <c r="E8395" s="227">
        <v>43465</v>
      </c>
      <c r="F8395" s="228">
        <v>2891.16</v>
      </c>
      <c r="G8395" s="229">
        <v>0.05</v>
      </c>
    </row>
    <row r="8396" spans="1:7" x14ac:dyDescent="0.25">
      <c r="A8396" s="160" t="s">
        <v>9725</v>
      </c>
      <c r="B8396" s="160" t="s">
        <v>9726</v>
      </c>
      <c r="E8396" s="227">
        <v>43131</v>
      </c>
      <c r="F8396" s="228">
        <v>6823.61</v>
      </c>
      <c r="G8396" s="229">
        <v>0.05</v>
      </c>
    </row>
    <row r="8397" spans="1:7" x14ac:dyDescent="0.25">
      <c r="A8397" s="160" t="s">
        <v>9725</v>
      </c>
      <c r="B8397" s="160" t="s">
        <v>9727</v>
      </c>
      <c r="E8397" s="227">
        <v>43159</v>
      </c>
      <c r="F8397" s="228">
        <v>6823.61</v>
      </c>
      <c r="G8397" s="229">
        <v>0.05</v>
      </c>
    </row>
    <row r="8398" spans="1:7" x14ac:dyDescent="0.25">
      <c r="A8398" s="160" t="s">
        <v>9725</v>
      </c>
      <c r="B8398" s="160" t="s">
        <v>9728</v>
      </c>
      <c r="E8398" s="227">
        <v>43190</v>
      </c>
      <c r="F8398" s="228">
        <v>6823.61</v>
      </c>
      <c r="G8398" s="229">
        <v>0.05</v>
      </c>
    </row>
    <row r="8399" spans="1:7" x14ac:dyDescent="0.25">
      <c r="A8399" s="160" t="s">
        <v>9725</v>
      </c>
      <c r="B8399" s="160" t="s">
        <v>9729</v>
      </c>
      <c r="E8399" s="227">
        <v>43220</v>
      </c>
      <c r="F8399" s="228">
        <v>6823.61</v>
      </c>
      <c r="G8399" s="229">
        <v>0.05</v>
      </c>
    </row>
    <row r="8400" spans="1:7" x14ac:dyDescent="0.25">
      <c r="A8400" s="160" t="s">
        <v>9725</v>
      </c>
      <c r="B8400" s="160" t="s">
        <v>9730</v>
      </c>
      <c r="E8400" s="227">
        <v>43251</v>
      </c>
      <c r="F8400" s="228">
        <v>6823.61</v>
      </c>
      <c r="G8400" s="229">
        <v>0.05</v>
      </c>
    </row>
    <row r="8401" spans="1:7" x14ac:dyDescent="0.25">
      <c r="A8401" s="160" t="s">
        <v>9725</v>
      </c>
      <c r="B8401" s="160" t="s">
        <v>9731</v>
      </c>
      <c r="E8401" s="227">
        <v>43281</v>
      </c>
      <c r="F8401" s="228">
        <v>6823.61</v>
      </c>
      <c r="G8401" s="229">
        <v>0.05</v>
      </c>
    </row>
    <row r="8402" spans="1:7" x14ac:dyDescent="0.25">
      <c r="A8402" s="160" t="s">
        <v>9725</v>
      </c>
      <c r="B8402" s="160" t="s">
        <v>9732</v>
      </c>
      <c r="E8402" s="227">
        <v>43312</v>
      </c>
      <c r="F8402" s="228">
        <v>6823.61</v>
      </c>
      <c r="G8402" s="229">
        <v>0.05</v>
      </c>
    </row>
    <row r="8403" spans="1:7" x14ac:dyDescent="0.25">
      <c r="A8403" s="160" t="s">
        <v>9725</v>
      </c>
      <c r="B8403" s="160" t="s">
        <v>9733</v>
      </c>
      <c r="E8403" s="227">
        <v>43343</v>
      </c>
      <c r="F8403" s="228">
        <v>6823.61</v>
      </c>
      <c r="G8403" s="229">
        <v>0.05</v>
      </c>
    </row>
    <row r="8404" spans="1:7" x14ac:dyDescent="0.25">
      <c r="A8404" s="160" t="s">
        <v>9725</v>
      </c>
      <c r="B8404" s="160" t="s">
        <v>9734</v>
      </c>
      <c r="E8404" s="227">
        <v>43373</v>
      </c>
      <c r="F8404" s="228">
        <v>6823.61</v>
      </c>
      <c r="G8404" s="229">
        <v>0.05</v>
      </c>
    </row>
    <row r="8405" spans="1:7" x14ac:dyDescent="0.25">
      <c r="A8405" s="160" t="s">
        <v>9725</v>
      </c>
      <c r="B8405" s="160" t="s">
        <v>9735</v>
      </c>
      <c r="E8405" s="227">
        <v>43404</v>
      </c>
      <c r="F8405" s="228">
        <v>6823.61</v>
      </c>
      <c r="G8405" s="229">
        <v>0.05</v>
      </c>
    </row>
    <row r="8406" spans="1:7" x14ac:dyDescent="0.25">
      <c r="A8406" s="160" t="s">
        <v>9725</v>
      </c>
      <c r="B8406" s="160" t="s">
        <v>9736</v>
      </c>
      <c r="E8406" s="227">
        <v>43434</v>
      </c>
      <c r="F8406" s="228">
        <v>6823.61</v>
      </c>
      <c r="G8406" s="229">
        <v>0.05</v>
      </c>
    </row>
    <row r="8407" spans="1:7" x14ac:dyDescent="0.25">
      <c r="A8407" s="160" t="s">
        <v>9725</v>
      </c>
      <c r="B8407" s="160" t="s">
        <v>9737</v>
      </c>
      <c r="E8407" s="227">
        <v>43465</v>
      </c>
      <c r="F8407" s="228">
        <v>6823.61</v>
      </c>
      <c r="G8407" s="229">
        <v>0.05</v>
      </c>
    </row>
    <row r="8408" spans="1:7" x14ac:dyDescent="0.25">
      <c r="A8408" s="160" t="s">
        <v>9738</v>
      </c>
      <c r="B8408" s="160" t="s">
        <v>9739</v>
      </c>
      <c r="E8408" s="227">
        <v>43131</v>
      </c>
      <c r="F8408" s="228">
        <v>0</v>
      </c>
      <c r="G8408" s="229">
        <v>0.05</v>
      </c>
    </row>
    <row r="8409" spans="1:7" x14ac:dyDescent="0.25">
      <c r="A8409" s="160" t="s">
        <v>9738</v>
      </c>
      <c r="B8409" s="160" t="s">
        <v>9740</v>
      </c>
      <c r="E8409" s="227">
        <v>43159</v>
      </c>
      <c r="F8409" s="228">
        <v>0</v>
      </c>
      <c r="G8409" s="229">
        <v>0.05</v>
      </c>
    </row>
    <row r="8410" spans="1:7" x14ac:dyDescent="0.25">
      <c r="A8410" s="160" t="s">
        <v>9738</v>
      </c>
      <c r="B8410" s="160" t="s">
        <v>9741</v>
      </c>
      <c r="E8410" s="227">
        <v>43190</v>
      </c>
      <c r="F8410" s="228">
        <v>0</v>
      </c>
      <c r="G8410" s="229">
        <v>0.05</v>
      </c>
    </row>
    <row r="8411" spans="1:7" x14ac:dyDescent="0.25">
      <c r="A8411" s="160" t="s">
        <v>9738</v>
      </c>
      <c r="B8411" s="160" t="s">
        <v>9742</v>
      </c>
      <c r="E8411" s="227">
        <v>43220</v>
      </c>
      <c r="F8411" s="228">
        <v>0</v>
      </c>
      <c r="G8411" s="229">
        <v>0.05</v>
      </c>
    </row>
    <row r="8412" spans="1:7" x14ac:dyDescent="0.25">
      <c r="A8412" s="160" t="s">
        <v>9738</v>
      </c>
      <c r="B8412" s="160" t="s">
        <v>9743</v>
      </c>
      <c r="E8412" s="227">
        <v>43251</v>
      </c>
      <c r="F8412" s="228">
        <v>0</v>
      </c>
      <c r="G8412" s="229">
        <v>0.05</v>
      </c>
    </row>
    <row r="8413" spans="1:7" x14ac:dyDescent="0.25">
      <c r="A8413" s="160" t="s">
        <v>9738</v>
      </c>
      <c r="B8413" s="160" t="s">
        <v>9744</v>
      </c>
      <c r="E8413" s="227">
        <v>43281</v>
      </c>
      <c r="F8413" s="228">
        <v>0</v>
      </c>
      <c r="G8413" s="229">
        <v>0.05</v>
      </c>
    </row>
    <row r="8414" spans="1:7" x14ac:dyDescent="0.25">
      <c r="A8414" s="160" t="s">
        <v>9738</v>
      </c>
      <c r="B8414" s="160" t="s">
        <v>9745</v>
      </c>
      <c r="E8414" s="227">
        <v>43312</v>
      </c>
      <c r="F8414" s="228">
        <v>105000</v>
      </c>
      <c r="G8414" s="229">
        <v>0.05</v>
      </c>
    </row>
    <row r="8415" spans="1:7" x14ac:dyDescent="0.25">
      <c r="A8415" s="160" t="s">
        <v>9738</v>
      </c>
      <c r="B8415" s="160" t="s">
        <v>9746</v>
      </c>
      <c r="E8415" s="227">
        <v>43343</v>
      </c>
      <c r="F8415" s="228">
        <v>105000</v>
      </c>
      <c r="G8415" s="229">
        <v>0.05</v>
      </c>
    </row>
    <row r="8416" spans="1:7" x14ac:dyDescent="0.25">
      <c r="A8416" s="160" t="s">
        <v>9738</v>
      </c>
      <c r="B8416" s="160" t="s">
        <v>9747</v>
      </c>
      <c r="E8416" s="227">
        <v>43373</v>
      </c>
      <c r="F8416" s="228">
        <v>105000</v>
      </c>
      <c r="G8416" s="229">
        <v>0.05</v>
      </c>
    </row>
    <row r="8417" spans="1:7" x14ac:dyDescent="0.25">
      <c r="A8417" s="160" t="s">
        <v>9738</v>
      </c>
      <c r="B8417" s="160" t="s">
        <v>9748</v>
      </c>
      <c r="E8417" s="227">
        <v>43404</v>
      </c>
      <c r="F8417" s="228">
        <v>105000</v>
      </c>
      <c r="G8417" s="229">
        <v>0.05</v>
      </c>
    </row>
    <row r="8418" spans="1:7" x14ac:dyDescent="0.25">
      <c r="A8418" s="160" t="s">
        <v>9738</v>
      </c>
      <c r="B8418" s="160" t="s">
        <v>9749</v>
      </c>
      <c r="E8418" s="227">
        <v>43434</v>
      </c>
      <c r="F8418" s="228">
        <v>105000</v>
      </c>
      <c r="G8418" s="229">
        <v>0.05</v>
      </c>
    </row>
    <row r="8419" spans="1:7" x14ac:dyDescent="0.25">
      <c r="A8419" s="160" t="s">
        <v>9738</v>
      </c>
      <c r="B8419" s="160" t="s">
        <v>9750</v>
      </c>
      <c r="E8419" s="227">
        <v>43465</v>
      </c>
      <c r="F8419" s="228">
        <v>105000</v>
      </c>
      <c r="G8419" s="229">
        <v>0.05</v>
      </c>
    </row>
    <row r="8420" spans="1:7" x14ac:dyDescent="0.25">
      <c r="A8420" s="160" t="s">
        <v>9751</v>
      </c>
      <c r="B8420" s="160" t="s">
        <v>9752</v>
      </c>
      <c r="E8420" s="227">
        <v>43131</v>
      </c>
      <c r="F8420" s="228">
        <v>13671.89</v>
      </c>
      <c r="G8420" s="229" t="s">
        <v>632</v>
      </c>
    </row>
    <row r="8421" spans="1:7" x14ac:dyDescent="0.25">
      <c r="A8421" s="160" t="s">
        <v>9751</v>
      </c>
      <c r="B8421" s="160" t="s">
        <v>9753</v>
      </c>
      <c r="E8421" s="227">
        <v>43159</v>
      </c>
      <c r="F8421" s="228">
        <v>13444.03</v>
      </c>
      <c r="G8421" s="229" t="s">
        <v>632</v>
      </c>
    </row>
    <row r="8422" spans="1:7" x14ac:dyDescent="0.25">
      <c r="A8422" s="160" t="s">
        <v>9751</v>
      </c>
      <c r="B8422" s="160" t="s">
        <v>9754</v>
      </c>
      <c r="E8422" s="227">
        <v>43190</v>
      </c>
      <c r="F8422" s="228">
        <v>13216.17</v>
      </c>
      <c r="G8422" s="229" t="s">
        <v>632</v>
      </c>
    </row>
    <row r="8423" spans="1:7" x14ac:dyDescent="0.25">
      <c r="A8423" s="160" t="s">
        <v>9751</v>
      </c>
      <c r="B8423" s="160" t="s">
        <v>9755</v>
      </c>
      <c r="E8423" s="227">
        <v>43220</v>
      </c>
      <c r="F8423" s="228">
        <v>12988.3</v>
      </c>
      <c r="G8423" s="229" t="s">
        <v>632</v>
      </c>
    </row>
    <row r="8424" spans="1:7" x14ac:dyDescent="0.25">
      <c r="A8424" s="160" t="s">
        <v>9751</v>
      </c>
      <c r="B8424" s="160" t="s">
        <v>9756</v>
      </c>
      <c r="E8424" s="227">
        <v>43251</v>
      </c>
      <c r="F8424" s="228">
        <v>12760.44</v>
      </c>
      <c r="G8424" s="229" t="s">
        <v>632</v>
      </c>
    </row>
    <row r="8425" spans="1:7" x14ac:dyDescent="0.25">
      <c r="A8425" s="160" t="s">
        <v>9751</v>
      </c>
      <c r="B8425" s="160" t="s">
        <v>9757</v>
      </c>
      <c r="E8425" s="227">
        <v>43281</v>
      </c>
      <c r="F8425" s="228">
        <v>12532.57</v>
      </c>
      <c r="G8425" s="229" t="s">
        <v>632</v>
      </c>
    </row>
    <row r="8426" spans="1:7" x14ac:dyDescent="0.25">
      <c r="A8426" s="160" t="s">
        <v>9751</v>
      </c>
      <c r="B8426" s="160" t="s">
        <v>9758</v>
      </c>
      <c r="E8426" s="227">
        <v>43312</v>
      </c>
      <c r="F8426" s="228">
        <v>0</v>
      </c>
      <c r="G8426" s="229" t="s">
        <v>632</v>
      </c>
    </row>
    <row r="8427" spans="1:7" x14ac:dyDescent="0.25">
      <c r="A8427" s="160" t="s">
        <v>9751</v>
      </c>
      <c r="B8427" s="160" t="s">
        <v>9759</v>
      </c>
      <c r="E8427" s="227">
        <v>43343</v>
      </c>
      <c r="F8427" s="228">
        <v>0</v>
      </c>
      <c r="G8427" s="229" t="s">
        <v>632</v>
      </c>
    </row>
    <row r="8428" spans="1:7" x14ac:dyDescent="0.25">
      <c r="A8428" s="160" t="s">
        <v>9751</v>
      </c>
      <c r="B8428" s="160" t="s">
        <v>9760</v>
      </c>
      <c r="E8428" s="227">
        <v>43373</v>
      </c>
      <c r="F8428" s="228">
        <v>0</v>
      </c>
      <c r="G8428" s="229" t="s">
        <v>632</v>
      </c>
    </row>
    <row r="8429" spans="1:7" x14ac:dyDescent="0.25">
      <c r="A8429" s="160" t="s">
        <v>9751</v>
      </c>
      <c r="B8429" s="160" t="s">
        <v>9761</v>
      </c>
      <c r="E8429" s="227">
        <v>43404</v>
      </c>
      <c r="F8429" s="228">
        <v>0</v>
      </c>
      <c r="G8429" s="229" t="s">
        <v>632</v>
      </c>
    </row>
    <row r="8430" spans="1:7" x14ac:dyDescent="0.25">
      <c r="A8430" s="160" t="s">
        <v>9751</v>
      </c>
      <c r="B8430" s="160" t="s">
        <v>9762</v>
      </c>
      <c r="E8430" s="227">
        <v>43434</v>
      </c>
      <c r="F8430" s="228">
        <v>0</v>
      </c>
      <c r="G8430" s="229" t="s">
        <v>632</v>
      </c>
    </row>
    <row r="8431" spans="1:7" x14ac:dyDescent="0.25">
      <c r="A8431" s="160" t="s">
        <v>9751</v>
      </c>
      <c r="B8431" s="160" t="s">
        <v>9763</v>
      </c>
      <c r="E8431" s="227">
        <v>43465</v>
      </c>
      <c r="F8431" s="228">
        <v>0</v>
      </c>
      <c r="G8431" s="229" t="s">
        <v>632</v>
      </c>
    </row>
    <row r="8432" spans="1:7" x14ac:dyDescent="0.25">
      <c r="A8432" s="160" t="s">
        <v>9764</v>
      </c>
      <c r="B8432" s="160" t="s">
        <v>9765</v>
      </c>
      <c r="E8432" s="227">
        <v>43131</v>
      </c>
      <c r="F8432" s="228">
        <v>45505.08</v>
      </c>
      <c r="G8432" s="229">
        <v>0.05</v>
      </c>
    </row>
    <row r="8433" spans="1:7" x14ac:dyDescent="0.25">
      <c r="A8433" s="160" t="s">
        <v>9764</v>
      </c>
      <c r="B8433" s="160" t="s">
        <v>9766</v>
      </c>
      <c r="E8433" s="227">
        <v>43159</v>
      </c>
      <c r="F8433" s="228">
        <v>45505.08</v>
      </c>
      <c r="G8433" s="229">
        <v>0.05</v>
      </c>
    </row>
    <row r="8434" spans="1:7" x14ac:dyDescent="0.25">
      <c r="A8434" s="160" t="s">
        <v>9764</v>
      </c>
      <c r="B8434" s="160" t="s">
        <v>9767</v>
      </c>
      <c r="E8434" s="227">
        <v>43190</v>
      </c>
      <c r="F8434" s="228">
        <v>45505.08</v>
      </c>
      <c r="G8434" s="229">
        <v>0.05</v>
      </c>
    </row>
    <row r="8435" spans="1:7" x14ac:dyDescent="0.25">
      <c r="A8435" s="160" t="s">
        <v>9764</v>
      </c>
      <c r="B8435" s="160" t="s">
        <v>9768</v>
      </c>
      <c r="E8435" s="227">
        <v>43220</v>
      </c>
      <c r="F8435" s="228">
        <v>45505.08</v>
      </c>
      <c r="G8435" s="229">
        <v>0.05</v>
      </c>
    </row>
    <row r="8436" spans="1:7" x14ac:dyDescent="0.25">
      <c r="A8436" s="160" t="s">
        <v>9764</v>
      </c>
      <c r="B8436" s="160" t="s">
        <v>9769</v>
      </c>
      <c r="E8436" s="227">
        <v>43251</v>
      </c>
      <c r="F8436" s="228">
        <v>45505.08</v>
      </c>
      <c r="G8436" s="229">
        <v>0.05</v>
      </c>
    </row>
    <row r="8437" spans="1:7" x14ac:dyDescent="0.25">
      <c r="A8437" s="160" t="s">
        <v>9764</v>
      </c>
      <c r="B8437" s="160" t="s">
        <v>9770</v>
      </c>
      <c r="E8437" s="227">
        <v>43281</v>
      </c>
      <c r="F8437" s="228">
        <v>45505.08</v>
      </c>
      <c r="G8437" s="229">
        <v>0.05</v>
      </c>
    </row>
    <row r="8438" spans="1:7" x14ac:dyDescent="0.25">
      <c r="A8438" s="160" t="s">
        <v>9764</v>
      </c>
      <c r="B8438" s="160" t="s">
        <v>9771</v>
      </c>
      <c r="E8438" s="227">
        <v>43312</v>
      </c>
      <c r="F8438" s="228">
        <v>45505.08</v>
      </c>
      <c r="G8438" s="229">
        <v>0.05</v>
      </c>
    </row>
    <row r="8439" spans="1:7" x14ac:dyDescent="0.25">
      <c r="A8439" s="160" t="s">
        <v>9764</v>
      </c>
      <c r="B8439" s="160" t="s">
        <v>9772</v>
      </c>
      <c r="E8439" s="227">
        <v>43343</v>
      </c>
      <c r="F8439" s="228">
        <v>45505.08</v>
      </c>
      <c r="G8439" s="229">
        <v>0.05</v>
      </c>
    </row>
    <row r="8440" spans="1:7" x14ac:dyDescent="0.25">
      <c r="A8440" s="160" t="s">
        <v>9764</v>
      </c>
      <c r="B8440" s="160" t="s">
        <v>9773</v>
      </c>
      <c r="E8440" s="227">
        <v>43373</v>
      </c>
      <c r="F8440" s="228">
        <v>45505.08</v>
      </c>
      <c r="G8440" s="229">
        <v>0.05</v>
      </c>
    </row>
    <row r="8441" spans="1:7" x14ac:dyDescent="0.25">
      <c r="A8441" s="160" t="s">
        <v>9764</v>
      </c>
      <c r="B8441" s="160" t="s">
        <v>9774</v>
      </c>
      <c r="E8441" s="227">
        <v>43404</v>
      </c>
      <c r="F8441" s="228">
        <v>45505.08</v>
      </c>
      <c r="G8441" s="229">
        <v>0.05</v>
      </c>
    </row>
    <row r="8442" spans="1:7" x14ac:dyDescent="0.25">
      <c r="A8442" s="160" t="s">
        <v>9764</v>
      </c>
      <c r="B8442" s="160" t="s">
        <v>9775</v>
      </c>
      <c r="E8442" s="227">
        <v>43434</v>
      </c>
      <c r="F8442" s="228">
        <v>45505.08</v>
      </c>
      <c r="G8442" s="229">
        <v>0.05</v>
      </c>
    </row>
    <row r="8443" spans="1:7" x14ac:dyDescent="0.25">
      <c r="A8443" s="160" t="s">
        <v>9764</v>
      </c>
      <c r="B8443" s="160" t="s">
        <v>9776</v>
      </c>
      <c r="E8443" s="227">
        <v>43465</v>
      </c>
      <c r="F8443" s="228">
        <v>45505.08</v>
      </c>
      <c r="G8443" s="229">
        <v>0.05</v>
      </c>
    </row>
    <row r="8444" spans="1:7" x14ac:dyDescent="0.25">
      <c r="A8444" s="160" t="s">
        <v>9777</v>
      </c>
      <c r="B8444" s="160" t="s">
        <v>9778</v>
      </c>
      <c r="E8444" s="227">
        <v>43131</v>
      </c>
      <c r="F8444" s="228">
        <v>0</v>
      </c>
      <c r="G8444" s="229">
        <v>0.05</v>
      </c>
    </row>
    <row r="8445" spans="1:7" x14ac:dyDescent="0.25">
      <c r="A8445" s="160" t="s">
        <v>9777</v>
      </c>
      <c r="B8445" s="160" t="s">
        <v>9779</v>
      </c>
      <c r="E8445" s="227">
        <v>43159</v>
      </c>
      <c r="F8445" s="228">
        <v>0</v>
      </c>
      <c r="G8445" s="229">
        <v>0.05</v>
      </c>
    </row>
    <row r="8446" spans="1:7" x14ac:dyDescent="0.25">
      <c r="A8446" s="160" t="s">
        <v>9777</v>
      </c>
      <c r="B8446" s="160" t="s">
        <v>9780</v>
      </c>
      <c r="E8446" s="227">
        <v>43190</v>
      </c>
      <c r="F8446" s="228">
        <v>0</v>
      </c>
      <c r="G8446" s="229">
        <v>0.05</v>
      </c>
    </row>
    <row r="8447" spans="1:7" x14ac:dyDescent="0.25">
      <c r="A8447" s="160" t="s">
        <v>9777</v>
      </c>
      <c r="B8447" s="160" t="s">
        <v>9781</v>
      </c>
      <c r="E8447" s="227">
        <v>43220</v>
      </c>
      <c r="F8447" s="228">
        <v>0</v>
      </c>
      <c r="G8447" s="229">
        <v>0.05</v>
      </c>
    </row>
    <row r="8448" spans="1:7" x14ac:dyDescent="0.25">
      <c r="A8448" s="160" t="s">
        <v>9777</v>
      </c>
      <c r="B8448" s="160" t="s">
        <v>9782</v>
      </c>
      <c r="E8448" s="227">
        <v>43251</v>
      </c>
      <c r="F8448" s="228">
        <v>0</v>
      </c>
      <c r="G8448" s="229">
        <v>0.05</v>
      </c>
    </row>
    <row r="8449" spans="1:7" x14ac:dyDescent="0.25">
      <c r="A8449" s="160" t="s">
        <v>9777</v>
      </c>
      <c r="B8449" s="160" t="s">
        <v>9783</v>
      </c>
      <c r="E8449" s="227">
        <v>43281</v>
      </c>
      <c r="F8449" s="228">
        <v>0</v>
      </c>
      <c r="G8449" s="229">
        <v>0.05</v>
      </c>
    </row>
    <row r="8450" spans="1:7" x14ac:dyDescent="0.25">
      <c r="A8450" s="160" t="s">
        <v>9777</v>
      </c>
      <c r="B8450" s="160" t="s">
        <v>9784</v>
      </c>
      <c r="E8450" s="227">
        <v>43312</v>
      </c>
      <c r="F8450" s="228">
        <v>0</v>
      </c>
      <c r="G8450" s="229">
        <v>0.05</v>
      </c>
    </row>
    <row r="8451" spans="1:7" x14ac:dyDescent="0.25">
      <c r="A8451" s="160" t="s">
        <v>9777</v>
      </c>
      <c r="B8451" s="160" t="s">
        <v>9785</v>
      </c>
      <c r="E8451" s="227">
        <v>43343</v>
      </c>
      <c r="F8451" s="228">
        <v>0</v>
      </c>
      <c r="G8451" s="229">
        <v>0.05</v>
      </c>
    </row>
    <row r="8452" spans="1:7" x14ac:dyDescent="0.25">
      <c r="A8452" s="160" t="s">
        <v>9777</v>
      </c>
      <c r="B8452" s="160" t="s">
        <v>9786</v>
      </c>
      <c r="E8452" s="227">
        <v>43373</v>
      </c>
      <c r="F8452" s="228">
        <v>0</v>
      </c>
      <c r="G8452" s="229">
        <v>0.05</v>
      </c>
    </row>
    <row r="8453" spans="1:7" x14ac:dyDescent="0.25">
      <c r="A8453" s="160" t="s">
        <v>9777</v>
      </c>
      <c r="B8453" s="160" t="s">
        <v>9787</v>
      </c>
      <c r="E8453" s="227">
        <v>43404</v>
      </c>
      <c r="F8453" s="228">
        <v>0</v>
      </c>
      <c r="G8453" s="229">
        <v>0.05</v>
      </c>
    </row>
    <row r="8454" spans="1:7" x14ac:dyDescent="0.25">
      <c r="A8454" s="160" t="s">
        <v>9777</v>
      </c>
      <c r="B8454" s="160" t="s">
        <v>9788</v>
      </c>
      <c r="E8454" s="227">
        <v>43434</v>
      </c>
      <c r="F8454" s="228">
        <v>0</v>
      </c>
      <c r="G8454" s="229">
        <v>0.05</v>
      </c>
    </row>
    <row r="8455" spans="1:7" x14ac:dyDescent="0.25">
      <c r="A8455" s="160" t="s">
        <v>9777</v>
      </c>
      <c r="B8455" s="160" t="s">
        <v>9789</v>
      </c>
      <c r="E8455" s="227">
        <v>43465</v>
      </c>
      <c r="F8455" s="228">
        <v>0</v>
      </c>
      <c r="G8455" s="229">
        <v>0.05</v>
      </c>
    </row>
    <row r="8456" spans="1:7" x14ac:dyDescent="0.25">
      <c r="A8456" s="160" t="s">
        <v>9790</v>
      </c>
      <c r="B8456" s="160" t="s">
        <v>9791</v>
      </c>
      <c r="E8456" s="227">
        <v>43131</v>
      </c>
      <c r="F8456" s="228">
        <v>0</v>
      </c>
      <c r="G8456" s="229">
        <v>0.05</v>
      </c>
    </row>
    <row r="8457" spans="1:7" x14ac:dyDescent="0.25">
      <c r="A8457" s="160" t="s">
        <v>9790</v>
      </c>
      <c r="B8457" s="160" t="s">
        <v>9792</v>
      </c>
      <c r="E8457" s="227">
        <v>43159</v>
      </c>
      <c r="F8457" s="228">
        <v>0</v>
      </c>
      <c r="G8457" s="229">
        <v>0.05</v>
      </c>
    </row>
    <row r="8458" spans="1:7" x14ac:dyDescent="0.25">
      <c r="A8458" s="160" t="s">
        <v>9790</v>
      </c>
      <c r="B8458" s="160" t="s">
        <v>9793</v>
      </c>
      <c r="E8458" s="227">
        <v>43190</v>
      </c>
      <c r="F8458" s="228">
        <v>0</v>
      </c>
      <c r="G8458" s="229">
        <v>0.05</v>
      </c>
    </row>
    <row r="8459" spans="1:7" x14ac:dyDescent="0.25">
      <c r="A8459" s="160" t="s">
        <v>9790</v>
      </c>
      <c r="B8459" s="160" t="s">
        <v>9794</v>
      </c>
      <c r="E8459" s="227">
        <v>43220</v>
      </c>
      <c r="F8459" s="228">
        <v>0</v>
      </c>
      <c r="G8459" s="229">
        <v>0.05</v>
      </c>
    </row>
    <row r="8460" spans="1:7" x14ac:dyDescent="0.25">
      <c r="A8460" s="160" t="s">
        <v>9790</v>
      </c>
      <c r="B8460" s="160" t="s">
        <v>9795</v>
      </c>
      <c r="E8460" s="227">
        <v>43251</v>
      </c>
      <c r="F8460" s="228">
        <v>0</v>
      </c>
      <c r="G8460" s="229">
        <v>0.05</v>
      </c>
    </row>
    <row r="8461" spans="1:7" x14ac:dyDescent="0.25">
      <c r="A8461" s="160" t="s">
        <v>9790</v>
      </c>
      <c r="B8461" s="160" t="s">
        <v>9796</v>
      </c>
      <c r="E8461" s="227">
        <v>43281</v>
      </c>
      <c r="F8461" s="228">
        <v>0</v>
      </c>
      <c r="G8461" s="229">
        <v>0.05</v>
      </c>
    </row>
    <row r="8462" spans="1:7" x14ac:dyDescent="0.25">
      <c r="A8462" s="160" t="s">
        <v>9790</v>
      </c>
      <c r="B8462" s="160" t="s">
        <v>9797</v>
      </c>
      <c r="E8462" s="227">
        <v>43312</v>
      </c>
      <c r="F8462" s="228">
        <v>0</v>
      </c>
      <c r="G8462" s="229">
        <v>0.05</v>
      </c>
    </row>
    <row r="8463" spans="1:7" x14ac:dyDescent="0.25">
      <c r="A8463" s="160" t="s">
        <v>9790</v>
      </c>
      <c r="B8463" s="160" t="s">
        <v>9798</v>
      </c>
      <c r="E8463" s="227">
        <v>43343</v>
      </c>
      <c r="F8463" s="228">
        <v>0</v>
      </c>
      <c r="G8463" s="229">
        <v>0.05</v>
      </c>
    </row>
    <row r="8464" spans="1:7" x14ac:dyDescent="0.25">
      <c r="A8464" s="160" t="s">
        <v>9790</v>
      </c>
      <c r="B8464" s="160" t="s">
        <v>9799</v>
      </c>
      <c r="E8464" s="227">
        <v>43373</v>
      </c>
      <c r="F8464" s="228">
        <v>0</v>
      </c>
      <c r="G8464" s="229">
        <v>0.05</v>
      </c>
    </row>
    <row r="8465" spans="1:7" x14ac:dyDescent="0.25">
      <c r="A8465" s="160" t="s">
        <v>9790</v>
      </c>
      <c r="B8465" s="160" t="s">
        <v>9800</v>
      </c>
      <c r="E8465" s="227">
        <v>43404</v>
      </c>
      <c r="F8465" s="228">
        <v>0</v>
      </c>
      <c r="G8465" s="229">
        <v>0.05</v>
      </c>
    </row>
    <row r="8466" spans="1:7" x14ac:dyDescent="0.25">
      <c r="A8466" s="160" t="s">
        <v>9790</v>
      </c>
      <c r="B8466" s="160" t="s">
        <v>9801</v>
      </c>
      <c r="E8466" s="227">
        <v>43434</v>
      </c>
      <c r="F8466" s="228">
        <v>0</v>
      </c>
      <c r="G8466" s="229">
        <v>0.05</v>
      </c>
    </row>
    <row r="8467" spans="1:7" x14ac:dyDescent="0.25">
      <c r="A8467" s="160" t="s">
        <v>9790</v>
      </c>
      <c r="B8467" s="160" t="s">
        <v>9802</v>
      </c>
      <c r="E8467" s="227">
        <v>43465</v>
      </c>
      <c r="F8467" s="228">
        <v>0</v>
      </c>
      <c r="G8467" s="229">
        <v>0.05</v>
      </c>
    </row>
    <row r="8468" spans="1:7" x14ac:dyDescent="0.25">
      <c r="A8468" s="160" t="s">
        <v>9803</v>
      </c>
      <c r="B8468" s="160" t="s">
        <v>9804</v>
      </c>
      <c r="E8468" s="227">
        <v>43131</v>
      </c>
      <c r="F8468" s="228">
        <v>21742.799999999999</v>
      </c>
      <c r="G8468" s="229">
        <v>0.05</v>
      </c>
    </row>
    <row r="8469" spans="1:7" x14ac:dyDescent="0.25">
      <c r="A8469" s="160" t="s">
        <v>9803</v>
      </c>
      <c r="B8469" s="160" t="s">
        <v>9805</v>
      </c>
      <c r="E8469" s="227">
        <v>43159</v>
      </c>
      <c r="F8469" s="228">
        <v>21742.799999999999</v>
      </c>
      <c r="G8469" s="229">
        <v>0.05</v>
      </c>
    </row>
    <row r="8470" spans="1:7" x14ac:dyDescent="0.25">
      <c r="A8470" s="160" t="s">
        <v>9803</v>
      </c>
      <c r="B8470" s="160" t="s">
        <v>9806</v>
      </c>
      <c r="E8470" s="227">
        <v>43190</v>
      </c>
      <c r="F8470" s="228">
        <v>21742.799999999999</v>
      </c>
      <c r="G8470" s="229">
        <v>0.05</v>
      </c>
    </row>
    <row r="8471" spans="1:7" x14ac:dyDescent="0.25">
      <c r="A8471" s="160" t="s">
        <v>9803</v>
      </c>
      <c r="B8471" s="160" t="s">
        <v>9807</v>
      </c>
      <c r="E8471" s="227">
        <v>43220</v>
      </c>
      <c r="F8471" s="228">
        <v>21742.799999999999</v>
      </c>
      <c r="G8471" s="229">
        <v>0.05</v>
      </c>
    </row>
    <row r="8472" spans="1:7" x14ac:dyDescent="0.25">
      <c r="A8472" s="160" t="s">
        <v>9803</v>
      </c>
      <c r="B8472" s="160" t="s">
        <v>9808</v>
      </c>
      <c r="E8472" s="227">
        <v>43251</v>
      </c>
      <c r="F8472" s="228">
        <v>21742.799999999999</v>
      </c>
      <c r="G8472" s="229">
        <v>0.05</v>
      </c>
    </row>
    <row r="8473" spans="1:7" x14ac:dyDescent="0.25">
      <c r="A8473" s="160" t="s">
        <v>9803</v>
      </c>
      <c r="B8473" s="160" t="s">
        <v>9809</v>
      </c>
      <c r="E8473" s="227">
        <v>43281</v>
      </c>
      <c r="F8473" s="228">
        <v>21742.799999999999</v>
      </c>
      <c r="G8473" s="229">
        <v>0.05</v>
      </c>
    </row>
    <row r="8474" spans="1:7" x14ac:dyDescent="0.25">
      <c r="A8474" s="160" t="s">
        <v>9803</v>
      </c>
      <c r="B8474" s="160" t="s">
        <v>9810</v>
      </c>
      <c r="E8474" s="227">
        <v>43312</v>
      </c>
      <c r="F8474" s="228">
        <v>211697.27</v>
      </c>
      <c r="G8474" s="229">
        <v>0.05</v>
      </c>
    </row>
    <row r="8475" spans="1:7" x14ac:dyDescent="0.25">
      <c r="A8475" s="160" t="s">
        <v>9803</v>
      </c>
      <c r="B8475" s="160" t="s">
        <v>9811</v>
      </c>
      <c r="E8475" s="227">
        <v>43343</v>
      </c>
      <c r="F8475" s="228">
        <v>211697.27</v>
      </c>
      <c r="G8475" s="229">
        <v>0.05</v>
      </c>
    </row>
    <row r="8476" spans="1:7" x14ac:dyDescent="0.25">
      <c r="A8476" s="160" t="s">
        <v>9803</v>
      </c>
      <c r="B8476" s="160" t="s">
        <v>9812</v>
      </c>
      <c r="E8476" s="227">
        <v>43373</v>
      </c>
      <c r="F8476" s="228">
        <v>211697.27</v>
      </c>
      <c r="G8476" s="229">
        <v>0.05</v>
      </c>
    </row>
    <row r="8477" spans="1:7" x14ac:dyDescent="0.25">
      <c r="A8477" s="160" t="s">
        <v>9803</v>
      </c>
      <c r="B8477" s="160" t="s">
        <v>9813</v>
      </c>
      <c r="E8477" s="227">
        <v>43404</v>
      </c>
      <c r="F8477" s="228">
        <v>211697.27</v>
      </c>
      <c r="G8477" s="229">
        <v>0.05</v>
      </c>
    </row>
    <row r="8478" spans="1:7" x14ac:dyDescent="0.25">
      <c r="A8478" s="160" t="s">
        <v>9803</v>
      </c>
      <c r="B8478" s="160" t="s">
        <v>9814</v>
      </c>
      <c r="E8478" s="227">
        <v>43434</v>
      </c>
      <c r="F8478" s="228">
        <v>211697.27</v>
      </c>
      <c r="G8478" s="229">
        <v>0.05</v>
      </c>
    </row>
    <row r="8479" spans="1:7" x14ac:dyDescent="0.25">
      <c r="A8479" s="160" t="s">
        <v>9803</v>
      </c>
      <c r="B8479" s="160" t="s">
        <v>9815</v>
      </c>
      <c r="E8479" s="227">
        <v>43465</v>
      </c>
      <c r="F8479" s="228">
        <v>211697.27</v>
      </c>
      <c r="G8479" s="229">
        <v>0.05</v>
      </c>
    </row>
    <row r="8480" spans="1:7" x14ac:dyDescent="0.25">
      <c r="A8480" s="160" t="s">
        <v>9816</v>
      </c>
      <c r="B8480" s="160" t="s">
        <v>9817</v>
      </c>
      <c r="E8480" s="227">
        <v>43131</v>
      </c>
      <c r="F8480" s="228">
        <v>20255.07</v>
      </c>
      <c r="G8480" s="229">
        <v>0.05</v>
      </c>
    </row>
    <row r="8481" spans="1:7" x14ac:dyDescent="0.25">
      <c r="A8481" s="160" t="s">
        <v>9816</v>
      </c>
      <c r="B8481" s="160" t="s">
        <v>9818</v>
      </c>
      <c r="E8481" s="227">
        <v>43159</v>
      </c>
      <c r="F8481" s="228">
        <v>20255.07</v>
      </c>
      <c r="G8481" s="229">
        <v>0.05</v>
      </c>
    </row>
    <row r="8482" spans="1:7" x14ac:dyDescent="0.25">
      <c r="A8482" s="160" t="s">
        <v>9816</v>
      </c>
      <c r="B8482" s="160" t="s">
        <v>9819</v>
      </c>
      <c r="E8482" s="227">
        <v>43190</v>
      </c>
      <c r="F8482" s="228">
        <v>20255.07</v>
      </c>
      <c r="G8482" s="229">
        <v>0.05</v>
      </c>
    </row>
    <row r="8483" spans="1:7" x14ac:dyDescent="0.25">
      <c r="A8483" s="160" t="s">
        <v>9816</v>
      </c>
      <c r="B8483" s="160" t="s">
        <v>9820</v>
      </c>
      <c r="E8483" s="227">
        <v>43220</v>
      </c>
      <c r="F8483" s="228">
        <v>20255.07</v>
      </c>
      <c r="G8483" s="229">
        <v>0.05</v>
      </c>
    </row>
    <row r="8484" spans="1:7" x14ac:dyDescent="0.25">
      <c r="A8484" s="160" t="s">
        <v>9816</v>
      </c>
      <c r="B8484" s="160" t="s">
        <v>9821</v>
      </c>
      <c r="E8484" s="227">
        <v>43251</v>
      </c>
      <c r="F8484" s="228">
        <v>20255.07</v>
      </c>
      <c r="G8484" s="229">
        <v>0.05</v>
      </c>
    </row>
    <row r="8485" spans="1:7" x14ac:dyDescent="0.25">
      <c r="A8485" s="160" t="s">
        <v>9816</v>
      </c>
      <c r="B8485" s="160" t="s">
        <v>9822</v>
      </c>
      <c r="E8485" s="227">
        <v>43281</v>
      </c>
      <c r="F8485" s="228">
        <v>20255.07</v>
      </c>
      <c r="G8485" s="229">
        <v>0.05</v>
      </c>
    </row>
    <row r="8486" spans="1:7" x14ac:dyDescent="0.25">
      <c r="A8486" s="160" t="s">
        <v>9816</v>
      </c>
      <c r="B8486" s="160" t="s">
        <v>9823</v>
      </c>
      <c r="E8486" s="227">
        <v>43312</v>
      </c>
      <c r="F8486" s="228">
        <v>45420.07</v>
      </c>
      <c r="G8486" s="229">
        <v>0.05</v>
      </c>
    </row>
    <row r="8487" spans="1:7" x14ac:dyDescent="0.25">
      <c r="A8487" s="160" t="s">
        <v>9816</v>
      </c>
      <c r="B8487" s="160" t="s">
        <v>9824</v>
      </c>
      <c r="E8487" s="227">
        <v>43343</v>
      </c>
      <c r="F8487" s="228">
        <v>45420.07</v>
      </c>
      <c r="G8487" s="229">
        <v>0.05</v>
      </c>
    </row>
    <row r="8488" spans="1:7" x14ac:dyDescent="0.25">
      <c r="A8488" s="160" t="s">
        <v>9816</v>
      </c>
      <c r="B8488" s="160" t="s">
        <v>9825</v>
      </c>
      <c r="E8488" s="227">
        <v>43373</v>
      </c>
      <c r="F8488" s="228">
        <v>45420.07</v>
      </c>
      <c r="G8488" s="229">
        <v>0.05</v>
      </c>
    </row>
    <row r="8489" spans="1:7" x14ac:dyDescent="0.25">
      <c r="A8489" s="160" t="s">
        <v>9816</v>
      </c>
      <c r="B8489" s="160" t="s">
        <v>9826</v>
      </c>
      <c r="E8489" s="227">
        <v>43404</v>
      </c>
      <c r="F8489" s="228">
        <v>45420.07</v>
      </c>
      <c r="G8489" s="229">
        <v>0.05</v>
      </c>
    </row>
    <row r="8490" spans="1:7" x14ac:dyDescent="0.25">
      <c r="A8490" s="160" t="s">
        <v>9816</v>
      </c>
      <c r="B8490" s="160" t="s">
        <v>9827</v>
      </c>
      <c r="E8490" s="227">
        <v>43434</v>
      </c>
      <c r="F8490" s="228">
        <v>45420.07</v>
      </c>
      <c r="G8490" s="229">
        <v>0.05</v>
      </c>
    </row>
    <row r="8491" spans="1:7" x14ac:dyDescent="0.25">
      <c r="A8491" s="160" t="s">
        <v>9816</v>
      </c>
      <c r="B8491" s="160" t="s">
        <v>9828</v>
      </c>
      <c r="E8491" s="227">
        <v>43465</v>
      </c>
      <c r="F8491" s="228">
        <v>45420.07</v>
      </c>
      <c r="G8491" s="229">
        <v>0.05</v>
      </c>
    </row>
    <row r="8492" spans="1:7" x14ac:dyDescent="0.25">
      <c r="A8492" s="160" t="s">
        <v>9829</v>
      </c>
      <c r="B8492" s="160" t="s">
        <v>9830</v>
      </c>
      <c r="E8492" s="227">
        <v>43131</v>
      </c>
      <c r="F8492" s="228">
        <v>970573.97</v>
      </c>
      <c r="G8492" s="229">
        <v>0.05</v>
      </c>
    </row>
    <row r="8493" spans="1:7" x14ac:dyDescent="0.25">
      <c r="A8493" s="160" t="s">
        <v>9829</v>
      </c>
      <c r="B8493" s="160" t="s">
        <v>9831</v>
      </c>
      <c r="E8493" s="227">
        <v>43159</v>
      </c>
      <c r="F8493" s="228">
        <v>970573.97</v>
      </c>
      <c r="G8493" s="229">
        <v>0.05</v>
      </c>
    </row>
    <row r="8494" spans="1:7" x14ac:dyDescent="0.25">
      <c r="A8494" s="160" t="s">
        <v>9829</v>
      </c>
      <c r="B8494" s="160" t="s">
        <v>9832</v>
      </c>
      <c r="E8494" s="227">
        <v>43190</v>
      </c>
      <c r="F8494" s="228">
        <v>970573.97</v>
      </c>
      <c r="G8494" s="229">
        <v>0.05</v>
      </c>
    </row>
    <row r="8495" spans="1:7" x14ac:dyDescent="0.25">
      <c r="A8495" s="160" t="s">
        <v>9829</v>
      </c>
      <c r="B8495" s="160" t="s">
        <v>9833</v>
      </c>
      <c r="E8495" s="227">
        <v>43220</v>
      </c>
      <c r="F8495" s="228">
        <v>970573.97</v>
      </c>
      <c r="G8495" s="229">
        <v>0.05</v>
      </c>
    </row>
    <row r="8496" spans="1:7" x14ac:dyDescent="0.25">
      <c r="A8496" s="160" t="s">
        <v>9829</v>
      </c>
      <c r="B8496" s="160" t="s">
        <v>9834</v>
      </c>
      <c r="E8496" s="227">
        <v>43251</v>
      </c>
      <c r="F8496" s="228">
        <v>970573.97</v>
      </c>
      <c r="G8496" s="229">
        <v>0.05</v>
      </c>
    </row>
    <row r="8497" spans="1:7" x14ac:dyDescent="0.25">
      <c r="A8497" s="160" t="s">
        <v>9829</v>
      </c>
      <c r="B8497" s="160" t="s">
        <v>9835</v>
      </c>
      <c r="E8497" s="227">
        <v>43281</v>
      </c>
      <c r="F8497" s="228">
        <v>970573.97</v>
      </c>
      <c r="G8497" s="229">
        <v>0.05</v>
      </c>
    </row>
    <row r="8498" spans="1:7" x14ac:dyDescent="0.25">
      <c r="A8498" s="160" t="s">
        <v>9829</v>
      </c>
      <c r="B8498" s="160" t="s">
        <v>9836</v>
      </c>
      <c r="E8498" s="227">
        <v>43312</v>
      </c>
      <c r="F8498" s="228">
        <v>3340198.82</v>
      </c>
      <c r="G8498" s="229">
        <v>0.05</v>
      </c>
    </row>
    <row r="8499" spans="1:7" x14ac:dyDescent="0.25">
      <c r="A8499" s="160" t="s">
        <v>9829</v>
      </c>
      <c r="B8499" s="160" t="s">
        <v>9837</v>
      </c>
      <c r="E8499" s="227">
        <v>43343</v>
      </c>
      <c r="F8499" s="228">
        <v>3340198.82</v>
      </c>
      <c r="G8499" s="229">
        <v>0.05</v>
      </c>
    </row>
    <row r="8500" spans="1:7" x14ac:dyDescent="0.25">
      <c r="A8500" s="160" t="s">
        <v>9829</v>
      </c>
      <c r="B8500" s="160" t="s">
        <v>9838</v>
      </c>
      <c r="E8500" s="227">
        <v>43373</v>
      </c>
      <c r="F8500" s="228">
        <v>3188595.1</v>
      </c>
      <c r="G8500" s="229">
        <v>0.05</v>
      </c>
    </row>
    <row r="8501" spans="1:7" x14ac:dyDescent="0.25">
      <c r="A8501" s="160" t="s">
        <v>9829</v>
      </c>
      <c r="B8501" s="160" t="s">
        <v>9839</v>
      </c>
      <c r="E8501" s="227">
        <v>43404</v>
      </c>
      <c r="F8501" s="228">
        <v>3036991.37</v>
      </c>
      <c r="G8501" s="229">
        <v>0.05</v>
      </c>
    </row>
    <row r="8502" spans="1:7" x14ac:dyDescent="0.25">
      <c r="A8502" s="160" t="s">
        <v>9829</v>
      </c>
      <c r="B8502" s="160" t="s">
        <v>9840</v>
      </c>
      <c r="E8502" s="227">
        <v>43434</v>
      </c>
      <c r="F8502" s="228">
        <v>3036991.37</v>
      </c>
      <c r="G8502" s="229">
        <v>0.05</v>
      </c>
    </row>
    <row r="8503" spans="1:7" x14ac:dyDescent="0.25">
      <c r="A8503" s="160" t="s">
        <v>9829</v>
      </c>
      <c r="B8503" s="160" t="s">
        <v>9841</v>
      </c>
      <c r="E8503" s="227">
        <v>43465</v>
      </c>
      <c r="F8503" s="228">
        <v>3036991.37</v>
      </c>
      <c r="G8503" s="229">
        <v>0.05</v>
      </c>
    </row>
    <row r="8504" spans="1:7" x14ac:dyDescent="0.25">
      <c r="A8504" s="160" t="s">
        <v>9842</v>
      </c>
      <c r="B8504" s="160" t="s">
        <v>9843</v>
      </c>
      <c r="E8504" s="227">
        <v>43131</v>
      </c>
      <c r="F8504" s="228">
        <v>2845896.61</v>
      </c>
      <c r="G8504" s="229" t="s">
        <v>632</v>
      </c>
    </row>
    <row r="8505" spans="1:7" x14ac:dyDescent="0.25">
      <c r="A8505" s="160" t="s">
        <v>9842</v>
      </c>
      <c r="B8505" s="160" t="s">
        <v>9844</v>
      </c>
      <c r="E8505" s="227">
        <v>43159</v>
      </c>
      <c r="F8505" s="228">
        <v>2798465</v>
      </c>
      <c r="G8505" s="229" t="s">
        <v>632</v>
      </c>
    </row>
    <row r="8506" spans="1:7" x14ac:dyDescent="0.25">
      <c r="A8506" s="160" t="s">
        <v>9842</v>
      </c>
      <c r="B8506" s="160" t="s">
        <v>9845</v>
      </c>
      <c r="E8506" s="227">
        <v>43190</v>
      </c>
      <c r="F8506" s="228">
        <v>2751033.39</v>
      </c>
      <c r="G8506" s="229" t="s">
        <v>632</v>
      </c>
    </row>
    <row r="8507" spans="1:7" x14ac:dyDescent="0.25">
      <c r="A8507" s="160" t="s">
        <v>9842</v>
      </c>
      <c r="B8507" s="160" t="s">
        <v>9846</v>
      </c>
      <c r="E8507" s="227">
        <v>43220</v>
      </c>
      <c r="F8507" s="228">
        <v>2703601.78</v>
      </c>
      <c r="G8507" s="229" t="s">
        <v>632</v>
      </c>
    </row>
    <row r="8508" spans="1:7" x14ac:dyDescent="0.25">
      <c r="A8508" s="160" t="s">
        <v>9842</v>
      </c>
      <c r="B8508" s="160" t="s">
        <v>9847</v>
      </c>
      <c r="E8508" s="227">
        <v>43251</v>
      </c>
      <c r="F8508" s="228">
        <v>2656170.17</v>
      </c>
      <c r="G8508" s="229" t="s">
        <v>632</v>
      </c>
    </row>
    <row r="8509" spans="1:7" x14ac:dyDescent="0.25">
      <c r="A8509" s="160" t="s">
        <v>9842</v>
      </c>
      <c r="B8509" s="160" t="s">
        <v>9848</v>
      </c>
      <c r="E8509" s="227">
        <v>43281</v>
      </c>
      <c r="F8509" s="228">
        <v>2608738.56</v>
      </c>
      <c r="G8509" s="229" t="s">
        <v>632</v>
      </c>
    </row>
    <row r="8510" spans="1:7" x14ac:dyDescent="0.25">
      <c r="A8510" s="160" t="s">
        <v>9842</v>
      </c>
      <c r="B8510" s="160" t="s">
        <v>9849</v>
      </c>
      <c r="E8510" s="227">
        <v>43312</v>
      </c>
      <c r="F8510" s="228">
        <v>0.04</v>
      </c>
      <c r="G8510" s="229" t="s">
        <v>632</v>
      </c>
    </row>
    <row r="8511" spans="1:7" x14ac:dyDescent="0.25">
      <c r="A8511" s="160" t="s">
        <v>9842</v>
      </c>
      <c r="B8511" s="160" t="s">
        <v>9850</v>
      </c>
      <c r="E8511" s="227">
        <v>43343</v>
      </c>
      <c r="F8511" s="228">
        <v>0.04</v>
      </c>
      <c r="G8511" s="229" t="s">
        <v>632</v>
      </c>
    </row>
    <row r="8512" spans="1:7" x14ac:dyDescent="0.25">
      <c r="A8512" s="160" t="s">
        <v>9842</v>
      </c>
      <c r="B8512" s="160" t="s">
        <v>9851</v>
      </c>
      <c r="E8512" s="227">
        <v>43373</v>
      </c>
      <c r="F8512" s="228">
        <v>0.04</v>
      </c>
      <c r="G8512" s="229" t="s">
        <v>632</v>
      </c>
    </row>
    <row r="8513" spans="1:7" x14ac:dyDescent="0.25">
      <c r="A8513" s="160" t="s">
        <v>9842</v>
      </c>
      <c r="B8513" s="160" t="s">
        <v>9852</v>
      </c>
      <c r="E8513" s="227">
        <v>43404</v>
      </c>
      <c r="F8513" s="228">
        <v>0.04</v>
      </c>
      <c r="G8513" s="229" t="s">
        <v>632</v>
      </c>
    </row>
    <row r="8514" spans="1:7" x14ac:dyDescent="0.25">
      <c r="A8514" s="160" t="s">
        <v>9842</v>
      </c>
      <c r="B8514" s="160" t="s">
        <v>9853</v>
      </c>
      <c r="E8514" s="227">
        <v>43434</v>
      </c>
      <c r="F8514" s="228">
        <v>0.02</v>
      </c>
      <c r="G8514" s="229" t="s">
        <v>632</v>
      </c>
    </row>
    <row r="8515" spans="1:7" x14ac:dyDescent="0.25">
      <c r="A8515" s="160" t="s">
        <v>9842</v>
      </c>
      <c r="B8515" s="160" t="s">
        <v>9854</v>
      </c>
      <c r="E8515" s="227">
        <v>43465</v>
      </c>
      <c r="F8515" s="228">
        <v>0</v>
      </c>
      <c r="G8515" s="229" t="s">
        <v>632</v>
      </c>
    </row>
    <row r="8516" spans="1:7" x14ac:dyDescent="0.25">
      <c r="A8516" s="160" t="s">
        <v>9855</v>
      </c>
      <c r="B8516" s="160" t="s">
        <v>9856</v>
      </c>
      <c r="E8516" s="227">
        <v>43131</v>
      </c>
      <c r="F8516" s="228">
        <v>21564.25</v>
      </c>
      <c r="G8516" s="229">
        <v>0.05</v>
      </c>
    </row>
    <row r="8517" spans="1:7" x14ac:dyDescent="0.25">
      <c r="A8517" s="160" t="s">
        <v>9855</v>
      </c>
      <c r="B8517" s="160" t="s">
        <v>9857</v>
      </c>
      <c r="E8517" s="227">
        <v>43159</v>
      </c>
      <c r="F8517" s="228">
        <v>21564.25</v>
      </c>
      <c r="G8517" s="229">
        <v>0.05</v>
      </c>
    </row>
    <row r="8518" spans="1:7" x14ac:dyDescent="0.25">
      <c r="A8518" s="160" t="s">
        <v>9855</v>
      </c>
      <c r="B8518" s="160" t="s">
        <v>9858</v>
      </c>
      <c r="E8518" s="227">
        <v>43190</v>
      </c>
      <c r="F8518" s="228">
        <v>21564.25</v>
      </c>
      <c r="G8518" s="229">
        <v>0.05</v>
      </c>
    </row>
    <row r="8519" spans="1:7" x14ac:dyDescent="0.25">
      <c r="A8519" s="160" t="s">
        <v>9855</v>
      </c>
      <c r="B8519" s="160" t="s">
        <v>9859</v>
      </c>
      <c r="E8519" s="227">
        <v>43220</v>
      </c>
      <c r="F8519" s="228">
        <v>21564.25</v>
      </c>
      <c r="G8519" s="229">
        <v>0.05</v>
      </c>
    </row>
    <row r="8520" spans="1:7" x14ac:dyDescent="0.25">
      <c r="A8520" s="160" t="s">
        <v>9855</v>
      </c>
      <c r="B8520" s="160" t="s">
        <v>9860</v>
      </c>
      <c r="E8520" s="227">
        <v>43251</v>
      </c>
      <c r="F8520" s="228">
        <v>21564.25</v>
      </c>
      <c r="G8520" s="229">
        <v>0.05</v>
      </c>
    </row>
    <row r="8521" spans="1:7" x14ac:dyDescent="0.25">
      <c r="A8521" s="160" t="s">
        <v>9855</v>
      </c>
      <c r="B8521" s="160" t="s">
        <v>9861</v>
      </c>
      <c r="E8521" s="227">
        <v>43281</v>
      </c>
      <c r="F8521" s="228">
        <v>21564.25</v>
      </c>
      <c r="G8521" s="229">
        <v>0.05</v>
      </c>
    </row>
    <row r="8522" spans="1:7" x14ac:dyDescent="0.25">
      <c r="A8522" s="160" t="s">
        <v>9855</v>
      </c>
      <c r="B8522" s="160" t="s">
        <v>9862</v>
      </c>
      <c r="E8522" s="227">
        <v>43312</v>
      </c>
      <c r="F8522" s="228">
        <v>24584.98</v>
      </c>
      <c r="G8522" s="229">
        <v>0.05</v>
      </c>
    </row>
    <row r="8523" spans="1:7" x14ac:dyDescent="0.25">
      <c r="A8523" s="160" t="s">
        <v>9855</v>
      </c>
      <c r="B8523" s="160" t="s">
        <v>9863</v>
      </c>
      <c r="E8523" s="227">
        <v>43343</v>
      </c>
      <c r="F8523" s="228">
        <v>24584.98</v>
      </c>
      <c r="G8523" s="229">
        <v>0.05</v>
      </c>
    </row>
    <row r="8524" spans="1:7" x14ac:dyDescent="0.25">
      <c r="A8524" s="160" t="s">
        <v>9855</v>
      </c>
      <c r="B8524" s="160" t="s">
        <v>9864</v>
      </c>
      <c r="E8524" s="227">
        <v>43373</v>
      </c>
      <c r="F8524" s="228">
        <v>24584.98</v>
      </c>
      <c r="G8524" s="229">
        <v>0.05</v>
      </c>
    </row>
    <row r="8525" spans="1:7" x14ac:dyDescent="0.25">
      <c r="A8525" s="160" t="s">
        <v>9855</v>
      </c>
      <c r="B8525" s="160" t="s">
        <v>9865</v>
      </c>
      <c r="E8525" s="227">
        <v>43404</v>
      </c>
      <c r="F8525" s="228">
        <v>24584.98</v>
      </c>
      <c r="G8525" s="229">
        <v>0.05</v>
      </c>
    </row>
    <row r="8526" spans="1:7" x14ac:dyDescent="0.25">
      <c r="A8526" s="160" t="s">
        <v>9855</v>
      </c>
      <c r="B8526" s="160" t="s">
        <v>9866</v>
      </c>
      <c r="E8526" s="227">
        <v>43434</v>
      </c>
      <c r="F8526" s="228">
        <v>24584.98</v>
      </c>
      <c r="G8526" s="229">
        <v>0.05</v>
      </c>
    </row>
    <row r="8527" spans="1:7" x14ac:dyDescent="0.25">
      <c r="A8527" s="160" t="s">
        <v>9855</v>
      </c>
      <c r="B8527" s="160" t="s">
        <v>9867</v>
      </c>
      <c r="E8527" s="227">
        <v>43465</v>
      </c>
      <c r="F8527" s="228">
        <v>24584.98</v>
      </c>
      <c r="G8527" s="229">
        <v>0.05</v>
      </c>
    </row>
    <row r="8528" spans="1:7" x14ac:dyDescent="0.25">
      <c r="A8528" s="160" t="s">
        <v>9868</v>
      </c>
      <c r="B8528" s="160" t="s">
        <v>9869</v>
      </c>
      <c r="E8528" s="227">
        <v>43131</v>
      </c>
      <c r="F8528" s="228">
        <v>0</v>
      </c>
      <c r="G8528" s="229">
        <v>0.2</v>
      </c>
    </row>
    <row r="8529" spans="1:7" x14ac:dyDescent="0.25">
      <c r="A8529" s="160" t="s">
        <v>9868</v>
      </c>
      <c r="B8529" s="160" t="s">
        <v>9870</v>
      </c>
      <c r="E8529" s="227">
        <v>43159</v>
      </c>
      <c r="F8529" s="228">
        <v>0</v>
      </c>
      <c r="G8529" s="229">
        <v>0.2</v>
      </c>
    </row>
    <row r="8530" spans="1:7" x14ac:dyDescent="0.25">
      <c r="A8530" s="160" t="s">
        <v>9868</v>
      </c>
      <c r="B8530" s="160" t="s">
        <v>9871</v>
      </c>
      <c r="E8530" s="227">
        <v>43190</v>
      </c>
      <c r="F8530" s="228">
        <v>0</v>
      </c>
      <c r="G8530" s="229">
        <v>0.2</v>
      </c>
    </row>
    <row r="8531" spans="1:7" x14ac:dyDescent="0.25">
      <c r="A8531" s="160" t="s">
        <v>9868</v>
      </c>
      <c r="B8531" s="160" t="s">
        <v>9872</v>
      </c>
      <c r="E8531" s="227">
        <v>43220</v>
      </c>
      <c r="F8531" s="228">
        <v>0</v>
      </c>
      <c r="G8531" s="229">
        <v>0.2</v>
      </c>
    </row>
    <row r="8532" spans="1:7" x14ac:dyDescent="0.25">
      <c r="A8532" s="160" t="s">
        <v>9868</v>
      </c>
      <c r="B8532" s="160" t="s">
        <v>9873</v>
      </c>
      <c r="E8532" s="227">
        <v>43251</v>
      </c>
      <c r="F8532" s="228">
        <v>0</v>
      </c>
      <c r="G8532" s="229">
        <v>0.2</v>
      </c>
    </row>
    <row r="8533" spans="1:7" x14ac:dyDescent="0.25">
      <c r="A8533" s="160" t="s">
        <v>9868</v>
      </c>
      <c r="B8533" s="160" t="s">
        <v>9874</v>
      </c>
      <c r="E8533" s="227">
        <v>43281</v>
      </c>
      <c r="F8533" s="228">
        <v>0</v>
      </c>
      <c r="G8533" s="229">
        <v>0.2</v>
      </c>
    </row>
    <row r="8534" spans="1:7" x14ac:dyDescent="0.25">
      <c r="A8534" s="160" t="s">
        <v>9868</v>
      </c>
      <c r="B8534" s="160" t="s">
        <v>9875</v>
      </c>
      <c r="E8534" s="227">
        <v>43312</v>
      </c>
      <c r="F8534" s="228">
        <v>0</v>
      </c>
      <c r="G8534" s="229">
        <v>0.2</v>
      </c>
    </row>
    <row r="8535" spans="1:7" x14ac:dyDescent="0.25">
      <c r="A8535" s="160" t="s">
        <v>9868</v>
      </c>
      <c r="B8535" s="160" t="s">
        <v>9876</v>
      </c>
      <c r="E8535" s="227">
        <v>43343</v>
      </c>
      <c r="F8535" s="228">
        <v>0</v>
      </c>
      <c r="G8535" s="229">
        <v>0.2</v>
      </c>
    </row>
    <row r="8536" spans="1:7" x14ac:dyDescent="0.25">
      <c r="A8536" s="160" t="s">
        <v>9868</v>
      </c>
      <c r="B8536" s="160" t="s">
        <v>9877</v>
      </c>
      <c r="E8536" s="227">
        <v>43373</v>
      </c>
      <c r="F8536" s="228">
        <v>0</v>
      </c>
      <c r="G8536" s="229">
        <v>0.2</v>
      </c>
    </row>
    <row r="8537" spans="1:7" x14ac:dyDescent="0.25">
      <c r="A8537" s="160" t="s">
        <v>9868</v>
      </c>
      <c r="B8537" s="160" t="s">
        <v>9878</v>
      </c>
      <c r="E8537" s="227">
        <v>43404</v>
      </c>
      <c r="F8537" s="228">
        <v>0</v>
      </c>
      <c r="G8537" s="229">
        <v>0.2</v>
      </c>
    </row>
    <row r="8538" spans="1:7" x14ac:dyDescent="0.25">
      <c r="A8538" s="160" t="s">
        <v>9868</v>
      </c>
      <c r="B8538" s="160" t="s">
        <v>9879</v>
      </c>
      <c r="E8538" s="227">
        <v>43434</v>
      </c>
      <c r="F8538" s="228">
        <v>0</v>
      </c>
      <c r="G8538" s="229">
        <v>0.2</v>
      </c>
    </row>
    <row r="8539" spans="1:7" x14ac:dyDescent="0.25">
      <c r="A8539" s="160" t="s">
        <v>9868</v>
      </c>
      <c r="B8539" s="160" t="s">
        <v>9880</v>
      </c>
      <c r="E8539" s="227">
        <v>43465</v>
      </c>
      <c r="F8539" s="228">
        <v>0</v>
      </c>
      <c r="G8539" s="229">
        <v>0.2</v>
      </c>
    </row>
    <row r="8540" spans="1:7" x14ac:dyDescent="0.25">
      <c r="A8540" s="160" t="s">
        <v>9881</v>
      </c>
      <c r="B8540" s="160" t="s">
        <v>9882</v>
      </c>
      <c r="E8540" s="227">
        <v>43131</v>
      </c>
      <c r="F8540" s="228">
        <v>1855126.65</v>
      </c>
      <c r="G8540" s="229">
        <v>0.2</v>
      </c>
    </row>
    <row r="8541" spans="1:7" x14ac:dyDescent="0.25">
      <c r="A8541" s="160" t="s">
        <v>9881</v>
      </c>
      <c r="B8541" s="160" t="s">
        <v>9883</v>
      </c>
      <c r="E8541" s="227">
        <v>43159</v>
      </c>
      <c r="F8541" s="228">
        <v>1855126.65</v>
      </c>
      <c r="G8541" s="229">
        <v>0.2</v>
      </c>
    </row>
    <row r="8542" spans="1:7" x14ac:dyDescent="0.25">
      <c r="A8542" s="160" t="s">
        <v>9881</v>
      </c>
      <c r="B8542" s="160" t="s">
        <v>9884</v>
      </c>
      <c r="E8542" s="227">
        <v>43190</v>
      </c>
      <c r="F8542" s="228">
        <v>1855126.65</v>
      </c>
      <c r="G8542" s="229">
        <v>0.2</v>
      </c>
    </row>
    <row r="8543" spans="1:7" x14ac:dyDescent="0.25">
      <c r="A8543" s="160" t="s">
        <v>9881</v>
      </c>
      <c r="B8543" s="160" t="s">
        <v>9885</v>
      </c>
      <c r="E8543" s="227">
        <v>43220</v>
      </c>
      <c r="F8543" s="228">
        <v>1855126.65</v>
      </c>
      <c r="G8543" s="229">
        <v>0.2</v>
      </c>
    </row>
    <row r="8544" spans="1:7" x14ac:dyDescent="0.25">
      <c r="A8544" s="160" t="s">
        <v>9881</v>
      </c>
      <c r="B8544" s="160" t="s">
        <v>9886</v>
      </c>
      <c r="E8544" s="227">
        <v>43251</v>
      </c>
      <c r="F8544" s="228">
        <v>1855126.65</v>
      </c>
      <c r="G8544" s="229">
        <v>0.2</v>
      </c>
    </row>
    <row r="8545" spans="1:7" x14ac:dyDescent="0.25">
      <c r="A8545" s="160" t="s">
        <v>9881</v>
      </c>
      <c r="B8545" s="160" t="s">
        <v>9887</v>
      </c>
      <c r="E8545" s="227">
        <v>43281</v>
      </c>
      <c r="F8545" s="228">
        <v>1855126.65</v>
      </c>
      <c r="G8545" s="229">
        <v>0.2</v>
      </c>
    </row>
    <row r="8546" spans="1:7" x14ac:dyDescent="0.25">
      <c r="A8546" s="160" t="s">
        <v>9881</v>
      </c>
      <c r="B8546" s="160" t="s">
        <v>9888</v>
      </c>
      <c r="E8546" s="227">
        <v>43312</v>
      </c>
      <c r="F8546" s="228">
        <v>1855126.65</v>
      </c>
      <c r="G8546" s="229">
        <v>0.2</v>
      </c>
    </row>
    <row r="8547" spans="1:7" x14ac:dyDescent="0.25">
      <c r="A8547" s="160" t="s">
        <v>9881</v>
      </c>
      <c r="B8547" s="160" t="s">
        <v>9889</v>
      </c>
      <c r="E8547" s="227">
        <v>43343</v>
      </c>
      <c r="F8547" s="228">
        <v>1855126.65</v>
      </c>
      <c r="G8547" s="229">
        <v>0.2</v>
      </c>
    </row>
    <row r="8548" spans="1:7" x14ac:dyDescent="0.25">
      <c r="A8548" s="160" t="s">
        <v>9881</v>
      </c>
      <c r="B8548" s="160" t="s">
        <v>9890</v>
      </c>
      <c r="E8548" s="227">
        <v>43373</v>
      </c>
      <c r="F8548" s="228">
        <v>1855126.65</v>
      </c>
      <c r="G8548" s="229">
        <v>0.2</v>
      </c>
    </row>
    <row r="8549" spans="1:7" x14ac:dyDescent="0.25">
      <c r="A8549" s="160" t="s">
        <v>9881</v>
      </c>
      <c r="B8549" s="160" t="s">
        <v>9891</v>
      </c>
      <c r="E8549" s="227">
        <v>43404</v>
      </c>
      <c r="F8549" s="228">
        <v>1855126.65</v>
      </c>
      <c r="G8549" s="229">
        <v>0.2</v>
      </c>
    </row>
    <row r="8550" spans="1:7" x14ac:dyDescent="0.25">
      <c r="A8550" s="160" t="s">
        <v>9881</v>
      </c>
      <c r="B8550" s="160" t="s">
        <v>9892</v>
      </c>
      <c r="E8550" s="227">
        <v>43434</v>
      </c>
      <c r="F8550" s="228">
        <v>1855126.65</v>
      </c>
      <c r="G8550" s="229">
        <v>0.2</v>
      </c>
    </row>
    <row r="8551" spans="1:7" x14ac:dyDescent="0.25">
      <c r="A8551" s="160" t="s">
        <v>9881</v>
      </c>
      <c r="B8551" s="160" t="s">
        <v>9893</v>
      </c>
      <c r="E8551" s="227">
        <v>43465</v>
      </c>
      <c r="F8551" s="228">
        <v>927563.33</v>
      </c>
      <c r="G8551" s="229">
        <v>0.2</v>
      </c>
    </row>
    <row r="8552" spans="1:7" x14ac:dyDescent="0.25">
      <c r="A8552" s="160" t="s">
        <v>9894</v>
      </c>
      <c r="B8552" s="160" t="s">
        <v>9895</v>
      </c>
      <c r="E8552" s="227">
        <v>43131</v>
      </c>
      <c r="F8552" s="228">
        <v>0</v>
      </c>
      <c r="G8552" s="229">
        <v>0.2</v>
      </c>
    </row>
    <row r="8553" spans="1:7" x14ac:dyDescent="0.25">
      <c r="A8553" s="160" t="s">
        <v>9894</v>
      </c>
      <c r="B8553" s="160" t="s">
        <v>9896</v>
      </c>
      <c r="E8553" s="227">
        <v>43159</v>
      </c>
      <c r="F8553" s="228">
        <v>0</v>
      </c>
      <c r="G8553" s="229">
        <v>0.2</v>
      </c>
    </row>
    <row r="8554" spans="1:7" x14ac:dyDescent="0.25">
      <c r="A8554" s="160" t="s">
        <v>9894</v>
      </c>
      <c r="B8554" s="160" t="s">
        <v>9897</v>
      </c>
      <c r="E8554" s="227">
        <v>43190</v>
      </c>
      <c r="F8554" s="228">
        <v>0</v>
      </c>
      <c r="G8554" s="229">
        <v>0.2</v>
      </c>
    </row>
    <row r="8555" spans="1:7" x14ac:dyDescent="0.25">
      <c r="A8555" s="160" t="s">
        <v>9894</v>
      </c>
      <c r="B8555" s="160" t="s">
        <v>9898</v>
      </c>
      <c r="E8555" s="227">
        <v>43220</v>
      </c>
      <c r="F8555" s="228">
        <v>0</v>
      </c>
      <c r="G8555" s="229">
        <v>0.2</v>
      </c>
    </row>
    <row r="8556" spans="1:7" x14ac:dyDescent="0.25">
      <c r="A8556" s="160" t="s">
        <v>9894</v>
      </c>
      <c r="B8556" s="160" t="s">
        <v>9899</v>
      </c>
      <c r="E8556" s="227">
        <v>43251</v>
      </c>
      <c r="F8556" s="228">
        <v>0</v>
      </c>
      <c r="G8556" s="229">
        <v>0.2</v>
      </c>
    </row>
    <row r="8557" spans="1:7" x14ac:dyDescent="0.25">
      <c r="A8557" s="160" t="s">
        <v>9894</v>
      </c>
      <c r="B8557" s="160" t="s">
        <v>9900</v>
      </c>
      <c r="E8557" s="227">
        <v>43281</v>
      </c>
      <c r="F8557" s="228">
        <v>0</v>
      </c>
      <c r="G8557" s="229">
        <v>0.2</v>
      </c>
    </row>
    <row r="8558" spans="1:7" x14ac:dyDescent="0.25">
      <c r="A8558" s="160" t="s">
        <v>9894</v>
      </c>
      <c r="B8558" s="160" t="s">
        <v>9901</v>
      </c>
      <c r="E8558" s="227">
        <v>43312</v>
      </c>
      <c r="F8558" s="228">
        <v>0</v>
      </c>
      <c r="G8558" s="229">
        <v>0.2</v>
      </c>
    </row>
    <row r="8559" spans="1:7" x14ac:dyDescent="0.25">
      <c r="A8559" s="160" t="s">
        <v>9894</v>
      </c>
      <c r="B8559" s="160" t="s">
        <v>9902</v>
      </c>
      <c r="E8559" s="227">
        <v>43343</v>
      </c>
      <c r="F8559" s="228">
        <v>0</v>
      </c>
      <c r="G8559" s="229">
        <v>0.2</v>
      </c>
    </row>
    <row r="8560" spans="1:7" x14ac:dyDescent="0.25">
      <c r="A8560" s="160" t="s">
        <v>9894</v>
      </c>
      <c r="B8560" s="160" t="s">
        <v>9903</v>
      </c>
      <c r="E8560" s="227">
        <v>43373</v>
      </c>
      <c r="F8560" s="228">
        <v>0</v>
      </c>
      <c r="G8560" s="229">
        <v>0.2</v>
      </c>
    </row>
    <row r="8561" spans="1:7" x14ac:dyDescent="0.25">
      <c r="A8561" s="160" t="s">
        <v>9894</v>
      </c>
      <c r="B8561" s="160" t="s">
        <v>9904</v>
      </c>
      <c r="E8561" s="227">
        <v>43404</v>
      </c>
      <c r="F8561" s="228">
        <v>0</v>
      </c>
      <c r="G8561" s="229">
        <v>0.2</v>
      </c>
    </row>
    <row r="8562" spans="1:7" x14ac:dyDescent="0.25">
      <c r="A8562" s="160" t="s">
        <v>9894</v>
      </c>
      <c r="B8562" s="160" t="s">
        <v>9905</v>
      </c>
      <c r="E8562" s="227">
        <v>43434</v>
      </c>
      <c r="F8562" s="228">
        <v>0</v>
      </c>
      <c r="G8562" s="229">
        <v>0.2</v>
      </c>
    </row>
    <row r="8563" spans="1:7" x14ac:dyDescent="0.25">
      <c r="A8563" s="160" t="s">
        <v>9894</v>
      </c>
      <c r="B8563" s="160" t="s">
        <v>9906</v>
      </c>
      <c r="E8563" s="227">
        <v>43465</v>
      </c>
      <c r="F8563" s="228">
        <v>0</v>
      </c>
      <c r="G8563" s="229">
        <v>0.2</v>
      </c>
    </row>
    <row r="8564" spans="1:7" x14ac:dyDescent="0.25">
      <c r="A8564" s="160" t="s">
        <v>9907</v>
      </c>
      <c r="B8564" s="160" t="s">
        <v>9908</v>
      </c>
      <c r="E8564" s="227">
        <v>43131</v>
      </c>
      <c r="F8564" s="228">
        <v>83653.789999999994</v>
      </c>
      <c r="G8564" s="229">
        <v>0.2</v>
      </c>
    </row>
    <row r="8565" spans="1:7" x14ac:dyDescent="0.25">
      <c r="A8565" s="160" t="s">
        <v>9907</v>
      </c>
      <c r="B8565" s="160" t="s">
        <v>9909</v>
      </c>
      <c r="E8565" s="227">
        <v>43159</v>
      </c>
      <c r="F8565" s="228">
        <v>83653.789999999994</v>
      </c>
      <c r="G8565" s="229">
        <v>0.2</v>
      </c>
    </row>
    <row r="8566" spans="1:7" x14ac:dyDescent="0.25">
      <c r="A8566" s="160" t="s">
        <v>9907</v>
      </c>
      <c r="B8566" s="160" t="s">
        <v>9910</v>
      </c>
      <c r="E8566" s="227">
        <v>43190</v>
      </c>
      <c r="F8566" s="228">
        <v>83653.789999999994</v>
      </c>
      <c r="G8566" s="229">
        <v>0.2</v>
      </c>
    </row>
    <row r="8567" spans="1:7" x14ac:dyDescent="0.25">
      <c r="A8567" s="160" t="s">
        <v>9907</v>
      </c>
      <c r="B8567" s="160" t="s">
        <v>9911</v>
      </c>
      <c r="E8567" s="227">
        <v>43220</v>
      </c>
      <c r="F8567" s="228">
        <v>83653.789999999994</v>
      </c>
      <c r="G8567" s="229">
        <v>0.2</v>
      </c>
    </row>
    <row r="8568" spans="1:7" x14ac:dyDescent="0.25">
      <c r="A8568" s="160" t="s">
        <v>9907</v>
      </c>
      <c r="B8568" s="160" t="s">
        <v>9912</v>
      </c>
      <c r="E8568" s="227">
        <v>43251</v>
      </c>
      <c r="F8568" s="228">
        <v>83653.789999999994</v>
      </c>
      <c r="G8568" s="229">
        <v>0.2</v>
      </c>
    </row>
    <row r="8569" spans="1:7" x14ac:dyDescent="0.25">
      <c r="A8569" s="160" t="s">
        <v>9907</v>
      </c>
      <c r="B8569" s="160" t="s">
        <v>9913</v>
      </c>
      <c r="E8569" s="227">
        <v>43281</v>
      </c>
      <c r="F8569" s="228">
        <v>83653.789999999994</v>
      </c>
      <c r="G8569" s="229">
        <v>0.2</v>
      </c>
    </row>
    <row r="8570" spans="1:7" x14ac:dyDescent="0.25">
      <c r="A8570" s="160" t="s">
        <v>9907</v>
      </c>
      <c r="B8570" s="160" t="s">
        <v>9914</v>
      </c>
      <c r="E8570" s="227">
        <v>43312</v>
      </c>
      <c r="F8570" s="228">
        <v>83653.789999999994</v>
      </c>
      <c r="G8570" s="229">
        <v>0.2</v>
      </c>
    </row>
    <row r="8571" spans="1:7" x14ac:dyDescent="0.25">
      <c r="A8571" s="160" t="s">
        <v>9907</v>
      </c>
      <c r="B8571" s="160" t="s">
        <v>9915</v>
      </c>
      <c r="E8571" s="227">
        <v>43343</v>
      </c>
      <c r="F8571" s="228">
        <v>83653.789999999994</v>
      </c>
      <c r="G8571" s="229">
        <v>0.2</v>
      </c>
    </row>
    <row r="8572" spans="1:7" x14ac:dyDescent="0.25">
      <c r="A8572" s="160" t="s">
        <v>9907</v>
      </c>
      <c r="B8572" s="160" t="s">
        <v>9916</v>
      </c>
      <c r="E8572" s="227">
        <v>43373</v>
      </c>
      <c r="F8572" s="228">
        <v>83653.789999999994</v>
      </c>
      <c r="G8572" s="229">
        <v>0.2</v>
      </c>
    </row>
    <row r="8573" spans="1:7" x14ac:dyDescent="0.25">
      <c r="A8573" s="160" t="s">
        <v>9907</v>
      </c>
      <c r="B8573" s="160" t="s">
        <v>9917</v>
      </c>
      <c r="E8573" s="227">
        <v>43404</v>
      </c>
      <c r="F8573" s="228">
        <v>83653.789999999994</v>
      </c>
      <c r="G8573" s="229">
        <v>0.2</v>
      </c>
    </row>
    <row r="8574" spans="1:7" x14ac:dyDescent="0.25">
      <c r="A8574" s="160" t="s">
        <v>9907</v>
      </c>
      <c r="B8574" s="160" t="s">
        <v>9918</v>
      </c>
      <c r="E8574" s="227">
        <v>43434</v>
      </c>
      <c r="F8574" s="228">
        <v>83653.789999999994</v>
      </c>
      <c r="G8574" s="229">
        <v>0.2</v>
      </c>
    </row>
    <row r="8575" spans="1:7" x14ac:dyDescent="0.25">
      <c r="A8575" s="160" t="s">
        <v>9907</v>
      </c>
      <c r="B8575" s="160" t="s">
        <v>9919</v>
      </c>
      <c r="E8575" s="227">
        <v>43465</v>
      </c>
      <c r="F8575" s="228">
        <v>83653.789999999994</v>
      </c>
      <c r="G8575" s="229">
        <v>0.2</v>
      </c>
    </row>
    <row r="8576" spans="1:7" x14ac:dyDescent="0.25">
      <c r="A8576" s="160" t="s">
        <v>9920</v>
      </c>
      <c r="B8576" s="160" t="s">
        <v>9921</v>
      </c>
      <c r="E8576" s="227">
        <v>43131</v>
      </c>
      <c r="F8576" s="228">
        <v>1652544.66</v>
      </c>
      <c r="G8576" s="229">
        <v>0.2</v>
      </c>
    </row>
    <row r="8577" spans="1:7" x14ac:dyDescent="0.25">
      <c r="A8577" s="160" t="s">
        <v>9920</v>
      </c>
      <c r="B8577" s="160" t="s">
        <v>9922</v>
      </c>
      <c r="E8577" s="227">
        <v>43159</v>
      </c>
      <c r="F8577" s="228">
        <v>1652544.66</v>
      </c>
      <c r="G8577" s="229">
        <v>0.2</v>
      </c>
    </row>
    <row r="8578" spans="1:7" x14ac:dyDescent="0.25">
      <c r="A8578" s="160" t="s">
        <v>9920</v>
      </c>
      <c r="B8578" s="160" t="s">
        <v>9923</v>
      </c>
      <c r="E8578" s="227">
        <v>43190</v>
      </c>
      <c r="F8578" s="228">
        <v>1652544.66</v>
      </c>
      <c r="G8578" s="229">
        <v>0.2</v>
      </c>
    </row>
    <row r="8579" spans="1:7" x14ac:dyDescent="0.25">
      <c r="A8579" s="160" t="s">
        <v>9920</v>
      </c>
      <c r="B8579" s="160" t="s">
        <v>9924</v>
      </c>
      <c r="E8579" s="227">
        <v>43220</v>
      </c>
      <c r="F8579" s="228">
        <v>1652544.66</v>
      </c>
      <c r="G8579" s="229">
        <v>0.2</v>
      </c>
    </row>
    <row r="8580" spans="1:7" x14ac:dyDescent="0.25">
      <c r="A8580" s="160" t="s">
        <v>9920</v>
      </c>
      <c r="B8580" s="160" t="s">
        <v>9925</v>
      </c>
      <c r="E8580" s="227">
        <v>43251</v>
      </c>
      <c r="F8580" s="228">
        <v>1652544.66</v>
      </c>
      <c r="G8580" s="229">
        <v>0.2</v>
      </c>
    </row>
    <row r="8581" spans="1:7" x14ac:dyDescent="0.25">
      <c r="A8581" s="160" t="s">
        <v>9920</v>
      </c>
      <c r="B8581" s="160" t="s">
        <v>9926</v>
      </c>
      <c r="E8581" s="227">
        <v>43281</v>
      </c>
      <c r="F8581" s="228">
        <v>1652544.66</v>
      </c>
      <c r="G8581" s="229">
        <v>0.2</v>
      </c>
    </row>
    <row r="8582" spans="1:7" x14ac:dyDescent="0.25">
      <c r="A8582" s="160" t="s">
        <v>9920</v>
      </c>
      <c r="B8582" s="160" t="s">
        <v>9927</v>
      </c>
      <c r="E8582" s="227">
        <v>43312</v>
      </c>
      <c r="F8582" s="228">
        <v>826272.33</v>
      </c>
      <c r="G8582" s="229">
        <v>0.2</v>
      </c>
    </row>
    <row r="8583" spans="1:7" x14ac:dyDescent="0.25">
      <c r="A8583" s="160" t="s">
        <v>9920</v>
      </c>
      <c r="B8583" s="160" t="s">
        <v>9928</v>
      </c>
      <c r="E8583" s="227">
        <v>43343</v>
      </c>
      <c r="F8583" s="228">
        <v>0</v>
      </c>
      <c r="G8583" s="229">
        <v>0.2</v>
      </c>
    </row>
    <row r="8584" spans="1:7" x14ac:dyDescent="0.25">
      <c r="A8584" s="160" t="s">
        <v>9920</v>
      </c>
      <c r="B8584" s="160" t="s">
        <v>9929</v>
      </c>
      <c r="E8584" s="227">
        <v>43373</v>
      </c>
      <c r="F8584" s="228">
        <v>0</v>
      </c>
      <c r="G8584" s="229">
        <v>0.2</v>
      </c>
    </row>
    <row r="8585" spans="1:7" x14ac:dyDescent="0.25">
      <c r="A8585" s="160" t="s">
        <v>9920</v>
      </c>
      <c r="B8585" s="160" t="s">
        <v>9930</v>
      </c>
      <c r="E8585" s="227">
        <v>43404</v>
      </c>
      <c r="F8585" s="228">
        <v>0</v>
      </c>
      <c r="G8585" s="229">
        <v>0.2</v>
      </c>
    </row>
    <row r="8586" spans="1:7" x14ac:dyDescent="0.25">
      <c r="A8586" s="160" t="s">
        <v>9920</v>
      </c>
      <c r="B8586" s="160" t="s">
        <v>9931</v>
      </c>
      <c r="E8586" s="227">
        <v>43434</v>
      </c>
      <c r="F8586" s="228">
        <v>0</v>
      </c>
      <c r="G8586" s="229">
        <v>0.2</v>
      </c>
    </row>
    <row r="8587" spans="1:7" x14ac:dyDescent="0.25">
      <c r="A8587" s="160" t="s">
        <v>9920</v>
      </c>
      <c r="B8587" s="160" t="s">
        <v>9932</v>
      </c>
      <c r="E8587" s="227">
        <v>43465</v>
      </c>
      <c r="F8587" s="228">
        <v>0</v>
      </c>
      <c r="G8587" s="229">
        <v>0.2</v>
      </c>
    </row>
    <row r="8588" spans="1:7" x14ac:dyDescent="0.25">
      <c r="A8588" s="160" t="s">
        <v>9933</v>
      </c>
      <c r="B8588" s="160" t="s">
        <v>9934</v>
      </c>
      <c r="E8588" s="227">
        <v>43131</v>
      </c>
      <c r="F8588" s="228">
        <v>719553.92</v>
      </c>
      <c r="G8588" s="229">
        <v>0.2</v>
      </c>
    </row>
    <row r="8589" spans="1:7" x14ac:dyDescent="0.25">
      <c r="A8589" s="160" t="s">
        <v>9933</v>
      </c>
      <c r="B8589" s="160" t="s">
        <v>9935</v>
      </c>
      <c r="E8589" s="227">
        <v>43159</v>
      </c>
      <c r="F8589" s="228">
        <v>719553.92</v>
      </c>
      <c r="G8589" s="229">
        <v>0.2</v>
      </c>
    </row>
    <row r="8590" spans="1:7" x14ac:dyDescent="0.25">
      <c r="A8590" s="160" t="s">
        <v>9933</v>
      </c>
      <c r="B8590" s="160" t="s">
        <v>9936</v>
      </c>
      <c r="E8590" s="227">
        <v>43190</v>
      </c>
      <c r="F8590" s="228">
        <v>719553.92</v>
      </c>
      <c r="G8590" s="229">
        <v>0.2</v>
      </c>
    </row>
    <row r="8591" spans="1:7" x14ac:dyDescent="0.25">
      <c r="A8591" s="160" t="s">
        <v>9933</v>
      </c>
      <c r="B8591" s="160" t="s">
        <v>9937</v>
      </c>
      <c r="E8591" s="227">
        <v>43220</v>
      </c>
      <c r="F8591" s="228">
        <v>719553.92</v>
      </c>
      <c r="G8591" s="229">
        <v>0.2</v>
      </c>
    </row>
    <row r="8592" spans="1:7" x14ac:dyDescent="0.25">
      <c r="A8592" s="160" t="s">
        <v>9933</v>
      </c>
      <c r="B8592" s="160" t="s">
        <v>9938</v>
      </c>
      <c r="E8592" s="227">
        <v>43251</v>
      </c>
      <c r="F8592" s="228">
        <v>719553.92</v>
      </c>
      <c r="G8592" s="229">
        <v>0.2</v>
      </c>
    </row>
    <row r="8593" spans="1:7" x14ac:dyDescent="0.25">
      <c r="A8593" s="160" t="s">
        <v>9933</v>
      </c>
      <c r="B8593" s="160" t="s">
        <v>9939</v>
      </c>
      <c r="E8593" s="227">
        <v>43281</v>
      </c>
      <c r="F8593" s="228">
        <v>477322.09</v>
      </c>
      <c r="G8593" s="229">
        <v>0.2</v>
      </c>
    </row>
    <row r="8594" spans="1:7" x14ac:dyDescent="0.25">
      <c r="A8594" s="160" t="s">
        <v>9933</v>
      </c>
      <c r="B8594" s="160" t="s">
        <v>9940</v>
      </c>
      <c r="E8594" s="227">
        <v>43312</v>
      </c>
      <c r="F8594" s="228">
        <v>235090.26</v>
      </c>
      <c r="G8594" s="229">
        <v>0.2</v>
      </c>
    </row>
    <row r="8595" spans="1:7" x14ac:dyDescent="0.25">
      <c r="A8595" s="160" t="s">
        <v>9933</v>
      </c>
      <c r="B8595" s="160" t="s">
        <v>9941</v>
      </c>
      <c r="E8595" s="227">
        <v>43343</v>
      </c>
      <c r="F8595" s="228">
        <v>235090.26</v>
      </c>
      <c r="G8595" s="229">
        <v>0.2</v>
      </c>
    </row>
    <row r="8596" spans="1:7" x14ac:dyDescent="0.25">
      <c r="A8596" s="160" t="s">
        <v>9933</v>
      </c>
      <c r="B8596" s="160" t="s">
        <v>9942</v>
      </c>
      <c r="E8596" s="227">
        <v>43373</v>
      </c>
      <c r="F8596" s="228">
        <v>235090.26</v>
      </c>
      <c r="G8596" s="229">
        <v>0.2</v>
      </c>
    </row>
    <row r="8597" spans="1:7" x14ac:dyDescent="0.25">
      <c r="A8597" s="160" t="s">
        <v>9933</v>
      </c>
      <c r="B8597" s="160" t="s">
        <v>9943</v>
      </c>
      <c r="E8597" s="227">
        <v>43404</v>
      </c>
      <c r="F8597" s="228">
        <v>235090.26</v>
      </c>
      <c r="G8597" s="229">
        <v>0.2</v>
      </c>
    </row>
    <row r="8598" spans="1:7" x14ac:dyDescent="0.25">
      <c r="A8598" s="160" t="s">
        <v>9933</v>
      </c>
      <c r="B8598" s="160" t="s">
        <v>9944</v>
      </c>
      <c r="E8598" s="227">
        <v>43434</v>
      </c>
      <c r="F8598" s="228">
        <v>235090.26</v>
      </c>
      <c r="G8598" s="229">
        <v>0.2</v>
      </c>
    </row>
    <row r="8599" spans="1:7" x14ac:dyDescent="0.25">
      <c r="A8599" s="160" t="s">
        <v>9933</v>
      </c>
      <c r="B8599" s="160" t="s">
        <v>9945</v>
      </c>
      <c r="E8599" s="227">
        <v>43465</v>
      </c>
      <c r="F8599" s="228">
        <v>212938.73</v>
      </c>
      <c r="G8599" s="229">
        <v>0.2</v>
      </c>
    </row>
    <row r="8600" spans="1:7" x14ac:dyDescent="0.25">
      <c r="A8600" s="160" t="s">
        <v>9946</v>
      </c>
      <c r="B8600" s="160" t="s">
        <v>9947</v>
      </c>
      <c r="E8600" s="227">
        <v>43131</v>
      </c>
      <c r="F8600" s="228">
        <v>-16899.87</v>
      </c>
      <c r="G8600" s="229">
        <v>0.2</v>
      </c>
    </row>
    <row r="8601" spans="1:7" x14ac:dyDescent="0.25">
      <c r="A8601" s="160" t="s">
        <v>9946</v>
      </c>
      <c r="B8601" s="160" t="s">
        <v>9948</v>
      </c>
      <c r="E8601" s="227">
        <v>43159</v>
      </c>
      <c r="F8601" s="228">
        <v>-16899.87</v>
      </c>
      <c r="G8601" s="229">
        <v>0.2</v>
      </c>
    </row>
    <row r="8602" spans="1:7" x14ac:dyDescent="0.25">
      <c r="A8602" s="160" t="s">
        <v>9946</v>
      </c>
      <c r="B8602" s="160" t="s">
        <v>9949</v>
      </c>
      <c r="E8602" s="227">
        <v>43190</v>
      </c>
      <c r="F8602" s="228">
        <v>21891.29</v>
      </c>
      <c r="G8602" s="229">
        <v>0.2</v>
      </c>
    </row>
    <row r="8603" spans="1:7" x14ac:dyDescent="0.25">
      <c r="A8603" s="160" t="s">
        <v>9946</v>
      </c>
      <c r="B8603" s="160" t="s">
        <v>9950</v>
      </c>
      <c r="E8603" s="227">
        <v>43220</v>
      </c>
      <c r="F8603" s="228">
        <v>34821.67</v>
      </c>
      <c r="G8603" s="229">
        <v>0.2</v>
      </c>
    </row>
    <row r="8604" spans="1:7" x14ac:dyDescent="0.25">
      <c r="A8604" s="160" t="s">
        <v>9946</v>
      </c>
      <c r="B8604" s="160" t="s">
        <v>9951</v>
      </c>
      <c r="E8604" s="227">
        <v>43251</v>
      </c>
      <c r="F8604" s="228">
        <v>34821.67</v>
      </c>
      <c r="G8604" s="229">
        <v>0.2</v>
      </c>
    </row>
    <row r="8605" spans="1:7" x14ac:dyDescent="0.25">
      <c r="A8605" s="160" t="s">
        <v>9946</v>
      </c>
      <c r="B8605" s="160" t="s">
        <v>9952</v>
      </c>
      <c r="E8605" s="227">
        <v>43281</v>
      </c>
      <c r="F8605" s="228">
        <v>34821.67</v>
      </c>
      <c r="G8605" s="229">
        <v>0.2</v>
      </c>
    </row>
    <row r="8606" spans="1:7" x14ac:dyDescent="0.25">
      <c r="A8606" s="160" t="s">
        <v>9946</v>
      </c>
      <c r="B8606" s="160" t="s">
        <v>9953</v>
      </c>
      <c r="E8606" s="227">
        <v>43312</v>
      </c>
      <c r="F8606" s="228">
        <v>34821.67</v>
      </c>
      <c r="G8606" s="229">
        <v>0.2</v>
      </c>
    </row>
    <row r="8607" spans="1:7" x14ac:dyDescent="0.25">
      <c r="A8607" s="160" t="s">
        <v>9946</v>
      </c>
      <c r="B8607" s="160" t="s">
        <v>9954</v>
      </c>
      <c r="E8607" s="227">
        <v>43343</v>
      </c>
      <c r="F8607" s="228">
        <v>34821.67</v>
      </c>
      <c r="G8607" s="229">
        <v>0.2</v>
      </c>
    </row>
    <row r="8608" spans="1:7" x14ac:dyDescent="0.25">
      <c r="A8608" s="160" t="s">
        <v>9946</v>
      </c>
      <c r="B8608" s="160" t="s">
        <v>9955</v>
      </c>
      <c r="E8608" s="227">
        <v>43373</v>
      </c>
      <c r="F8608" s="228">
        <v>34821.67</v>
      </c>
      <c r="G8608" s="229">
        <v>0.2</v>
      </c>
    </row>
    <row r="8609" spans="1:7" x14ac:dyDescent="0.25">
      <c r="A8609" s="160" t="s">
        <v>9946</v>
      </c>
      <c r="B8609" s="160" t="s">
        <v>9956</v>
      </c>
      <c r="E8609" s="227">
        <v>43404</v>
      </c>
      <c r="F8609" s="228">
        <v>34821.67</v>
      </c>
      <c r="G8609" s="229">
        <v>0.2</v>
      </c>
    </row>
    <row r="8610" spans="1:7" x14ac:dyDescent="0.25">
      <c r="A8610" s="160" t="s">
        <v>9946</v>
      </c>
      <c r="B8610" s="160" t="s">
        <v>9957</v>
      </c>
      <c r="E8610" s="227">
        <v>43434</v>
      </c>
      <c r="F8610" s="228">
        <v>34821.67</v>
      </c>
      <c r="G8610" s="229">
        <v>0.2</v>
      </c>
    </row>
    <row r="8611" spans="1:7" x14ac:dyDescent="0.25">
      <c r="A8611" s="160" t="s">
        <v>9946</v>
      </c>
      <c r="B8611" s="160" t="s">
        <v>9958</v>
      </c>
      <c r="E8611" s="227">
        <v>43465</v>
      </c>
      <c r="F8611" s="228">
        <v>34821.67</v>
      </c>
      <c r="G8611" s="229">
        <v>0.2</v>
      </c>
    </row>
    <row r="8612" spans="1:7" x14ac:dyDescent="0.25">
      <c r="A8612" s="160" t="s">
        <v>9959</v>
      </c>
      <c r="B8612" s="160" t="s">
        <v>9960</v>
      </c>
      <c r="E8612" s="227">
        <v>43131</v>
      </c>
      <c r="F8612" s="228">
        <v>27446.73</v>
      </c>
      <c r="G8612" s="229">
        <v>0.2</v>
      </c>
    </row>
    <row r="8613" spans="1:7" x14ac:dyDescent="0.25">
      <c r="A8613" s="160" t="s">
        <v>9959</v>
      </c>
      <c r="B8613" s="160" t="s">
        <v>9961</v>
      </c>
      <c r="E8613" s="227">
        <v>43159</v>
      </c>
      <c r="F8613" s="228">
        <v>27446.73</v>
      </c>
      <c r="G8613" s="229">
        <v>0.2</v>
      </c>
    </row>
    <row r="8614" spans="1:7" x14ac:dyDescent="0.25">
      <c r="A8614" s="160" t="s">
        <v>9959</v>
      </c>
      <c r="B8614" s="160" t="s">
        <v>9962</v>
      </c>
      <c r="E8614" s="227">
        <v>43190</v>
      </c>
      <c r="F8614" s="228">
        <v>27446.73</v>
      </c>
      <c r="G8614" s="229">
        <v>0.2</v>
      </c>
    </row>
    <row r="8615" spans="1:7" x14ac:dyDescent="0.25">
      <c r="A8615" s="160" t="s">
        <v>9959</v>
      </c>
      <c r="B8615" s="160" t="s">
        <v>9963</v>
      </c>
      <c r="E8615" s="227">
        <v>43220</v>
      </c>
      <c r="F8615" s="228">
        <v>27446.73</v>
      </c>
      <c r="G8615" s="229">
        <v>0.2</v>
      </c>
    </row>
    <row r="8616" spans="1:7" x14ac:dyDescent="0.25">
      <c r="A8616" s="160" t="s">
        <v>9959</v>
      </c>
      <c r="B8616" s="160" t="s">
        <v>9964</v>
      </c>
      <c r="E8616" s="227">
        <v>43251</v>
      </c>
      <c r="F8616" s="228">
        <v>27446.73</v>
      </c>
      <c r="G8616" s="229">
        <v>0.2</v>
      </c>
    </row>
    <row r="8617" spans="1:7" x14ac:dyDescent="0.25">
      <c r="A8617" s="160" t="s">
        <v>9959</v>
      </c>
      <c r="B8617" s="160" t="s">
        <v>9965</v>
      </c>
      <c r="E8617" s="227">
        <v>43281</v>
      </c>
      <c r="F8617" s="228">
        <v>27446.73</v>
      </c>
      <c r="G8617" s="229">
        <v>0.2</v>
      </c>
    </row>
    <row r="8618" spans="1:7" x14ac:dyDescent="0.25">
      <c r="A8618" s="160" t="s">
        <v>9959</v>
      </c>
      <c r="B8618" s="160" t="s">
        <v>9966</v>
      </c>
      <c r="E8618" s="227">
        <v>43312</v>
      </c>
      <c r="F8618" s="228">
        <v>13723.37</v>
      </c>
      <c r="G8618" s="229">
        <v>0.2</v>
      </c>
    </row>
    <row r="8619" spans="1:7" x14ac:dyDescent="0.25">
      <c r="A8619" s="160" t="s">
        <v>9959</v>
      </c>
      <c r="B8619" s="160" t="s">
        <v>9967</v>
      </c>
      <c r="E8619" s="227">
        <v>43343</v>
      </c>
      <c r="F8619" s="228">
        <v>0</v>
      </c>
      <c r="G8619" s="229">
        <v>0.2</v>
      </c>
    </row>
    <row r="8620" spans="1:7" x14ac:dyDescent="0.25">
      <c r="A8620" s="160" t="s">
        <v>9959</v>
      </c>
      <c r="B8620" s="160" t="s">
        <v>9968</v>
      </c>
      <c r="E8620" s="227">
        <v>43373</v>
      </c>
      <c r="F8620" s="228">
        <v>0</v>
      </c>
      <c r="G8620" s="229">
        <v>0.2</v>
      </c>
    </row>
    <row r="8621" spans="1:7" x14ac:dyDescent="0.25">
      <c r="A8621" s="160" t="s">
        <v>9959</v>
      </c>
      <c r="B8621" s="160" t="s">
        <v>9969</v>
      </c>
      <c r="E8621" s="227">
        <v>43404</v>
      </c>
      <c r="F8621" s="228">
        <v>0</v>
      </c>
      <c r="G8621" s="229">
        <v>0.2</v>
      </c>
    </row>
    <row r="8622" spans="1:7" x14ac:dyDescent="0.25">
      <c r="A8622" s="160" t="s">
        <v>9959</v>
      </c>
      <c r="B8622" s="160" t="s">
        <v>9970</v>
      </c>
      <c r="E8622" s="227">
        <v>43434</v>
      </c>
      <c r="F8622" s="228">
        <v>0</v>
      </c>
      <c r="G8622" s="229">
        <v>0.2</v>
      </c>
    </row>
    <row r="8623" spans="1:7" x14ac:dyDescent="0.25">
      <c r="A8623" s="160" t="s">
        <v>9959</v>
      </c>
      <c r="B8623" s="160" t="s">
        <v>9971</v>
      </c>
      <c r="E8623" s="227">
        <v>43465</v>
      </c>
      <c r="F8623" s="228">
        <v>0</v>
      </c>
      <c r="G8623" s="229">
        <v>0.2</v>
      </c>
    </row>
    <row r="8624" spans="1:7" x14ac:dyDescent="0.25">
      <c r="A8624" s="160" t="s">
        <v>9972</v>
      </c>
      <c r="B8624" s="160" t="s">
        <v>9973</v>
      </c>
      <c r="E8624" s="227">
        <v>43131</v>
      </c>
      <c r="F8624" s="228">
        <v>64068.08</v>
      </c>
      <c r="G8624" s="229">
        <v>0.2</v>
      </c>
    </row>
    <row r="8625" spans="1:7" x14ac:dyDescent="0.25">
      <c r="A8625" s="160" t="s">
        <v>9972</v>
      </c>
      <c r="B8625" s="160" t="s">
        <v>9974</v>
      </c>
      <c r="E8625" s="227">
        <v>43159</v>
      </c>
      <c r="F8625" s="228">
        <v>64068.08</v>
      </c>
      <c r="G8625" s="229">
        <v>0.2</v>
      </c>
    </row>
    <row r="8626" spans="1:7" x14ac:dyDescent="0.25">
      <c r="A8626" s="160" t="s">
        <v>9972</v>
      </c>
      <c r="B8626" s="160" t="s">
        <v>9975</v>
      </c>
      <c r="E8626" s="227">
        <v>43190</v>
      </c>
      <c r="F8626" s="228">
        <v>64068.08</v>
      </c>
      <c r="G8626" s="229">
        <v>0.2</v>
      </c>
    </row>
    <row r="8627" spans="1:7" x14ac:dyDescent="0.25">
      <c r="A8627" s="160" t="s">
        <v>9972</v>
      </c>
      <c r="B8627" s="160" t="s">
        <v>9976</v>
      </c>
      <c r="E8627" s="227">
        <v>43220</v>
      </c>
      <c r="F8627" s="228">
        <v>64068.08</v>
      </c>
      <c r="G8627" s="229">
        <v>0.2</v>
      </c>
    </row>
    <row r="8628" spans="1:7" x14ac:dyDescent="0.25">
      <c r="A8628" s="160" t="s">
        <v>9972</v>
      </c>
      <c r="B8628" s="160" t="s">
        <v>9977</v>
      </c>
      <c r="E8628" s="227">
        <v>43251</v>
      </c>
      <c r="F8628" s="228">
        <v>64068.08</v>
      </c>
      <c r="G8628" s="229">
        <v>0.2</v>
      </c>
    </row>
    <row r="8629" spans="1:7" x14ac:dyDescent="0.25">
      <c r="A8629" s="160" t="s">
        <v>9972</v>
      </c>
      <c r="B8629" s="160" t="s">
        <v>9978</v>
      </c>
      <c r="E8629" s="227">
        <v>43281</v>
      </c>
      <c r="F8629" s="228">
        <v>32035.71</v>
      </c>
      <c r="G8629" s="229">
        <v>0.2</v>
      </c>
    </row>
    <row r="8630" spans="1:7" x14ac:dyDescent="0.25">
      <c r="A8630" s="160" t="s">
        <v>9972</v>
      </c>
      <c r="B8630" s="160" t="s">
        <v>9979</v>
      </c>
      <c r="E8630" s="227">
        <v>43312</v>
      </c>
      <c r="F8630" s="228">
        <v>3.33</v>
      </c>
      <c r="G8630" s="229">
        <v>0.2</v>
      </c>
    </row>
    <row r="8631" spans="1:7" x14ac:dyDescent="0.25">
      <c r="A8631" s="160" t="s">
        <v>9972</v>
      </c>
      <c r="B8631" s="160" t="s">
        <v>9980</v>
      </c>
      <c r="E8631" s="227">
        <v>43343</v>
      </c>
      <c r="F8631" s="228">
        <v>3.33</v>
      </c>
      <c r="G8631" s="229">
        <v>0.2</v>
      </c>
    </row>
    <row r="8632" spans="1:7" x14ac:dyDescent="0.25">
      <c r="A8632" s="160" t="s">
        <v>9972</v>
      </c>
      <c r="B8632" s="160" t="s">
        <v>9981</v>
      </c>
      <c r="E8632" s="227">
        <v>43373</v>
      </c>
      <c r="F8632" s="228">
        <v>3.33</v>
      </c>
      <c r="G8632" s="229">
        <v>0.2</v>
      </c>
    </row>
    <row r="8633" spans="1:7" x14ac:dyDescent="0.25">
      <c r="A8633" s="160" t="s">
        <v>9972</v>
      </c>
      <c r="B8633" s="160" t="s">
        <v>9982</v>
      </c>
      <c r="E8633" s="227">
        <v>43404</v>
      </c>
      <c r="F8633" s="228">
        <v>1.67</v>
      </c>
      <c r="G8633" s="229">
        <v>0.2</v>
      </c>
    </row>
    <row r="8634" spans="1:7" x14ac:dyDescent="0.25">
      <c r="A8634" s="160" t="s">
        <v>9972</v>
      </c>
      <c r="B8634" s="160" t="s">
        <v>9983</v>
      </c>
      <c r="E8634" s="227">
        <v>43434</v>
      </c>
      <c r="F8634" s="228">
        <v>0</v>
      </c>
      <c r="G8634" s="229">
        <v>0.2</v>
      </c>
    </row>
    <row r="8635" spans="1:7" x14ac:dyDescent="0.25">
      <c r="A8635" s="160" t="s">
        <v>9972</v>
      </c>
      <c r="B8635" s="160" t="s">
        <v>9984</v>
      </c>
      <c r="E8635" s="227">
        <v>43465</v>
      </c>
      <c r="F8635" s="228">
        <v>0</v>
      </c>
      <c r="G8635" s="229">
        <v>0.2</v>
      </c>
    </row>
    <row r="8636" spans="1:7" x14ac:dyDescent="0.25">
      <c r="A8636" s="160" t="s">
        <v>9985</v>
      </c>
      <c r="B8636" s="160" t="s">
        <v>9986</v>
      </c>
      <c r="E8636" s="227">
        <v>43131</v>
      </c>
      <c r="F8636" s="228">
        <v>0</v>
      </c>
      <c r="G8636" s="229">
        <v>0.2</v>
      </c>
    </row>
    <row r="8637" spans="1:7" x14ac:dyDescent="0.25">
      <c r="A8637" s="160" t="s">
        <v>9985</v>
      </c>
      <c r="B8637" s="160" t="s">
        <v>9987</v>
      </c>
      <c r="E8637" s="227">
        <v>43159</v>
      </c>
      <c r="F8637" s="228">
        <v>0</v>
      </c>
      <c r="G8637" s="229">
        <v>0.2</v>
      </c>
    </row>
    <row r="8638" spans="1:7" x14ac:dyDescent="0.25">
      <c r="A8638" s="160" t="s">
        <v>9985</v>
      </c>
      <c r="B8638" s="160" t="s">
        <v>9988</v>
      </c>
      <c r="E8638" s="227">
        <v>43190</v>
      </c>
      <c r="F8638" s="228">
        <v>0</v>
      </c>
      <c r="G8638" s="229">
        <v>0.2</v>
      </c>
    </row>
    <row r="8639" spans="1:7" x14ac:dyDescent="0.25">
      <c r="A8639" s="160" t="s">
        <v>9985</v>
      </c>
      <c r="B8639" s="160" t="s">
        <v>9989</v>
      </c>
      <c r="E8639" s="227">
        <v>43220</v>
      </c>
      <c r="F8639" s="228">
        <v>0</v>
      </c>
      <c r="G8639" s="229">
        <v>0.2</v>
      </c>
    </row>
    <row r="8640" spans="1:7" x14ac:dyDescent="0.25">
      <c r="A8640" s="160" t="s">
        <v>9985</v>
      </c>
      <c r="B8640" s="160" t="s">
        <v>9990</v>
      </c>
      <c r="E8640" s="227">
        <v>43251</v>
      </c>
      <c r="F8640" s="228">
        <v>0</v>
      </c>
      <c r="G8640" s="229">
        <v>0.2</v>
      </c>
    </row>
    <row r="8641" spans="1:7" x14ac:dyDescent="0.25">
      <c r="A8641" s="160" t="s">
        <v>9985</v>
      </c>
      <c r="B8641" s="160" t="s">
        <v>9991</v>
      </c>
      <c r="E8641" s="227">
        <v>43281</v>
      </c>
      <c r="F8641" s="228">
        <v>0</v>
      </c>
      <c r="G8641" s="229">
        <v>0.2</v>
      </c>
    </row>
    <row r="8642" spans="1:7" x14ac:dyDescent="0.25">
      <c r="A8642" s="160" t="s">
        <v>9985</v>
      </c>
      <c r="B8642" s="160" t="s">
        <v>9992</v>
      </c>
      <c r="E8642" s="227">
        <v>43312</v>
      </c>
      <c r="F8642" s="228">
        <v>0</v>
      </c>
      <c r="G8642" s="229">
        <v>0.2</v>
      </c>
    </row>
    <row r="8643" spans="1:7" x14ac:dyDescent="0.25">
      <c r="A8643" s="160" t="s">
        <v>9985</v>
      </c>
      <c r="B8643" s="160" t="s">
        <v>9993</v>
      </c>
      <c r="E8643" s="227">
        <v>43343</v>
      </c>
      <c r="F8643" s="228">
        <v>0</v>
      </c>
      <c r="G8643" s="229">
        <v>0.2</v>
      </c>
    </row>
    <row r="8644" spans="1:7" x14ac:dyDescent="0.25">
      <c r="A8644" s="160" t="s">
        <v>9985</v>
      </c>
      <c r="B8644" s="160" t="s">
        <v>9994</v>
      </c>
      <c r="E8644" s="227">
        <v>43373</v>
      </c>
      <c r="F8644" s="228">
        <v>0</v>
      </c>
      <c r="G8644" s="229">
        <v>0.2</v>
      </c>
    </row>
    <row r="8645" spans="1:7" x14ac:dyDescent="0.25">
      <c r="A8645" s="160" t="s">
        <v>9985</v>
      </c>
      <c r="B8645" s="160" t="s">
        <v>9995</v>
      </c>
      <c r="E8645" s="227">
        <v>43404</v>
      </c>
      <c r="F8645" s="228">
        <v>0</v>
      </c>
      <c r="G8645" s="229">
        <v>0.2</v>
      </c>
    </row>
    <row r="8646" spans="1:7" x14ac:dyDescent="0.25">
      <c r="A8646" s="160" t="s">
        <v>9985</v>
      </c>
      <c r="B8646" s="160" t="s">
        <v>9996</v>
      </c>
      <c r="E8646" s="227">
        <v>43434</v>
      </c>
      <c r="F8646" s="228">
        <v>0</v>
      </c>
      <c r="G8646" s="229">
        <v>0.2</v>
      </c>
    </row>
    <row r="8647" spans="1:7" x14ac:dyDescent="0.25">
      <c r="A8647" s="160" t="s">
        <v>9985</v>
      </c>
      <c r="B8647" s="160" t="s">
        <v>9997</v>
      </c>
      <c r="E8647" s="227">
        <v>43465</v>
      </c>
      <c r="F8647" s="228">
        <v>0</v>
      </c>
      <c r="G8647" s="229">
        <v>0.2</v>
      </c>
    </row>
    <row r="8648" spans="1:7" x14ac:dyDescent="0.25">
      <c r="A8648" s="160" t="s">
        <v>9998</v>
      </c>
      <c r="B8648" s="160" t="s">
        <v>9999</v>
      </c>
      <c r="E8648" s="227">
        <v>43131</v>
      </c>
      <c r="F8648" s="228">
        <v>571306.84</v>
      </c>
      <c r="G8648" s="229">
        <v>0.2</v>
      </c>
    </row>
    <row r="8649" spans="1:7" x14ac:dyDescent="0.25">
      <c r="A8649" s="160" t="s">
        <v>9998</v>
      </c>
      <c r="B8649" s="160" t="s">
        <v>10000</v>
      </c>
      <c r="E8649" s="227">
        <v>43159</v>
      </c>
      <c r="F8649" s="228">
        <v>571306.84</v>
      </c>
      <c r="G8649" s="229">
        <v>0.2</v>
      </c>
    </row>
    <row r="8650" spans="1:7" x14ac:dyDescent="0.25">
      <c r="A8650" s="160" t="s">
        <v>9998</v>
      </c>
      <c r="B8650" s="160" t="s">
        <v>10001</v>
      </c>
      <c r="E8650" s="227">
        <v>43190</v>
      </c>
      <c r="F8650" s="228">
        <v>571306.84</v>
      </c>
      <c r="G8650" s="229">
        <v>0.2</v>
      </c>
    </row>
    <row r="8651" spans="1:7" x14ac:dyDescent="0.25">
      <c r="A8651" s="160" t="s">
        <v>9998</v>
      </c>
      <c r="B8651" s="160" t="s">
        <v>10002</v>
      </c>
      <c r="E8651" s="227">
        <v>43220</v>
      </c>
      <c r="F8651" s="228">
        <v>571306.84</v>
      </c>
      <c r="G8651" s="229">
        <v>0.2</v>
      </c>
    </row>
    <row r="8652" spans="1:7" x14ac:dyDescent="0.25">
      <c r="A8652" s="160" t="s">
        <v>9998</v>
      </c>
      <c r="B8652" s="160" t="s">
        <v>10003</v>
      </c>
      <c r="E8652" s="227">
        <v>43251</v>
      </c>
      <c r="F8652" s="228">
        <v>571306.84</v>
      </c>
      <c r="G8652" s="229">
        <v>0.2</v>
      </c>
    </row>
    <row r="8653" spans="1:7" x14ac:dyDescent="0.25">
      <c r="A8653" s="160" t="s">
        <v>9998</v>
      </c>
      <c r="B8653" s="160" t="s">
        <v>10004</v>
      </c>
      <c r="E8653" s="227">
        <v>43281</v>
      </c>
      <c r="F8653" s="228">
        <v>287813.49</v>
      </c>
      <c r="G8653" s="229">
        <v>0.2</v>
      </c>
    </row>
    <row r="8654" spans="1:7" x14ac:dyDescent="0.25">
      <c r="A8654" s="160" t="s">
        <v>9998</v>
      </c>
      <c r="B8654" s="160" t="s">
        <v>10005</v>
      </c>
      <c r="E8654" s="227">
        <v>43312</v>
      </c>
      <c r="F8654" s="228">
        <v>4320.13</v>
      </c>
      <c r="G8654" s="229">
        <v>0.2</v>
      </c>
    </row>
    <row r="8655" spans="1:7" x14ac:dyDescent="0.25">
      <c r="A8655" s="160" t="s">
        <v>9998</v>
      </c>
      <c r="B8655" s="160" t="s">
        <v>10006</v>
      </c>
      <c r="E8655" s="227">
        <v>43343</v>
      </c>
      <c r="F8655" s="228">
        <v>2160.0700000000002</v>
      </c>
      <c r="G8655" s="229">
        <v>0.2</v>
      </c>
    </row>
    <row r="8656" spans="1:7" x14ac:dyDescent="0.25">
      <c r="A8656" s="160" t="s">
        <v>9998</v>
      </c>
      <c r="B8656" s="160" t="s">
        <v>10007</v>
      </c>
      <c r="E8656" s="227">
        <v>43373</v>
      </c>
      <c r="F8656" s="228">
        <v>0</v>
      </c>
      <c r="G8656" s="229">
        <v>0.2</v>
      </c>
    </row>
    <row r="8657" spans="1:7" x14ac:dyDescent="0.25">
      <c r="A8657" s="160" t="s">
        <v>9998</v>
      </c>
      <c r="B8657" s="160" t="s">
        <v>10008</v>
      </c>
      <c r="E8657" s="227">
        <v>43404</v>
      </c>
      <c r="F8657" s="228">
        <v>0</v>
      </c>
      <c r="G8657" s="229">
        <v>0.2</v>
      </c>
    </row>
    <row r="8658" spans="1:7" x14ac:dyDescent="0.25">
      <c r="A8658" s="160" t="s">
        <v>9998</v>
      </c>
      <c r="B8658" s="160" t="s">
        <v>10009</v>
      </c>
      <c r="E8658" s="227">
        <v>43434</v>
      </c>
      <c r="F8658" s="228">
        <v>0</v>
      </c>
      <c r="G8658" s="229">
        <v>0.2</v>
      </c>
    </row>
    <row r="8659" spans="1:7" x14ac:dyDescent="0.25">
      <c r="A8659" s="160" t="s">
        <v>9998</v>
      </c>
      <c r="B8659" s="160" t="s">
        <v>10010</v>
      </c>
      <c r="E8659" s="227">
        <v>43465</v>
      </c>
      <c r="F8659" s="228">
        <v>0</v>
      </c>
      <c r="G8659" s="229">
        <v>0.2</v>
      </c>
    </row>
    <row r="8660" spans="1:7" x14ac:dyDescent="0.25">
      <c r="A8660" s="160" t="s">
        <v>10011</v>
      </c>
      <c r="B8660" s="160" t="s">
        <v>10012</v>
      </c>
      <c r="E8660" s="227">
        <v>43131</v>
      </c>
      <c r="F8660" s="228">
        <v>0</v>
      </c>
      <c r="G8660" s="229">
        <v>0.2</v>
      </c>
    </row>
    <row r="8661" spans="1:7" x14ac:dyDescent="0.25">
      <c r="A8661" s="160" t="s">
        <v>10011</v>
      </c>
      <c r="B8661" s="160" t="s">
        <v>10013</v>
      </c>
      <c r="E8661" s="227">
        <v>43159</v>
      </c>
      <c r="F8661" s="228">
        <v>0</v>
      </c>
      <c r="G8661" s="229">
        <v>0.2</v>
      </c>
    </row>
    <row r="8662" spans="1:7" x14ac:dyDescent="0.25">
      <c r="A8662" s="160" t="s">
        <v>10011</v>
      </c>
      <c r="B8662" s="160" t="s">
        <v>10014</v>
      </c>
      <c r="E8662" s="227">
        <v>43190</v>
      </c>
      <c r="F8662" s="228">
        <v>0</v>
      </c>
      <c r="G8662" s="229">
        <v>0.2</v>
      </c>
    </row>
    <row r="8663" spans="1:7" x14ac:dyDescent="0.25">
      <c r="A8663" s="160" t="s">
        <v>10011</v>
      </c>
      <c r="B8663" s="160" t="s">
        <v>10015</v>
      </c>
      <c r="E8663" s="227">
        <v>43220</v>
      </c>
      <c r="F8663" s="228">
        <v>0</v>
      </c>
      <c r="G8663" s="229">
        <v>0.2</v>
      </c>
    </row>
    <row r="8664" spans="1:7" x14ac:dyDescent="0.25">
      <c r="A8664" s="160" t="s">
        <v>10011</v>
      </c>
      <c r="B8664" s="160" t="s">
        <v>10016</v>
      </c>
      <c r="E8664" s="227">
        <v>43251</v>
      </c>
      <c r="F8664" s="228">
        <v>0</v>
      </c>
      <c r="G8664" s="229">
        <v>0.2</v>
      </c>
    </row>
    <row r="8665" spans="1:7" x14ac:dyDescent="0.25">
      <c r="A8665" s="160" t="s">
        <v>10011</v>
      </c>
      <c r="B8665" s="160" t="s">
        <v>10017</v>
      </c>
      <c r="E8665" s="227">
        <v>43281</v>
      </c>
      <c r="F8665" s="228">
        <v>0</v>
      </c>
      <c r="G8665" s="229">
        <v>0.2</v>
      </c>
    </row>
    <row r="8666" spans="1:7" x14ac:dyDescent="0.25">
      <c r="A8666" s="160" t="s">
        <v>10011</v>
      </c>
      <c r="B8666" s="160" t="s">
        <v>10018</v>
      </c>
      <c r="E8666" s="227">
        <v>43312</v>
      </c>
      <c r="F8666" s="228">
        <v>0</v>
      </c>
      <c r="G8666" s="229">
        <v>0.2</v>
      </c>
    </row>
    <row r="8667" spans="1:7" x14ac:dyDescent="0.25">
      <c r="A8667" s="160" t="s">
        <v>10011</v>
      </c>
      <c r="B8667" s="160" t="s">
        <v>10019</v>
      </c>
      <c r="E8667" s="227">
        <v>43343</v>
      </c>
      <c r="F8667" s="228">
        <v>0</v>
      </c>
      <c r="G8667" s="229">
        <v>0.2</v>
      </c>
    </row>
    <row r="8668" spans="1:7" x14ac:dyDescent="0.25">
      <c r="A8668" s="160" t="s">
        <v>10011</v>
      </c>
      <c r="B8668" s="160" t="s">
        <v>10020</v>
      </c>
      <c r="E8668" s="227">
        <v>43373</v>
      </c>
      <c r="F8668" s="228">
        <v>0</v>
      </c>
      <c r="G8668" s="229">
        <v>0.2</v>
      </c>
    </row>
    <row r="8669" spans="1:7" x14ac:dyDescent="0.25">
      <c r="A8669" s="160" t="s">
        <v>10011</v>
      </c>
      <c r="B8669" s="160" t="s">
        <v>10021</v>
      </c>
      <c r="E8669" s="227">
        <v>43404</v>
      </c>
      <c r="F8669" s="228">
        <v>0</v>
      </c>
      <c r="G8669" s="229">
        <v>0.2</v>
      </c>
    </row>
    <row r="8670" spans="1:7" x14ac:dyDescent="0.25">
      <c r="A8670" s="160" t="s">
        <v>10011</v>
      </c>
      <c r="B8670" s="160" t="s">
        <v>10022</v>
      </c>
      <c r="E8670" s="227">
        <v>43434</v>
      </c>
      <c r="F8670" s="228">
        <v>0</v>
      </c>
      <c r="G8670" s="229">
        <v>0.2</v>
      </c>
    </row>
    <row r="8671" spans="1:7" x14ac:dyDescent="0.25">
      <c r="A8671" s="160" t="s">
        <v>10011</v>
      </c>
      <c r="B8671" s="160" t="s">
        <v>10023</v>
      </c>
      <c r="E8671" s="227">
        <v>43465</v>
      </c>
      <c r="F8671" s="228">
        <v>0</v>
      </c>
      <c r="G8671" s="229">
        <v>0.2</v>
      </c>
    </row>
    <row r="8672" spans="1:7" x14ac:dyDescent="0.25">
      <c r="A8672" s="160" t="s">
        <v>10024</v>
      </c>
      <c r="B8672" s="160" t="s">
        <v>10025</v>
      </c>
      <c r="E8672" s="227">
        <v>43131</v>
      </c>
      <c r="F8672" s="228">
        <v>16788604.59</v>
      </c>
      <c r="G8672" s="229">
        <v>0.2</v>
      </c>
    </row>
    <row r="8673" spans="1:7" x14ac:dyDescent="0.25">
      <c r="A8673" s="160" t="s">
        <v>10024</v>
      </c>
      <c r="B8673" s="160" t="s">
        <v>10026</v>
      </c>
      <c r="E8673" s="227">
        <v>43159</v>
      </c>
      <c r="F8673" s="228">
        <v>16908076.170000002</v>
      </c>
      <c r="G8673" s="229">
        <v>0.2</v>
      </c>
    </row>
    <row r="8674" spans="1:7" x14ac:dyDescent="0.25">
      <c r="A8674" s="160" t="s">
        <v>10024</v>
      </c>
      <c r="B8674" s="160" t="s">
        <v>10027</v>
      </c>
      <c r="E8674" s="227">
        <v>43190</v>
      </c>
      <c r="F8674" s="228">
        <v>17133969.710000001</v>
      </c>
      <c r="G8674" s="229">
        <v>0.2</v>
      </c>
    </row>
    <row r="8675" spans="1:7" x14ac:dyDescent="0.25">
      <c r="A8675" s="160" t="s">
        <v>10024</v>
      </c>
      <c r="B8675" s="160" t="s">
        <v>10028</v>
      </c>
      <c r="E8675" s="227">
        <v>43220</v>
      </c>
      <c r="F8675" s="228">
        <v>17189041.829999998</v>
      </c>
      <c r="G8675" s="229">
        <v>0.2</v>
      </c>
    </row>
    <row r="8676" spans="1:7" x14ac:dyDescent="0.25">
      <c r="A8676" s="160" t="s">
        <v>10024</v>
      </c>
      <c r="B8676" s="160" t="s">
        <v>10029</v>
      </c>
      <c r="E8676" s="227">
        <v>43251</v>
      </c>
      <c r="F8676" s="228">
        <v>15117676.49</v>
      </c>
      <c r="G8676" s="229">
        <v>0.2</v>
      </c>
    </row>
    <row r="8677" spans="1:7" x14ac:dyDescent="0.25">
      <c r="A8677" s="160" t="s">
        <v>10024</v>
      </c>
      <c r="B8677" s="160" t="s">
        <v>10030</v>
      </c>
      <c r="E8677" s="227">
        <v>43281</v>
      </c>
      <c r="F8677" s="228">
        <v>13131697.82</v>
      </c>
      <c r="G8677" s="229">
        <v>0.2</v>
      </c>
    </row>
    <row r="8678" spans="1:7" x14ac:dyDescent="0.25">
      <c r="A8678" s="160" t="s">
        <v>10024</v>
      </c>
      <c r="B8678" s="160" t="s">
        <v>10031</v>
      </c>
      <c r="E8678" s="227">
        <v>43312</v>
      </c>
      <c r="F8678" s="228">
        <v>13418027.970000001</v>
      </c>
      <c r="G8678" s="229">
        <v>0.2</v>
      </c>
    </row>
    <row r="8679" spans="1:7" x14ac:dyDescent="0.25">
      <c r="A8679" s="160" t="s">
        <v>10024</v>
      </c>
      <c r="B8679" s="160" t="s">
        <v>10032</v>
      </c>
      <c r="E8679" s="227">
        <v>43343</v>
      </c>
      <c r="F8679" s="228">
        <v>13885539.220000001</v>
      </c>
      <c r="G8679" s="229">
        <v>0.2</v>
      </c>
    </row>
    <row r="8680" spans="1:7" x14ac:dyDescent="0.25">
      <c r="A8680" s="160" t="s">
        <v>10024</v>
      </c>
      <c r="B8680" s="160" t="s">
        <v>10033</v>
      </c>
      <c r="E8680" s="227">
        <v>43373</v>
      </c>
      <c r="F8680" s="228">
        <v>14617485.380000001</v>
      </c>
      <c r="G8680" s="229">
        <v>0.2</v>
      </c>
    </row>
    <row r="8681" spans="1:7" x14ac:dyDescent="0.25">
      <c r="A8681" s="160" t="s">
        <v>10024</v>
      </c>
      <c r="B8681" s="160" t="s">
        <v>10034</v>
      </c>
      <c r="E8681" s="227">
        <v>43404</v>
      </c>
      <c r="F8681" s="228">
        <v>15570129.33</v>
      </c>
      <c r="G8681" s="229">
        <v>0.2</v>
      </c>
    </row>
    <row r="8682" spans="1:7" x14ac:dyDescent="0.25">
      <c r="A8682" s="160" t="s">
        <v>10024</v>
      </c>
      <c r="B8682" s="160" t="s">
        <v>10035</v>
      </c>
      <c r="E8682" s="227">
        <v>43434</v>
      </c>
      <c r="F8682" s="228">
        <v>16415429.470000001</v>
      </c>
      <c r="G8682" s="229">
        <v>0.2</v>
      </c>
    </row>
    <row r="8683" spans="1:7" x14ac:dyDescent="0.25">
      <c r="A8683" s="160" t="s">
        <v>10024</v>
      </c>
      <c r="B8683" s="160" t="s">
        <v>10036</v>
      </c>
      <c r="E8683" s="227">
        <v>43465</v>
      </c>
      <c r="F8683" s="228">
        <v>16154703.060000001</v>
      </c>
      <c r="G8683" s="229">
        <v>0.2</v>
      </c>
    </row>
    <row r="8684" spans="1:7" x14ac:dyDescent="0.25">
      <c r="A8684" s="160" t="s">
        <v>10037</v>
      </c>
      <c r="B8684" s="160" t="s">
        <v>10038</v>
      </c>
      <c r="E8684" s="227">
        <v>43131</v>
      </c>
      <c r="F8684" s="228">
        <v>61994.98</v>
      </c>
      <c r="G8684" s="229">
        <v>0.2</v>
      </c>
    </row>
    <row r="8685" spans="1:7" x14ac:dyDescent="0.25">
      <c r="A8685" s="160" t="s">
        <v>10037</v>
      </c>
      <c r="B8685" s="160" t="s">
        <v>10039</v>
      </c>
      <c r="E8685" s="227">
        <v>43159</v>
      </c>
      <c r="F8685" s="228">
        <v>61994.98</v>
      </c>
      <c r="G8685" s="229">
        <v>0.2</v>
      </c>
    </row>
    <row r="8686" spans="1:7" x14ac:dyDescent="0.25">
      <c r="A8686" s="160" t="s">
        <v>10037</v>
      </c>
      <c r="B8686" s="160" t="s">
        <v>10040</v>
      </c>
      <c r="E8686" s="227">
        <v>43190</v>
      </c>
      <c r="F8686" s="228">
        <v>61994.98</v>
      </c>
      <c r="G8686" s="229">
        <v>0.2</v>
      </c>
    </row>
    <row r="8687" spans="1:7" x14ac:dyDescent="0.25">
      <c r="A8687" s="160" t="s">
        <v>10037</v>
      </c>
      <c r="B8687" s="160" t="s">
        <v>10041</v>
      </c>
      <c r="E8687" s="227">
        <v>43220</v>
      </c>
      <c r="F8687" s="228">
        <v>61994.98</v>
      </c>
      <c r="G8687" s="229">
        <v>0.2</v>
      </c>
    </row>
    <row r="8688" spans="1:7" x14ac:dyDescent="0.25">
      <c r="A8688" s="160" t="s">
        <v>10037</v>
      </c>
      <c r="B8688" s="160" t="s">
        <v>10042</v>
      </c>
      <c r="E8688" s="227">
        <v>43251</v>
      </c>
      <c r="F8688" s="228">
        <v>61994.98</v>
      </c>
      <c r="G8688" s="229">
        <v>0.2</v>
      </c>
    </row>
    <row r="8689" spans="1:7" x14ac:dyDescent="0.25">
      <c r="A8689" s="160" t="s">
        <v>10037</v>
      </c>
      <c r="B8689" s="160" t="s">
        <v>10043</v>
      </c>
      <c r="E8689" s="227">
        <v>43281</v>
      </c>
      <c r="F8689" s="228">
        <v>61994.98</v>
      </c>
      <c r="G8689" s="229">
        <v>0.2</v>
      </c>
    </row>
    <row r="8690" spans="1:7" x14ac:dyDescent="0.25">
      <c r="A8690" s="160" t="s">
        <v>10037</v>
      </c>
      <c r="B8690" s="160" t="s">
        <v>10044</v>
      </c>
      <c r="E8690" s="227">
        <v>43312</v>
      </c>
      <c r="F8690" s="228">
        <v>61994.98</v>
      </c>
      <c r="G8690" s="229">
        <v>0.2</v>
      </c>
    </row>
    <row r="8691" spans="1:7" x14ac:dyDescent="0.25">
      <c r="A8691" s="160" t="s">
        <v>10037</v>
      </c>
      <c r="B8691" s="160" t="s">
        <v>10045</v>
      </c>
      <c r="E8691" s="227">
        <v>43343</v>
      </c>
      <c r="F8691" s="228">
        <v>61994.98</v>
      </c>
      <c r="G8691" s="229">
        <v>0.2</v>
      </c>
    </row>
    <row r="8692" spans="1:7" x14ac:dyDescent="0.25">
      <c r="A8692" s="160" t="s">
        <v>10037</v>
      </c>
      <c r="B8692" s="160" t="s">
        <v>10046</v>
      </c>
      <c r="E8692" s="227">
        <v>43373</v>
      </c>
      <c r="F8692" s="228">
        <v>61994.98</v>
      </c>
      <c r="G8692" s="229">
        <v>0.2</v>
      </c>
    </row>
    <row r="8693" spans="1:7" x14ac:dyDescent="0.25">
      <c r="A8693" s="160" t="s">
        <v>10037</v>
      </c>
      <c r="B8693" s="160" t="s">
        <v>10047</v>
      </c>
      <c r="E8693" s="227">
        <v>43404</v>
      </c>
      <c r="F8693" s="228">
        <v>61994.98</v>
      </c>
      <c r="G8693" s="229">
        <v>0.2</v>
      </c>
    </row>
    <row r="8694" spans="1:7" x14ac:dyDescent="0.25">
      <c r="A8694" s="160" t="s">
        <v>10037</v>
      </c>
      <c r="B8694" s="160" t="s">
        <v>10048</v>
      </c>
      <c r="E8694" s="227">
        <v>43434</v>
      </c>
      <c r="F8694" s="228">
        <v>61994.98</v>
      </c>
      <c r="G8694" s="229">
        <v>0.2</v>
      </c>
    </row>
    <row r="8695" spans="1:7" x14ac:dyDescent="0.25">
      <c r="A8695" s="160" t="s">
        <v>10037</v>
      </c>
      <c r="B8695" s="160" t="s">
        <v>10049</v>
      </c>
      <c r="E8695" s="227">
        <v>43465</v>
      </c>
      <c r="F8695" s="228">
        <v>30997.49</v>
      </c>
      <c r="G8695" s="229">
        <v>0.2</v>
      </c>
    </row>
    <row r="8696" spans="1:7" x14ac:dyDescent="0.25">
      <c r="A8696" s="160" t="s">
        <v>10050</v>
      </c>
      <c r="B8696" s="160" t="s">
        <v>10051</v>
      </c>
      <c r="E8696" s="227">
        <v>43131</v>
      </c>
      <c r="F8696" s="228">
        <v>46768.12</v>
      </c>
      <c r="G8696" s="229">
        <v>0.2</v>
      </c>
    </row>
    <row r="8697" spans="1:7" x14ac:dyDescent="0.25">
      <c r="A8697" s="160" t="s">
        <v>10050</v>
      </c>
      <c r="B8697" s="160" t="s">
        <v>10052</v>
      </c>
      <c r="E8697" s="227">
        <v>43159</v>
      </c>
      <c r="F8697" s="228">
        <v>46768.12</v>
      </c>
      <c r="G8697" s="229">
        <v>0.2</v>
      </c>
    </row>
    <row r="8698" spans="1:7" x14ac:dyDescent="0.25">
      <c r="A8698" s="160" t="s">
        <v>10050</v>
      </c>
      <c r="B8698" s="160" t="s">
        <v>10053</v>
      </c>
      <c r="E8698" s="227">
        <v>43190</v>
      </c>
      <c r="F8698" s="228">
        <v>46768.12</v>
      </c>
      <c r="G8698" s="229">
        <v>0.2</v>
      </c>
    </row>
    <row r="8699" spans="1:7" x14ac:dyDescent="0.25">
      <c r="A8699" s="160" t="s">
        <v>10050</v>
      </c>
      <c r="B8699" s="160" t="s">
        <v>10054</v>
      </c>
      <c r="E8699" s="227">
        <v>43220</v>
      </c>
      <c r="F8699" s="228">
        <v>46768.12</v>
      </c>
      <c r="G8699" s="229">
        <v>0.2</v>
      </c>
    </row>
    <row r="8700" spans="1:7" x14ac:dyDescent="0.25">
      <c r="A8700" s="160" t="s">
        <v>10050</v>
      </c>
      <c r="B8700" s="160" t="s">
        <v>10055</v>
      </c>
      <c r="E8700" s="227">
        <v>43251</v>
      </c>
      <c r="F8700" s="228">
        <v>46768.12</v>
      </c>
      <c r="G8700" s="229">
        <v>0.2</v>
      </c>
    </row>
    <row r="8701" spans="1:7" x14ac:dyDescent="0.25">
      <c r="A8701" s="160" t="s">
        <v>10050</v>
      </c>
      <c r="B8701" s="160" t="s">
        <v>10056</v>
      </c>
      <c r="E8701" s="227">
        <v>43281</v>
      </c>
      <c r="F8701" s="228">
        <v>46768.12</v>
      </c>
      <c r="G8701" s="229">
        <v>0.2</v>
      </c>
    </row>
    <row r="8702" spans="1:7" x14ac:dyDescent="0.25">
      <c r="A8702" s="160" t="s">
        <v>10050</v>
      </c>
      <c r="B8702" s="160" t="s">
        <v>10057</v>
      </c>
      <c r="E8702" s="227">
        <v>43312</v>
      </c>
      <c r="F8702" s="228">
        <v>46768.12</v>
      </c>
      <c r="G8702" s="229">
        <v>0.2</v>
      </c>
    </row>
    <row r="8703" spans="1:7" x14ac:dyDescent="0.25">
      <c r="A8703" s="160" t="s">
        <v>10050</v>
      </c>
      <c r="B8703" s="160" t="s">
        <v>10058</v>
      </c>
      <c r="E8703" s="227">
        <v>43343</v>
      </c>
      <c r="F8703" s="228">
        <v>46768.12</v>
      </c>
      <c r="G8703" s="229">
        <v>0.2</v>
      </c>
    </row>
    <row r="8704" spans="1:7" x14ac:dyDescent="0.25">
      <c r="A8704" s="160" t="s">
        <v>10050</v>
      </c>
      <c r="B8704" s="160" t="s">
        <v>10059</v>
      </c>
      <c r="E8704" s="227">
        <v>43373</v>
      </c>
      <c r="F8704" s="228">
        <v>46768.12</v>
      </c>
      <c r="G8704" s="229">
        <v>0.2</v>
      </c>
    </row>
    <row r="8705" spans="1:7" x14ac:dyDescent="0.25">
      <c r="A8705" s="160" t="s">
        <v>10050</v>
      </c>
      <c r="B8705" s="160" t="s">
        <v>10060</v>
      </c>
      <c r="E8705" s="227">
        <v>43404</v>
      </c>
      <c r="F8705" s="228">
        <v>46768.12</v>
      </c>
      <c r="G8705" s="229">
        <v>0.2</v>
      </c>
    </row>
    <row r="8706" spans="1:7" x14ac:dyDescent="0.25">
      <c r="A8706" s="160" t="s">
        <v>10050</v>
      </c>
      <c r="B8706" s="160" t="s">
        <v>10061</v>
      </c>
      <c r="E8706" s="227">
        <v>43434</v>
      </c>
      <c r="F8706" s="228">
        <v>46768.12</v>
      </c>
      <c r="G8706" s="229">
        <v>0.2</v>
      </c>
    </row>
    <row r="8707" spans="1:7" x14ac:dyDescent="0.25">
      <c r="A8707" s="160" t="s">
        <v>10050</v>
      </c>
      <c r="B8707" s="160" t="s">
        <v>10062</v>
      </c>
      <c r="E8707" s="227">
        <v>43465</v>
      </c>
      <c r="F8707" s="228">
        <v>23384.06</v>
      </c>
      <c r="G8707" s="229">
        <v>0.2</v>
      </c>
    </row>
    <row r="8708" spans="1:7" x14ac:dyDescent="0.25">
      <c r="A8708" s="160" t="s">
        <v>10063</v>
      </c>
      <c r="B8708" s="160" t="s">
        <v>10064</v>
      </c>
      <c r="E8708" s="227">
        <v>43131</v>
      </c>
      <c r="F8708" s="228">
        <v>0</v>
      </c>
      <c r="G8708" s="229">
        <v>0.2</v>
      </c>
    </row>
    <row r="8709" spans="1:7" x14ac:dyDescent="0.25">
      <c r="A8709" s="160" t="s">
        <v>10063</v>
      </c>
      <c r="B8709" s="160" t="s">
        <v>10065</v>
      </c>
      <c r="E8709" s="227">
        <v>43159</v>
      </c>
      <c r="F8709" s="228">
        <v>0</v>
      </c>
      <c r="G8709" s="229">
        <v>0.2</v>
      </c>
    </row>
    <row r="8710" spans="1:7" x14ac:dyDescent="0.25">
      <c r="A8710" s="160" t="s">
        <v>10063</v>
      </c>
      <c r="B8710" s="160" t="s">
        <v>10066</v>
      </c>
      <c r="E8710" s="227">
        <v>43190</v>
      </c>
      <c r="F8710" s="228">
        <v>0</v>
      </c>
      <c r="G8710" s="229">
        <v>0.2</v>
      </c>
    </row>
    <row r="8711" spans="1:7" x14ac:dyDescent="0.25">
      <c r="A8711" s="160" t="s">
        <v>10063</v>
      </c>
      <c r="B8711" s="160" t="s">
        <v>10067</v>
      </c>
      <c r="E8711" s="227">
        <v>43220</v>
      </c>
      <c r="F8711" s="228">
        <v>0</v>
      </c>
      <c r="G8711" s="229">
        <v>0.2</v>
      </c>
    </row>
    <row r="8712" spans="1:7" x14ac:dyDescent="0.25">
      <c r="A8712" s="160" t="s">
        <v>10063</v>
      </c>
      <c r="B8712" s="160" t="s">
        <v>10068</v>
      </c>
      <c r="E8712" s="227">
        <v>43251</v>
      </c>
      <c r="F8712" s="228">
        <v>0</v>
      </c>
      <c r="G8712" s="229">
        <v>0.2</v>
      </c>
    </row>
    <row r="8713" spans="1:7" x14ac:dyDescent="0.25">
      <c r="A8713" s="160" t="s">
        <v>10063</v>
      </c>
      <c r="B8713" s="160" t="s">
        <v>10069</v>
      </c>
      <c r="E8713" s="227">
        <v>43281</v>
      </c>
      <c r="F8713" s="228">
        <v>0</v>
      </c>
      <c r="G8713" s="229">
        <v>0.2</v>
      </c>
    </row>
    <row r="8714" spans="1:7" x14ac:dyDescent="0.25">
      <c r="A8714" s="160" t="s">
        <v>10063</v>
      </c>
      <c r="B8714" s="160" t="s">
        <v>10070</v>
      </c>
      <c r="E8714" s="227">
        <v>43312</v>
      </c>
      <c r="F8714" s="228">
        <v>0</v>
      </c>
      <c r="G8714" s="229">
        <v>0.2</v>
      </c>
    </row>
    <row r="8715" spans="1:7" x14ac:dyDescent="0.25">
      <c r="A8715" s="160" t="s">
        <v>10063</v>
      </c>
      <c r="B8715" s="160" t="s">
        <v>10071</v>
      </c>
      <c r="E8715" s="227">
        <v>43343</v>
      </c>
      <c r="F8715" s="228">
        <v>0</v>
      </c>
      <c r="G8715" s="229">
        <v>0.2</v>
      </c>
    </row>
    <row r="8716" spans="1:7" x14ac:dyDescent="0.25">
      <c r="A8716" s="160" t="s">
        <v>10063</v>
      </c>
      <c r="B8716" s="160" t="s">
        <v>10072</v>
      </c>
      <c r="E8716" s="227">
        <v>43373</v>
      </c>
      <c r="F8716" s="228">
        <v>0</v>
      </c>
      <c r="G8716" s="229">
        <v>0.2</v>
      </c>
    </row>
    <row r="8717" spans="1:7" x14ac:dyDescent="0.25">
      <c r="A8717" s="160" t="s">
        <v>10063</v>
      </c>
      <c r="B8717" s="160" t="s">
        <v>10073</v>
      </c>
      <c r="E8717" s="227">
        <v>43404</v>
      </c>
      <c r="F8717" s="228">
        <v>0</v>
      </c>
      <c r="G8717" s="229">
        <v>0.2</v>
      </c>
    </row>
    <row r="8718" spans="1:7" x14ac:dyDescent="0.25">
      <c r="A8718" s="160" t="s">
        <v>10063</v>
      </c>
      <c r="B8718" s="160" t="s">
        <v>10074</v>
      </c>
      <c r="E8718" s="227">
        <v>43434</v>
      </c>
      <c r="F8718" s="228">
        <v>0</v>
      </c>
      <c r="G8718" s="229">
        <v>0.2</v>
      </c>
    </row>
    <row r="8719" spans="1:7" x14ac:dyDescent="0.25">
      <c r="A8719" s="160" t="s">
        <v>10063</v>
      </c>
      <c r="B8719" s="160" t="s">
        <v>10075</v>
      </c>
      <c r="E8719" s="227">
        <v>43465</v>
      </c>
      <c r="F8719" s="228">
        <v>0</v>
      </c>
      <c r="G8719" s="229">
        <v>0.2</v>
      </c>
    </row>
    <row r="8720" spans="1:7" x14ac:dyDescent="0.25">
      <c r="A8720" s="160" t="s">
        <v>10076</v>
      </c>
      <c r="B8720" s="160" t="s">
        <v>10077</v>
      </c>
      <c r="E8720" s="227">
        <v>43131</v>
      </c>
      <c r="F8720" s="228">
        <v>71743.63</v>
      </c>
      <c r="G8720" s="229">
        <v>0.2</v>
      </c>
    </row>
    <row r="8721" spans="1:7" x14ac:dyDescent="0.25">
      <c r="A8721" s="160" t="s">
        <v>10076</v>
      </c>
      <c r="B8721" s="160" t="s">
        <v>10078</v>
      </c>
      <c r="E8721" s="227">
        <v>43159</v>
      </c>
      <c r="F8721" s="228">
        <v>71743.63</v>
      </c>
      <c r="G8721" s="229">
        <v>0.2</v>
      </c>
    </row>
    <row r="8722" spans="1:7" x14ac:dyDescent="0.25">
      <c r="A8722" s="160" t="s">
        <v>10076</v>
      </c>
      <c r="B8722" s="160" t="s">
        <v>10079</v>
      </c>
      <c r="E8722" s="227">
        <v>43190</v>
      </c>
      <c r="F8722" s="228">
        <v>71743.63</v>
      </c>
      <c r="G8722" s="229">
        <v>0.2</v>
      </c>
    </row>
    <row r="8723" spans="1:7" x14ac:dyDescent="0.25">
      <c r="A8723" s="160" t="s">
        <v>10076</v>
      </c>
      <c r="B8723" s="160" t="s">
        <v>10080</v>
      </c>
      <c r="E8723" s="227">
        <v>43220</v>
      </c>
      <c r="F8723" s="228">
        <v>71743.63</v>
      </c>
      <c r="G8723" s="229">
        <v>0.2</v>
      </c>
    </row>
    <row r="8724" spans="1:7" x14ac:dyDescent="0.25">
      <c r="A8724" s="160" t="s">
        <v>10076</v>
      </c>
      <c r="B8724" s="160" t="s">
        <v>10081</v>
      </c>
      <c r="E8724" s="227">
        <v>43251</v>
      </c>
      <c r="F8724" s="228">
        <v>71743.63</v>
      </c>
      <c r="G8724" s="229">
        <v>0.2</v>
      </c>
    </row>
    <row r="8725" spans="1:7" x14ac:dyDescent="0.25">
      <c r="A8725" s="160" t="s">
        <v>10076</v>
      </c>
      <c r="B8725" s="160" t="s">
        <v>10082</v>
      </c>
      <c r="E8725" s="227">
        <v>43281</v>
      </c>
      <c r="F8725" s="228">
        <v>71743.63</v>
      </c>
      <c r="G8725" s="229">
        <v>0.2</v>
      </c>
    </row>
    <row r="8726" spans="1:7" x14ac:dyDescent="0.25">
      <c r="A8726" s="160" t="s">
        <v>10076</v>
      </c>
      <c r="B8726" s="160" t="s">
        <v>10083</v>
      </c>
      <c r="E8726" s="227">
        <v>43312</v>
      </c>
      <c r="F8726" s="228">
        <v>71743.63</v>
      </c>
      <c r="G8726" s="229">
        <v>0.2</v>
      </c>
    </row>
    <row r="8727" spans="1:7" x14ac:dyDescent="0.25">
      <c r="A8727" s="160" t="s">
        <v>10076</v>
      </c>
      <c r="B8727" s="160" t="s">
        <v>10084</v>
      </c>
      <c r="E8727" s="227">
        <v>43343</v>
      </c>
      <c r="F8727" s="228">
        <v>71743.63</v>
      </c>
      <c r="G8727" s="229">
        <v>0.2</v>
      </c>
    </row>
    <row r="8728" spans="1:7" x14ac:dyDescent="0.25">
      <c r="A8728" s="160" t="s">
        <v>10076</v>
      </c>
      <c r="B8728" s="160" t="s">
        <v>10085</v>
      </c>
      <c r="E8728" s="227">
        <v>43373</v>
      </c>
      <c r="F8728" s="228">
        <v>71743.63</v>
      </c>
      <c r="G8728" s="229">
        <v>0.2</v>
      </c>
    </row>
    <row r="8729" spans="1:7" x14ac:dyDescent="0.25">
      <c r="A8729" s="160" t="s">
        <v>10076</v>
      </c>
      <c r="B8729" s="160" t="s">
        <v>10086</v>
      </c>
      <c r="E8729" s="227">
        <v>43404</v>
      </c>
      <c r="F8729" s="228">
        <v>71743.63</v>
      </c>
      <c r="G8729" s="229">
        <v>0.2</v>
      </c>
    </row>
    <row r="8730" spans="1:7" x14ac:dyDescent="0.25">
      <c r="A8730" s="160" t="s">
        <v>10076</v>
      </c>
      <c r="B8730" s="160" t="s">
        <v>10087</v>
      </c>
      <c r="E8730" s="227">
        <v>43434</v>
      </c>
      <c r="F8730" s="228">
        <v>71743.63</v>
      </c>
      <c r="G8730" s="229">
        <v>0.2</v>
      </c>
    </row>
    <row r="8731" spans="1:7" x14ac:dyDescent="0.25">
      <c r="A8731" s="160" t="s">
        <v>10076</v>
      </c>
      <c r="B8731" s="160" t="s">
        <v>10088</v>
      </c>
      <c r="E8731" s="227">
        <v>43465</v>
      </c>
      <c r="F8731" s="228">
        <v>71743.63</v>
      </c>
      <c r="G8731" s="229">
        <v>0.2</v>
      </c>
    </row>
    <row r="8732" spans="1:7" x14ac:dyDescent="0.25">
      <c r="A8732" s="160" t="s">
        <v>10089</v>
      </c>
      <c r="B8732" s="160" t="s">
        <v>10090</v>
      </c>
      <c r="E8732" s="227">
        <v>43131</v>
      </c>
      <c r="F8732" s="228">
        <v>4880.75</v>
      </c>
      <c r="G8732" s="229">
        <v>0.2</v>
      </c>
    </row>
    <row r="8733" spans="1:7" x14ac:dyDescent="0.25">
      <c r="A8733" s="160" t="s">
        <v>10089</v>
      </c>
      <c r="B8733" s="160" t="s">
        <v>10091</v>
      </c>
      <c r="E8733" s="227">
        <v>43159</v>
      </c>
      <c r="F8733" s="228">
        <v>4880.75</v>
      </c>
      <c r="G8733" s="229">
        <v>0.2</v>
      </c>
    </row>
    <row r="8734" spans="1:7" x14ac:dyDescent="0.25">
      <c r="A8734" s="160" t="s">
        <v>10089</v>
      </c>
      <c r="B8734" s="160" t="s">
        <v>10092</v>
      </c>
      <c r="E8734" s="227">
        <v>43190</v>
      </c>
      <c r="F8734" s="228">
        <v>4880.75</v>
      </c>
      <c r="G8734" s="229">
        <v>0.2</v>
      </c>
    </row>
    <row r="8735" spans="1:7" x14ac:dyDescent="0.25">
      <c r="A8735" s="160" t="s">
        <v>10089</v>
      </c>
      <c r="B8735" s="160" t="s">
        <v>10093</v>
      </c>
      <c r="E8735" s="227">
        <v>43220</v>
      </c>
      <c r="F8735" s="228">
        <v>4880.75</v>
      </c>
      <c r="G8735" s="229">
        <v>0.2</v>
      </c>
    </row>
    <row r="8736" spans="1:7" x14ac:dyDescent="0.25">
      <c r="A8736" s="160" t="s">
        <v>10089</v>
      </c>
      <c r="B8736" s="160" t="s">
        <v>10094</v>
      </c>
      <c r="E8736" s="227">
        <v>43251</v>
      </c>
      <c r="F8736" s="228">
        <v>4880.75</v>
      </c>
      <c r="G8736" s="229">
        <v>0.2</v>
      </c>
    </row>
    <row r="8737" spans="1:7" x14ac:dyDescent="0.25">
      <c r="A8737" s="160" t="s">
        <v>10089</v>
      </c>
      <c r="B8737" s="160" t="s">
        <v>10095</v>
      </c>
      <c r="E8737" s="227">
        <v>43281</v>
      </c>
      <c r="F8737" s="228">
        <v>4880.75</v>
      </c>
      <c r="G8737" s="229">
        <v>0.2</v>
      </c>
    </row>
    <row r="8738" spans="1:7" x14ac:dyDescent="0.25">
      <c r="A8738" s="160" t="s">
        <v>10089</v>
      </c>
      <c r="B8738" s="160" t="s">
        <v>10096</v>
      </c>
      <c r="E8738" s="227">
        <v>43312</v>
      </c>
      <c r="F8738" s="228">
        <v>4880.75</v>
      </c>
      <c r="G8738" s="229">
        <v>0.2</v>
      </c>
    </row>
    <row r="8739" spans="1:7" x14ac:dyDescent="0.25">
      <c r="A8739" s="160" t="s">
        <v>10089</v>
      </c>
      <c r="B8739" s="160" t="s">
        <v>10097</v>
      </c>
      <c r="E8739" s="227">
        <v>43343</v>
      </c>
      <c r="F8739" s="228">
        <v>4880.75</v>
      </c>
      <c r="G8739" s="229">
        <v>0.2</v>
      </c>
    </row>
    <row r="8740" spans="1:7" x14ac:dyDescent="0.25">
      <c r="A8740" s="160" t="s">
        <v>10089</v>
      </c>
      <c r="B8740" s="160" t="s">
        <v>10098</v>
      </c>
      <c r="E8740" s="227">
        <v>43373</v>
      </c>
      <c r="F8740" s="228">
        <v>4880.75</v>
      </c>
      <c r="G8740" s="229">
        <v>0.2</v>
      </c>
    </row>
    <row r="8741" spans="1:7" x14ac:dyDescent="0.25">
      <c r="A8741" s="160" t="s">
        <v>10089</v>
      </c>
      <c r="B8741" s="160" t="s">
        <v>10099</v>
      </c>
      <c r="E8741" s="227">
        <v>43404</v>
      </c>
      <c r="F8741" s="228">
        <v>4880.75</v>
      </c>
      <c r="G8741" s="229">
        <v>0.2</v>
      </c>
    </row>
    <row r="8742" spans="1:7" x14ac:dyDescent="0.25">
      <c r="A8742" s="160" t="s">
        <v>10089</v>
      </c>
      <c r="B8742" s="160" t="s">
        <v>10100</v>
      </c>
      <c r="E8742" s="227">
        <v>43434</v>
      </c>
      <c r="F8742" s="228">
        <v>4880.75</v>
      </c>
      <c r="G8742" s="229">
        <v>0.2</v>
      </c>
    </row>
    <row r="8743" spans="1:7" x14ac:dyDescent="0.25">
      <c r="A8743" s="160" t="s">
        <v>10089</v>
      </c>
      <c r="B8743" s="160" t="s">
        <v>10101</v>
      </c>
      <c r="E8743" s="227">
        <v>43465</v>
      </c>
      <c r="F8743" s="228">
        <v>4880.75</v>
      </c>
      <c r="G8743" s="229">
        <v>0.2</v>
      </c>
    </row>
    <row r="8744" spans="1:7" x14ac:dyDescent="0.25">
      <c r="A8744" s="160" t="s">
        <v>10102</v>
      </c>
      <c r="B8744" s="160" t="s">
        <v>10103</v>
      </c>
      <c r="E8744" s="227">
        <v>43131</v>
      </c>
      <c r="F8744" s="228">
        <v>53223.95</v>
      </c>
      <c r="G8744" s="229">
        <v>0.2</v>
      </c>
    </row>
    <row r="8745" spans="1:7" x14ac:dyDescent="0.25">
      <c r="A8745" s="160" t="s">
        <v>10102</v>
      </c>
      <c r="B8745" s="160" t="s">
        <v>10104</v>
      </c>
      <c r="E8745" s="227">
        <v>43159</v>
      </c>
      <c r="F8745" s="228">
        <v>53223.95</v>
      </c>
      <c r="G8745" s="229">
        <v>0.2</v>
      </c>
    </row>
    <row r="8746" spans="1:7" x14ac:dyDescent="0.25">
      <c r="A8746" s="160" t="s">
        <v>10102</v>
      </c>
      <c r="B8746" s="160" t="s">
        <v>10105</v>
      </c>
      <c r="E8746" s="227">
        <v>43190</v>
      </c>
      <c r="F8746" s="228">
        <v>53223.95</v>
      </c>
      <c r="G8746" s="229">
        <v>0.2</v>
      </c>
    </row>
    <row r="8747" spans="1:7" x14ac:dyDescent="0.25">
      <c r="A8747" s="160" t="s">
        <v>10102</v>
      </c>
      <c r="B8747" s="160" t="s">
        <v>10106</v>
      </c>
      <c r="E8747" s="227">
        <v>43220</v>
      </c>
      <c r="F8747" s="228">
        <v>53223.95</v>
      </c>
      <c r="G8747" s="229">
        <v>0.2</v>
      </c>
    </row>
    <row r="8748" spans="1:7" x14ac:dyDescent="0.25">
      <c r="A8748" s="160" t="s">
        <v>10102</v>
      </c>
      <c r="B8748" s="160" t="s">
        <v>10107</v>
      </c>
      <c r="E8748" s="227">
        <v>43251</v>
      </c>
      <c r="F8748" s="228">
        <v>53223.95</v>
      </c>
      <c r="G8748" s="229">
        <v>0.2</v>
      </c>
    </row>
    <row r="8749" spans="1:7" x14ac:dyDescent="0.25">
      <c r="A8749" s="160" t="s">
        <v>10102</v>
      </c>
      <c r="B8749" s="160" t="s">
        <v>10108</v>
      </c>
      <c r="E8749" s="227">
        <v>43281</v>
      </c>
      <c r="F8749" s="228">
        <v>53223.95</v>
      </c>
      <c r="G8749" s="229">
        <v>0.2</v>
      </c>
    </row>
    <row r="8750" spans="1:7" x14ac:dyDescent="0.25">
      <c r="A8750" s="160" t="s">
        <v>10102</v>
      </c>
      <c r="B8750" s="160" t="s">
        <v>10109</v>
      </c>
      <c r="E8750" s="227">
        <v>43312</v>
      </c>
      <c r="F8750" s="228">
        <v>53223.95</v>
      </c>
      <c r="G8750" s="229">
        <v>0.2</v>
      </c>
    </row>
    <row r="8751" spans="1:7" x14ac:dyDescent="0.25">
      <c r="A8751" s="160" t="s">
        <v>10102</v>
      </c>
      <c r="B8751" s="160" t="s">
        <v>10110</v>
      </c>
      <c r="E8751" s="227">
        <v>43343</v>
      </c>
      <c r="F8751" s="228">
        <v>53223.95</v>
      </c>
      <c r="G8751" s="229">
        <v>0.2</v>
      </c>
    </row>
    <row r="8752" spans="1:7" x14ac:dyDescent="0.25">
      <c r="A8752" s="160" t="s">
        <v>10102</v>
      </c>
      <c r="B8752" s="160" t="s">
        <v>10111</v>
      </c>
      <c r="E8752" s="227">
        <v>43373</v>
      </c>
      <c r="F8752" s="228">
        <v>53223.95</v>
      </c>
      <c r="G8752" s="229">
        <v>0.2</v>
      </c>
    </row>
    <row r="8753" spans="1:7" x14ac:dyDescent="0.25">
      <c r="A8753" s="160" t="s">
        <v>10102</v>
      </c>
      <c r="B8753" s="160" t="s">
        <v>10112</v>
      </c>
      <c r="E8753" s="227">
        <v>43404</v>
      </c>
      <c r="F8753" s="228">
        <v>53223.95</v>
      </c>
      <c r="G8753" s="229">
        <v>0.2</v>
      </c>
    </row>
    <row r="8754" spans="1:7" x14ac:dyDescent="0.25">
      <c r="A8754" s="160" t="s">
        <v>10102</v>
      </c>
      <c r="B8754" s="160" t="s">
        <v>10113</v>
      </c>
      <c r="E8754" s="227">
        <v>43434</v>
      </c>
      <c r="F8754" s="228">
        <v>53223.95</v>
      </c>
      <c r="G8754" s="229">
        <v>0.2</v>
      </c>
    </row>
    <row r="8755" spans="1:7" x14ac:dyDescent="0.25">
      <c r="A8755" s="160" t="s">
        <v>10102</v>
      </c>
      <c r="B8755" s="160" t="s">
        <v>10114</v>
      </c>
      <c r="E8755" s="227">
        <v>43465</v>
      </c>
      <c r="F8755" s="228">
        <v>53223.95</v>
      </c>
      <c r="G8755" s="229">
        <v>0.2</v>
      </c>
    </row>
    <row r="8756" spans="1:7" x14ac:dyDescent="0.25">
      <c r="A8756" s="160" t="s">
        <v>10115</v>
      </c>
      <c r="B8756" s="160" t="s">
        <v>10116</v>
      </c>
      <c r="E8756" s="227">
        <v>43131</v>
      </c>
      <c r="F8756" s="228">
        <v>555346.68000000005</v>
      </c>
      <c r="G8756" s="229">
        <v>0.2</v>
      </c>
    </row>
    <row r="8757" spans="1:7" x14ac:dyDescent="0.25">
      <c r="A8757" s="160" t="s">
        <v>10115</v>
      </c>
      <c r="B8757" s="160" t="s">
        <v>10117</v>
      </c>
      <c r="E8757" s="227">
        <v>43159</v>
      </c>
      <c r="F8757" s="228">
        <v>555346.68000000005</v>
      </c>
      <c r="G8757" s="229">
        <v>0.2</v>
      </c>
    </row>
    <row r="8758" spans="1:7" x14ac:dyDescent="0.25">
      <c r="A8758" s="160" t="s">
        <v>10115</v>
      </c>
      <c r="B8758" s="160" t="s">
        <v>10118</v>
      </c>
      <c r="E8758" s="227">
        <v>43190</v>
      </c>
      <c r="F8758" s="228">
        <v>555346.68000000005</v>
      </c>
      <c r="G8758" s="229">
        <v>0.2</v>
      </c>
    </row>
    <row r="8759" spans="1:7" x14ac:dyDescent="0.25">
      <c r="A8759" s="160" t="s">
        <v>10115</v>
      </c>
      <c r="B8759" s="160" t="s">
        <v>10119</v>
      </c>
      <c r="E8759" s="227">
        <v>43220</v>
      </c>
      <c r="F8759" s="228">
        <v>555346.68000000005</v>
      </c>
      <c r="G8759" s="229">
        <v>0.2</v>
      </c>
    </row>
    <row r="8760" spans="1:7" x14ac:dyDescent="0.25">
      <c r="A8760" s="160" t="s">
        <v>10115</v>
      </c>
      <c r="B8760" s="160" t="s">
        <v>10120</v>
      </c>
      <c r="E8760" s="227">
        <v>43251</v>
      </c>
      <c r="F8760" s="228">
        <v>555346.68000000005</v>
      </c>
      <c r="G8760" s="229">
        <v>0.2</v>
      </c>
    </row>
    <row r="8761" spans="1:7" x14ac:dyDescent="0.25">
      <c r="A8761" s="160" t="s">
        <v>10115</v>
      </c>
      <c r="B8761" s="160" t="s">
        <v>10121</v>
      </c>
      <c r="E8761" s="227">
        <v>43281</v>
      </c>
      <c r="F8761" s="228">
        <v>555346.68000000005</v>
      </c>
      <c r="G8761" s="229">
        <v>0.2</v>
      </c>
    </row>
    <row r="8762" spans="1:7" x14ac:dyDescent="0.25">
      <c r="A8762" s="160" t="s">
        <v>10115</v>
      </c>
      <c r="B8762" s="160" t="s">
        <v>10122</v>
      </c>
      <c r="E8762" s="227">
        <v>43312</v>
      </c>
      <c r="F8762" s="228">
        <v>555346.68000000005</v>
      </c>
      <c r="G8762" s="229">
        <v>0.2</v>
      </c>
    </row>
    <row r="8763" spans="1:7" x14ac:dyDescent="0.25">
      <c r="A8763" s="160" t="s">
        <v>10115</v>
      </c>
      <c r="B8763" s="160" t="s">
        <v>10123</v>
      </c>
      <c r="E8763" s="227">
        <v>43343</v>
      </c>
      <c r="F8763" s="228">
        <v>555346.68000000005</v>
      </c>
      <c r="G8763" s="229">
        <v>0.2</v>
      </c>
    </row>
    <row r="8764" spans="1:7" x14ac:dyDescent="0.25">
      <c r="A8764" s="160" t="s">
        <v>10115</v>
      </c>
      <c r="B8764" s="160" t="s">
        <v>10124</v>
      </c>
      <c r="E8764" s="227">
        <v>43373</v>
      </c>
      <c r="F8764" s="228">
        <v>555346.68000000005</v>
      </c>
      <c r="G8764" s="229">
        <v>0.2</v>
      </c>
    </row>
    <row r="8765" spans="1:7" x14ac:dyDescent="0.25">
      <c r="A8765" s="160" t="s">
        <v>10115</v>
      </c>
      <c r="B8765" s="160" t="s">
        <v>10125</v>
      </c>
      <c r="E8765" s="227">
        <v>43404</v>
      </c>
      <c r="F8765" s="228">
        <v>555346.68000000005</v>
      </c>
      <c r="G8765" s="229">
        <v>0.2</v>
      </c>
    </row>
    <row r="8766" spans="1:7" x14ac:dyDescent="0.25">
      <c r="A8766" s="160" t="s">
        <v>10115</v>
      </c>
      <c r="B8766" s="160" t="s">
        <v>10126</v>
      </c>
      <c r="E8766" s="227">
        <v>43434</v>
      </c>
      <c r="F8766" s="228">
        <v>555346.68000000005</v>
      </c>
      <c r="G8766" s="229">
        <v>0.2</v>
      </c>
    </row>
    <row r="8767" spans="1:7" x14ac:dyDescent="0.25">
      <c r="A8767" s="160" t="s">
        <v>10115</v>
      </c>
      <c r="B8767" s="160" t="s">
        <v>10127</v>
      </c>
      <c r="E8767" s="227">
        <v>43465</v>
      </c>
      <c r="F8767" s="228">
        <v>555346.68000000005</v>
      </c>
      <c r="G8767" s="229">
        <v>0.2</v>
      </c>
    </row>
    <row r="8768" spans="1:7" x14ac:dyDescent="0.25">
      <c r="A8768" s="160" t="s">
        <v>10128</v>
      </c>
      <c r="B8768" s="160" t="s">
        <v>10129</v>
      </c>
      <c r="E8768" s="227">
        <v>43131</v>
      </c>
      <c r="F8768" s="228">
        <v>0</v>
      </c>
      <c r="G8768" s="229">
        <v>0.05</v>
      </c>
    </row>
    <row r="8769" spans="1:7" x14ac:dyDescent="0.25">
      <c r="A8769" s="160" t="s">
        <v>10128</v>
      </c>
      <c r="B8769" s="160" t="s">
        <v>10130</v>
      </c>
      <c r="E8769" s="227">
        <v>43159</v>
      </c>
      <c r="F8769" s="228">
        <v>0</v>
      </c>
      <c r="G8769" s="229">
        <v>0.05</v>
      </c>
    </row>
    <row r="8770" spans="1:7" x14ac:dyDescent="0.25">
      <c r="A8770" s="160" t="s">
        <v>10128</v>
      </c>
      <c r="B8770" s="160" t="s">
        <v>10131</v>
      </c>
      <c r="E8770" s="227">
        <v>43190</v>
      </c>
      <c r="F8770" s="228">
        <v>0</v>
      </c>
      <c r="G8770" s="229">
        <v>0.05</v>
      </c>
    </row>
    <row r="8771" spans="1:7" x14ac:dyDescent="0.25">
      <c r="A8771" s="160" t="s">
        <v>10128</v>
      </c>
      <c r="B8771" s="160" t="s">
        <v>10132</v>
      </c>
      <c r="E8771" s="227">
        <v>43220</v>
      </c>
      <c r="F8771" s="228">
        <v>0</v>
      </c>
      <c r="G8771" s="229">
        <v>0.05</v>
      </c>
    </row>
    <row r="8772" spans="1:7" x14ac:dyDescent="0.25">
      <c r="A8772" s="160" t="s">
        <v>10128</v>
      </c>
      <c r="B8772" s="160" t="s">
        <v>10133</v>
      </c>
      <c r="E8772" s="227">
        <v>43251</v>
      </c>
      <c r="F8772" s="228">
        <v>0</v>
      </c>
      <c r="G8772" s="229">
        <v>0.05</v>
      </c>
    </row>
    <row r="8773" spans="1:7" x14ac:dyDescent="0.25">
      <c r="A8773" s="160" t="s">
        <v>10128</v>
      </c>
      <c r="B8773" s="160" t="s">
        <v>10134</v>
      </c>
      <c r="E8773" s="227">
        <v>43281</v>
      </c>
      <c r="F8773" s="228">
        <v>0</v>
      </c>
      <c r="G8773" s="229">
        <v>0.05</v>
      </c>
    </row>
    <row r="8774" spans="1:7" x14ac:dyDescent="0.25">
      <c r="A8774" s="160" t="s">
        <v>10128</v>
      </c>
      <c r="B8774" s="160" t="s">
        <v>10135</v>
      </c>
      <c r="E8774" s="227">
        <v>43312</v>
      </c>
      <c r="F8774" s="228">
        <v>0</v>
      </c>
      <c r="G8774" s="229">
        <v>0.05</v>
      </c>
    </row>
    <row r="8775" spans="1:7" x14ac:dyDescent="0.25">
      <c r="A8775" s="160" t="s">
        <v>10128</v>
      </c>
      <c r="B8775" s="160" t="s">
        <v>10136</v>
      </c>
      <c r="E8775" s="227">
        <v>43343</v>
      </c>
      <c r="F8775" s="228">
        <v>0</v>
      </c>
      <c r="G8775" s="229">
        <v>0.05</v>
      </c>
    </row>
    <row r="8776" spans="1:7" x14ac:dyDescent="0.25">
      <c r="A8776" s="160" t="s">
        <v>10128</v>
      </c>
      <c r="B8776" s="160" t="s">
        <v>10137</v>
      </c>
      <c r="E8776" s="227">
        <v>43373</v>
      </c>
      <c r="F8776" s="228">
        <v>0</v>
      </c>
      <c r="G8776" s="229">
        <v>0.05</v>
      </c>
    </row>
    <row r="8777" spans="1:7" x14ac:dyDescent="0.25">
      <c r="A8777" s="160" t="s">
        <v>10128</v>
      </c>
      <c r="B8777" s="160" t="s">
        <v>10138</v>
      </c>
      <c r="E8777" s="227">
        <v>43404</v>
      </c>
      <c r="F8777" s="228">
        <v>0</v>
      </c>
      <c r="G8777" s="229">
        <v>0.05</v>
      </c>
    </row>
    <row r="8778" spans="1:7" x14ac:dyDescent="0.25">
      <c r="A8778" s="160" t="s">
        <v>10128</v>
      </c>
      <c r="B8778" s="160" t="s">
        <v>10139</v>
      </c>
      <c r="E8778" s="227">
        <v>43434</v>
      </c>
      <c r="F8778" s="228">
        <v>0</v>
      </c>
      <c r="G8778" s="229">
        <v>0.05</v>
      </c>
    </row>
    <row r="8779" spans="1:7" x14ac:dyDescent="0.25">
      <c r="A8779" s="160" t="s">
        <v>10128</v>
      </c>
      <c r="B8779" s="160" t="s">
        <v>10140</v>
      </c>
      <c r="E8779" s="227">
        <v>43465</v>
      </c>
      <c r="F8779" s="228">
        <v>0</v>
      </c>
      <c r="G8779" s="229">
        <v>0.05</v>
      </c>
    </row>
    <row r="8780" spans="1:7" x14ac:dyDescent="0.25">
      <c r="A8780" s="160" t="s">
        <v>10141</v>
      </c>
      <c r="B8780" s="160" t="s">
        <v>10142</v>
      </c>
      <c r="E8780" s="227">
        <v>43131</v>
      </c>
      <c r="F8780" s="228">
        <v>0</v>
      </c>
      <c r="G8780" s="229">
        <v>0</v>
      </c>
    </row>
    <row r="8781" spans="1:7" x14ac:dyDescent="0.25">
      <c r="A8781" s="160" t="s">
        <v>10141</v>
      </c>
      <c r="B8781" s="160" t="s">
        <v>10143</v>
      </c>
      <c r="E8781" s="227">
        <v>43159</v>
      </c>
      <c r="F8781" s="228">
        <v>0</v>
      </c>
      <c r="G8781" s="229">
        <v>0</v>
      </c>
    </row>
    <row r="8782" spans="1:7" x14ac:dyDescent="0.25">
      <c r="A8782" s="160" t="s">
        <v>10141</v>
      </c>
      <c r="B8782" s="160" t="s">
        <v>10144</v>
      </c>
      <c r="E8782" s="227">
        <v>43190</v>
      </c>
      <c r="F8782" s="228">
        <v>0</v>
      </c>
      <c r="G8782" s="229">
        <v>0</v>
      </c>
    </row>
    <row r="8783" spans="1:7" x14ac:dyDescent="0.25">
      <c r="A8783" s="160" t="s">
        <v>10141</v>
      </c>
      <c r="B8783" s="160" t="s">
        <v>10145</v>
      </c>
      <c r="E8783" s="227">
        <v>43220</v>
      </c>
      <c r="F8783" s="228">
        <v>0</v>
      </c>
      <c r="G8783" s="229">
        <v>0</v>
      </c>
    </row>
    <row r="8784" spans="1:7" x14ac:dyDescent="0.25">
      <c r="A8784" s="160" t="s">
        <v>10141</v>
      </c>
      <c r="B8784" s="160" t="s">
        <v>10146</v>
      </c>
      <c r="E8784" s="227">
        <v>43251</v>
      </c>
      <c r="F8784" s="228">
        <v>0</v>
      </c>
      <c r="G8784" s="229">
        <v>0</v>
      </c>
    </row>
    <row r="8785" spans="1:7" x14ac:dyDescent="0.25">
      <c r="A8785" s="160" t="s">
        <v>10141</v>
      </c>
      <c r="B8785" s="160" t="s">
        <v>10147</v>
      </c>
      <c r="E8785" s="227">
        <v>43281</v>
      </c>
      <c r="F8785" s="228">
        <v>0</v>
      </c>
      <c r="G8785" s="229">
        <v>0</v>
      </c>
    </row>
    <row r="8786" spans="1:7" x14ac:dyDescent="0.25">
      <c r="A8786" s="160" t="s">
        <v>10141</v>
      </c>
      <c r="B8786" s="160" t="s">
        <v>10148</v>
      </c>
      <c r="E8786" s="227">
        <v>43312</v>
      </c>
      <c r="F8786" s="228">
        <v>0</v>
      </c>
      <c r="G8786" s="229">
        <v>0</v>
      </c>
    </row>
    <row r="8787" spans="1:7" x14ac:dyDescent="0.25">
      <c r="A8787" s="160" t="s">
        <v>10141</v>
      </c>
      <c r="B8787" s="160" t="s">
        <v>10149</v>
      </c>
      <c r="E8787" s="227">
        <v>43343</v>
      </c>
      <c r="F8787" s="228">
        <v>0</v>
      </c>
      <c r="G8787" s="229">
        <v>0</v>
      </c>
    </row>
    <row r="8788" spans="1:7" x14ac:dyDescent="0.25">
      <c r="A8788" s="160" t="s">
        <v>10141</v>
      </c>
      <c r="B8788" s="160" t="s">
        <v>10150</v>
      </c>
      <c r="E8788" s="227">
        <v>43373</v>
      </c>
      <c r="F8788" s="228">
        <v>0</v>
      </c>
      <c r="G8788" s="229">
        <v>0</v>
      </c>
    </row>
    <row r="8789" spans="1:7" x14ac:dyDescent="0.25">
      <c r="A8789" s="160" t="s">
        <v>10141</v>
      </c>
      <c r="B8789" s="160" t="s">
        <v>10151</v>
      </c>
      <c r="E8789" s="227">
        <v>43404</v>
      </c>
      <c r="F8789" s="228">
        <v>0</v>
      </c>
      <c r="G8789" s="229">
        <v>0</v>
      </c>
    </row>
    <row r="8790" spans="1:7" x14ac:dyDescent="0.25">
      <c r="A8790" s="160" t="s">
        <v>10141</v>
      </c>
      <c r="B8790" s="160" t="s">
        <v>10152</v>
      </c>
      <c r="E8790" s="227">
        <v>43434</v>
      </c>
      <c r="F8790" s="228">
        <v>0</v>
      </c>
      <c r="G8790" s="229">
        <v>0</v>
      </c>
    </row>
    <row r="8791" spans="1:7" x14ac:dyDescent="0.25">
      <c r="A8791" s="160" t="s">
        <v>10141</v>
      </c>
      <c r="B8791" s="160" t="s">
        <v>10153</v>
      </c>
      <c r="E8791" s="227">
        <v>43465</v>
      </c>
      <c r="F8791" s="228">
        <v>0</v>
      </c>
      <c r="G8791" s="229">
        <v>0</v>
      </c>
    </row>
    <row r="8792" spans="1:7" x14ac:dyDescent="0.25">
      <c r="A8792" s="160" t="s">
        <v>10154</v>
      </c>
      <c r="B8792" s="160" t="s">
        <v>10155</v>
      </c>
      <c r="E8792" s="227">
        <v>43131</v>
      </c>
      <c r="F8792" s="228">
        <v>99422.89</v>
      </c>
      <c r="G8792" s="229">
        <v>5.2499999999999998E-2</v>
      </c>
    </row>
    <row r="8793" spans="1:7" x14ac:dyDescent="0.25">
      <c r="A8793" s="160" t="s">
        <v>10154</v>
      </c>
      <c r="B8793" s="160" t="s">
        <v>10156</v>
      </c>
      <c r="E8793" s="227">
        <v>43159</v>
      </c>
      <c r="F8793" s="228">
        <v>99445.01</v>
      </c>
      <c r="G8793" s="229">
        <v>5.2499999999999998E-2</v>
      </c>
    </row>
    <row r="8794" spans="1:7" x14ac:dyDescent="0.25">
      <c r="A8794" s="160" t="s">
        <v>10154</v>
      </c>
      <c r="B8794" s="160" t="s">
        <v>10157</v>
      </c>
      <c r="E8794" s="227">
        <v>43190</v>
      </c>
      <c r="F8794" s="228">
        <v>144868.53</v>
      </c>
      <c r="G8794" s="229">
        <v>5.2499999999999998E-2</v>
      </c>
    </row>
    <row r="8795" spans="1:7" x14ac:dyDescent="0.25">
      <c r="A8795" s="160" t="s">
        <v>10154</v>
      </c>
      <c r="B8795" s="160" t="s">
        <v>10158</v>
      </c>
      <c r="E8795" s="227">
        <v>43220</v>
      </c>
      <c r="F8795" s="228">
        <v>144868.53</v>
      </c>
      <c r="G8795" s="229">
        <v>5.2499999999999998E-2</v>
      </c>
    </row>
    <row r="8796" spans="1:7" x14ac:dyDescent="0.25">
      <c r="A8796" s="160" t="s">
        <v>10154</v>
      </c>
      <c r="B8796" s="160" t="s">
        <v>10159</v>
      </c>
      <c r="E8796" s="227">
        <v>43251</v>
      </c>
      <c r="F8796" s="228">
        <v>144868.53</v>
      </c>
      <c r="G8796" s="229">
        <v>5.2499999999999998E-2</v>
      </c>
    </row>
    <row r="8797" spans="1:7" x14ac:dyDescent="0.25">
      <c r="A8797" s="160" t="s">
        <v>10154</v>
      </c>
      <c r="B8797" s="160" t="s">
        <v>10160</v>
      </c>
      <c r="E8797" s="227">
        <v>43281</v>
      </c>
      <c r="F8797" s="228">
        <v>144868.53</v>
      </c>
      <c r="G8797" s="229">
        <v>5.2499999999999998E-2</v>
      </c>
    </row>
    <row r="8798" spans="1:7" x14ac:dyDescent="0.25">
      <c r="A8798" s="160" t="s">
        <v>10154</v>
      </c>
      <c r="B8798" s="160" t="s">
        <v>10161</v>
      </c>
      <c r="E8798" s="227">
        <v>43312</v>
      </c>
      <c r="F8798" s="228">
        <v>144868.53</v>
      </c>
      <c r="G8798" s="229">
        <v>5.2499999999999998E-2</v>
      </c>
    </row>
    <row r="8799" spans="1:7" x14ac:dyDescent="0.25">
      <c r="A8799" s="160" t="s">
        <v>10154</v>
      </c>
      <c r="B8799" s="160" t="s">
        <v>10162</v>
      </c>
      <c r="E8799" s="227">
        <v>43343</v>
      </c>
      <c r="F8799" s="228">
        <v>144868.53</v>
      </c>
      <c r="G8799" s="229">
        <v>5.2499999999999998E-2</v>
      </c>
    </row>
    <row r="8800" spans="1:7" x14ac:dyDescent="0.25">
      <c r="A8800" s="160" t="s">
        <v>10154</v>
      </c>
      <c r="B8800" s="160" t="s">
        <v>10163</v>
      </c>
      <c r="E8800" s="227">
        <v>43373</v>
      </c>
      <c r="F8800" s="228">
        <v>146675.82</v>
      </c>
      <c r="G8800" s="229">
        <v>5.2499999999999998E-2</v>
      </c>
    </row>
    <row r="8801" spans="1:7" x14ac:dyDescent="0.25">
      <c r="A8801" s="160" t="s">
        <v>10154</v>
      </c>
      <c r="B8801" s="160" t="s">
        <v>10164</v>
      </c>
      <c r="E8801" s="227">
        <v>43404</v>
      </c>
      <c r="F8801" s="228">
        <v>150080.51</v>
      </c>
      <c r="G8801" s="229">
        <v>5.2499999999999998E-2</v>
      </c>
    </row>
    <row r="8802" spans="1:7" x14ac:dyDescent="0.25">
      <c r="A8802" s="160" t="s">
        <v>10154</v>
      </c>
      <c r="B8802" s="160" t="s">
        <v>10165</v>
      </c>
      <c r="E8802" s="227">
        <v>43434</v>
      </c>
      <c r="F8802" s="228">
        <v>151677.92000000001</v>
      </c>
      <c r="G8802" s="229">
        <v>5.2499999999999998E-2</v>
      </c>
    </row>
    <row r="8803" spans="1:7" x14ac:dyDescent="0.25">
      <c r="A8803" s="160" t="s">
        <v>10154</v>
      </c>
      <c r="B8803" s="160" t="s">
        <v>10166</v>
      </c>
      <c r="E8803" s="227">
        <v>43465</v>
      </c>
      <c r="F8803" s="228">
        <v>151677.92000000001</v>
      </c>
      <c r="G8803" s="229">
        <v>5.2499999999999998E-2</v>
      </c>
    </row>
    <row r="8804" spans="1:7" x14ac:dyDescent="0.25">
      <c r="A8804" s="160" t="s">
        <v>10167</v>
      </c>
      <c r="B8804" s="160" t="s">
        <v>10168</v>
      </c>
      <c r="E8804" s="227">
        <v>43131</v>
      </c>
      <c r="F8804" s="228">
        <v>99422.89</v>
      </c>
      <c r="G8804" s="229">
        <v>5.2499999999999998E-2</v>
      </c>
    </row>
    <row r="8805" spans="1:7" x14ac:dyDescent="0.25">
      <c r="A8805" s="160" t="s">
        <v>10167</v>
      </c>
      <c r="B8805" s="160" t="s">
        <v>10169</v>
      </c>
      <c r="E8805" s="227">
        <v>43159</v>
      </c>
      <c r="F8805" s="228">
        <v>99445.01</v>
      </c>
      <c r="G8805" s="229">
        <v>5.2499999999999998E-2</v>
      </c>
    </row>
    <row r="8806" spans="1:7" x14ac:dyDescent="0.25">
      <c r="A8806" s="160" t="s">
        <v>10167</v>
      </c>
      <c r="B8806" s="160" t="s">
        <v>10170</v>
      </c>
      <c r="E8806" s="227">
        <v>43190</v>
      </c>
      <c r="F8806" s="228">
        <v>144868.53</v>
      </c>
      <c r="G8806" s="229">
        <v>5.2499999999999998E-2</v>
      </c>
    </row>
    <row r="8807" spans="1:7" x14ac:dyDescent="0.25">
      <c r="A8807" s="160" t="s">
        <v>10167</v>
      </c>
      <c r="B8807" s="160" t="s">
        <v>10171</v>
      </c>
      <c r="E8807" s="227">
        <v>43220</v>
      </c>
      <c r="F8807" s="228">
        <v>144868.53</v>
      </c>
      <c r="G8807" s="229">
        <v>5.2499999999999998E-2</v>
      </c>
    </row>
    <row r="8808" spans="1:7" x14ac:dyDescent="0.25">
      <c r="A8808" s="160" t="s">
        <v>10167</v>
      </c>
      <c r="B8808" s="160" t="s">
        <v>10172</v>
      </c>
      <c r="E8808" s="227">
        <v>43251</v>
      </c>
      <c r="F8808" s="228">
        <v>144868.53</v>
      </c>
      <c r="G8808" s="229">
        <v>5.2499999999999998E-2</v>
      </c>
    </row>
    <row r="8809" spans="1:7" x14ac:dyDescent="0.25">
      <c r="A8809" s="160" t="s">
        <v>10167</v>
      </c>
      <c r="B8809" s="160" t="s">
        <v>10173</v>
      </c>
      <c r="E8809" s="227">
        <v>43281</v>
      </c>
      <c r="F8809" s="228">
        <v>144868.53</v>
      </c>
      <c r="G8809" s="229">
        <v>5.2499999999999998E-2</v>
      </c>
    </row>
    <row r="8810" spans="1:7" x14ac:dyDescent="0.25">
      <c r="A8810" s="160" t="s">
        <v>10167</v>
      </c>
      <c r="B8810" s="160" t="s">
        <v>10174</v>
      </c>
      <c r="E8810" s="227">
        <v>43312</v>
      </c>
      <c r="F8810" s="228">
        <v>144868.53</v>
      </c>
      <c r="G8810" s="229">
        <v>5.2499999999999998E-2</v>
      </c>
    </row>
    <row r="8811" spans="1:7" x14ac:dyDescent="0.25">
      <c r="A8811" s="160" t="s">
        <v>10167</v>
      </c>
      <c r="B8811" s="160" t="s">
        <v>10175</v>
      </c>
      <c r="E8811" s="227">
        <v>43343</v>
      </c>
      <c r="F8811" s="228">
        <v>144868.53</v>
      </c>
      <c r="G8811" s="229">
        <v>5.2499999999999998E-2</v>
      </c>
    </row>
    <row r="8812" spans="1:7" x14ac:dyDescent="0.25">
      <c r="A8812" s="160" t="s">
        <v>10167</v>
      </c>
      <c r="B8812" s="160" t="s">
        <v>10176</v>
      </c>
      <c r="E8812" s="227">
        <v>43373</v>
      </c>
      <c r="F8812" s="228">
        <v>146675.82</v>
      </c>
      <c r="G8812" s="229">
        <v>5.2499999999999998E-2</v>
      </c>
    </row>
    <row r="8813" spans="1:7" x14ac:dyDescent="0.25">
      <c r="A8813" s="160" t="s">
        <v>10167</v>
      </c>
      <c r="B8813" s="160" t="s">
        <v>10177</v>
      </c>
      <c r="E8813" s="227">
        <v>43404</v>
      </c>
      <c r="F8813" s="228">
        <v>150080.51999999999</v>
      </c>
      <c r="G8813" s="229">
        <v>5.2499999999999998E-2</v>
      </c>
    </row>
    <row r="8814" spans="1:7" x14ac:dyDescent="0.25">
      <c r="A8814" s="160" t="s">
        <v>10167</v>
      </c>
      <c r="B8814" s="160" t="s">
        <v>10178</v>
      </c>
      <c r="E8814" s="227">
        <v>43434</v>
      </c>
      <c r="F8814" s="228">
        <v>151677.93</v>
      </c>
      <c r="G8814" s="229">
        <v>5.2499999999999998E-2</v>
      </c>
    </row>
    <row r="8815" spans="1:7" x14ac:dyDescent="0.25">
      <c r="A8815" s="160" t="s">
        <v>10167</v>
      </c>
      <c r="B8815" s="160" t="s">
        <v>10179</v>
      </c>
      <c r="E8815" s="227">
        <v>43465</v>
      </c>
      <c r="F8815" s="228">
        <v>151677.93</v>
      </c>
      <c r="G8815" s="229">
        <v>5.2499999999999998E-2</v>
      </c>
    </row>
    <row r="8816" spans="1:7" x14ac:dyDescent="0.25">
      <c r="A8816" s="160" t="s">
        <v>10180</v>
      </c>
      <c r="B8816" s="160" t="s">
        <v>10181</v>
      </c>
      <c r="E8816" s="227">
        <v>43131</v>
      </c>
      <c r="F8816" s="228">
        <v>63183.61</v>
      </c>
      <c r="G8816" s="229">
        <v>5.2499999999999998E-2</v>
      </c>
    </row>
    <row r="8817" spans="1:7" x14ac:dyDescent="0.25">
      <c r="A8817" s="160" t="s">
        <v>10180</v>
      </c>
      <c r="B8817" s="160" t="s">
        <v>10182</v>
      </c>
      <c r="E8817" s="227">
        <v>43159</v>
      </c>
      <c r="F8817" s="228">
        <v>63183.61</v>
      </c>
      <c r="G8817" s="229">
        <v>5.2499999999999998E-2</v>
      </c>
    </row>
    <row r="8818" spans="1:7" x14ac:dyDescent="0.25">
      <c r="A8818" s="160" t="s">
        <v>10180</v>
      </c>
      <c r="B8818" s="160" t="s">
        <v>10183</v>
      </c>
      <c r="E8818" s="227">
        <v>43190</v>
      </c>
      <c r="F8818" s="228">
        <v>97175.2</v>
      </c>
      <c r="G8818" s="229">
        <v>5.2499999999999998E-2</v>
      </c>
    </row>
    <row r="8819" spans="1:7" x14ac:dyDescent="0.25">
      <c r="A8819" s="160" t="s">
        <v>10180</v>
      </c>
      <c r="B8819" s="160" t="s">
        <v>10184</v>
      </c>
      <c r="E8819" s="227">
        <v>43220</v>
      </c>
      <c r="F8819" s="228">
        <v>97175.2</v>
      </c>
      <c r="G8819" s="229">
        <v>5.2499999999999998E-2</v>
      </c>
    </row>
    <row r="8820" spans="1:7" x14ac:dyDescent="0.25">
      <c r="A8820" s="160" t="s">
        <v>10180</v>
      </c>
      <c r="B8820" s="160" t="s">
        <v>10185</v>
      </c>
      <c r="E8820" s="227">
        <v>43251</v>
      </c>
      <c r="F8820" s="228">
        <v>97175.2</v>
      </c>
      <c r="G8820" s="229">
        <v>5.2499999999999998E-2</v>
      </c>
    </row>
    <row r="8821" spans="1:7" x14ac:dyDescent="0.25">
      <c r="A8821" s="160" t="s">
        <v>10180</v>
      </c>
      <c r="B8821" s="160" t="s">
        <v>10186</v>
      </c>
      <c r="E8821" s="227">
        <v>43281</v>
      </c>
      <c r="F8821" s="228">
        <v>97175.2</v>
      </c>
      <c r="G8821" s="229">
        <v>5.2499999999999998E-2</v>
      </c>
    </row>
    <row r="8822" spans="1:7" x14ac:dyDescent="0.25">
      <c r="A8822" s="160" t="s">
        <v>10180</v>
      </c>
      <c r="B8822" s="160" t="s">
        <v>10187</v>
      </c>
      <c r="E8822" s="227">
        <v>43312</v>
      </c>
      <c r="F8822" s="228">
        <v>97175.2</v>
      </c>
      <c r="G8822" s="229">
        <v>5.2499999999999998E-2</v>
      </c>
    </row>
    <row r="8823" spans="1:7" x14ac:dyDescent="0.25">
      <c r="A8823" s="160" t="s">
        <v>10180</v>
      </c>
      <c r="B8823" s="160" t="s">
        <v>10188</v>
      </c>
      <c r="E8823" s="227">
        <v>43343</v>
      </c>
      <c r="F8823" s="228">
        <v>97175.2</v>
      </c>
      <c r="G8823" s="229">
        <v>5.2499999999999998E-2</v>
      </c>
    </row>
    <row r="8824" spans="1:7" x14ac:dyDescent="0.25">
      <c r="A8824" s="160" t="s">
        <v>10180</v>
      </c>
      <c r="B8824" s="160" t="s">
        <v>10189</v>
      </c>
      <c r="E8824" s="227">
        <v>43373</v>
      </c>
      <c r="F8824" s="228">
        <v>98325.29</v>
      </c>
      <c r="G8824" s="229">
        <v>5.2499999999999998E-2</v>
      </c>
    </row>
    <row r="8825" spans="1:7" x14ac:dyDescent="0.25">
      <c r="A8825" s="160" t="s">
        <v>10180</v>
      </c>
      <c r="B8825" s="160" t="s">
        <v>10190</v>
      </c>
      <c r="E8825" s="227">
        <v>43404</v>
      </c>
      <c r="F8825" s="228">
        <v>100491.92</v>
      </c>
      <c r="G8825" s="229">
        <v>5.2499999999999998E-2</v>
      </c>
    </row>
    <row r="8826" spans="1:7" x14ac:dyDescent="0.25">
      <c r="A8826" s="160" t="s">
        <v>10180</v>
      </c>
      <c r="B8826" s="160" t="s">
        <v>10191</v>
      </c>
      <c r="E8826" s="227">
        <v>43434</v>
      </c>
      <c r="F8826" s="228">
        <v>101508.46</v>
      </c>
      <c r="G8826" s="229">
        <v>5.2499999999999998E-2</v>
      </c>
    </row>
    <row r="8827" spans="1:7" x14ac:dyDescent="0.25">
      <c r="A8827" s="160" t="s">
        <v>10180</v>
      </c>
      <c r="B8827" s="160" t="s">
        <v>10192</v>
      </c>
      <c r="E8827" s="227">
        <v>43465</v>
      </c>
      <c r="F8827" s="228">
        <v>101508.46</v>
      </c>
      <c r="G8827" s="229">
        <v>5.2499999999999998E-2</v>
      </c>
    </row>
    <row r="8828" spans="1:7" x14ac:dyDescent="0.25">
      <c r="A8828" s="160" t="s">
        <v>10193</v>
      </c>
      <c r="B8828" s="160" t="s">
        <v>10194</v>
      </c>
      <c r="E8828" s="227">
        <v>43131</v>
      </c>
      <c r="F8828" s="228">
        <v>63182.21</v>
      </c>
      <c r="G8828" s="229">
        <v>5.2499999999999998E-2</v>
      </c>
    </row>
    <row r="8829" spans="1:7" x14ac:dyDescent="0.25">
      <c r="A8829" s="160" t="s">
        <v>10193</v>
      </c>
      <c r="B8829" s="160" t="s">
        <v>10195</v>
      </c>
      <c r="E8829" s="227">
        <v>43159</v>
      </c>
      <c r="F8829" s="228">
        <v>63182.21</v>
      </c>
      <c r="G8829" s="229">
        <v>5.2499999999999998E-2</v>
      </c>
    </row>
    <row r="8830" spans="1:7" x14ac:dyDescent="0.25">
      <c r="A8830" s="160" t="s">
        <v>10193</v>
      </c>
      <c r="B8830" s="160" t="s">
        <v>10196</v>
      </c>
      <c r="E8830" s="227">
        <v>43190</v>
      </c>
      <c r="F8830" s="228">
        <v>91715.8</v>
      </c>
      <c r="G8830" s="229">
        <v>5.2499999999999998E-2</v>
      </c>
    </row>
    <row r="8831" spans="1:7" x14ac:dyDescent="0.25">
      <c r="A8831" s="160" t="s">
        <v>10193</v>
      </c>
      <c r="B8831" s="160" t="s">
        <v>10197</v>
      </c>
      <c r="E8831" s="227">
        <v>43220</v>
      </c>
      <c r="F8831" s="228">
        <v>91715.8</v>
      </c>
      <c r="G8831" s="229">
        <v>5.2499999999999998E-2</v>
      </c>
    </row>
    <row r="8832" spans="1:7" x14ac:dyDescent="0.25">
      <c r="A8832" s="160" t="s">
        <v>10193</v>
      </c>
      <c r="B8832" s="160" t="s">
        <v>10198</v>
      </c>
      <c r="E8832" s="227">
        <v>43251</v>
      </c>
      <c r="F8832" s="228">
        <v>91715.8</v>
      </c>
      <c r="G8832" s="229">
        <v>5.2499999999999998E-2</v>
      </c>
    </row>
    <row r="8833" spans="1:7" x14ac:dyDescent="0.25">
      <c r="A8833" s="160" t="s">
        <v>10193</v>
      </c>
      <c r="B8833" s="160" t="s">
        <v>10199</v>
      </c>
      <c r="E8833" s="227">
        <v>43281</v>
      </c>
      <c r="F8833" s="228">
        <v>91715.8</v>
      </c>
      <c r="G8833" s="229">
        <v>5.2499999999999998E-2</v>
      </c>
    </row>
    <row r="8834" spans="1:7" x14ac:dyDescent="0.25">
      <c r="A8834" s="160" t="s">
        <v>10193</v>
      </c>
      <c r="B8834" s="160" t="s">
        <v>10200</v>
      </c>
      <c r="E8834" s="227">
        <v>43312</v>
      </c>
      <c r="F8834" s="228">
        <v>91715.8</v>
      </c>
      <c r="G8834" s="229">
        <v>5.2499999999999998E-2</v>
      </c>
    </row>
    <row r="8835" spans="1:7" x14ac:dyDescent="0.25">
      <c r="A8835" s="160" t="s">
        <v>10193</v>
      </c>
      <c r="B8835" s="160" t="s">
        <v>10201</v>
      </c>
      <c r="E8835" s="227">
        <v>43343</v>
      </c>
      <c r="F8835" s="228">
        <v>91715.8</v>
      </c>
      <c r="G8835" s="229">
        <v>5.2499999999999998E-2</v>
      </c>
    </row>
    <row r="8836" spans="1:7" x14ac:dyDescent="0.25">
      <c r="A8836" s="160" t="s">
        <v>10193</v>
      </c>
      <c r="B8836" s="160" t="s">
        <v>10202</v>
      </c>
      <c r="E8836" s="227">
        <v>43373</v>
      </c>
      <c r="F8836" s="228">
        <v>92865.89</v>
      </c>
      <c r="G8836" s="229">
        <v>5.2499999999999998E-2</v>
      </c>
    </row>
    <row r="8837" spans="1:7" x14ac:dyDescent="0.25">
      <c r="A8837" s="160" t="s">
        <v>10193</v>
      </c>
      <c r="B8837" s="160" t="s">
        <v>10203</v>
      </c>
      <c r="E8837" s="227">
        <v>43404</v>
      </c>
      <c r="F8837" s="228">
        <v>95032.52</v>
      </c>
      <c r="G8837" s="229">
        <v>5.2499999999999998E-2</v>
      </c>
    </row>
    <row r="8838" spans="1:7" x14ac:dyDescent="0.25">
      <c r="A8838" s="160" t="s">
        <v>10193</v>
      </c>
      <c r="B8838" s="160" t="s">
        <v>10204</v>
      </c>
      <c r="E8838" s="227">
        <v>43434</v>
      </c>
      <c r="F8838" s="228">
        <v>96049.06</v>
      </c>
      <c r="G8838" s="229">
        <v>5.2499999999999998E-2</v>
      </c>
    </row>
    <row r="8839" spans="1:7" x14ac:dyDescent="0.25">
      <c r="A8839" s="160" t="s">
        <v>10193</v>
      </c>
      <c r="B8839" s="160" t="s">
        <v>10205</v>
      </c>
      <c r="E8839" s="227">
        <v>43465</v>
      </c>
      <c r="F8839" s="228">
        <v>96049.06</v>
      </c>
      <c r="G8839" s="229">
        <v>5.2499999999999998E-2</v>
      </c>
    </row>
    <row r="8840" spans="1:7" x14ac:dyDescent="0.25">
      <c r="A8840" s="160" t="s">
        <v>10206</v>
      </c>
      <c r="B8840" s="160" t="s">
        <v>10207</v>
      </c>
      <c r="E8840" s="227">
        <v>43131</v>
      </c>
      <c r="F8840" s="228">
        <v>9042706.9299999997</v>
      </c>
      <c r="G8840" s="229">
        <v>5.2499999999999998E-2</v>
      </c>
    </row>
    <row r="8841" spans="1:7" x14ac:dyDescent="0.25">
      <c r="A8841" s="160" t="s">
        <v>10206</v>
      </c>
      <c r="B8841" s="160" t="s">
        <v>10208</v>
      </c>
      <c r="E8841" s="227">
        <v>43159</v>
      </c>
      <c r="F8841" s="228">
        <v>9042706.9299999997</v>
      </c>
      <c r="G8841" s="229">
        <v>5.2499999999999998E-2</v>
      </c>
    </row>
    <row r="8842" spans="1:7" x14ac:dyDescent="0.25">
      <c r="A8842" s="160" t="s">
        <v>10206</v>
      </c>
      <c r="B8842" s="160" t="s">
        <v>10209</v>
      </c>
      <c r="E8842" s="227">
        <v>43190</v>
      </c>
      <c r="F8842" s="228">
        <v>10514173.130000001</v>
      </c>
      <c r="G8842" s="229">
        <v>5.2499999999999998E-2</v>
      </c>
    </row>
    <row r="8843" spans="1:7" x14ac:dyDescent="0.25">
      <c r="A8843" s="160" t="s">
        <v>10206</v>
      </c>
      <c r="B8843" s="160" t="s">
        <v>10210</v>
      </c>
      <c r="E8843" s="227">
        <v>43220</v>
      </c>
      <c r="F8843" s="228">
        <v>10462921.810000001</v>
      </c>
      <c r="G8843" s="229">
        <v>5.2499999999999998E-2</v>
      </c>
    </row>
    <row r="8844" spans="1:7" x14ac:dyDescent="0.25">
      <c r="A8844" s="160" t="s">
        <v>10206</v>
      </c>
      <c r="B8844" s="160" t="s">
        <v>10211</v>
      </c>
      <c r="E8844" s="227">
        <v>43251</v>
      </c>
      <c r="F8844" s="228">
        <v>10462921.810000001</v>
      </c>
      <c r="G8844" s="229">
        <v>5.2499999999999998E-2</v>
      </c>
    </row>
    <row r="8845" spans="1:7" x14ac:dyDescent="0.25">
      <c r="A8845" s="160" t="s">
        <v>10206</v>
      </c>
      <c r="B8845" s="160" t="s">
        <v>10212</v>
      </c>
      <c r="E8845" s="227">
        <v>43281</v>
      </c>
      <c r="F8845" s="228">
        <v>10462921.810000001</v>
      </c>
      <c r="G8845" s="229">
        <v>5.2499999999999998E-2</v>
      </c>
    </row>
    <row r="8846" spans="1:7" x14ac:dyDescent="0.25">
      <c r="A8846" s="160" t="s">
        <v>10206</v>
      </c>
      <c r="B8846" s="160" t="s">
        <v>10213</v>
      </c>
      <c r="E8846" s="227">
        <v>43312</v>
      </c>
      <c r="F8846" s="228">
        <v>10481175.289999999</v>
      </c>
      <c r="G8846" s="229">
        <v>5.2499999999999998E-2</v>
      </c>
    </row>
    <row r="8847" spans="1:7" x14ac:dyDescent="0.25">
      <c r="A8847" s="160" t="s">
        <v>10206</v>
      </c>
      <c r="B8847" s="160" t="s">
        <v>10214</v>
      </c>
      <c r="E8847" s="227">
        <v>43343</v>
      </c>
      <c r="F8847" s="228">
        <v>10499295.16</v>
      </c>
      <c r="G8847" s="229">
        <v>5.2499999999999998E-2</v>
      </c>
    </row>
    <row r="8848" spans="1:7" x14ac:dyDescent="0.25">
      <c r="A8848" s="160" t="s">
        <v>10206</v>
      </c>
      <c r="B8848" s="160" t="s">
        <v>10215</v>
      </c>
      <c r="E8848" s="227">
        <v>43373</v>
      </c>
      <c r="F8848" s="228">
        <v>10499295.16</v>
      </c>
      <c r="G8848" s="229">
        <v>5.2499999999999998E-2</v>
      </c>
    </row>
    <row r="8849" spans="1:7" x14ac:dyDescent="0.25">
      <c r="A8849" s="160" t="s">
        <v>10206</v>
      </c>
      <c r="B8849" s="160" t="s">
        <v>10216</v>
      </c>
      <c r="E8849" s="227">
        <v>43404</v>
      </c>
      <c r="F8849" s="228">
        <v>10507248.310000001</v>
      </c>
      <c r="G8849" s="229">
        <v>5.2499999999999998E-2</v>
      </c>
    </row>
    <row r="8850" spans="1:7" x14ac:dyDescent="0.25">
      <c r="A8850" s="160" t="s">
        <v>10206</v>
      </c>
      <c r="B8850" s="160" t="s">
        <v>10217</v>
      </c>
      <c r="E8850" s="227">
        <v>43434</v>
      </c>
      <c r="F8850" s="228">
        <v>10569004.039999999</v>
      </c>
      <c r="G8850" s="229">
        <v>5.2499999999999998E-2</v>
      </c>
    </row>
    <row r="8851" spans="1:7" x14ac:dyDescent="0.25">
      <c r="A8851" s="160" t="s">
        <v>10206</v>
      </c>
      <c r="B8851" s="160" t="s">
        <v>10218</v>
      </c>
      <c r="E8851" s="227">
        <v>43465</v>
      </c>
      <c r="F8851" s="228">
        <v>10650960.449999999</v>
      </c>
      <c r="G8851" s="229">
        <v>5.2499999999999998E-2</v>
      </c>
    </row>
    <row r="8852" spans="1:7" x14ac:dyDescent="0.25">
      <c r="A8852" s="160" t="s">
        <v>10219</v>
      </c>
      <c r="B8852" s="160" t="s">
        <v>10220</v>
      </c>
      <c r="E8852" s="227">
        <v>43131</v>
      </c>
      <c r="F8852" s="228">
        <v>20.04</v>
      </c>
      <c r="G8852" s="229" t="s">
        <v>632</v>
      </c>
    </row>
    <row r="8853" spans="1:7" x14ac:dyDescent="0.25">
      <c r="A8853" s="160" t="s">
        <v>10219</v>
      </c>
      <c r="B8853" s="160" t="s">
        <v>10221</v>
      </c>
      <c r="E8853" s="227">
        <v>43159</v>
      </c>
      <c r="F8853" s="228">
        <v>19.71</v>
      </c>
      <c r="G8853" s="229" t="s">
        <v>632</v>
      </c>
    </row>
    <row r="8854" spans="1:7" x14ac:dyDescent="0.25">
      <c r="A8854" s="160" t="s">
        <v>10219</v>
      </c>
      <c r="B8854" s="160" t="s">
        <v>10222</v>
      </c>
      <c r="E8854" s="227">
        <v>43190</v>
      </c>
      <c r="F8854" s="228">
        <v>19.38</v>
      </c>
      <c r="G8854" s="229" t="s">
        <v>632</v>
      </c>
    </row>
    <row r="8855" spans="1:7" x14ac:dyDescent="0.25">
      <c r="A8855" s="160" t="s">
        <v>10219</v>
      </c>
      <c r="B8855" s="160" t="s">
        <v>10223</v>
      </c>
      <c r="E8855" s="227">
        <v>43220</v>
      </c>
      <c r="F8855" s="228">
        <v>19.05</v>
      </c>
      <c r="G8855" s="229" t="s">
        <v>632</v>
      </c>
    </row>
    <row r="8856" spans="1:7" x14ac:dyDescent="0.25">
      <c r="A8856" s="160" t="s">
        <v>10219</v>
      </c>
      <c r="B8856" s="160" t="s">
        <v>10224</v>
      </c>
      <c r="E8856" s="227">
        <v>43251</v>
      </c>
      <c r="F8856" s="228">
        <v>18.72</v>
      </c>
      <c r="G8856" s="229" t="s">
        <v>632</v>
      </c>
    </row>
    <row r="8857" spans="1:7" x14ac:dyDescent="0.25">
      <c r="A8857" s="160" t="s">
        <v>10219</v>
      </c>
      <c r="B8857" s="160" t="s">
        <v>10225</v>
      </c>
      <c r="E8857" s="227">
        <v>43281</v>
      </c>
      <c r="F8857" s="228">
        <v>18.39</v>
      </c>
      <c r="G8857" s="229" t="s">
        <v>632</v>
      </c>
    </row>
    <row r="8858" spans="1:7" x14ac:dyDescent="0.25">
      <c r="A8858" s="160" t="s">
        <v>10219</v>
      </c>
      <c r="B8858" s="160" t="s">
        <v>10226</v>
      </c>
      <c r="E8858" s="227">
        <v>43312</v>
      </c>
      <c r="F8858" s="228">
        <v>0</v>
      </c>
      <c r="G8858" s="229" t="s">
        <v>632</v>
      </c>
    </row>
    <row r="8859" spans="1:7" x14ac:dyDescent="0.25">
      <c r="A8859" s="160" t="s">
        <v>10219</v>
      </c>
      <c r="B8859" s="160" t="s">
        <v>10227</v>
      </c>
      <c r="E8859" s="227">
        <v>43343</v>
      </c>
      <c r="F8859" s="228">
        <v>0</v>
      </c>
      <c r="G8859" s="229" t="s">
        <v>632</v>
      </c>
    </row>
    <row r="8860" spans="1:7" x14ac:dyDescent="0.25">
      <c r="A8860" s="160" t="s">
        <v>10219</v>
      </c>
      <c r="B8860" s="160" t="s">
        <v>10228</v>
      </c>
      <c r="E8860" s="227">
        <v>43373</v>
      </c>
      <c r="F8860" s="228">
        <v>0</v>
      </c>
      <c r="G8860" s="229" t="s">
        <v>632</v>
      </c>
    </row>
    <row r="8861" spans="1:7" x14ac:dyDescent="0.25">
      <c r="A8861" s="160" t="s">
        <v>10219</v>
      </c>
      <c r="B8861" s="160" t="s">
        <v>10229</v>
      </c>
      <c r="E8861" s="227">
        <v>43404</v>
      </c>
      <c r="F8861" s="228">
        <v>0</v>
      </c>
      <c r="G8861" s="229" t="s">
        <v>632</v>
      </c>
    </row>
    <row r="8862" spans="1:7" x14ac:dyDescent="0.25">
      <c r="A8862" s="160" t="s">
        <v>10219</v>
      </c>
      <c r="B8862" s="160" t="s">
        <v>10230</v>
      </c>
      <c r="E8862" s="227">
        <v>43434</v>
      </c>
      <c r="F8862" s="228">
        <v>0</v>
      </c>
      <c r="G8862" s="229" t="s">
        <v>632</v>
      </c>
    </row>
    <row r="8863" spans="1:7" x14ac:dyDescent="0.25">
      <c r="A8863" s="160" t="s">
        <v>10219</v>
      </c>
      <c r="B8863" s="160" t="s">
        <v>10231</v>
      </c>
      <c r="E8863" s="227">
        <v>43465</v>
      </c>
      <c r="F8863" s="228">
        <v>0</v>
      </c>
      <c r="G8863" s="229" t="s">
        <v>632</v>
      </c>
    </row>
    <row r="8864" spans="1:7" x14ac:dyDescent="0.25">
      <c r="A8864" s="160" t="s">
        <v>10232</v>
      </c>
      <c r="B8864" s="160" t="s">
        <v>10233</v>
      </c>
      <c r="E8864" s="227">
        <v>43131</v>
      </c>
      <c r="F8864" s="228">
        <v>22993.91</v>
      </c>
      <c r="G8864" s="229">
        <v>5.2499999999999998E-2</v>
      </c>
    </row>
    <row r="8865" spans="1:7" x14ac:dyDescent="0.25">
      <c r="A8865" s="160" t="s">
        <v>10232</v>
      </c>
      <c r="B8865" s="160" t="s">
        <v>10234</v>
      </c>
      <c r="E8865" s="227">
        <v>43159</v>
      </c>
      <c r="F8865" s="228">
        <v>22993.91</v>
      </c>
      <c r="G8865" s="229">
        <v>5.2499999999999998E-2</v>
      </c>
    </row>
    <row r="8866" spans="1:7" x14ac:dyDescent="0.25">
      <c r="A8866" s="160" t="s">
        <v>10232</v>
      </c>
      <c r="B8866" s="160" t="s">
        <v>10235</v>
      </c>
      <c r="E8866" s="227">
        <v>43190</v>
      </c>
      <c r="F8866" s="228">
        <v>22993.91</v>
      </c>
      <c r="G8866" s="229">
        <v>5.2499999999999998E-2</v>
      </c>
    </row>
    <row r="8867" spans="1:7" x14ac:dyDescent="0.25">
      <c r="A8867" s="160" t="s">
        <v>10232</v>
      </c>
      <c r="B8867" s="160" t="s">
        <v>10236</v>
      </c>
      <c r="E8867" s="227">
        <v>43220</v>
      </c>
      <c r="F8867" s="228">
        <v>22993.91</v>
      </c>
      <c r="G8867" s="229">
        <v>5.2499999999999998E-2</v>
      </c>
    </row>
    <row r="8868" spans="1:7" x14ac:dyDescent="0.25">
      <c r="A8868" s="160" t="s">
        <v>10232</v>
      </c>
      <c r="B8868" s="160" t="s">
        <v>10237</v>
      </c>
      <c r="E8868" s="227">
        <v>43251</v>
      </c>
      <c r="F8868" s="228">
        <v>22993.91</v>
      </c>
      <c r="G8868" s="229">
        <v>5.2499999999999998E-2</v>
      </c>
    </row>
    <row r="8869" spans="1:7" x14ac:dyDescent="0.25">
      <c r="A8869" s="160" t="s">
        <v>10232</v>
      </c>
      <c r="B8869" s="160" t="s">
        <v>10238</v>
      </c>
      <c r="E8869" s="227">
        <v>43281</v>
      </c>
      <c r="F8869" s="228">
        <v>22993.91</v>
      </c>
      <c r="G8869" s="229">
        <v>5.2499999999999998E-2</v>
      </c>
    </row>
    <row r="8870" spans="1:7" x14ac:dyDescent="0.25">
      <c r="A8870" s="160" t="s">
        <v>10232</v>
      </c>
      <c r="B8870" s="160" t="s">
        <v>10239</v>
      </c>
      <c r="E8870" s="227">
        <v>43312</v>
      </c>
      <c r="F8870" s="228">
        <v>22993.91</v>
      </c>
      <c r="G8870" s="229">
        <v>5.2499999999999998E-2</v>
      </c>
    </row>
    <row r="8871" spans="1:7" x14ac:dyDescent="0.25">
      <c r="A8871" s="160" t="s">
        <v>10232</v>
      </c>
      <c r="B8871" s="160" t="s">
        <v>10240</v>
      </c>
      <c r="E8871" s="227">
        <v>43343</v>
      </c>
      <c r="F8871" s="228">
        <v>22993.91</v>
      </c>
      <c r="G8871" s="229">
        <v>5.2499999999999998E-2</v>
      </c>
    </row>
    <row r="8872" spans="1:7" x14ac:dyDescent="0.25">
      <c r="A8872" s="160" t="s">
        <v>10232</v>
      </c>
      <c r="B8872" s="160" t="s">
        <v>10241</v>
      </c>
      <c r="E8872" s="227">
        <v>43373</v>
      </c>
      <c r="F8872" s="228">
        <v>22993.91</v>
      </c>
      <c r="G8872" s="229">
        <v>5.2499999999999998E-2</v>
      </c>
    </row>
    <row r="8873" spans="1:7" x14ac:dyDescent="0.25">
      <c r="A8873" s="160" t="s">
        <v>10232</v>
      </c>
      <c r="B8873" s="160" t="s">
        <v>10242</v>
      </c>
      <c r="E8873" s="227">
        <v>43404</v>
      </c>
      <c r="F8873" s="228">
        <v>22993.91</v>
      </c>
      <c r="G8873" s="229">
        <v>5.2499999999999998E-2</v>
      </c>
    </row>
    <row r="8874" spans="1:7" x14ac:dyDescent="0.25">
      <c r="A8874" s="160" t="s">
        <v>10232</v>
      </c>
      <c r="B8874" s="160" t="s">
        <v>10243</v>
      </c>
      <c r="E8874" s="227">
        <v>43434</v>
      </c>
      <c r="F8874" s="228">
        <v>22993.91</v>
      </c>
      <c r="G8874" s="229">
        <v>5.2499999999999998E-2</v>
      </c>
    </row>
    <row r="8875" spans="1:7" x14ac:dyDescent="0.25">
      <c r="A8875" s="160" t="s">
        <v>10232</v>
      </c>
      <c r="B8875" s="160" t="s">
        <v>10244</v>
      </c>
      <c r="E8875" s="227">
        <v>43465</v>
      </c>
      <c r="F8875" s="228">
        <v>22993.91</v>
      </c>
      <c r="G8875" s="229">
        <v>5.2499999999999998E-2</v>
      </c>
    </row>
    <row r="8876" spans="1:7" x14ac:dyDescent="0.25">
      <c r="A8876" s="160" t="s">
        <v>10245</v>
      </c>
      <c r="B8876" s="160" t="s">
        <v>10246</v>
      </c>
      <c r="E8876" s="227">
        <v>43131</v>
      </c>
      <c r="F8876" s="228">
        <v>4801.84</v>
      </c>
      <c r="G8876" s="229" t="s">
        <v>632</v>
      </c>
    </row>
    <row r="8877" spans="1:7" x14ac:dyDescent="0.25">
      <c r="A8877" s="160" t="s">
        <v>10245</v>
      </c>
      <c r="B8877" s="160" t="s">
        <v>10247</v>
      </c>
      <c r="E8877" s="227">
        <v>43159</v>
      </c>
      <c r="F8877" s="228">
        <v>0</v>
      </c>
      <c r="G8877" s="229" t="s">
        <v>632</v>
      </c>
    </row>
    <row r="8878" spans="1:7" x14ac:dyDescent="0.25">
      <c r="A8878" s="160" t="s">
        <v>10245</v>
      </c>
      <c r="B8878" s="160" t="s">
        <v>10248</v>
      </c>
      <c r="E8878" s="227">
        <v>43190</v>
      </c>
      <c r="F8878" s="228">
        <v>4721.8100000000004</v>
      </c>
      <c r="G8878" s="229" t="s">
        <v>632</v>
      </c>
    </row>
    <row r="8879" spans="1:7" x14ac:dyDescent="0.25">
      <c r="A8879" s="160" t="s">
        <v>10245</v>
      </c>
      <c r="B8879" s="160" t="s">
        <v>10249</v>
      </c>
      <c r="E8879" s="227">
        <v>43220</v>
      </c>
      <c r="F8879" s="228">
        <v>4558.99</v>
      </c>
      <c r="G8879" s="229" t="s">
        <v>632</v>
      </c>
    </row>
    <row r="8880" spans="1:7" x14ac:dyDescent="0.25">
      <c r="A8880" s="160" t="s">
        <v>10245</v>
      </c>
      <c r="B8880" s="160" t="s">
        <v>10250</v>
      </c>
      <c r="E8880" s="227">
        <v>43251</v>
      </c>
      <c r="F8880" s="228">
        <v>4479.01</v>
      </c>
      <c r="G8880" s="229" t="s">
        <v>632</v>
      </c>
    </row>
    <row r="8881" spans="1:7" x14ac:dyDescent="0.25">
      <c r="A8881" s="160" t="s">
        <v>10245</v>
      </c>
      <c r="B8881" s="160" t="s">
        <v>10251</v>
      </c>
      <c r="E8881" s="227">
        <v>43281</v>
      </c>
      <c r="F8881" s="228">
        <v>4399.03</v>
      </c>
      <c r="G8881" s="229" t="s">
        <v>632</v>
      </c>
    </row>
    <row r="8882" spans="1:7" x14ac:dyDescent="0.25">
      <c r="A8882" s="160" t="s">
        <v>10245</v>
      </c>
      <c r="B8882" s="160" t="s">
        <v>10252</v>
      </c>
      <c r="E8882" s="227">
        <v>43312</v>
      </c>
      <c r="F8882" s="228">
        <v>4319.05</v>
      </c>
      <c r="G8882" s="229" t="s">
        <v>632</v>
      </c>
    </row>
    <row r="8883" spans="1:7" x14ac:dyDescent="0.25">
      <c r="A8883" s="160" t="s">
        <v>10245</v>
      </c>
      <c r="B8883" s="160" t="s">
        <v>10253</v>
      </c>
      <c r="E8883" s="227">
        <v>43343</v>
      </c>
      <c r="F8883" s="228">
        <v>4239.07</v>
      </c>
      <c r="G8883" s="229" t="s">
        <v>632</v>
      </c>
    </row>
    <row r="8884" spans="1:7" x14ac:dyDescent="0.25">
      <c r="A8884" s="160" t="s">
        <v>10245</v>
      </c>
      <c r="B8884" s="160" t="s">
        <v>10254</v>
      </c>
      <c r="E8884" s="227">
        <v>43373</v>
      </c>
      <c r="F8884" s="228">
        <v>4159.09</v>
      </c>
      <c r="G8884" s="229" t="s">
        <v>632</v>
      </c>
    </row>
    <row r="8885" spans="1:7" x14ac:dyDescent="0.25">
      <c r="A8885" s="160" t="s">
        <v>10245</v>
      </c>
      <c r="B8885" s="160" t="s">
        <v>10255</v>
      </c>
      <c r="E8885" s="227">
        <v>43404</v>
      </c>
      <c r="F8885" s="228">
        <v>4079.11</v>
      </c>
      <c r="G8885" s="229" t="s">
        <v>632</v>
      </c>
    </row>
    <row r="8886" spans="1:7" x14ac:dyDescent="0.25">
      <c r="A8886" s="160" t="s">
        <v>10245</v>
      </c>
      <c r="B8886" s="160" t="s">
        <v>10256</v>
      </c>
      <c r="E8886" s="227">
        <v>43434</v>
      </c>
      <c r="F8886" s="228">
        <v>3999.13</v>
      </c>
      <c r="G8886" s="229" t="s">
        <v>632</v>
      </c>
    </row>
    <row r="8887" spans="1:7" x14ac:dyDescent="0.25">
      <c r="A8887" s="160" t="s">
        <v>10245</v>
      </c>
      <c r="B8887" s="160" t="s">
        <v>10257</v>
      </c>
      <c r="E8887" s="227">
        <v>43465</v>
      </c>
      <c r="F8887" s="228">
        <v>3919.15</v>
      </c>
      <c r="G8887" s="229" t="s">
        <v>632</v>
      </c>
    </row>
    <row r="8888" spans="1:7" x14ac:dyDescent="0.25">
      <c r="A8888" s="160" t="s">
        <v>10258</v>
      </c>
      <c r="B8888" s="160" t="s">
        <v>10259</v>
      </c>
      <c r="E8888" s="227">
        <v>43131</v>
      </c>
      <c r="F8888" s="228">
        <v>170596.46</v>
      </c>
      <c r="G8888" s="229">
        <v>0.05</v>
      </c>
    </row>
    <row r="8889" spans="1:7" x14ac:dyDescent="0.25">
      <c r="A8889" s="160" t="s">
        <v>10258</v>
      </c>
      <c r="B8889" s="160" t="s">
        <v>10260</v>
      </c>
      <c r="E8889" s="227">
        <v>43159</v>
      </c>
      <c r="F8889" s="228">
        <v>170596.46</v>
      </c>
      <c r="G8889" s="229">
        <v>0.05</v>
      </c>
    </row>
    <row r="8890" spans="1:7" x14ac:dyDescent="0.25">
      <c r="A8890" s="160" t="s">
        <v>10258</v>
      </c>
      <c r="B8890" s="160" t="s">
        <v>10261</v>
      </c>
      <c r="E8890" s="227">
        <v>43190</v>
      </c>
      <c r="F8890" s="228">
        <v>170596.46</v>
      </c>
      <c r="G8890" s="229">
        <v>0.05</v>
      </c>
    </row>
    <row r="8891" spans="1:7" x14ac:dyDescent="0.25">
      <c r="A8891" s="160" t="s">
        <v>10258</v>
      </c>
      <c r="B8891" s="160" t="s">
        <v>10262</v>
      </c>
      <c r="E8891" s="227">
        <v>43220</v>
      </c>
      <c r="F8891" s="228">
        <v>170596.46</v>
      </c>
      <c r="G8891" s="229">
        <v>0.05</v>
      </c>
    </row>
    <row r="8892" spans="1:7" x14ac:dyDescent="0.25">
      <c r="A8892" s="160" t="s">
        <v>10258</v>
      </c>
      <c r="B8892" s="160" t="s">
        <v>10263</v>
      </c>
      <c r="E8892" s="227">
        <v>43251</v>
      </c>
      <c r="F8892" s="228">
        <v>170596.46</v>
      </c>
      <c r="G8892" s="229">
        <v>0.05</v>
      </c>
    </row>
    <row r="8893" spans="1:7" x14ac:dyDescent="0.25">
      <c r="A8893" s="160" t="s">
        <v>10258</v>
      </c>
      <c r="B8893" s="160" t="s">
        <v>10264</v>
      </c>
      <c r="E8893" s="227">
        <v>43281</v>
      </c>
      <c r="F8893" s="228">
        <v>170596.46</v>
      </c>
      <c r="G8893" s="229">
        <v>0.05</v>
      </c>
    </row>
    <row r="8894" spans="1:7" x14ac:dyDescent="0.25">
      <c r="A8894" s="160" t="s">
        <v>10258</v>
      </c>
      <c r="B8894" s="160" t="s">
        <v>10265</v>
      </c>
      <c r="E8894" s="227">
        <v>43312</v>
      </c>
      <c r="F8894" s="228">
        <v>170596.46</v>
      </c>
      <c r="G8894" s="229">
        <v>0.05</v>
      </c>
    </row>
    <row r="8895" spans="1:7" x14ac:dyDescent="0.25">
      <c r="A8895" s="160" t="s">
        <v>10258</v>
      </c>
      <c r="B8895" s="160" t="s">
        <v>10266</v>
      </c>
      <c r="E8895" s="227">
        <v>43343</v>
      </c>
      <c r="F8895" s="228">
        <v>170596.46</v>
      </c>
      <c r="G8895" s="229">
        <v>0.05</v>
      </c>
    </row>
    <row r="8896" spans="1:7" x14ac:dyDescent="0.25">
      <c r="A8896" s="160" t="s">
        <v>10258</v>
      </c>
      <c r="B8896" s="160" t="s">
        <v>10267</v>
      </c>
      <c r="E8896" s="227">
        <v>43373</v>
      </c>
      <c r="F8896" s="228">
        <v>170596.46</v>
      </c>
      <c r="G8896" s="229">
        <v>0.05</v>
      </c>
    </row>
    <row r="8897" spans="1:7" x14ac:dyDescent="0.25">
      <c r="A8897" s="160" t="s">
        <v>10258</v>
      </c>
      <c r="B8897" s="160" t="s">
        <v>10268</v>
      </c>
      <c r="E8897" s="227">
        <v>43404</v>
      </c>
      <c r="F8897" s="228">
        <v>170596.46</v>
      </c>
      <c r="G8897" s="229">
        <v>0.05</v>
      </c>
    </row>
    <row r="8898" spans="1:7" x14ac:dyDescent="0.25">
      <c r="A8898" s="160" t="s">
        <v>10258</v>
      </c>
      <c r="B8898" s="160" t="s">
        <v>10269</v>
      </c>
      <c r="E8898" s="227">
        <v>43434</v>
      </c>
      <c r="F8898" s="228">
        <v>170596.46</v>
      </c>
      <c r="G8898" s="229">
        <v>0.05</v>
      </c>
    </row>
    <row r="8899" spans="1:7" x14ac:dyDescent="0.25">
      <c r="A8899" s="160" t="s">
        <v>10258</v>
      </c>
      <c r="B8899" s="160" t="s">
        <v>10270</v>
      </c>
      <c r="E8899" s="227">
        <v>43465</v>
      </c>
      <c r="F8899" s="228">
        <v>170596.46</v>
      </c>
      <c r="G8899" s="229">
        <v>0.05</v>
      </c>
    </row>
    <row r="8900" spans="1:7" x14ac:dyDescent="0.25">
      <c r="A8900" s="160" t="s">
        <v>10271</v>
      </c>
      <c r="B8900" s="160" t="s">
        <v>10272</v>
      </c>
      <c r="E8900" s="227">
        <v>43131</v>
      </c>
      <c r="F8900" s="228">
        <v>338487.03</v>
      </c>
      <c r="G8900" s="229" t="s">
        <v>632</v>
      </c>
    </row>
    <row r="8901" spans="1:7" x14ac:dyDescent="0.25">
      <c r="A8901" s="160" t="s">
        <v>10271</v>
      </c>
      <c r="B8901" s="160" t="s">
        <v>10273</v>
      </c>
      <c r="E8901" s="227">
        <v>43159</v>
      </c>
      <c r="F8901" s="228">
        <v>-5641.45</v>
      </c>
      <c r="G8901" s="229" t="s">
        <v>632</v>
      </c>
    </row>
    <row r="8902" spans="1:7" x14ac:dyDescent="0.25">
      <c r="A8902" s="160" t="s">
        <v>10271</v>
      </c>
      <c r="B8902" s="160" t="s">
        <v>10274</v>
      </c>
      <c r="E8902" s="227">
        <v>43190</v>
      </c>
      <c r="F8902" s="228">
        <v>327299.75</v>
      </c>
      <c r="G8902" s="229" t="s">
        <v>632</v>
      </c>
    </row>
    <row r="8903" spans="1:7" x14ac:dyDescent="0.25">
      <c r="A8903" s="160" t="s">
        <v>10271</v>
      </c>
      <c r="B8903" s="160" t="s">
        <v>10275</v>
      </c>
      <c r="E8903" s="227">
        <v>43220</v>
      </c>
      <c r="F8903" s="228">
        <v>321656.65000000002</v>
      </c>
      <c r="G8903" s="229" t="s">
        <v>632</v>
      </c>
    </row>
    <row r="8904" spans="1:7" x14ac:dyDescent="0.25">
      <c r="A8904" s="160" t="s">
        <v>10271</v>
      </c>
      <c r="B8904" s="160" t="s">
        <v>10276</v>
      </c>
      <c r="E8904" s="227">
        <v>43251</v>
      </c>
      <c r="F8904" s="228">
        <v>316013.55</v>
      </c>
      <c r="G8904" s="229" t="s">
        <v>632</v>
      </c>
    </row>
    <row r="8905" spans="1:7" x14ac:dyDescent="0.25">
      <c r="A8905" s="160" t="s">
        <v>10271</v>
      </c>
      <c r="B8905" s="160" t="s">
        <v>10277</v>
      </c>
      <c r="E8905" s="227">
        <v>43281</v>
      </c>
      <c r="F8905" s="228">
        <v>310370.45</v>
      </c>
      <c r="G8905" s="229" t="s">
        <v>632</v>
      </c>
    </row>
    <row r="8906" spans="1:7" x14ac:dyDescent="0.25">
      <c r="A8906" s="160" t="s">
        <v>10271</v>
      </c>
      <c r="B8906" s="160" t="s">
        <v>10278</v>
      </c>
      <c r="E8906" s="227">
        <v>43312</v>
      </c>
      <c r="F8906" s="228">
        <v>304727.34999999998</v>
      </c>
      <c r="G8906" s="229" t="s">
        <v>632</v>
      </c>
    </row>
    <row r="8907" spans="1:7" x14ac:dyDescent="0.25">
      <c r="A8907" s="160" t="s">
        <v>10271</v>
      </c>
      <c r="B8907" s="160" t="s">
        <v>10279</v>
      </c>
      <c r="E8907" s="227">
        <v>43343</v>
      </c>
      <c r="F8907" s="228">
        <v>299084.25</v>
      </c>
      <c r="G8907" s="229" t="s">
        <v>632</v>
      </c>
    </row>
    <row r="8908" spans="1:7" x14ac:dyDescent="0.25">
      <c r="A8908" s="160" t="s">
        <v>10271</v>
      </c>
      <c r="B8908" s="160" t="s">
        <v>10280</v>
      </c>
      <c r="E8908" s="227">
        <v>43373</v>
      </c>
      <c r="F8908" s="228">
        <v>293441.15000000002</v>
      </c>
      <c r="G8908" s="229" t="s">
        <v>632</v>
      </c>
    </row>
    <row r="8909" spans="1:7" x14ac:dyDescent="0.25">
      <c r="A8909" s="160" t="s">
        <v>10271</v>
      </c>
      <c r="B8909" s="160" t="s">
        <v>10281</v>
      </c>
      <c r="E8909" s="227">
        <v>43404</v>
      </c>
      <c r="F8909" s="228">
        <v>287798.05</v>
      </c>
      <c r="G8909" s="229" t="s">
        <v>632</v>
      </c>
    </row>
    <row r="8910" spans="1:7" x14ac:dyDescent="0.25">
      <c r="A8910" s="160" t="s">
        <v>10271</v>
      </c>
      <c r="B8910" s="160" t="s">
        <v>10282</v>
      </c>
      <c r="E8910" s="227">
        <v>43434</v>
      </c>
      <c r="F8910" s="228">
        <v>282154.95</v>
      </c>
      <c r="G8910" s="229" t="s">
        <v>632</v>
      </c>
    </row>
    <row r="8911" spans="1:7" x14ac:dyDescent="0.25">
      <c r="A8911" s="160" t="s">
        <v>10271</v>
      </c>
      <c r="B8911" s="160" t="s">
        <v>10283</v>
      </c>
      <c r="E8911" s="227">
        <v>43465</v>
      </c>
      <c r="F8911" s="228">
        <v>276511.84999999998</v>
      </c>
      <c r="G8911" s="229" t="s">
        <v>632</v>
      </c>
    </row>
    <row r="8912" spans="1:7" x14ac:dyDescent="0.25">
      <c r="A8912" s="160" t="s">
        <v>10284</v>
      </c>
      <c r="B8912" s="160" t="s">
        <v>10285</v>
      </c>
      <c r="E8912" s="227">
        <v>43131</v>
      </c>
      <c r="F8912" s="228">
        <v>23785.3</v>
      </c>
      <c r="G8912" s="229">
        <v>0.05</v>
      </c>
    </row>
    <row r="8913" spans="1:7" x14ac:dyDescent="0.25">
      <c r="A8913" s="160" t="s">
        <v>10284</v>
      </c>
      <c r="B8913" s="160" t="s">
        <v>10286</v>
      </c>
      <c r="E8913" s="227">
        <v>43159</v>
      </c>
      <c r="F8913" s="228">
        <v>23785.3</v>
      </c>
      <c r="G8913" s="229">
        <v>0.05</v>
      </c>
    </row>
    <row r="8914" spans="1:7" x14ac:dyDescent="0.25">
      <c r="A8914" s="160" t="s">
        <v>10284</v>
      </c>
      <c r="B8914" s="160" t="s">
        <v>10287</v>
      </c>
      <c r="E8914" s="227">
        <v>43190</v>
      </c>
      <c r="F8914" s="228">
        <v>23785.3</v>
      </c>
      <c r="G8914" s="229">
        <v>0.05</v>
      </c>
    </row>
    <row r="8915" spans="1:7" x14ac:dyDescent="0.25">
      <c r="A8915" s="160" t="s">
        <v>10284</v>
      </c>
      <c r="B8915" s="160" t="s">
        <v>10288</v>
      </c>
      <c r="E8915" s="227">
        <v>43220</v>
      </c>
      <c r="F8915" s="228">
        <v>23785.3</v>
      </c>
      <c r="G8915" s="229">
        <v>0.05</v>
      </c>
    </row>
    <row r="8916" spans="1:7" x14ac:dyDescent="0.25">
      <c r="A8916" s="160" t="s">
        <v>10284</v>
      </c>
      <c r="B8916" s="160" t="s">
        <v>10289</v>
      </c>
      <c r="E8916" s="227">
        <v>43251</v>
      </c>
      <c r="F8916" s="228">
        <v>23785.3</v>
      </c>
      <c r="G8916" s="229">
        <v>0.05</v>
      </c>
    </row>
    <row r="8917" spans="1:7" x14ac:dyDescent="0.25">
      <c r="A8917" s="160" t="s">
        <v>10284</v>
      </c>
      <c r="B8917" s="160" t="s">
        <v>10290</v>
      </c>
      <c r="E8917" s="227">
        <v>43281</v>
      </c>
      <c r="F8917" s="228">
        <v>23785.3</v>
      </c>
      <c r="G8917" s="229">
        <v>0.05</v>
      </c>
    </row>
    <row r="8918" spans="1:7" x14ac:dyDescent="0.25">
      <c r="A8918" s="160" t="s">
        <v>10284</v>
      </c>
      <c r="B8918" s="160" t="s">
        <v>10291</v>
      </c>
      <c r="E8918" s="227">
        <v>43312</v>
      </c>
      <c r="F8918" s="228">
        <v>23785.3</v>
      </c>
      <c r="G8918" s="229">
        <v>0.05</v>
      </c>
    </row>
    <row r="8919" spans="1:7" x14ac:dyDescent="0.25">
      <c r="A8919" s="160" t="s">
        <v>10284</v>
      </c>
      <c r="B8919" s="160" t="s">
        <v>10292</v>
      </c>
      <c r="E8919" s="227">
        <v>43343</v>
      </c>
      <c r="F8919" s="228">
        <v>23785.3</v>
      </c>
      <c r="G8919" s="229">
        <v>0.05</v>
      </c>
    </row>
    <row r="8920" spans="1:7" x14ac:dyDescent="0.25">
      <c r="A8920" s="160" t="s">
        <v>10284</v>
      </c>
      <c r="B8920" s="160" t="s">
        <v>10293</v>
      </c>
      <c r="E8920" s="227">
        <v>43373</v>
      </c>
      <c r="F8920" s="228">
        <v>23785.3</v>
      </c>
      <c r="G8920" s="229">
        <v>0.05</v>
      </c>
    </row>
    <row r="8921" spans="1:7" x14ac:dyDescent="0.25">
      <c r="A8921" s="160" t="s">
        <v>10284</v>
      </c>
      <c r="B8921" s="160" t="s">
        <v>10294</v>
      </c>
      <c r="E8921" s="227">
        <v>43404</v>
      </c>
      <c r="F8921" s="228">
        <v>23785.3</v>
      </c>
      <c r="G8921" s="229">
        <v>0.05</v>
      </c>
    </row>
    <row r="8922" spans="1:7" x14ac:dyDescent="0.25">
      <c r="A8922" s="160" t="s">
        <v>10284</v>
      </c>
      <c r="B8922" s="160" t="s">
        <v>10295</v>
      </c>
      <c r="E8922" s="227">
        <v>43434</v>
      </c>
      <c r="F8922" s="228">
        <v>23785.3</v>
      </c>
      <c r="G8922" s="229">
        <v>0.05</v>
      </c>
    </row>
    <row r="8923" spans="1:7" x14ac:dyDescent="0.25">
      <c r="A8923" s="160" t="s">
        <v>10284</v>
      </c>
      <c r="B8923" s="160" t="s">
        <v>10296</v>
      </c>
      <c r="E8923" s="227">
        <v>43465</v>
      </c>
      <c r="F8923" s="228">
        <v>23785.3</v>
      </c>
      <c r="G8923" s="229">
        <v>0.05</v>
      </c>
    </row>
    <row r="8924" spans="1:7" x14ac:dyDescent="0.25">
      <c r="A8924" s="160" t="s">
        <v>10297</v>
      </c>
      <c r="B8924" s="160" t="s">
        <v>10298</v>
      </c>
      <c r="E8924" s="227">
        <v>43131</v>
      </c>
      <c r="F8924" s="228">
        <v>312542.48</v>
      </c>
      <c r="G8924" s="229">
        <v>0.05</v>
      </c>
    </row>
    <row r="8925" spans="1:7" x14ac:dyDescent="0.25">
      <c r="A8925" s="160" t="s">
        <v>10297</v>
      </c>
      <c r="B8925" s="160" t="s">
        <v>10299</v>
      </c>
      <c r="E8925" s="227">
        <v>43159</v>
      </c>
      <c r="F8925" s="228">
        <v>312542.48</v>
      </c>
      <c r="G8925" s="229">
        <v>0.05</v>
      </c>
    </row>
    <row r="8926" spans="1:7" x14ac:dyDescent="0.25">
      <c r="A8926" s="160" t="s">
        <v>10297</v>
      </c>
      <c r="B8926" s="160" t="s">
        <v>10300</v>
      </c>
      <c r="E8926" s="227">
        <v>43190</v>
      </c>
      <c r="F8926" s="228">
        <v>312542.48</v>
      </c>
      <c r="G8926" s="229">
        <v>0.05</v>
      </c>
    </row>
    <row r="8927" spans="1:7" x14ac:dyDescent="0.25">
      <c r="A8927" s="160" t="s">
        <v>10297</v>
      </c>
      <c r="B8927" s="160" t="s">
        <v>10301</v>
      </c>
      <c r="E8927" s="227">
        <v>43220</v>
      </c>
      <c r="F8927" s="228">
        <v>312542.48</v>
      </c>
      <c r="G8927" s="229">
        <v>0.05</v>
      </c>
    </row>
    <row r="8928" spans="1:7" x14ac:dyDescent="0.25">
      <c r="A8928" s="160" t="s">
        <v>10297</v>
      </c>
      <c r="B8928" s="160" t="s">
        <v>10302</v>
      </c>
      <c r="E8928" s="227">
        <v>43251</v>
      </c>
      <c r="F8928" s="228">
        <v>312542.48</v>
      </c>
      <c r="G8928" s="229">
        <v>0.05</v>
      </c>
    </row>
    <row r="8929" spans="1:7" x14ac:dyDescent="0.25">
      <c r="A8929" s="160" t="s">
        <v>10297</v>
      </c>
      <c r="B8929" s="160" t="s">
        <v>10303</v>
      </c>
      <c r="E8929" s="227">
        <v>43281</v>
      </c>
      <c r="F8929" s="228">
        <v>312542.48</v>
      </c>
      <c r="G8929" s="229">
        <v>0.05</v>
      </c>
    </row>
    <row r="8930" spans="1:7" x14ac:dyDescent="0.25">
      <c r="A8930" s="160" t="s">
        <v>10297</v>
      </c>
      <c r="B8930" s="160" t="s">
        <v>10304</v>
      </c>
      <c r="E8930" s="227">
        <v>43312</v>
      </c>
      <c r="F8930" s="228">
        <v>312542.48</v>
      </c>
      <c r="G8930" s="229">
        <v>0.05</v>
      </c>
    </row>
    <row r="8931" spans="1:7" x14ac:dyDescent="0.25">
      <c r="A8931" s="160" t="s">
        <v>10297</v>
      </c>
      <c r="B8931" s="160" t="s">
        <v>10305</v>
      </c>
      <c r="E8931" s="227">
        <v>43343</v>
      </c>
      <c r="F8931" s="228">
        <v>312542.48</v>
      </c>
      <c r="G8931" s="229">
        <v>0.05</v>
      </c>
    </row>
    <row r="8932" spans="1:7" x14ac:dyDescent="0.25">
      <c r="A8932" s="160" t="s">
        <v>10297</v>
      </c>
      <c r="B8932" s="160" t="s">
        <v>10306</v>
      </c>
      <c r="E8932" s="227">
        <v>43373</v>
      </c>
      <c r="F8932" s="228">
        <v>312542.48</v>
      </c>
      <c r="G8932" s="229">
        <v>0.05</v>
      </c>
    </row>
    <row r="8933" spans="1:7" x14ac:dyDescent="0.25">
      <c r="A8933" s="160" t="s">
        <v>10297</v>
      </c>
      <c r="B8933" s="160" t="s">
        <v>10307</v>
      </c>
      <c r="E8933" s="227">
        <v>43404</v>
      </c>
      <c r="F8933" s="228">
        <v>312542.48</v>
      </c>
      <c r="G8933" s="229">
        <v>0.05</v>
      </c>
    </row>
    <row r="8934" spans="1:7" x14ac:dyDescent="0.25">
      <c r="A8934" s="160" t="s">
        <v>10297</v>
      </c>
      <c r="B8934" s="160" t="s">
        <v>10308</v>
      </c>
      <c r="E8934" s="227">
        <v>43434</v>
      </c>
      <c r="F8934" s="228">
        <v>312542.48</v>
      </c>
      <c r="G8934" s="229">
        <v>0.05</v>
      </c>
    </row>
    <row r="8935" spans="1:7" x14ac:dyDescent="0.25">
      <c r="A8935" s="160" t="s">
        <v>10297</v>
      </c>
      <c r="B8935" s="160" t="s">
        <v>10309</v>
      </c>
      <c r="E8935" s="227">
        <v>43465</v>
      </c>
      <c r="F8935" s="228">
        <v>312542.48</v>
      </c>
      <c r="G8935" s="229">
        <v>0.05</v>
      </c>
    </row>
    <row r="8936" spans="1:7" x14ac:dyDescent="0.25">
      <c r="A8936" s="160" t="s">
        <v>10310</v>
      </c>
      <c r="B8936" s="160" t="s">
        <v>10311</v>
      </c>
      <c r="E8936" s="227">
        <v>43131</v>
      </c>
      <c r="F8936" s="228">
        <v>198968</v>
      </c>
      <c r="G8936" s="229">
        <v>0.05</v>
      </c>
    </row>
    <row r="8937" spans="1:7" x14ac:dyDescent="0.25">
      <c r="A8937" s="160" t="s">
        <v>10310</v>
      </c>
      <c r="B8937" s="160" t="s">
        <v>10312</v>
      </c>
      <c r="E8937" s="227">
        <v>43159</v>
      </c>
      <c r="F8937" s="228">
        <v>200090.81</v>
      </c>
      <c r="G8937" s="229">
        <v>0.05</v>
      </c>
    </row>
    <row r="8938" spans="1:7" x14ac:dyDescent="0.25">
      <c r="A8938" s="160" t="s">
        <v>10310</v>
      </c>
      <c r="B8938" s="160" t="s">
        <v>10313</v>
      </c>
      <c r="E8938" s="227">
        <v>43190</v>
      </c>
      <c r="F8938" s="228">
        <v>201030.32</v>
      </c>
      <c r="G8938" s="229">
        <v>0.05</v>
      </c>
    </row>
    <row r="8939" spans="1:7" x14ac:dyDescent="0.25">
      <c r="A8939" s="160" t="s">
        <v>10310</v>
      </c>
      <c r="B8939" s="160" t="s">
        <v>10314</v>
      </c>
      <c r="E8939" s="227">
        <v>43220</v>
      </c>
      <c r="F8939" s="228">
        <v>201468.71</v>
      </c>
      <c r="G8939" s="229">
        <v>0.05</v>
      </c>
    </row>
    <row r="8940" spans="1:7" x14ac:dyDescent="0.25">
      <c r="A8940" s="160" t="s">
        <v>10310</v>
      </c>
      <c r="B8940" s="160" t="s">
        <v>10315</v>
      </c>
      <c r="E8940" s="227">
        <v>43251</v>
      </c>
      <c r="F8940" s="228">
        <v>201468.71</v>
      </c>
      <c r="G8940" s="229">
        <v>0.05</v>
      </c>
    </row>
    <row r="8941" spans="1:7" x14ac:dyDescent="0.25">
      <c r="A8941" s="160" t="s">
        <v>10310</v>
      </c>
      <c r="B8941" s="160" t="s">
        <v>10316</v>
      </c>
      <c r="E8941" s="227">
        <v>43281</v>
      </c>
      <c r="F8941" s="228">
        <v>201468.71</v>
      </c>
      <c r="G8941" s="229">
        <v>0.05</v>
      </c>
    </row>
    <row r="8942" spans="1:7" x14ac:dyDescent="0.25">
      <c r="A8942" s="160" t="s">
        <v>10310</v>
      </c>
      <c r="B8942" s="160" t="s">
        <v>10317</v>
      </c>
      <c r="E8942" s="227">
        <v>43312</v>
      </c>
      <c r="F8942" s="228">
        <v>201468.71</v>
      </c>
      <c r="G8942" s="229">
        <v>0.05</v>
      </c>
    </row>
    <row r="8943" spans="1:7" x14ac:dyDescent="0.25">
      <c r="A8943" s="160" t="s">
        <v>10310</v>
      </c>
      <c r="B8943" s="160" t="s">
        <v>10318</v>
      </c>
      <c r="E8943" s="227">
        <v>43343</v>
      </c>
      <c r="F8943" s="228">
        <v>201468.71</v>
      </c>
      <c r="G8943" s="229">
        <v>0.05</v>
      </c>
    </row>
    <row r="8944" spans="1:7" x14ac:dyDescent="0.25">
      <c r="A8944" s="160" t="s">
        <v>10310</v>
      </c>
      <c r="B8944" s="160" t="s">
        <v>10319</v>
      </c>
      <c r="E8944" s="227">
        <v>43373</v>
      </c>
      <c r="F8944" s="228">
        <v>202968.62</v>
      </c>
      <c r="G8944" s="229">
        <v>0.05</v>
      </c>
    </row>
    <row r="8945" spans="1:7" x14ac:dyDescent="0.25">
      <c r="A8945" s="160" t="s">
        <v>10310</v>
      </c>
      <c r="B8945" s="160" t="s">
        <v>10320</v>
      </c>
      <c r="E8945" s="227">
        <v>43404</v>
      </c>
      <c r="F8945" s="228">
        <v>204468.53</v>
      </c>
      <c r="G8945" s="229">
        <v>0.05</v>
      </c>
    </row>
    <row r="8946" spans="1:7" x14ac:dyDescent="0.25">
      <c r="A8946" s="160" t="s">
        <v>10310</v>
      </c>
      <c r="B8946" s="160" t="s">
        <v>10321</v>
      </c>
      <c r="E8946" s="227">
        <v>43434</v>
      </c>
      <c r="F8946" s="228">
        <v>204468.53</v>
      </c>
      <c r="G8946" s="229">
        <v>0.05</v>
      </c>
    </row>
    <row r="8947" spans="1:7" x14ac:dyDescent="0.25">
      <c r="A8947" s="160" t="s">
        <v>10310</v>
      </c>
      <c r="B8947" s="160" t="s">
        <v>10322</v>
      </c>
      <c r="E8947" s="227">
        <v>43465</v>
      </c>
      <c r="F8947" s="228">
        <v>204468.53</v>
      </c>
      <c r="G8947" s="229">
        <v>0.05</v>
      </c>
    </row>
    <row r="8948" spans="1:7" x14ac:dyDescent="0.25">
      <c r="A8948" s="160" t="s">
        <v>10323</v>
      </c>
      <c r="B8948" s="160" t="s">
        <v>10324</v>
      </c>
      <c r="E8948" s="227">
        <v>43131</v>
      </c>
      <c r="F8948" s="228">
        <v>185351.15</v>
      </c>
      <c r="G8948" s="229">
        <v>0.05</v>
      </c>
    </row>
    <row r="8949" spans="1:7" x14ac:dyDescent="0.25">
      <c r="A8949" s="160" t="s">
        <v>10323</v>
      </c>
      <c r="B8949" s="160" t="s">
        <v>10325</v>
      </c>
      <c r="E8949" s="227">
        <v>43159</v>
      </c>
      <c r="F8949" s="228">
        <v>186473.95</v>
      </c>
      <c r="G8949" s="229">
        <v>0.05</v>
      </c>
    </row>
    <row r="8950" spans="1:7" x14ac:dyDescent="0.25">
      <c r="A8950" s="160" t="s">
        <v>10323</v>
      </c>
      <c r="B8950" s="160" t="s">
        <v>10326</v>
      </c>
      <c r="E8950" s="227">
        <v>43190</v>
      </c>
      <c r="F8950" s="228">
        <v>187413.45</v>
      </c>
      <c r="G8950" s="229">
        <v>0.05</v>
      </c>
    </row>
    <row r="8951" spans="1:7" x14ac:dyDescent="0.25">
      <c r="A8951" s="160" t="s">
        <v>10323</v>
      </c>
      <c r="B8951" s="160" t="s">
        <v>10327</v>
      </c>
      <c r="E8951" s="227">
        <v>43220</v>
      </c>
      <c r="F8951" s="228">
        <v>187851.84</v>
      </c>
      <c r="G8951" s="229">
        <v>0.05</v>
      </c>
    </row>
    <row r="8952" spans="1:7" x14ac:dyDescent="0.25">
      <c r="A8952" s="160" t="s">
        <v>10323</v>
      </c>
      <c r="B8952" s="160" t="s">
        <v>10328</v>
      </c>
      <c r="E8952" s="227">
        <v>43251</v>
      </c>
      <c r="F8952" s="228">
        <v>187851.84</v>
      </c>
      <c r="G8952" s="229">
        <v>0.05</v>
      </c>
    </row>
    <row r="8953" spans="1:7" x14ac:dyDescent="0.25">
      <c r="A8953" s="160" t="s">
        <v>10323</v>
      </c>
      <c r="B8953" s="160" t="s">
        <v>10329</v>
      </c>
      <c r="E8953" s="227">
        <v>43281</v>
      </c>
      <c r="F8953" s="228">
        <v>187851.84</v>
      </c>
      <c r="G8953" s="229">
        <v>0.05</v>
      </c>
    </row>
    <row r="8954" spans="1:7" x14ac:dyDescent="0.25">
      <c r="A8954" s="160" t="s">
        <v>10323</v>
      </c>
      <c r="B8954" s="160" t="s">
        <v>10330</v>
      </c>
      <c r="E8954" s="227">
        <v>43312</v>
      </c>
      <c r="F8954" s="228">
        <v>187851.84</v>
      </c>
      <c r="G8954" s="229">
        <v>0.05</v>
      </c>
    </row>
    <row r="8955" spans="1:7" x14ac:dyDescent="0.25">
      <c r="A8955" s="160" t="s">
        <v>10323</v>
      </c>
      <c r="B8955" s="160" t="s">
        <v>10331</v>
      </c>
      <c r="E8955" s="227">
        <v>43343</v>
      </c>
      <c r="F8955" s="228">
        <v>187851.84</v>
      </c>
      <c r="G8955" s="229">
        <v>0.05</v>
      </c>
    </row>
    <row r="8956" spans="1:7" x14ac:dyDescent="0.25">
      <c r="A8956" s="160" t="s">
        <v>10323</v>
      </c>
      <c r="B8956" s="160" t="s">
        <v>10332</v>
      </c>
      <c r="E8956" s="227">
        <v>43373</v>
      </c>
      <c r="F8956" s="228">
        <v>189351.74</v>
      </c>
      <c r="G8956" s="229">
        <v>0.05</v>
      </c>
    </row>
    <row r="8957" spans="1:7" x14ac:dyDescent="0.25">
      <c r="A8957" s="160" t="s">
        <v>10323</v>
      </c>
      <c r="B8957" s="160" t="s">
        <v>10333</v>
      </c>
      <c r="E8957" s="227">
        <v>43404</v>
      </c>
      <c r="F8957" s="228">
        <v>190851.64</v>
      </c>
      <c r="G8957" s="229">
        <v>0.05</v>
      </c>
    </row>
    <row r="8958" spans="1:7" x14ac:dyDescent="0.25">
      <c r="A8958" s="160" t="s">
        <v>10323</v>
      </c>
      <c r="B8958" s="160" t="s">
        <v>10334</v>
      </c>
      <c r="E8958" s="227">
        <v>43434</v>
      </c>
      <c r="F8958" s="228">
        <v>190851.64</v>
      </c>
      <c r="G8958" s="229">
        <v>0.05</v>
      </c>
    </row>
    <row r="8959" spans="1:7" x14ac:dyDescent="0.25">
      <c r="A8959" s="160" t="s">
        <v>10323</v>
      </c>
      <c r="B8959" s="160" t="s">
        <v>10335</v>
      </c>
      <c r="E8959" s="227">
        <v>43465</v>
      </c>
      <c r="F8959" s="228">
        <v>190851.64</v>
      </c>
      <c r="G8959" s="229">
        <v>0.05</v>
      </c>
    </row>
    <row r="8960" spans="1:7" x14ac:dyDescent="0.25">
      <c r="A8960" s="160" t="s">
        <v>10336</v>
      </c>
      <c r="B8960" s="160" t="s">
        <v>10337</v>
      </c>
      <c r="E8960" s="227">
        <v>43131</v>
      </c>
      <c r="F8960" s="228">
        <v>143812.38</v>
      </c>
      <c r="G8960" s="229">
        <v>0.05</v>
      </c>
    </row>
    <row r="8961" spans="1:7" x14ac:dyDescent="0.25">
      <c r="A8961" s="160" t="s">
        <v>10336</v>
      </c>
      <c r="B8961" s="160" t="s">
        <v>10338</v>
      </c>
      <c r="E8961" s="227">
        <v>43159</v>
      </c>
      <c r="F8961" s="228">
        <v>144563.95000000001</v>
      </c>
      <c r="G8961" s="229">
        <v>0.05</v>
      </c>
    </row>
    <row r="8962" spans="1:7" x14ac:dyDescent="0.25">
      <c r="A8962" s="160" t="s">
        <v>10336</v>
      </c>
      <c r="B8962" s="160" t="s">
        <v>10339</v>
      </c>
      <c r="E8962" s="227">
        <v>43190</v>
      </c>
      <c r="F8962" s="228">
        <v>145210.53</v>
      </c>
      <c r="G8962" s="229">
        <v>0.05</v>
      </c>
    </row>
    <row r="8963" spans="1:7" x14ac:dyDescent="0.25">
      <c r="A8963" s="160" t="s">
        <v>10336</v>
      </c>
      <c r="B8963" s="160" t="s">
        <v>10340</v>
      </c>
      <c r="E8963" s="227">
        <v>43220</v>
      </c>
      <c r="F8963" s="228">
        <v>145512.24</v>
      </c>
      <c r="G8963" s="229">
        <v>0.05</v>
      </c>
    </row>
    <row r="8964" spans="1:7" x14ac:dyDescent="0.25">
      <c r="A8964" s="160" t="s">
        <v>10336</v>
      </c>
      <c r="B8964" s="160" t="s">
        <v>10341</v>
      </c>
      <c r="E8964" s="227">
        <v>43251</v>
      </c>
      <c r="F8964" s="228">
        <v>145512.24</v>
      </c>
      <c r="G8964" s="229">
        <v>0.05</v>
      </c>
    </row>
    <row r="8965" spans="1:7" x14ac:dyDescent="0.25">
      <c r="A8965" s="160" t="s">
        <v>10336</v>
      </c>
      <c r="B8965" s="160" t="s">
        <v>10342</v>
      </c>
      <c r="E8965" s="227">
        <v>43281</v>
      </c>
      <c r="F8965" s="228">
        <v>145512.24</v>
      </c>
      <c r="G8965" s="229">
        <v>0.05</v>
      </c>
    </row>
    <row r="8966" spans="1:7" x14ac:dyDescent="0.25">
      <c r="A8966" s="160" t="s">
        <v>10336</v>
      </c>
      <c r="B8966" s="160" t="s">
        <v>10343</v>
      </c>
      <c r="E8966" s="227">
        <v>43312</v>
      </c>
      <c r="F8966" s="228">
        <v>145512.24</v>
      </c>
      <c r="G8966" s="229">
        <v>0.05</v>
      </c>
    </row>
    <row r="8967" spans="1:7" x14ac:dyDescent="0.25">
      <c r="A8967" s="160" t="s">
        <v>10336</v>
      </c>
      <c r="B8967" s="160" t="s">
        <v>10344</v>
      </c>
      <c r="E8967" s="227">
        <v>43343</v>
      </c>
      <c r="F8967" s="228">
        <v>146118.95000000001</v>
      </c>
      <c r="G8967" s="229">
        <v>0.05</v>
      </c>
    </row>
    <row r="8968" spans="1:7" x14ac:dyDescent="0.25">
      <c r="A8968" s="160" t="s">
        <v>10336</v>
      </c>
      <c r="B8968" s="160" t="s">
        <v>10345</v>
      </c>
      <c r="E8968" s="227">
        <v>43373</v>
      </c>
      <c r="F8968" s="228">
        <v>146868.97</v>
      </c>
      <c r="G8968" s="229">
        <v>0.05</v>
      </c>
    </row>
    <row r="8969" spans="1:7" x14ac:dyDescent="0.25">
      <c r="A8969" s="160" t="s">
        <v>10336</v>
      </c>
      <c r="B8969" s="160" t="s">
        <v>10346</v>
      </c>
      <c r="E8969" s="227">
        <v>43404</v>
      </c>
      <c r="F8969" s="228">
        <v>147012.28</v>
      </c>
      <c r="G8969" s="229">
        <v>0.05</v>
      </c>
    </row>
    <row r="8970" spans="1:7" x14ac:dyDescent="0.25">
      <c r="A8970" s="160" t="s">
        <v>10336</v>
      </c>
      <c r="B8970" s="160" t="s">
        <v>10347</v>
      </c>
      <c r="E8970" s="227">
        <v>43434</v>
      </c>
      <c r="F8970" s="228">
        <v>147012.28</v>
      </c>
      <c r="G8970" s="229">
        <v>0.05</v>
      </c>
    </row>
    <row r="8971" spans="1:7" x14ac:dyDescent="0.25">
      <c r="A8971" s="160" t="s">
        <v>10336</v>
      </c>
      <c r="B8971" s="160" t="s">
        <v>10348</v>
      </c>
      <c r="E8971" s="227">
        <v>43465</v>
      </c>
      <c r="F8971" s="228">
        <v>147012.28</v>
      </c>
      <c r="G8971" s="229">
        <v>0.05</v>
      </c>
    </row>
    <row r="8972" spans="1:7" x14ac:dyDescent="0.25">
      <c r="A8972" s="160" t="s">
        <v>10349</v>
      </c>
      <c r="B8972" s="160" t="s">
        <v>10350</v>
      </c>
      <c r="E8972" s="227">
        <v>43131</v>
      </c>
      <c r="F8972" s="228">
        <v>137034.45000000001</v>
      </c>
      <c r="G8972" s="229">
        <v>0.05</v>
      </c>
    </row>
    <row r="8973" spans="1:7" x14ac:dyDescent="0.25">
      <c r="A8973" s="160" t="s">
        <v>10349</v>
      </c>
      <c r="B8973" s="160" t="s">
        <v>10351</v>
      </c>
      <c r="E8973" s="227">
        <v>43159</v>
      </c>
      <c r="F8973" s="228">
        <v>137786.01999999999</v>
      </c>
      <c r="G8973" s="229">
        <v>0.05</v>
      </c>
    </row>
    <row r="8974" spans="1:7" x14ac:dyDescent="0.25">
      <c r="A8974" s="160" t="s">
        <v>10349</v>
      </c>
      <c r="B8974" s="160" t="s">
        <v>10352</v>
      </c>
      <c r="E8974" s="227">
        <v>43190</v>
      </c>
      <c r="F8974" s="228">
        <v>138432.59</v>
      </c>
      <c r="G8974" s="229">
        <v>0.05</v>
      </c>
    </row>
    <row r="8975" spans="1:7" x14ac:dyDescent="0.25">
      <c r="A8975" s="160" t="s">
        <v>10349</v>
      </c>
      <c r="B8975" s="160" t="s">
        <v>10353</v>
      </c>
      <c r="E8975" s="227">
        <v>43220</v>
      </c>
      <c r="F8975" s="228">
        <v>138734.28</v>
      </c>
      <c r="G8975" s="229">
        <v>0.05</v>
      </c>
    </row>
    <row r="8976" spans="1:7" x14ac:dyDescent="0.25">
      <c r="A8976" s="160" t="s">
        <v>10349</v>
      </c>
      <c r="B8976" s="160" t="s">
        <v>10354</v>
      </c>
      <c r="E8976" s="227">
        <v>43251</v>
      </c>
      <c r="F8976" s="228">
        <v>138734.28</v>
      </c>
      <c r="G8976" s="229">
        <v>0.05</v>
      </c>
    </row>
    <row r="8977" spans="1:7" x14ac:dyDescent="0.25">
      <c r="A8977" s="160" t="s">
        <v>10349</v>
      </c>
      <c r="B8977" s="160" t="s">
        <v>10355</v>
      </c>
      <c r="E8977" s="227">
        <v>43281</v>
      </c>
      <c r="F8977" s="228">
        <v>138734.28</v>
      </c>
      <c r="G8977" s="229">
        <v>0.05</v>
      </c>
    </row>
    <row r="8978" spans="1:7" x14ac:dyDescent="0.25">
      <c r="A8978" s="160" t="s">
        <v>10349</v>
      </c>
      <c r="B8978" s="160" t="s">
        <v>10356</v>
      </c>
      <c r="E8978" s="227">
        <v>43312</v>
      </c>
      <c r="F8978" s="228">
        <v>138734.28</v>
      </c>
      <c r="G8978" s="229">
        <v>0.05</v>
      </c>
    </row>
    <row r="8979" spans="1:7" x14ac:dyDescent="0.25">
      <c r="A8979" s="160" t="s">
        <v>10349</v>
      </c>
      <c r="B8979" s="160" t="s">
        <v>10357</v>
      </c>
      <c r="E8979" s="227">
        <v>43343</v>
      </c>
      <c r="F8979" s="228">
        <v>139340.99</v>
      </c>
      <c r="G8979" s="229">
        <v>0.05</v>
      </c>
    </row>
    <row r="8980" spans="1:7" x14ac:dyDescent="0.25">
      <c r="A8980" s="160" t="s">
        <v>10349</v>
      </c>
      <c r="B8980" s="160" t="s">
        <v>10358</v>
      </c>
      <c r="E8980" s="227">
        <v>43373</v>
      </c>
      <c r="F8980" s="228">
        <v>140091.01</v>
      </c>
      <c r="G8980" s="229">
        <v>0.05</v>
      </c>
    </row>
    <row r="8981" spans="1:7" x14ac:dyDescent="0.25">
      <c r="A8981" s="160" t="s">
        <v>10349</v>
      </c>
      <c r="B8981" s="160" t="s">
        <v>10359</v>
      </c>
      <c r="E8981" s="227">
        <v>43404</v>
      </c>
      <c r="F8981" s="228">
        <v>140234.32</v>
      </c>
      <c r="G8981" s="229">
        <v>0.05</v>
      </c>
    </row>
    <row r="8982" spans="1:7" x14ac:dyDescent="0.25">
      <c r="A8982" s="160" t="s">
        <v>10349</v>
      </c>
      <c r="B8982" s="160" t="s">
        <v>10360</v>
      </c>
      <c r="E8982" s="227">
        <v>43434</v>
      </c>
      <c r="F8982" s="228">
        <v>140234.32</v>
      </c>
      <c r="G8982" s="229">
        <v>0.05</v>
      </c>
    </row>
    <row r="8983" spans="1:7" x14ac:dyDescent="0.25">
      <c r="A8983" s="160" t="s">
        <v>10349</v>
      </c>
      <c r="B8983" s="160" t="s">
        <v>10361</v>
      </c>
      <c r="E8983" s="227">
        <v>43465</v>
      </c>
      <c r="F8983" s="228">
        <v>140234.32</v>
      </c>
      <c r="G8983" s="229">
        <v>0.05</v>
      </c>
    </row>
    <row r="8984" spans="1:7" x14ac:dyDescent="0.25">
      <c r="A8984" s="160" t="s">
        <v>10362</v>
      </c>
      <c r="B8984" s="160" t="s">
        <v>10363</v>
      </c>
      <c r="E8984" s="227">
        <v>43131</v>
      </c>
      <c r="F8984" s="228">
        <v>49485.85</v>
      </c>
      <c r="G8984" s="229">
        <v>0.05</v>
      </c>
    </row>
    <row r="8985" spans="1:7" x14ac:dyDescent="0.25">
      <c r="A8985" s="160" t="s">
        <v>10362</v>
      </c>
      <c r="B8985" s="160" t="s">
        <v>10364</v>
      </c>
      <c r="E8985" s="227">
        <v>43159</v>
      </c>
      <c r="F8985" s="228">
        <v>49485.85</v>
      </c>
      <c r="G8985" s="229">
        <v>0.05</v>
      </c>
    </row>
    <row r="8986" spans="1:7" x14ac:dyDescent="0.25">
      <c r="A8986" s="160" t="s">
        <v>10362</v>
      </c>
      <c r="B8986" s="160" t="s">
        <v>10365</v>
      </c>
      <c r="E8986" s="227">
        <v>43190</v>
      </c>
      <c r="F8986" s="228">
        <v>49485.85</v>
      </c>
      <c r="G8986" s="229">
        <v>0.05</v>
      </c>
    </row>
    <row r="8987" spans="1:7" x14ac:dyDescent="0.25">
      <c r="A8987" s="160" t="s">
        <v>10362</v>
      </c>
      <c r="B8987" s="160" t="s">
        <v>10366</v>
      </c>
      <c r="E8987" s="227">
        <v>43220</v>
      </c>
      <c r="F8987" s="228">
        <v>49485.85</v>
      </c>
      <c r="G8987" s="229">
        <v>0.05</v>
      </c>
    </row>
    <row r="8988" spans="1:7" x14ac:dyDescent="0.25">
      <c r="A8988" s="160" t="s">
        <v>10362</v>
      </c>
      <c r="B8988" s="160" t="s">
        <v>10367</v>
      </c>
      <c r="E8988" s="227">
        <v>43251</v>
      </c>
      <c r="F8988" s="228">
        <v>49485.85</v>
      </c>
      <c r="G8988" s="229">
        <v>0.05</v>
      </c>
    </row>
    <row r="8989" spans="1:7" x14ac:dyDescent="0.25">
      <c r="A8989" s="160" t="s">
        <v>10362</v>
      </c>
      <c r="B8989" s="160" t="s">
        <v>10368</v>
      </c>
      <c r="E8989" s="227">
        <v>43281</v>
      </c>
      <c r="F8989" s="228">
        <v>49485.85</v>
      </c>
      <c r="G8989" s="229">
        <v>0.05</v>
      </c>
    </row>
    <row r="8990" spans="1:7" x14ac:dyDescent="0.25">
      <c r="A8990" s="160" t="s">
        <v>10362</v>
      </c>
      <c r="B8990" s="160" t="s">
        <v>10369</v>
      </c>
      <c r="E8990" s="227">
        <v>43312</v>
      </c>
      <c r="F8990" s="228">
        <v>49485.85</v>
      </c>
      <c r="G8990" s="229">
        <v>0.05</v>
      </c>
    </row>
    <row r="8991" spans="1:7" x14ac:dyDescent="0.25">
      <c r="A8991" s="160" t="s">
        <v>10362</v>
      </c>
      <c r="B8991" s="160" t="s">
        <v>10370</v>
      </c>
      <c r="E8991" s="227">
        <v>43343</v>
      </c>
      <c r="F8991" s="228">
        <v>49485.85</v>
      </c>
      <c r="G8991" s="229">
        <v>0.05</v>
      </c>
    </row>
    <row r="8992" spans="1:7" x14ac:dyDescent="0.25">
      <c r="A8992" s="160" t="s">
        <v>10362</v>
      </c>
      <c r="B8992" s="160" t="s">
        <v>10371</v>
      </c>
      <c r="E8992" s="227">
        <v>43373</v>
      </c>
      <c r="F8992" s="228">
        <v>49485.85</v>
      </c>
      <c r="G8992" s="229">
        <v>0.05</v>
      </c>
    </row>
    <row r="8993" spans="1:7" x14ac:dyDescent="0.25">
      <c r="A8993" s="160" t="s">
        <v>10362</v>
      </c>
      <c r="B8993" s="160" t="s">
        <v>10372</v>
      </c>
      <c r="E8993" s="227">
        <v>43404</v>
      </c>
      <c r="F8993" s="228">
        <v>49485.85</v>
      </c>
      <c r="G8993" s="229">
        <v>0.05</v>
      </c>
    </row>
    <row r="8994" spans="1:7" x14ac:dyDescent="0.25">
      <c r="A8994" s="160" t="s">
        <v>10362</v>
      </c>
      <c r="B8994" s="160" t="s">
        <v>10373</v>
      </c>
      <c r="E8994" s="227">
        <v>43434</v>
      </c>
      <c r="F8994" s="228">
        <v>49485.85</v>
      </c>
      <c r="G8994" s="229">
        <v>0.05</v>
      </c>
    </row>
    <row r="8995" spans="1:7" x14ac:dyDescent="0.25">
      <c r="A8995" s="160" t="s">
        <v>10362</v>
      </c>
      <c r="B8995" s="160" t="s">
        <v>10374</v>
      </c>
      <c r="E8995" s="227">
        <v>43465</v>
      </c>
      <c r="F8995" s="228">
        <v>49485.85</v>
      </c>
      <c r="G8995" s="229">
        <v>0.05</v>
      </c>
    </row>
    <row r="8996" spans="1:7" x14ac:dyDescent="0.25">
      <c r="A8996" s="160" t="s">
        <v>10375</v>
      </c>
      <c r="B8996" s="160" t="s">
        <v>10376</v>
      </c>
      <c r="E8996" s="227">
        <v>43131</v>
      </c>
      <c r="F8996" s="228">
        <v>0</v>
      </c>
      <c r="G8996" s="229">
        <v>0.05</v>
      </c>
    </row>
    <row r="8997" spans="1:7" x14ac:dyDescent="0.25">
      <c r="A8997" s="160" t="s">
        <v>10375</v>
      </c>
      <c r="B8997" s="160" t="s">
        <v>10377</v>
      </c>
      <c r="E8997" s="227">
        <v>43159</v>
      </c>
      <c r="F8997" s="228">
        <v>0</v>
      </c>
      <c r="G8997" s="229">
        <v>0.05</v>
      </c>
    </row>
    <row r="8998" spans="1:7" x14ac:dyDescent="0.25">
      <c r="A8998" s="160" t="s">
        <v>10375</v>
      </c>
      <c r="B8998" s="160" t="s">
        <v>10378</v>
      </c>
      <c r="E8998" s="227">
        <v>43190</v>
      </c>
      <c r="F8998" s="228">
        <v>0</v>
      </c>
      <c r="G8998" s="229">
        <v>0.05</v>
      </c>
    </row>
    <row r="8999" spans="1:7" x14ac:dyDescent="0.25">
      <c r="A8999" s="160" t="s">
        <v>10375</v>
      </c>
      <c r="B8999" s="160" t="s">
        <v>10379</v>
      </c>
      <c r="E8999" s="227">
        <v>43220</v>
      </c>
      <c r="F8999" s="228">
        <v>0</v>
      </c>
      <c r="G8999" s="229">
        <v>0.05</v>
      </c>
    </row>
    <row r="9000" spans="1:7" x14ac:dyDescent="0.25">
      <c r="A9000" s="160" t="s">
        <v>10375</v>
      </c>
      <c r="B9000" s="160" t="s">
        <v>10380</v>
      </c>
      <c r="E9000" s="227">
        <v>43251</v>
      </c>
      <c r="F9000" s="228">
        <v>0</v>
      </c>
      <c r="G9000" s="229">
        <v>0.05</v>
      </c>
    </row>
    <row r="9001" spans="1:7" x14ac:dyDescent="0.25">
      <c r="A9001" s="160" t="s">
        <v>10375</v>
      </c>
      <c r="B9001" s="160" t="s">
        <v>10381</v>
      </c>
      <c r="E9001" s="227">
        <v>43281</v>
      </c>
      <c r="F9001" s="228">
        <v>0</v>
      </c>
      <c r="G9001" s="229">
        <v>0.05</v>
      </c>
    </row>
    <row r="9002" spans="1:7" x14ac:dyDescent="0.25">
      <c r="A9002" s="160" t="s">
        <v>10375</v>
      </c>
      <c r="B9002" s="160" t="s">
        <v>10382</v>
      </c>
      <c r="E9002" s="227">
        <v>43312</v>
      </c>
      <c r="F9002" s="228">
        <v>0</v>
      </c>
      <c r="G9002" s="229">
        <v>0.05</v>
      </c>
    </row>
    <row r="9003" spans="1:7" x14ac:dyDescent="0.25">
      <c r="A9003" s="160" t="s">
        <v>10375</v>
      </c>
      <c r="B9003" s="160" t="s">
        <v>10383</v>
      </c>
      <c r="E9003" s="227">
        <v>43343</v>
      </c>
      <c r="F9003" s="228">
        <v>0</v>
      </c>
      <c r="G9003" s="229">
        <v>0.05</v>
      </c>
    </row>
    <row r="9004" spans="1:7" x14ac:dyDescent="0.25">
      <c r="A9004" s="160" t="s">
        <v>10375</v>
      </c>
      <c r="B9004" s="160" t="s">
        <v>10384</v>
      </c>
      <c r="E9004" s="227">
        <v>43373</v>
      </c>
      <c r="F9004" s="228">
        <v>0</v>
      </c>
      <c r="G9004" s="229">
        <v>0.05</v>
      </c>
    </row>
    <row r="9005" spans="1:7" x14ac:dyDescent="0.25">
      <c r="A9005" s="160" t="s">
        <v>10375</v>
      </c>
      <c r="B9005" s="160" t="s">
        <v>10385</v>
      </c>
      <c r="E9005" s="227">
        <v>43404</v>
      </c>
      <c r="F9005" s="228">
        <v>0</v>
      </c>
      <c r="G9005" s="229">
        <v>0.05</v>
      </c>
    </row>
    <row r="9006" spans="1:7" x14ac:dyDescent="0.25">
      <c r="A9006" s="160" t="s">
        <v>10375</v>
      </c>
      <c r="B9006" s="160" t="s">
        <v>10386</v>
      </c>
      <c r="E9006" s="227">
        <v>43434</v>
      </c>
      <c r="F9006" s="228">
        <v>0</v>
      </c>
      <c r="G9006" s="229">
        <v>0.05</v>
      </c>
    </row>
    <row r="9007" spans="1:7" x14ac:dyDescent="0.25">
      <c r="A9007" s="160" t="s">
        <v>10375</v>
      </c>
      <c r="B9007" s="160" t="s">
        <v>10387</v>
      </c>
      <c r="E9007" s="227">
        <v>43465</v>
      </c>
      <c r="F9007" s="228">
        <v>0</v>
      </c>
      <c r="G9007" s="229">
        <v>0.05</v>
      </c>
    </row>
    <row r="9008" spans="1:7" x14ac:dyDescent="0.25">
      <c r="A9008" s="160" t="s">
        <v>10388</v>
      </c>
      <c r="B9008" s="160" t="s">
        <v>10389</v>
      </c>
      <c r="E9008" s="227">
        <v>43131</v>
      </c>
      <c r="F9008" s="228">
        <v>9579221.5199999996</v>
      </c>
      <c r="G9008" s="229">
        <v>0.05</v>
      </c>
    </row>
    <row r="9009" spans="1:7" x14ac:dyDescent="0.25">
      <c r="A9009" s="160" t="s">
        <v>10388</v>
      </c>
      <c r="B9009" s="160" t="s">
        <v>10390</v>
      </c>
      <c r="E9009" s="227">
        <v>43159</v>
      </c>
      <c r="F9009" s="228">
        <v>9361962.25</v>
      </c>
      <c r="G9009" s="229">
        <v>0.05</v>
      </c>
    </row>
    <row r="9010" spans="1:7" x14ac:dyDescent="0.25">
      <c r="A9010" s="160" t="s">
        <v>10388</v>
      </c>
      <c r="B9010" s="160" t="s">
        <v>10391</v>
      </c>
      <c r="E9010" s="227">
        <v>43190</v>
      </c>
      <c r="F9010" s="228">
        <v>9364631.3800000008</v>
      </c>
      <c r="G9010" s="229">
        <v>0.05</v>
      </c>
    </row>
    <row r="9011" spans="1:7" x14ac:dyDescent="0.25">
      <c r="A9011" s="160" t="s">
        <v>10388</v>
      </c>
      <c r="B9011" s="160" t="s">
        <v>10392</v>
      </c>
      <c r="E9011" s="227">
        <v>43220</v>
      </c>
      <c r="F9011" s="228">
        <v>9367312.0999999996</v>
      </c>
      <c r="G9011" s="229">
        <v>0.05</v>
      </c>
    </row>
    <row r="9012" spans="1:7" x14ac:dyDescent="0.25">
      <c r="A9012" s="160" t="s">
        <v>10388</v>
      </c>
      <c r="B9012" s="160" t="s">
        <v>10393</v>
      </c>
      <c r="E9012" s="227">
        <v>43251</v>
      </c>
      <c r="F9012" s="228">
        <v>9367312.0999999996</v>
      </c>
      <c r="G9012" s="229">
        <v>0.05</v>
      </c>
    </row>
    <row r="9013" spans="1:7" x14ac:dyDescent="0.25">
      <c r="A9013" s="160" t="s">
        <v>10388</v>
      </c>
      <c r="B9013" s="160" t="s">
        <v>10394</v>
      </c>
      <c r="E9013" s="227">
        <v>43281</v>
      </c>
      <c r="F9013" s="228">
        <v>9367312.0999999996</v>
      </c>
      <c r="G9013" s="229">
        <v>0.05</v>
      </c>
    </row>
    <row r="9014" spans="1:7" x14ac:dyDescent="0.25">
      <c r="A9014" s="160" t="s">
        <v>10388</v>
      </c>
      <c r="B9014" s="160" t="s">
        <v>10395</v>
      </c>
      <c r="E9014" s="227">
        <v>43312</v>
      </c>
      <c r="F9014" s="228">
        <v>10130380.01</v>
      </c>
      <c r="G9014" s="229">
        <v>0.05</v>
      </c>
    </row>
    <row r="9015" spans="1:7" x14ac:dyDescent="0.25">
      <c r="A9015" s="160" t="s">
        <v>10388</v>
      </c>
      <c r="B9015" s="160" t="s">
        <v>10396</v>
      </c>
      <c r="E9015" s="227">
        <v>43343</v>
      </c>
      <c r="F9015" s="228">
        <v>10130380.01</v>
      </c>
      <c r="G9015" s="229">
        <v>0.05</v>
      </c>
    </row>
    <row r="9016" spans="1:7" x14ac:dyDescent="0.25">
      <c r="A9016" s="160" t="s">
        <v>10388</v>
      </c>
      <c r="B9016" s="160" t="s">
        <v>10397</v>
      </c>
      <c r="E9016" s="227">
        <v>43373</v>
      </c>
      <c r="F9016" s="228">
        <v>10128785.6</v>
      </c>
      <c r="G9016" s="229">
        <v>0.05</v>
      </c>
    </row>
    <row r="9017" spans="1:7" x14ac:dyDescent="0.25">
      <c r="A9017" s="160" t="s">
        <v>10388</v>
      </c>
      <c r="B9017" s="160" t="s">
        <v>10398</v>
      </c>
      <c r="E9017" s="227">
        <v>43404</v>
      </c>
      <c r="F9017" s="228">
        <v>10127191.18</v>
      </c>
      <c r="G9017" s="229">
        <v>0.05</v>
      </c>
    </row>
    <row r="9018" spans="1:7" x14ac:dyDescent="0.25">
      <c r="A9018" s="160" t="s">
        <v>10388</v>
      </c>
      <c r="B9018" s="160" t="s">
        <v>10399</v>
      </c>
      <c r="E9018" s="227">
        <v>43434</v>
      </c>
      <c r="F9018" s="228">
        <v>10134966.09</v>
      </c>
      <c r="G9018" s="229">
        <v>0.05</v>
      </c>
    </row>
    <row r="9019" spans="1:7" x14ac:dyDescent="0.25">
      <c r="A9019" s="160" t="s">
        <v>10388</v>
      </c>
      <c r="B9019" s="160" t="s">
        <v>10400</v>
      </c>
      <c r="E9019" s="227">
        <v>43465</v>
      </c>
      <c r="F9019" s="228">
        <v>11152310.98</v>
      </c>
      <c r="G9019" s="229">
        <v>0.05</v>
      </c>
    </row>
    <row r="9020" spans="1:7" x14ac:dyDescent="0.25">
      <c r="A9020" s="160" t="s">
        <v>10401</v>
      </c>
      <c r="B9020" s="160" t="s">
        <v>10402</v>
      </c>
      <c r="E9020" s="227">
        <v>43131</v>
      </c>
      <c r="F9020" s="228">
        <v>894857.77</v>
      </c>
      <c r="G9020" s="229" t="s">
        <v>632</v>
      </c>
    </row>
    <row r="9021" spans="1:7" x14ac:dyDescent="0.25">
      <c r="A9021" s="160" t="s">
        <v>10401</v>
      </c>
      <c r="B9021" s="160" t="s">
        <v>10403</v>
      </c>
      <c r="E9021" s="227">
        <v>43159</v>
      </c>
      <c r="F9021" s="228">
        <v>879943.47</v>
      </c>
      <c r="G9021" s="229" t="s">
        <v>632</v>
      </c>
    </row>
    <row r="9022" spans="1:7" x14ac:dyDescent="0.25">
      <c r="A9022" s="160" t="s">
        <v>10401</v>
      </c>
      <c r="B9022" s="160" t="s">
        <v>10404</v>
      </c>
      <c r="E9022" s="227">
        <v>43190</v>
      </c>
      <c r="F9022" s="228">
        <v>865029.17</v>
      </c>
      <c r="G9022" s="229" t="s">
        <v>632</v>
      </c>
    </row>
    <row r="9023" spans="1:7" x14ac:dyDescent="0.25">
      <c r="A9023" s="160" t="s">
        <v>10401</v>
      </c>
      <c r="B9023" s="160" t="s">
        <v>10405</v>
      </c>
      <c r="E9023" s="227">
        <v>43220</v>
      </c>
      <c r="F9023" s="228">
        <v>850114.87</v>
      </c>
      <c r="G9023" s="229" t="s">
        <v>632</v>
      </c>
    </row>
    <row r="9024" spans="1:7" x14ac:dyDescent="0.25">
      <c r="A9024" s="160" t="s">
        <v>10401</v>
      </c>
      <c r="B9024" s="160" t="s">
        <v>10406</v>
      </c>
      <c r="E9024" s="227">
        <v>43251</v>
      </c>
      <c r="F9024" s="228">
        <v>835200.57</v>
      </c>
      <c r="G9024" s="229" t="s">
        <v>632</v>
      </c>
    </row>
    <row r="9025" spans="1:7" x14ac:dyDescent="0.25">
      <c r="A9025" s="160" t="s">
        <v>10401</v>
      </c>
      <c r="B9025" s="160" t="s">
        <v>10407</v>
      </c>
      <c r="E9025" s="227">
        <v>43281</v>
      </c>
      <c r="F9025" s="228">
        <v>820286.27</v>
      </c>
      <c r="G9025" s="229" t="s">
        <v>632</v>
      </c>
    </row>
    <row r="9026" spans="1:7" x14ac:dyDescent="0.25">
      <c r="A9026" s="160" t="s">
        <v>10401</v>
      </c>
      <c r="B9026" s="160" t="s">
        <v>10408</v>
      </c>
      <c r="E9026" s="227">
        <v>43312</v>
      </c>
      <c r="F9026" s="228">
        <v>0</v>
      </c>
      <c r="G9026" s="229" t="s">
        <v>632</v>
      </c>
    </row>
    <row r="9027" spans="1:7" x14ac:dyDescent="0.25">
      <c r="A9027" s="160" t="s">
        <v>10401</v>
      </c>
      <c r="B9027" s="160" t="s">
        <v>10409</v>
      </c>
      <c r="E9027" s="227">
        <v>43343</v>
      </c>
      <c r="F9027" s="228">
        <v>0</v>
      </c>
      <c r="G9027" s="229" t="s">
        <v>632</v>
      </c>
    </row>
    <row r="9028" spans="1:7" x14ac:dyDescent="0.25">
      <c r="A9028" s="160" t="s">
        <v>10401</v>
      </c>
      <c r="B9028" s="160" t="s">
        <v>10410</v>
      </c>
      <c r="E9028" s="227">
        <v>43373</v>
      </c>
      <c r="F9028" s="228">
        <v>0</v>
      </c>
      <c r="G9028" s="229" t="s">
        <v>632</v>
      </c>
    </row>
    <row r="9029" spans="1:7" x14ac:dyDescent="0.25">
      <c r="A9029" s="160" t="s">
        <v>10401</v>
      </c>
      <c r="B9029" s="160" t="s">
        <v>10411</v>
      </c>
      <c r="E9029" s="227">
        <v>43404</v>
      </c>
      <c r="F9029" s="228">
        <v>0</v>
      </c>
      <c r="G9029" s="229" t="s">
        <v>632</v>
      </c>
    </row>
    <row r="9030" spans="1:7" x14ac:dyDescent="0.25">
      <c r="A9030" s="160" t="s">
        <v>10401</v>
      </c>
      <c r="B9030" s="160" t="s">
        <v>10412</v>
      </c>
      <c r="E9030" s="227">
        <v>43434</v>
      </c>
      <c r="F9030" s="228">
        <v>0</v>
      </c>
      <c r="G9030" s="229" t="s">
        <v>632</v>
      </c>
    </row>
    <row r="9031" spans="1:7" x14ac:dyDescent="0.25">
      <c r="A9031" s="160" t="s">
        <v>10401</v>
      </c>
      <c r="B9031" s="160" t="s">
        <v>10413</v>
      </c>
      <c r="E9031" s="227">
        <v>43465</v>
      </c>
      <c r="F9031" s="228">
        <v>0</v>
      </c>
      <c r="G9031" s="229" t="s">
        <v>632</v>
      </c>
    </row>
    <row r="9032" spans="1:7" x14ac:dyDescent="0.25">
      <c r="A9032" s="160" t="s">
        <v>10414</v>
      </c>
      <c r="B9032" s="160" t="s">
        <v>10415</v>
      </c>
      <c r="E9032" s="227">
        <v>43131</v>
      </c>
      <c r="F9032" s="228">
        <v>0</v>
      </c>
      <c r="G9032" s="229">
        <v>0</v>
      </c>
    </row>
    <row r="9033" spans="1:7" x14ac:dyDescent="0.25">
      <c r="A9033" s="160" t="s">
        <v>10414</v>
      </c>
      <c r="B9033" s="160" t="s">
        <v>10416</v>
      </c>
      <c r="E9033" s="227">
        <v>43159</v>
      </c>
      <c r="F9033" s="228">
        <v>0</v>
      </c>
      <c r="G9033" s="229">
        <v>0</v>
      </c>
    </row>
    <row r="9034" spans="1:7" x14ac:dyDescent="0.25">
      <c r="A9034" s="160" t="s">
        <v>10414</v>
      </c>
      <c r="B9034" s="160" t="s">
        <v>10417</v>
      </c>
      <c r="E9034" s="227">
        <v>43190</v>
      </c>
      <c r="F9034" s="228">
        <v>0</v>
      </c>
      <c r="G9034" s="229">
        <v>0</v>
      </c>
    </row>
    <row r="9035" spans="1:7" x14ac:dyDescent="0.25">
      <c r="A9035" s="160" t="s">
        <v>10414</v>
      </c>
      <c r="B9035" s="160" t="s">
        <v>10418</v>
      </c>
      <c r="E9035" s="227">
        <v>43220</v>
      </c>
      <c r="F9035" s="228">
        <v>0</v>
      </c>
      <c r="G9035" s="229">
        <v>0</v>
      </c>
    </row>
    <row r="9036" spans="1:7" x14ac:dyDescent="0.25">
      <c r="A9036" s="160" t="s">
        <v>10414</v>
      </c>
      <c r="B9036" s="160" t="s">
        <v>10419</v>
      </c>
      <c r="E9036" s="227">
        <v>43251</v>
      </c>
      <c r="F9036" s="228">
        <v>0</v>
      </c>
      <c r="G9036" s="229">
        <v>0</v>
      </c>
    </row>
    <row r="9037" spans="1:7" x14ac:dyDescent="0.25">
      <c r="A9037" s="160" t="s">
        <v>10414</v>
      </c>
      <c r="B9037" s="160" t="s">
        <v>10420</v>
      </c>
      <c r="E9037" s="227">
        <v>43281</v>
      </c>
      <c r="F9037" s="228">
        <v>0</v>
      </c>
      <c r="G9037" s="229">
        <v>0</v>
      </c>
    </row>
    <row r="9038" spans="1:7" x14ac:dyDescent="0.25">
      <c r="A9038" s="160" t="s">
        <v>10414</v>
      </c>
      <c r="B9038" s="160" t="s">
        <v>10421</v>
      </c>
      <c r="E9038" s="227">
        <v>43312</v>
      </c>
      <c r="F9038" s="228">
        <v>0</v>
      </c>
      <c r="G9038" s="229">
        <v>0</v>
      </c>
    </row>
    <row r="9039" spans="1:7" x14ac:dyDescent="0.25">
      <c r="A9039" s="160" t="s">
        <v>10414</v>
      </c>
      <c r="B9039" s="160" t="s">
        <v>10422</v>
      </c>
      <c r="E9039" s="227">
        <v>43343</v>
      </c>
      <c r="F9039" s="228">
        <v>0</v>
      </c>
      <c r="G9039" s="229">
        <v>0</v>
      </c>
    </row>
    <row r="9040" spans="1:7" x14ac:dyDescent="0.25">
      <c r="A9040" s="160" t="s">
        <v>10414</v>
      </c>
      <c r="B9040" s="160" t="s">
        <v>10423</v>
      </c>
      <c r="E9040" s="227">
        <v>43373</v>
      </c>
      <c r="F9040" s="228">
        <v>0</v>
      </c>
      <c r="G9040" s="229">
        <v>0</v>
      </c>
    </row>
    <row r="9041" spans="1:7" x14ac:dyDescent="0.25">
      <c r="A9041" s="160" t="s">
        <v>10414</v>
      </c>
      <c r="B9041" s="160" t="s">
        <v>10424</v>
      </c>
      <c r="E9041" s="227">
        <v>43404</v>
      </c>
      <c r="F9041" s="228">
        <v>0</v>
      </c>
      <c r="G9041" s="229">
        <v>0</v>
      </c>
    </row>
    <row r="9042" spans="1:7" x14ac:dyDescent="0.25">
      <c r="A9042" s="160" t="s">
        <v>10414</v>
      </c>
      <c r="B9042" s="160" t="s">
        <v>10425</v>
      </c>
      <c r="E9042" s="227">
        <v>43434</v>
      </c>
      <c r="F9042" s="228">
        <v>0</v>
      </c>
      <c r="G9042" s="229">
        <v>0</v>
      </c>
    </row>
    <row r="9043" spans="1:7" x14ac:dyDescent="0.25">
      <c r="A9043" s="160" t="s">
        <v>10414</v>
      </c>
      <c r="B9043" s="160" t="s">
        <v>10426</v>
      </c>
      <c r="E9043" s="227">
        <v>43465</v>
      </c>
      <c r="F9043" s="228">
        <v>0</v>
      </c>
      <c r="G9043" s="229">
        <v>0</v>
      </c>
    </row>
    <row r="9044" spans="1:7" x14ac:dyDescent="0.25">
      <c r="A9044" s="160" t="s">
        <v>10427</v>
      </c>
      <c r="B9044" s="160" t="s">
        <v>10428</v>
      </c>
      <c r="E9044" s="227">
        <v>43131</v>
      </c>
      <c r="F9044" s="228">
        <v>3096458.34</v>
      </c>
      <c r="G9044" s="229">
        <v>0.05</v>
      </c>
    </row>
    <row r="9045" spans="1:7" x14ac:dyDescent="0.25">
      <c r="A9045" s="160" t="s">
        <v>10427</v>
      </c>
      <c r="B9045" s="160" t="s">
        <v>10429</v>
      </c>
      <c r="E9045" s="227">
        <v>43159</v>
      </c>
      <c r="F9045" s="228">
        <v>3096485.06</v>
      </c>
      <c r="G9045" s="229">
        <v>0.05</v>
      </c>
    </row>
    <row r="9046" spans="1:7" x14ac:dyDescent="0.25">
      <c r="A9046" s="160" t="s">
        <v>10427</v>
      </c>
      <c r="B9046" s="160" t="s">
        <v>10430</v>
      </c>
      <c r="E9046" s="227">
        <v>43190</v>
      </c>
      <c r="F9046" s="228">
        <v>3096511.78</v>
      </c>
      <c r="G9046" s="229">
        <v>0.05</v>
      </c>
    </row>
    <row r="9047" spans="1:7" x14ac:dyDescent="0.25">
      <c r="A9047" s="160" t="s">
        <v>10427</v>
      </c>
      <c r="B9047" s="160" t="s">
        <v>10431</v>
      </c>
      <c r="E9047" s="227">
        <v>43220</v>
      </c>
      <c r="F9047" s="228">
        <v>3096511.78</v>
      </c>
      <c r="G9047" s="229">
        <v>0.05</v>
      </c>
    </row>
    <row r="9048" spans="1:7" x14ac:dyDescent="0.25">
      <c r="A9048" s="160" t="s">
        <v>10427</v>
      </c>
      <c r="B9048" s="160" t="s">
        <v>10432</v>
      </c>
      <c r="E9048" s="227">
        <v>43251</v>
      </c>
      <c r="F9048" s="228">
        <v>3096511.78</v>
      </c>
      <c r="G9048" s="229">
        <v>0.05</v>
      </c>
    </row>
    <row r="9049" spans="1:7" x14ac:dyDescent="0.25">
      <c r="A9049" s="160" t="s">
        <v>10427</v>
      </c>
      <c r="B9049" s="160" t="s">
        <v>10433</v>
      </c>
      <c r="E9049" s="227">
        <v>43281</v>
      </c>
      <c r="F9049" s="228">
        <v>3096511.78</v>
      </c>
      <c r="G9049" s="229">
        <v>0.05</v>
      </c>
    </row>
    <row r="9050" spans="1:7" x14ac:dyDescent="0.25">
      <c r="A9050" s="160" t="s">
        <v>10427</v>
      </c>
      <c r="B9050" s="160" t="s">
        <v>10434</v>
      </c>
      <c r="E9050" s="227">
        <v>43312</v>
      </c>
      <c r="F9050" s="228">
        <v>8009016.1699999999</v>
      </c>
      <c r="G9050" s="229">
        <v>0.05</v>
      </c>
    </row>
    <row r="9051" spans="1:7" x14ac:dyDescent="0.25">
      <c r="A9051" s="160" t="s">
        <v>10427</v>
      </c>
      <c r="B9051" s="160" t="s">
        <v>10435</v>
      </c>
      <c r="E9051" s="227">
        <v>43343</v>
      </c>
      <c r="F9051" s="228">
        <v>8009016.1699999999</v>
      </c>
      <c r="G9051" s="229">
        <v>0.05</v>
      </c>
    </row>
    <row r="9052" spans="1:7" x14ac:dyDescent="0.25">
      <c r="A9052" s="160" t="s">
        <v>10427</v>
      </c>
      <c r="B9052" s="160" t="s">
        <v>10436</v>
      </c>
      <c r="E9052" s="227">
        <v>43373</v>
      </c>
      <c r="F9052" s="228">
        <v>7914401.4800000004</v>
      </c>
      <c r="G9052" s="229">
        <v>0.05</v>
      </c>
    </row>
    <row r="9053" spans="1:7" x14ac:dyDescent="0.25">
      <c r="A9053" s="160" t="s">
        <v>10427</v>
      </c>
      <c r="B9053" s="160" t="s">
        <v>10437</v>
      </c>
      <c r="E9053" s="227">
        <v>43404</v>
      </c>
      <c r="F9053" s="228">
        <v>7819786.7800000003</v>
      </c>
      <c r="G9053" s="229">
        <v>0.05</v>
      </c>
    </row>
    <row r="9054" spans="1:7" x14ac:dyDescent="0.25">
      <c r="A9054" s="160" t="s">
        <v>10427</v>
      </c>
      <c r="B9054" s="160" t="s">
        <v>10438</v>
      </c>
      <c r="E9054" s="227">
        <v>43434</v>
      </c>
      <c r="F9054" s="228">
        <v>7819786.7800000003</v>
      </c>
      <c r="G9054" s="229">
        <v>0.05</v>
      </c>
    </row>
    <row r="9055" spans="1:7" x14ac:dyDescent="0.25">
      <c r="A9055" s="160" t="s">
        <v>10427</v>
      </c>
      <c r="B9055" s="160" t="s">
        <v>10439</v>
      </c>
      <c r="E9055" s="227">
        <v>43465</v>
      </c>
      <c r="F9055" s="228">
        <v>7819786.7800000003</v>
      </c>
      <c r="G9055" s="229">
        <v>0.05</v>
      </c>
    </row>
    <row r="9056" spans="1:7" x14ac:dyDescent="0.25">
      <c r="A9056" s="160" t="s">
        <v>10440</v>
      </c>
      <c r="B9056" s="160" t="s">
        <v>10441</v>
      </c>
      <c r="E9056" s="227">
        <v>43131</v>
      </c>
      <c r="F9056" s="228">
        <v>4486835.03</v>
      </c>
      <c r="G9056" s="229" t="s">
        <v>632</v>
      </c>
    </row>
    <row r="9057" spans="1:7" x14ac:dyDescent="0.25">
      <c r="A9057" s="160" t="s">
        <v>10440</v>
      </c>
      <c r="B9057" s="160" t="s">
        <v>10442</v>
      </c>
      <c r="E9057" s="227">
        <v>43159</v>
      </c>
      <c r="F9057" s="228">
        <v>4412054.45</v>
      </c>
      <c r="G9057" s="229" t="s">
        <v>632</v>
      </c>
    </row>
    <row r="9058" spans="1:7" x14ac:dyDescent="0.25">
      <c r="A9058" s="160" t="s">
        <v>10440</v>
      </c>
      <c r="B9058" s="160" t="s">
        <v>10443</v>
      </c>
      <c r="E9058" s="227">
        <v>43190</v>
      </c>
      <c r="F9058" s="228">
        <v>4337273.87</v>
      </c>
      <c r="G9058" s="229" t="s">
        <v>632</v>
      </c>
    </row>
    <row r="9059" spans="1:7" x14ac:dyDescent="0.25">
      <c r="A9059" s="160" t="s">
        <v>10440</v>
      </c>
      <c r="B9059" s="160" t="s">
        <v>10444</v>
      </c>
      <c r="E9059" s="227">
        <v>43220</v>
      </c>
      <c r="F9059" s="228">
        <v>4262493.29</v>
      </c>
      <c r="G9059" s="229" t="s">
        <v>632</v>
      </c>
    </row>
    <row r="9060" spans="1:7" x14ac:dyDescent="0.25">
      <c r="A9060" s="160" t="s">
        <v>10440</v>
      </c>
      <c r="B9060" s="160" t="s">
        <v>10445</v>
      </c>
      <c r="E9060" s="227">
        <v>43251</v>
      </c>
      <c r="F9060" s="228">
        <v>4187712.71</v>
      </c>
      <c r="G9060" s="229" t="s">
        <v>632</v>
      </c>
    </row>
    <row r="9061" spans="1:7" x14ac:dyDescent="0.25">
      <c r="A9061" s="160" t="s">
        <v>10440</v>
      </c>
      <c r="B9061" s="160" t="s">
        <v>10446</v>
      </c>
      <c r="E9061" s="227">
        <v>43281</v>
      </c>
      <c r="F9061" s="228">
        <v>4112932.13</v>
      </c>
      <c r="G9061" s="229" t="s">
        <v>632</v>
      </c>
    </row>
    <row r="9062" spans="1:7" x14ac:dyDescent="0.25">
      <c r="A9062" s="160" t="s">
        <v>10440</v>
      </c>
      <c r="B9062" s="160" t="s">
        <v>10447</v>
      </c>
      <c r="E9062" s="227">
        <v>43312</v>
      </c>
      <c r="F9062" s="228">
        <v>-0.02</v>
      </c>
      <c r="G9062" s="229" t="s">
        <v>632</v>
      </c>
    </row>
    <row r="9063" spans="1:7" x14ac:dyDescent="0.25">
      <c r="A9063" s="160" t="s">
        <v>10440</v>
      </c>
      <c r="B9063" s="160" t="s">
        <v>10448</v>
      </c>
      <c r="E9063" s="227">
        <v>43343</v>
      </c>
      <c r="F9063" s="228">
        <v>-0.02</v>
      </c>
      <c r="G9063" s="229" t="s">
        <v>632</v>
      </c>
    </row>
    <row r="9064" spans="1:7" x14ac:dyDescent="0.25">
      <c r="A9064" s="160" t="s">
        <v>10440</v>
      </c>
      <c r="B9064" s="160" t="s">
        <v>10449</v>
      </c>
      <c r="E9064" s="227">
        <v>43373</v>
      </c>
      <c r="F9064" s="228">
        <v>-0.02</v>
      </c>
      <c r="G9064" s="229" t="s">
        <v>632</v>
      </c>
    </row>
    <row r="9065" spans="1:7" x14ac:dyDescent="0.25">
      <c r="A9065" s="160" t="s">
        <v>10440</v>
      </c>
      <c r="B9065" s="160" t="s">
        <v>10450</v>
      </c>
      <c r="E9065" s="227">
        <v>43404</v>
      </c>
      <c r="F9065" s="228">
        <v>-0.02</v>
      </c>
      <c r="G9065" s="229" t="s">
        <v>632</v>
      </c>
    </row>
    <row r="9066" spans="1:7" x14ac:dyDescent="0.25">
      <c r="A9066" s="160" t="s">
        <v>10440</v>
      </c>
      <c r="B9066" s="160" t="s">
        <v>10451</v>
      </c>
      <c r="E9066" s="227">
        <v>43434</v>
      </c>
      <c r="F9066" s="228">
        <v>-0.02</v>
      </c>
      <c r="G9066" s="229" t="s">
        <v>632</v>
      </c>
    </row>
    <row r="9067" spans="1:7" x14ac:dyDescent="0.25">
      <c r="A9067" s="160" t="s">
        <v>10440</v>
      </c>
      <c r="B9067" s="160" t="s">
        <v>10452</v>
      </c>
      <c r="E9067" s="227">
        <v>43465</v>
      </c>
      <c r="F9067" s="228">
        <v>-0.02</v>
      </c>
      <c r="G9067" s="229" t="s">
        <v>632</v>
      </c>
    </row>
    <row r="9068" spans="1:7" x14ac:dyDescent="0.25">
      <c r="A9068" s="160" t="s">
        <v>10453</v>
      </c>
      <c r="B9068" s="160" t="s">
        <v>10454</v>
      </c>
      <c r="E9068" s="227">
        <v>43131</v>
      </c>
      <c r="F9068" s="228">
        <v>0</v>
      </c>
      <c r="G9068" s="229">
        <v>0</v>
      </c>
    </row>
    <row r="9069" spans="1:7" x14ac:dyDescent="0.25">
      <c r="A9069" s="160" t="s">
        <v>10453</v>
      </c>
      <c r="B9069" s="160" t="s">
        <v>10455</v>
      </c>
      <c r="E9069" s="227">
        <v>43159</v>
      </c>
      <c r="F9069" s="228">
        <v>0</v>
      </c>
      <c r="G9069" s="229">
        <v>0</v>
      </c>
    </row>
    <row r="9070" spans="1:7" x14ac:dyDescent="0.25">
      <c r="A9070" s="160" t="s">
        <v>10453</v>
      </c>
      <c r="B9070" s="160" t="s">
        <v>10456</v>
      </c>
      <c r="E9070" s="227">
        <v>43190</v>
      </c>
      <c r="F9070" s="228">
        <v>0</v>
      </c>
      <c r="G9070" s="229">
        <v>0</v>
      </c>
    </row>
    <row r="9071" spans="1:7" x14ac:dyDescent="0.25">
      <c r="A9071" s="160" t="s">
        <v>10453</v>
      </c>
      <c r="B9071" s="160" t="s">
        <v>10457</v>
      </c>
      <c r="E9071" s="227">
        <v>43220</v>
      </c>
      <c r="F9071" s="228">
        <v>0</v>
      </c>
      <c r="G9071" s="229">
        <v>0</v>
      </c>
    </row>
    <row r="9072" spans="1:7" x14ac:dyDescent="0.25">
      <c r="A9072" s="160" t="s">
        <v>10453</v>
      </c>
      <c r="B9072" s="160" t="s">
        <v>10458</v>
      </c>
      <c r="E9072" s="227">
        <v>43251</v>
      </c>
      <c r="F9072" s="228">
        <v>0</v>
      </c>
      <c r="G9072" s="229">
        <v>0</v>
      </c>
    </row>
    <row r="9073" spans="1:7" x14ac:dyDescent="0.25">
      <c r="A9073" s="160" t="s">
        <v>10453</v>
      </c>
      <c r="B9073" s="160" t="s">
        <v>10459</v>
      </c>
      <c r="E9073" s="227">
        <v>43281</v>
      </c>
      <c r="F9073" s="228">
        <v>0</v>
      </c>
      <c r="G9073" s="229">
        <v>0</v>
      </c>
    </row>
    <row r="9074" spans="1:7" x14ac:dyDescent="0.25">
      <c r="A9074" s="160" t="s">
        <v>10453</v>
      </c>
      <c r="B9074" s="160" t="s">
        <v>10460</v>
      </c>
      <c r="E9074" s="227">
        <v>43312</v>
      </c>
      <c r="F9074" s="228">
        <v>0</v>
      </c>
      <c r="G9074" s="229">
        <v>0</v>
      </c>
    </row>
    <row r="9075" spans="1:7" x14ac:dyDescent="0.25">
      <c r="A9075" s="160" t="s">
        <v>10453</v>
      </c>
      <c r="B9075" s="160" t="s">
        <v>10461</v>
      </c>
      <c r="E9075" s="227">
        <v>43343</v>
      </c>
      <c r="F9075" s="228">
        <v>0</v>
      </c>
      <c r="G9075" s="229">
        <v>0</v>
      </c>
    </row>
    <row r="9076" spans="1:7" x14ac:dyDescent="0.25">
      <c r="A9076" s="160" t="s">
        <v>10453</v>
      </c>
      <c r="B9076" s="160" t="s">
        <v>10462</v>
      </c>
      <c r="E9076" s="227">
        <v>43373</v>
      </c>
      <c r="F9076" s="228">
        <v>0</v>
      </c>
      <c r="G9076" s="229">
        <v>0</v>
      </c>
    </row>
    <row r="9077" spans="1:7" x14ac:dyDescent="0.25">
      <c r="A9077" s="160" t="s">
        <v>10453</v>
      </c>
      <c r="B9077" s="160" t="s">
        <v>10463</v>
      </c>
      <c r="E9077" s="227">
        <v>43404</v>
      </c>
      <c r="F9077" s="228">
        <v>0</v>
      </c>
      <c r="G9077" s="229">
        <v>0</v>
      </c>
    </row>
    <row r="9078" spans="1:7" x14ac:dyDescent="0.25">
      <c r="A9078" s="160" t="s">
        <v>10453</v>
      </c>
      <c r="B9078" s="160" t="s">
        <v>10464</v>
      </c>
      <c r="E9078" s="227">
        <v>43434</v>
      </c>
      <c r="F9078" s="228">
        <v>0</v>
      </c>
      <c r="G9078" s="229">
        <v>0</v>
      </c>
    </row>
    <row r="9079" spans="1:7" x14ac:dyDescent="0.25">
      <c r="A9079" s="160" t="s">
        <v>10453</v>
      </c>
      <c r="B9079" s="160" t="s">
        <v>10465</v>
      </c>
      <c r="E9079" s="227">
        <v>43465</v>
      </c>
      <c r="F9079" s="228">
        <v>0</v>
      </c>
      <c r="G9079" s="229">
        <v>0</v>
      </c>
    </row>
    <row r="9080" spans="1:7" x14ac:dyDescent="0.25">
      <c r="A9080" s="160" t="s">
        <v>10466</v>
      </c>
      <c r="B9080" s="160" t="s">
        <v>10467</v>
      </c>
      <c r="E9080" s="227">
        <v>43131</v>
      </c>
      <c r="F9080" s="228">
        <v>173190.66</v>
      </c>
      <c r="G9080" s="229">
        <v>6.5799999999999997E-2</v>
      </c>
    </row>
    <row r="9081" spans="1:7" x14ac:dyDescent="0.25">
      <c r="A9081" s="160" t="s">
        <v>10466</v>
      </c>
      <c r="B9081" s="160" t="s">
        <v>10468</v>
      </c>
      <c r="E9081" s="227">
        <v>43159</v>
      </c>
      <c r="F9081" s="228">
        <v>177399.57</v>
      </c>
      <c r="G9081" s="229">
        <v>6.5799999999999997E-2</v>
      </c>
    </row>
    <row r="9082" spans="1:7" x14ac:dyDescent="0.25">
      <c r="A9082" s="160" t="s">
        <v>10466</v>
      </c>
      <c r="B9082" s="160" t="s">
        <v>10469</v>
      </c>
      <c r="E9082" s="227">
        <v>43190</v>
      </c>
      <c r="F9082" s="228">
        <v>131994.51</v>
      </c>
      <c r="G9082" s="229">
        <v>6.5799999999999997E-2</v>
      </c>
    </row>
    <row r="9083" spans="1:7" x14ac:dyDescent="0.25">
      <c r="A9083" s="160" t="s">
        <v>10466</v>
      </c>
      <c r="B9083" s="160" t="s">
        <v>10470</v>
      </c>
      <c r="E9083" s="227">
        <v>43220</v>
      </c>
      <c r="F9083" s="228">
        <v>131994.51</v>
      </c>
      <c r="G9083" s="229">
        <v>6.5799999999999997E-2</v>
      </c>
    </row>
    <row r="9084" spans="1:7" x14ac:dyDescent="0.25">
      <c r="A9084" s="160" t="s">
        <v>10466</v>
      </c>
      <c r="B9084" s="160" t="s">
        <v>10471</v>
      </c>
      <c r="E9084" s="227">
        <v>43251</v>
      </c>
      <c r="F9084" s="228">
        <v>131994.51</v>
      </c>
      <c r="G9084" s="229">
        <v>6.5799999999999997E-2</v>
      </c>
    </row>
    <row r="9085" spans="1:7" x14ac:dyDescent="0.25">
      <c r="A9085" s="160" t="s">
        <v>10466</v>
      </c>
      <c r="B9085" s="160" t="s">
        <v>10472</v>
      </c>
      <c r="E9085" s="227">
        <v>43281</v>
      </c>
      <c r="F9085" s="228">
        <v>135539.26999999999</v>
      </c>
      <c r="G9085" s="229">
        <v>6.5799999999999997E-2</v>
      </c>
    </row>
    <row r="9086" spans="1:7" x14ac:dyDescent="0.25">
      <c r="A9086" s="160" t="s">
        <v>10466</v>
      </c>
      <c r="B9086" s="160" t="s">
        <v>10473</v>
      </c>
      <c r="E9086" s="227">
        <v>43312</v>
      </c>
      <c r="F9086" s="228">
        <v>139084.03</v>
      </c>
      <c r="G9086" s="229">
        <v>6.5799999999999997E-2</v>
      </c>
    </row>
    <row r="9087" spans="1:7" x14ac:dyDescent="0.25">
      <c r="A9087" s="160" t="s">
        <v>10466</v>
      </c>
      <c r="B9087" s="160" t="s">
        <v>10474</v>
      </c>
      <c r="E9087" s="227">
        <v>43343</v>
      </c>
      <c r="F9087" s="228">
        <v>139084.03</v>
      </c>
      <c r="G9087" s="229">
        <v>6.5799999999999997E-2</v>
      </c>
    </row>
    <row r="9088" spans="1:7" x14ac:dyDescent="0.25">
      <c r="A9088" s="160" t="s">
        <v>10466</v>
      </c>
      <c r="B9088" s="160" t="s">
        <v>10475</v>
      </c>
      <c r="E9088" s="227">
        <v>43373</v>
      </c>
      <c r="F9088" s="228">
        <v>139084.03</v>
      </c>
      <c r="G9088" s="229">
        <v>6.5799999999999997E-2</v>
      </c>
    </row>
    <row r="9089" spans="1:7" x14ac:dyDescent="0.25">
      <c r="A9089" s="160" t="s">
        <v>10466</v>
      </c>
      <c r="B9089" s="160" t="s">
        <v>10476</v>
      </c>
      <c r="E9089" s="227">
        <v>43404</v>
      </c>
      <c r="F9089" s="228">
        <v>139084.03</v>
      </c>
      <c r="G9089" s="229">
        <v>6.5799999999999997E-2</v>
      </c>
    </row>
    <row r="9090" spans="1:7" x14ac:dyDescent="0.25">
      <c r="A9090" s="160" t="s">
        <v>10466</v>
      </c>
      <c r="B9090" s="160" t="s">
        <v>10477</v>
      </c>
      <c r="E9090" s="227">
        <v>43434</v>
      </c>
      <c r="F9090" s="228">
        <v>139964.56</v>
      </c>
      <c r="G9090" s="229">
        <v>6.5799999999999997E-2</v>
      </c>
    </row>
    <row r="9091" spans="1:7" x14ac:dyDescent="0.25">
      <c r="A9091" s="160" t="s">
        <v>10466</v>
      </c>
      <c r="B9091" s="160" t="s">
        <v>10478</v>
      </c>
      <c r="E9091" s="227">
        <v>43465</v>
      </c>
      <c r="F9091" s="228">
        <v>140845.07999999999</v>
      </c>
      <c r="G9091" s="229">
        <v>6.5799999999999997E-2</v>
      </c>
    </row>
    <row r="9092" spans="1:7" x14ac:dyDescent="0.25">
      <c r="A9092" s="160" t="s">
        <v>10479</v>
      </c>
      <c r="B9092" s="160" t="s">
        <v>10480</v>
      </c>
      <c r="E9092" s="227">
        <v>43131</v>
      </c>
      <c r="F9092" s="228">
        <v>173189.87</v>
      </c>
      <c r="G9092" s="229">
        <v>6.5799999999999997E-2</v>
      </c>
    </row>
    <row r="9093" spans="1:7" x14ac:dyDescent="0.25">
      <c r="A9093" s="160" t="s">
        <v>10479</v>
      </c>
      <c r="B9093" s="160" t="s">
        <v>10481</v>
      </c>
      <c r="E9093" s="227">
        <v>43159</v>
      </c>
      <c r="F9093" s="228">
        <v>177398.78</v>
      </c>
      <c r="G9093" s="229">
        <v>6.5799999999999997E-2</v>
      </c>
    </row>
    <row r="9094" spans="1:7" x14ac:dyDescent="0.25">
      <c r="A9094" s="160" t="s">
        <v>10479</v>
      </c>
      <c r="B9094" s="160" t="s">
        <v>10482</v>
      </c>
      <c r="E9094" s="227">
        <v>43190</v>
      </c>
      <c r="F9094" s="228">
        <v>131993.72</v>
      </c>
      <c r="G9094" s="229">
        <v>6.5799999999999997E-2</v>
      </c>
    </row>
    <row r="9095" spans="1:7" x14ac:dyDescent="0.25">
      <c r="A9095" s="160" t="s">
        <v>10479</v>
      </c>
      <c r="B9095" s="160" t="s">
        <v>10483</v>
      </c>
      <c r="E9095" s="227">
        <v>43220</v>
      </c>
      <c r="F9095" s="228">
        <v>131993.72</v>
      </c>
      <c r="G9095" s="229">
        <v>6.5799999999999997E-2</v>
      </c>
    </row>
    <row r="9096" spans="1:7" x14ac:dyDescent="0.25">
      <c r="A9096" s="160" t="s">
        <v>10479</v>
      </c>
      <c r="B9096" s="160" t="s">
        <v>10484</v>
      </c>
      <c r="E9096" s="227">
        <v>43251</v>
      </c>
      <c r="F9096" s="228">
        <v>131993.72</v>
      </c>
      <c r="G9096" s="229">
        <v>6.5799999999999997E-2</v>
      </c>
    </row>
    <row r="9097" spans="1:7" x14ac:dyDescent="0.25">
      <c r="A9097" s="160" t="s">
        <v>10479</v>
      </c>
      <c r="B9097" s="160" t="s">
        <v>10485</v>
      </c>
      <c r="E9097" s="227">
        <v>43281</v>
      </c>
      <c r="F9097" s="228">
        <v>135538.48000000001</v>
      </c>
      <c r="G9097" s="229">
        <v>6.5799999999999997E-2</v>
      </c>
    </row>
    <row r="9098" spans="1:7" x14ac:dyDescent="0.25">
      <c r="A9098" s="160" t="s">
        <v>10479</v>
      </c>
      <c r="B9098" s="160" t="s">
        <v>10486</v>
      </c>
      <c r="E9098" s="227">
        <v>43312</v>
      </c>
      <c r="F9098" s="228">
        <v>139083.24</v>
      </c>
      <c r="G9098" s="229">
        <v>6.5799999999999997E-2</v>
      </c>
    </row>
    <row r="9099" spans="1:7" x14ac:dyDescent="0.25">
      <c r="A9099" s="160" t="s">
        <v>10479</v>
      </c>
      <c r="B9099" s="160" t="s">
        <v>10487</v>
      </c>
      <c r="E9099" s="227">
        <v>43343</v>
      </c>
      <c r="F9099" s="228">
        <v>139083.24</v>
      </c>
      <c r="G9099" s="229">
        <v>6.5799999999999997E-2</v>
      </c>
    </row>
    <row r="9100" spans="1:7" x14ac:dyDescent="0.25">
      <c r="A9100" s="160" t="s">
        <v>10479</v>
      </c>
      <c r="B9100" s="160" t="s">
        <v>10488</v>
      </c>
      <c r="E9100" s="227">
        <v>43373</v>
      </c>
      <c r="F9100" s="228">
        <v>139083.24</v>
      </c>
      <c r="G9100" s="229">
        <v>6.5799999999999997E-2</v>
      </c>
    </row>
    <row r="9101" spans="1:7" x14ac:dyDescent="0.25">
      <c r="A9101" s="160" t="s">
        <v>10479</v>
      </c>
      <c r="B9101" s="160" t="s">
        <v>10489</v>
      </c>
      <c r="E9101" s="227">
        <v>43404</v>
      </c>
      <c r="F9101" s="228">
        <v>139083.24</v>
      </c>
      <c r="G9101" s="229">
        <v>6.5799999999999997E-2</v>
      </c>
    </row>
    <row r="9102" spans="1:7" x14ac:dyDescent="0.25">
      <c r="A9102" s="160" t="s">
        <v>10479</v>
      </c>
      <c r="B9102" s="160" t="s">
        <v>10490</v>
      </c>
      <c r="E9102" s="227">
        <v>43434</v>
      </c>
      <c r="F9102" s="228">
        <v>139963.76999999999</v>
      </c>
      <c r="G9102" s="229">
        <v>6.5799999999999997E-2</v>
      </c>
    </row>
    <row r="9103" spans="1:7" x14ac:dyDescent="0.25">
      <c r="A9103" s="160" t="s">
        <v>10479</v>
      </c>
      <c r="B9103" s="160" t="s">
        <v>10491</v>
      </c>
      <c r="E9103" s="227">
        <v>43465</v>
      </c>
      <c r="F9103" s="228">
        <v>140844.29</v>
      </c>
      <c r="G9103" s="229">
        <v>6.5799999999999997E-2</v>
      </c>
    </row>
    <row r="9104" spans="1:7" x14ac:dyDescent="0.25">
      <c r="A9104" s="160" t="s">
        <v>10492</v>
      </c>
      <c r="B9104" s="160" t="s">
        <v>10493</v>
      </c>
      <c r="E9104" s="227">
        <v>43131</v>
      </c>
      <c r="F9104" s="228">
        <v>113465</v>
      </c>
      <c r="G9104" s="229">
        <v>6.5799999999999997E-2</v>
      </c>
    </row>
    <row r="9105" spans="1:7" x14ac:dyDescent="0.25">
      <c r="A9105" s="160" t="s">
        <v>10492</v>
      </c>
      <c r="B9105" s="160" t="s">
        <v>10494</v>
      </c>
      <c r="E9105" s="227">
        <v>43159</v>
      </c>
      <c r="F9105" s="228">
        <v>116352.12</v>
      </c>
      <c r="G9105" s="229">
        <v>6.5799999999999997E-2</v>
      </c>
    </row>
    <row r="9106" spans="1:7" x14ac:dyDescent="0.25">
      <c r="A9106" s="160" t="s">
        <v>10492</v>
      </c>
      <c r="B9106" s="160" t="s">
        <v>10495</v>
      </c>
      <c r="E9106" s="227">
        <v>43190</v>
      </c>
      <c r="F9106" s="228">
        <v>82373.23</v>
      </c>
      <c r="G9106" s="229">
        <v>6.5799999999999997E-2</v>
      </c>
    </row>
    <row r="9107" spans="1:7" x14ac:dyDescent="0.25">
      <c r="A9107" s="160" t="s">
        <v>10492</v>
      </c>
      <c r="B9107" s="160" t="s">
        <v>10496</v>
      </c>
      <c r="E9107" s="227">
        <v>43220</v>
      </c>
      <c r="F9107" s="228">
        <v>82373.23</v>
      </c>
      <c r="G9107" s="229">
        <v>6.5799999999999997E-2</v>
      </c>
    </row>
    <row r="9108" spans="1:7" x14ac:dyDescent="0.25">
      <c r="A9108" s="160" t="s">
        <v>10492</v>
      </c>
      <c r="B9108" s="160" t="s">
        <v>10497</v>
      </c>
      <c r="E9108" s="227">
        <v>43251</v>
      </c>
      <c r="F9108" s="228">
        <v>82373.23</v>
      </c>
      <c r="G9108" s="229">
        <v>6.5799999999999997E-2</v>
      </c>
    </row>
    <row r="9109" spans="1:7" x14ac:dyDescent="0.25">
      <c r="A9109" s="160" t="s">
        <v>10492</v>
      </c>
      <c r="B9109" s="160" t="s">
        <v>10498</v>
      </c>
      <c r="E9109" s="227">
        <v>43281</v>
      </c>
      <c r="F9109" s="228">
        <v>84812.78</v>
      </c>
      <c r="G9109" s="229">
        <v>6.5799999999999997E-2</v>
      </c>
    </row>
    <row r="9110" spans="1:7" x14ac:dyDescent="0.25">
      <c r="A9110" s="160" t="s">
        <v>10492</v>
      </c>
      <c r="B9110" s="160" t="s">
        <v>10499</v>
      </c>
      <c r="E9110" s="227">
        <v>43312</v>
      </c>
      <c r="F9110" s="228">
        <v>87252.33</v>
      </c>
      <c r="G9110" s="229">
        <v>6.5799999999999997E-2</v>
      </c>
    </row>
    <row r="9111" spans="1:7" x14ac:dyDescent="0.25">
      <c r="A9111" s="160" t="s">
        <v>10492</v>
      </c>
      <c r="B9111" s="160" t="s">
        <v>10500</v>
      </c>
      <c r="E9111" s="227">
        <v>43343</v>
      </c>
      <c r="F9111" s="228">
        <v>87252.33</v>
      </c>
      <c r="G9111" s="229">
        <v>6.5799999999999997E-2</v>
      </c>
    </row>
    <row r="9112" spans="1:7" x14ac:dyDescent="0.25">
      <c r="A9112" s="160" t="s">
        <v>10492</v>
      </c>
      <c r="B9112" s="160" t="s">
        <v>10501</v>
      </c>
      <c r="E9112" s="227">
        <v>43373</v>
      </c>
      <c r="F9112" s="228">
        <v>87252.33</v>
      </c>
      <c r="G9112" s="229">
        <v>6.5799999999999997E-2</v>
      </c>
    </row>
    <row r="9113" spans="1:7" x14ac:dyDescent="0.25">
      <c r="A9113" s="160" t="s">
        <v>10492</v>
      </c>
      <c r="B9113" s="160" t="s">
        <v>10502</v>
      </c>
      <c r="E9113" s="227">
        <v>43404</v>
      </c>
      <c r="F9113" s="228">
        <v>87252.33</v>
      </c>
      <c r="G9113" s="229">
        <v>6.5799999999999997E-2</v>
      </c>
    </row>
    <row r="9114" spans="1:7" x14ac:dyDescent="0.25">
      <c r="A9114" s="160" t="s">
        <v>10492</v>
      </c>
      <c r="B9114" s="160" t="s">
        <v>10503</v>
      </c>
      <c r="E9114" s="227">
        <v>43434</v>
      </c>
      <c r="F9114" s="228">
        <v>87252.33</v>
      </c>
      <c r="G9114" s="229">
        <v>6.5799999999999997E-2</v>
      </c>
    </row>
    <row r="9115" spans="1:7" x14ac:dyDescent="0.25">
      <c r="A9115" s="160" t="s">
        <v>10492</v>
      </c>
      <c r="B9115" s="160" t="s">
        <v>10504</v>
      </c>
      <c r="E9115" s="227">
        <v>43465</v>
      </c>
      <c r="F9115" s="228">
        <v>87975.47</v>
      </c>
      <c r="G9115" s="229">
        <v>6.5799999999999997E-2</v>
      </c>
    </row>
    <row r="9116" spans="1:7" x14ac:dyDescent="0.25">
      <c r="A9116" s="160" t="s">
        <v>10505</v>
      </c>
      <c r="B9116" s="160" t="s">
        <v>10506</v>
      </c>
      <c r="E9116" s="227">
        <v>43131</v>
      </c>
      <c r="F9116" s="228">
        <v>114524.42</v>
      </c>
      <c r="G9116" s="229">
        <v>6.5799999999999997E-2</v>
      </c>
    </row>
    <row r="9117" spans="1:7" x14ac:dyDescent="0.25">
      <c r="A9117" s="160" t="s">
        <v>10505</v>
      </c>
      <c r="B9117" s="160" t="s">
        <v>10507</v>
      </c>
      <c r="E9117" s="227">
        <v>43159</v>
      </c>
      <c r="F9117" s="228">
        <v>117411.53</v>
      </c>
      <c r="G9117" s="229">
        <v>6.5799999999999997E-2</v>
      </c>
    </row>
    <row r="9118" spans="1:7" x14ac:dyDescent="0.25">
      <c r="A9118" s="160" t="s">
        <v>10505</v>
      </c>
      <c r="B9118" s="160" t="s">
        <v>10508</v>
      </c>
      <c r="E9118" s="227">
        <v>43190</v>
      </c>
      <c r="F9118" s="228">
        <v>88890.64</v>
      </c>
      <c r="G9118" s="229">
        <v>6.5799999999999997E-2</v>
      </c>
    </row>
    <row r="9119" spans="1:7" x14ac:dyDescent="0.25">
      <c r="A9119" s="160" t="s">
        <v>10505</v>
      </c>
      <c r="B9119" s="160" t="s">
        <v>10509</v>
      </c>
      <c r="E9119" s="227">
        <v>43220</v>
      </c>
      <c r="F9119" s="228">
        <v>88890.64</v>
      </c>
      <c r="G9119" s="229">
        <v>6.5799999999999997E-2</v>
      </c>
    </row>
    <row r="9120" spans="1:7" x14ac:dyDescent="0.25">
      <c r="A9120" s="160" t="s">
        <v>10505</v>
      </c>
      <c r="B9120" s="160" t="s">
        <v>10510</v>
      </c>
      <c r="E9120" s="227">
        <v>43251</v>
      </c>
      <c r="F9120" s="228">
        <v>88890.64</v>
      </c>
      <c r="G9120" s="229">
        <v>6.5799999999999997E-2</v>
      </c>
    </row>
    <row r="9121" spans="1:7" x14ac:dyDescent="0.25">
      <c r="A9121" s="160" t="s">
        <v>10505</v>
      </c>
      <c r="B9121" s="160" t="s">
        <v>10511</v>
      </c>
      <c r="E9121" s="227">
        <v>43281</v>
      </c>
      <c r="F9121" s="228">
        <v>91330.19</v>
      </c>
      <c r="G9121" s="229">
        <v>6.5799999999999997E-2</v>
      </c>
    </row>
    <row r="9122" spans="1:7" x14ac:dyDescent="0.25">
      <c r="A9122" s="160" t="s">
        <v>10505</v>
      </c>
      <c r="B9122" s="160" t="s">
        <v>10512</v>
      </c>
      <c r="E9122" s="227">
        <v>43312</v>
      </c>
      <c r="F9122" s="228">
        <v>93769.74</v>
      </c>
      <c r="G9122" s="229">
        <v>6.5799999999999997E-2</v>
      </c>
    </row>
    <row r="9123" spans="1:7" x14ac:dyDescent="0.25">
      <c r="A9123" s="160" t="s">
        <v>10505</v>
      </c>
      <c r="B9123" s="160" t="s">
        <v>10513</v>
      </c>
      <c r="E9123" s="227">
        <v>43343</v>
      </c>
      <c r="F9123" s="228">
        <v>93769.74</v>
      </c>
      <c r="G9123" s="229">
        <v>6.5799999999999997E-2</v>
      </c>
    </row>
    <row r="9124" spans="1:7" x14ac:dyDescent="0.25">
      <c r="A9124" s="160" t="s">
        <v>10505</v>
      </c>
      <c r="B9124" s="160" t="s">
        <v>10514</v>
      </c>
      <c r="E9124" s="227">
        <v>43373</v>
      </c>
      <c r="F9124" s="228">
        <v>93769.74</v>
      </c>
      <c r="G9124" s="229">
        <v>6.5799999999999997E-2</v>
      </c>
    </row>
    <row r="9125" spans="1:7" x14ac:dyDescent="0.25">
      <c r="A9125" s="160" t="s">
        <v>10505</v>
      </c>
      <c r="B9125" s="160" t="s">
        <v>10515</v>
      </c>
      <c r="E9125" s="227">
        <v>43404</v>
      </c>
      <c r="F9125" s="228">
        <v>93769.74</v>
      </c>
      <c r="G9125" s="229">
        <v>6.5799999999999997E-2</v>
      </c>
    </row>
    <row r="9126" spans="1:7" x14ac:dyDescent="0.25">
      <c r="A9126" s="160" t="s">
        <v>10505</v>
      </c>
      <c r="B9126" s="160" t="s">
        <v>10516</v>
      </c>
      <c r="E9126" s="227">
        <v>43434</v>
      </c>
      <c r="F9126" s="228">
        <v>93769.74</v>
      </c>
      <c r="G9126" s="229">
        <v>6.5799999999999997E-2</v>
      </c>
    </row>
    <row r="9127" spans="1:7" x14ac:dyDescent="0.25">
      <c r="A9127" s="160" t="s">
        <v>10505</v>
      </c>
      <c r="B9127" s="160" t="s">
        <v>10517</v>
      </c>
      <c r="E9127" s="227">
        <v>43465</v>
      </c>
      <c r="F9127" s="228">
        <v>94492.88</v>
      </c>
      <c r="G9127" s="229">
        <v>6.5799999999999997E-2</v>
      </c>
    </row>
    <row r="9128" spans="1:7" x14ac:dyDescent="0.25">
      <c r="A9128" s="160" t="s">
        <v>10518</v>
      </c>
      <c r="B9128" s="160" t="s">
        <v>10519</v>
      </c>
      <c r="E9128" s="227">
        <v>43131</v>
      </c>
      <c r="F9128" s="228">
        <v>5662316.54</v>
      </c>
      <c r="G9128" s="229">
        <v>6.5799999999999997E-2</v>
      </c>
    </row>
    <row r="9129" spans="1:7" x14ac:dyDescent="0.25">
      <c r="A9129" s="160" t="s">
        <v>10518</v>
      </c>
      <c r="B9129" s="160" t="s">
        <v>10520</v>
      </c>
      <c r="E9129" s="227">
        <v>43159</v>
      </c>
      <c r="F9129" s="228">
        <v>5662316.54</v>
      </c>
      <c r="G9129" s="229">
        <v>6.5799999999999997E-2</v>
      </c>
    </row>
    <row r="9130" spans="1:7" x14ac:dyDescent="0.25">
      <c r="A9130" s="160" t="s">
        <v>10518</v>
      </c>
      <c r="B9130" s="160" t="s">
        <v>10521</v>
      </c>
      <c r="E9130" s="227">
        <v>43190</v>
      </c>
      <c r="F9130" s="228">
        <v>4190850.34</v>
      </c>
      <c r="G9130" s="229">
        <v>6.5799999999999997E-2</v>
      </c>
    </row>
    <row r="9131" spans="1:7" x14ac:dyDescent="0.25">
      <c r="A9131" s="160" t="s">
        <v>10518</v>
      </c>
      <c r="B9131" s="160" t="s">
        <v>10522</v>
      </c>
      <c r="E9131" s="227">
        <v>43220</v>
      </c>
      <c r="F9131" s="228">
        <v>4242101.66</v>
      </c>
      <c r="G9131" s="229">
        <v>6.5799999999999997E-2</v>
      </c>
    </row>
    <row r="9132" spans="1:7" x14ac:dyDescent="0.25">
      <c r="A9132" s="160" t="s">
        <v>10518</v>
      </c>
      <c r="B9132" s="160" t="s">
        <v>10523</v>
      </c>
      <c r="E9132" s="227">
        <v>43251</v>
      </c>
      <c r="F9132" s="228">
        <v>4242101.66</v>
      </c>
      <c r="G9132" s="229">
        <v>6.5799999999999997E-2</v>
      </c>
    </row>
    <row r="9133" spans="1:7" x14ac:dyDescent="0.25">
      <c r="A9133" s="160" t="s">
        <v>10518</v>
      </c>
      <c r="B9133" s="160" t="s">
        <v>10524</v>
      </c>
      <c r="E9133" s="227">
        <v>43281</v>
      </c>
      <c r="F9133" s="228">
        <v>4242101.66</v>
      </c>
      <c r="G9133" s="229">
        <v>6.5799999999999997E-2</v>
      </c>
    </row>
    <row r="9134" spans="1:7" x14ac:dyDescent="0.25">
      <c r="A9134" s="160" t="s">
        <v>10518</v>
      </c>
      <c r="B9134" s="160" t="s">
        <v>10525</v>
      </c>
      <c r="E9134" s="227">
        <v>43312</v>
      </c>
      <c r="F9134" s="228">
        <v>4254181.59</v>
      </c>
      <c r="G9134" s="229">
        <v>6.5799999999999997E-2</v>
      </c>
    </row>
    <row r="9135" spans="1:7" x14ac:dyDescent="0.25">
      <c r="A9135" s="160" t="s">
        <v>10518</v>
      </c>
      <c r="B9135" s="160" t="s">
        <v>10526</v>
      </c>
      <c r="E9135" s="227">
        <v>43343</v>
      </c>
      <c r="F9135" s="228">
        <v>4266261.51</v>
      </c>
      <c r="G9135" s="229">
        <v>6.5799999999999997E-2</v>
      </c>
    </row>
    <row r="9136" spans="1:7" x14ac:dyDescent="0.25">
      <c r="A9136" s="160" t="s">
        <v>10518</v>
      </c>
      <c r="B9136" s="160" t="s">
        <v>10527</v>
      </c>
      <c r="E9136" s="227">
        <v>43373</v>
      </c>
      <c r="F9136" s="228">
        <v>4266261.51</v>
      </c>
      <c r="G9136" s="229">
        <v>6.5799999999999997E-2</v>
      </c>
    </row>
    <row r="9137" spans="1:7" x14ac:dyDescent="0.25">
      <c r="A9137" s="160" t="s">
        <v>10518</v>
      </c>
      <c r="B9137" s="160" t="s">
        <v>10528</v>
      </c>
      <c r="E9137" s="227">
        <v>43404</v>
      </c>
      <c r="F9137" s="228">
        <v>4258308.37</v>
      </c>
      <c r="G9137" s="229">
        <v>6.5799999999999997E-2</v>
      </c>
    </row>
    <row r="9138" spans="1:7" x14ac:dyDescent="0.25">
      <c r="A9138" s="160" t="s">
        <v>10518</v>
      </c>
      <c r="B9138" s="160" t="s">
        <v>10529</v>
      </c>
      <c r="E9138" s="227">
        <v>43434</v>
      </c>
      <c r="F9138" s="228">
        <v>4286223.6100000003</v>
      </c>
      <c r="G9138" s="229">
        <v>6.5799999999999997E-2</v>
      </c>
    </row>
    <row r="9139" spans="1:7" x14ac:dyDescent="0.25">
      <c r="A9139" s="160" t="s">
        <v>10518</v>
      </c>
      <c r="B9139" s="160" t="s">
        <v>10530</v>
      </c>
      <c r="E9139" s="227">
        <v>43465</v>
      </c>
      <c r="F9139" s="228">
        <v>4340861.21</v>
      </c>
      <c r="G9139" s="229">
        <v>6.5799999999999997E-2</v>
      </c>
    </row>
    <row r="9140" spans="1:7" x14ac:dyDescent="0.25">
      <c r="A9140" s="160" t="s">
        <v>10531</v>
      </c>
      <c r="B9140" s="160" t="s">
        <v>10532</v>
      </c>
      <c r="E9140" s="227">
        <v>43131</v>
      </c>
      <c r="F9140" s="228">
        <v>0</v>
      </c>
      <c r="G9140" s="229">
        <v>6.6699999999999995E-2</v>
      </c>
    </row>
    <row r="9141" spans="1:7" x14ac:dyDescent="0.25">
      <c r="A9141" s="160" t="s">
        <v>10531</v>
      </c>
      <c r="B9141" s="160" t="s">
        <v>10533</v>
      </c>
      <c r="E9141" s="227">
        <v>43159</v>
      </c>
      <c r="F9141" s="228">
        <v>0</v>
      </c>
      <c r="G9141" s="229">
        <v>6.6699999999999995E-2</v>
      </c>
    </row>
    <row r="9142" spans="1:7" x14ac:dyDescent="0.25">
      <c r="A9142" s="160" t="s">
        <v>10531</v>
      </c>
      <c r="B9142" s="160" t="s">
        <v>10534</v>
      </c>
      <c r="E9142" s="227">
        <v>43190</v>
      </c>
      <c r="F9142" s="228">
        <v>0</v>
      </c>
      <c r="G9142" s="229">
        <v>6.6699999999999995E-2</v>
      </c>
    </row>
    <row r="9143" spans="1:7" x14ac:dyDescent="0.25">
      <c r="A9143" s="160" t="s">
        <v>10531</v>
      </c>
      <c r="B9143" s="160" t="s">
        <v>10535</v>
      </c>
      <c r="E9143" s="227">
        <v>43220</v>
      </c>
      <c r="F9143" s="228">
        <v>0</v>
      </c>
      <c r="G9143" s="229">
        <v>6.6699999999999995E-2</v>
      </c>
    </row>
    <row r="9144" spans="1:7" x14ac:dyDescent="0.25">
      <c r="A9144" s="160" t="s">
        <v>10531</v>
      </c>
      <c r="B9144" s="160" t="s">
        <v>10536</v>
      </c>
      <c r="E9144" s="227">
        <v>43251</v>
      </c>
      <c r="F9144" s="228">
        <v>0</v>
      </c>
      <c r="G9144" s="229">
        <v>6.6699999999999995E-2</v>
      </c>
    </row>
    <row r="9145" spans="1:7" x14ac:dyDescent="0.25">
      <c r="A9145" s="160" t="s">
        <v>10531</v>
      </c>
      <c r="B9145" s="160" t="s">
        <v>10537</v>
      </c>
      <c r="E9145" s="227">
        <v>43281</v>
      </c>
      <c r="F9145" s="228">
        <v>0</v>
      </c>
      <c r="G9145" s="229">
        <v>6.6699999999999995E-2</v>
      </c>
    </row>
    <row r="9146" spans="1:7" x14ac:dyDescent="0.25">
      <c r="A9146" s="160" t="s">
        <v>10531</v>
      </c>
      <c r="B9146" s="160" t="s">
        <v>10538</v>
      </c>
      <c r="E9146" s="227">
        <v>43312</v>
      </c>
      <c r="F9146" s="228">
        <v>0</v>
      </c>
      <c r="G9146" s="229">
        <v>6.6699999999999995E-2</v>
      </c>
    </row>
    <row r="9147" spans="1:7" x14ac:dyDescent="0.25">
      <c r="A9147" s="160" t="s">
        <v>10531</v>
      </c>
      <c r="B9147" s="160" t="s">
        <v>10539</v>
      </c>
      <c r="E9147" s="227">
        <v>43343</v>
      </c>
      <c r="F9147" s="228">
        <v>0</v>
      </c>
      <c r="G9147" s="229">
        <v>6.6699999999999995E-2</v>
      </c>
    </row>
    <row r="9148" spans="1:7" x14ac:dyDescent="0.25">
      <c r="A9148" s="160" t="s">
        <v>10531</v>
      </c>
      <c r="B9148" s="160" t="s">
        <v>10540</v>
      </c>
      <c r="E9148" s="227">
        <v>43373</v>
      </c>
      <c r="F9148" s="228">
        <v>0</v>
      </c>
      <c r="G9148" s="229">
        <v>6.6699999999999995E-2</v>
      </c>
    </row>
    <row r="9149" spans="1:7" x14ac:dyDescent="0.25">
      <c r="A9149" s="160" t="s">
        <v>10531</v>
      </c>
      <c r="B9149" s="160" t="s">
        <v>10541</v>
      </c>
      <c r="E9149" s="227">
        <v>43404</v>
      </c>
      <c r="F9149" s="228">
        <v>0</v>
      </c>
      <c r="G9149" s="229">
        <v>6.6699999999999995E-2</v>
      </c>
    </row>
    <row r="9150" spans="1:7" x14ac:dyDescent="0.25">
      <c r="A9150" s="160" t="s">
        <v>10531</v>
      </c>
      <c r="B9150" s="160" t="s">
        <v>10542</v>
      </c>
      <c r="E9150" s="227">
        <v>43434</v>
      </c>
      <c r="F9150" s="228">
        <v>0</v>
      </c>
      <c r="G9150" s="229">
        <v>6.6699999999999995E-2</v>
      </c>
    </row>
    <row r="9151" spans="1:7" x14ac:dyDescent="0.25">
      <c r="A9151" s="160" t="s">
        <v>10531</v>
      </c>
      <c r="B9151" s="160" t="s">
        <v>10543</v>
      </c>
      <c r="E9151" s="227">
        <v>43465</v>
      </c>
      <c r="F9151" s="228">
        <v>0</v>
      </c>
      <c r="G9151" s="229">
        <v>6.6699999999999995E-2</v>
      </c>
    </row>
    <row r="9152" spans="1:7" x14ac:dyDescent="0.25">
      <c r="A9152" s="160" t="s">
        <v>10544</v>
      </c>
      <c r="B9152" s="160" t="s">
        <v>10545</v>
      </c>
      <c r="E9152" s="227">
        <v>43131</v>
      </c>
      <c r="F9152" s="228">
        <v>0</v>
      </c>
      <c r="G9152" s="229">
        <v>6.6699999999999995E-2</v>
      </c>
    </row>
    <row r="9153" spans="1:7" x14ac:dyDescent="0.25">
      <c r="A9153" s="160" t="s">
        <v>10544</v>
      </c>
      <c r="B9153" s="160" t="s">
        <v>10546</v>
      </c>
      <c r="E9153" s="227">
        <v>43159</v>
      </c>
      <c r="F9153" s="228">
        <v>0</v>
      </c>
      <c r="G9153" s="229">
        <v>6.6699999999999995E-2</v>
      </c>
    </row>
    <row r="9154" spans="1:7" x14ac:dyDescent="0.25">
      <c r="A9154" s="160" t="s">
        <v>10544</v>
      </c>
      <c r="B9154" s="160" t="s">
        <v>10547</v>
      </c>
      <c r="E9154" s="227">
        <v>43190</v>
      </c>
      <c r="F9154" s="228">
        <v>0</v>
      </c>
      <c r="G9154" s="229">
        <v>6.6699999999999995E-2</v>
      </c>
    </row>
    <row r="9155" spans="1:7" x14ac:dyDescent="0.25">
      <c r="A9155" s="160" t="s">
        <v>10544</v>
      </c>
      <c r="B9155" s="160" t="s">
        <v>10548</v>
      </c>
      <c r="E9155" s="227">
        <v>43220</v>
      </c>
      <c r="F9155" s="228">
        <v>0</v>
      </c>
      <c r="G9155" s="229">
        <v>6.6699999999999995E-2</v>
      </c>
    </row>
    <row r="9156" spans="1:7" x14ac:dyDescent="0.25">
      <c r="A9156" s="160" t="s">
        <v>10544</v>
      </c>
      <c r="B9156" s="160" t="s">
        <v>10549</v>
      </c>
      <c r="E9156" s="227">
        <v>43251</v>
      </c>
      <c r="F9156" s="228">
        <v>0</v>
      </c>
      <c r="G9156" s="229">
        <v>6.6699999999999995E-2</v>
      </c>
    </row>
    <row r="9157" spans="1:7" x14ac:dyDescent="0.25">
      <c r="A9157" s="160" t="s">
        <v>10544</v>
      </c>
      <c r="B9157" s="160" t="s">
        <v>10550</v>
      </c>
      <c r="E9157" s="227">
        <v>43281</v>
      </c>
      <c r="F9157" s="228">
        <v>0</v>
      </c>
      <c r="G9157" s="229">
        <v>6.6699999999999995E-2</v>
      </c>
    </row>
    <row r="9158" spans="1:7" x14ac:dyDescent="0.25">
      <c r="A9158" s="160" t="s">
        <v>10544</v>
      </c>
      <c r="B9158" s="160" t="s">
        <v>10551</v>
      </c>
      <c r="E9158" s="227">
        <v>43312</v>
      </c>
      <c r="F9158" s="228">
        <v>0</v>
      </c>
      <c r="G9158" s="229">
        <v>6.6699999999999995E-2</v>
      </c>
    </row>
    <row r="9159" spans="1:7" x14ac:dyDescent="0.25">
      <c r="A9159" s="160" t="s">
        <v>10544</v>
      </c>
      <c r="B9159" s="160" t="s">
        <v>10552</v>
      </c>
      <c r="E9159" s="227">
        <v>43343</v>
      </c>
      <c r="F9159" s="228">
        <v>0</v>
      </c>
      <c r="G9159" s="229">
        <v>6.6699999999999995E-2</v>
      </c>
    </row>
    <row r="9160" spans="1:7" x14ac:dyDescent="0.25">
      <c r="A9160" s="160" t="s">
        <v>10544</v>
      </c>
      <c r="B9160" s="160" t="s">
        <v>10553</v>
      </c>
      <c r="E9160" s="227">
        <v>43373</v>
      </c>
      <c r="F9160" s="228">
        <v>0</v>
      </c>
      <c r="G9160" s="229">
        <v>6.6699999999999995E-2</v>
      </c>
    </row>
    <row r="9161" spans="1:7" x14ac:dyDescent="0.25">
      <c r="A9161" s="160" t="s">
        <v>10544</v>
      </c>
      <c r="B9161" s="160" t="s">
        <v>10554</v>
      </c>
      <c r="E9161" s="227">
        <v>43404</v>
      </c>
      <c r="F9161" s="228">
        <v>0</v>
      </c>
      <c r="G9161" s="229">
        <v>6.6699999999999995E-2</v>
      </c>
    </row>
    <row r="9162" spans="1:7" x14ac:dyDescent="0.25">
      <c r="A9162" s="160" t="s">
        <v>10544</v>
      </c>
      <c r="B9162" s="160" t="s">
        <v>10555</v>
      </c>
      <c r="E9162" s="227">
        <v>43434</v>
      </c>
      <c r="F9162" s="228">
        <v>0</v>
      </c>
      <c r="G9162" s="229">
        <v>6.6699999999999995E-2</v>
      </c>
    </row>
    <row r="9163" spans="1:7" x14ac:dyDescent="0.25">
      <c r="A9163" s="160" t="s">
        <v>10544</v>
      </c>
      <c r="B9163" s="160" t="s">
        <v>10556</v>
      </c>
      <c r="E9163" s="227">
        <v>43465</v>
      </c>
      <c r="F9163" s="228">
        <v>0</v>
      </c>
      <c r="G9163" s="229">
        <v>6.6699999999999995E-2</v>
      </c>
    </row>
    <row r="9164" spans="1:7" x14ac:dyDescent="0.25">
      <c r="A9164" s="160" t="s">
        <v>10557</v>
      </c>
      <c r="B9164" s="160" t="s">
        <v>10558</v>
      </c>
      <c r="E9164" s="227">
        <v>43131</v>
      </c>
      <c r="F9164" s="228">
        <v>0</v>
      </c>
      <c r="G9164" s="229">
        <v>6.6699999999999995E-2</v>
      </c>
    </row>
    <row r="9165" spans="1:7" x14ac:dyDescent="0.25">
      <c r="A9165" s="160" t="s">
        <v>10557</v>
      </c>
      <c r="B9165" s="160" t="s">
        <v>10559</v>
      </c>
      <c r="E9165" s="227">
        <v>43159</v>
      </c>
      <c r="F9165" s="228">
        <v>0</v>
      </c>
      <c r="G9165" s="229">
        <v>6.6699999999999995E-2</v>
      </c>
    </row>
    <row r="9166" spans="1:7" x14ac:dyDescent="0.25">
      <c r="A9166" s="160" t="s">
        <v>10557</v>
      </c>
      <c r="B9166" s="160" t="s">
        <v>10560</v>
      </c>
      <c r="E9166" s="227">
        <v>43190</v>
      </c>
      <c r="F9166" s="228">
        <v>0</v>
      </c>
      <c r="G9166" s="229">
        <v>6.6699999999999995E-2</v>
      </c>
    </row>
    <row r="9167" spans="1:7" x14ac:dyDescent="0.25">
      <c r="A9167" s="160" t="s">
        <v>10557</v>
      </c>
      <c r="B9167" s="160" t="s">
        <v>10561</v>
      </c>
      <c r="E9167" s="227">
        <v>43220</v>
      </c>
      <c r="F9167" s="228">
        <v>0</v>
      </c>
      <c r="G9167" s="229">
        <v>6.6699999999999995E-2</v>
      </c>
    </row>
    <row r="9168" spans="1:7" x14ac:dyDescent="0.25">
      <c r="A9168" s="160" t="s">
        <v>10557</v>
      </c>
      <c r="B9168" s="160" t="s">
        <v>10562</v>
      </c>
      <c r="E9168" s="227">
        <v>43251</v>
      </c>
      <c r="F9168" s="228">
        <v>0</v>
      </c>
      <c r="G9168" s="229">
        <v>6.6699999999999995E-2</v>
      </c>
    </row>
    <row r="9169" spans="1:7" x14ac:dyDescent="0.25">
      <c r="A9169" s="160" t="s">
        <v>10557</v>
      </c>
      <c r="B9169" s="160" t="s">
        <v>10563</v>
      </c>
      <c r="E9169" s="227">
        <v>43281</v>
      </c>
      <c r="F9169" s="228">
        <v>0</v>
      </c>
      <c r="G9169" s="229">
        <v>6.6699999999999995E-2</v>
      </c>
    </row>
    <row r="9170" spans="1:7" x14ac:dyDescent="0.25">
      <c r="A9170" s="160" t="s">
        <v>10557</v>
      </c>
      <c r="B9170" s="160" t="s">
        <v>10564</v>
      </c>
      <c r="E9170" s="227">
        <v>43312</v>
      </c>
      <c r="F9170" s="228">
        <v>0</v>
      </c>
      <c r="G9170" s="229">
        <v>6.6699999999999995E-2</v>
      </c>
    </row>
    <row r="9171" spans="1:7" x14ac:dyDescent="0.25">
      <c r="A9171" s="160" t="s">
        <v>10557</v>
      </c>
      <c r="B9171" s="160" t="s">
        <v>10565</v>
      </c>
      <c r="E9171" s="227">
        <v>43343</v>
      </c>
      <c r="F9171" s="228">
        <v>0</v>
      </c>
      <c r="G9171" s="229">
        <v>6.6699999999999995E-2</v>
      </c>
    </row>
    <row r="9172" spans="1:7" x14ac:dyDescent="0.25">
      <c r="A9172" s="160" t="s">
        <v>10557</v>
      </c>
      <c r="B9172" s="160" t="s">
        <v>10566</v>
      </c>
      <c r="E9172" s="227">
        <v>43373</v>
      </c>
      <c r="F9172" s="228">
        <v>0</v>
      </c>
      <c r="G9172" s="229">
        <v>6.6699999999999995E-2</v>
      </c>
    </row>
    <row r="9173" spans="1:7" x14ac:dyDescent="0.25">
      <c r="A9173" s="160" t="s">
        <v>10557</v>
      </c>
      <c r="B9173" s="160" t="s">
        <v>10567</v>
      </c>
      <c r="E9173" s="227">
        <v>43404</v>
      </c>
      <c r="F9173" s="228">
        <v>0</v>
      </c>
      <c r="G9173" s="229">
        <v>6.6699999999999995E-2</v>
      </c>
    </row>
    <row r="9174" spans="1:7" x14ac:dyDescent="0.25">
      <c r="A9174" s="160" t="s">
        <v>10557</v>
      </c>
      <c r="B9174" s="160" t="s">
        <v>10568</v>
      </c>
      <c r="E9174" s="227">
        <v>43434</v>
      </c>
      <c r="F9174" s="228">
        <v>0</v>
      </c>
      <c r="G9174" s="229">
        <v>6.6699999999999995E-2</v>
      </c>
    </row>
    <row r="9175" spans="1:7" x14ac:dyDescent="0.25">
      <c r="A9175" s="160" t="s">
        <v>10557</v>
      </c>
      <c r="B9175" s="160" t="s">
        <v>10569</v>
      </c>
      <c r="E9175" s="227">
        <v>43465</v>
      </c>
      <c r="F9175" s="228">
        <v>0</v>
      </c>
      <c r="G9175" s="229">
        <v>6.6699999999999995E-2</v>
      </c>
    </row>
    <row r="9176" spans="1:7" x14ac:dyDescent="0.25">
      <c r="A9176" s="160" t="s">
        <v>10570</v>
      </c>
      <c r="B9176" s="160" t="s">
        <v>10571</v>
      </c>
      <c r="E9176" s="227">
        <v>43131</v>
      </c>
      <c r="F9176" s="228">
        <v>0</v>
      </c>
      <c r="G9176" s="229">
        <v>6.6699999999999995E-2</v>
      </c>
    </row>
    <row r="9177" spans="1:7" x14ac:dyDescent="0.25">
      <c r="A9177" s="160" t="s">
        <v>10570</v>
      </c>
      <c r="B9177" s="160" t="s">
        <v>10572</v>
      </c>
      <c r="E9177" s="227">
        <v>43159</v>
      </c>
      <c r="F9177" s="228">
        <v>0</v>
      </c>
      <c r="G9177" s="229">
        <v>6.6699999999999995E-2</v>
      </c>
    </row>
    <row r="9178" spans="1:7" x14ac:dyDescent="0.25">
      <c r="A9178" s="160" t="s">
        <v>10570</v>
      </c>
      <c r="B9178" s="160" t="s">
        <v>10573</v>
      </c>
      <c r="E9178" s="227">
        <v>43190</v>
      </c>
      <c r="F9178" s="228">
        <v>0</v>
      </c>
      <c r="G9178" s="229">
        <v>6.6699999999999995E-2</v>
      </c>
    </row>
    <row r="9179" spans="1:7" x14ac:dyDescent="0.25">
      <c r="A9179" s="160" t="s">
        <v>10570</v>
      </c>
      <c r="B9179" s="160" t="s">
        <v>10574</v>
      </c>
      <c r="E9179" s="227">
        <v>43220</v>
      </c>
      <c r="F9179" s="228">
        <v>0</v>
      </c>
      <c r="G9179" s="229">
        <v>6.6699999999999995E-2</v>
      </c>
    </row>
    <row r="9180" spans="1:7" x14ac:dyDescent="0.25">
      <c r="A9180" s="160" t="s">
        <v>10570</v>
      </c>
      <c r="B9180" s="160" t="s">
        <v>10575</v>
      </c>
      <c r="E9180" s="227">
        <v>43251</v>
      </c>
      <c r="F9180" s="228">
        <v>0</v>
      </c>
      <c r="G9180" s="229">
        <v>6.6699999999999995E-2</v>
      </c>
    </row>
    <row r="9181" spans="1:7" x14ac:dyDescent="0.25">
      <c r="A9181" s="160" t="s">
        <v>10570</v>
      </c>
      <c r="B9181" s="160" t="s">
        <v>10576</v>
      </c>
      <c r="E9181" s="227">
        <v>43281</v>
      </c>
      <c r="F9181" s="228">
        <v>0</v>
      </c>
      <c r="G9181" s="229">
        <v>6.6699999999999995E-2</v>
      </c>
    </row>
    <row r="9182" spans="1:7" x14ac:dyDescent="0.25">
      <c r="A9182" s="160" t="s">
        <v>10570</v>
      </c>
      <c r="B9182" s="160" t="s">
        <v>10577</v>
      </c>
      <c r="E9182" s="227">
        <v>43312</v>
      </c>
      <c r="F9182" s="228">
        <v>0</v>
      </c>
      <c r="G9182" s="229">
        <v>6.6699999999999995E-2</v>
      </c>
    </row>
    <row r="9183" spans="1:7" x14ac:dyDescent="0.25">
      <c r="A9183" s="160" t="s">
        <v>10570</v>
      </c>
      <c r="B9183" s="160" t="s">
        <v>10578</v>
      </c>
      <c r="E9183" s="227">
        <v>43343</v>
      </c>
      <c r="F9183" s="228">
        <v>0</v>
      </c>
      <c r="G9183" s="229">
        <v>6.6699999999999995E-2</v>
      </c>
    </row>
    <row r="9184" spans="1:7" x14ac:dyDescent="0.25">
      <c r="A9184" s="160" t="s">
        <v>10570</v>
      </c>
      <c r="B9184" s="160" t="s">
        <v>10579</v>
      </c>
      <c r="E9184" s="227">
        <v>43373</v>
      </c>
      <c r="F9184" s="228">
        <v>0</v>
      </c>
      <c r="G9184" s="229">
        <v>6.6699999999999995E-2</v>
      </c>
    </row>
    <row r="9185" spans="1:7" x14ac:dyDescent="0.25">
      <c r="A9185" s="160" t="s">
        <v>10570</v>
      </c>
      <c r="B9185" s="160" t="s">
        <v>10580</v>
      </c>
      <c r="E9185" s="227">
        <v>43404</v>
      </c>
      <c r="F9185" s="228">
        <v>0</v>
      </c>
      <c r="G9185" s="229">
        <v>6.6699999999999995E-2</v>
      </c>
    </row>
    <row r="9186" spans="1:7" x14ac:dyDescent="0.25">
      <c r="A9186" s="160" t="s">
        <v>10570</v>
      </c>
      <c r="B9186" s="160" t="s">
        <v>10581</v>
      </c>
      <c r="E9186" s="227">
        <v>43434</v>
      </c>
      <c r="F9186" s="228">
        <v>0</v>
      </c>
      <c r="G9186" s="229">
        <v>6.6699999999999995E-2</v>
      </c>
    </row>
    <row r="9187" spans="1:7" x14ac:dyDescent="0.25">
      <c r="A9187" s="160" t="s">
        <v>10570</v>
      </c>
      <c r="B9187" s="160" t="s">
        <v>10582</v>
      </c>
      <c r="E9187" s="227">
        <v>43465</v>
      </c>
      <c r="F9187" s="228">
        <v>0</v>
      </c>
      <c r="G9187" s="229">
        <v>6.6699999999999995E-2</v>
      </c>
    </row>
    <row r="9188" spans="1:7" x14ac:dyDescent="0.25">
      <c r="A9188" s="160" t="s">
        <v>10583</v>
      </c>
      <c r="B9188" s="160" t="s">
        <v>10584</v>
      </c>
      <c r="E9188" s="227">
        <v>43131</v>
      </c>
      <c r="F9188" s="228">
        <v>0</v>
      </c>
      <c r="G9188" s="229">
        <v>6.6699999999999995E-2</v>
      </c>
    </row>
    <row r="9189" spans="1:7" x14ac:dyDescent="0.25">
      <c r="A9189" s="160" t="s">
        <v>10583</v>
      </c>
      <c r="B9189" s="160" t="s">
        <v>10585</v>
      </c>
      <c r="E9189" s="227">
        <v>43159</v>
      </c>
      <c r="F9189" s="228">
        <v>0</v>
      </c>
      <c r="G9189" s="229">
        <v>6.6699999999999995E-2</v>
      </c>
    </row>
    <row r="9190" spans="1:7" x14ac:dyDescent="0.25">
      <c r="A9190" s="160" t="s">
        <v>10583</v>
      </c>
      <c r="B9190" s="160" t="s">
        <v>10586</v>
      </c>
      <c r="E9190" s="227">
        <v>43190</v>
      </c>
      <c r="F9190" s="228">
        <v>0</v>
      </c>
      <c r="G9190" s="229">
        <v>6.6699999999999995E-2</v>
      </c>
    </row>
    <row r="9191" spans="1:7" x14ac:dyDescent="0.25">
      <c r="A9191" s="160" t="s">
        <v>10583</v>
      </c>
      <c r="B9191" s="160" t="s">
        <v>10587</v>
      </c>
      <c r="E9191" s="227">
        <v>43220</v>
      </c>
      <c r="F9191" s="228">
        <v>0</v>
      </c>
      <c r="G9191" s="229">
        <v>6.6699999999999995E-2</v>
      </c>
    </row>
    <row r="9192" spans="1:7" x14ac:dyDescent="0.25">
      <c r="A9192" s="160" t="s">
        <v>10583</v>
      </c>
      <c r="B9192" s="160" t="s">
        <v>10588</v>
      </c>
      <c r="E9192" s="227">
        <v>43251</v>
      </c>
      <c r="F9192" s="228">
        <v>0</v>
      </c>
      <c r="G9192" s="229">
        <v>6.6699999999999995E-2</v>
      </c>
    </row>
    <row r="9193" spans="1:7" x14ac:dyDescent="0.25">
      <c r="A9193" s="160" t="s">
        <v>10583</v>
      </c>
      <c r="B9193" s="160" t="s">
        <v>10589</v>
      </c>
      <c r="E9193" s="227">
        <v>43281</v>
      </c>
      <c r="F9193" s="228">
        <v>0</v>
      </c>
      <c r="G9193" s="229">
        <v>6.6699999999999995E-2</v>
      </c>
    </row>
    <row r="9194" spans="1:7" x14ac:dyDescent="0.25">
      <c r="A9194" s="160" t="s">
        <v>10583</v>
      </c>
      <c r="B9194" s="160" t="s">
        <v>10590</v>
      </c>
      <c r="E9194" s="227">
        <v>43312</v>
      </c>
      <c r="F9194" s="228">
        <v>0</v>
      </c>
      <c r="G9194" s="229">
        <v>6.6699999999999995E-2</v>
      </c>
    </row>
    <row r="9195" spans="1:7" x14ac:dyDescent="0.25">
      <c r="A9195" s="160" t="s">
        <v>10583</v>
      </c>
      <c r="B9195" s="160" t="s">
        <v>10591</v>
      </c>
      <c r="E9195" s="227">
        <v>43343</v>
      </c>
      <c r="F9195" s="228">
        <v>0</v>
      </c>
      <c r="G9195" s="229">
        <v>6.6699999999999995E-2</v>
      </c>
    </row>
    <row r="9196" spans="1:7" x14ac:dyDescent="0.25">
      <c r="A9196" s="160" t="s">
        <v>10583</v>
      </c>
      <c r="B9196" s="160" t="s">
        <v>10592</v>
      </c>
      <c r="E9196" s="227">
        <v>43373</v>
      </c>
      <c r="F9196" s="228">
        <v>0</v>
      </c>
      <c r="G9196" s="229">
        <v>6.6699999999999995E-2</v>
      </c>
    </row>
    <row r="9197" spans="1:7" x14ac:dyDescent="0.25">
      <c r="A9197" s="160" t="s">
        <v>10583</v>
      </c>
      <c r="B9197" s="160" t="s">
        <v>10593</v>
      </c>
      <c r="E9197" s="227">
        <v>43404</v>
      </c>
      <c r="F9197" s="228">
        <v>0</v>
      </c>
      <c r="G9197" s="229">
        <v>6.6699999999999995E-2</v>
      </c>
    </row>
    <row r="9198" spans="1:7" x14ac:dyDescent="0.25">
      <c r="A9198" s="160" t="s">
        <v>10583</v>
      </c>
      <c r="B9198" s="160" t="s">
        <v>10594</v>
      </c>
      <c r="E9198" s="227">
        <v>43434</v>
      </c>
      <c r="F9198" s="228">
        <v>0</v>
      </c>
      <c r="G9198" s="229">
        <v>6.6699999999999995E-2</v>
      </c>
    </row>
    <row r="9199" spans="1:7" x14ac:dyDescent="0.25">
      <c r="A9199" s="160" t="s">
        <v>10583</v>
      </c>
      <c r="B9199" s="160" t="s">
        <v>10595</v>
      </c>
      <c r="E9199" s="227">
        <v>43465</v>
      </c>
      <c r="F9199" s="228">
        <v>0</v>
      </c>
      <c r="G9199" s="229">
        <v>6.6699999999999995E-2</v>
      </c>
    </row>
    <row r="9200" spans="1:7" x14ac:dyDescent="0.25">
      <c r="A9200" s="160" t="s">
        <v>10596</v>
      </c>
      <c r="B9200" s="160" t="s">
        <v>10597</v>
      </c>
      <c r="E9200" s="227">
        <v>43131</v>
      </c>
      <c r="F9200" s="228">
        <v>0</v>
      </c>
      <c r="G9200" s="229">
        <v>6.6699999999999995E-2</v>
      </c>
    </row>
    <row r="9201" spans="1:7" x14ac:dyDescent="0.25">
      <c r="A9201" s="160" t="s">
        <v>10596</v>
      </c>
      <c r="B9201" s="160" t="s">
        <v>10598</v>
      </c>
      <c r="E9201" s="227">
        <v>43159</v>
      </c>
      <c r="F9201" s="228">
        <v>0</v>
      </c>
      <c r="G9201" s="229">
        <v>6.6699999999999995E-2</v>
      </c>
    </row>
    <row r="9202" spans="1:7" x14ac:dyDescent="0.25">
      <c r="A9202" s="160" t="s">
        <v>10596</v>
      </c>
      <c r="B9202" s="160" t="s">
        <v>10599</v>
      </c>
      <c r="E9202" s="227">
        <v>43190</v>
      </c>
      <c r="F9202" s="228">
        <v>0</v>
      </c>
      <c r="G9202" s="229">
        <v>6.6699999999999995E-2</v>
      </c>
    </row>
    <row r="9203" spans="1:7" x14ac:dyDescent="0.25">
      <c r="A9203" s="160" t="s">
        <v>10596</v>
      </c>
      <c r="B9203" s="160" t="s">
        <v>10600</v>
      </c>
      <c r="E9203" s="227">
        <v>43220</v>
      </c>
      <c r="F9203" s="228">
        <v>0</v>
      </c>
      <c r="G9203" s="229">
        <v>6.6699999999999995E-2</v>
      </c>
    </row>
    <row r="9204" spans="1:7" x14ac:dyDescent="0.25">
      <c r="A9204" s="160" t="s">
        <v>10596</v>
      </c>
      <c r="B9204" s="160" t="s">
        <v>10601</v>
      </c>
      <c r="E9204" s="227">
        <v>43251</v>
      </c>
      <c r="F9204" s="228">
        <v>0</v>
      </c>
      <c r="G9204" s="229">
        <v>6.6699999999999995E-2</v>
      </c>
    </row>
    <row r="9205" spans="1:7" x14ac:dyDescent="0.25">
      <c r="A9205" s="160" t="s">
        <v>10596</v>
      </c>
      <c r="B9205" s="160" t="s">
        <v>10602</v>
      </c>
      <c r="E9205" s="227">
        <v>43281</v>
      </c>
      <c r="F9205" s="228">
        <v>0</v>
      </c>
      <c r="G9205" s="229">
        <v>6.6699999999999995E-2</v>
      </c>
    </row>
    <row r="9206" spans="1:7" x14ac:dyDescent="0.25">
      <c r="A9206" s="160" t="s">
        <v>10596</v>
      </c>
      <c r="B9206" s="160" t="s">
        <v>10603</v>
      </c>
      <c r="E9206" s="227">
        <v>43312</v>
      </c>
      <c r="F9206" s="228">
        <v>0</v>
      </c>
      <c r="G9206" s="229">
        <v>6.6699999999999995E-2</v>
      </c>
    </row>
    <row r="9207" spans="1:7" x14ac:dyDescent="0.25">
      <c r="A9207" s="160" t="s">
        <v>10596</v>
      </c>
      <c r="B9207" s="160" t="s">
        <v>10604</v>
      </c>
      <c r="E9207" s="227">
        <v>43343</v>
      </c>
      <c r="F9207" s="228">
        <v>0</v>
      </c>
      <c r="G9207" s="229">
        <v>6.6699999999999995E-2</v>
      </c>
    </row>
    <row r="9208" spans="1:7" x14ac:dyDescent="0.25">
      <c r="A9208" s="160" t="s">
        <v>10596</v>
      </c>
      <c r="B9208" s="160" t="s">
        <v>10605</v>
      </c>
      <c r="E9208" s="227">
        <v>43373</v>
      </c>
      <c r="F9208" s="228">
        <v>0</v>
      </c>
      <c r="G9208" s="229">
        <v>6.6699999999999995E-2</v>
      </c>
    </row>
    <row r="9209" spans="1:7" x14ac:dyDescent="0.25">
      <c r="A9209" s="160" t="s">
        <v>10596</v>
      </c>
      <c r="B9209" s="160" t="s">
        <v>10606</v>
      </c>
      <c r="E9209" s="227">
        <v>43404</v>
      </c>
      <c r="F9209" s="228">
        <v>0</v>
      </c>
      <c r="G9209" s="229">
        <v>6.6699999999999995E-2</v>
      </c>
    </row>
    <row r="9210" spans="1:7" x14ac:dyDescent="0.25">
      <c r="A9210" s="160" t="s">
        <v>10596</v>
      </c>
      <c r="B9210" s="160" t="s">
        <v>10607</v>
      </c>
      <c r="E9210" s="227">
        <v>43434</v>
      </c>
      <c r="F9210" s="228">
        <v>0</v>
      </c>
      <c r="G9210" s="229">
        <v>6.6699999999999995E-2</v>
      </c>
    </row>
    <row r="9211" spans="1:7" x14ac:dyDescent="0.25">
      <c r="A9211" s="160" t="s">
        <v>10596</v>
      </c>
      <c r="B9211" s="160" t="s">
        <v>10608</v>
      </c>
      <c r="E9211" s="227">
        <v>43465</v>
      </c>
      <c r="F9211" s="228">
        <v>0</v>
      </c>
      <c r="G9211" s="229">
        <v>6.6699999999999995E-2</v>
      </c>
    </row>
    <row r="9212" spans="1:7" x14ac:dyDescent="0.25">
      <c r="A9212" s="160" t="s">
        <v>10609</v>
      </c>
      <c r="B9212" s="160" t="s">
        <v>10610</v>
      </c>
      <c r="E9212" s="227">
        <v>43131</v>
      </c>
      <c r="F9212" s="228">
        <v>0</v>
      </c>
      <c r="G9212" s="229">
        <v>6.6699999999999995E-2</v>
      </c>
    </row>
    <row r="9213" spans="1:7" x14ac:dyDescent="0.25">
      <c r="A9213" s="160" t="s">
        <v>10609</v>
      </c>
      <c r="B9213" s="160" t="s">
        <v>10611</v>
      </c>
      <c r="E9213" s="227">
        <v>43159</v>
      </c>
      <c r="F9213" s="228">
        <v>0</v>
      </c>
      <c r="G9213" s="229">
        <v>6.6699999999999995E-2</v>
      </c>
    </row>
    <row r="9214" spans="1:7" x14ac:dyDescent="0.25">
      <c r="A9214" s="160" t="s">
        <v>10609</v>
      </c>
      <c r="B9214" s="160" t="s">
        <v>10612</v>
      </c>
      <c r="E9214" s="227">
        <v>43190</v>
      </c>
      <c r="F9214" s="228">
        <v>0</v>
      </c>
      <c r="G9214" s="229">
        <v>6.6699999999999995E-2</v>
      </c>
    </row>
    <row r="9215" spans="1:7" x14ac:dyDescent="0.25">
      <c r="A9215" s="160" t="s">
        <v>10609</v>
      </c>
      <c r="B9215" s="160" t="s">
        <v>10613</v>
      </c>
      <c r="E9215" s="227">
        <v>43220</v>
      </c>
      <c r="F9215" s="228">
        <v>0</v>
      </c>
      <c r="G9215" s="229">
        <v>6.6699999999999995E-2</v>
      </c>
    </row>
    <row r="9216" spans="1:7" x14ac:dyDescent="0.25">
      <c r="A9216" s="160" t="s">
        <v>10609</v>
      </c>
      <c r="B9216" s="160" t="s">
        <v>10614</v>
      </c>
      <c r="E9216" s="227">
        <v>43251</v>
      </c>
      <c r="F9216" s="228">
        <v>0</v>
      </c>
      <c r="G9216" s="229">
        <v>6.6699999999999995E-2</v>
      </c>
    </row>
    <row r="9217" spans="1:7" x14ac:dyDescent="0.25">
      <c r="A9217" s="160" t="s">
        <v>10609</v>
      </c>
      <c r="B9217" s="160" t="s">
        <v>10615</v>
      </c>
      <c r="E9217" s="227">
        <v>43281</v>
      </c>
      <c r="F9217" s="228">
        <v>0</v>
      </c>
      <c r="G9217" s="229">
        <v>6.6699999999999995E-2</v>
      </c>
    </row>
    <row r="9218" spans="1:7" x14ac:dyDescent="0.25">
      <c r="A9218" s="160" t="s">
        <v>10609</v>
      </c>
      <c r="B9218" s="160" t="s">
        <v>10616</v>
      </c>
      <c r="E9218" s="227">
        <v>43312</v>
      </c>
      <c r="F9218" s="228">
        <v>0</v>
      </c>
      <c r="G9218" s="229">
        <v>6.6699999999999995E-2</v>
      </c>
    </row>
    <row r="9219" spans="1:7" x14ac:dyDescent="0.25">
      <c r="A9219" s="160" t="s">
        <v>10609</v>
      </c>
      <c r="B9219" s="160" t="s">
        <v>10617</v>
      </c>
      <c r="E9219" s="227">
        <v>43343</v>
      </c>
      <c r="F9219" s="228">
        <v>0</v>
      </c>
      <c r="G9219" s="229">
        <v>6.6699999999999995E-2</v>
      </c>
    </row>
    <row r="9220" spans="1:7" x14ac:dyDescent="0.25">
      <c r="A9220" s="160" t="s">
        <v>10609</v>
      </c>
      <c r="B9220" s="160" t="s">
        <v>10618</v>
      </c>
      <c r="E9220" s="227">
        <v>43373</v>
      </c>
      <c r="F9220" s="228">
        <v>0</v>
      </c>
      <c r="G9220" s="229">
        <v>6.6699999999999995E-2</v>
      </c>
    </row>
    <row r="9221" spans="1:7" x14ac:dyDescent="0.25">
      <c r="A9221" s="160" t="s">
        <v>10609</v>
      </c>
      <c r="B9221" s="160" t="s">
        <v>10619</v>
      </c>
      <c r="E9221" s="227">
        <v>43404</v>
      </c>
      <c r="F9221" s="228">
        <v>0</v>
      </c>
      <c r="G9221" s="229">
        <v>6.6699999999999995E-2</v>
      </c>
    </row>
    <row r="9222" spans="1:7" x14ac:dyDescent="0.25">
      <c r="A9222" s="160" t="s">
        <v>10609</v>
      </c>
      <c r="B9222" s="160" t="s">
        <v>10620</v>
      </c>
      <c r="E9222" s="227">
        <v>43434</v>
      </c>
      <c r="F9222" s="228">
        <v>0</v>
      </c>
      <c r="G9222" s="229">
        <v>6.6699999999999995E-2</v>
      </c>
    </row>
    <row r="9223" spans="1:7" x14ac:dyDescent="0.25">
      <c r="A9223" s="160" t="s">
        <v>10609</v>
      </c>
      <c r="B9223" s="160" t="s">
        <v>10621</v>
      </c>
      <c r="E9223" s="227">
        <v>43465</v>
      </c>
      <c r="F9223" s="228">
        <v>0</v>
      </c>
      <c r="G9223" s="229">
        <v>6.6699999999999995E-2</v>
      </c>
    </row>
    <row r="9224" spans="1:7" x14ac:dyDescent="0.25">
      <c r="A9224" s="160" t="s">
        <v>10622</v>
      </c>
      <c r="B9224" s="160" t="s">
        <v>10623</v>
      </c>
      <c r="E9224" s="227">
        <v>43131</v>
      </c>
      <c r="F9224" s="228">
        <v>0</v>
      </c>
      <c r="G9224" s="229">
        <v>6.6699999999999995E-2</v>
      </c>
    </row>
    <row r="9225" spans="1:7" x14ac:dyDescent="0.25">
      <c r="A9225" s="160" t="s">
        <v>10622</v>
      </c>
      <c r="B9225" s="160" t="s">
        <v>10624</v>
      </c>
      <c r="E9225" s="227">
        <v>43159</v>
      </c>
      <c r="F9225" s="228">
        <v>0</v>
      </c>
      <c r="G9225" s="229">
        <v>6.6699999999999995E-2</v>
      </c>
    </row>
    <row r="9226" spans="1:7" x14ac:dyDescent="0.25">
      <c r="A9226" s="160" t="s">
        <v>10622</v>
      </c>
      <c r="B9226" s="160" t="s">
        <v>10625</v>
      </c>
      <c r="E9226" s="227">
        <v>43190</v>
      </c>
      <c r="F9226" s="228">
        <v>0</v>
      </c>
      <c r="G9226" s="229">
        <v>6.6699999999999995E-2</v>
      </c>
    </row>
    <row r="9227" spans="1:7" x14ac:dyDescent="0.25">
      <c r="A9227" s="160" t="s">
        <v>10622</v>
      </c>
      <c r="B9227" s="160" t="s">
        <v>10626</v>
      </c>
      <c r="E9227" s="227">
        <v>43220</v>
      </c>
      <c r="F9227" s="228">
        <v>0</v>
      </c>
      <c r="G9227" s="229">
        <v>6.6699999999999995E-2</v>
      </c>
    </row>
    <row r="9228" spans="1:7" x14ac:dyDescent="0.25">
      <c r="A9228" s="160" t="s">
        <v>10622</v>
      </c>
      <c r="B9228" s="160" t="s">
        <v>10627</v>
      </c>
      <c r="E9228" s="227">
        <v>43251</v>
      </c>
      <c r="F9228" s="228">
        <v>0</v>
      </c>
      <c r="G9228" s="229">
        <v>6.6699999999999995E-2</v>
      </c>
    </row>
    <row r="9229" spans="1:7" x14ac:dyDescent="0.25">
      <c r="A9229" s="160" t="s">
        <v>10622</v>
      </c>
      <c r="B9229" s="160" t="s">
        <v>10628</v>
      </c>
      <c r="E9229" s="227">
        <v>43281</v>
      </c>
      <c r="F9229" s="228">
        <v>0</v>
      </c>
      <c r="G9229" s="229">
        <v>6.6699999999999995E-2</v>
      </c>
    </row>
    <row r="9230" spans="1:7" x14ac:dyDescent="0.25">
      <c r="A9230" s="160" t="s">
        <v>10622</v>
      </c>
      <c r="B9230" s="160" t="s">
        <v>10629</v>
      </c>
      <c r="E9230" s="227">
        <v>43312</v>
      </c>
      <c r="F9230" s="228">
        <v>0</v>
      </c>
      <c r="G9230" s="229">
        <v>6.6699999999999995E-2</v>
      </c>
    </row>
    <row r="9231" spans="1:7" x14ac:dyDescent="0.25">
      <c r="A9231" s="160" t="s">
        <v>10622</v>
      </c>
      <c r="B9231" s="160" t="s">
        <v>10630</v>
      </c>
      <c r="E9231" s="227">
        <v>43343</v>
      </c>
      <c r="F9231" s="228">
        <v>0</v>
      </c>
      <c r="G9231" s="229">
        <v>6.6699999999999995E-2</v>
      </c>
    </row>
    <row r="9232" spans="1:7" x14ac:dyDescent="0.25">
      <c r="A9232" s="160" t="s">
        <v>10622</v>
      </c>
      <c r="B9232" s="160" t="s">
        <v>10631</v>
      </c>
      <c r="E9232" s="227">
        <v>43373</v>
      </c>
      <c r="F9232" s="228">
        <v>0</v>
      </c>
      <c r="G9232" s="229">
        <v>6.6699999999999995E-2</v>
      </c>
    </row>
    <row r="9233" spans="1:7" x14ac:dyDescent="0.25">
      <c r="A9233" s="160" t="s">
        <v>10622</v>
      </c>
      <c r="B9233" s="160" t="s">
        <v>10632</v>
      </c>
      <c r="E9233" s="227">
        <v>43404</v>
      </c>
      <c r="F9233" s="228">
        <v>0</v>
      </c>
      <c r="G9233" s="229">
        <v>6.6699999999999995E-2</v>
      </c>
    </row>
    <row r="9234" spans="1:7" x14ac:dyDescent="0.25">
      <c r="A9234" s="160" t="s">
        <v>10622</v>
      </c>
      <c r="B9234" s="160" t="s">
        <v>10633</v>
      </c>
      <c r="E9234" s="227">
        <v>43434</v>
      </c>
      <c r="F9234" s="228">
        <v>0</v>
      </c>
      <c r="G9234" s="229">
        <v>6.6699999999999995E-2</v>
      </c>
    </row>
    <row r="9235" spans="1:7" x14ac:dyDescent="0.25">
      <c r="A9235" s="160" t="s">
        <v>10622</v>
      </c>
      <c r="B9235" s="160" t="s">
        <v>10634</v>
      </c>
      <c r="E9235" s="227">
        <v>43465</v>
      </c>
      <c r="F9235" s="228">
        <v>0</v>
      </c>
      <c r="G9235" s="229">
        <v>6.6699999999999995E-2</v>
      </c>
    </row>
    <row r="9236" spans="1:7" x14ac:dyDescent="0.25">
      <c r="A9236" s="160" t="s">
        <v>10635</v>
      </c>
      <c r="B9236" s="160" t="s">
        <v>10636</v>
      </c>
      <c r="E9236" s="227">
        <v>43131</v>
      </c>
      <c r="F9236" s="228">
        <v>0</v>
      </c>
      <c r="G9236" s="229">
        <v>6.6699999999999995E-2</v>
      </c>
    </row>
    <row r="9237" spans="1:7" x14ac:dyDescent="0.25">
      <c r="A9237" s="160" t="s">
        <v>10635</v>
      </c>
      <c r="B9237" s="160" t="s">
        <v>10637</v>
      </c>
      <c r="E9237" s="227">
        <v>43159</v>
      </c>
      <c r="F9237" s="228">
        <v>0</v>
      </c>
      <c r="G9237" s="229">
        <v>6.6699999999999995E-2</v>
      </c>
    </row>
    <row r="9238" spans="1:7" x14ac:dyDescent="0.25">
      <c r="A9238" s="160" t="s">
        <v>10635</v>
      </c>
      <c r="B9238" s="160" t="s">
        <v>10638</v>
      </c>
      <c r="E9238" s="227">
        <v>43190</v>
      </c>
      <c r="F9238" s="228">
        <v>0</v>
      </c>
      <c r="G9238" s="229">
        <v>6.6699999999999995E-2</v>
      </c>
    </row>
    <row r="9239" spans="1:7" x14ac:dyDescent="0.25">
      <c r="A9239" s="160" t="s">
        <v>10635</v>
      </c>
      <c r="B9239" s="160" t="s">
        <v>10639</v>
      </c>
      <c r="E9239" s="227">
        <v>43220</v>
      </c>
      <c r="F9239" s="228">
        <v>0</v>
      </c>
      <c r="G9239" s="229">
        <v>6.6699999999999995E-2</v>
      </c>
    </row>
    <row r="9240" spans="1:7" x14ac:dyDescent="0.25">
      <c r="A9240" s="160" t="s">
        <v>10635</v>
      </c>
      <c r="B9240" s="160" t="s">
        <v>10640</v>
      </c>
      <c r="E9240" s="227">
        <v>43251</v>
      </c>
      <c r="F9240" s="228">
        <v>0</v>
      </c>
      <c r="G9240" s="229">
        <v>6.6699999999999995E-2</v>
      </c>
    </row>
    <row r="9241" spans="1:7" x14ac:dyDescent="0.25">
      <c r="A9241" s="160" t="s">
        <v>10635</v>
      </c>
      <c r="B9241" s="160" t="s">
        <v>10641</v>
      </c>
      <c r="E9241" s="227">
        <v>43281</v>
      </c>
      <c r="F9241" s="228">
        <v>0</v>
      </c>
      <c r="G9241" s="229">
        <v>6.6699999999999995E-2</v>
      </c>
    </row>
    <row r="9242" spans="1:7" x14ac:dyDescent="0.25">
      <c r="A9242" s="160" t="s">
        <v>10635</v>
      </c>
      <c r="B9242" s="160" t="s">
        <v>10642</v>
      </c>
      <c r="E9242" s="227">
        <v>43312</v>
      </c>
      <c r="F9242" s="228">
        <v>0</v>
      </c>
      <c r="G9242" s="229">
        <v>6.6699999999999995E-2</v>
      </c>
    </row>
    <row r="9243" spans="1:7" x14ac:dyDescent="0.25">
      <c r="A9243" s="160" t="s">
        <v>10635</v>
      </c>
      <c r="B9243" s="160" t="s">
        <v>10643</v>
      </c>
      <c r="E9243" s="227">
        <v>43343</v>
      </c>
      <c r="F9243" s="228">
        <v>0</v>
      </c>
      <c r="G9243" s="229">
        <v>6.6699999999999995E-2</v>
      </c>
    </row>
    <row r="9244" spans="1:7" x14ac:dyDescent="0.25">
      <c r="A9244" s="160" t="s">
        <v>10635</v>
      </c>
      <c r="B9244" s="160" t="s">
        <v>10644</v>
      </c>
      <c r="E9244" s="227">
        <v>43373</v>
      </c>
      <c r="F9244" s="228">
        <v>0</v>
      </c>
      <c r="G9244" s="229">
        <v>6.6699999999999995E-2</v>
      </c>
    </row>
    <row r="9245" spans="1:7" x14ac:dyDescent="0.25">
      <c r="A9245" s="160" t="s">
        <v>10635</v>
      </c>
      <c r="B9245" s="160" t="s">
        <v>10645</v>
      </c>
      <c r="E9245" s="227">
        <v>43404</v>
      </c>
      <c r="F9245" s="228">
        <v>0</v>
      </c>
      <c r="G9245" s="229">
        <v>6.6699999999999995E-2</v>
      </c>
    </row>
    <row r="9246" spans="1:7" x14ac:dyDescent="0.25">
      <c r="A9246" s="160" t="s">
        <v>10635</v>
      </c>
      <c r="B9246" s="160" t="s">
        <v>10646</v>
      </c>
      <c r="E9246" s="227">
        <v>43434</v>
      </c>
      <c r="F9246" s="228">
        <v>0</v>
      </c>
      <c r="G9246" s="229">
        <v>6.6699999999999995E-2</v>
      </c>
    </row>
    <row r="9247" spans="1:7" x14ac:dyDescent="0.25">
      <c r="A9247" s="160" t="s">
        <v>10635</v>
      </c>
      <c r="B9247" s="160" t="s">
        <v>10647</v>
      </c>
      <c r="E9247" s="227">
        <v>43465</v>
      </c>
      <c r="F9247" s="228">
        <v>0</v>
      </c>
      <c r="G9247" s="229">
        <v>6.6699999999999995E-2</v>
      </c>
    </row>
    <row r="9248" spans="1:7" x14ac:dyDescent="0.25">
      <c r="A9248" s="160" t="s">
        <v>10648</v>
      </c>
      <c r="B9248" s="160" t="s">
        <v>10649</v>
      </c>
      <c r="E9248" s="227">
        <v>43131</v>
      </c>
      <c r="F9248" s="228">
        <v>0</v>
      </c>
      <c r="G9248" s="229">
        <v>6.6699999999999995E-2</v>
      </c>
    </row>
    <row r="9249" spans="1:7" x14ac:dyDescent="0.25">
      <c r="A9249" s="160" t="s">
        <v>10648</v>
      </c>
      <c r="B9249" s="160" t="s">
        <v>10650</v>
      </c>
      <c r="E9249" s="227">
        <v>43159</v>
      </c>
      <c r="F9249" s="228">
        <v>0</v>
      </c>
      <c r="G9249" s="229">
        <v>6.6699999999999995E-2</v>
      </c>
    </row>
    <row r="9250" spans="1:7" x14ac:dyDescent="0.25">
      <c r="A9250" s="160" t="s">
        <v>10648</v>
      </c>
      <c r="B9250" s="160" t="s">
        <v>10651</v>
      </c>
      <c r="E9250" s="227">
        <v>43190</v>
      </c>
      <c r="F9250" s="228">
        <v>0</v>
      </c>
      <c r="G9250" s="229">
        <v>6.6699999999999995E-2</v>
      </c>
    </row>
    <row r="9251" spans="1:7" x14ac:dyDescent="0.25">
      <c r="A9251" s="160" t="s">
        <v>10648</v>
      </c>
      <c r="B9251" s="160" t="s">
        <v>10652</v>
      </c>
      <c r="E9251" s="227">
        <v>43220</v>
      </c>
      <c r="F9251" s="228">
        <v>0</v>
      </c>
      <c r="G9251" s="229">
        <v>6.6699999999999995E-2</v>
      </c>
    </row>
    <row r="9252" spans="1:7" x14ac:dyDescent="0.25">
      <c r="A9252" s="160" t="s">
        <v>10648</v>
      </c>
      <c r="B9252" s="160" t="s">
        <v>10653</v>
      </c>
      <c r="E9252" s="227">
        <v>43251</v>
      </c>
      <c r="F9252" s="228">
        <v>0</v>
      </c>
      <c r="G9252" s="229">
        <v>6.6699999999999995E-2</v>
      </c>
    </row>
    <row r="9253" spans="1:7" x14ac:dyDescent="0.25">
      <c r="A9253" s="160" t="s">
        <v>10648</v>
      </c>
      <c r="B9253" s="160" t="s">
        <v>10654</v>
      </c>
      <c r="E9253" s="227">
        <v>43281</v>
      </c>
      <c r="F9253" s="228">
        <v>0</v>
      </c>
      <c r="G9253" s="229">
        <v>6.6699999999999995E-2</v>
      </c>
    </row>
    <row r="9254" spans="1:7" x14ac:dyDescent="0.25">
      <c r="A9254" s="160" t="s">
        <v>10648</v>
      </c>
      <c r="B9254" s="160" t="s">
        <v>10655</v>
      </c>
      <c r="E9254" s="227">
        <v>43312</v>
      </c>
      <c r="F9254" s="228">
        <v>0</v>
      </c>
      <c r="G9254" s="229">
        <v>6.6699999999999995E-2</v>
      </c>
    </row>
    <row r="9255" spans="1:7" x14ac:dyDescent="0.25">
      <c r="A9255" s="160" t="s">
        <v>10648</v>
      </c>
      <c r="B9255" s="160" t="s">
        <v>10656</v>
      </c>
      <c r="E9255" s="227">
        <v>43343</v>
      </c>
      <c r="F9255" s="228">
        <v>0</v>
      </c>
      <c r="G9255" s="229">
        <v>6.6699999999999995E-2</v>
      </c>
    </row>
    <row r="9256" spans="1:7" x14ac:dyDescent="0.25">
      <c r="A9256" s="160" t="s">
        <v>10648</v>
      </c>
      <c r="B9256" s="160" t="s">
        <v>10657</v>
      </c>
      <c r="E9256" s="227">
        <v>43373</v>
      </c>
      <c r="F9256" s="228">
        <v>0</v>
      </c>
      <c r="G9256" s="229">
        <v>6.6699999999999995E-2</v>
      </c>
    </row>
    <row r="9257" spans="1:7" x14ac:dyDescent="0.25">
      <c r="A9257" s="160" t="s">
        <v>10648</v>
      </c>
      <c r="B9257" s="160" t="s">
        <v>10658</v>
      </c>
      <c r="E9257" s="227">
        <v>43404</v>
      </c>
      <c r="F9257" s="228">
        <v>0</v>
      </c>
      <c r="G9257" s="229">
        <v>6.6699999999999995E-2</v>
      </c>
    </row>
    <row r="9258" spans="1:7" x14ac:dyDescent="0.25">
      <c r="A9258" s="160" t="s">
        <v>10648</v>
      </c>
      <c r="B9258" s="160" t="s">
        <v>10659</v>
      </c>
      <c r="E9258" s="227">
        <v>43434</v>
      </c>
      <c r="F9258" s="228">
        <v>0</v>
      </c>
      <c r="G9258" s="229">
        <v>6.6699999999999995E-2</v>
      </c>
    </row>
    <row r="9259" spans="1:7" x14ac:dyDescent="0.25">
      <c r="A9259" s="160" t="s">
        <v>10648</v>
      </c>
      <c r="B9259" s="160" t="s">
        <v>10660</v>
      </c>
      <c r="E9259" s="227">
        <v>43465</v>
      </c>
      <c r="F9259" s="228">
        <v>0</v>
      </c>
      <c r="G9259" s="229">
        <v>6.6699999999999995E-2</v>
      </c>
    </row>
    <row r="9260" spans="1:7" x14ac:dyDescent="0.25">
      <c r="A9260" s="160" t="s">
        <v>10661</v>
      </c>
      <c r="B9260" s="160" t="s">
        <v>10662</v>
      </c>
      <c r="E9260" s="227">
        <v>43131</v>
      </c>
      <c r="F9260" s="228">
        <v>0</v>
      </c>
      <c r="G9260" s="229">
        <v>6.6699999999999995E-2</v>
      </c>
    </row>
    <row r="9261" spans="1:7" x14ac:dyDescent="0.25">
      <c r="A9261" s="160" t="s">
        <v>10661</v>
      </c>
      <c r="B9261" s="160" t="s">
        <v>10663</v>
      </c>
      <c r="E9261" s="227">
        <v>43159</v>
      </c>
      <c r="F9261" s="228">
        <v>0</v>
      </c>
      <c r="G9261" s="229">
        <v>6.6699999999999995E-2</v>
      </c>
    </row>
    <row r="9262" spans="1:7" x14ac:dyDescent="0.25">
      <c r="A9262" s="160" t="s">
        <v>10661</v>
      </c>
      <c r="B9262" s="160" t="s">
        <v>10664</v>
      </c>
      <c r="E9262" s="227">
        <v>43190</v>
      </c>
      <c r="F9262" s="228">
        <v>0</v>
      </c>
      <c r="G9262" s="229">
        <v>6.6699999999999995E-2</v>
      </c>
    </row>
    <row r="9263" spans="1:7" x14ac:dyDescent="0.25">
      <c r="A9263" s="160" t="s">
        <v>10661</v>
      </c>
      <c r="B9263" s="160" t="s">
        <v>10665</v>
      </c>
      <c r="E9263" s="227">
        <v>43220</v>
      </c>
      <c r="F9263" s="228">
        <v>0</v>
      </c>
      <c r="G9263" s="229">
        <v>6.6699999999999995E-2</v>
      </c>
    </row>
    <row r="9264" spans="1:7" x14ac:dyDescent="0.25">
      <c r="A9264" s="160" t="s">
        <v>10661</v>
      </c>
      <c r="B9264" s="160" t="s">
        <v>10666</v>
      </c>
      <c r="E9264" s="227">
        <v>43251</v>
      </c>
      <c r="F9264" s="228">
        <v>0</v>
      </c>
      <c r="G9264" s="229">
        <v>6.6699999999999995E-2</v>
      </c>
    </row>
    <row r="9265" spans="1:7" x14ac:dyDescent="0.25">
      <c r="A9265" s="160" t="s">
        <v>10661</v>
      </c>
      <c r="B9265" s="160" t="s">
        <v>10667</v>
      </c>
      <c r="E9265" s="227">
        <v>43281</v>
      </c>
      <c r="F9265" s="228">
        <v>0</v>
      </c>
      <c r="G9265" s="229">
        <v>6.6699999999999995E-2</v>
      </c>
    </row>
    <row r="9266" spans="1:7" x14ac:dyDescent="0.25">
      <c r="A9266" s="160" t="s">
        <v>10661</v>
      </c>
      <c r="B9266" s="160" t="s">
        <v>10668</v>
      </c>
      <c r="E9266" s="227">
        <v>43312</v>
      </c>
      <c r="F9266" s="228">
        <v>0</v>
      </c>
      <c r="G9266" s="229">
        <v>6.6699999999999995E-2</v>
      </c>
    </row>
    <row r="9267" spans="1:7" x14ac:dyDescent="0.25">
      <c r="A9267" s="160" t="s">
        <v>10661</v>
      </c>
      <c r="B9267" s="160" t="s">
        <v>10669</v>
      </c>
      <c r="E9267" s="227">
        <v>43343</v>
      </c>
      <c r="F9267" s="228">
        <v>0</v>
      </c>
      <c r="G9267" s="229">
        <v>6.6699999999999995E-2</v>
      </c>
    </row>
    <row r="9268" spans="1:7" x14ac:dyDescent="0.25">
      <c r="A9268" s="160" t="s">
        <v>10661</v>
      </c>
      <c r="B9268" s="160" t="s">
        <v>10670</v>
      </c>
      <c r="E9268" s="227">
        <v>43373</v>
      </c>
      <c r="F9268" s="228">
        <v>0</v>
      </c>
      <c r="G9268" s="229">
        <v>6.6699999999999995E-2</v>
      </c>
    </row>
    <row r="9269" spans="1:7" x14ac:dyDescent="0.25">
      <c r="A9269" s="160" t="s">
        <v>10661</v>
      </c>
      <c r="B9269" s="160" t="s">
        <v>10671</v>
      </c>
      <c r="E9269" s="227">
        <v>43404</v>
      </c>
      <c r="F9269" s="228">
        <v>0</v>
      </c>
      <c r="G9269" s="229">
        <v>6.6699999999999995E-2</v>
      </c>
    </row>
    <row r="9270" spans="1:7" x14ac:dyDescent="0.25">
      <c r="A9270" s="160" t="s">
        <v>10661</v>
      </c>
      <c r="B9270" s="160" t="s">
        <v>10672</v>
      </c>
      <c r="E9270" s="227">
        <v>43434</v>
      </c>
      <c r="F9270" s="228">
        <v>0</v>
      </c>
      <c r="G9270" s="229">
        <v>6.6699999999999995E-2</v>
      </c>
    </row>
    <row r="9271" spans="1:7" x14ac:dyDescent="0.25">
      <c r="A9271" s="160" t="s">
        <v>10661</v>
      </c>
      <c r="B9271" s="160" t="s">
        <v>10673</v>
      </c>
      <c r="E9271" s="227">
        <v>43465</v>
      </c>
      <c r="F9271" s="228">
        <v>0</v>
      </c>
      <c r="G9271" s="229">
        <v>6.6699999999999995E-2</v>
      </c>
    </row>
    <row r="9272" spans="1:7" x14ac:dyDescent="0.25">
      <c r="A9272" s="160" t="s">
        <v>10674</v>
      </c>
      <c r="B9272" s="160" t="s">
        <v>10675</v>
      </c>
      <c r="E9272" s="227">
        <v>43131</v>
      </c>
      <c r="F9272" s="228">
        <v>0</v>
      </c>
      <c r="G9272" s="229">
        <v>6.6699999999999995E-2</v>
      </c>
    </row>
    <row r="9273" spans="1:7" x14ac:dyDescent="0.25">
      <c r="A9273" s="160" t="s">
        <v>10674</v>
      </c>
      <c r="B9273" s="160" t="s">
        <v>10676</v>
      </c>
      <c r="E9273" s="227">
        <v>43159</v>
      </c>
      <c r="F9273" s="228">
        <v>0</v>
      </c>
      <c r="G9273" s="229">
        <v>6.6699999999999995E-2</v>
      </c>
    </row>
    <row r="9274" spans="1:7" x14ac:dyDescent="0.25">
      <c r="A9274" s="160" t="s">
        <v>10674</v>
      </c>
      <c r="B9274" s="160" t="s">
        <v>10677</v>
      </c>
      <c r="E9274" s="227">
        <v>43190</v>
      </c>
      <c r="F9274" s="228">
        <v>0</v>
      </c>
      <c r="G9274" s="229">
        <v>6.6699999999999995E-2</v>
      </c>
    </row>
    <row r="9275" spans="1:7" x14ac:dyDescent="0.25">
      <c r="A9275" s="160" t="s">
        <v>10674</v>
      </c>
      <c r="B9275" s="160" t="s">
        <v>10678</v>
      </c>
      <c r="E9275" s="227">
        <v>43220</v>
      </c>
      <c r="F9275" s="228">
        <v>0</v>
      </c>
      <c r="G9275" s="229">
        <v>6.6699999999999995E-2</v>
      </c>
    </row>
    <row r="9276" spans="1:7" x14ac:dyDescent="0.25">
      <c r="A9276" s="160" t="s">
        <v>10674</v>
      </c>
      <c r="B9276" s="160" t="s">
        <v>10679</v>
      </c>
      <c r="E9276" s="227">
        <v>43251</v>
      </c>
      <c r="F9276" s="228">
        <v>0</v>
      </c>
      <c r="G9276" s="229">
        <v>6.6699999999999995E-2</v>
      </c>
    </row>
    <row r="9277" spans="1:7" x14ac:dyDescent="0.25">
      <c r="A9277" s="160" t="s">
        <v>10674</v>
      </c>
      <c r="B9277" s="160" t="s">
        <v>10680</v>
      </c>
      <c r="E9277" s="227">
        <v>43281</v>
      </c>
      <c r="F9277" s="228">
        <v>0</v>
      </c>
      <c r="G9277" s="229">
        <v>6.6699999999999995E-2</v>
      </c>
    </row>
    <row r="9278" spans="1:7" x14ac:dyDescent="0.25">
      <c r="A9278" s="160" t="s">
        <v>10674</v>
      </c>
      <c r="B9278" s="160" t="s">
        <v>10681</v>
      </c>
      <c r="E9278" s="227">
        <v>43312</v>
      </c>
      <c r="F9278" s="228">
        <v>0</v>
      </c>
      <c r="G9278" s="229">
        <v>6.6699999999999995E-2</v>
      </c>
    </row>
    <row r="9279" spans="1:7" x14ac:dyDescent="0.25">
      <c r="A9279" s="160" t="s">
        <v>10674</v>
      </c>
      <c r="B9279" s="160" t="s">
        <v>10682</v>
      </c>
      <c r="E9279" s="227">
        <v>43343</v>
      </c>
      <c r="F9279" s="228">
        <v>0</v>
      </c>
      <c r="G9279" s="229">
        <v>6.6699999999999995E-2</v>
      </c>
    </row>
    <row r="9280" spans="1:7" x14ac:dyDescent="0.25">
      <c r="A9280" s="160" t="s">
        <v>10674</v>
      </c>
      <c r="B9280" s="160" t="s">
        <v>10683</v>
      </c>
      <c r="E9280" s="227">
        <v>43373</v>
      </c>
      <c r="F9280" s="228">
        <v>0</v>
      </c>
      <c r="G9280" s="229">
        <v>6.6699999999999995E-2</v>
      </c>
    </row>
    <row r="9281" spans="1:7" x14ac:dyDescent="0.25">
      <c r="A9281" s="160" t="s">
        <v>10674</v>
      </c>
      <c r="B9281" s="160" t="s">
        <v>10684</v>
      </c>
      <c r="E9281" s="227">
        <v>43404</v>
      </c>
      <c r="F9281" s="228">
        <v>0</v>
      </c>
      <c r="G9281" s="229">
        <v>6.6699999999999995E-2</v>
      </c>
    </row>
    <row r="9282" spans="1:7" x14ac:dyDescent="0.25">
      <c r="A9282" s="160" t="s">
        <v>10674</v>
      </c>
      <c r="B9282" s="160" t="s">
        <v>10685</v>
      </c>
      <c r="E9282" s="227">
        <v>43434</v>
      </c>
      <c r="F9282" s="228">
        <v>0</v>
      </c>
      <c r="G9282" s="229">
        <v>6.6699999999999995E-2</v>
      </c>
    </row>
    <row r="9283" spans="1:7" x14ac:dyDescent="0.25">
      <c r="A9283" s="160" t="s">
        <v>10674</v>
      </c>
      <c r="B9283" s="160" t="s">
        <v>10686</v>
      </c>
      <c r="E9283" s="227">
        <v>43465</v>
      </c>
      <c r="F9283" s="228">
        <v>0</v>
      </c>
      <c r="G9283" s="229">
        <v>6.6699999999999995E-2</v>
      </c>
    </row>
    <row r="9284" spans="1:7" x14ac:dyDescent="0.25">
      <c r="A9284" s="160" t="s">
        <v>10687</v>
      </c>
      <c r="B9284" s="160" t="s">
        <v>10688</v>
      </c>
      <c r="E9284" s="227">
        <v>43131</v>
      </c>
      <c r="F9284" s="228">
        <v>0</v>
      </c>
      <c r="G9284" s="229">
        <v>6.6699999999999995E-2</v>
      </c>
    </row>
    <row r="9285" spans="1:7" x14ac:dyDescent="0.25">
      <c r="A9285" s="160" t="s">
        <v>10687</v>
      </c>
      <c r="B9285" s="160" t="s">
        <v>10689</v>
      </c>
      <c r="E9285" s="227">
        <v>43159</v>
      </c>
      <c r="F9285" s="228">
        <v>0</v>
      </c>
      <c r="G9285" s="229">
        <v>6.6699999999999995E-2</v>
      </c>
    </row>
    <row r="9286" spans="1:7" x14ac:dyDescent="0.25">
      <c r="A9286" s="160" t="s">
        <v>10687</v>
      </c>
      <c r="B9286" s="160" t="s">
        <v>10690</v>
      </c>
      <c r="E9286" s="227">
        <v>43190</v>
      </c>
      <c r="F9286" s="228">
        <v>0</v>
      </c>
      <c r="G9286" s="229">
        <v>6.6699999999999995E-2</v>
      </c>
    </row>
    <row r="9287" spans="1:7" x14ac:dyDescent="0.25">
      <c r="A9287" s="160" t="s">
        <v>10687</v>
      </c>
      <c r="B9287" s="160" t="s">
        <v>10691</v>
      </c>
      <c r="E9287" s="227">
        <v>43220</v>
      </c>
      <c r="F9287" s="228">
        <v>0</v>
      </c>
      <c r="G9287" s="229">
        <v>6.6699999999999995E-2</v>
      </c>
    </row>
    <row r="9288" spans="1:7" x14ac:dyDescent="0.25">
      <c r="A9288" s="160" t="s">
        <v>10687</v>
      </c>
      <c r="B9288" s="160" t="s">
        <v>10692</v>
      </c>
      <c r="E9288" s="227">
        <v>43251</v>
      </c>
      <c r="F9288" s="228">
        <v>0</v>
      </c>
      <c r="G9288" s="229">
        <v>6.6699999999999995E-2</v>
      </c>
    </row>
    <row r="9289" spans="1:7" x14ac:dyDescent="0.25">
      <c r="A9289" s="160" t="s">
        <v>10687</v>
      </c>
      <c r="B9289" s="160" t="s">
        <v>10693</v>
      </c>
      <c r="E9289" s="227">
        <v>43281</v>
      </c>
      <c r="F9289" s="228">
        <v>0</v>
      </c>
      <c r="G9289" s="229">
        <v>6.6699999999999995E-2</v>
      </c>
    </row>
    <row r="9290" spans="1:7" x14ac:dyDescent="0.25">
      <c r="A9290" s="160" t="s">
        <v>10687</v>
      </c>
      <c r="B9290" s="160" t="s">
        <v>10694</v>
      </c>
      <c r="E9290" s="227">
        <v>43312</v>
      </c>
      <c r="F9290" s="228">
        <v>0</v>
      </c>
      <c r="G9290" s="229">
        <v>6.6699999999999995E-2</v>
      </c>
    </row>
    <row r="9291" spans="1:7" x14ac:dyDescent="0.25">
      <c r="A9291" s="160" t="s">
        <v>10687</v>
      </c>
      <c r="B9291" s="160" t="s">
        <v>10695</v>
      </c>
      <c r="E9291" s="227">
        <v>43343</v>
      </c>
      <c r="F9291" s="228">
        <v>0</v>
      </c>
      <c r="G9291" s="229">
        <v>6.6699999999999995E-2</v>
      </c>
    </row>
    <row r="9292" spans="1:7" x14ac:dyDescent="0.25">
      <c r="A9292" s="160" t="s">
        <v>10687</v>
      </c>
      <c r="B9292" s="160" t="s">
        <v>10696</v>
      </c>
      <c r="E9292" s="227">
        <v>43373</v>
      </c>
      <c r="F9292" s="228">
        <v>0</v>
      </c>
      <c r="G9292" s="229">
        <v>6.6699999999999995E-2</v>
      </c>
    </row>
    <row r="9293" spans="1:7" x14ac:dyDescent="0.25">
      <c r="A9293" s="160" t="s">
        <v>10687</v>
      </c>
      <c r="B9293" s="160" t="s">
        <v>10697</v>
      </c>
      <c r="E9293" s="227">
        <v>43404</v>
      </c>
      <c r="F9293" s="228">
        <v>0</v>
      </c>
      <c r="G9293" s="229">
        <v>6.6699999999999995E-2</v>
      </c>
    </row>
    <row r="9294" spans="1:7" x14ac:dyDescent="0.25">
      <c r="A9294" s="160" t="s">
        <v>10687</v>
      </c>
      <c r="B9294" s="160" t="s">
        <v>10698</v>
      </c>
      <c r="E9294" s="227">
        <v>43434</v>
      </c>
      <c r="F9294" s="228">
        <v>0</v>
      </c>
      <c r="G9294" s="229">
        <v>6.6699999999999995E-2</v>
      </c>
    </row>
    <row r="9295" spans="1:7" x14ac:dyDescent="0.25">
      <c r="A9295" s="160" t="s">
        <v>10687</v>
      </c>
      <c r="B9295" s="160" t="s">
        <v>10699</v>
      </c>
      <c r="E9295" s="227">
        <v>43465</v>
      </c>
      <c r="F9295" s="228">
        <v>0</v>
      </c>
      <c r="G9295" s="229">
        <v>6.6699999999999995E-2</v>
      </c>
    </row>
    <row r="9296" spans="1:7" x14ac:dyDescent="0.25">
      <c r="A9296" s="160" t="s">
        <v>10700</v>
      </c>
      <c r="B9296" s="160" t="s">
        <v>10701</v>
      </c>
      <c r="E9296" s="227">
        <v>43131</v>
      </c>
      <c r="F9296" s="228">
        <v>0</v>
      </c>
      <c r="G9296" s="229">
        <v>6.6699999999999995E-2</v>
      </c>
    </row>
    <row r="9297" spans="1:7" x14ac:dyDescent="0.25">
      <c r="A9297" s="160" t="s">
        <v>10700</v>
      </c>
      <c r="B9297" s="160" t="s">
        <v>10702</v>
      </c>
      <c r="E9297" s="227">
        <v>43159</v>
      </c>
      <c r="F9297" s="228">
        <v>0</v>
      </c>
      <c r="G9297" s="229">
        <v>6.6699999999999995E-2</v>
      </c>
    </row>
    <row r="9298" spans="1:7" x14ac:dyDescent="0.25">
      <c r="A9298" s="160" t="s">
        <v>10700</v>
      </c>
      <c r="B9298" s="160" t="s">
        <v>10703</v>
      </c>
      <c r="E9298" s="227">
        <v>43190</v>
      </c>
      <c r="F9298" s="228">
        <v>0</v>
      </c>
      <c r="G9298" s="229">
        <v>6.6699999999999995E-2</v>
      </c>
    </row>
    <row r="9299" spans="1:7" x14ac:dyDescent="0.25">
      <c r="A9299" s="160" t="s">
        <v>10700</v>
      </c>
      <c r="B9299" s="160" t="s">
        <v>10704</v>
      </c>
      <c r="E9299" s="227">
        <v>43220</v>
      </c>
      <c r="F9299" s="228">
        <v>0</v>
      </c>
      <c r="G9299" s="229">
        <v>6.6699999999999995E-2</v>
      </c>
    </row>
    <row r="9300" spans="1:7" x14ac:dyDescent="0.25">
      <c r="A9300" s="160" t="s">
        <v>10700</v>
      </c>
      <c r="B9300" s="160" t="s">
        <v>10705</v>
      </c>
      <c r="E9300" s="227">
        <v>43251</v>
      </c>
      <c r="F9300" s="228">
        <v>0</v>
      </c>
      <c r="G9300" s="229">
        <v>6.6699999999999995E-2</v>
      </c>
    </row>
    <row r="9301" spans="1:7" x14ac:dyDescent="0.25">
      <c r="A9301" s="160" t="s">
        <v>10700</v>
      </c>
      <c r="B9301" s="160" t="s">
        <v>10706</v>
      </c>
      <c r="E9301" s="227">
        <v>43281</v>
      </c>
      <c r="F9301" s="228">
        <v>0</v>
      </c>
      <c r="G9301" s="229">
        <v>6.6699999999999995E-2</v>
      </c>
    </row>
    <row r="9302" spans="1:7" x14ac:dyDescent="0.25">
      <c r="A9302" s="160" t="s">
        <v>10700</v>
      </c>
      <c r="B9302" s="160" t="s">
        <v>10707</v>
      </c>
      <c r="E9302" s="227">
        <v>43312</v>
      </c>
      <c r="F9302" s="228">
        <v>0</v>
      </c>
      <c r="G9302" s="229">
        <v>6.6699999999999995E-2</v>
      </c>
    </row>
    <row r="9303" spans="1:7" x14ac:dyDescent="0.25">
      <c r="A9303" s="160" t="s">
        <v>10700</v>
      </c>
      <c r="B9303" s="160" t="s">
        <v>10708</v>
      </c>
      <c r="E9303" s="227">
        <v>43343</v>
      </c>
      <c r="F9303" s="228">
        <v>0</v>
      </c>
      <c r="G9303" s="229">
        <v>6.6699999999999995E-2</v>
      </c>
    </row>
    <row r="9304" spans="1:7" x14ac:dyDescent="0.25">
      <c r="A9304" s="160" t="s">
        <v>10700</v>
      </c>
      <c r="B9304" s="160" t="s">
        <v>10709</v>
      </c>
      <c r="E9304" s="227">
        <v>43373</v>
      </c>
      <c r="F9304" s="228">
        <v>0</v>
      </c>
      <c r="G9304" s="229">
        <v>6.6699999999999995E-2</v>
      </c>
    </row>
    <row r="9305" spans="1:7" x14ac:dyDescent="0.25">
      <c r="A9305" s="160" t="s">
        <v>10700</v>
      </c>
      <c r="B9305" s="160" t="s">
        <v>10710</v>
      </c>
      <c r="E9305" s="227">
        <v>43404</v>
      </c>
      <c r="F9305" s="228">
        <v>0</v>
      </c>
      <c r="G9305" s="229">
        <v>6.6699999999999995E-2</v>
      </c>
    </row>
    <row r="9306" spans="1:7" x14ac:dyDescent="0.25">
      <c r="A9306" s="160" t="s">
        <v>10700</v>
      </c>
      <c r="B9306" s="160" t="s">
        <v>10711</v>
      </c>
      <c r="E9306" s="227">
        <v>43434</v>
      </c>
      <c r="F9306" s="228">
        <v>0</v>
      </c>
      <c r="G9306" s="229">
        <v>6.6699999999999995E-2</v>
      </c>
    </row>
    <row r="9307" spans="1:7" x14ac:dyDescent="0.25">
      <c r="A9307" s="160" t="s">
        <v>10700</v>
      </c>
      <c r="B9307" s="160" t="s">
        <v>10712</v>
      </c>
      <c r="E9307" s="227">
        <v>43465</v>
      </c>
      <c r="F9307" s="228">
        <v>0</v>
      </c>
      <c r="G9307" s="229">
        <v>6.6699999999999995E-2</v>
      </c>
    </row>
    <row r="9308" spans="1:7" x14ac:dyDescent="0.25">
      <c r="A9308" s="160" t="s">
        <v>10713</v>
      </c>
      <c r="B9308" s="160" t="s">
        <v>10714</v>
      </c>
      <c r="E9308" s="227">
        <v>43131</v>
      </c>
      <c r="F9308" s="228">
        <v>0</v>
      </c>
      <c r="G9308" s="229">
        <v>6.6699999999999995E-2</v>
      </c>
    </row>
    <row r="9309" spans="1:7" x14ac:dyDescent="0.25">
      <c r="A9309" s="160" t="s">
        <v>10713</v>
      </c>
      <c r="B9309" s="160" t="s">
        <v>10715</v>
      </c>
      <c r="E9309" s="227">
        <v>43159</v>
      </c>
      <c r="F9309" s="228">
        <v>0</v>
      </c>
      <c r="G9309" s="229">
        <v>6.6699999999999995E-2</v>
      </c>
    </row>
    <row r="9310" spans="1:7" x14ac:dyDescent="0.25">
      <c r="A9310" s="160" t="s">
        <v>10713</v>
      </c>
      <c r="B9310" s="160" t="s">
        <v>10716</v>
      </c>
      <c r="E9310" s="227">
        <v>43190</v>
      </c>
      <c r="F9310" s="228">
        <v>0</v>
      </c>
      <c r="G9310" s="229">
        <v>6.6699999999999995E-2</v>
      </c>
    </row>
    <row r="9311" spans="1:7" x14ac:dyDescent="0.25">
      <c r="A9311" s="160" t="s">
        <v>10713</v>
      </c>
      <c r="B9311" s="160" t="s">
        <v>10717</v>
      </c>
      <c r="E9311" s="227">
        <v>43220</v>
      </c>
      <c r="F9311" s="228">
        <v>0</v>
      </c>
      <c r="G9311" s="229">
        <v>6.6699999999999995E-2</v>
      </c>
    </row>
    <row r="9312" spans="1:7" x14ac:dyDescent="0.25">
      <c r="A9312" s="160" t="s">
        <v>10713</v>
      </c>
      <c r="B9312" s="160" t="s">
        <v>10718</v>
      </c>
      <c r="E9312" s="227">
        <v>43251</v>
      </c>
      <c r="F9312" s="228">
        <v>0</v>
      </c>
      <c r="G9312" s="229">
        <v>6.6699999999999995E-2</v>
      </c>
    </row>
    <row r="9313" spans="1:7" x14ac:dyDescent="0.25">
      <c r="A9313" s="160" t="s">
        <v>10713</v>
      </c>
      <c r="B9313" s="160" t="s">
        <v>10719</v>
      </c>
      <c r="E9313" s="227">
        <v>43281</v>
      </c>
      <c r="F9313" s="228">
        <v>0</v>
      </c>
      <c r="G9313" s="229">
        <v>6.6699999999999995E-2</v>
      </c>
    </row>
    <row r="9314" spans="1:7" x14ac:dyDescent="0.25">
      <c r="A9314" s="160" t="s">
        <v>10713</v>
      </c>
      <c r="B9314" s="160" t="s">
        <v>10720</v>
      </c>
      <c r="E9314" s="227">
        <v>43312</v>
      </c>
      <c r="F9314" s="228">
        <v>0</v>
      </c>
      <c r="G9314" s="229">
        <v>6.6699999999999995E-2</v>
      </c>
    </row>
    <row r="9315" spans="1:7" x14ac:dyDescent="0.25">
      <c r="A9315" s="160" t="s">
        <v>10713</v>
      </c>
      <c r="B9315" s="160" t="s">
        <v>10721</v>
      </c>
      <c r="E9315" s="227">
        <v>43343</v>
      </c>
      <c r="F9315" s="228">
        <v>0</v>
      </c>
      <c r="G9315" s="229">
        <v>6.6699999999999995E-2</v>
      </c>
    </row>
    <row r="9316" spans="1:7" x14ac:dyDescent="0.25">
      <c r="A9316" s="160" t="s">
        <v>10713</v>
      </c>
      <c r="B9316" s="160" t="s">
        <v>10722</v>
      </c>
      <c r="E9316" s="227">
        <v>43373</v>
      </c>
      <c r="F9316" s="228">
        <v>0</v>
      </c>
      <c r="G9316" s="229">
        <v>6.6699999999999995E-2</v>
      </c>
    </row>
    <row r="9317" spans="1:7" x14ac:dyDescent="0.25">
      <c r="A9317" s="160" t="s">
        <v>10713</v>
      </c>
      <c r="B9317" s="160" t="s">
        <v>10723</v>
      </c>
      <c r="E9317" s="227">
        <v>43404</v>
      </c>
      <c r="F9317" s="228">
        <v>0</v>
      </c>
      <c r="G9317" s="229">
        <v>6.6699999999999995E-2</v>
      </c>
    </row>
    <row r="9318" spans="1:7" x14ac:dyDescent="0.25">
      <c r="A9318" s="160" t="s">
        <v>10713</v>
      </c>
      <c r="B9318" s="160" t="s">
        <v>10724</v>
      </c>
      <c r="E9318" s="227">
        <v>43434</v>
      </c>
      <c r="F9318" s="228">
        <v>0</v>
      </c>
      <c r="G9318" s="229">
        <v>6.6699999999999995E-2</v>
      </c>
    </row>
    <row r="9319" spans="1:7" x14ac:dyDescent="0.25">
      <c r="A9319" s="160" t="s">
        <v>10713</v>
      </c>
      <c r="B9319" s="160" t="s">
        <v>10725</v>
      </c>
      <c r="E9319" s="227">
        <v>43465</v>
      </c>
      <c r="F9319" s="228">
        <v>0</v>
      </c>
      <c r="G9319" s="229">
        <v>6.6699999999999995E-2</v>
      </c>
    </row>
    <row r="9320" spans="1:7" x14ac:dyDescent="0.25">
      <c r="A9320" s="160" t="s">
        <v>10726</v>
      </c>
      <c r="B9320" s="160" t="s">
        <v>10727</v>
      </c>
      <c r="E9320" s="227">
        <v>43131</v>
      </c>
      <c r="F9320" s="228">
        <v>56416713.539999999</v>
      </c>
      <c r="G9320" s="229">
        <v>6.6699999999999995E-2</v>
      </c>
    </row>
    <row r="9321" spans="1:7" x14ac:dyDescent="0.25">
      <c r="A9321" s="160" t="s">
        <v>10726</v>
      </c>
      <c r="B9321" s="160" t="s">
        <v>10728</v>
      </c>
      <c r="E9321" s="227">
        <v>43159</v>
      </c>
      <c r="F9321" s="228">
        <v>56683841.530000001</v>
      </c>
      <c r="G9321" s="229">
        <v>6.6699999999999995E-2</v>
      </c>
    </row>
    <row r="9322" spans="1:7" x14ac:dyDescent="0.25">
      <c r="A9322" s="160" t="s">
        <v>10726</v>
      </c>
      <c r="B9322" s="160" t="s">
        <v>10729</v>
      </c>
      <c r="E9322" s="227">
        <v>43190</v>
      </c>
      <c r="F9322" s="228">
        <v>56860725.259999998</v>
      </c>
      <c r="G9322" s="229">
        <v>6.6699999999999995E-2</v>
      </c>
    </row>
    <row r="9323" spans="1:7" x14ac:dyDescent="0.25">
      <c r="A9323" s="160" t="s">
        <v>10726</v>
      </c>
      <c r="B9323" s="160" t="s">
        <v>10730</v>
      </c>
      <c r="E9323" s="227">
        <v>43220</v>
      </c>
      <c r="F9323" s="228">
        <v>56904882.719999999</v>
      </c>
      <c r="G9323" s="229">
        <v>6.6699999999999995E-2</v>
      </c>
    </row>
    <row r="9324" spans="1:7" x14ac:dyDescent="0.25">
      <c r="A9324" s="160" t="s">
        <v>10726</v>
      </c>
      <c r="B9324" s="160" t="s">
        <v>10731</v>
      </c>
      <c r="E9324" s="227">
        <v>43251</v>
      </c>
      <c r="F9324" s="228">
        <v>56925002.07</v>
      </c>
      <c r="G9324" s="229">
        <v>6.6699999999999995E-2</v>
      </c>
    </row>
    <row r="9325" spans="1:7" x14ac:dyDescent="0.25">
      <c r="A9325" s="160" t="s">
        <v>10726</v>
      </c>
      <c r="B9325" s="160" t="s">
        <v>10732</v>
      </c>
      <c r="E9325" s="227">
        <v>43281</v>
      </c>
      <c r="F9325" s="228">
        <v>56936335.590000004</v>
      </c>
      <c r="G9325" s="229">
        <v>6.6699999999999995E-2</v>
      </c>
    </row>
    <row r="9326" spans="1:7" x14ac:dyDescent="0.25">
      <c r="A9326" s="160" t="s">
        <v>10726</v>
      </c>
      <c r="B9326" s="160" t="s">
        <v>10733</v>
      </c>
      <c r="E9326" s="227">
        <v>43312</v>
      </c>
      <c r="F9326" s="228">
        <v>63900835.810000002</v>
      </c>
      <c r="G9326" s="229">
        <v>6.6699999999999995E-2</v>
      </c>
    </row>
    <row r="9327" spans="1:7" x14ac:dyDescent="0.25">
      <c r="A9327" s="160" t="s">
        <v>10726</v>
      </c>
      <c r="B9327" s="160" t="s">
        <v>10734</v>
      </c>
      <c r="E9327" s="227">
        <v>43343</v>
      </c>
      <c r="F9327" s="228">
        <v>64062492.039999999</v>
      </c>
      <c r="G9327" s="229">
        <v>6.6699999999999995E-2</v>
      </c>
    </row>
    <row r="9328" spans="1:7" x14ac:dyDescent="0.25">
      <c r="A9328" s="160" t="s">
        <v>10726</v>
      </c>
      <c r="B9328" s="160" t="s">
        <v>10735</v>
      </c>
      <c r="E9328" s="227">
        <v>43373</v>
      </c>
      <c r="F9328" s="228">
        <v>64233604.909999996</v>
      </c>
      <c r="G9328" s="229">
        <v>6.6699999999999995E-2</v>
      </c>
    </row>
    <row r="9329" spans="1:7" x14ac:dyDescent="0.25">
      <c r="A9329" s="160" t="s">
        <v>10726</v>
      </c>
      <c r="B9329" s="160" t="s">
        <v>10736</v>
      </c>
      <c r="E9329" s="227">
        <v>43404</v>
      </c>
      <c r="F9329" s="228">
        <v>64455773.020000003</v>
      </c>
      <c r="G9329" s="229">
        <v>6.6699999999999995E-2</v>
      </c>
    </row>
    <row r="9330" spans="1:7" x14ac:dyDescent="0.25">
      <c r="A9330" s="160" t="s">
        <v>10726</v>
      </c>
      <c r="B9330" s="160" t="s">
        <v>10737</v>
      </c>
      <c r="E9330" s="227">
        <v>43434</v>
      </c>
      <c r="F9330" s="228">
        <v>64652488.25</v>
      </c>
      <c r="G9330" s="229">
        <v>6.6699999999999995E-2</v>
      </c>
    </row>
    <row r="9331" spans="1:7" x14ac:dyDescent="0.25">
      <c r="A9331" s="160" t="s">
        <v>10726</v>
      </c>
      <c r="B9331" s="160" t="s">
        <v>10738</v>
      </c>
      <c r="E9331" s="227">
        <v>43465</v>
      </c>
      <c r="F9331" s="228">
        <v>64769558.609999999</v>
      </c>
      <c r="G9331" s="229">
        <v>6.6699999999999995E-2</v>
      </c>
    </row>
    <row r="9332" spans="1:7" x14ac:dyDescent="0.25">
      <c r="A9332" s="160" t="s">
        <v>10739</v>
      </c>
      <c r="B9332" s="160" t="s">
        <v>10740</v>
      </c>
      <c r="E9332" s="227">
        <v>43131</v>
      </c>
      <c r="F9332" s="228">
        <v>6494687.7599999998</v>
      </c>
      <c r="G9332" s="229" t="s">
        <v>632</v>
      </c>
    </row>
    <row r="9333" spans="1:7" x14ac:dyDescent="0.25">
      <c r="A9333" s="160" t="s">
        <v>10739</v>
      </c>
      <c r="B9333" s="160" t="s">
        <v>10741</v>
      </c>
      <c r="E9333" s="227">
        <v>43159</v>
      </c>
      <c r="F9333" s="228">
        <v>6386442.96</v>
      </c>
      <c r="G9333" s="229" t="s">
        <v>632</v>
      </c>
    </row>
    <row r="9334" spans="1:7" x14ac:dyDescent="0.25">
      <c r="A9334" s="160" t="s">
        <v>10739</v>
      </c>
      <c r="B9334" s="160" t="s">
        <v>10742</v>
      </c>
      <c r="E9334" s="227">
        <v>43190</v>
      </c>
      <c r="F9334" s="228">
        <v>6278198.1600000001</v>
      </c>
      <c r="G9334" s="229" t="s">
        <v>632</v>
      </c>
    </row>
    <row r="9335" spans="1:7" x14ac:dyDescent="0.25">
      <c r="A9335" s="160" t="s">
        <v>10739</v>
      </c>
      <c r="B9335" s="160" t="s">
        <v>10743</v>
      </c>
      <c r="E9335" s="227">
        <v>43220</v>
      </c>
      <c r="F9335" s="228">
        <v>6169953.3600000003</v>
      </c>
      <c r="G9335" s="229" t="s">
        <v>632</v>
      </c>
    </row>
    <row r="9336" spans="1:7" x14ac:dyDescent="0.25">
      <c r="A9336" s="160" t="s">
        <v>10739</v>
      </c>
      <c r="B9336" s="160" t="s">
        <v>10744</v>
      </c>
      <c r="E9336" s="227">
        <v>43251</v>
      </c>
      <c r="F9336" s="228">
        <v>6058467.1500000004</v>
      </c>
      <c r="G9336" s="229" t="s">
        <v>632</v>
      </c>
    </row>
    <row r="9337" spans="1:7" x14ac:dyDescent="0.25">
      <c r="A9337" s="160" t="s">
        <v>10739</v>
      </c>
      <c r="B9337" s="160" t="s">
        <v>10745</v>
      </c>
      <c r="E9337" s="227">
        <v>43281</v>
      </c>
      <c r="F9337" s="228">
        <v>5950280.2400000002</v>
      </c>
      <c r="G9337" s="229" t="s">
        <v>632</v>
      </c>
    </row>
    <row r="9338" spans="1:7" x14ac:dyDescent="0.25">
      <c r="A9338" s="160" t="s">
        <v>10739</v>
      </c>
      <c r="B9338" s="160" t="s">
        <v>10746</v>
      </c>
      <c r="E9338" s="227">
        <v>43312</v>
      </c>
      <c r="F9338" s="228">
        <v>0.03</v>
      </c>
      <c r="G9338" s="229" t="s">
        <v>632</v>
      </c>
    </row>
    <row r="9339" spans="1:7" x14ac:dyDescent="0.25">
      <c r="A9339" s="160" t="s">
        <v>10739</v>
      </c>
      <c r="B9339" s="160" t="s">
        <v>10747</v>
      </c>
      <c r="E9339" s="227">
        <v>43343</v>
      </c>
      <c r="F9339" s="228">
        <v>0.03</v>
      </c>
      <c r="G9339" s="229" t="s">
        <v>632</v>
      </c>
    </row>
    <row r="9340" spans="1:7" x14ac:dyDescent="0.25">
      <c r="A9340" s="160" t="s">
        <v>10739</v>
      </c>
      <c r="B9340" s="160" t="s">
        <v>10748</v>
      </c>
      <c r="E9340" s="227">
        <v>43373</v>
      </c>
      <c r="F9340" s="228">
        <v>0.03</v>
      </c>
      <c r="G9340" s="229" t="s">
        <v>632</v>
      </c>
    </row>
    <row r="9341" spans="1:7" x14ac:dyDescent="0.25">
      <c r="A9341" s="160" t="s">
        <v>10739</v>
      </c>
      <c r="B9341" s="160" t="s">
        <v>10749</v>
      </c>
      <c r="E9341" s="227">
        <v>43404</v>
      </c>
      <c r="F9341" s="228">
        <v>0.03</v>
      </c>
      <c r="G9341" s="229" t="s">
        <v>632</v>
      </c>
    </row>
    <row r="9342" spans="1:7" x14ac:dyDescent="0.25">
      <c r="A9342" s="160" t="s">
        <v>10739</v>
      </c>
      <c r="B9342" s="160" t="s">
        <v>10750</v>
      </c>
      <c r="E9342" s="227">
        <v>43434</v>
      </c>
      <c r="F9342" s="228">
        <v>0.02</v>
      </c>
      <c r="G9342" s="229" t="s">
        <v>632</v>
      </c>
    </row>
    <row r="9343" spans="1:7" x14ac:dyDescent="0.25">
      <c r="A9343" s="160" t="s">
        <v>10739</v>
      </c>
      <c r="B9343" s="160" t="s">
        <v>10751</v>
      </c>
      <c r="E9343" s="227">
        <v>43465</v>
      </c>
      <c r="F9343" s="228">
        <v>0</v>
      </c>
      <c r="G9343" s="229" t="s">
        <v>632</v>
      </c>
    </row>
    <row r="9344" spans="1:7" x14ac:dyDescent="0.25">
      <c r="A9344" s="160" t="s">
        <v>10752</v>
      </c>
      <c r="B9344" s="160" t="s">
        <v>10753</v>
      </c>
      <c r="E9344" s="227">
        <v>43131</v>
      </c>
      <c r="F9344" s="228">
        <v>748902.69</v>
      </c>
      <c r="G9344" s="229">
        <v>6.6699999999999995E-2</v>
      </c>
    </row>
    <row r="9345" spans="1:7" x14ac:dyDescent="0.25">
      <c r="A9345" s="160" t="s">
        <v>10752</v>
      </c>
      <c r="B9345" s="160" t="s">
        <v>10754</v>
      </c>
      <c r="E9345" s="227">
        <v>43159</v>
      </c>
      <c r="F9345" s="228">
        <v>748902.69</v>
      </c>
      <c r="G9345" s="229">
        <v>6.6699999999999995E-2</v>
      </c>
    </row>
    <row r="9346" spans="1:7" x14ac:dyDescent="0.25">
      <c r="A9346" s="160" t="s">
        <v>10752</v>
      </c>
      <c r="B9346" s="160" t="s">
        <v>10755</v>
      </c>
      <c r="E9346" s="227">
        <v>43190</v>
      </c>
      <c r="F9346" s="228">
        <v>748902.69</v>
      </c>
      <c r="G9346" s="229">
        <v>6.6699999999999995E-2</v>
      </c>
    </row>
    <row r="9347" spans="1:7" x14ac:dyDescent="0.25">
      <c r="A9347" s="160" t="s">
        <v>10752</v>
      </c>
      <c r="B9347" s="160" t="s">
        <v>10756</v>
      </c>
      <c r="E9347" s="227">
        <v>43220</v>
      </c>
      <c r="F9347" s="228">
        <v>748902.69</v>
      </c>
      <c r="G9347" s="229">
        <v>6.6699999999999995E-2</v>
      </c>
    </row>
    <row r="9348" spans="1:7" x14ac:dyDescent="0.25">
      <c r="A9348" s="160" t="s">
        <v>10752</v>
      </c>
      <c r="B9348" s="160" t="s">
        <v>10757</v>
      </c>
      <c r="E9348" s="227">
        <v>43251</v>
      </c>
      <c r="F9348" s="228">
        <v>748902.69</v>
      </c>
      <c r="G9348" s="229">
        <v>6.6699999999999995E-2</v>
      </c>
    </row>
    <row r="9349" spans="1:7" x14ac:dyDescent="0.25">
      <c r="A9349" s="160" t="s">
        <v>10752</v>
      </c>
      <c r="B9349" s="160" t="s">
        <v>10758</v>
      </c>
      <c r="E9349" s="227">
        <v>43281</v>
      </c>
      <c r="F9349" s="228">
        <v>748902.69</v>
      </c>
      <c r="G9349" s="229">
        <v>6.6699999999999995E-2</v>
      </c>
    </row>
    <row r="9350" spans="1:7" x14ac:dyDescent="0.25">
      <c r="A9350" s="160" t="s">
        <v>10752</v>
      </c>
      <c r="B9350" s="160" t="s">
        <v>10759</v>
      </c>
      <c r="E9350" s="227">
        <v>43312</v>
      </c>
      <c r="F9350" s="228">
        <v>748902.69</v>
      </c>
      <c r="G9350" s="229">
        <v>6.6699999999999995E-2</v>
      </c>
    </row>
    <row r="9351" spans="1:7" x14ac:dyDescent="0.25">
      <c r="A9351" s="160" t="s">
        <v>10752</v>
      </c>
      <c r="B9351" s="160" t="s">
        <v>10760</v>
      </c>
      <c r="E9351" s="227">
        <v>43343</v>
      </c>
      <c r="F9351" s="228">
        <v>748902.69</v>
      </c>
      <c r="G9351" s="229">
        <v>6.6699999999999995E-2</v>
      </c>
    </row>
    <row r="9352" spans="1:7" x14ac:dyDescent="0.25">
      <c r="A9352" s="160" t="s">
        <v>10752</v>
      </c>
      <c r="B9352" s="160" t="s">
        <v>10761</v>
      </c>
      <c r="E9352" s="227">
        <v>43373</v>
      </c>
      <c r="F9352" s="228">
        <v>748902.69</v>
      </c>
      <c r="G9352" s="229">
        <v>6.6699999999999995E-2</v>
      </c>
    </row>
    <row r="9353" spans="1:7" x14ac:dyDescent="0.25">
      <c r="A9353" s="160" t="s">
        <v>10752</v>
      </c>
      <c r="B9353" s="160" t="s">
        <v>10762</v>
      </c>
      <c r="E9353" s="227">
        <v>43404</v>
      </c>
      <c r="F9353" s="228">
        <v>748902.69</v>
      </c>
      <c r="G9353" s="229">
        <v>6.6699999999999995E-2</v>
      </c>
    </row>
    <row r="9354" spans="1:7" x14ac:dyDescent="0.25">
      <c r="A9354" s="160" t="s">
        <v>10752</v>
      </c>
      <c r="B9354" s="160" t="s">
        <v>10763</v>
      </c>
      <c r="E9354" s="227">
        <v>43434</v>
      </c>
      <c r="F9354" s="228">
        <v>748902.69</v>
      </c>
      <c r="G9354" s="229">
        <v>6.6699999999999995E-2</v>
      </c>
    </row>
    <row r="9355" spans="1:7" x14ac:dyDescent="0.25">
      <c r="A9355" s="160" t="s">
        <v>10752</v>
      </c>
      <c r="B9355" s="160" t="s">
        <v>10764</v>
      </c>
      <c r="E9355" s="227">
        <v>43465</v>
      </c>
      <c r="F9355" s="228">
        <v>748902.69</v>
      </c>
      <c r="G9355" s="229">
        <v>6.6699999999999995E-2</v>
      </c>
    </row>
    <row r="9356" spans="1:7" x14ac:dyDescent="0.25">
      <c r="A9356" s="160" t="s">
        <v>10765</v>
      </c>
      <c r="B9356" s="160" t="s">
        <v>10766</v>
      </c>
      <c r="E9356" s="227">
        <v>43131</v>
      </c>
      <c r="F9356" s="228">
        <v>85202.98</v>
      </c>
      <c r="G9356" s="229">
        <v>6.6699999999999995E-2</v>
      </c>
    </row>
    <row r="9357" spans="1:7" x14ac:dyDescent="0.25">
      <c r="A9357" s="160" t="s">
        <v>10765</v>
      </c>
      <c r="B9357" s="160" t="s">
        <v>10767</v>
      </c>
      <c r="E9357" s="227">
        <v>43159</v>
      </c>
      <c r="F9357" s="228">
        <v>85202.98</v>
      </c>
      <c r="G9357" s="229">
        <v>6.6699999999999995E-2</v>
      </c>
    </row>
    <row r="9358" spans="1:7" x14ac:dyDescent="0.25">
      <c r="A9358" s="160" t="s">
        <v>10765</v>
      </c>
      <c r="B9358" s="160" t="s">
        <v>10768</v>
      </c>
      <c r="E9358" s="227">
        <v>43190</v>
      </c>
      <c r="F9358" s="228">
        <v>85202.98</v>
      </c>
      <c r="G9358" s="229">
        <v>6.6699999999999995E-2</v>
      </c>
    </row>
    <row r="9359" spans="1:7" x14ac:dyDescent="0.25">
      <c r="A9359" s="160" t="s">
        <v>10765</v>
      </c>
      <c r="B9359" s="160" t="s">
        <v>10769</v>
      </c>
      <c r="E9359" s="227">
        <v>43220</v>
      </c>
      <c r="F9359" s="228">
        <v>85202.98</v>
      </c>
      <c r="G9359" s="229">
        <v>6.6699999999999995E-2</v>
      </c>
    </row>
    <row r="9360" spans="1:7" x14ac:dyDescent="0.25">
      <c r="A9360" s="160" t="s">
        <v>10765</v>
      </c>
      <c r="B9360" s="160" t="s">
        <v>10770</v>
      </c>
      <c r="E9360" s="227">
        <v>43251</v>
      </c>
      <c r="F9360" s="228">
        <v>85202.98</v>
      </c>
      <c r="G9360" s="229">
        <v>6.6699999999999995E-2</v>
      </c>
    </row>
    <row r="9361" spans="1:7" x14ac:dyDescent="0.25">
      <c r="A9361" s="160" t="s">
        <v>10765</v>
      </c>
      <c r="B9361" s="160" t="s">
        <v>10771</v>
      </c>
      <c r="E9361" s="227">
        <v>43281</v>
      </c>
      <c r="F9361" s="228">
        <v>85202.98</v>
      </c>
      <c r="G9361" s="229">
        <v>6.6699999999999995E-2</v>
      </c>
    </row>
    <row r="9362" spans="1:7" x14ac:dyDescent="0.25">
      <c r="A9362" s="160" t="s">
        <v>10765</v>
      </c>
      <c r="B9362" s="160" t="s">
        <v>10772</v>
      </c>
      <c r="E9362" s="227">
        <v>43312</v>
      </c>
      <c r="F9362" s="228">
        <v>85202.98</v>
      </c>
      <c r="G9362" s="229">
        <v>6.6699999999999995E-2</v>
      </c>
    </row>
    <row r="9363" spans="1:7" x14ac:dyDescent="0.25">
      <c r="A9363" s="160" t="s">
        <v>10765</v>
      </c>
      <c r="B9363" s="160" t="s">
        <v>10773</v>
      </c>
      <c r="E9363" s="227">
        <v>43343</v>
      </c>
      <c r="F9363" s="228">
        <v>85202.98</v>
      </c>
      <c r="G9363" s="229">
        <v>6.6699999999999995E-2</v>
      </c>
    </row>
    <row r="9364" spans="1:7" x14ac:dyDescent="0.25">
      <c r="A9364" s="160" t="s">
        <v>10765</v>
      </c>
      <c r="B9364" s="160" t="s">
        <v>10774</v>
      </c>
      <c r="E9364" s="227">
        <v>43373</v>
      </c>
      <c r="F9364" s="228">
        <v>85202.98</v>
      </c>
      <c r="G9364" s="229">
        <v>6.6699999999999995E-2</v>
      </c>
    </row>
    <row r="9365" spans="1:7" x14ac:dyDescent="0.25">
      <c r="A9365" s="160" t="s">
        <v>10765</v>
      </c>
      <c r="B9365" s="160" t="s">
        <v>10775</v>
      </c>
      <c r="E9365" s="227">
        <v>43404</v>
      </c>
      <c r="F9365" s="228">
        <v>85202.98</v>
      </c>
      <c r="G9365" s="229">
        <v>6.6699999999999995E-2</v>
      </c>
    </row>
    <row r="9366" spans="1:7" x14ac:dyDescent="0.25">
      <c r="A9366" s="160" t="s">
        <v>10765</v>
      </c>
      <c r="B9366" s="160" t="s">
        <v>10776</v>
      </c>
      <c r="E9366" s="227">
        <v>43434</v>
      </c>
      <c r="F9366" s="228">
        <v>85202.98</v>
      </c>
      <c r="G9366" s="229">
        <v>6.6699999999999995E-2</v>
      </c>
    </row>
    <row r="9367" spans="1:7" x14ac:dyDescent="0.25">
      <c r="A9367" s="160" t="s">
        <v>10765</v>
      </c>
      <c r="B9367" s="160" t="s">
        <v>10777</v>
      </c>
      <c r="E9367" s="227">
        <v>43465</v>
      </c>
      <c r="F9367" s="228">
        <v>85202.98</v>
      </c>
      <c r="G9367" s="229">
        <v>6.6699999999999995E-2</v>
      </c>
    </row>
    <row r="9368" spans="1:7" x14ac:dyDescent="0.25">
      <c r="A9368" s="160" t="s">
        <v>10778</v>
      </c>
      <c r="B9368" s="160" t="s">
        <v>10779</v>
      </c>
      <c r="E9368" s="227">
        <v>43131</v>
      </c>
      <c r="F9368" s="228">
        <v>733688.97</v>
      </c>
      <c r="G9368" s="229" t="s">
        <v>632</v>
      </c>
    </row>
    <row r="9369" spans="1:7" x14ac:dyDescent="0.25">
      <c r="A9369" s="160" t="s">
        <v>10778</v>
      </c>
      <c r="B9369" s="160" t="s">
        <v>10780</v>
      </c>
      <c r="E9369" s="227">
        <v>43159</v>
      </c>
      <c r="F9369" s="228">
        <v>-12228.15</v>
      </c>
      <c r="G9369" s="229" t="s">
        <v>632</v>
      </c>
    </row>
    <row r="9370" spans="1:7" x14ac:dyDescent="0.25">
      <c r="A9370" s="160" t="s">
        <v>10778</v>
      </c>
      <c r="B9370" s="160" t="s">
        <v>10781</v>
      </c>
      <c r="E9370" s="227">
        <v>43190</v>
      </c>
      <c r="F9370" s="228">
        <v>709433.35</v>
      </c>
      <c r="G9370" s="229" t="s">
        <v>632</v>
      </c>
    </row>
    <row r="9371" spans="1:7" x14ac:dyDescent="0.25">
      <c r="A9371" s="160" t="s">
        <v>10778</v>
      </c>
      <c r="B9371" s="160" t="s">
        <v>10782</v>
      </c>
      <c r="E9371" s="227">
        <v>43220</v>
      </c>
      <c r="F9371" s="228">
        <v>697201.74</v>
      </c>
      <c r="G9371" s="229" t="s">
        <v>632</v>
      </c>
    </row>
    <row r="9372" spans="1:7" x14ac:dyDescent="0.25">
      <c r="A9372" s="160" t="s">
        <v>10778</v>
      </c>
      <c r="B9372" s="160" t="s">
        <v>10783</v>
      </c>
      <c r="E9372" s="227">
        <v>43251</v>
      </c>
      <c r="F9372" s="228">
        <v>684970.13</v>
      </c>
      <c r="G9372" s="229" t="s">
        <v>632</v>
      </c>
    </row>
    <row r="9373" spans="1:7" x14ac:dyDescent="0.25">
      <c r="A9373" s="160" t="s">
        <v>10778</v>
      </c>
      <c r="B9373" s="160" t="s">
        <v>10784</v>
      </c>
      <c r="E9373" s="227">
        <v>43281</v>
      </c>
      <c r="F9373" s="228">
        <v>672738.52</v>
      </c>
      <c r="G9373" s="229" t="s">
        <v>632</v>
      </c>
    </row>
    <row r="9374" spans="1:7" x14ac:dyDescent="0.25">
      <c r="A9374" s="160" t="s">
        <v>10778</v>
      </c>
      <c r="B9374" s="160" t="s">
        <v>10785</v>
      </c>
      <c r="E9374" s="227">
        <v>43312</v>
      </c>
      <c r="F9374" s="228">
        <v>660506.91</v>
      </c>
      <c r="G9374" s="229" t="s">
        <v>632</v>
      </c>
    </row>
    <row r="9375" spans="1:7" x14ac:dyDescent="0.25">
      <c r="A9375" s="160" t="s">
        <v>10778</v>
      </c>
      <c r="B9375" s="160" t="s">
        <v>10786</v>
      </c>
      <c r="E9375" s="227">
        <v>43343</v>
      </c>
      <c r="F9375" s="228">
        <v>648275.30000000005</v>
      </c>
      <c r="G9375" s="229" t="s">
        <v>632</v>
      </c>
    </row>
    <row r="9376" spans="1:7" x14ac:dyDescent="0.25">
      <c r="A9376" s="160" t="s">
        <v>10778</v>
      </c>
      <c r="B9376" s="160" t="s">
        <v>10787</v>
      </c>
      <c r="E9376" s="227">
        <v>43373</v>
      </c>
      <c r="F9376" s="228">
        <v>636043.68999999994</v>
      </c>
      <c r="G9376" s="229" t="s">
        <v>632</v>
      </c>
    </row>
    <row r="9377" spans="1:7" x14ac:dyDescent="0.25">
      <c r="A9377" s="160" t="s">
        <v>10778</v>
      </c>
      <c r="B9377" s="160" t="s">
        <v>10788</v>
      </c>
      <c r="E9377" s="227">
        <v>43404</v>
      </c>
      <c r="F9377" s="228">
        <v>623812.07999999996</v>
      </c>
      <c r="G9377" s="229" t="s">
        <v>632</v>
      </c>
    </row>
    <row r="9378" spans="1:7" x14ac:dyDescent="0.25">
      <c r="A9378" s="160" t="s">
        <v>10778</v>
      </c>
      <c r="B9378" s="160" t="s">
        <v>10789</v>
      </c>
      <c r="E9378" s="227">
        <v>43434</v>
      </c>
      <c r="F9378" s="228">
        <v>611580.47</v>
      </c>
      <c r="G9378" s="229" t="s">
        <v>632</v>
      </c>
    </row>
    <row r="9379" spans="1:7" x14ac:dyDescent="0.25">
      <c r="A9379" s="160" t="s">
        <v>10778</v>
      </c>
      <c r="B9379" s="160" t="s">
        <v>10790</v>
      </c>
      <c r="E9379" s="227">
        <v>43465</v>
      </c>
      <c r="F9379" s="228">
        <v>599348.86</v>
      </c>
      <c r="G9379" s="229" t="s">
        <v>632</v>
      </c>
    </row>
    <row r="9380" spans="1:7" x14ac:dyDescent="0.25">
      <c r="A9380" s="160" t="s">
        <v>10791</v>
      </c>
      <c r="B9380" s="160" t="s">
        <v>10792</v>
      </c>
      <c r="E9380" s="227">
        <v>43131</v>
      </c>
      <c r="F9380" s="228">
        <v>0</v>
      </c>
      <c r="G9380" s="229">
        <v>6.6699999999999995E-2</v>
      </c>
    </row>
    <row r="9381" spans="1:7" x14ac:dyDescent="0.25">
      <c r="A9381" s="160" t="s">
        <v>10791</v>
      </c>
      <c r="B9381" s="160" t="s">
        <v>10793</v>
      </c>
      <c r="E9381" s="227">
        <v>43159</v>
      </c>
      <c r="F9381" s="228">
        <v>0</v>
      </c>
      <c r="G9381" s="229">
        <v>6.6699999999999995E-2</v>
      </c>
    </row>
    <row r="9382" spans="1:7" x14ac:dyDescent="0.25">
      <c r="A9382" s="160" t="s">
        <v>10791</v>
      </c>
      <c r="B9382" s="160" t="s">
        <v>10794</v>
      </c>
      <c r="E9382" s="227">
        <v>43190</v>
      </c>
      <c r="F9382" s="228">
        <v>0</v>
      </c>
      <c r="G9382" s="229">
        <v>6.6699999999999995E-2</v>
      </c>
    </row>
    <row r="9383" spans="1:7" x14ac:dyDescent="0.25">
      <c r="A9383" s="160" t="s">
        <v>10791</v>
      </c>
      <c r="B9383" s="160" t="s">
        <v>10795</v>
      </c>
      <c r="E9383" s="227">
        <v>43220</v>
      </c>
      <c r="F9383" s="228">
        <v>0</v>
      </c>
      <c r="G9383" s="229">
        <v>6.6699999999999995E-2</v>
      </c>
    </row>
    <row r="9384" spans="1:7" x14ac:dyDescent="0.25">
      <c r="A9384" s="160" t="s">
        <v>10791</v>
      </c>
      <c r="B9384" s="160" t="s">
        <v>10796</v>
      </c>
      <c r="E9384" s="227">
        <v>43251</v>
      </c>
      <c r="F9384" s="228">
        <v>0</v>
      </c>
      <c r="G9384" s="229">
        <v>6.6699999999999995E-2</v>
      </c>
    </row>
    <row r="9385" spans="1:7" x14ac:dyDescent="0.25">
      <c r="A9385" s="160" t="s">
        <v>10791</v>
      </c>
      <c r="B9385" s="160" t="s">
        <v>10797</v>
      </c>
      <c r="E9385" s="227">
        <v>43281</v>
      </c>
      <c r="F9385" s="228">
        <v>0</v>
      </c>
      <c r="G9385" s="229">
        <v>6.6699999999999995E-2</v>
      </c>
    </row>
    <row r="9386" spans="1:7" x14ac:dyDescent="0.25">
      <c r="A9386" s="160" t="s">
        <v>10791</v>
      </c>
      <c r="B9386" s="160" t="s">
        <v>10798</v>
      </c>
      <c r="E9386" s="227">
        <v>43312</v>
      </c>
      <c r="F9386" s="228">
        <v>0</v>
      </c>
      <c r="G9386" s="229">
        <v>6.6699999999999995E-2</v>
      </c>
    </row>
    <row r="9387" spans="1:7" x14ac:dyDescent="0.25">
      <c r="A9387" s="160" t="s">
        <v>10791</v>
      </c>
      <c r="B9387" s="160" t="s">
        <v>10799</v>
      </c>
      <c r="E9387" s="227">
        <v>43343</v>
      </c>
      <c r="F9387" s="228">
        <v>0</v>
      </c>
      <c r="G9387" s="229">
        <v>6.6699999999999995E-2</v>
      </c>
    </row>
    <row r="9388" spans="1:7" x14ac:dyDescent="0.25">
      <c r="A9388" s="160" t="s">
        <v>10791</v>
      </c>
      <c r="B9388" s="160" t="s">
        <v>10800</v>
      </c>
      <c r="E9388" s="227">
        <v>43373</v>
      </c>
      <c r="F9388" s="228">
        <v>0</v>
      </c>
      <c r="G9388" s="229">
        <v>6.6699999999999995E-2</v>
      </c>
    </row>
    <row r="9389" spans="1:7" x14ac:dyDescent="0.25">
      <c r="A9389" s="160" t="s">
        <v>10791</v>
      </c>
      <c r="B9389" s="160" t="s">
        <v>10801</v>
      </c>
      <c r="E9389" s="227">
        <v>43404</v>
      </c>
      <c r="F9389" s="228">
        <v>0</v>
      </c>
      <c r="G9389" s="229">
        <v>6.6699999999999995E-2</v>
      </c>
    </row>
    <row r="9390" spans="1:7" x14ac:dyDescent="0.25">
      <c r="A9390" s="160" t="s">
        <v>10791</v>
      </c>
      <c r="B9390" s="160" t="s">
        <v>10802</v>
      </c>
      <c r="E9390" s="227">
        <v>43434</v>
      </c>
      <c r="F9390" s="228">
        <v>0</v>
      </c>
      <c r="G9390" s="229">
        <v>6.6699999999999995E-2</v>
      </c>
    </row>
    <row r="9391" spans="1:7" x14ac:dyDescent="0.25">
      <c r="A9391" s="160" t="s">
        <v>10791</v>
      </c>
      <c r="B9391" s="160" t="s">
        <v>10803</v>
      </c>
      <c r="E9391" s="227">
        <v>43465</v>
      </c>
      <c r="F9391" s="228">
        <v>0</v>
      </c>
      <c r="G9391" s="229">
        <v>6.6699999999999995E-2</v>
      </c>
    </row>
    <row r="9392" spans="1:7" x14ac:dyDescent="0.25">
      <c r="A9392" s="160" t="s">
        <v>10804</v>
      </c>
      <c r="B9392" s="160" t="s">
        <v>10805</v>
      </c>
      <c r="E9392" s="227">
        <v>43131</v>
      </c>
      <c r="F9392" s="228">
        <v>2584.5100000000002</v>
      </c>
      <c r="G9392" s="229" t="s">
        <v>632</v>
      </c>
    </row>
    <row r="9393" spans="1:7" x14ac:dyDescent="0.25">
      <c r="A9393" s="160" t="s">
        <v>10804</v>
      </c>
      <c r="B9393" s="160" t="s">
        <v>10806</v>
      </c>
      <c r="E9393" s="227">
        <v>43159</v>
      </c>
      <c r="F9393" s="228">
        <v>2541.4299999999998</v>
      </c>
      <c r="G9393" s="229" t="s">
        <v>632</v>
      </c>
    </row>
    <row r="9394" spans="1:7" x14ac:dyDescent="0.25">
      <c r="A9394" s="160" t="s">
        <v>10804</v>
      </c>
      <c r="B9394" s="160" t="s">
        <v>10807</v>
      </c>
      <c r="E9394" s="227">
        <v>43190</v>
      </c>
      <c r="F9394" s="228">
        <v>2498.35</v>
      </c>
      <c r="G9394" s="229" t="s">
        <v>632</v>
      </c>
    </row>
    <row r="9395" spans="1:7" x14ac:dyDescent="0.25">
      <c r="A9395" s="160" t="s">
        <v>10804</v>
      </c>
      <c r="B9395" s="160" t="s">
        <v>10808</v>
      </c>
      <c r="E9395" s="227">
        <v>43220</v>
      </c>
      <c r="F9395" s="228">
        <v>2455.27</v>
      </c>
      <c r="G9395" s="229" t="s">
        <v>632</v>
      </c>
    </row>
    <row r="9396" spans="1:7" x14ac:dyDescent="0.25">
      <c r="A9396" s="160" t="s">
        <v>10804</v>
      </c>
      <c r="B9396" s="160" t="s">
        <v>10809</v>
      </c>
      <c r="E9396" s="227">
        <v>43251</v>
      </c>
      <c r="F9396" s="228">
        <v>2412.1999999999998</v>
      </c>
      <c r="G9396" s="229" t="s">
        <v>632</v>
      </c>
    </row>
    <row r="9397" spans="1:7" x14ac:dyDescent="0.25">
      <c r="A9397" s="160" t="s">
        <v>10804</v>
      </c>
      <c r="B9397" s="160" t="s">
        <v>10810</v>
      </c>
      <c r="E9397" s="227">
        <v>43281</v>
      </c>
      <c r="F9397" s="228">
        <v>2369.12</v>
      </c>
      <c r="G9397" s="229" t="s">
        <v>632</v>
      </c>
    </row>
    <row r="9398" spans="1:7" x14ac:dyDescent="0.25">
      <c r="A9398" s="160" t="s">
        <v>10804</v>
      </c>
      <c r="B9398" s="160" t="s">
        <v>10811</v>
      </c>
      <c r="E9398" s="227">
        <v>43312</v>
      </c>
      <c r="F9398" s="228">
        <v>2326.0500000000002</v>
      </c>
      <c r="G9398" s="229" t="s">
        <v>632</v>
      </c>
    </row>
    <row r="9399" spans="1:7" x14ac:dyDescent="0.25">
      <c r="A9399" s="160" t="s">
        <v>10804</v>
      </c>
      <c r="B9399" s="160" t="s">
        <v>10812</v>
      </c>
      <c r="E9399" s="227">
        <v>43343</v>
      </c>
      <c r="F9399" s="228">
        <v>2282.9699999999998</v>
      </c>
      <c r="G9399" s="229" t="s">
        <v>632</v>
      </c>
    </row>
    <row r="9400" spans="1:7" x14ac:dyDescent="0.25">
      <c r="A9400" s="160" t="s">
        <v>10804</v>
      </c>
      <c r="B9400" s="160" t="s">
        <v>10813</v>
      </c>
      <c r="E9400" s="227">
        <v>43373</v>
      </c>
      <c r="F9400" s="228">
        <v>2239.9</v>
      </c>
      <c r="G9400" s="229" t="s">
        <v>632</v>
      </c>
    </row>
    <row r="9401" spans="1:7" x14ac:dyDescent="0.25">
      <c r="A9401" s="160" t="s">
        <v>10804</v>
      </c>
      <c r="B9401" s="160" t="s">
        <v>10814</v>
      </c>
      <c r="E9401" s="227">
        <v>43404</v>
      </c>
      <c r="F9401" s="228">
        <v>2196.8200000000002</v>
      </c>
      <c r="G9401" s="229" t="s">
        <v>632</v>
      </c>
    </row>
    <row r="9402" spans="1:7" x14ac:dyDescent="0.25">
      <c r="A9402" s="160" t="s">
        <v>10804</v>
      </c>
      <c r="B9402" s="160" t="s">
        <v>10815</v>
      </c>
      <c r="E9402" s="227">
        <v>43434</v>
      </c>
      <c r="F9402" s="228">
        <v>2153.75</v>
      </c>
      <c r="G9402" s="229" t="s">
        <v>632</v>
      </c>
    </row>
    <row r="9403" spans="1:7" x14ac:dyDescent="0.25">
      <c r="A9403" s="160" t="s">
        <v>10804</v>
      </c>
      <c r="B9403" s="160" t="s">
        <v>10816</v>
      </c>
      <c r="E9403" s="227">
        <v>43465</v>
      </c>
      <c r="F9403" s="228">
        <v>2110.67</v>
      </c>
      <c r="G9403" s="229" t="s">
        <v>632</v>
      </c>
    </row>
    <row r="9404" spans="1:7" x14ac:dyDescent="0.25">
      <c r="A9404" s="160" t="s">
        <v>10817</v>
      </c>
      <c r="B9404" s="160" t="s">
        <v>10818</v>
      </c>
      <c r="E9404" s="227">
        <v>43131</v>
      </c>
      <c r="F9404" s="228">
        <v>1411661.86</v>
      </c>
      <c r="G9404" s="229">
        <v>6.6699999999999995E-2</v>
      </c>
    </row>
    <row r="9405" spans="1:7" x14ac:dyDescent="0.25">
      <c r="A9405" s="160" t="s">
        <v>10817</v>
      </c>
      <c r="B9405" s="160" t="s">
        <v>10819</v>
      </c>
      <c r="E9405" s="227">
        <v>43159</v>
      </c>
      <c r="F9405" s="228">
        <v>1411661.86</v>
      </c>
      <c r="G9405" s="229">
        <v>6.6699999999999995E-2</v>
      </c>
    </row>
    <row r="9406" spans="1:7" x14ac:dyDescent="0.25">
      <c r="A9406" s="160" t="s">
        <v>10817</v>
      </c>
      <c r="B9406" s="160" t="s">
        <v>10820</v>
      </c>
      <c r="E9406" s="227">
        <v>43190</v>
      </c>
      <c r="F9406" s="228">
        <v>1411661.86</v>
      </c>
      <c r="G9406" s="229">
        <v>6.6699999999999995E-2</v>
      </c>
    </row>
    <row r="9407" spans="1:7" x14ac:dyDescent="0.25">
      <c r="A9407" s="160" t="s">
        <v>10817</v>
      </c>
      <c r="B9407" s="160" t="s">
        <v>10821</v>
      </c>
      <c r="E9407" s="227">
        <v>43220</v>
      </c>
      <c r="F9407" s="228">
        <v>1411661.86</v>
      </c>
      <c r="G9407" s="229">
        <v>6.6699999999999995E-2</v>
      </c>
    </row>
    <row r="9408" spans="1:7" x14ac:dyDescent="0.25">
      <c r="A9408" s="160" t="s">
        <v>10817</v>
      </c>
      <c r="B9408" s="160" t="s">
        <v>10822</v>
      </c>
      <c r="E9408" s="227">
        <v>43251</v>
      </c>
      <c r="F9408" s="228">
        <v>1411661.86</v>
      </c>
      <c r="G9408" s="229">
        <v>6.6699999999999995E-2</v>
      </c>
    </row>
    <row r="9409" spans="1:7" x14ac:dyDescent="0.25">
      <c r="A9409" s="160" t="s">
        <v>10817</v>
      </c>
      <c r="B9409" s="160" t="s">
        <v>10823</v>
      </c>
      <c r="E9409" s="227">
        <v>43281</v>
      </c>
      <c r="F9409" s="228">
        <v>1411661.86</v>
      </c>
      <c r="G9409" s="229">
        <v>6.6699999999999995E-2</v>
      </c>
    </row>
    <row r="9410" spans="1:7" x14ac:dyDescent="0.25">
      <c r="A9410" s="160" t="s">
        <v>10817</v>
      </c>
      <c r="B9410" s="160" t="s">
        <v>10824</v>
      </c>
      <c r="E9410" s="227">
        <v>43312</v>
      </c>
      <c r="F9410" s="228">
        <v>1902286.74</v>
      </c>
      <c r="G9410" s="229">
        <v>6.6699999999999995E-2</v>
      </c>
    </row>
    <row r="9411" spans="1:7" x14ac:dyDescent="0.25">
      <c r="A9411" s="160" t="s">
        <v>10817</v>
      </c>
      <c r="B9411" s="160" t="s">
        <v>10825</v>
      </c>
      <c r="E9411" s="227">
        <v>43343</v>
      </c>
      <c r="F9411" s="228">
        <v>1902286.74</v>
      </c>
      <c r="G9411" s="229">
        <v>6.6699999999999995E-2</v>
      </c>
    </row>
    <row r="9412" spans="1:7" x14ac:dyDescent="0.25">
      <c r="A9412" s="160" t="s">
        <v>10817</v>
      </c>
      <c r="B9412" s="160" t="s">
        <v>10826</v>
      </c>
      <c r="E9412" s="227">
        <v>43373</v>
      </c>
      <c r="F9412" s="228">
        <v>1902286.74</v>
      </c>
      <c r="G9412" s="229">
        <v>6.6699999999999995E-2</v>
      </c>
    </row>
    <row r="9413" spans="1:7" x14ac:dyDescent="0.25">
      <c r="A9413" s="160" t="s">
        <v>10817</v>
      </c>
      <c r="B9413" s="160" t="s">
        <v>10827</v>
      </c>
      <c r="E9413" s="227">
        <v>43404</v>
      </c>
      <c r="F9413" s="228">
        <v>1902286.74</v>
      </c>
      <c r="G9413" s="229">
        <v>6.6699999999999995E-2</v>
      </c>
    </row>
    <row r="9414" spans="1:7" x14ac:dyDescent="0.25">
      <c r="A9414" s="160" t="s">
        <v>10817</v>
      </c>
      <c r="B9414" s="160" t="s">
        <v>10828</v>
      </c>
      <c r="E9414" s="227">
        <v>43434</v>
      </c>
      <c r="F9414" s="228">
        <v>1902286.74</v>
      </c>
      <c r="G9414" s="229">
        <v>6.6699999999999995E-2</v>
      </c>
    </row>
    <row r="9415" spans="1:7" x14ac:dyDescent="0.25">
      <c r="A9415" s="160" t="s">
        <v>10817</v>
      </c>
      <c r="B9415" s="160" t="s">
        <v>10829</v>
      </c>
      <c r="E9415" s="227">
        <v>43465</v>
      </c>
      <c r="F9415" s="228">
        <v>1902286.74</v>
      </c>
      <c r="G9415" s="229">
        <v>6.6699999999999995E-2</v>
      </c>
    </row>
    <row r="9416" spans="1:7" x14ac:dyDescent="0.25">
      <c r="A9416" s="160" t="s">
        <v>10830</v>
      </c>
      <c r="B9416" s="160" t="s">
        <v>10831</v>
      </c>
      <c r="E9416" s="227">
        <v>43131</v>
      </c>
      <c r="F9416" s="228">
        <v>266466.84000000003</v>
      </c>
      <c r="G9416" s="229" t="s">
        <v>632</v>
      </c>
    </row>
    <row r="9417" spans="1:7" x14ac:dyDescent="0.25">
      <c r="A9417" s="160" t="s">
        <v>10830</v>
      </c>
      <c r="B9417" s="160" t="s">
        <v>10832</v>
      </c>
      <c r="E9417" s="227">
        <v>43159</v>
      </c>
      <c r="F9417" s="228">
        <v>262025.73</v>
      </c>
      <c r="G9417" s="229" t="s">
        <v>632</v>
      </c>
    </row>
    <row r="9418" spans="1:7" x14ac:dyDescent="0.25">
      <c r="A9418" s="160" t="s">
        <v>10830</v>
      </c>
      <c r="B9418" s="160" t="s">
        <v>10833</v>
      </c>
      <c r="E9418" s="227">
        <v>43190</v>
      </c>
      <c r="F9418" s="228">
        <v>257584.62</v>
      </c>
      <c r="G9418" s="229" t="s">
        <v>632</v>
      </c>
    </row>
    <row r="9419" spans="1:7" x14ac:dyDescent="0.25">
      <c r="A9419" s="160" t="s">
        <v>10830</v>
      </c>
      <c r="B9419" s="160" t="s">
        <v>10834</v>
      </c>
      <c r="E9419" s="227">
        <v>43220</v>
      </c>
      <c r="F9419" s="228">
        <v>253143.51</v>
      </c>
      <c r="G9419" s="229" t="s">
        <v>632</v>
      </c>
    </row>
    <row r="9420" spans="1:7" x14ac:dyDescent="0.25">
      <c r="A9420" s="160" t="s">
        <v>10830</v>
      </c>
      <c r="B9420" s="160" t="s">
        <v>10835</v>
      </c>
      <c r="E9420" s="227">
        <v>43251</v>
      </c>
      <c r="F9420" s="228">
        <v>248702.4</v>
      </c>
      <c r="G9420" s="229" t="s">
        <v>632</v>
      </c>
    </row>
    <row r="9421" spans="1:7" x14ac:dyDescent="0.25">
      <c r="A9421" s="160" t="s">
        <v>10830</v>
      </c>
      <c r="B9421" s="160" t="s">
        <v>10836</v>
      </c>
      <c r="E9421" s="227">
        <v>43281</v>
      </c>
      <c r="F9421" s="228">
        <v>244261.29</v>
      </c>
      <c r="G9421" s="229" t="s">
        <v>632</v>
      </c>
    </row>
    <row r="9422" spans="1:7" x14ac:dyDescent="0.25">
      <c r="A9422" s="160" t="s">
        <v>10830</v>
      </c>
      <c r="B9422" s="160" t="s">
        <v>10837</v>
      </c>
      <c r="E9422" s="227">
        <v>43312</v>
      </c>
      <c r="F9422" s="228">
        <v>0.03</v>
      </c>
      <c r="G9422" s="229" t="s">
        <v>632</v>
      </c>
    </row>
    <row r="9423" spans="1:7" x14ac:dyDescent="0.25">
      <c r="A9423" s="160" t="s">
        <v>10830</v>
      </c>
      <c r="B9423" s="160" t="s">
        <v>10838</v>
      </c>
      <c r="E9423" s="227">
        <v>43343</v>
      </c>
      <c r="F9423" s="228">
        <v>0.03</v>
      </c>
      <c r="G9423" s="229" t="s">
        <v>632</v>
      </c>
    </row>
    <row r="9424" spans="1:7" x14ac:dyDescent="0.25">
      <c r="A9424" s="160" t="s">
        <v>10830</v>
      </c>
      <c r="B9424" s="160" t="s">
        <v>10839</v>
      </c>
      <c r="E9424" s="227">
        <v>43373</v>
      </c>
      <c r="F9424" s="228">
        <v>0.03</v>
      </c>
      <c r="G9424" s="229" t="s">
        <v>632</v>
      </c>
    </row>
    <row r="9425" spans="1:7" x14ac:dyDescent="0.25">
      <c r="A9425" s="160" t="s">
        <v>10830</v>
      </c>
      <c r="B9425" s="160" t="s">
        <v>10840</v>
      </c>
      <c r="E9425" s="227">
        <v>43404</v>
      </c>
      <c r="F9425" s="228">
        <v>0.03</v>
      </c>
      <c r="G9425" s="229" t="s">
        <v>632</v>
      </c>
    </row>
    <row r="9426" spans="1:7" x14ac:dyDescent="0.25">
      <c r="A9426" s="160" t="s">
        <v>10830</v>
      </c>
      <c r="B9426" s="160" t="s">
        <v>10841</v>
      </c>
      <c r="E9426" s="227">
        <v>43434</v>
      </c>
      <c r="F9426" s="228">
        <v>0.02</v>
      </c>
      <c r="G9426" s="229" t="s">
        <v>632</v>
      </c>
    </row>
    <row r="9427" spans="1:7" x14ac:dyDescent="0.25">
      <c r="A9427" s="160" t="s">
        <v>10830</v>
      </c>
      <c r="B9427" s="160" t="s">
        <v>10842</v>
      </c>
      <c r="E9427" s="227">
        <v>43465</v>
      </c>
      <c r="F9427" s="228">
        <v>0</v>
      </c>
      <c r="G9427" s="229" t="s">
        <v>632</v>
      </c>
    </row>
    <row r="9428" spans="1:7" x14ac:dyDescent="0.25">
      <c r="A9428" s="160" t="s">
        <v>10843</v>
      </c>
      <c r="B9428" s="160" t="s">
        <v>10844</v>
      </c>
      <c r="E9428" s="227">
        <v>43131</v>
      </c>
      <c r="F9428" s="228">
        <v>0</v>
      </c>
      <c r="G9428" s="229">
        <v>6.6699999999999995E-2</v>
      </c>
    </row>
    <row r="9429" spans="1:7" x14ac:dyDescent="0.25">
      <c r="A9429" s="160" t="s">
        <v>10843</v>
      </c>
      <c r="B9429" s="160" t="s">
        <v>10845</v>
      </c>
      <c r="E9429" s="227">
        <v>43159</v>
      </c>
      <c r="F9429" s="228">
        <v>0</v>
      </c>
      <c r="G9429" s="229">
        <v>6.6699999999999995E-2</v>
      </c>
    </row>
    <row r="9430" spans="1:7" x14ac:dyDescent="0.25">
      <c r="A9430" s="160" t="s">
        <v>10843</v>
      </c>
      <c r="B9430" s="160" t="s">
        <v>10846</v>
      </c>
      <c r="E9430" s="227">
        <v>43190</v>
      </c>
      <c r="F9430" s="228">
        <v>0</v>
      </c>
      <c r="G9430" s="229">
        <v>6.6699999999999995E-2</v>
      </c>
    </row>
    <row r="9431" spans="1:7" x14ac:dyDescent="0.25">
      <c r="A9431" s="160" t="s">
        <v>10843</v>
      </c>
      <c r="B9431" s="160" t="s">
        <v>10847</v>
      </c>
      <c r="E9431" s="227">
        <v>43220</v>
      </c>
      <c r="F9431" s="228">
        <v>0</v>
      </c>
      <c r="G9431" s="229">
        <v>6.6699999999999995E-2</v>
      </c>
    </row>
    <row r="9432" spans="1:7" x14ac:dyDescent="0.25">
      <c r="A9432" s="160" t="s">
        <v>10843</v>
      </c>
      <c r="B9432" s="160" t="s">
        <v>10848</v>
      </c>
      <c r="E9432" s="227">
        <v>43251</v>
      </c>
      <c r="F9432" s="228">
        <v>0</v>
      </c>
      <c r="G9432" s="229">
        <v>6.6699999999999995E-2</v>
      </c>
    </row>
    <row r="9433" spans="1:7" x14ac:dyDescent="0.25">
      <c r="A9433" s="160" t="s">
        <v>10843</v>
      </c>
      <c r="B9433" s="160" t="s">
        <v>10849</v>
      </c>
      <c r="E9433" s="227">
        <v>43281</v>
      </c>
      <c r="F9433" s="228">
        <v>0</v>
      </c>
      <c r="G9433" s="229">
        <v>6.6699999999999995E-2</v>
      </c>
    </row>
    <row r="9434" spans="1:7" x14ac:dyDescent="0.25">
      <c r="A9434" s="160" t="s">
        <v>10843</v>
      </c>
      <c r="B9434" s="160" t="s">
        <v>10850</v>
      </c>
      <c r="E9434" s="227">
        <v>43312</v>
      </c>
      <c r="F9434" s="228">
        <v>0</v>
      </c>
      <c r="G9434" s="229">
        <v>6.6699999999999995E-2</v>
      </c>
    </row>
    <row r="9435" spans="1:7" x14ac:dyDescent="0.25">
      <c r="A9435" s="160" t="s">
        <v>10843</v>
      </c>
      <c r="B9435" s="160" t="s">
        <v>10851</v>
      </c>
      <c r="E9435" s="227">
        <v>43343</v>
      </c>
      <c r="F9435" s="228">
        <v>0</v>
      </c>
      <c r="G9435" s="229">
        <v>6.6699999999999995E-2</v>
      </c>
    </row>
    <row r="9436" spans="1:7" x14ac:dyDescent="0.25">
      <c r="A9436" s="160" t="s">
        <v>10843</v>
      </c>
      <c r="B9436" s="160" t="s">
        <v>10852</v>
      </c>
      <c r="E9436" s="227">
        <v>43373</v>
      </c>
      <c r="F9436" s="228">
        <v>0</v>
      </c>
      <c r="G9436" s="229">
        <v>6.6699999999999995E-2</v>
      </c>
    </row>
    <row r="9437" spans="1:7" x14ac:dyDescent="0.25">
      <c r="A9437" s="160" t="s">
        <v>10843</v>
      </c>
      <c r="B9437" s="160" t="s">
        <v>10853</v>
      </c>
      <c r="E9437" s="227">
        <v>43404</v>
      </c>
      <c r="F9437" s="228">
        <v>0</v>
      </c>
      <c r="G9437" s="229">
        <v>6.6699999999999995E-2</v>
      </c>
    </row>
    <row r="9438" spans="1:7" x14ac:dyDescent="0.25">
      <c r="A9438" s="160" t="s">
        <v>10843</v>
      </c>
      <c r="B9438" s="160" t="s">
        <v>10854</v>
      </c>
      <c r="E9438" s="227">
        <v>43434</v>
      </c>
      <c r="F9438" s="228">
        <v>0</v>
      </c>
      <c r="G9438" s="229">
        <v>6.6699999999999995E-2</v>
      </c>
    </row>
    <row r="9439" spans="1:7" x14ac:dyDescent="0.25">
      <c r="A9439" s="160" t="s">
        <v>10843</v>
      </c>
      <c r="B9439" s="160" t="s">
        <v>10855</v>
      </c>
      <c r="E9439" s="227">
        <v>43465</v>
      </c>
      <c r="F9439" s="228">
        <v>0</v>
      </c>
      <c r="G9439" s="229">
        <v>6.6699999999999995E-2</v>
      </c>
    </row>
    <row r="9440" spans="1:7" x14ac:dyDescent="0.25">
      <c r="A9440" s="160" t="s">
        <v>10856</v>
      </c>
      <c r="B9440" s="160" t="s">
        <v>10857</v>
      </c>
      <c r="E9440" s="227">
        <v>43131</v>
      </c>
      <c r="F9440" s="228">
        <v>0</v>
      </c>
      <c r="G9440" s="229">
        <v>6.6699999999999995E-2</v>
      </c>
    </row>
    <row r="9441" spans="1:7" x14ac:dyDescent="0.25">
      <c r="A9441" s="160" t="s">
        <v>10856</v>
      </c>
      <c r="B9441" s="160" t="s">
        <v>10858</v>
      </c>
      <c r="E9441" s="227">
        <v>43159</v>
      </c>
      <c r="F9441" s="228">
        <v>0</v>
      </c>
      <c r="G9441" s="229">
        <v>6.6699999999999995E-2</v>
      </c>
    </row>
    <row r="9442" spans="1:7" x14ac:dyDescent="0.25">
      <c r="A9442" s="160" t="s">
        <v>10856</v>
      </c>
      <c r="B9442" s="160" t="s">
        <v>10859</v>
      </c>
      <c r="E9442" s="227">
        <v>43190</v>
      </c>
      <c r="F9442" s="228">
        <v>0</v>
      </c>
      <c r="G9442" s="229">
        <v>6.6699999999999995E-2</v>
      </c>
    </row>
    <row r="9443" spans="1:7" x14ac:dyDescent="0.25">
      <c r="A9443" s="160" t="s">
        <v>10856</v>
      </c>
      <c r="B9443" s="160" t="s">
        <v>10860</v>
      </c>
      <c r="E9443" s="227">
        <v>43220</v>
      </c>
      <c r="F9443" s="228">
        <v>0</v>
      </c>
      <c r="G9443" s="229">
        <v>6.6699999999999995E-2</v>
      </c>
    </row>
    <row r="9444" spans="1:7" x14ac:dyDescent="0.25">
      <c r="A9444" s="160" t="s">
        <v>10856</v>
      </c>
      <c r="B9444" s="160" t="s">
        <v>10861</v>
      </c>
      <c r="E9444" s="227">
        <v>43251</v>
      </c>
      <c r="F9444" s="228">
        <v>0</v>
      </c>
      <c r="G9444" s="229">
        <v>6.6699999999999995E-2</v>
      </c>
    </row>
    <row r="9445" spans="1:7" x14ac:dyDescent="0.25">
      <c r="A9445" s="160" t="s">
        <v>10856</v>
      </c>
      <c r="B9445" s="160" t="s">
        <v>10862</v>
      </c>
      <c r="E9445" s="227">
        <v>43281</v>
      </c>
      <c r="F9445" s="228">
        <v>0</v>
      </c>
      <c r="G9445" s="229">
        <v>6.6699999999999995E-2</v>
      </c>
    </row>
    <row r="9446" spans="1:7" x14ac:dyDescent="0.25">
      <c r="A9446" s="160" t="s">
        <v>10856</v>
      </c>
      <c r="B9446" s="160" t="s">
        <v>10863</v>
      </c>
      <c r="E9446" s="227">
        <v>43312</v>
      </c>
      <c r="F9446" s="228">
        <v>0</v>
      </c>
      <c r="G9446" s="229">
        <v>6.6699999999999995E-2</v>
      </c>
    </row>
    <row r="9447" spans="1:7" x14ac:dyDescent="0.25">
      <c r="A9447" s="160" t="s">
        <v>10856</v>
      </c>
      <c r="B9447" s="160" t="s">
        <v>10864</v>
      </c>
      <c r="E9447" s="227">
        <v>43343</v>
      </c>
      <c r="F9447" s="228">
        <v>0</v>
      </c>
      <c r="G9447" s="229">
        <v>6.6699999999999995E-2</v>
      </c>
    </row>
    <row r="9448" spans="1:7" x14ac:dyDescent="0.25">
      <c r="A9448" s="160" t="s">
        <v>10856</v>
      </c>
      <c r="B9448" s="160" t="s">
        <v>10865</v>
      </c>
      <c r="E9448" s="227">
        <v>43373</v>
      </c>
      <c r="F9448" s="228">
        <v>0</v>
      </c>
      <c r="G9448" s="229">
        <v>6.6699999999999995E-2</v>
      </c>
    </row>
    <row r="9449" spans="1:7" x14ac:dyDescent="0.25">
      <c r="A9449" s="160" t="s">
        <v>10856</v>
      </c>
      <c r="B9449" s="160" t="s">
        <v>10866</v>
      </c>
      <c r="E9449" s="227">
        <v>43404</v>
      </c>
      <c r="F9449" s="228">
        <v>0</v>
      </c>
      <c r="G9449" s="229">
        <v>6.6699999999999995E-2</v>
      </c>
    </row>
    <row r="9450" spans="1:7" x14ac:dyDescent="0.25">
      <c r="A9450" s="160" t="s">
        <v>10856</v>
      </c>
      <c r="B9450" s="160" t="s">
        <v>10867</v>
      </c>
      <c r="E9450" s="227">
        <v>43434</v>
      </c>
      <c r="F9450" s="228">
        <v>0</v>
      </c>
      <c r="G9450" s="229">
        <v>6.6699999999999995E-2</v>
      </c>
    </row>
    <row r="9451" spans="1:7" x14ac:dyDescent="0.25">
      <c r="A9451" s="160" t="s">
        <v>10856</v>
      </c>
      <c r="B9451" s="160" t="s">
        <v>10868</v>
      </c>
      <c r="E9451" s="227">
        <v>43465</v>
      </c>
      <c r="F9451" s="228">
        <v>0</v>
      </c>
      <c r="G9451" s="229">
        <v>6.6699999999999995E-2</v>
      </c>
    </row>
    <row r="9452" spans="1:7" x14ac:dyDescent="0.25">
      <c r="A9452" s="160" t="s">
        <v>10869</v>
      </c>
      <c r="B9452" s="160" t="s">
        <v>10870</v>
      </c>
      <c r="E9452" s="227">
        <v>43131</v>
      </c>
      <c r="F9452" s="228">
        <v>11651.42</v>
      </c>
      <c r="G9452" s="229">
        <v>6.6699999999999995E-2</v>
      </c>
    </row>
    <row r="9453" spans="1:7" x14ac:dyDescent="0.25">
      <c r="A9453" s="160" t="s">
        <v>10869</v>
      </c>
      <c r="B9453" s="160" t="s">
        <v>10871</v>
      </c>
      <c r="E9453" s="227">
        <v>43159</v>
      </c>
      <c r="F9453" s="228">
        <v>11651.42</v>
      </c>
      <c r="G9453" s="229">
        <v>6.6699999999999995E-2</v>
      </c>
    </row>
    <row r="9454" spans="1:7" x14ac:dyDescent="0.25">
      <c r="A9454" s="160" t="s">
        <v>10869</v>
      </c>
      <c r="B9454" s="160" t="s">
        <v>10872</v>
      </c>
      <c r="E9454" s="227">
        <v>43190</v>
      </c>
      <c r="F9454" s="228">
        <v>11651.42</v>
      </c>
      <c r="G9454" s="229">
        <v>6.6699999999999995E-2</v>
      </c>
    </row>
    <row r="9455" spans="1:7" x14ac:dyDescent="0.25">
      <c r="A9455" s="160" t="s">
        <v>10869</v>
      </c>
      <c r="B9455" s="160" t="s">
        <v>10873</v>
      </c>
      <c r="E9455" s="227">
        <v>43220</v>
      </c>
      <c r="F9455" s="228">
        <v>11651.42</v>
      </c>
      <c r="G9455" s="229">
        <v>6.6699999999999995E-2</v>
      </c>
    </row>
    <row r="9456" spans="1:7" x14ac:dyDescent="0.25">
      <c r="A9456" s="160" t="s">
        <v>10869</v>
      </c>
      <c r="B9456" s="160" t="s">
        <v>10874</v>
      </c>
      <c r="E9456" s="227">
        <v>43251</v>
      </c>
      <c r="F9456" s="228">
        <v>11651.42</v>
      </c>
      <c r="G9456" s="229">
        <v>6.6699999999999995E-2</v>
      </c>
    </row>
    <row r="9457" spans="1:7" x14ac:dyDescent="0.25">
      <c r="A9457" s="160" t="s">
        <v>10869</v>
      </c>
      <c r="B9457" s="160" t="s">
        <v>10875</v>
      </c>
      <c r="E9457" s="227">
        <v>43281</v>
      </c>
      <c r="F9457" s="228">
        <v>11651.42</v>
      </c>
      <c r="G9457" s="229">
        <v>6.6699999999999995E-2</v>
      </c>
    </row>
    <row r="9458" spans="1:7" x14ac:dyDescent="0.25">
      <c r="A9458" s="160" t="s">
        <v>10869</v>
      </c>
      <c r="B9458" s="160" t="s">
        <v>10876</v>
      </c>
      <c r="E9458" s="227">
        <v>43312</v>
      </c>
      <c r="F9458" s="228">
        <v>69064.55</v>
      </c>
      <c r="G9458" s="229">
        <v>6.6699999999999995E-2</v>
      </c>
    </row>
    <row r="9459" spans="1:7" x14ac:dyDescent="0.25">
      <c r="A9459" s="160" t="s">
        <v>10869</v>
      </c>
      <c r="B9459" s="160" t="s">
        <v>10877</v>
      </c>
      <c r="E9459" s="227">
        <v>43343</v>
      </c>
      <c r="F9459" s="228">
        <v>69064.55</v>
      </c>
      <c r="G9459" s="229">
        <v>6.6699999999999995E-2</v>
      </c>
    </row>
    <row r="9460" spans="1:7" x14ac:dyDescent="0.25">
      <c r="A9460" s="160" t="s">
        <v>10869</v>
      </c>
      <c r="B9460" s="160" t="s">
        <v>10878</v>
      </c>
      <c r="E9460" s="227">
        <v>43373</v>
      </c>
      <c r="F9460" s="228">
        <v>69064.55</v>
      </c>
      <c r="G9460" s="229">
        <v>6.6699999999999995E-2</v>
      </c>
    </row>
    <row r="9461" spans="1:7" x14ac:dyDescent="0.25">
      <c r="A9461" s="160" t="s">
        <v>10869</v>
      </c>
      <c r="B9461" s="160" t="s">
        <v>10879</v>
      </c>
      <c r="E9461" s="227">
        <v>43404</v>
      </c>
      <c r="F9461" s="228">
        <v>69064.55</v>
      </c>
      <c r="G9461" s="229">
        <v>6.6699999999999995E-2</v>
      </c>
    </row>
    <row r="9462" spans="1:7" x14ac:dyDescent="0.25">
      <c r="A9462" s="160" t="s">
        <v>10869</v>
      </c>
      <c r="B9462" s="160" t="s">
        <v>10880</v>
      </c>
      <c r="E9462" s="227">
        <v>43434</v>
      </c>
      <c r="F9462" s="228">
        <v>69064.55</v>
      </c>
      <c r="G9462" s="229">
        <v>6.6699999999999995E-2</v>
      </c>
    </row>
    <row r="9463" spans="1:7" x14ac:dyDescent="0.25">
      <c r="A9463" s="160" t="s">
        <v>10869</v>
      </c>
      <c r="B9463" s="160" t="s">
        <v>10881</v>
      </c>
      <c r="E9463" s="227">
        <v>43465</v>
      </c>
      <c r="F9463" s="228">
        <v>69064.55</v>
      </c>
      <c r="G9463" s="229">
        <v>6.6699999999999995E-2</v>
      </c>
    </row>
    <row r="9464" spans="1:7" x14ac:dyDescent="0.25">
      <c r="A9464" s="160" t="s">
        <v>10882</v>
      </c>
      <c r="B9464" s="160" t="s">
        <v>10883</v>
      </c>
      <c r="E9464" s="227">
        <v>43131</v>
      </c>
      <c r="F9464" s="228">
        <v>1087.67</v>
      </c>
      <c r="G9464" s="229">
        <v>6.6699999999999995E-2</v>
      </c>
    </row>
    <row r="9465" spans="1:7" x14ac:dyDescent="0.25">
      <c r="A9465" s="160" t="s">
        <v>10882</v>
      </c>
      <c r="B9465" s="160" t="s">
        <v>10884</v>
      </c>
      <c r="E9465" s="227">
        <v>43159</v>
      </c>
      <c r="F9465" s="228">
        <v>1087.67</v>
      </c>
      <c r="G9465" s="229">
        <v>6.6699999999999995E-2</v>
      </c>
    </row>
    <row r="9466" spans="1:7" x14ac:dyDescent="0.25">
      <c r="A9466" s="160" t="s">
        <v>10882</v>
      </c>
      <c r="B9466" s="160" t="s">
        <v>10885</v>
      </c>
      <c r="E9466" s="227">
        <v>43190</v>
      </c>
      <c r="F9466" s="228">
        <v>1087.67</v>
      </c>
      <c r="G9466" s="229">
        <v>6.6699999999999995E-2</v>
      </c>
    </row>
    <row r="9467" spans="1:7" x14ac:dyDescent="0.25">
      <c r="A9467" s="160" t="s">
        <v>10882</v>
      </c>
      <c r="B9467" s="160" t="s">
        <v>10886</v>
      </c>
      <c r="E9467" s="227">
        <v>43220</v>
      </c>
      <c r="F9467" s="228">
        <v>1087.67</v>
      </c>
      <c r="G9467" s="229">
        <v>6.6699999999999995E-2</v>
      </c>
    </row>
    <row r="9468" spans="1:7" x14ac:dyDescent="0.25">
      <c r="A9468" s="160" t="s">
        <v>10882</v>
      </c>
      <c r="B9468" s="160" t="s">
        <v>10887</v>
      </c>
      <c r="E9468" s="227">
        <v>43251</v>
      </c>
      <c r="F9468" s="228">
        <v>1087.67</v>
      </c>
      <c r="G9468" s="229">
        <v>6.6699999999999995E-2</v>
      </c>
    </row>
    <row r="9469" spans="1:7" x14ac:dyDescent="0.25">
      <c r="A9469" s="160" t="s">
        <v>10882</v>
      </c>
      <c r="B9469" s="160" t="s">
        <v>10888</v>
      </c>
      <c r="E9469" s="227">
        <v>43281</v>
      </c>
      <c r="F9469" s="228">
        <v>1087.67</v>
      </c>
      <c r="G9469" s="229">
        <v>6.6699999999999995E-2</v>
      </c>
    </row>
    <row r="9470" spans="1:7" x14ac:dyDescent="0.25">
      <c r="A9470" s="160" t="s">
        <v>10882</v>
      </c>
      <c r="B9470" s="160" t="s">
        <v>10889</v>
      </c>
      <c r="E9470" s="227">
        <v>43312</v>
      </c>
      <c r="F9470" s="228">
        <v>204038.9</v>
      </c>
      <c r="G9470" s="229">
        <v>6.6699999999999995E-2</v>
      </c>
    </row>
    <row r="9471" spans="1:7" x14ac:dyDescent="0.25">
      <c r="A9471" s="160" t="s">
        <v>10882</v>
      </c>
      <c r="B9471" s="160" t="s">
        <v>10890</v>
      </c>
      <c r="E9471" s="227">
        <v>43343</v>
      </c>
      <c r="F9471" s="228">
        <v>204038.9</v>
      </c>
      <c r="G9471" s="229">
        <v>6.6699999999999995E-2</v>
      </c>
    </row>
    <row r="9472" spans="1:7" x14ac:dyDescent="0.25">
      <c r="A9472" s="160" t="s">
        <v>10882</v>
      </c>
      <c r="B9472" s="160" t="s">
        <v>10891</v>
      </c>
      <c r="E9472" s="227">
        <v>43373</v>
      </c>
      <c r="F9472" s="228">
        <v>204038.9</v>
      </c>
      <c r="G9472" s="229">
        <v>6.6699999999999995E-2</v>
      </c>
    </row>
    <row r="9473" spans="1:7" x14ac:dyDescent="0.25">
      <c r="A9473" s="160" t="s">
        <v>10882</v>
      </c>
      <c r="B9473" s="160" t="s">
        <v>10892</v>
      </c>
      <c r="E9473" s="227">
        <v>43404</v>
      </c>
      <c r="F9473" s="228">
        <v>204038.9</v>
      </c>
      <c r="G9473" s="229">
        <v>6.6699999999999995E-2</v>
      </c>
    </row>
    <row r="9474" spans="1:7" x14ac:dyDescent="0.25">
      <c r="A9474" s="160" t="s">
        <v>10882</v>
      </c>
      <c r="B9474" s="160" t="s">
        <v>10893</v>
      </c>
      <c r="E9474" s="227">
        <v>43434</v>
      </c>
      <c r="F9474" s="228">
        <v>204038.9</v>
      </c>
      <c r="G9474" s="229">
        <v>6.6699999999999995E-2</v>
      </c>
    </row>
    <row r="9475" spans="1:7" x14ac:dyDescent="0.25">
      <c r="A9475" s="160" t="s">
        <v>10882</v>
      </c>
      <c r="B9475" s="160" t="s">
        <v>10894</v>
      </c>
      <c r="E9475" s="227">
        <v>43465</v>
      </c>
      <c r="F9475" s="228">
        <v>204038.9</v>
      </c>
      <c r="G9475" s="229">
        <v>6.6699999999999995E-2</v>
      </c>
    </row>
    <row r="9476" spans="1:7" x14ac:dyDescent="0.25">
      <c r="A9476" s="160" t="s">
        <v>10895</v>
      </c>
      <c r="B9476" s="160" t="s">
        <v>10896</v>
      </c>
      <c r="E9476" s="227">
        <v>43131</v>
      </c>
      <c r="F9476" s="228">
        <v>87156.89</v>
      </c>
      <c r="G9476" s="229" t="s">
        <v>632</v>
      </c>
    </row>
    <row r="9477" spans="1:7" x14ac:dyDescent="0.25">
      <c r="A9477" s="160" t="s">
        <v>10895</v>
      </c>
      <c r="B9477" s="160" t="s">
        <v>10897</v>
      </c>
      <c r="E9477" s="227">
        <v>43159</v>
      </c>
      <c r="F9477" s="228">
        <v>85704.28</v>
      </c>
      <c r="G9477" s="229" t="s">
        <v>632</v>
      </c>
    </row>
    <row r="9478" spans="1:7" x14ac:dyDescent="0.25">
      <c r="A9478" s="160" t="s">
        <v>10895</v>
      </c>
      <c r="B9478" s="160" t="s">
        <v>10898</v>
      </c>
      <c r="E9478" s="227">
        <v>43190</v>
      </c>
      <c r="F9478" s="228">
        <v>84251.67</v>
      </c>
      <c r="G9478" s="229" t="s">
        <v>632</v>
      </c>
    </row>
    <row r="9479" spans="1:7" x14ac:dyDescent="0.25">
      <c r="A9479" s="160" t="s">
        <v>10895</v>
      </c>
      <c r="B9479" s="160" t="s">
        <v>10899</v>
      </c>
      <c r="E9479" s="227">
        <v>43220</v>
      </c>
      <c r="F9479" s="228">
        <v>82799.05</v>
      </c>
      <c r="G9479" s="229" t="s">
        <v>632</v>
      </c>
    </row>
    <row r="9480" spans="1:7" x14ac:dyDescent="0.25">
      <c r="A9480" s="160" t="s">
        <v>10895</v>
      </c>
      <c r="B9480" s="160" t="s">
        <v>10900</v>
      </c>
      <c r="E9480" s="227">
        <v>43251</v>
      </c>
      <c r="F9480" s="228">
        <v>81346.44</v>
      </c>
      <c r="G9480" s="229" t="s">
        <v>632</v>
      </c>
    </row>
    <row r="9481" spans="1:7" x14ac:dyDescent="0.25">
      <c r="A9481" s="160" t="s">
        <v>10895</v>
      </c>
      <c r="B9481" s="160" t="s">
        <v>10901</v>
      </c>
      <c r="E9481" s="227">
        <v>43281</v>
      </c>
      <c r="F9481" s="228">
        <v>79893.820000000007</v>
      </c>
      <c r="G9481" s="229" t="s">
        <v>632</v>
      </c>
    </row>
    <row r="9482" spans="1:7" x14ac:dyDescent="0.25">
      <c r="A9482" s="160" t="s">
        <v>10895</v>
      </c>
      <c r="B9482" s="160" t="s">
        <v>10902</v>
      </c>
      <c r="E9482" s="227">
        <v>43312</v>
      </c>
      <c r="F9482" s="228">
        <v>0.01</v>
      </c>
      <c r="G9482" s="229" t="s">
        <v>632</v>
      </c>
    </row>
    <row r="9483" spans="1:7" x14ac:dyDescent="0.25">
      <c r="A9483" s="160" t="s">
        <v>10895</v>
      </c>
      <c r="B9483" s="160" t="s">
        <v>10903</v>
      </c>
      <c r="E9483" s="227">
        <v>43343</v>
      </c>
      <c r="F9483" s="228">
        <v>0.01</v>
      </c>
      <c r="G9483" s="229" t="s">
        <v>632</v>
      </c>
    </row>
    <row r="9484" spans="1:7" x14ac:dyDescent="0.25">
      <c r="A9484" s="160" t="s">
        <v>10895</v>
      </c>
      <c r="B9484" s="160" t="s">
        <v>10904</v>
      </c>
      <c r="E9484" s="227">
        <v>43373</v>
      </c>
      <c r="F9484" s="228">
        <v>0.01</v>
      </c>
      <c r="G9484" s="229" t="s">
        <v>632</v>
      </c>
    </row>
    <row r="9485" spans="1:7" x14ac:dyDescent="0.25">
      <c r="A9485" s="160" t="s">
        <v>10895</v>
      </c>
      <c r="B9485" s="160" t="s">
        <v>10905</v>
      </c>
      <c r="E9485" s="227">
        <v>43404</v>
      </c>
      <c r="F9485" s="228">
        <v>0.01</v>
      </c>
      <c r="G9485" s="229" t="s">
        <v>632</v>
      </c>
    </row>
    <row r="9486" spans="1:7" x14ac:dyDescent="0.25">
      <c r="A9486" s="160" t="s">
        <v>10895</v>
      </c>
      <c r="B9486" s="160" t="s">
        <v>10906</v>
      </c>
      <c r="E9486" s="227">
        <v>43434</v>
      </c>
      <c r="F9486" s="228">
        <v>0.01</v>
      </c>
      <c r="G9486" s="229" t="s">
        <v>632</v>
      </c>
    </row>
    <row r="9487" spans="1:7" x14ac:dyDescent="0.25">
      <c r="A9487" s="160" t="s">
        <v>10895</v>
      </c>
      <c r="B9487" s="160" t="s">
        <v>10907</v>
      </c>
      <c r="E9487" s="227">
        <v>43465</v>
      </c>
      <c r="F9487" s="228">
        <v>0</v>
      </c>
      <c r="G9487" s="229" t="s">
        <v>632</v>
      </c>
    </row>
    <row r="9488" spans="1:7" x14ac:dyDescent="0.25">
      <c r="A9488" s="160" t="s">
        <v>10908</v>
      </c>
      <c r="B9488" s="160" t="s">
        <v>10909</v>
      </c>
      <c r="E9488" s="227">
        <v>43131</v>
      </c>
      <c r="F9488" s="228">
        <v>556689.61</v>
      </c>
      <c r="G9488" s="229">
        <v>6.6699999999999995E-2</v>
      </c>
    </row>
    <row r="9489" spans="1:7" x14ac:dyDescent="0.25">
      <c r="A9489" s="160" t="s">
        <v>10908</v>
      </c>
      <c r="B9489" s="160" t="s">
        <v>10910</v>
      </c>
      <c r="E9489" s="227">
        <v>43159</v>
      </c>
      <c r="F9489" s="228">
        <v>556689.61</v>
      </c>
      <c r="G9489" s="229">
        <v>6.6699999999999995E-2</v>
      </c>
    </row>
    <row r="9490" spans="1:7" x14ac:dyDescent="0.25">
      <c r="A9490" s="160" t="s">
        <v>10908</v>
      </c>
      <c r="B9490" s="160" t="s">
        <v>10911</v>
      </c>
      <c r="E9490" s="227">
        <v>43190</v>
      </c>
      <c r="F9490" s="228">
        <v>556689.61</v>
      </c>
      <c r="G9490" s="229">
        <v>6.6699999999999995E-2</v>
      </c>
    </row>
    <row r="9491" spans="1:7" x14ac:dyDescent="0.25">
      <c r="A9491" s="160" t="s">
        <v>10908</v>
      </c>
      <c r="B9491" s="160" t="s">
        <v>10912</v>
      </c>
      <c r="E9491" s="227">
        <v>43220</v>
      </c>
      <c r="F9491" s="228">
        <v>556689.61</v>
      </c>
      <c r="G9491" s="229">
        <v>6.6699999999999995E-2</v>
      </c>
    </row>
    <row r="9492" spans="1:7" x14ac:dyDescent="0.25">
      <c r="A9492" s="160" t="s">
        <v>10908</v>
      </c>
      <c r="B9492" s="160" t="s">
        <v>10913</v>
      </c>
      <c r="E9492" s="227">
        <v>43251</v>
      </c>
      <c r="F9492" s="228">
        <v>556689.61</v>
      </c>
      <c r="G9492" s="229">
        <v>6.6699999999999995E-2</v>
      </c>
    </row>
    <row r="9493" spans="1:7" x14ac:dyDescent="0.25">
      <c r="A9493" s="160" t="s">
        <v>10908</v>
      </c>
      <c r="B9493" s="160" t="s">
        <v>10914</v>
      </c>
      <c r="E9493" s="227">
        <v>43281</v>
      </c>
      <c r="F9493" s="228">
        <v>556689.61</v>
      </c>
      <c r="G9493" s="229">
        <v>6.6699999999999995E-2</v>
      </c>
    </row>
    <row r="9494" spans="1:7" x14ac:dyDescent="0.25">
      <c r="A9494" s="160" t="s">
        <v>10908</v>
      </c>
      <c r="B9494" s="160" t="s">
        <v>10915</v>
      </c>
      <c r="E9494" s="227">
        <v>43312</v>
      </c>
      <c r="F9494" s="228">
        <v>556689.61</v>
      </c>
      <c r="G9494" s="229">
        <v>6.6699999999999995E-2</v>
      </c>
    </row>
    <row r="9495" spans="1:7" x14ac:dyDescent="0.25">
      <c r="A9495" s="160" t="s">
        <v>10908</v>
      </c>
      <c r="B9495" s="160" t="s">
        <v>10916</v>
      </c>
      <c r="E9495" s="227">
        <v>43343</v>
      </c>
      <c r="F9495" s="228">
        <v>556689.61</v>
      </c>
      <c r="G9495" s="229">
        <v>6.6699999999999995E-2</v>
      </c>
    </row>
    <row r="9496" spans="1:7" x14ac:dyDescent="0.25">
      <c r="A9496" s="160" t="s">
        <v>10908</v>
      </c>
      <c r="B9496" s="160" t="s">
        <v>10917</v>
      </c>
      <c r="E9496" s="227">
        <v>43373</v>
      </c>
      <c r="F9496" s="228">
        <v>556689.61</v>
      </c>
      <c r="G9496" s="229">
        <v>6.6699999999999995E-2</v>
      </c>
    </row>
    <row r="9497" spans="1:7" x14ac:dyDescent="0.25">
      <c r="A9497" s="160" t="s">
        <v>10908</v>
      </c>
      <c r="B9497" s="160" t="s">
        <v>10918</v>
      </c>
      <c r="E9497" s="227">
        <v>43404</v>
      </c>
      <c r="F9497" s="228">
        <v>556689.61</v>
      </c>
      <c r="G9497" s="229">
        <v>6.6699999999999995E-2</v>
      </c>
    </row>
    <row r="9498" spans="1:7" x14ac:dyDescent="0.25">
      <c r="A9498" s="160" t="s">
        <v>10908</v>
      </c>
      <c r="B9498" s="160" t="s">
        <v>10919</v>
      </c>
      <c r="E9498" s="227">
        <v>43434</v>
      </c>
      <c r="F9498" s="228">
        <v>556689.61</v>
      </c>
      <c r="G9498" s="229">
        <v>6.6699999999999995E-2</v>
      </c>
    </row>
    <row r="9499" spans="1:7" x14ac:dyDescent="0.25">
      <c r="A9499" s="160" t="s">
        <v>10908</v>
      </c>
      <c r="B9499" s="160" t="s">
        <v>10920</v>
      </c>
      <c r="E9499" s="227">
        <v>43465</v>
      </c>
      <c r="F9499" s="228">
        <v>556689.61</v>
      </c>
      <c r="G9499" s="229">
        <v>6.6699999999999995E-2</v>
      </c>
    </row>
    <row r="9500" spans="1:7" x14ac:dyDescent="0.25">
      <c r="A9500" s="160" t="s">
        <v>10921</v>
      </c>
      <c r="B9500" s="160" t="s">
        <v>10922</v>
      </c>
      <c r="E9500" s="227">
        <v>43131</v>
      </c>
      <c r="F9500" s="228">
        <v>3743.01</v>
      </c>
      <c r="G9500" s="229" t="s">
        <v>632</v>
      </c>
    </row>
    <row r="9501" spans="1:7" x14ac:dyDescent="0.25">
      <c r="A9501" s="160" t="s">
        <v>10921</v>
      </c>
      <c r="B9501" s="160" t="s">
        <v>10923</v>
      </c>
      <c r="E9501" s="227">
        <v>43159</v>
      </c>
      <c r="F9501" s="228">
        <v>3680.63</v>
      </c>
      <c r="G9501" s="229" t="s">
        <v>632</v>
      </c>
    </row>
    <row r="9502" spans="1:7" x14ac:dyDescent="0.25">
      <c r="A9502" s="160" t="s">
        <v>10921</v>
      </c>
      <c r="B9502" s="160" t="s">
        <v>10924</v>
      </c>
      <c r="E9502" s="227">
        <v>43190</v>
      </c>
      <c r="F9502" s="228">
        <v>3618.25</v>
      </c>
      <c r="G9502" s="229" t="s">
        <v>632</v>
      </c>
    </row>
    <row r="9503" spans="1:7" x14ac:dyDescent="0.25">
      <c r="A9503" s="160" t="s">
        <v>10921</v>
      </c>
      <c r="B9503" s="160" t="s">
        <v>10925</v>
      </c>
      <c r="E9503" s="227">
        <v>43220</v>
      </c>
      <c r="F9503" s="228">
        <v>3555.87</v>
      </c>
      <c r="G9503" s="229" t="s">
        <v>632</v>
      </c>
    </row>
    <row r="9504" spans="1:7" x14ac:dyDescent="0.25">
      <c r="A9504" s="160" t="s">
        <v>10921</v>
      </c>
      <c r="B9504" s="160" t="s">
        <v>10926</v>
      </c>
      <c r="E9504" s="227">
        <v>43251</v>
      </c>
      <c r="F9504" s="228">
        <v>3493.49</v>
      </c>
      <c r="G9504" s="229" t="s">
        <v>632</v>
      </c>
    </row>
    <row r="9505" spans="1:7" x14ac:dyDescent="0.25">
      <c r="A9505" s="160" t="s">
        <v>10921</v>
      </c>
      <c r="B9505" s="160" t="s">
        <v>10927</v>
      </c>
      <c r="E9505" s="227">
        <v>43281</v>
      </c>
      <c r="F9505" s="228">
        <v>3431.11</v>
      </c>
      <c r="G9505" s="229" t="s">
        <v>632</v>
      </c>
    </row>
    <row r="9506" spans="1:7" x14ac:dyDescent="0.25">
      <c r="A9506" s="160" t="s">
        <v>10921</v>
      </c>
      <c r="B9506" s="160" t="s">
        <v>10928</v>
      </c>
      <c r="E9506" s="227">
        <v>43312</v>
      </c>
      <c r="F9506" s="228">
        <v>0</v>
      </c>
      <c r="G9506" s="229" t="s">
        <v>632</v>
      </c>
    </row>
    <row r="9507" spans="1:7" x14ac:dyDescent="0.25">
      <c r="A9507" s="160" t="s">
        <v>10921</v>
      </c>
      <c r="B9507" s="160" t="s">
        <v>10929</v>
      </c>
      <c r="E9507" s="227">
        <v>43343</v>
      </c>
      <c r="F9507" s="228">
        <v>0</v>
      </c>
      <c r="G9507" s="229" t="s">
        <v>632</v>
      </c>
    </row>
    <row r="9508" spans="1:7" x14ac:dyDescent="0.25">
      <c r="A9508" s="160" t="s">
        <v>10921</v>
      </c>
      <c r="B9508" s="160" t="s">
        <v>10930</v>
      </c>
      <c r="E9508" s="227">
        <v>43373</v>
      </c>
      <c r="F9508" s="228">
        <v>0</v>
      </c>
      <c r="G9508" s="229" t="s">
        <v>632</v>
      </c>
    </row>
    <row r="9509" spans="1:7" x14ac:dyDescent="0.25">
      <c r="A9509" s="160" t="s">
        <v>10921</v>
      </c>
      <c r="B9509" s="160" t="s">
        <v>10931</v>
      </c>
      <c r="E9509" s="227">
        <v>43404</v>
      </c>
      <c r="F9509" s="228">
        <v>0</v>
      </c>
      <c r="G9509" s="229" t="s">
        <v>632</v>
      </c>
    </row>
    <row r="9510" spans="1:7" x14ac:dyDescent="0.25">
      <c r="A9510" s="160" t="s">
        <v>10921</v>
      </c>
      <c r="B9510" s="160" t="s">
        <v>10932</v>
      </c>
      <c r="E9510" s="227">
        <v>43434</v>
      </c>
      <c r="F9510" s="228">
        <v>0</v>
      </c>
      <c r="G9510" s="229" t="s">
        <v>632</v>
      </c>
    </row>
    <row r="9511" spans="1:7" x14ac:dyDescent="0.25">
      <c r="A9511" s="160" t="s">
        <v>10921</v>
      </c>
      <c r="B9511" s="160" t="s">
        <v>10933</v>
      </c>
      <c r="E9511" s="227">
        <v>43465</v>
      </c>
      <c r="F9511" s="228">
        <v>0</v>
      </c>
      <c r="G9511" s="229" t="s">
        <v>632</v>
      </c>
    </row>
    <row r="9512" spans="1:7" x14ac:dyDescent="0.25">
      <c r="A9512" s="160" t="s">
        <v>10934</v>
      </c>
      <c r="B9512" s="160" t="s">
        <v>10935</v>
      </c>
      <c r="E9512" s="227">
        <v>43131</v>
      </c>
      <c r="F9512" s="228">
        <v>100536.76</v>
      </c>
      <c r="G9512" s="229">
        <v>6.6699999999999995E-2</v>
      </c>
    </row>
    <row r="9513" spans="1:7" x14ac:dyDescent="0.25">
      <c r="A9513" s="160" t="s">
        <v>10934</v>
      </c>
      <c r="B9513" s="160" t="s">
        <v>10936</v>
      </c>
      <c r="E9513" s="227">
        <v>43159</v>
      </c>
      <c r="F9513" s="228">
        <v>100536.76</v>
      </c>
      <c r="G9513" s="229">
        <v>6.6699999999999995E-2</v>
      </c>
    </row>
    <row r="9514" spans="1:7" x14ac:dyDescent="0.25">
      <c r="A9514" s="160" t="s">
        <v>10934</v>
      </c>
      <c r="B9514" s="160" t="s">
        <v>10937</v>
      </c>
      <c r="E9514" s="227">
        <v>43190</v>
      </c>
      <c r="F9514" s="228">
        <v>100536.76</v>
      </c>
      <c r="G9514" s="229">
        <v>6.6699999999999995E-2</v>
      </c>
    </row>
    <row r="9515" spans="1:7" x14ac:dyDescent="0.25">
      <c r="A9515" s="160" t="s">
        <v>10934</v>
      </c>
      <c r="B9515" s="160" t="s">
        <v>10938</v>
      </c>
      <c r="E9515" s="227">
        <v>43220</v>
      </c>
      <c r="F9515" s="228">
        <v>100536.76</v>
      </c>
      <c r="G9515" s="229">
        <v>6.6699999999999995E-2</v>
      </c>
    </row>
    <row r="9516" spans="1:7" x14ac:dyDescent="0.25">
      <c r="A9516" s="160" t="s">
        <v>10934</v>
      </c>
      <c r="B9516" s="160" t="s">
        <v>10939</v>
      </c>
      <c r="E9516" s="227">
        <v>43251</v>
      </c>
      <c r="F9516" s="228">
        <v>100536.76</v>
      </c>
      <c r="G9516" s="229">
        <v>6.6699999999999995E-2</v>
      </c>
    </row>
    <row r="9517" spans="1:7" x14ac:dyDescent="0.25">
      <c r="A9517" s="160" t="s">
        <v>10934</v>
      </c>
      <c r="B9517" s="160" t="s">
        <v>10940</v>
      </c>
      <c r="E9517" s="227">
        <v>43281</v>
      </c>
      <c r="F9517" s="228">
        <v>100536.76</v>
      </c>
      <c r="G9517" s="229">
        <v>6.6699999999999995E-2</v>
      </c>
    </row>
    <row r="9518" spans="1:7" x14ac:dyDescent="0.25">
      <c r="A9518" s="160" t="s">
        <v>10934</v>
      </c>
      <c r="B9518" s="160" t="s">
        <v>10941</v>
      </c>
      <c r="E9518" s="227">
        <v>43312</v>
      </c>
      <c r="F9518" s="228">
        <v>109779.76</v>
      </c>
      <c r="G9518" s="229">
        <v>6.6699999999999995E-2</v>
      </c>
    </row>
    <row r="9519" spans="1:7" x14ac:dyDescent="0.25">
      <c r="A9519" s="160" t="s">
        <v>10934</v>
      </c>
      <c r="B9519" s="160" t="s">
        <v>10942</v>
      </c>
      <c r="E9519" s="227">
        <v>43343</v>
      </c>
      <c r="F9519" s="228">
        <v>109779.76</v>
      </c>
      <c r="G9519" s="229">
        <v>6.6699999999999995E-2</v>
      </c>
    </row>
    <row r="9520" spans="1:7" x14ac:dyDescent="0.25">
      <c r="A9520" s="160" t="s">
        <v>10934</v>
      </c>
      <c r="B9520" s="160" t="s">
        <v>10943</v>
      </c>
      <c r="E9520" s="227">
        <v>43373</v>
      </c>
      <c r="F9520" s="228">
        <v>109779.76</v>
      </c>
      <c r="G9520" s="229">
        <v>6.6699999999999995E-2</v>
      </c>
    </row>
    <row r="9521" spans="1:7" x14ac:dyDescent="0.25">
      <c r="A9521" s="160" t="s">
        <v>10934</v>
      </c>
      <c r="B9521" s="160" t="s">
        <v>10944</v>
      </c>
      <c r="E9521" s="227">
        <v>43404</v>
      </c>
      <c r="F9521" s="228">
        <v>109779.76</v>
      </c>
      <c r="G9521" s="229">
        <v>6.6699999999999995E-2</v>
      </c>
    </row>
    <row r="9522" spans="1:7" x14ac:dyDescent="0.25">
      <c r="A9522" s="160" t="s">
        <v>10934</v>
      </c>
      <c r="B9522" s="160" t="s">
        <v>10945</v>
      </c>
      <c r="E9522" s="227">
        <v>43434</v>
      </c>
      <c r="F9522" s="228">
        <v>109779.76</v>
      </c>
      <c r="G9522" s="229">
        <v>6.6699999999999995E-2</v>
      </c>
    </row>
    <row r="9523" spans="1:7" x14ac:dyDescent="0.25">
      <c r="A9523" s="160" t="s">
        <v>10934</v>
      </c>
      <c r="B9523" s="160" t="s">
        <v>10946</v>
      </c>
      <c r="E9523" s="227">
        <v>43465</v>
      </c>
      <c r="F9523" s="228">
        <v>109779.76</v>
      </c>
      <c r="G9523" s="229">
        <v>6.6699999999999995E-2</v>
      </c>
    </row>
    <row r="9524" spans="1:7" x14ac:dyDescent="0.25">
      <c r="A9524" s="160" t="s">
        <v>10947</v>
      </c>
      <c r="B9524" s="160" t="s">
        <v>10948</v>
      </c>
      <c r="E9524" s="227">
        <v>43131</v>
      </c>
      <c r="F9524" s="228">
        <v>32608.86</v>
      </c>
      <c r="G9524" s="229">
        <v>6.6699999999999995E-2</v>
      </c>
    </row>
    <row r="9525" spans="1:7" x14ac:dyDescent="0.25">
      <c r="A9525" s="160" t="s">
        <v>10947</v>
      </c>
      <c r="B9525" s="160" t="s">
        <v>10949</v>
      </c>
      <c r="E9525" s="227">
        <v>43159</v>
      </c>
      <c r="F9525" s="228">
        <v>32608.86</v>
      </c>
      <c r="G9525" s="229">
        <v>6.6699999999999995E-2</v>
      </c>
    </row>
    <row r="9526" spans="1:7" x14ac:dyDescent="0.25">
      <c r="A9526" s="160" t="s">
        <v>10947</v>
      </c>
      <c r="B9526" s="160" t="s">
        <v>10950</v>
      </c>
      <c r="E9526" s="227">
        <v>43190</v>
      </c>
      <c r="F9526" s="228">
        <v>32608.86</v>
      </c>
      <c r="G9526" s="229">
        <v>6.6699999999999995E-2</v>
      </c>
    </row>
    <row r="9527" spans="1:7" x14ac:dyDescent="0.25">
      <c r="A9527" s="160" t="s">
        <v>10947</v>
      </c>
      <c r="B9527" s="160" t="s">
        <v>10951</v>
      </c>
      <c r="E9527" s="227">
        <v>43220</v>
      </c>
      <c r="F9527" s="228">
        <v>32608.86</v>
      </c>
      <c r="G9527" s="229">
        <v>6.6699999999999995E-2</v>
      </c>
    </row>
    <row r="9528" spans="1:7" x14ac:dyDescent="0.25">
      <c r="A9528" s="160" t="s">
        <v>10947</v>
      </c>
      <c r="B9528" s="160" t="s">
        <v>10952</v>
      </c>
      <c r="E9528" s="227">
        <v>43251</v>
      </c>
      <c r="F9528" s="228">
        <v>32608.86</v>
      </c>
      <c r="G9528" s="229">
        <v>6.6699999999999995E-2</v>
      </c>
    </row>
    <row r="9529" spans="1:7" x14ac:dyDescent="0.25">
      <c r="A9529" s="160" t="s">
        <v>10947</v>
      </c>
      <c r="B9529" s="160" t="s">
        <v>10953</v>
      </c>
      <c r="E9529" s="227">
        <v>43281</v>
      </c>
      <c r="F9529" s="228">
        <v>32608.86</v>
      </c>
      <c r="G9529" s="229">
        <v>6.6699999999999995E-2</v>
      </c>
    </row>
    <row r="9530" spans="1:7" x14ac:dyDescent="0.25">
      <c r="A9530" s="160" t="s">
        <v>10947</v>
      </c>
      <c r="B9530" s="160" t="s">
        <v>10954</v>
      </c>
      <c r="E9530" s="227">
        <v>43312</v>
      </c>
      <c r="F9530" s="228">
        <v>32608.86</v>
      </c>
      <c r="G9530" s="229">
        <v>6.6699999999999995E-2</v>
      </c>
    </row>
    <row r="9531" spans="1:7" x14ac:dyDescent="0.25">
      <c r="A9531" s="160" t="s">
        <v>10947</v>
      </c>
      <c r="B9531" s="160" t="s">
        <v>10955</v>
      </c>
      <c r="E9531" s="227">
        <v>43343</v>
      </c>
      <c r="F9531" s="228">
        <v>32608.86</v>
      </c>
      <c r="G9531" s="229">
        <v>6.6699999999999995E-2</v>
      </c>
    </row>
    <row r="9532" spans="1:7" x14ac:dyDescent="0.25">
      <c r="A9532" s="160" t="s">
        <v>10947</v>
      </c>
      <c r="B9532" s="160" t="s">
        <v>10956</v>
      </c>
      <c r="E9532" s="227">
        <v>43373</v>
      </c>
      <c r="F9532" s="228">
        <v>32608.86</v>
      </c>
      <c r="G9532" s="229">
        <v>6.6699999999999995E-2</v>
      </c>
    </row>
    <row r="9533" spans="1:7" x14ac:dyDescent="0.25">
      <c r="A9533" s="160" t="s">
        <v>10947</v>
      </c>
      <c r="B9533" s="160" t="s">
        <v>10957</v>
      </c>
      <c r="E9533" s="227">
        <v>43404</v>
      </c>
      <c r="F9533" s="228">
        <v>32608.86</v>
      </c>
      <c r="G9533" s="229">
        <v>6.6699999999999995E-2</v>
      </c>
    </row>
    <row r="9534" spans="1:7" x14ac:dyDescent="0.25">
      <c r="A9534" s="160" t="s">
        <v>10947</v>
      </c>
      <c r="B9534" s="160" t="s">
        <v>10958</v>
      </c>
      <c r="E9534" s="227">
        <v>43434</v>
      </c>
      <c r="F9534" s="228">
        <v>32608.86</v>
      </c>
      <c r="G9534" s="229">
        <v>6.6699999999999995E-2</v>
      </c>
    </row>
    <row r="9535" spans="1:7" x14ac:dyDescent="0.25">
      <c r="A9535" s="160" t="s">
        <v>10947</v>
      </c>
      <c r="B9535" s="160" t="s">
        <v>10959</v>
      </c>
      <c r="E9535" s="227">
        <v>43465</v>
      </c>
      <c r="F9535" s="228">
        <v>32608.86</v>
      </c>
      <c r="G9535" s="229">
        <v>6.6699999999999995E-2</v>
      </c>
    </row>
    <row r="9536" spans="1:7" x14ac:dyDescent="0.25">
      <c r="A9536" s="160" t="s">
        <v>10960</v>
      </c>
      <c r="B9536" s="160" t="s">
        <v>10961</v>
      </c>
      <c r="E9536" s="227">
        <v>43131</v>
      </c>
      <c r="F9536" s="228">
        <v>245418.47</v>
      </c>
      <c r="G9536" s="229">
        <v>6.6699999999999995E-2</v>
      </c>
    </row>
    <row r="9537" spans="1:7" x14ac:dyDescent="0.25">
      <c r="A9537" s="160" t="s">
        <v>10960</v>
      </c>
      <c r="B9537" s="160" t="s">
        <v>10962</v>
      </c>
      <c r="E9537" s="227">
        <v>43159</v>
      </c>
      <c r="F9537" s="228">
        <v>245418.47</v>
      </c>
      <c r="G9537" s="229">
        <v>6.6699999999999995E-2</v>
      </c>
    </row>
    <row r="9538" spans="1:7" x14ac:dyDescent="0.25">
      <c r="A9538" s="160" t="s">
        <v>10960</v>
      </c>
      <c r="B9538" s="160" t="s">
        <v>10963</v>
      </c>
      <c r="E9538" s="227">
        <v>43190</v>
      </c>
      <c r="F9538" s="228">
        <v>245418.47</v>
      </c>
      <c r="G9538" s="229">
        <v>6.6699999999999995E-2</v>
      </c>
    </row>
    <row r="9539" spans="1:7" x14ac:dyDescent="0.25">
      <c r="A9539" s="160" t="s">
        <v>10960</v>
      </c>
      <c r="B9539" s="160" t="s">
        <v>10964</v>
      </c>
      <c r="E9539" s="227">
        <v>43220</v>
      </c>
      <c r="F9539" s="228">
        <v>245418.47</v>
      </c>
      <c r="G9539" s="229">
        <v>6.6699999999999995E-2</v>
      </c>
    </row>
    <row r="9540" spans="1:7" x14ac:dyDescent="0.25">
      <c r="A9540" s="160" t="s">
        <v>10960</v>
      </c>
      <c r="B9540" s="160" t="s">
        <v>10965</v>
      </c>
      <c r="E9540" s="227">
        <v>43251</v>
      </c>
      <c r="F9540" s="228">
        <v>245418.47</v>
      </c>
      <c r="G9540" s="229">
        <v>6.6699999999999995E-2</v>
      </c>
    </row>
    <row r="9541" spans="1:7" x14ac:dyDescent="0.25">
      <c r="A9541" s="160" t="s">
        <v>10960</v>
      </c>
      <c r="B9541" s="160" t="s">
        <v>10966</v>
      </c>
      <c r="E9541" s="227">
        <v>43281</v>
      </c>
      <c r="F9541" s="228">
        <v>245418.47</v>
      </c>
      <c r="G9541" s="229">
        <v>6.6699999999999995E-2</v>
      </c>
    </row>
    <row r="9542" spans="1:7" x14ac:dyDescent="0.25">
      <c r="A9542" s="160" t="s">
        <v>10960</v>
      </c>
      <c r="B9542" s="160" t="s">
        <v>10967</v>
      </c>
      <c r="E9542" s="227">
        <v>43312</v>
      </c>
      <c r="F9542" s="228">
        <v>2348301.9700000002</v>
      </c>
      <c r="G9542" s="229">
        <v>6.6699999999999995E-2</v>
      </c>
    </row>
    <row r="9543" spans="1:7" x14ac:dyDescent="0.25">
      <c r="A9543" s="160" t="s">
        <v>10960</v>
      </c>
      <c r="B9543" s="160" t="s">
        <v>10968</v>
      </c>
      <c r="E9543" s="227">
        <v>43343</v>
      </c>
      <c r="F9543" s="228">
        <v>2348301.9700000002</v>
      </c>
      <c r="G9543" s="229">
        <v>6.6699999999999995E-2</v>
      </c>
    </row>
    <row r="9544" spans="1:7" x14ac:dyDescent="0.25">
      <c r="A9544" s="160" t="s">
        <v>10960</v>
      </c>
      <c r="B9544" s="160" t="s">
        <v>10969</v>
      </c>
      <c r="E9544" s="227">
        <v>43373</v>
      </c>
      <c r="F9544" s="228">
        <v>2348301.9700000002</v>
      </c>
      <c r="G9544" s="229">
        <v>6.6699999999999995E-2</v>
      </c>
    </row>
    <row r="9545" spans="1:7" x14ac:dyDescent="0.25">
      <c r="A9545" s="160" t="s">
        <v>10960</v>
      </c>
      <c r="B9545" s="160" t="s">
        <v>10970</v>
      </c>
      <c r="E9545" s="227">
        <v>43404</v>
      </c>
      <c r="F9545" s="228">
        <v>2348301.9700000002</v>
      </c>
      <c r="G9545" s="229">
        <v>6.6699999999999995E-2</v>
      </c>
    </row>
    <row r="9546" spans="1:7" x14ac:dyDescent="0.25">
      <c r="A9546" s="160" t="s">
        <v>10960</v>
      </c>
      <c r="B9546" s="160" t="s">
        <v>10971</v>
      </c>
      <c r="E9546" s="227">
        <v>43434</v>
      </c>
      <c r="F9546" s="228">
        <v>2348301.9700000002</v>
      </c>
      <c r="G9546" s="229">
        <v>6.6699999999999995E-2</v>
      </c>
    </row>
    <row r="9547" spans="1:7" x14ac:dyDescent="0.25">
      <c r="A9547" s="160" t="s">
        <v>10960</v>
      </c>
      <c r="B9547" s="160" t="s">
        <v>10972</v>
      </c>
      <c r="E9547" s="227">
        <v>43465</v>
      </c>
      <c r="F9547" s="228">
        <v>2348301.9700000002</v>
      </c>
      <c r="G9547" s="229">
        <v>6.6699999999999995E-2</v>
      </c>
    </row>
    <row r="9548" spans="1:7" x14ac:dyDescent="0.25">
      <c r="A9548" s="160" t="s">
        <v>10973</v>
      </c>
      <c r="B9548" s="160" t="s">
        <v>10974</v>
      </c>
      <c r="E9548" s="227">
        <v>43131</v>
      </c>
      <c r="F9548" s="228">
        <v>892985.04</v>
      </c>
      <c r="G9548" s="229" t="s">
        <v>632</v>
      </c>
    </row>
    <row r="9549" spans="1:7" x14ac:dyDescent="0.25">
      <c r="A9549" s="160" t="s">
        <v>10973</v>
      </c>
      <c r="B9549" s="160" t="s">
        <v>10975</v>
      </c>
      <c r="E9549" s="227">
        <v>43159</v>
      </c>
      <c r="F9549" s="228">
        <v>878101.96</v>
      </c>
      <c r="G9549" s="229" t="s">
        <v>632</v>
      </c>
    </row>
    <row r="9550" spans="1:7" x14ac:dyDescent="0.25">
      <c r="A9550" s="160" t="s">
        <v>10973</v>
      </c>
      <c r="B9550" s="160" t="s">
        <v>10976</v>
      </c>
      <c r="E9550" s="227">
        <v>43190</v>
      </c>
      <c r="F9550" s="228">
        <v>863218.88</v>
      </c>
      <c r="G9550" s="229" t="s">
        <v>632</v>
      </c>
    </row>
    <row r="9551" spans="1:7" x14ac:dyDescent="0.25">
      <c r="A9551" s="160" t="s">
        <v>10973</v>
      </c>
      <c r="B9551" s="160" t="s">
        <v>10977</v>
      </c>
      <c r="E9551" s="227">
        <v>43220</v>
      </c>
      <c r="F9551" s="228">
        <v>848335.8</v>
      </c>
      <c r="G9551" s="229" t="s">
        <v>632</v>
      </c>
    </row>
    <row r="9552" spans="1:7" x14ac:dyDescent="0.25">
      <c r="A9552" s="160" t="s">
        <v>10973</v>
      </c>
      <c r="B9552" s="160" t="s">
        <v>10978</v>
      </c>
      <c r="E9552" s="227">
        <v>43251</v>
      </c>
      <c r="F9552" s="228">
        <v>833452.72</v>
      </c>
      <c r="G9552" s="229" t="s">
        <v>632</v>
      </c>
    </row>
    <row r="9553" spans="1:7" x14ac:dyDescent="0.25">
      <c r="A9553" s="160" t="s">
        <v>10973</v>
      </c>
      <c r="B9553" s="160" t="s">
        <v>10979</v>
      </c>
      <c r="E9553" s="227">
        <v>43281</v>
      </c>
      <c r="F9553" s="228">
        <v>818569.64</v>
      </c>
      <c r="G9553" s="229" t="s">
        <v>632</v>
      </c>
    </row>
    <row r="9554" spans="1:7" x14ac:dyDescent="0.25">
      <c r="A9554" s="160" t="s">
        <v>10973</v>
      </c>
      <c r="B9554" s="160" t="s">
        <v>10980</v>
      </c>
      <c r="E9554" s="227">
        <v>43312</v>
      </c>
      <c r="F9554" s="228">
        <v>0</v>
      </c>
      <c r="G9554" s="229" t="s">
        <v>632</v>
      </c>
    </row>
    <row r="9555" spans="1:7" x14ac:dyDescent="0.25">
      <c r="A9555" s="160" t="s">
        <v>10973</v>
      </c>
      <c r="B9555" s="160" t="s">
        <v>10981</v>
      </c>
      <c r="E9555" s="227">
        <v>43343</v>
      </c>
      <c r="F9555" s="228">
        <v>0</v>
      </c>
      <c r="G9555" s="229" t="s">
        <v>632</v>
      </c>
    </row>
    <row r="9556" spans="1:7" x14ac:dyDescent="0.25">
      <c r="A9556" s="160" t="s">
        <v>10973</v>
      </c>
      <c r="B9556" s="160" t="s">
        <v>10982</v>
      </c>
      <c r="E9556" s="227">
        <v>43373</v>
      </c>
      <c r="F9556" s="228">
        <v>0</v>
      </c>
      <c r="G9556" s="229" t="s">
        <v>632</v>
      </c>
    </row>
    <row r="9557" spans="1:7" x14ac:dyDescent="0.25">
      <c r="A9557" s="160" t="s">
        <v>10973</v>
      </c>
      <c r="B9557" s="160" t="s">
        <v>10983</v>
      </c>
      <c r="E9557" s="227">
        <v>43404</v>
      </c>
      <c r="F9557" s="228">
        <v>0</v>
      </c>
      <c r="G9557" s="229" t="s">
        <v>632</v>
      </c>
    </row>
    <row r="9558" spans="1:7" x14ac:dyDescent="0.25">
      <c r="A9558" s="160" t="s">
        <v>10973</v>
      </c>
      <c r="B9558" s="160" t="s">
        <v>10984</v>
      </c>
      <c r="E9558" s="227">
        <v>43434</v>
      </c>
      <c r="F9558" s="228">
        <v>0</v>
      </c>
      <c r="G9558" s="229" t="s">
        <v>632</v>
      </c>
    </row>
    <row r="9559" spans="1:7" x14ac:dyDescent="0.25">
      <c r="A9559" s="160" t="s">
        <v>10973</v>
      </c>
      <c r="B9559" s="160" t="s">
        <v>10985</v>
      </c>
      <c r="E9559" s="227">
        <v>43465</v>
      </c>
      <c r="F9559" s="228">
        <v>0</v>
      </c>
      <c r="G9559" s="229" t="s">
        <v>632</v>
      </c>
    </row>
    <row r="9560" spans="1:7" x14ac:dyDescent="0.25">
      <c r="A9560" s="160" t="s">
        <v>10986</v>
      </c>
      <c r="B9560" s="160" t="s">
        <v>10987</v>
      </c>
      <c r="E9560" s="227">
        <v>43131</v>
      </c>
      <c r="F9560" s="228">
        <v>69877.240000000005</v>
      </c>
      <c r="G9560" s="229">
        <v>6.6699999999999995E-2</v>
      </c>
    </row>
    <row r="9561" spans="1:7" x14ac:dyDescent="0.25">
      <c r="A9561" s="160" t="s">
        <v>10986</v>
      </c>
      <c r="B9561" s="160" t="s">
        <v>10988</v>
      </c>
      <c r="E9561" s="227">
        <v>43159</v>
      </c>
      <c r="F9561" s="228">
        <v>69877.240000000005</v>
      </c>
      <c r="G9561" s="229">
        <v>6.6699999999999995E-2</v>
      </c>
    </row>
    <row r="9562" spans="1:7" x14ac:dyDescent="0.25">
      <c r="A9562" s="160" t="s">
        <v>10986</v>
      </c>
      <c r="B9562" s="160" t="s">
        <v>10989</v>
      </c>
      <c r="E9562" s="227">
        <v>43190</v>
      </c>
      <c r="F9562" s="228">
        <v>69877.240000000005</v>
      </c>
      <c r="G9562" s="229">
        <v>6.6699999999999995E-2</v>
      </c>
    </row>
    <row r="9563" spans="1:7" x14ac:dyDescent="0.25">
      <c r="A9563" s="160" t="s">
        <v>10986</v>
      </c>
      <c r="B9563" s="160" t="s">
        <v>10990</v>
      </c>
      <c r="E9563" s="227">
        <v>43220</v>
      </c>
      <c r="F9563" s="228">
        <v>69877.240000000005</v>
      </c>
      <c r="G9563" s="229">
        <v>6.6699999999999995E-2</v>
      </c>
    </row>
    <row r="9564" spans="1:7" x14ac:dyDescent="0.25">
      <c r="A9564" s="160" t="s">
        <v>10986</v>
      </c>
      <c r="B9564" s="160" t="s">
        <v>10991</v>
      </c>
      <c r="E9564" s="227">
        <v>43251</v>
      </c>
      <c r="F9564" s="228">
        <v>69877.240000000005</v>
      </c>
      <c r="G9564" s="229">
        <v>6.6699999999999995E-2</v>
      </c>
    </row>
    <row r="9565" spans="1:7" x14ac:dyDescent="0.25">
      <c r="A9565" s="160" t="s">
        <v>10986</v>
      </c>
      <c r="B9565" s="160" t="s">
        <v>10992</v>
      </c>
      <c r="E9565" s="227">
        <v>43281</v>
      </c>
      <c r="F9565" s="228">
        <v>69877.240000000005</v>
      </c>
      <c r="G9565" s="229">
        <v>6.6699999999999995E-2</v>
      </c>
    </row>
    <row r="9566" spans="1:7" x14ac:dyDescent="0.25">
      <c r="A9566" s="160" t="s">
        <v>10986</v>
      </c>
      <c r="B9566" s="160" t="s">
        <v>10993</v>
      </c>
      <c r="E9566" s="227">
        <v>43312</v>
      </c>
      <c r="F9566" s="228">
        <v>123635.4</v>
      </c>
      <c r="G9566" s="229">
        <v>6.6699999999999995E-2</v>
      </c>
    </row>
    <row r="9567" spans="1:7" x14ac:dyDescent="0.25">
      <c r="A9567" s="160" t="s">
        <v>10986</v>
      </c>
      <c r="B9567" s="160" t="s">
        <v>10994</v>
      </c>
      <c r="E9567" s="227">
        <v>43343</v>
      </c>
      <c r="F9567" s="228">
        <v>123635.4</v>
      </c>
      <c r="G9567" s="229">
        <v>6.6699999999999995E-2</v>
      </c>
    </row>
    <row r="9568" spans="1:7" x14ac:dyDescent="0.25">
      <c r="A9568" s="160" t="s">
        <v>10986</v>
      </c>
      <c r="B9568" s="160" t="s">
        <v>10995</v>
      </c>
      <c r="E9568" s="227">
        <v>43373</v>
      </c>
      <c r="F9568" s="228">
        <v>123635.4</v>
      </c>
      <c r="G9568" s="229">
        <v>6.6699999999999995E-2</v>
      </c>
    </row>
    <row r="9569" spans="1:7" x14ac:dyDescent="0.25">
      <c r="A9569" s="160" t="s">
        <v>10986</v>
      </c>
      <c r="B9569" s="160" t="s">
        <v>10996</v>
      </c>
      <c r="E9569" s="227">
        <v>43404</v>
      </c>
      <c r="F9569" s="228">
        <v>123635.4</v>
      </c>
      <c r="G9569" s="229">
        <v>6.6699999999999995E-2</v>
      </c>
    </row>
    <row r="9570" spans="1:7" x14ac:dyDescent="0.25">
      <c r="A9570" s="160" t="s">
        <v>10986</v>
      </c>
      <c r="B9570" s="160" t="s">
        <v>10997</v>
      </c>
      <c r="E9570" s="227">
        <v>43434</v>
      </c>
      <c r="F9570" s="228">
        <v>123635.4</v>
      </c>
      <c r="G9570" s="229">
        <v>6.6699999999999995E-2</v>
      </c>
    </row>
    <row r="9571" spans="1:7" x14ac:dyDescent="0.25">
      <c r="A9571" s="160" t="s">
        <v>10986</v>
      </c>
      <c r="B9571" s="160" t="s">
        <v>10998</v>
      </c>
      <c r="E9571" s="227">
        <v>43465</v>
      </c>
      <c r="F9571" s="228">
        <v>123635.4</v>
      </c>
      <c r="G9571" s="229">
        <v>6.6699999999999995E-2</v>
      </c>
    </row>
    <row r="9572" spans="1:7" x14ac:dyDescent="0.25">
      <c r="A9572" s="160" t="s">
        <v>10999</v>
      </c>
      <c r="B9572" s="160" t="s">
        <v>11000</v>
      </c>
      <c r="E9572" s="227">
        <v>43131</v>
      </c>
      <c r="F9572" s="228">
        <v>1655836.72</v>
      </c>
      <c r="G9572" s="229">
        <v>6.6699999999999995E-2</v>
      </c>
    </row>
    <row r="9573" spans="1:7" x14ac:dyDescent="0.25">
      <c r="A9573" s="160" t="s">
        <v>10999</v>
      </c>
      <c r="B9573" s="160" t="s">
        <v>11001</v>
      </c>
      <c r="E9573" s="227">
        <v>43159</v>
      </c>
      <c r="F9573" s="228">
        <v>1655836.72</v>
      </c>
      <c r="G9573" s="229">
        <v>6.6699999999999995E-2</v>
      </c>
    </row>
    <row r="9574" spans="1:7" x14ac:dyDescent="0.25">
      <c r="A9574" s="160" t="s">
        <v>10999</v>
      </c>
      <c r="B9574" s="160" t="s">
        <v>11002</v>
      </c>
      <c r="E9574" s="227">
        <v>43190</v>
      </c>
      <c r="F9574" s="228">
        <v>1655836.72</v>
      </c>
      <c r="G9574" s="229">
        <v>6.6699999999999995E-2</v>
      </c>
    </row>
    <row r="9575" spans="1:7" x14ac:dyDescent="0.25">
      <c r="A9575" s="160" t="s">
        <v>10999</v>
      </c>
      <c r="B9575" s="160" t="s">
        <v>11003</v>
      </c>
      <c r="E9575" s="227">
        <v>43220</v>
      </c>
      <c r="F9575" s="228">
        <v>1655836.72</v>
      </c>
      <c r="G9575" s="229">
        <v>6.6699999999999995E-2</v>
      </c>
    </row>
    <row r="9576" spans="1:7" x14ac:dyDescent="0.25">
      <c r="A9576" s="160" t="s">
        <v>10999</v>
      </c>
      <c r="B9576" s="160" t="s">
        <v>11004</v>
      </c>
      <c r="E9576" s="227">
        <v>43251</v>
      </c>
      <c r="F9576" s="228">
        <v>1655836.72</v>
      </c>
      <c r="G9576" s="229">
        <v>6.6699999999999995E-2</v>
      </c>
    </row>
    <row r="9577" spans="1:7" x14ac:dyDescent="0.25">
      <c r="A9577" s="160" t="s">
        <v>10999</v>
      </c>
      <c r="B9577" s="160" t="s">
        <v>11005</v>
      </c>
      <c r="E9577" s="227">
        <v>43281</v>
      </c>
      <c r="F9577" s="228">
        <v>1655836.72</v>
      </c>
      <c r="G9577" s="229">
        <v>6.6699999999999995E-2</v>
      </c>
    </row>
    <row r="9578" spans="1:7" x14ac:dyDescent="0.25">
      <c r="A9578" s="160" t="s">
        <v>10999</v>
      </c>
      <c r="B9578" s="160" t="s">
        <v>11006</v>
      </c>
      <c r="E9578" s="227">
        <v>43312</v>
      </c>
      <c r="F9578" s="228">
        <v>1655836.72</v>
      </c>
      <c r="G9578" s="229">
        <v>6.6699999999999995E-2</v>
      </c>
    </row>
    <row r="9579" spans="1:7" x14ac:dyDescent="0.25">
      <c r="A9579" s="160" t="s">
        <v>10999</v>
      </c>
      <c r="B9579" s="160" t="s">
        <v>11007</v>
      </c>
      <c r="E9579" s="227">
        <v>43343</v>
      </c>
      <c r="F9579" s="228">
        <v>1655836.72</v>
      </c>
      <c r="G9579" s="229">
        <v>6.6699999999999995E-2</v>
      </c>
    </row>
    <row r="9580" spans="1:7" x14ac:dyDescent="0.25">
      <c r="A9580" s="160" t="s">
        <v>10999</v>
      </c>
      <c r="B9580" s="160" t="s">
        <v>11008</v>
      </c>
      <c r="E9580" s="227">
        <v>43373</v>
      </c>
      <c r="F9580" s="228">
        <v>1655836.72</v>
      </c>
      <c r="G9580" s="229">
        <v>6.6699999999999995E-2</v>
      </c>
    </row>
    <row r="9581" spans="1:7" x14ac:dyDescent="0.25">
      <c r="A9581" s="160" t="s">
        <v>10999</v>
      </c>
      <c r="B9581" s="160" t="s">
        <v>11009</v>
      </c>
      <c r="E9581" s="227">
        <v>43404</v>
      </c>
      <c r="F9581" s="228">
        <v>1655836.72</v>
      </c>
      <c r="G9581" s="229">
        <v>6.6699999999999995E-2</v>
      </c>
    </row>
    <row r="9582" spans="1:7" x14ac:dyDescent="0.25">
      <c r="A9582" s="160" t="s">
        <v>10999</v>
      </c>
      <c r="B9582" s="160" t="s">
        <v>11010</v>
      </c>
      <c r="E9582" s="227">
        <v>43434</v>
      </c>
      <c r="F9582" s="228">
        <v>1655836.72</v>
      </c>
      <c r="G9582" s="229">
        <v>6.6699999999999995E-2</v>
      </c>
    </row>
    <row r="9583" spans="1:7" x14ac:dyDescent="0.25">
      <c r="A9583" s="160" t="s">
        <v>10999</v>
      </c>
      <c r="B9583" s="160" t="s">
        <v>11011</v>
      </c>
      <c r="E9583" s="227">
        <v>43465</v>
      </c>
      <c r="F9583" s="228">
        <v>1655836.72</v>
      </c>
      <c r="G9583" s="229">
        <v>6.6699999999999995E-2</v>
      </c>
    </row>
    <row r="9584" spans="1:7" x14ac:dyDescent="0.25">
      <c r="A9584" s="160" t="s">
        <v>11012</v>
      </c>
      <c r="B9584" s="160" t="s">
        <v>11013</v>
      </c>
      <c r="E9584" s="227">
        <v>43131</v>
      </c>
      <c r="F9584" s="228">
        <v>15927851.470000001</v>
      </c>
      <c r="G9584" s="229">
        <v>6.6699999999999995E-2</v>
      </c>
    </row>
    <row r="9585" spans="1:7" x14ac:dyDescent="0.25">
      <c r="A9585" s="160" t="s">
        <v>11012</v>
      </c>
      <c r="B9585" s="160" t="s">
        <v>11014</v>
      </c>
      <c r="E9585" s="227">
        <v>43159</v>
      </c>
      <c r="F9585" s="228">
        <v>15927851.470000001</v>
      </c>
      <c r="G9585" s="229">
        <v>6.6699999999999995E-2</v>
      </c>
    </row>
    <row r="9586" spans="1:7" x14ac:dyDescent="0.25">
      <c r="A9586" s="160" t="s">
        <v>11012</v>
      </c>
      <c r="B9586" s="160" t="s">
        <v>11015</v>
      </c>
      <c r="E9586" s="227">
        <v>43190</v>
      </c>
      <c r="F9586" s="228">
        <v>15927851.470000001</v>
      </c>
      <c r="G9586" s="229">
        <v>6.6699999999999995E-2</v>
      </c>
    </row>
    <row r="9587" spans="1:7" x14ac:dyDescent="0.25">
      <c r="A9587" s="160" t="s">
        <v>11012</v>
      </c>
      <c r="B9587" s="160" t="s">
        <v>11016</v>
      </c>
      <c r="E9587" s="227">
        <v>43220</v>
      </c>
      <c r="F9587" s="228">
        <v>15927851.470000001</v>
      </c>
      <c r="G9587" s="229">
        <v>6.6699999999999995E-2</v>
      </c>
    </row>
    <row r="9588" spans="1:7" x14ac:dyDescent="0.25">
      <c r="A9588" s="160" t="s">
        <v>11012</v>
      </c>
      <c r="B9588" s="160" t="s">
        <v>11017</v>
      </c>
      <c r="E9588" s="227">
        <v>43251</v>
      </c>
      <c r="F9588" s="228">
        <v>15927851.470000001</v>
      </c>
      <c r="G9588" s="229">
        <v>6.6699999999999995E-2</v>
      </c>
    </row>
    <row r="9589" spans="1:7" x14ac:dyDescent="0.25">
      <c r="A9589" s="160" t="s">
        <v>11012</v>
      </c>
      <c r="B9589" s="160" t="s">
        <v>11018</v>
      </c>
      <c r="E9589" s="227">
        <v>43281</v>
      </c>
      <c r="F9589" s="228">
        <v>15927851.470000001</v>
      </c>
      <c r="G9589" s="229">
        <v>6.6699999999999995E-2</v>
      </c>
    </row>
    <row r="9590" spans="1:7" x14ac:dyDescent="0.25">
      <c r="A9590" s="160" t="s">
        <v>11012</v>
      </c>
      <c r="B9590" s="160" t="s">
        <v>11019</v>
      </c>
      <c r="E9590" s="227">
        <v>43312</v>
      </c>
      <c r="F9590" s="228">
        <v>15927851.470000001</v>
      </c>
      <c r="G9590" s="229">
        <v>6.6699999999999995E-2</v>
      </c>
    </row>
    <row r="9591" spans="1:7" x14ac:dyDescent="0.25">
      <c r="A9591" s="160" t="s">
        <v>11012</v>
      </c>
      <c r="B9591" s="160" t="s">
        <v>11020</v>
      </c>
      <c r="E9591" s="227">
        <v>43343</v>
      </c>
      <c r="F9591" s="228">
        <v>15927851.470000001</v>
      </c>
      <c r="G9591" s="229">
        <v>6.6699999999999995E-2</v>
      </c>
    </row>
    <row r="9592" spans="1:7" x14ac:dyDescent="0.25">
      <c r="A9592" s="160" t="s">
        <v>11012</v>
      </c>
      <c r="B9592" s="160" t="s">
        <v>11021</v>
      </c>
      <c r="E9592" s="227">
        <v>43373</v>
      </c>
      <c r="F9592" s="228">
        <v>15927851.470000001</v>
      </c>
      <c r="G9592" s="229">
        <v>6.6699999999999995E-2</v>
      </c>
    </row>
    <row r="9593" spans="1:7" x14ac:dyDescent="0.25">
      <c r="A9593" s="160" t="s">
        <v>11012</v>
      </c>
      <c r="B9593" s="160" t="s">
        <v>11022</v>
      </c>
      <c r="E9593" s="227">
        <v>43404</v>
      </c>
      <c r="F9593" s="228">
        <v>15927851.470000001</v>
      </c>
      <c r="G9593" s="229">
        <v>6.6699999999999995E-2</v>
      </c>
    </row>
    <row r="9594" spans="1:7" x14ac:dyDescent="0.25">
      <c r="A9594" s="160" t="s">
        <v>11012</v>
      </c>
      <c r="B9594" s="160" t="s">
        <v>11023</v>
      </c>
      <c r="E9594" s="227">
        <v>43434</v>
      </c>
      <c r="F9594" s="228">
        <v>15927851.470000001</v>
      </c>
      <c r="G9594" s="229">
        <v>6.6699999999999995E-2</v>
      </c>
    </row>
    <row r="9595" spans="1:7" x14ac:dyDescent="0.25">
      <c r="A9595" s="160" t="s">
        <v>11012</v>
      </c>
      <c r="B9595" s="160" t="s">
        <v>11024</v>
      </c>
      <c r="E9595" s="227">
        <v>43465</v>
      </c>
      <c r="F9595" s="228">
        <v>15927851.470000001</v>
      </c>
      <c r="G9595" s="229">
        <v>6.6699999999999995E-2</v>
      </c>
    </row>
    <row r="9596" spans="1:7" x14ac:dyDescent="0.25">
      <c r="A9596" s="160" t="s">
        <v>11025</v>
      </c>
      <c r="B9596" s="160" t="s">
        <v>11026</v>
      </c>
      <c r="E9596" s="227">
        <v>43131</v>
      </c>
      <c r="F9596" s="228">
        <v>2655.41</v>
      </c>
      <c r="G9596" s="229">
        <v>6.6699999999999995E-2</v>
      </c>
    </row>
    <row r="9597" spans="1:7" x14ac:dyDescent="0.25">
      <c r="A9597" s="160" t="s">
        <v>11025</v>
      </c>
      <c r="B9597" s="160" t="s">
        <v>11027</v>
      </c>
      <c r="E9597" s="227">
        <v>43159</v>
      </c>
      <c r="F9597" s="228">
        <v>2655.41</v>
      </c>
      <c r="G9597" s="229">
        <v>6.6699999999999995E-2</v>
      </c>
    </row>
    <row r="9598" spans="1:7" x14ac:dyDescent="0.25">
      <c r="A9598" s="160" t="s">
        <v>11025</v>
      </c>
      <c r="B9598" s="160" t="s">
        <v>11028</v>
      </c>
      <c r="E9598" s="227">
        <v>43190</v>
      </c>
      <c r="F9598" s="228">
        <v>2655.41</v>
      </c>
      <c r="G9598" s="229">
        <v>6.6699999999999995E-2</v>
      </c>
    </row>
    <row r="9599" spans="1:7" x14ac:dyDescent="0.25">
      <c r="A9599" s="160" t="s">
        <v>11025</v>
      </c>
      <c r="B9599" s="160" t="s">
        <v>11029</v>
      </c>
      <c r="E9599" s="227">
        <v>43220</v>
      </c>
      <c r="F9599" s="228">
        <v>2655.41</v>
      </c>
      <c r="G9599" s="229">
        <v>6.6699999999999995E-2</v>
      </c>
    </row>
    <row r="9600" spans="1:7" x14ac:dyDescent="0.25">
      <c r="A9600" s="160" t="s">
        <v>11025</v>
      </c>
      <c r="B9600" s="160" t="s">
        <v>11030</v>
      </c>
      <c r="E9600" s="227">
        <v>43251</v>
      </c>
      <c r="F9600" s="228">
        <v>2655.41</v>
      </c>
      <c r="G9600" s="229">
        <v>6.6699999999999995E-2</v>
      </c>
    </row>
    <row r="9601" spans="1:7" x14ac:dyDescent="0.25">
      <c r="A9601" s="160" t="s">
        <v>11025</v>
      </c>
      <c r="B9601" s="160" t="s">
        <v>11031</v>
      </c>
      <c r="E9601" s="227">
        <v>43281</v>
      </c>
      <c r="F9601" s="228">
        <v>2655.41</v>
      </c>
      <c r="G9601" s="229">
        <v>6.6699999999999995E-2</v>
      </c>
    </row>
    <row r="9602" spans="1:7" x14ac:dyDescent="0.25">
      <c r="A9602" s="160" t="s">
        <v>11025</v>
      </c>
      <c r="B9602" s="160" t="s">
        <v>11032</v>
      </c>
      <c r="E9602" s="227">
        <v>43312</v>
      </c>
      <c r="F9602" s="228">
        <v>2655.41</v>
      </c>
      <c r="G9602" s="229">
        <v>6.6699999999999995E-2</v>
      </c>
    </row>
    <row r="9603" spans="1:7" x14ac:dyDescent="0.25">
      <c r="A9603" s="160" t="s">
        <v>11025</v>
      </c>
      <c r="B9603" s="160" t="s">
        <v>11033</v>
      </c>
      <c r="E9603" s="227">
        <v>43343</v>
      </c>
      <c r="F9603" s="228">
        <v>2655.41</v>
      </c>
      <c r="G9603" s="229">
        <v>6.6699999999999995E-2</v>
      </c>
    </row>
    <row r="9604" spans="1:7" x14ac:dyDescent="0.25">
      <c r="A9604" s="160" t="s">
        <v>11025</v>
      </c>
      <c r="B9604" s="160" t="s">
        <v>11034</v>
      </c>
      <c r="E9604" s="227">
        <v>43373</v>
      </c>
      <c r="F9604" s="228">
        <v>2655.41</v>
      </c>
      <c r="G9604" s="229">
        <v>6.6699999999999995E-2</v>
      </c>
    </row>
    <row r="9605" spans="1:7" x14ac:dyDescent="0.25">
      <c r="A9605" s="160" t="s">
        <v>11025</v>
      </c>
      <c r="B9605" s="160" t="s">
        <v>11035</v>
      </c>
      <c r="E9605" s="227">
        <v>43404</v>
      </c>
      <c r="F9605" s="228">
        <v>2655.41</v>
      </c>
      <c r="G9605" s="229">
        <v>6.6699999999999995E-2</v>
      </c>
    </row>
    <row r="9606" spans="1:7" x14ac:dyDescent="0.25">
      <c r="A9606" s="160" t="s">
        <v>11025</v>
      </c>
      <c r="B9606" s="160" t="s">
        <v>11036</v>
      </c>
      <c r="E9606" s="227">
        <v>43434</v>
      </c>
      <c r="F9606" s="228">
        <v>2655.41</v>
      </c>
      <c r="G9606" s="229">
        <v>6.6699999999999995E-2</v>
      </c>
    </row>
    <row r="9607" spans="1:7" x14ac:dyDescent="0.25">
      <c r="A9607" s="160" t="s">
        <v>11025</v>
      </c>
      <c r="B9607" s="160" t="s">
        <v>11037</v>
      </c>
      <c r="E9607" s="227">
        <v>43465</v>
      </c>
      <c r="F9607" s="228">
        <v>2655.41</v>
      </c>
      <c r="G9607" s="229">
        <v>6.6699999999999995E-2</v>
      </c>
    </row>
    <row r="9608" spans="1:7" x14ac:dyDescent="0.25">
      <c r="A9608" s="160" t="s">
        <v>11038</v>
      </c>
      <c r="B9608" s="160" t="s">
        <v>11039</v>
      </c>
      <c r="E9608" s="227">
        <v>43131</v>
      </c>
      <c r="F9608" s="228">
        <v>298561.40000000002</v>
      </c>
      <c r="G9608" s="229">
        <v>6.6699999999999995E-2</v>
      </c>
    </row>
    <row r="9609" spans="1:7" x14ac:dyDescent="0.25">
      <c r="A9609" s="160" t="s">
        <v>11038</v>
      </c>
      <c r="B9609" s="160" t="s">
        <v>11040</v>
      </c>
      <c r="E9609" s="227">
        <v>43159</v>
      </c>
      <c r="F9609" s="228">
        <v>298561.40000000002</v>
      </c>
      <c r="G9609" s="229">
        <v>6.6699999999999995E-2</v>
      </c>
    </row>
    <row r="9610" spans="1:7" x14ac:dyDescent="0.25">
      <c r="A9610" s="160" t="s">
        <v>11038</v>
      </c>
      <c r="B9610" s="160" t="s">
        <v>11041</v>
      </c>
      <c r="E9610" s="227">
        <v>43190</v>
      </c>
      <c r="F9610" s="228">
        <v>298561.40000000002</v>
      </c>
      <c r="G9610" s="229">
        <v>6.6699999999999995E-2</v>
      </c>
    </row>
    <row r="9611" spans="1:7" x14ac:dyDescent="0.25">
      <c r="A9611" s="160" t="s">
        <v>11038</v>
      </c>
      <c r="B9611" s="160" t="s">
        <v>11042</v>
      </c>
      <c r="E9611" s="227">
        <v>43220</v>
      </c>
      <c r="F9611" s="228">
        <v>298561.40000000002</v>
      </c>
      <c r="G9611" s="229">
        <v>6.6699999999999995E-2</v>
      </c>
    </row>
    <row r="9612" spans="1:7" x14ac:dyDescent="0.25">
      <c r="A9612" s="160" t="s">
        <v>11038</v>
      </c>
      <c r="B9612" s="160" t="s">
        <v>11043</v>
      </c>
      <c r="E9612" s="227">
        <v>43251</v>
      </c>
      <c r="F9612" s="228">
        <v>298561.40000000002</v>
      </c>
      <c r="G9612" s="229">
        <v>6.6699999999999995E-2</v>
      </c>
    </row>
    <row r="9613" spans="1:7" x14ac:dyDescent="0.25">
      <c r="A9613" s="160" t="s">
        <v>11038</v>
      </c>
      <c r="B9613" s="160" t="s">
        <v>11044</v>
      </c>
      <c r="E9613" s="227">
        <v>43281</v>
      </c>
      <c r="F9613" s="228">
        <v>298561.40000000002</v>
      </c>
      <c r="G9613" s="229">
        <v>6.6699999999999995E-2</v>
      </c>
    </row>
    <row r="9614" spans="1:7" x14ac:dyDescent="0.25">
      <c r="A9614" s="160" t="s">
        <v>11038</v>
      </c>
      <c r="B9614" s="160" t="s">
        <v>11045</v>
      </c>
      <c r="E9614" s="227">
        <v>43312</v>
      </c>
      <c r="F9614" s="228">
        <v>298561.40000000002</v>
      </c>
      <c r="G9614" s="229">
        <v>6.6699999999999995E-2</v>
      </c>
    </row>
    <row r="9615" spans="1:7" x14ac:dyDescent="0.25">
      <c r="A9615" s="160" t="s">
        <v>11038</v>
      </c>
      <c r="B9615" s="160" t="s">
        <v>11046</v>
      </c>
      <c r="E9615" s="227">
        <v>43343</v>
      </c>
      <c r="F9615" s="228">
        <v>298561.40000000002</v>
      </c>
      <c r="G9615" s="229">
        <v>6.6699999999999995E-2</v>
      </c>
    </row>
    <row r="9616" spans="1:7" x14ac:dyDescent="0.25">
      <c r="A9616" s="160" t="s">
        <v>11038</v>
      </c>
      <c r="B9616" s="160" t="s">
        <v>11047</v>
      </c>
      <c r="E9616" s="227">
        <v>43373</v>
      </c>
      <c r="F9616" s="228">
        <v>298561.40000000002</v>
      </c>
      <c r="G9616" s="229">
        <v>6.6699999999999995E-2</v>
      </c>
    </row>
    <row r="9617" spans="1:7" x14ac:dyDescent="0.25">
      <c r="A9617" s="160" t="s">
        <v>11038</v>
      </c>
      <c r="B9617" s="160" t="s">
        <v>11048</v>
      </c>
      <c r="E9617" s="227">
        <v>43404</v>
      </c>
      <c r="F9617" s="228">
        <v>298561.40000000002</v>
      </c>
      <c r="G9617" s="229">
        <v>6.6699999999999995E-2</v>
      </c>
    </row>
    <row r="9618" spans="1:7" x14ac:dyDescent="0.25">
      <c r="A9618" s="160" t="s">
        <v>11038</v>
      </c>
      <c r="B9618" s="160" t="s">
        <v>11049</v>
      </c>
      <c r="E9618" s="227">
        <v>43434</v>
      </c>
      <c r="F9618" s="228">
        <v>298561.40000000002</v>
      </c>
      <c r="G9618" s="229">
        <v>6.6699999999999995E-2</v>
      </c>
    </row>
    <row r="9619" spans="1:7" x14ac:dyDescent="0.25">
      <c r="A9619" s="160" t="s">
        <v>11038</v>
      </c>
      <c r="B9619" s="160" t="s">
        <v>11050</v>
      </c>
      <c r="E9619" s="227">
        <v>43465</v>
      </c>
      <c r="F9619" s="228">
        <v>298561.40000000002</v>
      </c>
      <c r="G9619" s="229">
        <v>6.6699999999999995E-2</v>
      </c>
    </row>
    <row r="9620" spans="1:7" x14ac:dyDescent="0.25">
      <c r="A9620" s="160" t="s">
        <v>11051</v>
      </c>
      <c r="B9620" s="160" t="s">
        <v>11052</v>
      </c>
      <c r="E9620" s="227">
        <v>43131</v>
      </c>
      <c r="F9620" s="228">
        <v>0</v>
      </c>
      <c r="G9620" s="229">
        <v>6.6699999999999995E-2</v>
      </c>
    </row>
    <row r="9621" spans="1:7" x14ac:dyDescent="0.25">
      <c r="A9621" s="160" t="s">
        <v>11051</v>
      </c>
      <c r="B9621" s="160" t="s">
        <v>11053</v>
      </c>
      <c r="E9621" s="227">
        <v>43159</v>
      </c>
      <c r="F9621" s="228">
        <v>0</v>
      </c>
      <c r="G9621" s="229">
        <v>6.6699999999999995E-2</v>
      </c>
    </row>
    <row r="9622" spans="1:7" x14ac:dyDescent="0.25">
      <c r="A9622" s="160" t="s">
        <v>11051</v>
      </c>
      <c r="B9622" s="160" t="s">
        <v>11054</v>
      </c>
      <c r="E9622" s="227">
        <v>43190</v>
      </c>
      <c r="F9622" s="228">
        <v>0</v>
      </c>
      <c r="G9622" s="229">
        <v>6.6699999999999995E-2</v>
      </c>
    </row>
    <row r="9623" spans="1:7" x14ac:dyDescent="0.25">
      <c r="A9623" s="160" t="s">
        <v>11051</v>
      </c>
      <c r="B9623" s="160" t="s">
        <v>11055</v>
      </c>
      <c r="E9623" s="227">
        <v>43220</v>
      </c>
      <c r="F9623" s="228">
        <v>0</v>
      </c>
      <c r="G9623" s="229">
        <v>6.6699999999999995E-2</v>
      </c>
    </row>
    <row r="9624" spans="1:7" x14ac:dyDescent="0.25">
      <c r="A9624" s="160" t="s">
        <v>11051</v>
      </c>
      <c r="B9624" s="160" t="s">
        <v>11056</v>
      </c>
      <c r="E9624" s="227">
        <v>43251</v>
      </c>
      <c r="F9624" s="228">
        <v>0</v>
      </c>
      <c r="G9624" s="229">
        <v>6.6699999999999995E-2</v>
      </c>
    </row>
    <row r="9625" spans="1:7" x14ac:dyDescent="0.25">
      <c r="A9625" s="160" t="s">
        <v>11051</v>
      </c>
      <c r="B9625" s="160" t="s">
        <v>11057</v>
      </c>
      <c r="E9625" s="227">
        <v>43281</v>
      </c>
      <c r="F9625" s="228">
        <v>0</v>
      </c>
      <c r="G9625" s="229">
        <v>6.6699999999999995E-2</v>
      </c>
    </row>
    <row r="9626" spans="1:7" x14ac:dyDescent="0.25">
      <c r="A9626" s="160" t="s">
        <v>11051</v>
      </c>
      <c r="B9626" s="160" t="s">
        <v>11058</v>
      </c>
      <c r="E9626" s="227">
        <v>43312</v>
      </c>
      <c r="F9626" s="228">
        <v>0</v>
      </c>
      <c r="G9626" s="229">
        <v>6.6699999999999995E-2</v>
      </c>
    </row>
    <row r="9627" spans="1:7" x14ac:dyDescent="0.25">
      <c r="A9627" s="160" t="s">
        <v>11051</v>
      </c>
      <c r="B9627" s="160" t="s">
        <v>11059</v>
      </c>
      <c r="E9627" s="227">
        <v>43343</v>
      </c>
      <c r="F9627" s="228">
        <v>0</v>
      </c>
      <c r="G9627" s="229">
        <v>6.6699999999999995E-2</v>
      </c>
    </row>
    <row r="9628" spans="1:7" x14ac:dyDescent="0.25">
      <c r="A9628" s="160" t="s">
        <v>11051</v>
      </c>
      <c r="B9628" s="160" t="s">
        <v>11060</v>
      </c>
      <c r="E9628" s="227">
        <v>43373</v>
      </c>
      <c r="F9628" s="228">
        <v>0</v>
      </c>
      <c r="G9628" s="229">
        <v>6.6699999999999995E-2</v>
      </c>
    </row>
    <row r="9629" spans="1:7" x14ac:dyDescent="0.25">
      <c r="A9629" s="160" t="s">
        <v>11051</v>
      </c>
      <c r="B9629" s="160" t="s">
        <v>11061</v>
      </c>
      <c r="E9629" s="227">
        <v>43404</v>
      </c>
      <c r="F9629" s="228">
        <v>0</v>
      </c>
      <c r="G9629" s="229">
        <v>6.6699999999999995E-2</v>
      </c>
    </row>
    <row r="9630" spans="1:7" x14ac:dyDescent="0.25">
      <c r="A9630" s="160" t="s">
        <v>11051</v>
      </c>
      <c r="B9630" s="160" t="s">
        <v>11062</v>
      </c>
      <c r="E9630" s="227">
        <v>43434</v>
      </c>
      <c r="F9630" s="228">
        <v>0</v>
      </c>
      <c r="G9630" s="229">
        <v>6.6699999999999995E-2</v>
      </c>
    </row>
    <row r="9631" spans="1:7" x14ac:dyDescent="0.25">
      <c r="A9631" s="160" t="s">
        <v>11051</v>
      </c>
      <c r="B9631" s="160" t="s">
        <v>11063</v>
      </c>
      <c r="E9631" s="227">
        <v>43465</v>
      </c>
      <c r="F9631" s="228">
        <v>0</v>
      </c>
      <c r="G9631" s="229">
        <v>6.6699999999999995E-2</v>
      </c>
    </row>
    <row r="9632" spans="1:7" x14ac:dyDescent="0.25">
      <c r="A9632" s="160" t="s">
        <v>11064</v>
      </c>
      <c r="B9632" s="160" t="s">
        <v>11065</v>
      </c>
      <c r="E9632" s="227">
        <v>43131</v>
      </c>
      <c r="F9632" s="228">
        <v>0</v>
      </c>
      <c r="G9632" s="229">
        <v>6.6699999999999995E-2</v>
      </c>
    </row>
    <row r="9633" spans="1:7" x14ac:dyDescent="0.25">
      <c r="A9633" s="160" t="s">
        <v>11064</v>
      </c>
      <c r="B9633" s="160" t="s">
        <v>11066</v>
      </c>
      <c r="E9633" s="227">
        <v>43159</v>
      </c>
      <c r="F9633" s="228">
        <v>0</v>
      </c>
      <c r="G9633" s="229">
        <v>6.6699999999999995E-2</v>
      </c>
    </row>
    <row r="9634" spans="1:7" x14ac:dyDescent="0.25">
      <c r="A9634" s="160" t="s">
        <v>11064</v>
      </c>
      <c r="B9634" s="160" t="s">
        <v>11067</v>
      </c>
      <c r="E9634" s="227">
        <v>43190</v>
      </c>
      <c r="F9634" s="228">
        <v>0</v>
      </c>
      <c r="G9634" s="229">
        <v>6.6699999999999995E-2</v>
      </c>
    </row>
    <row r="9635" spans="1:7" x14ac:dyDescent="0.25">
      <c r="A9635" s="160" t="s">
        <v>11064</v>
      </c>
      <c r="B9635" s="160" t="s">
        <v>11068</v>
      </c>
      <c r="E9635" s="227">
        <v>43220</v>
      </c>
      <c r="F9635" s="228">
        <v>0</v>
      </c>
      <c r="G9635" s="229">
        <v>6.6699999999999995E-2</v>
      </c>
    </row>
    <row r="9636" spans="1:7" x14ac:dyDescent="0.25">
      <c r="A9636" s="160" t="s">
        <v>11064</v>
      </c>
      <c r="B9636" s="160" t="s">
        <v>11069</v>
      </c>
      <c r="E9636" s="227">
        <v>43251</v>
      </c>
      <c r="F9636" s="228">
        <v>0</v>
      </c>
      <c r="G9636" s="229">
        <v>6.6699999999999995E-2</v>
      </c>
    </row>
    <row r="9637" spans="1:7" x14ac:dyDescent="0.25">
      <c r="A9637" s="160" t="s">
        <v>11064</v>
      </c>
      <c r="B9637" s="160" t="s">
        <v>11070</v>
      </c>
      <c r="E9637" s="227">
        <v>43281</v>
      </c>
      <c r="F9637" s="228">
        <v>0</v>
      </c>
      <c r="G9637" s="229">
        <v>6.6699999999999995E-2</v>
      </c>
    </row>
    <row r="9638" spans="1:7" x14ac:dyDescent="0.25">
      <c r="A9638" s="160" t="s">
        <v>11064</v>
      </c>
      <c r="B9638" s="160" t="s">
        <v>11071</v>
      </c>
      <c r="E9638" s="227">
        <v>43312</v>
      </c>
      <c r="F9638" s="228">
        <v>0</v>
      </c>
      <c r="G9638" s="229">
        <v>6.6699999999999995E-2</v>
      </c>
    </row>
    <row r="9639" spans="1:7" x14ac:dyDescent="0.25">
      <c r="A9639" s="160" t="s">
        <v>11064</v>
      </c>
      <c r="B9639" s="160" t="s">
        <v>11072</v>
      </c>
      <c r="E9639" s="227">
        <v>43343</v>
      </c>
      <c r="F9639" s="228">
        <v>0</v>
      </c>
      <c r="G9639" s="229">
        <v>6.6699999999999995E-2</v>
      </c>
    </row>
    <row r="9640" spans="1:7" x14ac:dyDescent="0.25">
      <c r="A9640" s="160" t="s">
        <v>11064</v>
      </c>
      <c r="B9640" s="160" t="s">
        <v>11073</v>
      </c>
      <c r="E9640" s="227">
        <v>43373</v>
      </c>
      <c r="F9640" s="228">
        <v>0</v>
      </c>
      <c r="G9640" s="229">
        <v>6.6699999999999995E-2</v>
      </c>
    </row>
    <row r="9641" spans="1:7" x14ac:dyDescent="0.25">
      <c r="A9641" s="160" t="s">
        <v>11064</v>
      </c>
      <c r="B9641" s="160" t="s">
        <v>11074</v>
      </c>
      <c r="E9641" s="227">
        <v>43404</v>
      </c>
      <c r="F9641" s="228">
        <v>0</v>
      </c>
      <c r="G9641" s="229">
        <v>6.6699999999999995E-2</v>
      </c>
    </row>
    <row r="9642" spans="1:7" x14ac:dyDescent="0.25">
      <c r="A9642" s="160" t="s">
        <v>11064</v>
      </c>
      <c r="B9642" s="160" t="s">
        <v>11075</v>
      </c>
      <c r="E9642" s="227">
        <v>43434</v>
      </c>
      <c r="F9642" s="228">
        <v>0</v>
      </c>
      <c r="G9642" s="229">
        <v>6.6699999999999995E-2</v>
      </c>
    </row>
    <row r="9643" spans="1:7" x14ac:dyDescent="0.25">
      <c r="A9643" s="160" t="s">
        <v>11064</v>
      </c>
      <c r="B9643" s="160" t="s">
        <v>11076</v>
      </c>
      <c r="E9643" s="227">
        <v>43465</v>
      </c>
      <c r="F9643" s="228">
        <v>0</v>
      </c>
      <c r="G9643" s="229">
        <v>6.6699999999999995E-2</v>
      </c>
    </row>
    <row r="9644" spans="1:7" x14ac:dyDescent="0.25">
      <c r="A9644" s="160" t="s">
        <v>11077</v>
      </c>
      <c r="B9644" s="160" t="s">
        <v>11078</v>
      </c>
      <c r="E9644" s="227">
        <v>43131</v>
      </c>
      <c r="F9644" s="228">
        <v>150384.59</v>
      </c>
      <c r="G9644" s="229">
        <v>6.6699999999999995E-2</v>
      </c>
    </row>
    <row r="9645" spans="1:7" x14ac:dyDescent="0.25">
      <c r="A9645" s="160" t="s">
        <v>11077</v>
      </c>
      <c r="B9645" s="160" t="s">
        <v>11079</v>
      </c>
      <c r="E9645" s="227">
        <v>43159</v>
      </c>
      <c r="F9645" s="228">
        <v>150384.59</v>
      </c>
      <c r="G9645" s="229">
        <v>6.6699999999999995E-2</v>
      </c>
    </row>
    <row r="9646" spans="1:7" x14ac:dyDescent="0.25">
      <c r="A9646" s="160" t="s">
        <v>11077</v>
      </c>
      <c r="B9646" s="160" t="s">
        <v>11080</v>
      </c>
      <c r="E9646" s="227">
        <v>43190</v>
      </c>
      <c r="F9646" s="228">
        <v>150384.59</v>
      </c>
      <c r="G9646" s="229">
        <v>6.6699999999999995E-2</v>
      </c>
    </row>
    <row r="9647" spans="1:7" x14ac:dyDescent="0.25">
      <c r="A9647" s="160" t="s">
        <v>11077</v>
      </c>
      <c r="B9647" s="160" t="s">
        <v>11081</v>
      </c>
      <c r="E9647" s="227">
        <v>43220</v>
      </c>
      <c r="F9647" s="228">
        <v>150384.59</v>
      </c>
      <c r="G9647" s="229">
        <v>6.6699999999999995E-2</v>
      </c>
    </row>
    <row r="9648" spans="1:7" x14ac:dyDescent="0.25">
      <c r="A9648" s="160" t="s">
        <v>11077</v>
      </c>
      <c r="B9648" s="160" t="s">
        <v>11082</v>
      </c>
      <c r="E9648" s="227">
        <v>43251</v>
      </c>
      <c r="F9648" s="228">
        <v>150384.59</v>
      </c>
      <c r="G9648" s="229">
        <v>6.6699999999999995E-2</v>
      </c>
    </row>
    <row r="9649" spans="1:7" x14ac:dyDescent="0.25">
      <c r="A9649" s="160" t="s">
        <v>11077</v>
      </c>
      <c r="B9649" s="160" t="s">
        <v>11083</v>
      </c>
      <c r="E9649" s="227">
        <v>43281</v>
      </c>
      <c r="F9649" s="228">
        <v>150384.59</v>
      </c>
      <c r="G9649" s="229">
        <v>6.6699999999999995E-2</v>
      </c>
    </row>
    <row r="9650" spans="1:7" x14ac:dyDescent="0.25">
      <c r="A9650" s="160" t="s">
        <v>11077</v>
      </c>
      <c r="B9650" s="160" t="s">
        <v>11084</v>
      </c>
      <c r="E9650" s="227">
        <v>43312</v>
      </c>
      <c r="F9650" s="228">
        <v>150384.59</v>
      </c>
      <c r="G9650" s="229">
        <v>6.6699999999999995E-2</v>
      </c>
    </row>
    <row r="9651" spans="1:7" x14ac:dyDescent="0.25">
      <c r="A9651" s="160" t="s">
        <v>11077</v>
      </c>
      <c r="B9651" s="160" t="s">
        <v>11085</v>
      </c>
      <c r="E9651" s="227">
        <v>43343</v>
      </c>
      <c r="F9651" s="228">
        <v>150384.59</v>
      </c>
      <c r="G9651" s="229">
        <v>6.6699999999999995E-2</v>
      </c>
    </row>
    <row r="9652" spans="1:7" x14ac:dyDescent="0.25">
      <c r="A9652" s="160" t="s">
        <v>11077</v>
      </c>
      <c r="B9652" s="160" t="s">
        <v>11086</v>
      </c>
      <c r="E9652" s="227">
        <v>43373</v>
      </c>
      <c r="F9652" s="228">
        <v>150384.59</v>
      </c>
      <c r="G9652" s="229">
        <v>6.6699999999999995E-2</v>
      </c>
    </row>
    <row r="9653" spans="1:7" x14ac:dyDescent="0.25">
      <c r="A9653" s="160" t="s">
        <v>11077</v>
      </c>
      <c r="B9653" s="160" t="s">
        <v>11087</v>
      </c>
      <c r="E9653" s="227">
        <v>43404</v>
      </c>
      <c r="F9653" s="228">
        <v>150384.59</v>
      </c>
      <c r="G9653" s="229">
        <v>6.6699999999999995E-2</v>
      </c>
    </row>
    <row r="9654" spans="1:7" x14ac:dyDescent="0.25">
      <c r="A9654" s="160" t="s">
        <v>11077</v>
      </c>
      <c r="B9654" s="160" t="s">
        <v>11088</v>
      </c>
      <c r="E9654" s="227">
        <v>43434</v>
      </c>
      <c r="F9654" s="228">
        <v>150384.59</v>
      </c>
      <c r="G9654" s="229">
        <v>6.6699999999999995E-2</v>
      </c>
    </row>
    <row r="9655" spans="1:7" x14ac:dyDescent="0.25">
      <c r="A9655" s="160" t="s">
        <v>11077</v>
      </c>
      <c r="B9655" s="160" t="s">
        <v>11089</v>
      </c>
      <c r="E9655" s="227">
        <v>43465</v>
      </c>
      <c r="F9655" s="228">
        <v>150384.59</v>
      </c>
      <c r="G9655" s="229">
        <v>6.6699999999999995E-2</v>
      </c>
    </row>
    <row r="9656" spans="1:7" x14ac:dyDescent="0.25">
      <c r="A9656" s="160" t="s">
        <v>11090</v>
      </c>
      <c r="B9656" s="160" t="s">
        <v>11091</v>
      </c>
      <c r="E9656" s="227">
        <v>43131</v>
      </c>
      <c r="F9656" s="228">
        <v>69830.179999999993</v>
      </c>
      <c r="G9656" s="229">
        <v>6.6699999999999995E-2</v>
      </c>
    </row>
    <row r="9657" spans="1:7" x14ac:dyDescent="0.25">
      <c r="A9657" s="160" t="s">
        <v>11090</v>
      </c>
      <c r="B9657" s="160" t="s">
        <v>11092</v>
      </c>
      <c r="E9657" s="227">
        <v>43159</v>
      </c>
      <c r="F9657" s="228">
        <v>69830.179999999993</v>
      </c>
      <c r="G9657" s="229">
        <v>6.6699999999999995E-2</v>
      </c>
    </row>
    <row r="9658" spans="1:7" x14ac:dyDescent="0.25">
      <c r="A9658" s="160" t="s">
        <v>11090</v>
      </c>
      <c r="B9658" s="160" t="s">
        <v>11093</v>
      </c>
      <c r="E9658" s="227">
        <v>43190</v>
      </c>
      <c r="F9658" s="228">
        <v>69830.179999999993</v>
      </c>
      <c r="G9658" s="229">
        <v>6.6699999999999995E-2</v>
      </c>
    </row>
    <row r="9659" spans="1:7" x14ac:dyDescent="0.25">
      <c r="A9659" s="160" t="s">
        <v>11090</v>
      </c>
      <c r="B9659" s="160" t="s">
        <v>11094</v>
      </c>
      <c r="E9659" s="227">
        <v>43220</v>
      </c>
      <c r="F9659" s="228">
        <v>69830.179999999993</v>
      </c>
      <c r="G9659" s="229">
        <v>6.6699999999999995E-2</v>
      </c>
    </row>
    <row r="9660" spans="1:7" x14ac:dyDescent="0.25">
      <c r="A9660" s="160" t="s">
        <v>11090</v>
      </c>
      <c r="B9660" s="160" t="s">
        <v>11095</v>
      </c>
      <c r="E9660" s="227">
        <v>43251</v>
      </c>
      <c r="F9660" s="228">
        <v>69830.179999999993</v>
      </c>
      <c r="G9660" s="229">
        <v>6.6699999999999995E-2</v>
      </c>
    </row>
    <row r="9661" spans="1:7" x14ac:dyDescent="0.25">
      <c r="A9661" s="160" t="s">
        <v>11090</v>
      </c>
      <c r="B9661" s="160" t="s">
        <v>11096</v>
      </c>
      <c r="E9661" s="227">
        <v>43281</v>
      </c>
      <c r="F9661" s="228">
        <v>69830.179999999993</v>
      </c>
      <c r="G9661" s="229">
        <v>6.6699999999999995E-2</v>
      </c>
    </row>
    <row r="9662" spans="1:7" x14ac:dyDescent="0.25">
      <c r="A9662" s="160" t="s">
        <v>11090</v>
      </c>
      <c r="B9662" s="160" t="s">
        <v>11097</v>
      </c>
      <c r="E9662" s="227">
        <v>43312</v>
      </c>
      <c r="F9662" s="228">
        <v>425915.8</v>
      </c>
      <c r="G9662" s="229">
        <v>6.6699999999999995E-2</v>
      </c>
    </row>
    <row r="9663" spans="1:7" x14ac:dyDescent="0.25">
      <c r="A9663" s="160" t="s">
        <v>11090</v>
      </c>
      <c r="B9663" s="160" t="s">
        <v>11098</v>
      </c>
      <c r="E9663" s="227">
        <v>43343</v>
      </c>
      <c r="F9663" s="228">
        <v>425915.8</v>
      </c>
      <c r="G9663" s="229">
        <v>6.6699999999999995E-2</v>
      </c>
    </row>
    <row r="9664" spans="1:7" x14ac:dyDescent="0.25">
      <c r="A9664" s="160" t="s">
        <v>11090</v>
      </c>
      <c r="B9664" s="160" t="s">
        <v>11099</v>
      </c>
      <c r="E9664" s="227">
        <v>43373</v>
      </c>
      <c r="F9664" s="228">
        <v>425915.8</v>
      </c>
      <c r="G9664" s="229">
        <v>6.6699999999999995E-2</v>
      </c>
    </row>
    <row r="9665" spans="1:7" x14ac:dyDescent="0.25">
      <c r="A9665" s="160" t="s">
        <v>11090</v>
      </c>
      <c r="B9665" s="160" t="s">
        <v>11100</v>
      </c>
      <c r="E9665" s="227">
        <v>43404</v>
      </c>
      <c r="F9665" s="228">
        <v>425915.8</v>
      </c>
      <c r="G9665" s="229">
        <v>6.6699999999999995E-2</v>
      </c>
    </row>
    <row r="9666" spans="1:7" x14ac:dyDescent="0.25">
      <c r="A9666" s="160" t="s">
        <v>11090</v>
      </c>
      <c r="B9666" s="160" t="s">
        <v>11101</v>
      </c>
      <c r="E9666" s="227">
        <v>43434</v>
      </c>
      <c r="F9666" s="228">
        <v>425915.8</v>
      </c>
      <c r="G9666" s="229">
        <v>6.6699999999999995E-2</v>
      </c>
    </row>
    <row r="9667" spans="1:7" x14ac:dyDescent="0.25">
      <c r="A9667" s="160" t="s">
        <v>11090</v>
      </c>
      <c r="B9667" s="160" t="s">
        <v>11102</v>
      </c>
      <c r="E9667" s="227">
        <v>43465</v>
      </c>
      <c r="F9667" s="228">
        <v>425915.8</v>
      </c>
      <c r="G9667" s="229">
        <v>6.6699999999999995E-2</v>
      </c>
    </row>
    <row r="9668" spans="1:7" x14ac:dyDescent="0.25">
      <c r="A9668" s="160" t="s">
        <v>11103</v>
      </c>
      <c r="B9668" s="160" t="s">
        <v>11104</v>
      </c>
      <c r="E9668" s="227">
        <v>43131</v>
      </c>
      <c r="F9668" s="228">
        <v>805300.48</v>
      </c>
      <c r="G9668" s="229">
        <v>6.6699999999999995E-2</v>
      </c>
    </row>
    <row r="9669" spans="1:7" x14ac:dyDescent="0.25">
      <c r="A9669" s="160" t="s">
        <v>11103</v>
      </c>
      <c r="B9669" s="160" t="s">
        <v>11105</v>
      </c>
      <c r="E9669" s="227">
        <v>43159</v>
      </c>
      <c r="F9669" s="228">
        <v>805300.48</v>
      </c>
      <c r="G9669" s="229">
        <v>6.6699999999999995E-2</v>
      </c>
    </row>
    <row r="9670" spans="1:7" x14ac:dyDescent="0.25">
      <c r="A9670" s="160" t="s">
        <v>11103</v>
      </c>
      <c r="B9670" s="160" t="s">
        <v>11106</v>
      </c>
      <c r="E9670" s="227">
        <v>43190</v>
      </c>
      <c r="F9670" s="228">
        <v>805300.48</v>
      </c>
      <c r="G9670" s="229">
        <v>6.6699999999999995E-2</v>
      </c>
    </row>
    <row r="9671" spans="1:7" x14ac:dyDescent="0.25">
      <c r="A9671" s="160" t="s">
        <v>11103</v>
      </c>
      <c r="B9671" s="160" t="s">
        <v>11107</v>
      </c>
      <c r="E9671" s="227">
        <v>43220</v>
      </c>
      <c r="F9671" s="228">
        <v>805300.48</v>
      </c>
      <c r="G9671" s="229">
        <v>6.6699999999999995E-2</v>
      </c>
    </row>
    <row r="9672" spans="1:7" x14ac:dyDescent="0.25">
      <c r="A9672" s="160" t="s">
        <v>11103</v>
      </c>
      <c r="B9672" s="160" t="s">
        <v>11108</v>
      </c>
      <c r="E9672" s="227">
        <v>43251</v>
      </c>
      <c r="F9672" s="228">
        <v>805639.25</v>
      </c>
      <c r="G9672" s="229">
        <v>6.6699999999999995E-2</v>
      </c>
    </row>
    <row r="9673" spans="1:7" x14ac:dyDescent="0.25">
      <c r="A9673" s="160" t="s">
        <v>11103</v>
      </c>
      <c r="B9673" s="160" t="s">
        <v>11109</v>
      </c>
      <c r="E9673" s="227">
        <v>43281</v>
      </c>
      <c r="F9673" s="228">
        <v>805978.01</v>
      </c>
      <c r="G9673" s="229">
        <v>6.6699999999999995E-2</v>
      </c>
    </row>
    <row r="9674" spans="1:7" x14ac:dyDescent="0.25">
      <c r="A9674" s="160" t="s">
        <v>11103</v>
      </c>
      <c r="B9674" s="160" t="s">
        <v>11110</v>
      </c>
      <c r="E9674" s="227">
        <v>43312</v>
      </c>
      <c r="F9674" s="228">
        <v>2618640.02</v>
      </c>
      <c r="G9674" s="229">
        <v>6.6699999999999995E-2</v>
      </c>
    </row>
    <row r="9675" spans="1:7" x14ac:dyDescent="0.25">
      <c r="A9675" s="160" t="s">
        <v>11103</v>
      </c>
      <c r="B9675" s="160" t="s">
        <v>11111</v>
      </c>
      <c r="E9675" s="227">
        <v>43343</v>
      </c>
      <c r="F9675" s="228">
        <v>2618640.02</v>
      </c>
      <c r="G9675" s="229">
        <v>6.6699999999999995E-2</v>
      </c>
    </row>
    <row r="9676" spans="1:7" x14ac:dyDescent="0.25">
      <c r="A9676" s="160" t="s">
        <v>11103</v>
      </c>
      <c r="B9676" s="160" t="s">
        <v>11112</v>
      </c>
      <c r="E9676" s="227">
        <v>43373</v>
      </c>
      <c r="F9676" s="228">
        <v>2618640.02</v>
      </c>
      <c r="G9676" s="229">
        <v>6.6699999999999995E-2</v>
      </c>
    </row>
    <row r="9677" spans="1:7" x14ac:dyDescent="0.25">
      <c r="A9677" s="160" t="s">
        <v>11103</v>
      </c>
      <c r="B9677" s="160" t="s">
        <v>11113</v>
      </c>
      <c r="E9677" s="227">
        <v>43404</v>
      </c>
      <c r="F9677" s="228">
        <v>2618640.02</v>
      </c>
      <c r="G9677" s="229">
        <v>6.6699999999999995E-2</v>
      </c>
    </row>
    <row r="9678" spans="1:7" x14ac:dyDescent="0.25">
      <c r="A9678" s="160" t="s">
        <v>11103</v>
      </c>
      <c r="B9678" s="160" t="s">
        <v>11114</v>
      </c>
      <c r="E9678" s="227">
        <v>43434</v>
      </c>
      <c r="F9678" s="228">
        <v>2618640.02</v>
      </c>
      <c r="G9678" s="229">
        <v>6.6699999999999995E-2</v>
      </c>
    </row>
    <row r="9679" spans="1:7" x14ac:dyDescent="0.25">
      <c r="A9679" s="160" t="s">
        <v>11103</v>
      </c>
      <c r="B9679" s="160" t="s">
        <v>11115</v>
      </c>
      <c r="E9679" s="227">
        <v>43465</v>
      </c>
      <c r="F9679" s="228">
        <v>2618640.02</v>
      </c>
      <c r="G9679" s="229">
        <v>6.6699999999999995E-2</v>
      </c>
    </row>
    <row r="9680" spans="1:7" x14ac:dyDescent="0.25">
      <c r="A9680" s="160" t="s">
        <v>11116</v>
      </c>
      <c r="B9680" s="160" t="s">
        <v>11117</v>
      </c>
      <c r="E9680" s="227">
        <v>43131</v>
      </c>
      <c r="F9680" s="228">
        <v>728178.99</v>
      </c>
      <c r="G9680" s="229" t="s">
        <v>632</v>
      </c>
    </row>
    <row r="9681" spans="1:7" x14ac:dyDescent="0.25">
      <c r="A9681" s="160" t="s">
        <v>11116</v>
      </c>
      <c r="B9681" s="160" t="s">
        <v>11118</v>
      </c>
      <c r="E9681" s="227">
        <v>43159</v>
      </c>
      <c r="F9681" s="228">
        <v>716042.67</v>
      </c>
      <c r="G9681" s="229" t="s">
        <v>632</v>
      </c>
    </row>
    <row r="9682" spans="1:7" x14ac:dyDescent="0.25">
      <c r="A9682" s="160" t="s">
        <v>11116</v>
      </c>
      <c r="B9682" s="160" t="s">
        <v>11119</v>
      </c>
      <c r="E9682" s="227">
        <v>43190</v>
      </c>
      <c r="F9682" s="228">
        <v>703906.35</v>
      </c>
      <c r="G9682" s="229" t="s">
        <v>632</v>
      </c>
    </row>
    <row r="9683" spans="1:7" x14ac:dyDescent="0.25">
      <c r="A9683" s="160" t="s">
        <v>11116</v>
      </c>
      <c r="B9683" s="160" t="s">
        <v>11120</v>
      </c>
      <c r="E9683" s="227">
        <v>43220</v>
      </c>
      <c r="F9683" s="228">
        <v>691770.03</v>
      </c>
      <c r="G9683" s="229" t="s">
        <v>632</v>
      </c>
    </row>
    <row r="9684" spans="1:7" x14ac:dyDescent="0.25">
      <c r="A9684" s="160" t="s">
        <v>11116</v>
      </c>
      <c r="B9684" s="160" t="s">
        <v>11121</v>
      </c>
      <c r="E9684" s="227">
        <v>43251</v>
      </c>
      <c r="F9684" s="228">
        <v>679633.71</v>
      </c>
      <c r="G9684" s="229" t="s">
        <v>632</v>
      </c>
    </row>
    <row r="9685" spans="1:7" x14ac:dyDescent="0.25">
      <c r="A9685" s="160" t="s">
        <v>11116</v>
      </c>
      <c r="B9685" s="160" t="s">
        <v>11122</v>
      </c>
      <c r="E9685" s="227">
        <v>43281</v>
      </c>
      <c r="F9685" s="228">
        <v>667497.39</v>
      </c>
      <c r="G9685" s="229" t="s">
        <v>632</v>
      </c>
    </row>
    <row r="9686" spans="1:7" x14ac:dyDescent="0.25">
      <c r="A9686" s="160" t="s">
        <v>11116</v>
      </c>
      <c r="B9686" s="160" t="s">
        <v>11123</v>
      </c>
      <c r="E9686" s="227">
        <v>43312</v>
      </c>
      <c r="F9686" s="228">
        <v>-0.01</v>
      </c>
      <c r="G9686" s="229" t="s">
        <v>632</v>
      </c>
    </row>
    <row r="9687" spans="1:7" x14ac:dyDescent="0.25">
      <c r="A9687" s="160" t="s">
        <v>11116</v>
      </c>
      <c r="B9687" s="160" t="s">
        <v>11124</v>
      </c>
      <c r="E9687" s="227">
        <v>43343</v>
      </c>
      <c r="F9687" s="228">
        <v>-0.01</v>
      </c>
      <c r="G9687" s="229" t="s">
        <v>632</v>
      </c>
    </row>
    <row r="9688" spans="1:7" x14ac:dyDescent="0.25">
      <c r="A9688" s="160" t="s">
        <v>11116</v>
      </c>
      <c r="B9688" s="160" t="s">
        <v>11125</v>
      </c>
      <c r="E9688" s="227">
        <v>43373</v>
      </c>
      <c r="F9688" s="228">
        <v>-0.01</v>
      </c>
      <c r="G9688" s="229" t="s">
        <v>632</v>
      </c>
    </row>
    <row r="9689" spans="1:7" x14ac:dyDescent="0.25">
      <c r="A9689" s="160" t="s">
        <v>11116</v>
      </c>
      <c r="B9689" s="160" t="s">
        <v>11126</v>
      </c>
      <c r="E9689" s="227">
        <v>43404</v>
      </c>
      <c r="F9689" s="228">
        <v>-0.01</v>
      </c>
      <c r="G9689" s="229" t="s">
        <v>632</v>
      </c>
    </row>
    <row r="9690" spans="1:7" x14ac:dyDescent="0.25">
      <c r="A9690" s="160" t="s">
        <v>11116</v>
      </c>
      <c r="B9690" s="160" t="s">
        <v>11127</v>
      </c>
      <c r="E9690" s="227">
        <v>43434</v>
      </c>
      <c r="F9690" s="228">
        <v>-0.01</v>
      </c>
      <c r="G9690" s="229" t="s">
        <v>632</v>
      </c>
    </row>
    <row r="9691" spans="1:7" x14ac:dyDescent="0.25">
      <c r="A9691" s="160" t="s">
        <v>11116</v>
      </c>
      <c r="B9691" s="160" t="s">
        <v>11128</v>
      </c>
      <c r="E9691" s="227">
        <v>43465</v>
      </c>
      <c r="F9691" s="228">
        <v>-0.01</v>
      </c>
      <c r="G9691" s="229" t="s">
        <v>632</v>
      </c>
    </row>
    <row r="9692" spans="1:7" x14ac:dyDescent="0.25">
      <c r="A9692" s="160" t="s">
        <v>11129</v>
      </c>
      <c r="B9692" s="160" t="s">
        <v>11130</v>
      </c>
      <c r="E9692" s="227">
        <v>43131</v>
      </c>
      <c r="F9692" s="228">
        <v>0</v>
      </c>
      <c r="G9692" s="229">
        <v>0</v>
      </c>
    </row>
    <row r="9693" spans="1:7" x14ac:dyDescent="0.25">
      <c r="A9693" s="160" t="s">
        <v>11129</v>
      </c>
      <c r="B9693" s="160" t="s">
        <v>11131</v>
      </c>
      <c r="E9693" s="227">
        <v>43159</v>
      </c>
      <c r="F9693" s="228">
        <v>0</v>
      </c>
      <c r="G9693" s="229">
        <v>0</v>
      </c>
    </row>
    <row r="9694" spans="1:7" x14ac:dyDescent="0.25">
      <c r="A9694" s="160" t="s">
        <v>11129</v>
      </c>
      <c r="B9694" s="160" t="s">
        <v>11132</v>
      </c>
      <c r="E9694" s="227">
        <v>43190</v>
      </c>
      <c r="F9694" s="228">
        <v>0</v>
      </c>
      <c r="G9694" s="229">
        <v>0</v>
      </c>
    </row>
    <row r="9695" spans="1:7" x14ac:dyDescent="0.25">
      <c r="A9695" s="160" t="s">
        <v>11129</v>
      </c>
      <c r="B9695" s="160" t="s">
        <v>11133</v>
      </c>
      <c r="E9695" s="227">
        <v>43220</v>
      </c>
      <c r="F9695" s="228">
        <v>0</v>
      </c>
      <c r="G9695" s="229">
        <v>0</v>
      </c>
    </row>
    <row r="9696" spans="1:7" x14ac:dyDescent="0.25">
      <c r="A9696" s="160" t="s">
        <v>11129</v>
      </c>
      <c r="B9696" s="160" t="s">
        <v>11134</v>
      </c>
      <c r="E9696" s="227">
        <v>43251</v>
      </c>
      <c r="F9696" s="228">
        <v>0</v>
      </c>
      <c r="G9696" s="229">
        <v>0</v>
      </c>
    </row>
    <row r="9697" spans="1:7" x14ac:dyDescent="0.25">
      <c r="A9697" s="160" t="s">
        <v>11129</v>
      </c>
      <c r="B9697" s="160" t="s">
        <v>11135</v>
      </c>
      <c r="E9697" s="227">
        <v>43281</v>
      </c>
      <c r="F9697" s="228">
        <v>0</v>
      </c>
      <c r="G9697" s="229">
        <v>0</v>
      </c>
    </row>
    <row r="9698" spans="1:7" x14ac:dyDescent="0.25">
      <c r="A9698" s="160" t="s">
        <v>11129</v>
      </c>
      <c r="B9698" s="160" t="s">
        <v>11136</v>
      </c>
      <c r="E9698" s="227">
        <v>43312</v>
      </c>
      <c r="F9698" s="228">
        <v>0</v>
      </c>
      <c r="G9698" s="229">
        <v>0</v>
      </c>
    </row>
    <row r="9699" spans="1:7" x14ac:dyDescent="0.25">
      <c r="A9699" s="160" t="s">
        <v>11129</v>
      </c>
      <c r="B9699" s="160" t="s">
        <v>11137</v>
      </c>
      <c r="E9699" s="227">
        <v>43343</v>
      </c>
      <c r="F9699" s="228">
        <v>0</v>
      </c>
      <c r="G9699" s="229">
        <v>0</v>
      </c>
    </row>
    <row r="9700" spans="1:7" x14ac:dyDescent="0.25">
      <c r="A9700" s="160" t="s">
        <v>11129</v>
      </c>
      <c r="B9700" s="160" t="s">
        <v>11138</v>
      </c>
      <c r="E9700" s="227">
        <v>43373</v>
      </c>
      <c r="F9700" s="228">
        <v>0</v>
      </c>
      <c r="G9700" s="229">
        <v>0</v>
      </c>
    </row>
    <row r="9701" spans="1:7" x14ac:dyDescent="0.25">
      <c r="A9701" s="160" t="s">
        <v>11129</v>
      </c>
      <c r="B9701" s="160" t="s">
        <v>11139</v>
      </c>
      <c r="E9701" s="227">
        <v>43404</v>
      </c>
      <c r="F9701" s="228">
        <v>0</v>
      </c>
      <c r="G9701" s="229">
        <v>0</v>
      </c>
    </row>
    <row r="9702" spans="1:7" x14ac:dyDescent="0.25">
      <c r="A9702" s="160" t="s">
        <v>11129</v>
      </c>
      <c r="B9702" s="160" t="s">
        <v>11140</v>
      </c>
      <c r="E9702" s="227">
        <v>43434</v>
      </c>
      <c r="F9702" s="228">
        <v>0</v>
      </c>
      <c r="G9702" s="229">
        <v>0</v>
      </c>
    </row>
    <row r="9703" spans="1:7" x14ac:dyDescent="0.25">
      <c r="A9703" s="160" t="s">
        <v>11129</v>
      </c>
      <c r="B9703" s="160" t="s">
        <v>11141</v>
      </c>
      <c r="E9703" s="227">
        <v>43465</v>
      </c>
      <c r="F9703" s="228">
        <v>0</v>
      </c>
      <c r="G9703" s="229">
        <v>0</v>
      </c>
    </row>
    <row r="9704" spans="1:7" x14ac:dyDescent="0.25">
      <c r="A9704" s="160" t="s">
        <v>11142</v>
      </c>
      <c r="B9704" s="160" t="s">
        <v>11143</v>
      </c>
      <c r="E9704" s="227">
        <v>43131</v>
      </c>
      <c r="F9704" s="228">
        <v>0</v>
      </c>
      <c r="G9704" s="229">
        <v>6.6699999999999995E-2</v>
      </c>
    </row>
    <row r="9705" spans="1:7" x14ac:dyDescent="0.25">
      <c r="A9705" s="160" t="s">
        <v>11142</v>
      </c>
      <c r="B9705" s="160" t="s">
        <v>11144</v>
      </c>
      <c r="E9705" s="227">
        <v>43159</v>
      </c>
      <c r="F9705" s="228">
        <v>0</v>
      </c>
      <c r="G9705" s="229">
        <v>6.6699999999999995E-2</v>
      </c>
    </row>
    <row r="9706" spans="1:7" x14ac:dyDescent="0.25">
      <c r="A9706" s="160" t="s">
        <v>11142</v>
      </c>
      <c r="B9706" s="160" t="s">
        <v>11145</v>
      </c>
      <c r="E9706" s="227">
        <v>43190</v>
      </c>
      <c r="F9706" s="228">
        <v>0</v>
      </c>
      <c r="G9706" s="229">
        <v>6.6699999999999995E-2</v>
      </c>
    </row>
    <row r="9707" spans="1:7" x14ac:dyDescent="0.25">
      <c r="A9707" s="160" t="s">
        <v>11142</v>
      </c>
      <c r="B9707" s="160" t="s">
        <v>11146</v>
      </c>
      <c r="E9707" s="227">
        <v>43220</v>
      </c>
      <c r="F9707" s="228">
        <v>0</v>
      </c>
      <c r="G9707" s="229">
        <v>6.6699999999999995E-2</v>
      </c>
    </row>
    <row r="9708" spans="1:7" x14ac:dyDescent="0.25">
      <c r="A9708" s="160" t="s">
        <v>11142</v>
      </c>
      <c r="B9708" s="160" t="s">
        <v>11147</v>
      </c>
      <c r="E9708" s="227">
        <v>43251</v>
      </c>
      <c r="F9708" s="228">
        <v>0</v>
      </c>
      <c r="G9708" s="229">
        <v>6.6699999999999995E-2</v>
      </c>
    </row>
    <row r="9709" spans="1:7" x14ac:dyDescent="0.25">
      <c r="A9709" s="160" t="s">
        <v>11142</v>
      </c>
      <c r="B9709" s="160" t="s">
        <v>11148</v>
      </c>
      <c r="E9709" s="227">
        <v>43281</v>
      </c>
      <c r="F9709" s="228">
        <v>0</v>
      </c>
      <c r="G9709" s="229">
        <v>6.6699999999999995E-2</v>
      </c>
    </row>
    <row r="9710" spans="1:7" x14ac:dyDescent="0.25">
      <c r="A9710" s="160" t="s">
        <v>11142</v>
      </c>
      <c r="B9710" s="160" t="s">
        <v>11149</v>
      </c>
      <c r="E9710" s="227">
        <v>43312</v>
      </c>
      <c r="F9710" s="228">
        <v>617.83000000000004</v>
      </c>
      <c r="G9710" s="229">
        <v>6.6699999999999995E-2</v>
      </c>
    </row>
    <row r="9711" spans="1:7" x14ac:dyDescent="0.25">
      <c r="A9711" s="160" t="s">
        <v>11142</v>
      </c>
      <c r="B9711" s="160" t="s">
        <v>11150</v>
      </c>
      <c r="E9711" s="227">
        <v>43343</v>
      </c>
      <c r="F9711" s="228">
        <v>617.83000000000004</v>
      </c>
      <c r="G9711" s="229">
        <v>6.6699999999999995E-2</v>
      </c>
    </row>
    <row r="9712" spans="1:7" x14ac:dyDescent="0.25">
      <c r="A9712" s="160" t="s">
        <v>11142</v>
      </c>
      <c r="B9712" s="160" t="s">
        <v>11151</v>
      </c>
      <c r="E9712" s="227">
        <v>43373</v>
      </c>
      <c r="F9712" s="228">
        <v>617.83000000000004</v>
      </c>
      <c r="G9712" s="229">
        <v>6.6699999999999995E-2</v>
      </c>
    </row>
    <row r="9713" spans="1:7" x14ac:dyDescent="0.25">
      <c r="A9713" s="160" t="s">
        <v>11142</v>
      </c>
      <c r="B9713" s="160" t="s">
        <v>11152</v>
      </c>
      <c r="E9713" s="227">
        <v>43404</v>
      </c>
      <c r="F9713" s="228">
        <v>617.83000000000004</v>
      </c>
      <c r="G9713" s="229">
        <v>6.6699999999999995E-2</v>
      </c>
    </row>
    <row r="9714" spans="1:7" x14ac:dyDescent="0.25">
      <c r="A9714" s="160" t="s">
        <v>11142</v>
      </c>
      <c r="B9714" s="160" t="s">
        <v>11153</v>
      </c>
      <c r="E9714" s="227">
        <v>43434</v>
      </c>
      <c r="F9714" s="228">
        <v>617.83000000000004</v>
      </c>
      <c r="G9714" s="229">
        <v>6.6699999999999995E-2</v>
      </c>
    </row>
    <row r="9715" spans="1:7" x14ac:dyDescent="0.25">
      <c r="A9715" s="160" t="s">
        <v>11142</v>
      </c>
      <c r="B9715" s="160" t="s">
        <v>11154</v>
      </c>
      <c r="E9715" s="227">
        <v>43465</v>
      </c>
      <c r="F9715" s="228">
        <v>617.83000000000004</v>
      </c>
      <c r="G9715" s="229">
        <v>6.6699999999999995E-2</v>
      </c>
    </row>
    <row r="9716" spans="1:7" x14ac:dyDescent="0.25">
      <c r="A9716" s="160" t="s">
        <v>11155</v>
      </c>
      <c r="B9716" s="160" t="s">
        <v>11156</v>
      </c>
      <c r="E9716" s="227">
        <v>43131</v>
      </c>
      <c r="F9716" s="228">
        <v>1389.79</v>
      </c>
      <c r="G9716" s="229">
        <v>6.6699999999999995E-2</v>
      </c>
    </row>
    <row r="9717" spans="1:7" x14ac:dyDescent="0.25">
      <c r="A9717" s="160" t="s">
        <v>11155</v>
      </c>
      <c r="B9717" s="160" t="s">
        <v>11157</v>
      </c>
      <c r="E9717" s="227">
        <v>43159</v>
      </c>
      <c r="F9717" s="228">
        <v>1389.79</v>
      </c>
      <c r="G9717" s="229">
        <v>6.6699999999999995E-2</v>
      </c>
    </row>
    <row r="9718" spans="1:7" x14ac:dyDescent="0.25">
      <c r="A9718" s="160" t="s">
        <v>11155</v>
      </c>
      <c r="B9718" s="160" t="s">
        <v>11158</v>
      </c>
      <c r="E9718" s="227">
        <v>43190</v>
      </c>
      <c r="F9718" s="228">
        <v>1389.79</v>
      </c>
      <c r="G9718" s="229">
        <v>6.6699999999999995E-2</v>
      </c>
    </row>
    <row r="9719" spans="1:7" x14ac:dyDescent="0.25">
      <c r="A9719" s="160" t="s">
        <v>11155</v>
      </c>
      <c r="B9719" s="160" t="s">
        <v>11159</v>
      </c>
      <c r="E9719" s="227">
        <v>43220</v>
      </c>
      <c r="F9719" s="228">
        <v>1389.79</v>
      </c>
      <c r="G9719" s="229">
        <v>6.6699999999999995E-2</v>
      </c>
    </row>
    <row r="9720" spans="1:7" x14ac:dyDescent="0.25">
      <c r="A9720" s="160" t="s">
        <v>11155</v>
      </c>
      <c r="B9720" s="160" t="s">
        <v>11160</v>
      </c>
      <c r="E9720" s="227">
        <v>43251</v>
      </c>
      <c r="F9720" s="228">
        <v>1389.79</v>
      </c>
      <c r="G9720" s="229">
        <v>6.6699999999999995E-2</v>
      </c>
    </row>
    <row r="9721" spans="1:7" x14ac:dyDescent="0.25">
      <c r="A9721" s="160" t="s">
        <v>11155</v>
      </c>
      <c r="B9721" s="160" t="s">
        <v>11161</v>
      </c>
      <c r="E9721" s="227">
        <v>43281</v>
      </c>
      <c r="F9721" s="228">
        <v>1389.79</v>
      </c>
      <c r="G9721" s="229">
        <v>6.6699999999999995E-2</v>
      </c>
    </row>
    <row r="9722" spans="1:7" x14ac:dyDescent="0.25">
      <c r="A9722" s="160" t="s">
        <v>11155</v>
      </c>
      <c r="B9722" s="160" t="s">
        <v>11162</v>
      </c>
      <c r="E9722" s="227">
        <v>43312</v>
      </c>
      <c r="F9722" s="228">
        <v>1389.79</v>
      </c>
      <c r="G9722" s="229">
        <v>6.6699999999999995E-2</v>
      </c>
    </row>
    <row r="9723" spans="1:7" x14ac:dyDescent="0.25">
      <c r="A9723" s="160" t="s">
        <v>11155</v>
      </c>
      <c r="B9723" s="160" t="s">
        <v>11163</v>
      </c>
      <c r="E9723" s="227">
        <v>43343</v>
      </c>
      <c r="F9723" s="228">
        <v>1389.79</v>
      </c>
      <c r="G9723" s="229">
        <v>6.6699999999999995E-2</v>
      </c>
    </row>
    <row r="9724" spans="1:7" x14ac:dyDescent="0.25">
      <c r="A9724" s="160" t="s">
        <v>11155</v>
      </c>
      <c r="B9724" s="160" t="s">
        <v>11164</v>
      </c>
      <c r="E9724" s="227">
        <v>43373</v>
      </c>
      <c r="F9724" s="228">
        <v>1389.79</v>
      </c>
      <c r="G9724" s="229">
        <v>6.6699999999999995E-2</v>
      </c>
    </row>
    <row r="9725" spans="1:7" x14ac:dyDescent="0.25">
      <c r="A9725" s="160" t="s">
        <v>11155</v>
      </c>
      <c r="B9725" s="160" t="s">
        <v>11165</v>
      </c>
      <c r="E9725" s="227">
        <v>43404</v>
      </c>
      <c r="F9725" s="228">
        <v>1389.79</v>
      </c>
      <c r="G9725" s="229">
        <v>6.6699999999999995E-2</v>
      </c>
    </row>
    <row r="9726" spans="1:7" x14ac:dyDescent="0.25">
      <c r="A9726" s="160" t="s">
        <v>11155</v>
      </c>
      <c r="B9726" s="160" t="s">
        <v>11166</v>
      </c>
      <c r="E9726" s="227">
        <v>43434</v>
      </c>
      <c r="F9726" s="228">
        <v>1389.79</v>
      </c>
      <c r="G9726" s="229">
        <v>6.6699999999999995E-2</v>
      </c>
    </row>
    <row r="9727" spans="1:7" x14ac:dyDescent="0.25">
      <c r="A9727" s="160" t="s">
        <v>11155</v>
      </c>
      <c r="B9727" s="160" t="s">
        <v>11167</v>
      </c>
      <c r="E9727" s="227">
        <v>43465</v>
      </c>
      <c r="F9727" s="228">
        <v>1389.79</v>
      </c>
      <c r="G9727" s="229">
        <v>6.6699999999999995E-2</v>
      </c>
    </row>
    <row r="9728" spans="1:7" x14ac:dyDescent="0.25">
      <c r="A9728" s="160" t="s">
        <v>11168</v>
      </c>
      <c r="B9728" s="160" t="s">
        <v>11169</v>
      </c>
      <c r="E9728" s="227">
        <v>43131</v>
      </c>
      <c r="F9728" s="228">
        <v>230643.89</v>
      </c>
      <c r="G9728" s="229">
        <v>6.6699999999999995E-2</v>
      </c>
    </row>
    <row r="9729" spans="1:7" x14ac:dyDescent="0.25">
      <c r="A9729" s="160" t="s">
        <v>11168</v>
      </c>
      <c r="B9729" s="160" t="s">
        <v>11170</v>
      </c>
      <c r="E9729" s="227">
        <v>43159</v>
      </c>
      <c r="F9729" s="228">
        <v>230643.89</v>
      </c>
      <c r="G9729" s="229">
        <v>6.6699999999999995E-2</v>
      </c>
    </row>
    <row r="9730" spans="1:7" x14ac:dyDescent="0.25">
      <c r="A9730" s="160" t="s">
        <v>11168</v>
      </c>
      <c r="B9730" s="160" t="s">
        <v>11171</v>
      </c>
      <c r="E9730" s="227">
        <v>43190</v>
      </c>
      <c r="F9730" s="228">
        <v>230643.89</v>
      </c>
      <c r="G9730" s="229">
        <v>6.6699999999999995E-2</v>
      </c>
    </row>
    <row r="9731" spans="1:7" x14ac:dyDescent="0.25">
      <c r="A9731" s="160" t="s">
        <v>11168</v>
      </c>
      <c r="B9731" s="160" t="s">
        <v>11172</v>
      </c>
      <c r="E9731" s="227">
        <v>43220</v>
      </c>
      <c r="F9731" s="228">
        <v>230643.89</v>
      </c>
      <c r="G9731" s="229">
        <v>6.6699999999999995E-2</v>
      </c>
    </row>
    <row r="9732" spans="1:7" x14ac:dyDescent="0.25">
      <c r="A9732" s="160" t="s">
        <v>11168</v>
      </c>
      <c r="B9732" s="160" t="s">
        <v>11173</v>
      </c>
      <c r="E9732" s="227">
        <v>43251</v>
      </c>
      <c r="F9732" s="228">
        <v>230643.89</v>
      </c>
      <c r="G9732" s="229">
        <v>6.6699999999999995E-2</v>
      </c>
    </row>
    <row r="9733" spans="1:7" x14ac:dyDescent="0.25">
      <c r="A9733" s="160" t="s">
        <v>11168</v>
      </c>
      <c r="B9733" s="160" t="s">
        <v>11174</v>
      </c>
      <c r="E9733" s="227">
        <v>43281</v>
      </c>
      <c r="F9733" s="228">
        <v>230643.89</v>
      </c>
      <c r="G9733" s="229">
        <v>6.6699999999999995E-2</v>
      </c>
    </row>
    <row r="9734" spans="1:7" x14ac:dyDescent="0.25">
      <c r="A9734" s="160" t="s">
        <v>11168</v>
      </c>
      <c r="B9734" s="160" t="s">
        <v>11175</v>
      </c>
      <c r="E9734" s="227">
        <v>43312</v>
      </c>
      <c r="F9734" s="228">
        <v>269155.84999999998</v>
      </c>
      <c r="G9734" s="229">
        <v>6.6699999999999995E-2</v>
      </c>
    </row>
    <row r="9735" spans="1:7" x14ac:dyDescent="0.25">
      <c r="A9735" s="160" t="s">
        <v>11168</v>
      </c>
      <c r="B9735" s="160" t="s">
        <v>11176</v>
      </c>
      <c r="E9735" s="227">
        <v>43343</v>
      </c>
      <c r="F9735" s="228">
        <v>269155.84999999998</v>
      </c>
      <c r="G9735" s="229">
        <v>6.6699999999999995E-2</v>
      </c>
    </row>
    <row r="9736" spans="1:7" x14ac:dyDescent="0.25">
      <c r="A9736" s="160" t="s">
        <v>11168</v>
      </c>
      <c r="B9736" s="160" t="s">
        <v>11177</v>
      </c>
      <c r="E9736" s="227">
        <v>43373</v>
      </c>
      <c r="F9736" s="228">
        <v>269155.84999999998</v>
      </c>
      <c r="G9736" s="229">
        <v>6.6699999999999995E-2</v>
      </c>
    </row>
    <row r="9737" spans="1:7" x14ac:dyDescent="0.25">
      <c r="A9737" s="160" t="s">
        <v>11168</v>
      </c>
      <c r="B9737" s="160" t="s">
        <v>11178</v>
      </c>
      <c r="E9737" s="227">
        <v>43404</v>
      </c>
      <c r="F9737" s="228">
        <v>269155.84999999998</v>
      </c>
      <c r="G9737" s="229">
        <v>6.6699999999999995E-2</v>
      </c>
    </row>
    <row r="9738" spans="1:7" x14ac:dyDescent="0.25">
      <c r="A9738" s="160" t="s">
        <v>11168</v>
      </c>
      <c r="B9738" s="160" t="s">
        <v>11179</v>
      </c>
      <c r="E9738" s="227">
        <v>43434</v>
      </c>
      <c r="F9738" s="228">
        <v>269155.84999999998</v>
      </c>
      <c r="G9738" s="229">
        <v>6.6699999999999995E-2</v>
      </c>
    </row>
    <row r="9739" spans="1:7" x14ac:dyDescent="0.25">
      <c r="A9739" s="160" t="s">
        <v>11168</v>
      </c>
      <c r="B9739" s="160" t="s">
        <v>11180</v>
      </c>
      <c r="E9739" s="227">
        <v>43465</v>
      </c>
      <c r="F9739" s="228">
        <v>269155.84999999998</v>
      </c>
      <c r="G9739" s="229">
        <v>6.6699999999999995E-2</v>
      </c>
    </row>
    <row r="9740" spans="1:7" x14ac:dyDescent="0.25">
      <c r="A9740" s="160" t="s">
        <v>11181</v>
      </c>
      <c r="B9740" s="160" t="s">
        <v>11182</v>
      </c>
      <c r="E9740" s="227">
        <v>43131</v>
      </c>
      <c r="F9740" s="228">
        <v>55298.68</v>
      </c>
      <c r="G9740" s="229" t="s">
        <v>632</v>
      </c>
    </row>
    <row r="9741" spans="1:7" x14ac:dyDescent="0.25">
      <c r="A9741" s="160" t="s">
        <v>11181</v>
      </c>
      <c r="B9741" s="160" t="s">
        <v>11183</v>
      </c>
      <c r="E9741" s="227">
        <v>43159</v>
      </c>
      <c r="F9741" s="228">
        <v>54377.04</v>
      </c>
      <c r="G9741" s="229" t="s">
        <v>632</v>
      </c>
    </row>
    <row r="9742" spans="1:7" x14ac:dyDescent="0.25">
      <c r="A9742" s="160" t="s">
        <v>11181</v>
      </c>
      <c r="B9742" s="160" t="s">
        <v>11184</v>
      </c>
      <c r="E9742" s="227">
        <v>43190</v>
      </c>
      <c r="F9742" s="228">
        <v>53455.4</v>
      </c>
      <c r="G9742" s="229" t="s">
        <v>632</v>
      </c>
    </row>
    <row r="9743" spans="1:7" x14ac:dyDescent="0.25">
      <c r="A9743" s="160" t="s">
        <v>11181</v>
      </c>
      <c r="B9743" s="160" t="s">
        <v>11185</v>
      </c>
      <c r="E9743" s="227">
        <v>43220</v>
      </c>
      <c r="F9743" s="228">
        <v>52533.760000000002</v>
      </c>
      <c r="G9743" s="229" t="s">
        <v>632</v>
      </c>
    </row>
    <row r="9744" spans="1:7" x14ac:dyDescent="0.25">
      <c r="A9744" s="160" t="s">
        <v>11181</v>
      </c>
      <c r="B9744" s="160" t="s">
        <v>11186</v>
      </c>
      <c r="E9744" s="227">
        <v>43251</v>
      </c>
      <c r="F9744" s="228">
        <v>51612.12</v>
      </c>
      <c r="G9744" s="229" t="s">
        <v>632</v>
      </c>
    </row>
    <row r="9745" spans="1:7" x14ac:dyDescent="0.25">
      <c r="A9745" s="160" t="s">
        <v>11181</v>
      </c>
      <c r="B9745" s="160" t="s">
        <v>11187</v>
      </c>
      <c r="E9745" s="227">
        <v>43281</v>
      </c>
      <c r="F9745" s="228">
        <v>50690.47</v>
      </c>
      <c r="G9745" s="229" t="s">
        <v>632</v>
      </c>
    </row>
    <row r="9746" spans="1:7" x14ac:dyDescent="0.25">
      <c r="A9746" s="160" t="s">
        <v>11181</v>
      </c>
      <c r="B9746" s="160" t="s">
        <v>11188</v>
      </c>
      <c r="E9746" s="227">
        <v>43312</v>
      </c>
      <c r="F9746" s="228">
        <v>0.01</v>
      </c>
      <c r="G9746" s="229" t="s">
        <v>632</v>
      </c>
    </row>
    <row r="9747" spans="1:7" x14ac:dyDescent="0.25">
      <c r="A9747" s="160" t="s">
        <v>11181</v>
      </c>
      <c r="B9747" s="160" t="s">
        <v>11189</v>
      </c>
      <c r="E9747" s="227">
        <v>43343</v>
      </c>
      <c r="F9747" s="228">
        <v>0.01</v>
      </c>
      <c r="G9747" s="229" t="s">
        <v>632</v>
      </c>
    </row>
    <row r="9748" spans="1:7" x14ac:dyDescent="0.25">
      <c r="A9748" s="160" t="s">
        <v>11181</v>
      </c>
      <c r="B9748" s="160" t="s">
        <v>11190</v>
      </c>
      <c r="E9748" s="227">
        <v>43373</v>
      </c>
      <c r="F9748" s="228">
        <v>0.01</v>
      </c>
      <c r="G9748" s="229" t="s">
        <v>632</v>
      </c>
    </row>
    <row r="9749" spans="1:7" x14ac:dyDescent="0.25">
      <c r="A9749" s="160" t="s">
        <v>11181</v>
      </c>
      <c r="B9749" s="160" t="s">
        <v>11191</v>
      </c>
      <c r="E9749" s="227">
        <v>43404</v>
      </c>
      <c r="F9749" s="228">
        <v>0.01</v>
      </c>
      <c r="G9749" s="229" t="s">
        <v>632</v>
      </c>
    </row>
    <row r="9750" spans="1:7" x14ac:dyDescent="0.25">
      <c r="A9750" s="160" t="s">
        <v>11181</v>
      </c>
      <c r="B9750" s="160" t="s">
        <v>11192</v>
      </c>
      <c r="E9750" s="227">
        <v>43434</v>
      </c>
      <c r="F9750" s="228">
        <v>0.01</v>
      </c>
      <c r="G9750" s="229" t="s">
        <v>632</v>
      </c>
    </row>
    <row r="9751" spans="1:7" x14ac:dyDescent="0.25">
      <c r="A9751" s="160" t="s">
        <v>11181</v>
      </c>
      <c r="B9751" s="160" t="s">
        <v>11193</v>
      </c>
      <c r="E9751" s="227">
        <v>43465</v>
      </c>
      <c r="F9751" s="228">
        <v>0.01</v>
      </c>
      <c r="G9751" s="229" t="s">
        <v>632</v>
      </c>
    </row>
    <row r="9752" spans="1:7" x14ac:dyDescent="0.25">
      <c r="A9752" s="160" t="s">
        <v>11194</v>
      </c>
      <c r="B9752" s="160" t="s">
        <v>11195</v>
      </c>
      <c r="E9752" s="227">
        <v>43131</v>
      </c>
      <c r="F9752" s="228">
        <v>1306.76</v>
      </c>
      <c r="G9752" s="229">
        <v>6.6699999999999995E-2</v>
      </c>
    </row>
    <row r="9753" spans="1:7" x14ac:dyDescent="0.25">
      <c r="A9753" s="160" t="s">
        <v>11194</v>
      </c>
      <c r="B9753" s="160" t="s">
        <v>11196</v>
      </c>
      <c r="E9753" s="227">
        <v>43159</v>
      </c>
      <c r="F9753" s="228">
        <v>1306.76</v>
      </c>
      <c r="G9753" s="229">
        <v>6.6699999999999995E-2</v>
      </c>
    </row>
    <row r="9754" spans="1:7" x14ac:dyDescent="0.25">
      <c r="A9754" s="160" t="s">
        <v>11194</v>
      </c>
      <c r="B9754" s="160" t="s">
        <v>11197</v>
      </c>
      <c r="E9754" s="227">
        <v>43190</v>
      </c>
      <c r="F9754" s="228">
        <v>1306.76</v>
      </c>
      <c r="G9754" s="229">
        <v>6.6699999999999995E-2</v>
      </c>
    </row>
    <row r="9755" spans="1:7" x14ac:dyDescent="0.25">
      <c r="A9755" s="160" t="s">
        <v>11194</v>
      </c>
      <c r="B9755" s="160" t="s">
        <v>11198</v>
      </c>
      <c r="E9755" s="227">
        <v>43220</v>
      </c>
      <c r="F9755" s="228">
        <v>1306.76</v>
      </c>
      <c r="G9755" s="229">
        <v>6.6699999999999995E-2</v>
      </c>
    </row>
    <row r="9756" spans="1:7" x14ac:dyDescent="0.25">
      <c r="A9756" s="160" t="s">
        <v>11194</v>
      </c>
      <c r="B9756" s="160" t="s">
        <v>11199</v>
      </c>
      <c r="E9756" s="227">
        <v>43251</v>
      </c>
      <c r="F9756" s="228">
        <v>1306.76</v>
      </c>
      <c r="G9756" s="229">
        <v>6.6699999999999995E-2</v>
      </c>
    </row>
    <row r="9757" spans="1:7" x14ac:dyDescent="0.25">
      <c r="A9757" s="160" t="s">
        <v>11194</v>
      </c>
      <c r="B9757" s="160" t="s">
        <v>11200</v>
      </c>
      <c r="E9757" s="227">
        <v>43281</v>
      </c>
      <c r="F9757" s="228">
        <v>1306.76</v>
      </c>
      <c r="G9757" s="229">
        <v>6.6699999999999995E-2</v>
      </c>
    </row>
    <row r="9758" spans="1:7" x14ac:dyDescent="0.25">
      <c r="A9758" s="160" t="s">
        <v>11194</v>
      </c>
      <c r="B9758" s="160" t="s">
        <v>11201</v>
      </c>
      <c r="E9758" s="227">
        <v>43312</v>
      </c>
      <c r="F9758" s="228">
        <v>1306.76</v>
      </c>
      <c r="G9758" s="229">
        <v>6.6699999999999995E-2</v>
      </c>
    </row>
    <row r="9759" spans="1:7" x14ac:dyDescent="0.25">
      <c r="A9759" s="160" t="s">
        <v>11194</v>
      </c>
      <c r="B9759" s="160" t="s">
        <v>11202</v>
      </c>
      <c r="E9759" s="227">
        <v>43343</v>
      </c>
      <c r="F9759" s="228">
        <v>1306.76</v>
      </c>
      <c r="G9759" s="229">
        <v>6.6699999999999995E-2</v>
      </c>
    </row>
    <row r="9760" spans="1:7" x14ac:dyDescent="0.25">
      <c r="A9760" s="160" t="s">
        <v>11194</v>
      </c>
      <c r="B9760" s="160" t="s">
        <v>11203</v>
      </c>
      <c r="E9760" s="227">
        <v>43373</v>
      </c>
      <c r="F9760" s="228">
        <v>1306.76</v>
      </c>
      <c r="G9760" s="229">
        <v>6.6699999999999995E-2</v>
      </c>
    </row>
    <row r="9761" spans="1:7" x14ac:dyDescent="0.25">
      <c r="A9761" s="160" t="s">
        <v>11194</v>
      </c>
      <c r="B9761" s="160" t="s">
        <v>11204</v>
      </c>
      <c r="E9761" s="227">
        <v>43404</v>
      </c>
      <c r="F9761" s="228">
        <v>1306.76</v>
      </c>
      <c r="G9761" s="229">
        <v>6.6699999999999995E-2</v>
      </c>
    </row>
    <row r="9762" spans="1:7" x14ac:dyDescent="0.25">
      <c r="A9762" s="160" t="s">
        <v>11194</v>
      </c>
      <c r="B9762" s="160" t="s">
        <v>11205</v>
      </c>
      <c r="E9762" s="227">
        <v>43434</v>
      </c>
      <c r="F9762" s="228">
        <v>1306.76</v>
      </c>
      <c r="G9762" s="229">
        <v>6.6699999999999995E-2</v>
      </c>
    </row>
    <row r="9763" spans="1:7" x14ac:dyDescent="0.25">
      <c r="A9763" s="160" t="s">
        <v>11194</v>
      </c>
      <c r="B9763" s="160" t="s">
        <v>11206</v>
      </c>
      <c r="E9763" s="227">
        <v>43465</v>
      </c>
      <c r="F9763" s="228">
        <v>1306.76</v>
      </c>
      <c r="G9763" s="229">
        <v>6.6699999999999995E-2</v>
      </c>
    </row>
    <row r="9764" spans="1:7" x14ac:dyDescent="0.25">
      <c r="A9764" s="160" t="s">
        <v>11207</v>
      </c>
      <c r="B9764" s="160" t="s">
        <v>11208</v>
      </c>
      <c r="E9764" s="227">
        <v>43131</v>
      </c>
      <c r="F9764" s="228">
        <v>1024.92</v>
      </c>
      <c r="G9764" s="229">
        <v>6.6699999999999995E-2</v>
      </c>
    </row>
    <row r="9765" spans="1:7" x14ac:dyDescent="0.25">
      <c r="A9765" s="160" t="s">
        <v>11207</v>
      </c>
      <c r="B9765" s="160" t="s">
        <v>11209</v>
      </c>
      <c r="E9765" s="227">
        <v>43159</v>
      </c>
      <c r="F9765" s="228">
        <v>1024.92</v>
      </c>
      <c r="G9765" s="229">
        <v>6.6699999999999995E-2</v>
      </c>
    </row>
    <row r="9766" spans="1:7" x14ac:dyDescent="0.25">
      <c r="A9766" s="160" t="s">
        <v>11207</v>
      </c>
      <c r="B9766" s="160" t="s">
        <v>11210</v>
      </c>
      <c r="E9766" s="227">
        <v>43190</v>
      </c>
      <c r="F9766" s="228">
        <v>1024.92</v>
      </c>
      <c r="G9766" s="229">
        <v>6.6699999999999995E-2</v>
      </c>
    </row>
    <row r="9767" spans="1:7" x14ac:dyDescent="0.25">
      <c r="A9767" s="160" t="s">
        <v>11207</v>
      </c>
      <c r="B9767" s="160" t="s">
        <v>11211</v>
      </c>
      <c r="E9767" s="227">
        <v>43220</v>
      </c>
      <c r="F9767" s="228">
        <v>1024.92</v>
      </c>
      <c r="G9767" s="229">
        <v>6.6699999999999995E-2</v>
      </c>
    </row>
    <row r="9768" spans="1:7" x14ac:dyDescent="0.25">
      <c r="A9768" s="160" t="s">
        <v>11207</v>
      </c>
      <c r="B9768" s="160" t="s">
        <v>11212</v>
      </c>
      <c r="E9768" s="227">
        <v>43251</v>
      </c>
      <c r="F9768" s="228">
        <v>1024.92</v>
      </c>
      <c r="G9768" s="229">
        <v>6.6699999999999995E-2</v>
      </c>
    </row>
    <row r="9769" spans="1:7" x14ac:dyDescent="0.25">
      <c r="A9769" s="160" t="s">
        <v>11207</v>
      </c>
      <c r="B9769" s="160" t="s">
        <v>11213</v>
      </c>
      <c r="E9769" s="227">
        <v>43281</v>
      </c>
      <c r="F9769" s="228">
        <v>1024.92</v>
      </c>
      <c r="G9769" s="229">
        <v>6.6699999999999995E-2</v>
      </c>
    </row>
    <row r="9770" spans="1:7" x14ac:dyDescent="0.25">
      <c r="A9770" s="160" t="s">
        <v>11207</v>
      </c>
      <c r="B9770" s="160" t="s">
        <v>11214</v>
      </c>
      <c r="E9770" s="227">
        <v>43312</v>
      </c>
      <c r="F9770" s="228">
        <v>4921.83</v>
      </c>
      <c r="G9770" s="229">
        <v>6.6699999999999995E-2</v>
      </c>
    </row>
    <row r="9771" spans="1:7" x14ac:dyDescent="0.25">
      <c r="A9771" s="160" t="s">
        <v>11207</v>
      </c>
      <c r="B9771" s="160" t="s">
        <v>11215</v>
      </c>
      <c r="E9771" s="227">
        <v>43343</v>
      </c>
      <c r="F9771" s="228">
        <v>4921.83</v>
      </c>
      <c r="G9771" s="229">
        <v>6.6699999999999995E-2</v>
      </c>
    </row>
    <row r="9772" spans="1:7" x14ac:dyDescent="0.25">
      <c r="A9772" s="160" t="s">
        <v>11207</v>
      </c>
      <c r="B9772" s="160" t="s">
        <v>11216</v>
      </c>
      <c r="E9772" s="227">
        <v>43373</v>
      </c>
      <c r="F9772" s="228">
        <v>4921.83</v>
      </c>
      <c r="G9772" s="229">
        <v>6.6699999999999995E-2</v>
      </c>
    </row>
    <row r="9773" spans="1:7" x14ac:dyDescent="0.25">
      <c r="A9773" s="160" t="s">
        <v>11207</v>
      </c>
      <c r="B9773" s="160" t="s">
        <v>11217</v>
      </c>
      <c r="E9773" s="227">
        <v>43404</v>
      </c>
      <c r="F9773" s="228">
        <v>4921.83</v>
      </c>
      <c r="G9773" s="229">
        <v>6.6699999999999995E-2</v>
      </c>
    </row>
    <row r="9774" spans="1:7" x14ac:dyDescent="0.25">
      <c r="A9774" s="160" t="s">
        <v>11207</v>
      </c>
      <c r="B9774" s="160" t="s">
        <v>11218</v>
      </c>
      <c r="E9774" s="227">
        <v>43434</v>
      </c>
      <c r="F9774" s="228">
        <v>4921.83</v>
      </c>
      <c r="G9774" s="229">
        <v>6.6699999999999995E-2</v>
      </c>
    </row>
    <row r="9775" spans="1:7" x14ac:dyDescent="0.25">
      <c r="A9775" s="160" t="s">
        <v>11207</v>
      </c>
      <c r="B9775" s="160" t="s">
        <v>11219</v>
      </c>
      <c r="E9775" s="227">
        <v>43465</v>
      </c>
      <c r="F9775" s="228">
        <v>4921.83</v>
      </c>
      <c r="G9775" s="229">
        <v>6.6699999999999995E-2</v>
      </c>
    </row>
    <row r="9776" spans="1:7" x14ac:dyDescent="0.25">
      <c r="A9776" s="160" t="s">
        <v>11220</v>
      </c>
      <c r="B9776" s="160" t="s">
        <v>11221</v>
      </c>
      <c r="E9776" s="227">
        <v>43131</v>
      </c>
      <c r="F9776" s="228">
        <v>0</v>
      </c>
      <c r="G9776" s="229">
        <v>0</v>
      </c>
    </row>
    <row r="9777" spans="1:7" x14ac:dyDescent="0.25">
      <c r="A9777" s="160" t="s">
        <v>11220</v>
      </c>
      <c r="B9777" s="160" t="s">
        <v>11222</v>
      </c>
      <c r="E9777" s="227">
        <v>43159</v>
      </c>
      <c r="F9777" s="228">
        <v>0</v>
      </c>
      <c r="G9777" s="229">
        <v>0</v>
      </c>
    </row>
    <row r="9778" spans="1:7" x14ac:dyDescent="0.25">
      <c r="A9778" s="160" t="s">
        <v>11220</v>
      </c>
      <c r="B9778" s="160" t="s">
        <v>11223</v>
      </c>
      <c r="E9778" s="227">
        <v>43190</v>
      </c>
      <c r="F9778" s="228">
        <v>0</v>
      </c>
      <c r="G9778" s="229">
        <v>0</v>
      </c>
    </row>
    <row r="9779" spans="1:7" x14ac:dyDescent="0.25">
      <c r="A9779" s="160" t="s">
        <v>11220</v>
      </c>
      <c r="B9779" s="160" t="s">
        <v>11224</v>
      </c>
      <c r="E9779" s="227">
        <v>43220</v>
      </c>
      <c r="F9779" s="228">
        <v>0</v>
      </c>
      <c r="G9779" s="229">
        <v>0</v>
      </c>
    </row>
    <row r="9780" spans="1:7" x14ac:dyDescent="0.25">
      <c r="A9780" s="160" t="s">
        <v>11220</v>
      </c>
      <c r="B9780" s="160" t="s">
        <v>11225</v>
      </c>
      <c r="E9780" s="227">
        <v>43251</v>
      </c>
      <c r="F9780" s="228">
        <v>0</v>
      </c>
      <c r="G9780" s="229">
        <v>0</v>
      </c>
    </row>
    <row r="9781" spans="1:7" x14ac:dyDescent="0.25">
      <c r="A9781" s="160" t="s">
        <v>11220</v>
      </c>
      <c r="B9781" s="160" t="s">
        <v>11226</v>
      </c>
      <c r="E9781" s="227">
        <v>43281</v>
      </c>
      <c r="F9781" s="228">
        <v>0</v>
      </c>
      <c r="G9781" s="229">
        <v>0</v>
      </c>
    </row>
    <row r="9782" spans="1:7" x14ac:dyDescent="0.25">
      <c r="A9782" s="160" t="s">
        <v>11220</v>
      </c>
      <c r="B9782" s="160" t="s">
        <v>11227</v>
      </c>
      <c r="E9782" s="227">
        <v>43312</v>
      </c>
      <c r="F9782" s="228">
        <v>0</v>
      </c>
      <c r="G9782" s="229">
        <v>0</v>
      </c>
    </row>
    <row r="9783" spans="1:7" x14ac:dyDescent="0.25">
      <c r="A9783" s="160" t="s">
        <v>11220</v>
      </c>
      <c r="B9783" s="160" t="s">
        <v>11228</v>
      </c>
      <c r="E9783" s="227">
        <v>43343</v>
      </c>
      <c r="F9783" s="228">
        <v>0</v>
      </c>
      <c r="G9783" s="229">
        <v>0</v>
      </c>
    </row>
    <row r="9784" spans="1:7" x14ac:dyDescent="0.25">
      <c r="A9784" s="160" t="s">
        <v>11220</v>
      </c>
      <c r="B9784" s="160" t="s">
        <v>11229</v>
      </c>
      <c r="E9784" s="227">
        <v>43373</v>
      </c>
      <c r="F9784" s="228">
        <v>0</v>
      </c>
      <c r="G9784" s="229">
        <v>0</v>
      </c>
    </row>
    <row r="9785" spans="1:7" x14ac:dyDescent="0.25">
      <c r="A9785" s="160" t="s">
        <v>11220</v>
      </c>
      <c r="B9785" s="160" t="s">
        <v>11230</v>
      </c>
      <c r="E9785" s="227">
        <v>43404</v>
      </c>
      <c r="F9785" s="228">
        <v>0</v>
      </c>
      <c r="G9785" s="229">
        <v>0</v>
      </c>
    </row>
    <row r="9786" spans="1:7" x14ac:dyDescent="0.25">
      <c r="A9786" s="160" t="s">
        <v>11220</v>
      </c>
      <c r="B9786" s="160" t="s">
        <v>11231</v>
      </c>
      <c r="E9786" s="227">
        <v>43434</v>
      </c>
      <c r="F9786" s="228">
        <v>0</v>
      </c>
      <c r="G9786" s="229">
        <v>0</v>
      </c>
    </row>
    <row r="9787" spans="1:7" x14ac:dyDescent="0.25">
      <c r="A9787" s="160" t="s">
        <v>11220</v>
      </c>
      <c r="B9787" s="160" t="s">
        <v>11232</v>
      </c>
      <c r="E9787" s="227">
        <v>43465</v>
      </c>
      <c r="F9787" s="228">
        <v>0</v>
      </c>
      <c r="G9787" s="229">
        <v>0</v>
      </c>
    </row>
    <row r="9788" spans="1:7" x14ac:dyDescent="0.25">
      <c r="A9788" s="160" t="s">
        <v>11233</v>
      </c>
      <c r="B9788" s="160" t="s">
        <v>11234</v>
      </c>
      <c r="E9788" s="227">
        <v>43131</v>
      </c>
      <c r="F9788" s="228">
        <v>0</v>
      </c>
      <c r="G9788" s="229">
        <v>0</v>
      </c>
    </row>
    <row r="9789" spans="1:7" x14ac:dyDescent="0.25">
      <c r="A9789" s="160" t="s">
        <v>11233</v>
      </c>
      <c r="B9789" s="160" t="s">
        <v>11235</v>
      </c>
      <c r="E9789" s="227">
        <v>43159</v>
      </c>
      <c r="F9789" s="228">
        <v>0</v>
      </c>
      <c r="G9789" s="229">
        <v>0</v>
      </c>
    </row>
    <row r="9790" spans="1:7" x14ac:dyDescent="0.25">
      <c r="A9790" s="160" t="s">
        <v>11233</v>
      </c>
      <c r="B9790" s="160" t="s">
        <v>11236</v>
      </c>
      <c r="E9790" s="227">
        <v>43190</v>
      </c>
      <c r="F9790" s="228">
        <v>0</v>
      </c>
      <c r="G9790" s="229">
        <v>0</v>
      </c>
    </row>
    <row r="9791" spans="1:7" x14ac:dyDescent="0.25">
      <c r="A9791" s="160" t="s">
        <v>11233</v>
      </c>
      <c r="B9791" s="160" t="s">
        <v>11237</v>
      </c>
      <c r="E9791" s="227">
        <v>43220</v>
      </c>
      <c r="F9791" s="228">
        <v>0</v>
      </c>
      <c r="G9791" s="229">
        <v>0</v>
      </c>
    </row>
    <row r="9792" spans="1:7" x14ac:dyDescent="0.25">
      <c r="A9792" s="160" t="s">
        <v>11233</v>
      </c>
      <c r="B9792" s="160" t="s">
        <v>11238</v>
      </c>
      <c r="E9792" s="227">
        <v>43251</v>
      </c>
      <c r="F9792" s="228">
        <v>0</v>
      </c>
      <c r="G9792" s="229">
        <v>0</v>
      </c>
    </row>
    <row r="9793" spans="1:7" x14ac:dyDescent="0.25">
      <c r="A9793" s="160" t="s">
        <v>11233</v>
      </c>
      <c r="B9793" s="160" t="s">
        <v>11239</v>
      </c>
      <c r="E9793" s="227">
        <v>43281</v>
      </c>
      <c r="F9793" s="228">
        <v>0</v>
      </c>
      <c r="G9793" s="229">
        <v>0</v>
      </c>
    </row>
    <row r="9794" spans="1:7" x14ac:dyDescent="0.25">
      <c r="A9794" s="160" t="s">
        <v>11233</v>
      </c>
      <c r="B9794" s="160" t="s">
        <v>11240</v>
      </c>
      <c r="E9794" s="227">
        <v>43312</v>
      </c>
      <c r="F9794" s="228">
        <v>0</v>
      </c>
      <c r="G9794" s="229">
        <v>0</v>
      </c>
    </row>
    <row r="9795" spans="1:7" x14ac:dyDescent="0.25">
      <c r="A9795" s="160" t="s">
        <v>11233</v>
      </c>
      <c r="B9795" s="160" t="s">
        <v>11241</v>
      </c>
      <c r="E9795" s="227">
        <v>43343</v>
      </c>
      <c r="F9795" s="228">
        <v>0</v>
      </c>
      <c r="G9795" s="229">
        <v>0</v>
      </c>
    </row>
    <row r="9796" spans="1:7" x14ac:dyDescent="0.25">
      <c r="A9796" s="160" t="s">
        <v>11233</v>
      </c>
      <c r="B9796" s="160" t="s">
        <v>11242</v>
      </c>
      <c r="E9796" s="227">
        <v>43373</v>
      </c>
      <c r="F9796" s="228">
        <v>0</v>
      </c>
      <c r="G9796" s="229">
        <v>0</v>
      </c>
    </row>
    <row r="9797" spans="1:7" x14ac:dyDescent="0.25">
      <c r="A9797" s="160" t="s">
        <v>11233</v>
      </c>
      <c r="B9797" s="160" t="s">
        <v>11243</v>
      </c>
      <c r="E9797" s="227">
        <v>43404</v>
      </c>
      <c r="F9797" s="228">
        <v>0</v>
      </c>
      <c r="G9797" s="229">
        <v>0</v>
      </c>
    </row>
    <row r="9798" spans="1:7" x14ac:dyDescent="0.25">
      <c r="A9798" s="160" t="s">
        <v>11233</v>
      </c>
      <c r="B9798" s="160" t="s">
        <v>11244</v>
      </c>
      <c r="E9798" s="227">
        <v>43434</v>
      </c>
      <c r="F9798" s="228">
        <v>0</v>
      </c>
      <c r="G9798" s="229">
        <v>0</v>
      </c>
    </row>
    <row r="9799" spans="1:7" x14ac:dyDescent="0.25">
      <c r="A9799" s="160" t="s">
        <v>11233</v>
      </c>
      <c r="B9799" s="160" t="s">
        <v>11245</v>
      </c>
      <c r="E9799" s="227">
        <v>43465</v>
      </c>
      <c r="F9799" s="228">
        <v>0</v>
      </c>
      <c r="G9799" s="229">
        <v>0</v>
      </c>
    </row>
    <row r="9800" spans="1:7" x14ac:dyDescent="0.25">
      <c r="A9800" s="160" t="s">
        <v>11246</v>
      </c>
      <c r="B9800" s="160" t="s">
        <v>11247</v>
      </c>
      <c r="E9800" s="227">
        <v>43131</v>
      </c>
      <c r="F9800" s="228">
        <v>158691.96</v>
      </c>
      <c r="G9800" s="229">
        <v>0</v>
      </c>
    </row>
    <row r="9801" spans="1:7" x14ac:dyDescent="0.25">
      <c r="A9801" s="160" t="s">
        <v>11246</v>
      </c>
      <c r="B9801" s="160" t="s">
        <v>11248</v>
      </c>
      <c r="E9801" s="227">
        <v>43159</v>
      </c>
      <c r="F9801" s="228">
        <v>158691.96</v>
      </c>
      <c r="G9801" s="229">
        <v>0</v>
      </c>
    </row>
    <row r="9802" spans="1:7" x14ac:dyDescent="0.25">
      <c r="A9802" s="160" t="s">
        <v>11246</v>
      </c>
      <c r="B9802" s="160" t="s">
        <v>11249</v>
      </c>
      <c r="E9802" s="227">
        <v>43190</v>
      </c>
      <c r="F9802" s="228">
        <v>158691.96</v>
      </c>
      <c r="G9802" s="229">
        <v>0</v>
      </c>
    </row>
    <row r="9803" spans="1:7" x14ac:dyDescent="0.25">
      <c r="A9803" s="160" t="s">
        <v>11246</v>
      </c>
      <c r="B9803" s="160" t="s">
        <v>11250</v>
      </c>
      <c r="E9803" s="227">
        <v>43220</v>
      </c>
      <c r="F9803" s="228">
        <v>158691.96</v>
      </c>
      <c r="G9803" s="229">
        <v>0</v>
      </c>
    </row>
    <row r="9804" spans="1:7" x14ac:dyDescent="0.25">
      <c r="A9804" s="160" t="s">
        <v>11246</v>
      </c>
      <c r="B9804" s="160" t="s">
        <v>11251</v>
      </c>
      <c r="E9804" s="227">
        <v>43251</v>
      </c>
      <c r="F9804" s="228">
        <v>158691.96</v>
      </c>
      <c r="G9804" s="229">
        <v>0</v>
      </c>
    </row>
    <row r="9805" spans="1:7" x14ac:dyDescent="0.25">
      <c r="A9805" s="160" t="s">
        <v>11246</v>
      </c>
      <c r="B9805" s="160" t="s">
        <v>11252</v>
      </c>
      <c r="E9805" s="227">
        <v>43281</v>
      </c>
      <c r="F9805" s="228">
        <v>158691.96</v>
      </c>
      <c r="G9805" s="229">
        <v>0</v>
      </c>
    </row>
    <row r="9806" spans="1:7" x14ac:dyDescent="0.25">
      <c r="A9806" s="160" t="s">
        <v>11246</v>
      </c>
      <c r="B9806" s="160" t="s">
        <v>11253</v>
      </c>
      <c r="E9806" s="227">
        <v>43312</v>
      </c>
      <c r="F9806" s="228">
        <v>158691.96</v>
      </c>
      <c r="G9806" s="229">
        <v>0</v>
      </c>
    </row>
    <row r="9807" spans="1:7" x14ac:dyDescent="0.25">
      <c r="A9807" s="160" t="s">
        <v>11246</v>
      </c>
      <c r="B9807" s="160" t="s">
        <v>11254</v>
      </c>
      <c r="E9807" s="227">
        <v>43343</v>
      </c>
      <c r="F9807" s="228">
        <v>158691.96</v>
      </c>
      <c r="G9807" s="229">
        <v>0</v>
      </c>
    </row>
    <row r="9808" spans="1:7" x14ac:dyDescent="0.25">
      <c r="A9808" s="160" t="s">
        <v>11246</v>
      </c>
      <c r="B9808" s="160" t="s">
        <v>11255</v>
      </c>
      <c r="E9808" s="227">
        <v>43373</v>
      </c>
      <c r="F9808" s="228">
        <v>158691.96</v>
      </c>
      <c r="G9808" s="229">
        <v>0</v>
      </c>
    </row>
    <row r="9809" spans="1:7" x14ac:dyDescent="0.25">
      <c r="A9809" s="160" t="s">
        <v>11246</v>
      </c>
      <c r="B9809" s="160" t="s">
        <v>11256</v>
      </c>
      <c r="E9809" s="227">
        <v>43404</v>
      </c>
      <c r="F9809" s="228">
        <v>158691.96</v>
      </c>
      <c r="G9809" s="229">
        <v>0</v>
      </c>
    </row>
    <row r="9810" spans="1:7" x14ac:dyDescent="0.25">
      <c r="A9810" s="160" t="s">
        <v>11246</v>
      </c>
      <c r="B9810" s="160" t="s">
        <v>11257</v>
      </c>
      <c r="E9810" s="227">
        <v>43434</v>
      </c>
      <c r="F9810" s="228">
        <v>158691.96</v>
      </c>
      <c r="G9810" s="229">
        <v>0</v>
      </c>
    </row>
    <row r="9811" spans="1:7" x14ac:dyDescent="0.25">
      <c r="A9811" s="160" t="s">
        <v>11246</v>
      </c>
      <c r="B9811" s="160" t="s">
        <v>11258</v>
      </c>
      <c r="E9811" s="227">
        <v>43465</v>
      </c>
      <c r="F9811" s="228">
        <v>158691.96</v>
      </c>
      <c r="G9811" s="229">
        <v>0</v>
      </c>
    </row>
    <row r="9812" spans="1:7" x14ac:dyDescent="0.25">
      <c r="A9812" s="160" t="s">
        <v>11259</v>
      </c>
      <c r="B9812" s="160" t="s">
        <v>11260</v>
      </c>
      <c r="E9812" s="227">
        <v>43131</v>
      </c>
      <c r="F9812" s="228">
        <v>277783.26</v>
      </c>
      <c r="G9812" s="229">
        <v>0</v>
      </c>
    </row>
    <row r="9813" spans="1:7" x14ac:dyDescent="0.25">
      <c r="A9813" s="160" t="s">
        <v>11259</v>
      </c>
      <c r="B9813" s="160" t="s">
        <v>11261</v>
      </c>
      <c r="E9813" s="227">
        <v>43159</v>
      </c>
      <c r="F9813" s="228">
        <v>274582.69</v>
      </c>
      <c r="G9813" s="229">
        <v>0</v>
      </c>
    </row>
    <row r="9814" spans="1:7" x14ac:dyDescent="0.25">
      <c r="A9814" s="160" t="s">
        <v>11259</v>
      </c>
      <c r="B9814" s="160" t="s">
        <v>11262</v>
      </c>
      <c r="E9814" s="227">
        <v>43190</v>
      </c>
      <c r="F9814" s="228">
        <v>271382.15000000002</v>
      </c>
      <c r="G9814" s="229">
        <v>0</v>
      </c>
    </row>
    <row r="9815" spans="1:7" x14ac:dyDescent="0.25">
      <c r="A9815" s="160" t="s">
        <v>11259</v>
      </c>
      <c r="B9815" s="160" t="s">
        <v>11263</v>
      </c>
      <c r="E9815" s="227">
        <v>43220</v>
      </c>
      <c r="F9815" s="228">
        <v>268181.58</v>
      </c>
      <c r="G9815" s="229">
        <v>0</v>
      </c>
    </row>
    <row r="9816" spans="1:7" x14ac:dyDescent="0.25">
      <c r="A9816" s="160" t="s">
        <v>11259</v>
      </c>
      <c r="B9816" s="160" t="s">
        <v>11264</v>
      </c>
      <c r="E9816" s="227">
        <v>43251</v>
      </c>
      <c r="F9816" s="228">
        <v>264981.03999999998</v>
      </c>
      <c r="G9816" s="229">
        <v>0</v>
      </c>
    </row>
    <row r="9817" spans="1:7" x14ac:dyDescent="0.25">
      <c r="A9817" s="160" t="s">
        <v>11259</v>
      </c>
      <c r="B9817" s="160" t="s">
        <v>11265</v>
      </c>
      <c r="E9817" s="227">
        <v>43281</v>
      </c>
      <c r="F9817" s="228">
        <v>261780.47</v>
      </c>
      <c r="G9817" s="229">
        <v>0</v>
      </c>
    </row>
    <row r="9818" spans="1:7" x14ac:dyDescent="0.25">
      <c r="A9818" s="160" t="s">
        <v>11259</v>
      </c>
      <c r="B9818" s="160" t="s">
        <v>11266</v>
      </c>
      <c r="E9818" s="227">
        <v>43312</v>
      </c>
      <c r="F9818" s="228">
        <v>258579.95</v>
      </c>
      <c r="G9818" s="229">
        <v>0</v>
      </c>
    </row>
    <row r="9819" spans="1:7" x14ac:dyDescent="0.25">
      <c r="A9819" s="160" t="s">
        <v>11259</v>
      </c>
      <c r="B9819" s="160" t="s">
        <v>11267</v>
      </c>
      <c r="E9819" s="227">
        <v>43343</v>
      </c>
      <c r="F9819" s="228">
        <v>255379.38</v>
      </c>
      <c r="G9819" s="229">
        <v>0</v>
      </c>
    </row>
    <row r="9820" spans="1:7" x14ac:dyDescent="0.25">
      <c r="A9820" s="160" t="s">
        <v>11259</v>
      </c>
      <c r="B9820" s="160" t="s">
        <v>11268</v>
      </c>
      <c r="E9820" s="227">
        <v>43373</v>
      </c>
      <c r="F9820" s="228">
        <v>252178.84</v>
      </c>
      <c r="G9820" s="229">
        <v>0</v>
      </c>
    </row>
    <row r="9821" spans="1:7" x14ac:dyDescent="0.25">
      <c r="A9821" s="160" t="s">
        <v>11259</v>
      </c>
      <c r="B9821" s="160" t="s">
        <v>11269</v>
      </c>
      <c r="E9821" s="227">
        <v>43404</v>
      </c>
      <c r="F9821" s="228">
        <v>248978.27</v>
      </c>
      <c r="G9821" s="229">
        <v>0</v>
      </c>
    </row>
    <row r="9822" spans="1:7" x14ac:dyDescent="0.25">
      <c r="A9822" s="160" t="s">
        <v>11259</v>
      </c>
      <c r="B9822" s="160" t="s">
        <v>11270</v>
      </c>
      <c r="E9822" s="227">
        <v>43434</v>
      </c>
      <c r="F9822" s="228">
        <v>245777.74</v>
      </c>
      <c r="G9822" s="229">
        <v>0</v>
      </c>
    </row>
    <row r="9823" spans="1:7" x14ac:dyDescent="0.25">
      <c r="A9823" s="160" t="s">
        <v>11259</v>
      </c>
      <c r="B9823" s="160" t="s">
        <v>11271</v>
      </c>
      <c r="E9823" s="227">
        <v>43465</v>
      </c>
      <c r="F9823" s="228">
        <v>242577.16</v>
      </c>
      <c r="G9823" s="229">
        <v>0</v>
      </c>
    </row>
    <row r="9824" spans="1:7" x14ac:dyDescent="0.25">
      <c r="A9824" s="160" t="s">
        <v>11272</v>
      </c>
      <c r="B9824" s="160" t="s">
        <v>11273</v>
      </c>
      <c r="E9824" s="227">
        <v>43131</v>
      </c>
      <c r="F9824" s="228">
        <v>16740147.869999999</v>
      </c>
      <c r="G9824" s="229">
        <v>0</v>
      </c>
    </row>
    <row r="9825" spans="1:7" x14ac:dyDescent="0.25">
      <c r="A9825" s="160" t="s">
        <v>11272</v>
      </c>
      <c r="B9825" s="160" t="s">
        <v>11274</v>
      </c>
      <c r="E9825" s="227">
        <v>43159</v>
      </c>
      <c r="F9825" s="228">
        <v>16485055.220000001</v>
      </c>
      <c r="G9825" s="229">
        <v>0</v>
      </c>
    </row>
    <row r="9826" spans="1:7" x14ac:dyDescent="0.25">
      <c r="A9826" s="160" t="s">
        <v>11272</v>
      </c>
      <c r="B9826" s="160" t="s">
        <v>11275</v>
      </c>
      <c r="E9826" s="227">
        <v>43190</v>
      </c>
      <c r="F9826" s="228">
        <v>16215002.859999999</v>
      </c>
      <c r="G9826" s="229">
        <v>0</v>
      </c>
    </row>
    <row r="9827" spans="1:7" x14ac:dyDescent="0.25">
      <c r="A9827" s="160" t="s">
        <v>11272</v>
      </c>
      <c r="B9827" s="160" t="s">
        <v>11276</v>
      </c>
      <c r="E9827" s="227">
        <v>43220</v>
      </c>
      <c r="F9827" s="228">
        <v>15944950.49</v>
      </c>
      <c r="G9827" s="229">
        <v>0</v>
      </c>
    </row>
    <row r="9828" spans="1:7" x14ac:dyDescent="0.25">
      <c r="A9828" s="160" t="s">
        <v>11272</v>
      </c>
      <c r="B9828" s="160" t="s">
        <v>11277</v>
      </c>
      <c r="E9828" s="227">
        <v>43251</v>
      </c>
      <c r="F9828" s="228">
        <v>15674898.130000001</v>
      </c>
      <c r="G9828" s="229">
        <v>0</v>
      </c>
    </row>
    <row r="9829" spans="1:7" x14ac:dyDescent="0.25">
      <c r="A9829" s="160" t="s">
        <v>11272</v>
      </c>
      <c r="B9829" s="160" t="s">
        <v>11278</v>
      </c>
      <c r="E9829" s="227">
        <v>43281</v>
      </c>
      <c r="F9829" s="228">
        <v>15404845.789999999</v>
      </c>
      <c r="G9829" s="229">
        <v>0</v>
      </c>
    </row>
    <row r="9830" spans="1:7" x14ac:dyDescent="0.25">
      <c r="A9830" s="160" t="s">
        <v>11272</v>
      </c>
      <c r="B9830" s="160" t="s">
        <v>11279</v>
      </c>
      <c r="E9830" s="227">
        <v>43312</v>
      </c>
      <c r="F9830" s="228">
        <v>15134793.49</v>
      </c>
      <c r="G9830" s="229">
        <v>0</v>
      </c>
    </row>
    <row r="9831" spans="1:7" x14ac:dyDescent="0.25">
      <c r="A9831" s="160" t="s">
        <v>11272</v>
      </c>
      <c r="B9831" s="160" t="s">
        <v>11280</v>
      </c>
      <c r="E9831" s="227">
        <v>43343</v>
      </c>
      <c r="F9831" s="228">
        <v>14864741.140000001</v>
      </c>
      <c r="G9831" s="229">
        <v>0</v>
      </c>
    </row>
    <row r="9832" spans="1:7" x14ac:dyDescent="0.25">
      <c r="A9832" s="160" t="s">
        <v>11272</v>
      </c>
      <c r="B9832" s="160" t="s">
        <v>11281</v>
      </c>
      <c r="E9832" s="227">
        <v>43373</v>
      </c>
      <c r="F9832" s="228">
        <v>14594688.83</v>
      </c>
      <c r="G9832" s="229">
        <v>0</v>
      </c>
    </row>
    <row r="9833" spans="1:7" x14ac:dyDescent="0.25">
      <c r="A9833" s="160" t="s">
        <v>11272</v>
      </c>
      <c r="B9833" s="160" t="s">
        <v>11282</v>
      </c>
      <c r="E9833" s="227">
        <v>43404</v>
      </c>
      <c r="F9833" s="228">
        <v>14324636.51</v>
      </c>
      <c r="G9833" s="229">
        <v>0</v>
      </c>
    </row>
    <row r="9834" spans="1:7" x14ac:dyDescent="0.25">
      <c r="A9834" s="160" t="s">
        <v>11272</v>
      </c>
      <c r="B9834" s="160" t="s">
        <v>11283</v>
      </c>
      <c r="E9834" s="227">
        <v>43434</v>
      </c>
      <c r="F9834" s="228">
        <v>14083581.359999999</v>
      </c>
      <c r="G9834" s="229">
        <v>0</v>
      </c>
    </row>
    <row r="9835" spans="1:7" x14ac:dyDescent="0.25">
      <c r="A9835" s="160" t="s">
        <v>11272</v>
      </c>
      <c r="B9835" s="160" t="s">
        <v>11284</v>
      </c>
      <c r="E9835" s="227">
        <v>43465</v>
      </c>
      <c r="F9835" s="228">
        <v>14292891.73</v>
      </c>
      <c r="G9835" s="229">
        <v>0</v>
      </c>
    </row>
    <row r="9836" spans="1:7" x14ac:dyDescent="0.25">
      <c r="A9836" s="160" t="s">
        <v>11285</v>
      </c>
      <c r="B9836" s="160" t="s">
        <v>11286</v>
      </c>
      <c r="E9836" s="227">
        <v>43131</v>
      </c>
      <c r="F9836" s="228">
        <v>43406.61</v>
      </c>
      <c r="G9836" s="229">
        <v>1.38E-2</v>
      </c>
    </row>
    <row r="9837" spans="1:7" x14ac:dyDescent="0.25">
      <c r="A9837" s="160" t="s">
        <v>11285</v>
      </c>
      <c r="B9837" s="160" t="s">
        <v>11287</v>
      </c>
      <c r="E9837" s="227">
        <v>43159</v>
      </c>
      <c r="F9837" s="228">
        <v>43406.61</v>
      </c>
      <c r="G9837" s="229">
        <v>1.38E-2</v>
      </c>
    </row>
    <row r="9838" spans="1:7" x14ac:dyDescent="0.25">
      <c r="A9838" s="160" t="s">
        <v>11285</v>
      </c>
      <c r="B9838" s="160" t="s">
        <v>11288</v>
      </c>
      <c r="E9838" s="227">
        <v>43190</v>
      </c>
      <c r="F9838" s="228">
        <v>43406.61</v>
      </c>
      <c r="G9838" s="229">
        <v>1.38E-2</v>
      </c>
    </row>
    <row r="9839" spans="1:7" x14ac:dyDescent="0.25">
      <c r="A9839" s="160" t="s">
        <v>11285</v>
      </c>
      <c r="B9839" s="160" t="s">
        <v>11289</v>
      </c>
      <c r="E9839" s="227">
        <v>43220</v>
      </c>
      <c r="F9839" s="228">
        <v>43406.61</v>
      </c>
      <c r="G9839" s="229">
        <v>1.38E-2</v>
      </c>
    </row>
    <row r="9840" spans="1:7" x14ac:dyDescent="0.25">
      <c r="A9840" s="160" t="s">
        <v>11285</v>
      </c>
      <c r="B9840" s="160" t="s">
        <v>11290</v>
      </c>
      <c r="E9840" s="227">
        <v>43251</v>
      </c>
      <c r="F9840" s="228">
        <v>43406.61</v>
      </c>
      <c r="G9840" s="229">
        <v>1.38E-2</v>
      </c>
    </row>
    <row r="9841" spans="1:7" x14ac:dyDescent="0.25">
      <c r="A9841" s="160" t="s">
        <v>11285</v>
      </c>
      <c r="B9841" s="160" t="s">
        <v>11291</v>
      </c>
      <c r="E9841" s="227">
        <v>43281</v>
      </c>
      <c r="F9841" s="228">
        <v>43406.61</v>
      </c>
      <c r="G9841" s="229">
        <v>1.38E-2</v>
      </c>
    </row>
    <row r="9842" spans="1:7" x14ac:dyDescent="0.25">
      <c r="A9842" s="160" t="s">
        <v>11285</v>
      </c>
      <c r="B9842" s="160" t="s">
        <v>11292</v>
      </c>
      <c r="E9842" s="227">
        <v>43312</v>
      </c>
      <c r="F9842" s="228">
        <v>43406.61</v>
      </c>
      <c r="G9842" s="229">
        <v>1.38E-2</v>
      </c>
    </row>
    <row r="9843" spans="1:7" x14ac:dyDescent="0.25">
      <c r="A9843" s="160" t="s">
        <v>11285</v>
      </c>
      <c r="B9843" s="160" t="s">
        <v>11293</v>
      </c>
      <c r="E9843" s="227">
        <v>43343</v>
      </c>
      <c r="F9843" s="228">
        <v>43406.61</v>
      </c>
      <c r="G9843" s="229">
        <v>1.38E-2</v>
      </c>
    </row>
    <row r="9844" spans="1:7" x14ac:dyDescent="0.25">
      <c r="A9844" s="160" t="s">
        <v>11285</v>
      </c>
      <c r="B9844" s="160" t="s">
        <v>11294</v>
      </c>
      <c r="E9844" s="227">
        <v>43373</v>
      </c>
      <c r="F9844" s="228">
        <v>43406.61</v>
      </c>
      <c r="G9844" s="229">
        <v>1.38E-2</v>
      </c>
    </row>
    <row r="9845" spans="1:7" x14ac:dyDescent="0.25">
      <c r="A9845" s="160" t="s">
        <v>11285</v>
      </c>
      <c r="B9845" s="160" t="s">
        <v>11295</v>
      </c>
      <c r="E9845" s="227">
        <v>43404</v>
      </c>
      <c r="F9845" s="228">
        <v>43406.61</v>
      </c>
      <c r="G9845" s="229">
        <v>1.38E-2</v>
      </c>
    </row>
    <row r="9846" spans="1:7" x14ac:dyDescent="0.25">
      <c r="A9846" s="160" t="s">
        <v>11285</v>
      </c>
      <c r="B9846" s="160" t="s">
        <v>11296</v>
      </c>
      <c r="E9846" s="227">
        <v>43434</v>
      </c>
      <c r="F9846" s="228">
        <v>43406.61</v>
      </c>
      <c r="G9846" s="229">
        <v>1.38E-2</v>
      </c>
    </row>
    <row r="9847" spans="1:7" x14ac:dyDescent="0.25">
      <c r="A9847" s="160" t="s">
        <v>11285</v>
      </c>
      <c r="B9847" s="160" t="s">
        <v>11297</v>
      </c>
      <c r="E9847" s="227">
        <v>43465</v>
      </c>
      <c r="F9847" s="228">
        <v>43406.61</v>
      </c>
      <c r="G9847" s="229">
        <v>1.38E-2</v>
      </c>
    </row>
    <row r="9848" spans="1:7" x14ac:dyDescent="0.25">
      <c r="A9848" s="160" t="s">
        <v>11298</v>
      </c>
      <c r="B9848" s="160" t="s">
        <v>11299</v>
      </c>
      <c r="E9848" s="227">
        <v>43131</v>
      </c>
      <c r="F9848" s="228">
        <v>465330.71</v>
      </c>
      <c r="G9848" s="229">
        <v>1.8E-3</v>
      </c>
    </row>
    <row r="9849" spans="1:7" x14ac:dyDescent="0.25">
      <c r="A9849" s="160" t="s">
        <v>11298</v>
      </c>
      <c r="B9849" s="160" t="s">
        <v>11300</v>
      </c>
      <c r="E9849" s="227">
        <v>43159</v>
      </c>
      <c r="F9849" s="228">
        <v>465330.71</v>
      </c>
      <c r="G9849" s="229">
        <v>1.8E-3</v>
      </c>
    </row>
    <row r="9850" spans="1:7" x14ac:dyDescent="0.25">
      <c r="A9850" s="160" t="s">
        <v>11298</v>
      </c>
      <c r="B9850" s="160" t="s">
        <v>11301</v>
      </c>
      <c r="E9850" s="227">
        <v>43190</v>
      </c>
      <c r="F9850" s="228">
        <v>465330.71</v>
      </c>
      <c r="G9850" s="229">
        <v>1.8E-3</v>
      </c>
    </row>
    <row r="9851" spans="1:7" x14ac:dyDescent="0.25">
      <c r="A9851" s="160" t="s">
        <v>11298</v>
      </c>
      <c r="B9851" s="160" t="s">
        <v>11302</v>
      </c>
      <c r="E9851" s="227">
        <v>43220</v>
      </c>
      <c r="F9851" s="228">
        <v>465330.71</v>
      </c>
      <c r="G9851" s="229">
        <v>1.8E-3</v>
      </c>
    </row>
    <row r="9852" spans="1:7" x14ac:dyDescent="0.25">
      <c r="A9852" s="160" t="s">
        <v>11298</v>
      </c>
      <c r="B9852" s="160" t="s">
        <v>11303</v>
      </c>
      <c r="E9852" s="227">
        <v>43251</v>
      </c>
      <c r="F9852" s="228">
        <v>465330.71</v>
      </c>
      <c r="G9852" s="229">
        <v>1.8E-3</v>
      </c>
    </row>
    <row r="9853" spans="1:7" x14ac:dyDescent="0.25">
      <c r="A9853" s="160" t="s">
        <v>11298</v>
      </c>
      <c r="B9853" s="160" t="s">
        <v>11304</v>
      </c>
      <c r="E9853" s="227">
        <v>43281</v>
      </c>
      <c r="F9853" s="228">
        <v>465330.71</v>
      </c>
      <c r="G9853" s="229">
        <v>1.8E-3</v>
      </c>
    </row>
    <row r="9854" spans="1:7" x14ac:dyDescent="0.25">
      <c r="A9854" s="160" t="s">
        <v>11298</v>
      </c>
      <c r="B9854" s="160" t="s">
        <v>11305</v>
      </c>
      <c r="E9854" s="227">
        <v>43312</v>
      </c>
      <c r="F9854" s="228">
        <v>465330.71</v>
      </c>
      <c r="G9854" s="229">
        <v>1.8E-3</v>
      </c>
    </row>
    <row r="9855" spans="1:7" x14ac:dyDescent="0.25">
      <c r="A9855" s="160" t="s">
        <v>11298</v>
      </c>
      <c r="B9855" s="160" t="s">
        <v>11306</v>
      </c>
      <c r="E9855" s="227">
        <v>43343</v>
      </c>
      <c r="F9855" s="228">
        <v>465330.71</v>
      </c>
      <c r="G9855" s="229">
        <v>1.8E-3</v>
      </c>
    </row>
    <row r="9856" spans="1:7" x14ac:dyDescent="0.25">
      <c r="A9856" s="160" t="s">
        <v>11298</v>
      </c>
      <c r="B9856" s="160" t="s">
        <v>11307</v>
      </c>
      <c r="E9856" s="227">
        <v>43373</v>
      </c>
      <c r="F9856" s="228">
        <v>465330.71</v>
      </c>
      <c r="G9856" s="229">
        <v>1.8E-3</v>
      </c>
    </row>
    <row r="9857" spans="1:7" x14ac:dyDescent="0.25">
      <c r="A9857" s="160" t="s">
        <v>11298</v>
      </c>
      <c r="B9857" s="160" t="s">
        <v>11308</v>
      </c>
      <c r="E9857" s="227">
        <v>43404</v>
      </c>
      <c r="F9857" s="228">
        <v>465330.71</v>
      </c>
      <c r="G9857" s="229">
        <v>1.8E-3</v>
      </c>
    </row>
    <row r="9858" spans="1:7" x14ac:dyDescent="0.25">
      <c r="A9858" s="160" t="s">
        <v>11298</v>
      </c>
      <c r="B9858" s="160" t="s">
        <v>11309</v>
      </c>
      <c r="E9858" s="227">
        <v>43434</v>
      </c>
      <c r="F9858" s="228">
        <v>465330.71</v>
      </c>
      <c r="G9858" s="229">
        <v>1.8E-3</v>
      </c>
    </row>
    <row r="9859" spans="1:7" x14ac:dyDescent="0.25">
      <c r="A9859" s="160" t="s">
        <v>11298</v>
      </c>
      <c r="B9859" s="160" t="s">
        <v>11310</v>
      </c>
      <c r="E9859" s="227">
        <v>43465</v>
      </c>
      <c r="F9859" s="228">
        <v>465330.71</v>
      </c>
      <c r="G9859" s="229">
        <v>1.8E-3</v>
      </c>
    </row>
    <row r="9860" spans="1:7" x14ac:dyDescent="0.25">
      <c r="A9860" s="160" t="s">
        <v>11311</v>
      </c>
      <c r="B9860" s="160" t="s">
        <v>11312</v>
      </c>
      <c r="E9860" s="227">
        <v>43131</v>
      </c>
      <c r="F9860" s="228">
        <v>685182.6</v>
      </c>
      <c r="G9860" s="229">
        <v>8.0000000000000002E-3</v>
      </c>
    </row>
    <row r="9861" spans="1:7" x14ac:dyDescent="0.25">
      <c r="A9861" s="160" t="s">
        <v>11311</v>
      </c>
      <c r="B9861" s="160" t="s">
        <v>11313</v>
      </c>
      <c r="E9861" s="227">
        <v>43159</v>
      </c>
      <c r="F9861" s="228">
        <v>685182.6</v>
      </c>
      <c r="G9861" s="229">
        <v>8.0000000000000002E-3</v>
      </c>
    </row>
    <row r="9862" spans="1:7" x14ac:dyDescent="0.25">
      <c r="A9862" s="160" t="s">
        <v>11311</v>
      </c>
      <c r="B9862" s="160" t="s">
        <v>11314</v>
      </c>
      <c r="E9862" s="227">
        <v>43190</v>
      </c>
      <c r="F9862" s="228">
        <v>685182.6</v>
      </c>
      <c r="G9862" s="229">
        <v>8.0000000000000002E-3</v>
      </c>
    </row>
    <row r="9863" spans="1:7" x14ac:dyDescent="0.25">
      <c r="A9863" s="160" t="s">
        <v>11311</v>
      </c>
      <c r="B9863" s="160" t="s">
        <v>11315</v>
      </c>
      <c r="E9863" s="227">
        <v>43220</v>
      </c>
      <c r="F9863" s="228">
        <v>685182.6</v>
      </c>
      <c r="G9863" s="229">
        <v>8.0000000000000002E-3</v>
      </c>
    </row>
    <row r="9864" spans="1:7" x14ac:dyDescent="0.25">
      <c r="A9864" s="160" t="s">
        <v>11311</v>
      </c>
      <c r="B9864" s="160" t="s">
        <v>11316</v>
      </c>
      <c r="E9864" s="227">
        <v>43251</v>
      </c>
      <c r="F9864" s="228">
        <v>685182.6</v>
      </c>
      <c r="G9864" s="229">
        <v>8.0000000000000002E-3</v>
      </c>
    </row>
    <row r="9865" spans="1:7" x14ac:dyDescent="0.25">
      <c r="A9865" s="160" t="s">
        <v>11311</v>
      </c>
      <c r="B9865" s="160" t="s">
        <v>11317</v>
      </c>
      <c r="E9865" s="227">
        <v>43281</v>
      </c>
      <c r="F9865" s="228">
        <v>685182.6</v>
      </c>
      <c r="G9865" s="229">
        <v>8.0000000000000002E-3</v>
      </c>
    </row>
    <row r="9866" spans="1:7" x14ac:dyDescent="0.25">
      <c r="A9866" s="160" t="s">
        <v>11311</v>
      </c>
      <c r="B9866" s="160" t="s">
        <v>11318</v>
      </c>
      <c r="E9866" s="227">
        <v>43312</v>
      </c>
      <c r="F9866" s="228">
        <v>685182.6</v>
      </c>
      <c r="G9866" s="229">
        <v>8.0000000000000002E-3</v>
      </c>
    </row>
    <row r="9867" spans="1:7" x14ac:dyDescent="0.25">
      <c r="A9867" s="160" t="s">
        <v>11311</v>
      </c>
      <c r="B9867" s="160" t="s">
        <v>11319</v>
      </c>
      <c r="E9867" s="227">
        <v>43343</v>
      </c>
      <c r="F9867" s="228">
        <v>685182.6</v>
      </c>
      <c r="G9867" s="229">
        <v>8.0000000000000002E-3</v>
      </c>
    </row>
    <row r="9868" spans="1:7" x14ac:dyDescent="0.25">
      <c r="A9868" s="160" t="s">
        <v>11311</v>
      </c>
      <c r="B9868" s="160" t="s">
        <v>11320</v>
      </c>
      <c r="E9868" s="227">
        <v>43373</v>
      </c>
      <c r="F9868" s="228">
        <v>685182.6</v>
      </c>
      <c r="G9868" s="229">
        <v>8.0000000000000002E-3</v>
      </c>
    </row>
    <row r="9869" spans="1:7" x14ac:dyDescent="0.25">
      <c r="A9869" s="160" t="s">
        <v>11311</v>
      </c>
      <c r="B9869" s="160" t="s">
        <v>11321</v>
      </c>
      <c r="E9869" s="227">
        <v>43404</v>
      </c>
      <c r="F9869" s="228">
        <v>685182.6</v>
      </c>
      <c r="G9869" s="229">
        <v>8.0000000000000002E-3</v>
      </c>
    </row>
    <row r="9870" spans="1:7" x14ac:dyDescent="0.25">
      <c r="A9870" s="160" t="s">
        <v>11311</v>
      </c>
      <c r="B9870" s="160" t="s">
        <v>11322</v>
      </c>
      <c r="E9870" s="227">
        <v>43434</v>
      </c>
      <c r="F9870" s="228">
        <v>685182.6</v>
      </c>
      <c r="G9870" s="229">
        <v>8.0000000000000002E-3</v>
      </c>
    </row>
    <row r="9871" spans="1:7" x14ac:dyDescent="0.25">
      <c r="A9871" s="160" t="s">
        <v>11311</v>
      </c>
      <c r="B9871" s="160" t="s">
        <v>11323</v>
      </c>
      <c r="E9871" s="227">
        <v>43465</v>
      </c>
      <c r="F9871" s="228">
        <v>685182.6</v>
      </c>
      <c r="G9871" s="229">
        <v>8.0000000000000002E-3</v>
      </c>
    </row>
    <row r="9872" spans="1:7" x14ac:dyDescent="0.25">
      <c r="A9872" s="160" t="s">
        <v>11324</v>
      </c>
      <c r="B9872" s="160" t="s">
        <v>11325</v>
      </c>
      <c r="E9872" s="227">
        <v>43131</v>
      </c>
      <c r="F9872" s="228">
        <v>5385099.4299999997</v>
      </c>
      <c r="G9872" s="229">
        <v>5.4999999999999997E-3</v>
      </c>
    </row>
    <row r="9873" spans="1:7" x14ac:dyDescent="0.25">
      <c r="A9873" s="160" t="s">
        <v>11324</v>
      </c>
      <c r="B9873" s="160" t="s">
        <v>11326</v>
      </c>
      <c r="E9873" s="227">
        <v>43159</v>
      </c>
      <c r="F9873" s="228">
        <v>5385099.4299999997</v>
      </c>
      <c r="G9873" s="229">
        <v>5.4999999999999997E-3</v>
      </c>
    </row>
    <row r="9874" spans="1:7" x14ac:dyDescent="0.25">
      <c r="A9874" s="160" t="s">
        <v>11324</v>
      </c>
      <c r="B9874" s="160" t="s">
        <v>11327</v>
      </c>
      <c r="E9874" s="227">
        <v>43190</v>
      </c>
      <c r="F9874" s="228">
        <v>5385099.4299999997</v>
      </c>
      <c r="G9874" s="229">
        <v>5.4999999999999997E-3</v>
      </c>
    </row>
    <row r="9875" spans="1:7" x14ac:dyDescent="0.25">
      <c r="A9875" s="160" t="s">
        <v>11324</v>
      </c>
      <c r="B9875" s="160" t="s">
        <v>11328</v>
      </c>
      <c r="E9875" s="227">
        <v>43220</v>
      </c>
      <c r="F9875" s="228">
        <v>5385099.4299999997</v>
      </c>
      <c r="G9875" s="229">
        <v>5.4999999999999997E-3</v>
      </c>
    </row>
    <row r="9876" spans="1:7" x14ac:dyDescent="0.25">
      <c r="A9876" s="160" t="s">
        <v>11324</v>
      </c>
      <c r="B9876" s="160" t="s">
        <v>11329</v>
      </c>
      <c r="E9876" s="227">
        <v>43251</v>
      </c>
      <c r="F9876" s="228">
        <v>5385099.4299999997</v>
      </c>
      <c r="G9876" s="229">
        <v>5.4999999999999997E-3</v>
      </c>
    </row>
    <row r="9877" spans="1:7" x14ac:dyDescent="0.25">
      <c r="A9877" s="160" t="s">
        <v>11324</v>
      </c>
      <c r="B9877" s="160" t="s">
        <v>11330</v>
      </c>
      <c r="E9877" s="227">
        <v>43281</v>
      </c>
      <c r="F9877" s="228">
        <v>5385099.4299999997</v>
      </c>
      <c r="G9877" s="229">
        <v>5.4999999999999997E-3</v>
      </c>
    </row>
    <row r="9878" spans="1:7" x14ac:dyDescent="0.25">
      <c r="A9878" s="160" t="s">
        <v>11324</v>
      </c>
      <c r="B9878" s="160" t="s">
        <v>11331</v>
      </c>
      <c r="E9878" s="227">
        <v>43312</v>
      </c>
      <c r="F9878" s="228">
        <v>5385099.4299999997</v>
      </c>
      <c r="G9878" s="229">
        <v>5.4999999999999997E-3</v>
      </c>
    </row>
    <row r="9879" spans="1:7" x14ac:dyDescent="0.25">
      <c r="A9879" s="160" t="s">
        <v>11324</v>
      </c>
      <c r="B9879" s="160" t="s">
        <v>11332</v>
      </c>
      <c r="E9879" s="227">
        <v>43343</v>
      </c>
      <c r="F9879" s="228">
        <v>5385099.4299999997</v>
      </c>
      <c r="G9879" s="229">
        <v>5.4999999999999997E-3</v>
      </c>
    </row>
    <row r="9880" spans="1:7" x14ac:dyDescent="0.25">
      <c r="A9880" s="160" t="s">
        <v>11324</v>
      </c>
      <c r="B9880" s="160" t="s">
        <v>11333</v>
      </c>
      <c r="E9880" s="227">
        <v>43373</v>
      </c>
      <c r="F9880" s="228">
        <v>5385099.4299999997</v>
      </c>
      <c r="G9880" s="229">
        <v>5.4999999999999997E-3</v>
      </c>
    </row>
    <row r="9881" spans="1:7" x14ac:dyDescent="0.25">
      <c r="A9881" s="160" t="s">
        <v>11324</v>
      </c>
      <c r="B9881" s="160" t="s">
        <v>11334</v>
      </c>
      <c r="E9881" s="227">
        <v>43404</v>
      </c>
      <c r="F9881" s="228">
        <v>5385099.4299999997</v>
      </c>
      <c r="G9881" s="229">
        <v>5.4999999999999997E-3</v>
      </c>
    </row>
    <row r="9882" spans="1:7" x14ac:dyDescent="0.25">
      <c r="A9882" s="160" t="s">
        <v>11324</v>
      </c>
      <c r="B9882" s="160" t="s">
        <v>11335</v>
      </c>
      <c r="E9882" s="227">
        <v>43434</v>
      </c>
      <c r="F9882" s="228">
        <v>5385099.4299999997</v>
      </c>
      <c r="G9882" s="229">
        <v>5.4999999999999997E-3</v>
      </c>
    </row>
    <row r="9883" spans="1:7" x14ac:dyDescent="0.25">
      <c r="A9883" s="160" t="s">
        <v>11324</v>
      </c>
      <c r="B9883" s="160" t="s">
        <v>11336</v>
      </c>
      <c r="E9883" s="227">
        <v>43465</v>
      </c>
      <c r="F9883" s="228">
        <v>5385099.4299999997</v>
      </c>
      <c r="G9883" s="229">
        <v>5.4999999999999997E-3</v>
      </c>
    </row>
    <row r="9884" spans="1:7" x14ac:dyDescent="0.25">
      <c r="A9884" s="160" t="s">
        <v>11337</v>
      </c>
      <c r="B9884" s="160" t="s">
        <v>11338</v>
      </c>
      <c r="E9884" s="227">
        <v>43131</v>
      </c>
      <c r="F9884" s="228">
        <v>4852.88</v>
      </c>
      <c r="G9884" s="229">
        <v>4.9700000000000001E-2</v>
      </c>
    </row>
    <row r="9885" spans="1:7" x14ac:dyDescent="0.25">
      <c r="A9885" s="160" t="s">
        <v>11337</v>
      </c>
      <c r="B9885" s="160" t="s">
        <v>11339</v>
      </c>
      <c r="E9885" s="227">
        <v>43159</v>
      </c>
      <c r="F9885" s="228">
        <v>4852.88</v>
      </c>
      <c r="G9885" s="229">
        <v>4.9700000000000001E-2</v>
      </c>
    </row>
    <row r="9886" spans="1:7" x14ac:dyDescent="0.25">
      <c r="A9886" s="160" t="s">
        <v>11337</v>
      </c>
      <c r="B9886" s="160" t="s">
        <v>11340</v>
      </c>
      <c r="E9886" s="227">
        <v>43190</v>
      </c>
      <c r="F9886" s="228">
        <v>4852.88</v>
      </c>
      <c r="G9886" s="229">
        <v>4.9700000000000001E-2</v>
      </c>
    </row>
    <row r="9887" spans="1:7" x14ac:dyDescent="0.25">
      <c r="A9887" s="160" t="s">
        <v>11337</v>
      </c>
      <c r="B9887" s="160" t="s">
        <v>11341</v>
      </c>
      <c r="E9887" s="227">
        <v>43220</v>
      </c>
      <c r="F9887" s="228">
        <v>4852.88</v>
      </c>
      <c r="G9887" s="229">
        <v>4.9700000000000001E-2</v>
      </c>
    </row>
    <row r="9888" spans="1:7" x14ac:dyDescent="0.25">
      <c r="A9888" s="160" t="s">
        <v>11337</v>
      </c>
      <c r="B9888" s="160" t="s">
        <v>11342</v>
      </c>
      <c r="E9888" s="227">
        <v>43251</v>
      </c>
      <c r="F9888" s="228">
        <v>4852.88</v>
      </c>
      <c r="G9888" s="229">
        <v>4.9700000000000001E-2</v>
      </c>
    </row>
    <row r="9889" spans="1:7" x14ac:dyDescent="0.25">
      <c r="A9889" s="160" t="s">
        <v>11337</v>
      </c>
      <c r="B9889" s="160" t="s">
        <v>11343</v>
      </c>
      <c r="E9889" s="227">
        <v>43281</v>
      </c>
      <c r="F9889" s="228">
        <v>4852.88</v>
      </c>
      <c r="G9889" s="229">
        <v>4.9700000000000001E-2</v>
      </c>
    </row>
    <row r="9890" spans="1:7" x14ac:dyDescent="0.25">
      <c r="A9890" s="160" t="s">
        <v>11337</v>
      </c>
      <c r="B9890" s="160" t="s">
        <v>11344</v>
      </c>
      <c r="E9890" s="227">
        <v>43312</v>
      </c>
      <c r="F9890" s="228">
        <v>4852.88</v>
      </c>
      <c r="G9890" s="229">
        <v>4.9700000000000001E-2</v>
      </c>
    </row>
    <row r="9891" spans="1:7" x14ac:dyDescent="0.25">
      <c r="A9891" s="160" t="s">
        <v>11337</v>
      </c>
      <c r="B9891" s="160" t="s">
        <v>11345</v>
      </c>
      <c r="E9891" s="227">
        <v>43343</v>
      </c>
      <c r="F9891" s="228">
        <v>4852.88</v>
      </c>
      <c r="G9891" s="229">
        <v>4.9700000000000001E-2</v>
      </c>
    </row>
    <row r="9892" spans="1:7" x14ac:dyDescent="0.25">
      <c r="A9892" s="160" t="s">
        <v>11337</v>
      </c>
      <c r="B9892" s="160" t="s">
        <v>11346</v>
      </c>
      <c r="E9892" s="227">
        <v>43373</v>
      </c>
      <c r="F9892" s="228">
        <v>4852.88</v>
      </c>
      <c r="G9892" s="229">
        <v>4.9700000000000001E-2</v>
      </c>
    </row>
    <row r="9893" spans="1:7" x14ac:dyDescent="0.25">
      <c r="A9893" s="160" t="s">
        <v>11337</v>
      </c>
      <c r="B9893" s="160" t="s">
        <v>11347</v>
      </c>
      <c r="E9893" s="227">
        <v>43404</v>
      </c>
      <c r="F9893" s="228">
        <v>4852.88</v>
      </c>
      <c r="G9893" s="229">
        <v>4.9700000000000001E-2</v>
      </c>
    </row>
    <row r="9894" spans="1:7" x14ac:dyDescent="0.25">
      <c r="A9894" s="160" t="s">
        <v>11337</v>
      </c>
      <c r="B9894" s="160" t="s">
        <v>11348</v>
      </c>
      <c r="E9894" s="227">
        <v>43434</v>
      </c>
      <c r="F9894" s="228">
        <v>4852.88</v>
      </c>
      <c r="G9894" s="229">
        <v>4.9700000000000001E-2</v>
      </c>
    </row>
    <row r="9895" spans="1:7" x14ac:dyDescent="0.25">
      <c r="A9895" s="160" t="s">
        <v>11337</v>
      </c>
      <c r="B9895" s="160" t="s">
        <v>11349</v>
      </c>
      <c r="E9895" s="227">
        <v>43465</v>
      </c>
      <c r="F9895" s="228">
        <v>4852.88</v>
      </c>
      <c r="G9895" s="229">
        <v>4.9700000000000001E-2</v>
      </c>
    </row>
    <row r="9896" spans="1:7" x14ac:dyDescent="0.25">
      <c r="A9896" s="160" t="s">
        <v>11350</v>
      </c>
      <c r="B9896" s="160" t="s">
        <v>11351</v>
      </c>
      <c r="E9896" s="227">
        <v>43131</v>
      </c>
      <c r="F9896" s="228">
        <v>3436.65</v>
      </c>
      <c r="G9896" s="229">
        <v>3.2800000000000003E-2</v>
      </c>
    </row>
    <row r="9897" spans="1:7" x14ac:dyDescent="0.25">
      <c r="A9897" s="160" t="s">
        <v>11350</v>
      </c>
      <c r="B9897" s="160" t="s">
        <v>11352</v>
      </c>
      <c r="E9897" s="227">
        <v>43159</v>
      </c>
      <c r="F9897" s="228">
        <v>3436.65</v>
      </c>
      <c r="G9897" s="229">
        <v>3.2800000000000003E-2</v>
      </c>
    </row>
    <row r="9898" spans="1:7" x14ac:dyDescent="0.25">
      <c r="A9898" s="160" t="s">
        <v>11350</v>
      </c>
      <c r="B9898" s="160" t="s">
        <v>11353</v>
      </c>
      <c r="E9898" s="227">
        <v>43190</v>
      </c>
      <c r="F9898" s="228">
        <v>3436.65</v>
      </c>
      <c r="G9898" s="229">
        <v>3.2800000000000003E-2</v>
      </c>
    </row>
    <row r="9899" spans="1:7" x14ac:dyDescent="0.25">
      <c r="A9899" s="160" t="s">
        <v>11350</v>
      </c>
      <c r="B9899" s="160" t="s">
        <v>11354</v>
      </c>
      <c r="E9899" s="227">
        <v>43220</v>
      </c>
      <c r="F9899" s="228">
        <v>3436.65</v>
      </c>
      <c r="G9899" s="229">
        <v>3.2800000000000003E-2</v>
      </c>
    </row>
    <row r="9900" spans="1:7" x14ac:dyDescent="0.25">
      <c r="A9900" s="160" t="s">
        <v>11350</v>
      </c>
      <c r="B9900" s="160" t="s">
        <v>11355</v>
      </c>
      <c r="E9900" s="227">
        <v>43251</v>
      </c>
      <c r="F9900" s="228">
        <v>3436.65</v>
      </c>
      <c r="G9900" s="229">
        <v>3.2800000000000003E-2</v>
      </c>
    </row>
    <row r="9901" spans="1:7" x14ac:dyDescent="0.25">
      <c r="A9901" s="160" t="s">
        <v>11350</v>
      </c>
      <c r="B9901" s="160" t="s">
        <v>11356</v>
      </c>
      <c r="E9901" s="227">
        <v>43281</v>
      </c>
      <c r="F9901" s="228">
        <v>3436.65</v>
      </c>
      <c r="G9901" s="229">
        <v>3.2800000000000003E-2</v>
      </c>
    </row>
    <row r="9902" spans="1:7" x14ac:dyDescent="0.25">
      <c r="A9902" s="160" t="s">
        <v>11350</v>
      </c>
      <c r="B9902" s="160" t="s">
        <v>11357</v>
      </c>
      <c r="E9902" s="227">
        <v>43312</v>
      </c>
      <c r="F9902" s="228">
        <v>3436.65</v>
      </c>
      <c r="G9902" s="229">
        <v>3.2800000000000003E-2</v>
      </c>
    </row>
    <row r="9903" spans="1:7" x14ac:dyDescent="0.25">
      <c r="A9903" s="160" t="s">
        <v>11350</v>
      </c>
      <c r="B9903" s="160" t="s">
        <v>11358</v>
      </c>
      <c r="E9903" s="227">
        <v>43343</v>
      </c>
      <c r="F9903" s="228">
        <v>3436.65</v>
      </c>
      <c r="G9903" s="229">
        <v>3.2800000000000003E-2</v>
      </c>
    </row>
    <row r="9904" spans="1:7" x14ac:dyDescent="0.25">
      <c r="A9904" s="160" t="s">
        <v>11350</v>
      </c>
      <c r="B9904" s="160" t="s">
        <v>11359</v>
      </c>
      <c r="E9904" s="227">
        <v>43373</v>
      </c>
      <c r="F9904" s="228">
        <v>3436.65</v>
      </c>
      <c r="G9904" s="229">
        <v>3.2800000000000003E-2</v>
      </c>
    </row>
    <row r="9905" spans="1:7" x14ac:dyDescent="0.25">
      <c r="A9905" s="160" t="s">
        <v>11350</v>
      </c>
      <c r="B9905" s="160" t="s">
        <v>11360</v>
      </c>
      <c r="E9905" s="227">
        <v>43404</v>
      </c>
      <c r="F9905" s="228">
        <v>3436.65</v>
      </c>
      <c r="G9905" s="229">
        <v>3.2800000000000003E-2</v>
      </c>
    </row>
    <row r="9906" spans="1:7" x14ac:dyDescent="0.25">
      <c r="A9906" s="160" t="s">
        <v>11350</v>
      </c>
      <c r="B9906" s="160" t="s">
        <v>11361</v>
      </c>
      <c r="E9906" s="227">
        <v>43434</v>
      </c>
      <c r="F9906" s="228">
        <v>3436.65</v>
      </c>
      <c r="G9906" s="229">
        <v>3.2800000000000003E-2</v>
      </c>
    </row>
    <row r="9907" spans="1:7" x14ac:dyDescent="0.25">
      <c r="A9907" s="160" t="s">
        <v>11350</v>
      </c>
      <c r="B9907" s="160" t="s">
        <v>11362</v>
      </c>
      <c r="E9907" s="227">
        <v>43465</v>
      </c>
      <c r="F9907" s="228">
        <v>3436.65</v>
      </c>
      <c r="G9907" s="229">
        <v>3.2800000000000003E-2</v>
      </c>
    </row>
    <row r="9908" spans="1:7" x14ac:dyDescent="0.25">
      <c r="A9908" s="160" t="s">
        <v>11363</v>
      </c>
      <c r="B9908" s="160" t="s">
        <v>11364</v>
      </c>
      <c r="E9908" s="227">
        <v>43131</v>
      </c>
      <c r="F9908" s="228">
        <v>33641.1</v>
      </c>
      <c r="G9908" s="229">
        <v>3.2800000000000003E-2</v>
      </c>
    </row>
    <row r="9909" spans="1:7" x14ac:dyDescent="0.25">
      <c r="A9909" s="160" t="s">
        <v>11363</v>
      </c>
      <c r="B9909" s="160" t="s">
        <v>11365</v>
      </c>
      <c r="E9909" s="227">
        <v>43159</v>
      </c>
      <c r="F9909" s="228">
        <v>33641.1</v>
      </c>
      <c r="G9909" s="229">
        <v>3.2800000000000003E-2</v>
      </c>
    </row>
    <row r="9910" spans="1:7" x14ac:dyDescent="0.25">
      <c r="A9910" s="160" t="s">
        <v>11363</v>
      </c>
      <c r="B9910" s="160" t="s">
        <v>11366</v>
      </c>
      <c r="E9910" s="227">
        <v>43190</v>
      </c>
      <c r="F9910" s="228">
        <v>33641.1</v>
      </c>
      <c r="G9910" s="229">
        <v>3.2800000000000003E-2</v>
      </c>
    </row>
    <row r="9911" spans="1:7" x14ac:dyDescent="0.25">
      <c r="A9911" s="160" t="s">
        <v>11363</v>
      </c>
      <c r="B9911" s="160" t="s">
        <v>11367</v>
      </c>
      <c r="E9911" s="227">
        <v>43220</v>
      </c>
      <c r="F9911" s="228">
        <v>33641.1</v>
      </c>
      <c r="G9911" s="229">
        <v>3.2800000000000003E-2</v>
      </c>
    </row>
    <row r="9912" spans="1:7" x14ac:dyDescent="0.25">
      <c r="A9912" s="160" t="s">
        <v>11363</v>
      </c>
      <c r="B9912" s="160" t="s">
        <v>11368</v>
      </c>
      <c r="E9912" s="227">
        <v>43251</v>
      </c>
      <c r="F9912" s="228">
        <v>33641.1</v>
      </c>
      <c r="G9912" s="229">
        <v>3.2800000000000003E-2</v>
      </c>
    </row>
    <row r="9913" spans="1:7" x14ac:dyDescent="0.25">
      <c r="A9913" s="160" t="s">
        <v>11363</v>
      </c>
      <c r="B9913" s="160" t="s">
        <v>11369</v>
      </c>
      <c r="E9913" s="227">
        <v>43281</v>
      </c>
      <c r="F9913" s="228">
        <v>33641.1</v>
      </c>
      <c r="G9913" s="229">
        <v>3.2800000000000003E-2</v>
      </c>
    </row>
    <row r="9914" spans="1:7" x14ac:dyDescent="0.25">
      <c r="A9914" s="160" t="s">
        <v>11363</v>
      </c>
      <c r="B9914" s="160" t="s">
        <v>11370</v>
      </c>
      <c r="E9914" s="227">
        <v>43312</v>
      </c>
      <c r="F9914" s="228">
        <v>33641.1</v>
      </c>
      <c r="G9914" s="229">
        <v>3.2800000000000003E-2</v>
      </c>
    </row>
    <row r="9915" spans="1:7" x14ac:dyDescent="0.25">
      <c r="A9915" s="160" t="s">
        <v>11363</v>
      </c>
      <c r="B9915" s="160" t="s">
        <v>11371</v>
      </c>
      <c r="E9915" s="227">
        <v>43343</v>
      </c>
      <c r="F9915" s="228">
        <v>33641.1</v>
      </c>
      <c r="G9915" s="229">
        <v>3.2800000000000003E-2</v>
      </c>
    </row>
    <row r="9916" spans="1:7" x14ac:dyDescent="0.25">
      <c r="A9916" s="160" t="s">
        <v>11363</v>
      </c>
      <c r="B9916" s="160" t="s">
        <v>11372</v>
      </c>
      <c r="E9916" s="227">
        <v>43373</v>
      </c>
      <c r="F9916" s="228">
        <v>33641.1</v>
      </c>
      <c r="G9916" s="229">
        <v>3.2800000000000003E-2</v>
      </c>
    </row>
    <row r="9917" spans="1:7" x14ac:dyDescent="0.25">
      <c r="A9917" s="160" t="s">
        <v>11363</v>
      </c>
      <c r="B9917" s="160" t="s">
        <v>11373</v>
      </c>
      <c r="E9917" s="227">
        <v>43404</v>
      </c>
      <c r="F9917" s="228">
        <v>33641.1</v>
      </c>
      <c r="G9917" s="229">
        <v>3.2800000000000003E-2</v>
      </c>
    </row>
    <row r="9918" spans="1:7" x14ac:dyDescent="0.25">
      <c r="A9918" s="160" t="s">
        <v>11363</v>
      </c>
      <c r="B9918" s="160" t="s">
        <v>11374</v>
      </c>
      <c r="E9918" s="227">
        <v>43434</v>
      </c>
      <c r="F9918" s="228">
        <v>33641.1</v>
      </c>
      <c r="G9918" s="229">
        <v>3.2800000000000003E-2</v>
      </c>
    </row>
    <row r="9919" spans="1:7" x14ac:dyDescent="0.25">
      <c r="A9919" s="160" t="s">
        <v>11363</v>
      </c>
      <c r="B9919" s="160" t="s">
        <v>11375</v>
      </c>
      <c r="E9919" s="227">
        <v>43465</v>
      </c>
      <c r="F9919" s="228">
        <v>33641.1</v>
      </c>
      <c r="G9919" s="229">
        <v>3.2800000000000003E-2</v>
      </c>
    </row>
    <row r="9920" spans="1:7" x14ac:dyDescent="0.25">
      <c r="A9920" s="160" t="s">
        <v>11376</v>
      </c>
      <c r="B9920" s="160" t="s">
        <v>11377</v>
      </c>
      <c r="E9920" s="227">
        <v>43131</v>
      </c>
      <c r="F9920" s="228">
        <v>230122.07</v>
      </c>
      <c r="G9920" s="229">
        <v>1.6299999999999999E-2</v>
      </c>
    </row>
    <row r="9921" spans="1:7" x14ac:dyDescent="0.25">
      <c r="A9921" s="160" t="s">
        <v>11376</v>
      </c>
      <c r="B9921" s="160" t="s">
        <v>11378</v>
      </c>
      <c r="E9921" s="227">
        <v>43159</v>
      </c>
      <c r="F9921" s="228">
        <v>230122.07</v>
      </c>
      <c r="G9921" s="229">
        <v>1.6299999999999999E-2</v>
      </c>
    </row>
    <row r="9922" spans="1:7" x14ac:dyDescent="0.25">
      <c r="A9922" s="160" t="s">
        <v>11376</v>
      </c>
      <c r="B9922" s="160" t="s">
        <v>11379</v>
      </c>
      <c r="E9922" s="227">
        <v>43190</v>
      </c>
      <c r="F9922" s="228">
        <v>230122.07</v>
      </c>
      <c r="G9922" s="229">
        <v>1.6299999999999999E-2</v>
      </c>
    </row>
    <row r="9923" spans="1:7" x14ac:dyDescent="0.25">
      <c r="A9923" s="160" t="s">
        <v>11376</v>
      </c>
      <c r="B9923" s="160" t="s">
        <v>11380</v>
      </c>
      <c r="E9923" s="227">
        <v>43220</v>
      </c>
      <c r="F9923" s="228">
        <v>230122.07</v>
      </c>
      <c r="G9923" s="229">
        <v>1.6299999999999999E-2</v>
      </c>
    </row>
    <row r="9924" spans="1:7" x14ac:dyDescent="0.25">
      <c r="A9924" s="160" t="s">
        <v>11376</v>
      </c>
      <c r="B9924" s="160" t="s">
        <v>11381</v>
      </c>
      <c r="E9924" s="227">
        <v>43251</v>
      </c>
      <c r="F9924" s="228">
        <v>230122.07</v>
      </c>
      <c r="G9924" s="229">
        <v>1.6299999999999999E-2</v>
      </c>
    </row>
    <row r="9925" spans="1:7" x14ac:dyDescent="0.25">
      <c r="A9925" s="160" t="s">
        <v>11376</v>
      </c>
      <c r="B9925" s="160" t="s">
        <v>11382</v>
      </c>
      <c r="E9925" s="227">
        <v>43281</v>
      </c>
      <c r="F9925" s="228">
        <v>230122.07</v>
      </c>
      <c r="G9925" s="229">
        <v>1.6299999999999999E-2</v>
      </c>
    </row>
    <row r="9926" spans="1:7" x14ac:dyDescent="0.25">
      <c r="A9926" s="160" t="s">
        <v>11376</v>
      </c>
      <c r="B9926" s="160" t="s">
        <v>11383</v>
      </c>
      <c r="E9926" s="227">
        <v>43312</v>
      </c>
      <c r="F9926" s="228">
        <v>230122.07</v>
      </c>
      <c r="G9926" s="229">
        <v>1.6299999999999999E-2</v>
      </c>
    </row>
    <row r="9927" spans="1:7" x14ac:dyDescent="0.25">
      <c r="A9927" s="160" t="s">
        <v>11376</v>
      </c>
      <c r="B9927" s="160" t="s">
        <v>11384</v>
      </c>
      <c r="E9927" s="227">
        <v>43343</v>
      </c>
      <c r="F9927" s="228">
        <v>230122.07</v>
      </c>
      <c r="G9927" s="229">
        <v>1.6299999999999999E-2</v>
      </c>
    </row>
    <row r="9928" spans="1:7" x14ac:dyDescent="0.25">
      <c r="A9928" s="160" t="s">
        <v>11376</v>
      </c>
      <c r="B9928" s="160" t="s">
        <v>11385</v>
      </c>
      <c r="E9928" s="227">
        <v>43373</v>
      </c>
      <c r="F9928" s="228">
        <v>230122.07</v>
      </c>
      <c r="G9928" s="229">
        <v>1.6299999999999999E-2</v>
      </c>
    </row>
    <row r="9929" spans="1:7" x14ac:dyDescent="0.25">
      <c r="A9929" s="160" t="s">
        <v>11376</v>
      </c>
      <c r="B9929" s="160" t="s">
        <v>11386</v>
      </c>
      <c r="E9929" s="227">
        <v>43404</v>
      </c>
      <c r="F9929" s="228">
        <v>265657.46999999997</v>
      </c>
      <c r="G9929" s="229">
        <v>1.6299999999999999E-2</v>
      </c>
    </row>
    <row r="9930" spans="1:7" x14ac:dyDescent="0.25">
      <c r="A9930" s="160" t="s">
        <v>11376</v>
      </c>
      <c r="B9930" s="160" t="s">
        <v>11387</v>
      </c>
      <c r="E9930" s="227">
        <v>43434</v>
      </c>
      <c r="F9930" s="228">
        <v>301192.86</v>
      </c>
      <c r="G9930" s="229">
        <v>1.6299999999999999E-2</v>
      </c>
    </row>
    <row r="9931" spans="1:7" x14ac:dyDescent="0.25">
      <c r="A9931" s="160" t="s">
        <v>11376</v>
      </c>
      <c r="B9931" s="160" t="s">
        <v>11388</v>
      </c>
      <c r="E9931" s="227">
        <v>43465</v>
      </c>
      <c r="F9931" s="228">
        <v>301192.86</v>
      </c>
      <c r="G9931" s="229">
        <v>1.6299999999999999E-2</v>
      </c>
    </row>
    <row r="9932" spans="1:7" x14ac:dyDescent="0.25">
      <c r="A9932" s="160" t="s">
        <v>11389</v>
      </c>
      <c r="B9932" s="160" t="s">
        <v>11390</v>
      </c>
      <c r="E9932" s="227">
        <v>43131</v>
      </c>
      <c r="F9932" s="228">
        <v>515123.63</v>
      </c>
      <c r="G9932" s="229">
        <v>2.5100000000000001E-2</v>
      </c>
    </row>
    <row r="9933" spans="1:7" x14ac:dyDescent="0.25">
      <c r="A9933" s="160" t="s">
        <v>11389</v>
      </c>
      <c r="B9933" s="160" t="s">
        <v>11391</v>
      </c>
      <c r="E9933" s="227">
        <v>43159</v>
      </c>
      <c r="F9933" s="228">
        <v>560679.94999999995</v>
      </c>
      <c r="G9933" s="229">
        <v>2.5100000000000001E-2</v>
      </c>
    </row>
    <row r="9934" spans="1:7" x14ac:dyDescent="0.25">
      <c r="A9934" s="160" t="s">
        <v>11389</v>
      </c>
      <c r="B9934" s="160" t="s">
        <v>11392</v>
      </c>
      <c r="E9934" s="227">
        <v>43190</v>
      </c>
      <c r="F9934" s="228">
        <v>560679.94999999995</v>
      </c>
      <c r="G9934" s="229">
        <v>2.5100000000000001E-2</v>
      </c>
    </row>
    <row r="9935" spans="1:7" x14ac:dyDescent="0.25">
      <c r="A9935" s="160" t="s">
        <v>11389</v>
      </c>
      <c r="B9935" s="160" t="s">
        <v>11393</v>
      </c>
      <c r="E9935" s="227">
        <v>43220</v>
      </c>
      <c r="F9935" s="228">
        <v>559734.65</v>
      </c>
      <c r="G9935" s="229">
        <v>2.5100000000000001E-2</v>
      </c>
    </row>
    <row r="9936" spans="1:7" x14ac:dyDescent="0.25">
      <c r="A9936" s="160" t="s">
        <v>11389</v>
      </c>
      <c r="B9936" s="160" t="s">
        <v>11394</v>
      </c>
      <c r="E9936" s="227">
        <v>43251</v>
      </c>
      <c r="F9936" s="228">
        <v>558789.35</v>
      </c>
      <c r="G9936" s="229">
        <v>2.5100000000000001E-2</v>
      </c>
    </row>
    <row r="9937" spans="1:7" x14ac:dyDescent="0.25">
      <c r="A9937" s="160" t="s">
        <v>11389</v>
      </c>
      <c r="B9937" s="160" t="s">
        <v>11395</v>
      </c>
      <c r="E9937" s="227">
        <v>43281</v>
      </c>
      <c r="F9937" s="228">
        <v>558789.35</v>
      </c>
      <c r="G9937" s="229">
        <v>2.5100000000000001E-2</v>
      </c>
    </row>
    <row r="9938" spans="1:7" x14ac:dyDescent="0.25">
      <c r="A9938" s="160" t="s">
        <v>11389</v>
      </c>
      <c r="B9938" s="160" t="s">
        <v>11396</v>
      </c>
      <c r="E9938" s="227">
        <v>43312</v>
      </c>
      <c r="F9938" s="228">
        <v>558789.35</v>
      </c>
      <c r="G9938" s="229">
        <v>2.5100000000000001E-2</v>
      </c>
    </row>
    <row r="9939" spans="1:7" x14ac:dyDescent="0.25">
      <c r="A9939" s="160" t="s">
        <v>11389</v>
      </c>
      <c r="B9939" s="160" t="s">
        <v>11397</v>
      </c>
      <c r="E9939" s="227">
        <v>43343</v>
      </c>
      <c r="F9939" s="228">
        <v>558789.35</v>
      </c>
      <c r="G9939" s="229">
        <v>2.5100000000000001E-2</v>
      </c>
    </row>
    <row r="9940" spans="1:7" x14ac:dyDescent="0.25">
      <c r="A9940" s="160" t="s">
        <v>11389</v>
      </c>
      <c r="B9940" s="160" t="s">
        <v>11398</v>
      </c>
      <c r="E9940" s="227">
        <v>43373</v>
      </c>
      <c r="F9940" s="228">
        <v>558789.35</v>
      </c>
      <c r="G9940" s="229">
        <v>2.5100000000000001E-2</v>
      </c>
    </row>
    <row r="9941" spans="1:7" x14ac:dyDescent="0.25">
      <c r="A9941" s="160" t="s">
        <v>11389</v>
      </c>
      <c r="B9941" s="160" t="s">
        <v>11399</v>
      </c>
      <c r="E9941" s="227">
        <v>43404</v>
      </c>
      <c r="F9941" s="228">
        <v>558789.35</v>
      </c>
      <c r="G9941" s="229">
        <v>2.5100000000000001E-2</v>
      </c>
    </row>
    <row r="9942" spans="1:7" x14ac:dyDescent="0.25">
      <c r="A9942" s="160" t="s">
        <v>11389</v>
      </c>
      <c r="B9942" s="160" t="s">
        <v>11400</v>
      </c>
      <c r="E9942" s="227">
        <v>43434</v>
      </c>
      <c r="F9942" s="228">
        <v>558789.35</v>
      </c>
      <c r="G9942" s="229">
        <v>2.5100000000000001E-2</v>
      </c>
    </row>
    <row r="9943" spans="1:7" x14ac:dyDescent="0.25">
      <c r="A9943" s="160" t="s">
        <v>11389</v>
      </c>
      <c r="B9943" s="160" t="s">
        <v>11401</v>
      </c>
      <c r="E9943" s="227">
        <v>43465</v>
      </c>
      <c r="F9943" s="228">
        <v>558789.35</v>
      </c>
      <c r="G9943" s="229">
        <v>2.5100000000000001E-2</v>
      </c>
    </row>
    <row r="9944" spans="1:7" x14ac:dyDescent="0.25">
      <c r="A9944" s="160" t="s">
        <v>11402</v>
      </c>
      <c r="B9944" s="160" t="s">
        <v>11403</v>
      </c>
      <c r="E9944" s="227">
        <v>43131</v>
      </c>
      <c r="F9944" s="228">
        <v>2244.87</v>
      </c>
      <c r="G9944" s="229">
        <v>1.83E-2</v>
      </c>
    </row>
    <row r="9945" spans="1:7" x14ac:dyDescent="0.25">
      <c r="A9945" s="160" t="s">
        <v>11402</v>
      </c>
      <c r="B9945" s="160" t="s">
        <v>11404</v>
      </c>
      <c r="E9945" s="227">
        <v>43159</v>
      </c>
      <c r="F9945" s="228">
        <v>2244.87</v>
      </c>
      <c r="G9945" s="229">
        <v>1.83E-2</v>
      </c>
    </row>
    <row r="9946" spans="1:7" x14ac:dyDescent="0.25">
      <c r="A9946" s="160" t="s">
        <v>11402</v>
      </c>
      <c r="B9946" s="160" t="s">
        <v>11405</v>
      </c>
      <c r="E9946" s="227">
        <v>43190</v>
      </c>
      <c r="F9946" s="228">
        <v>2244.87</v>
      </c>
      <c r="G9946" s="229">
        <v>1.83E-2</v>
      </c>
    </row>
    <row r="9947" spans="1:7" x14ac:dyDescent="0.25">
      <c r="A9947" s="160" t="s">
        <v>11402</v>
      </c>
      <c r="B9947" s="160" t="s">
        <v>11406</v>
      </c>
      <c r="E9947" s="227">
        <v>43220</v>
      </c>
      <c r="F9947" s="228">
        <v>2244.87</v>
      </c>
      <c r="G9947" s="229">
        <v>1.83E-2</v>
      </c>
    </row>
    <row r="9948" spans="1:7" x14ac:dyDescent="0.25">
      <c r="A9948" s="160" t="s">
        <v>11402</v>
      </c>
      <c r="B9948" s="160" t="s">
        <v>11407</v>
      </c>
      <c r="E9948" s="227">
        <v>43251</v>
      </c>
      <c r="F9948" s="228">
        <v>2244.87</v>
      </c>
      <c r="G9948" s="229">
        <v>1.83E-2</v>
      </c>
    </row>
    <row r="9949" spans="1:7" x14ac:dyDescent="0.25">
      <c r="A9949" s="160" t="s">
        <v>11402</v>
      </c>
      <c r="B9949" s="160" t="s">
        <v>11408</v>
      </c>
      <c r="E9949" s="227">
        <v>43281</v>
      </c>
      <c r="F9949" s="228">
        <v>2244.87</v>
      </c>
      <c r="G9949" s="229">
        <v>1.83E-2</v>
      </c>
    </row>
    <row r="9950" spans="1:7" x14ac:dyDescent="0.25">
      <c r="A9950" s="160" t="s">
        <v>11402</v>
      </c>
      <c r="B9950" s="160" t="s">
        <v>11409</v>
      </c>
      <c r="E9950" s="227">
        <v>43312</v>
      </c>
      <c r="F9950" s="228">
        <v>2244.87</v>
      </c>
      <c r="G9950" s="229">
        <v>1.83E-2</v>
      </c>
    </row>
    <row r="9951" spans="1:7" x14ac:dyDescent="0.25">
      <c r="A9951" s="160" t="s">
        <v>11402</v>
      </c>
      <c r="B9951" s="160" t="s">
        <v>11410</v>
      </c>
      <c r="E9951" s="227">
        <v>43343</v>
      </c>
      <c r="F9951" s="228">
        <v>2244.87</v>
      </c>
      <c r="G9951" s="229">
        <v>1.83E-2</v>
      </c>
    </row>
    <row r="9952" spans="1:7" x14ac:dyDescent="0.25">
      <c r="A9952" s="160" t="s">
        <v>11402</v>
      </c>
      <c r="B9952" s="160" t="s">
        <v>11411</v>
      </c>
      <c r="E9952" s="227">
        <v>43373</v>
      </c>
      <c r="F9952" s="228">
        <v>2244.87</v>
      </c>
      <c r="G9952" s="229">
        <v>1.83E-2</v>
      </c>
    </row>
    <row r="9953" spans="1:7" x14ac:dyDescent="0.25">
      <c r="A9953" s="160" t="s">
        <v>11402</v>
      </c>
      <c r="B9953" s="160" t="s">
        <v>11412</v>
      </c>
      <c r="E9953" s="227">
        <v>43404</v>
      </c>
      <c r="F9953" s="228">
        <v>2244.87</v>
      </c>
      <c r="G9953" s="229">
        <v>1.83E-2</v>
      </c>
    </row>
    <row r="9954" spans="1:7" x14ac:dyDescent="0.25">
      <c r="A9954" s="160" t="s">
        <v>11402</v>
      </c>
      <c r="B9954" s="160" t="s">
        <v>11413</v>
      </c>
      <c r="E9954" s="227">
        <v>43434</v>
      </c>
      <c r="F9954" s="228">
        <v>2244.87</v>
      </c>
      <c r="G9954" s="229">
        <v>1.83E-2</v>
      </c>
    </row>
    <row r="9955" spans="1:7" x14ac:dyDescent="0.25">
      <c r="A9955" s="160" t="s">
        <v>11402</v>
      </c>
      <c r="B9955" s="160" t="s">
        <v>11414</v>
      </c>
      <c r="E9955" s="227">
        <v>43465</v>
      </c>
      <c r="F9955" s="228">
        <v>2244.87</v>
      </c>
      <c r="G9955" s="229">
        <v>1.83E-2</v>
      </c>
    </row>
    <row r="9956" spans="1:7" x14ac:dyDescent="0.25">
      <c r="A9956" s="160" t="s">
        <v>11415</v>
      </c>
      <c r="B9956" s="160" t="s">
        <v>11416</v>
      </c>
      <c r="E9956" s="227">
        <v>43131</v>
      </c>
      <c r="F9956" s="228">
        <v>199398.21</v>
      </c>
      <c r="G9956" s="229">
        <v>2.8000000000000001E-2</v>
      </c>
    </row>
    <row r="9957" spans="1:7" x14ac:dyDescent="0.25">
      <c r="A9957" s="160" t="s">
        <v>11415</v>
      </c>
      <c r="B9957" s="160" t="s">
        <v>11417</v>
      </c>
      <c r="E9957" s="227">
        <v>43159</v>
      </c>
      <c r="F9957" s="228">
        <v>233700.65</v>
      </c>
      <c r="G9957" s="229">
        <v>2.8000000000000001E-2</v>
      </c>
    </row>
    <row r="9958" spans="1:7" x14ac:dyDescent="0.25">
      <c r="A9958" s="160" t="s">
        <v>11415</v>
      </c>
      <c r="B9958" s="160" t="s">
        <v>11418</v>
      </c>
      <c r="E9958" s="227">
        <v>43190</v>
      </c>
      <c r="F9958" s="228">
        <v>233700.65</v>
      </c>
      <c r="G9958" s="229">
        <v>2.8000000000000001E-2</v>
      </c>
    </row>
    <row r="9959" spans="1:7" x14ac:dyDescent="0.25">
      <c r="A9959" s="160" t="s">
        <v>11415</v>
      </c>
      <c r="B9959" s="160" t="s">
        <v>11419</v>
      </c>
      <c r="E9959" s="227">
        <v>43220</v>
      </c>
      <c r="F9959" s="228">
        <v>233152.81</v>
      </c>
      <c r="G9959" s="229">
        <v>2.8000000000000001E-2</v>
      </c>
    </row>
    <row r="9960" spans="1:7" x14ac:dyDescent="0.25">
      <c r="A9960" s="160" t="s">
        <v>11415</v>
      </c>
      <c r="B9960" s="160" t="s">
        <v>11420</v>
      </c>
      <c r="E9960" s="227">
        <v>43251</v>
      </c>
      <c r="F9960" s="228">
        <v>232604.97</v>
      </c>
      <c r="G9960" s="229">
        <v>2.8000000000000001E-2</v>
      </c>
    </row>
    <row r="9961" spans="1:7" x14ac:dyDescent="0.25">
      <c r="A9961" s="160" t="s">
        <v>11415</v>
      </c>
      <c r="B9961" s="160" t="s">
        <v>11421</v>
      </c>
      <c r="E9961" s="227">
        <v>43281</v>
      </c>
      <c r="F9961" s="228">
        <v>232604.97</v>
      </c>
      <c r="G9961" s="229">
        <v>2.8000000000000001E-2</v>
      </c>
    </row>
    <row r="9962" spans="1:7" x14ac:dyDescent="0.25">
      <c r="A9962" s="160" t="s">
        <v>11415</v>
      </c>
      <c r="B9962" s="160" t="s">
        <v>11422</v>
      </c>
      <c r="E9962" s="227">
        <v>43312</v>
      </c>
      <c r="F9962" s="228">
        <v>232604.97</v>
      </c>
      <c r="G9962" s="229">
        <v>2.8000000000000001E-2</v>
      </c>
    </row>
    <row r="9963" spans="1:7" x14ac:dyDescent="0.25">
      <c r="A9963" s="160" t="s">
        <v>11415</v>
      </c>
      <c r="B9963" s="160" t="s">
        <v>11423</v>
      </c>
      <c r="E9963" s="227">
        <v>43343</v>
      </c>
      <c r="F9963" s="228">
        <v>232604.97</v>
      </c>
      <c r="G9963" s="229">
        <v>2.8000000000000001E-2</v>
      </c>
    </row>
    <row r="9964" spans="1:7" x14ac:dyDescent="0.25">
      <c r="A9964" s="160" t="s">
        <v>11415</v>
      </c>
      <c r="B9964" s="160" t="s">
        <v>11424</v>
      </c>
      <c r="E9964" s="227">
        <v>43373</v>
      </c>
      <c r="F9964" s="228">
        <v>232604.97</v>
      </c>
      <c r="G9964" s="229">
        <v>2.8000000000000001E-2</v>
      </c>
    </row>
    <row r="9965" spans="1:7" x14ac:dyDescent="0.25">
      <c r="A9965" s="160" t="s">
        <v>11415</v>
      </c>
      <c r="B9965" s="160" t="s">
        <v>11425</v>
      </c>
      <c r="E9965" s="227">
        <v>43404</v>
      </c>
      <c r="F9965" s="228">
        <v>232604.97</v>
      </c>
      <c r="G9965" s="229">
        <v>2.8000000000000001E-2</v>
      </c>
    </row>
    <row r="9966" spans="1:7" x14ac:dyDescent="0.25">
      <c r="A9966" s="160" t="s">
        <v>11415</v>
      </c>
      <c r="B9966" s="160" t="s">
        <v>11426</v>
      </c>
      <c r="E9966" s="227">
        <v>43434</v>
      </c>
      <c r="F9966" s="228">
        <v>232604.97</v>
      </c>
      <c r="G9966" s="229">
        <v>2.8000000000000001E-2</v>
      </c>
    </row>
    <row r="9967" spans="1:7" x14ac:dyDescent="0.25">
      <c r="A9967" s="160" t="s">
        <v>11415</v>
      </c>
      <c r="B9967" s="160" t="s">
        <v>11427</v>
      </c>
      <c r="E9967" s="227">
        <v>43465</v>
      </c>
      <c r="F9967" s="228">
        <v>232604.97</v>
      </c>
      <c r="G9967" s="229">
        <v>2.8000000000000001E-2</v>
      </c>
    </row>
    <row r="9968" spans="1:7" x14ac:dyDescent="0.25">
      <c r="A9968" s="160" t="s">
        <v>11428</v>
      </c>
      <c r="B9968" s="160" t="s">
        <v>11429</v>
      </c>
      <c r="E9968" s="227">
        <v>43131</v>
      </c>
      <c r="F9968" s="228">
        <v>12072569.23</v>
      </c>
      <c r="G9968" s="229">
        <v>1.8000000000000002E-2</v>
      </c>
    </row>
    <row r="9969" spans="1:7" x14ac:dyDescent="0.25">
      <c r="A9969" s="160" t="s">
        <v>11428</v>
      </c>
      <c r="B9969" s="160" t="s">
        <v>11430</v>
      </c>
      <c r="E9969" s="227">
        <v>43159</v>
      </c>
      <c r="F9969" s="228">
        <v>12095984.939999999</v>
      </c>
      <c r="G9969" s="229">
        <v>1.8000000000000002E-2</v>
      </c>
    </row>
    <row r="9970" spans="1:7" x14ac:dyDescent="0.25">
      <c r="A9970" s="160" t="s">
        <v>11428</v>
      </c>
      <c r="B9970" s="160" t="s">
        <v>11431</v>
      </c>
      <c r="E9970" s="227">
        <v>43190</v>
      </c>
      <c r="F9970" s="228">
        <v>12095984.939999999</v>
      </c>
      <c r="G9970" s="229">
        <v>1.8000000000000002E-2</v>
      </c>
    </row>
    <row r="9971" spans="1:7" x14ac:dyDescent="0.25">
      <c r="A9971" s="160" t="s">
        <v>11428</v>
      </c>
      <c r="B9971" s="160" t="s">
        <v>11432</v>
      </c>
      <c r="E9971" s="227">
        <v>43220</v>
      </c>
      <c r="F9971" s="228">
        <v>12095765.26</v>
      </c>
      <c r="G9971" s="229">
        <v>1.8000000000000002E-2</v>
      </c>
    </row>
    <row r="9972" spans="1:7" x14ac:dyDescent="0.25">
      <c r="A9972" s="160" t="s">
        <v>11428</v>
      </c>
      <c r="B9972" s="160" t="s">
        <v>11433</v>
      </c>
      <c r="E9972" s="227">
        <v>43251</v>
      </c>
      <c r="F9972" s="228">
        <v>12095545.58</v>
      </c>
      <c r="G9972" s="229">
        <v>1.8000000000000002E-2</v>
      </c>
    </row>
    <row r="9973" spans="1:7" x14ac:dyDescent="0.25">
      <c r="A9973" s="160" t="s">
        <v>11428</v>
      </c>
      <c r="B9973" s="160" t="s">
        <v>11434</v>
      </c>
      <c r="E9973" s="227">
        <v>43281</v>
      </c>
      <c r="F9973" s="228">
        <v>12095545.58</v>
      </c>
      <c r="G9973" s="229">
        <v>1.8000000000000002E-2</v>
      </c>
    </row>
    <row r="9974" spans="1:7" x14ac:dyDescent="0.25">
      <c r="A9974" s="160" t="s">
        <v>11428</v>
      </c>
      <c r="B9974" s="160" t="s">
        <v>11435</v>
      </c>
      <c r="E9974" s="227">
        <v>43312</v>
      </c>
      <c r="F9974" s="228">
        <v>12095545.58</v>
      </c>
      <c r="G9974" s="229">
        <v>1.8000000000000002E-2</v>
      </c>
    </row>
    <row r="9975" spans="1:7" x14ac:dyDescent="0.25">
      <c r="A9975" s="160" t="s">
        <v>11428</v>
      </c>
      <c r="B9975" s="160" t="s">
        <v>11436</v>
      </c>
      <c r="E9975" s="227">
        <v>43343</v>
      </c>
      <c r="F9975" s="228">
        <v>12095545.58</v>
      </c>
      <c r="G9975" s="229">
        <v>1.8000000000000002E-2</v>
      </c>
    </row>
    <row r="9976" spans="1:7" x14ac:dyDescent="0.25">
      <c r="A9976" s="160" t="s">
        <v>11428</v>
      </c>
      <c r="B9976" s="160" t="s">
        <v>11437</v>
      </c>
      <c r="E9976" s="227">
        <v>43373</v>
      </c>
      <c r="F9976" s="228">
        <v>12095545.58</v>
      </c>
      <c r="G9976" s="229">
        <v>1.8000000000000002E-2</v>
      </c>
    </row>
    <row r="9977" spans="1:7" x14ac:dyDescent="0.25">
      <c r="A9977" s="160" t="s">
        <v>11428</v>
      </c>
      <c r="B9977" s="160" t="s">
        <v>11438</v>
      </c>
      <c r="E9977" s="227">
        <v>43404</v>
      </c>
      <c r="F9977" s="228">
        <v>12802814.359999999</v>
      </c>
      <c r="G9977" s="229">
        <v>1.8000000000000002E-2</v>
      </c>
    </row>
    <row r="9978" spans="1:7" x14ac:dyDescent="0.25">
      <c r="A9978" s="160" t="s">
        <v>11428</v>
      </c>
      <c r="B9978" s="160" t="s">
        <v>11439</v>
      </c>
      <c r="E9978" s="227">
        <v>43434</v>
      </c>
      <c r="F9978" s="228">
        <v>13523045.369999999</v>
      </c>
      <c r="G9978" s="229">
        <v>1.8000000000000002E-2</v>
      </c>
    </row>
    <row r="9979" spans="1:7" x14ac:dyDescent="0.25">
      <c r="A9979" s="160" t="s">
        <v>11428</v>
      </c>
      <c r="B9979" s="160" t="s">
        <v>11440</v>
      </c>
      <c r="E9979" s="227">
        <v>43465</v>
      </c>
      <c r="F9979" s="228">
        <v>13536946.49</v>
      </c>
      <c r="G9979" s="229">
        <v>1.8000000000000002E-2</v>
      </c>
    </row>
    <row r="9980" spans="1:7" x14ac:dyDescent="0.25">
      <c r="A9980" s="160" t="s">
        <v>11441</v>
      </c>
      <c r="B9980" s="160" t="s">
        <v>11442</v>
      </c>
      <c r="E9980" s="227">
        <v>43131</v>
      </c>
      <c r="F9980" s="228">
        <v>1757701.36</v>
      </c>
      <c r="G9980" s="229">
        <v>1.49E-2</v>
      </c>
    </row>
    <row r="9981" spans="1:7" x14ac:dyDescent="0.25">
      <c r="A9981" s="160" t="s">
        <v>11441</v>
      </c>
      <c r="B9981" s="160" t="s">
        <v>11443</v>
      </c>
      <c r="E9981" s="227">
        <v>43159</v>
      </c>
      <c r="F9981" s="228">
        <v>1757701.36</v>
      </c>
      <c r="G9981" s="229">
        <v>1.49E-2</v>
      </c>
    </row>
    <row r="9982" spans="1:7" x14ac:dyDescent="0.25">
      <c r="A9982" s="160" t="s">
        <v>11441</v>
      </c>
      <c r="B9982" s="160" t="s">
        <v>11444</v>
      </c>
      <c r="E9982" s="227">
        <v>43190</v>
      </c>
      <c r="F9982" s="228">
        <v>1757701.36</v>
      </c>
      <c r="G9982" s="229">
        <v>1.49E-2</v>
      </c>
    </row>
    <row r="9983" spans="1:7" x14ac:dyDescent="0.25">
      <c r="A9983" s="160" t="s">
        <v>11441</v>
      </c>
      <c r="B9983" s="160" t="s">
        <v>11445</v>
      </c>
      <c r="E9983" s="227">
        <v>43220</v>
      </c>
      <c r="F9983" s="228">
        <v>1757701.36</v>
      </c>
      <c r="G9983" s="229">
        <v>1.49E-2</v>
      </c>
    </row>
    <row r="9984" spans="1:7" x14ac:dyDescent="0.25">
      <c r="A9984" s="160" t="s">
        <v>11441</v>
      </c>
      <c r="B9984" s="160" t="s">
        <v>11446</v>
      </c>
      <c r="E9984" s="227">
        <v>43251</v>
      </c>
      <c r="F9984" s="228">
        <v>1757701.36</v>
      </c>
      <c r="G9984" s="229">
        <v>1.49E-2</v>
      </c>
    </row>
    <row r="9985" spans="1:7" x14ac:dyDescent="0.25">
      <c r="A9985" s="160" t="s">
        <v>11441</v>
      </c>
      <c r="B9985" s="160" t="s">
        <v>11447</v>
      </c>
      <c r="E9985" s="227">
        <v>43281</v>
      </c>
      <c r="F9985" s="228">
        <v>1757701.36</v>
      </c>
      <c r="G9985" s="229">
        <v>1.49E-2</v>
      </c>
    </row>
    <row r="9986" spans="1:7" x14ac:dyDescent="0.25">
      <c r="A9986" s="160" t="s">
        <v>11441</v>
      </c>
      <c r="B9986" s="160" t="s">
        <v>11448</v>
      </c>
      <c r="E9986" s="227">
        <v>43312</v>
      </c>
      <c r="F9986" s="228">
        <v>1757701.36</v>
      </c>
      <c r="G9986" s="229">
        <v>1.49E-2</v>
      </c>
    </row>
    <row r="9987" spans="1:7" x14ac:dyDescent="0.25">
      <c r="A9987" s="160" t="s">
        <v>11441</v>
      </c>
      <c r="B9987" s="160" t="s">
        <v>11449</v>
      </c>
      <c r="E9987" s="227">
        <v>43343</v>
      </c>
      <c r="F9987" s="228">
        <v>1757701.36</v>
      </c>
      <c r="G9987" s="229">
        <v>1.49E-2</v>
      </c>
    </row>
    <row r="9988" spans="1:7" x14ac:dyDescent="0.25">
      <c r="A9988" s="160" t="s">
        <v>11441</v>
      </c>
      <c r="B9988" s="160" t="s">
        <v>11450</v>
      </c>
      <c r="E9988" s="227">
        <v>43373</v>
      </c>
      <c r="F9988" s="228">
        <v>1757701.36</v>
      </c>
      <c r="G9988" s="229">
        <v>1.49E-2</v>
      </c>
    </row>
    <row r="9989" spans="1:7" x14ac:dyDescent="0.25">
      <c r="A9989" s="160" t="s">
        <v>11441</v>
      </c>
      <c r="B9989" s="160" t="s">
        <v>11451</v>
      </c>
      <c r="E9989" s="227">
        <v>43404</v>
      </c>
      <c r="F9989" s="228">
        <v>1757701.36</v>
      </c>
      <c r="G9989" s="229">
        <v>1.49E-2</v>
      </c>
    </row>
    <row r="9990" spans="1:7" x14ac:dyDescent="0.25">
      <c r="A9990" s="160" t="s">
        <v>11441</v>
      </c>
      <c r="B9990" s="160" t="s">
        <v>11452</v>
      </c>
      <c r="E9990" s="227">
        <v>43434</v>
      </c>
      <c r="F9990" s="228">
        <v>1757701.36</v>
      </c>
      <c r="G9990" s="229">
        <v>1.49E-2</v>
      </c>
    </row>
    <row r="9991" spans="1:7" x14ac:dyDescent="0.25">
      <c r="A9991" s="160" t="s">
        <v>11441</v>
      </c>
      <c r="B9991" s="160" t="s">
        <v>11453</v>
      </c>
      <c r="E9991" s="227">
        <v>43465</v>
      </c>
      <c r="F9991" s="228">
        <v>1757701.36</v>
      </c>
      <c r="G9991" s="229">
        <v>1.49E-2</v>
      </c>
    </row>
    <row r="9992" spans="1:7" x14ac:dyDescent="0.25">
      <c r="A9992" s="160" t="s">
        <v>11454</v>
      </c>
      <c r="B9992" s="160" t="s">
        <v>11455</v>
      </c>
      <c r="E9992" s="227">
        <v>43131</v>
      </c>
      <c r="F9992" s="228">
        <v>4185430.83</v>
      </c>
      <c r="G9992" s="229">
        <v>1.8800000000000001E-2</v>
      </c>
    </row>
    <row r="9993" spans="1:7" x14ac:dyDescent="0.25">
      <c r="A9993" s="160" t="s">
        <v>11454</v>
      </c>
      <c r="B9993" s="160" t="s">
        <v>11456</v>
      </c>
      <c r="E9993" s="227">
        <v>43159</v>
      </c>
      <c r="F9993" s="228">
        <v>4185430.83</v>
      </c>
      <c r="G9993" s="229">
        <v>1.8800000000000001E-2</v>
      </c>
    </row>
    <row r="9994" spans="1:7" x14ac:dyDescent="0.25">
      <c r="A9994" s="160" t="s">
        <v>11454</v>
      </c>
      <c r="B9994" s="160" t="s">
        <v>11457</v>
      </c>
      <c r="E9994" s="227">
        <v>43190</v>
      </c>
      <c r="F9994" s="228">
        <v>4185430.83</v>
      </c>
      <c r="G9994" s="229">
        <v>1.8800000000000001E-2</v>
      </c>
    </row>
    <row r="9995" spans="1:7" x14ac:dyDescent="0.25">
      <c r="A9995" s="160" t="s">
        <v>11454</v>
      </c>
      <c r="B9995" s="160" t="s">
        <v>11458</v>
      </c>
      <c r="E9995" s="227">
        <v>43220</v>
      </c>
      <c r="F9995" s="228">
        <v>4185430.83</v>
      </c>
      <c r="G9995" s="229">
        <v>1.8800000000000001E-2</v>
      </c>
    </row>
    <row r="9996" spans="1:7" x14ac:dyDescent="0.25">
      <c r="A9996" s="160" t="s">
        <v>11454</v>
      </c>
      <c r="B9996" s="160" t="s">
        <v>11459</v>
      </c>
      <c r="E9996" s="227">
        <v>43251</v>
      </c>
      <c r="F9996" s="228">
        <v>4185430.83</v>
      </c>
      <c r="G9996" s="229">
        <v>1.8800000000000001E-2</v>
      </c>
    </row>
    <row r="9997" spans="1:7" x14ac:dyDescent="0.25">
      <c r="A9997" s="160" t="s">
        <v>11454</v>
      </c>
      <c r="B9997" s="160" t="s">
        <v>11460</v>
      </c>
      <c r="E9997" s="227">
        <v>43281</v>
      </c>
      <c r="F9997" s="228">
        <v>4185430.83</v>
      </c>
      <c r="G9997" s="229">
        <v>1.8800000000000001E-2</v>
      </c>
    </row>
    <row r="9998" spans="1:7" x14ac:dyDescent="0.25">
      <c r="A9998" s="160" t="s">
        <v>11454</v>
      </c>
      <c r="B9998" s="160" t="s">
        <v>11461</v>
      </c>
      <c r="E9998" s="227">
        <v>43312</v>
      </c>
      <c r="F9998" s="228">
        <v>4185430.83</v>
      </c>
      <c r="G9998" s="229">
        <v>1.8800000000000001E-2</v>
      </c>
    </row>
    <row r="9999" spans="1:7" x14ac:dyDescent="0.25">
      <c r="A9999" s="160" t="s">
        <v>11454</v>
      </c>
      <c r="B9999" s="160" t="s">
        <v>11462</v>
      </c>
      <c r="E9999" s="227">
        <v>43343</v>
      </c>
      <c r="F9999" s="228">
        <v>4185430.83</v>
      </c>
      <c r="G9999" s="229">
        <v>1.8800000000000001E-2</v>
      </c>
    </row>
    <row r="10000" spans="1:7" x14ac:dyDescent="0.25">
      <c r="A10000" s="160" t="s">
        <v>11454</v>
      </c>
      <c r="B10000" s="160" t="s">
        <v>11463</v>
      </c>
      <c r="E10000" s="227">
        <v>43373</v>
      </c>
      <c r="F10000" s="228">
        <v>4185430.83</v>
      </c>
      <c r="G10000" s="229">
        <v>1.8800000000000001E-2</v>
      </c>
    </row>
    <row r="10001" spans="1:7" x14ac:dyDescent="0.25">
      <c r="A10001" s="160" t="s">
        <v>11454</v>
      </c>
      <c r="B10001" s="160" t="s">
        <v>11464</v>
      </c>
      <c r="E10001" s="227">
        <v>43404</v>
      </c>
      <c r="F10001" s="228">
        <v>4185430.83</v>
      </c>
      <c r="G10001" s="229">
        <v>1.8800000000000001E-2</v>
      </c>
    </row>
    <row r="10002" spans="1:7" x14ac:dyDescent="0.25">
      <c r="A10002" s="160" t="s">
        <v>11454</v>
      </c>
      <c r="B10002" s="160" t="s">
        <v>11465</v>
      </c>
      <c r="E10002" s="227">
        <v>43434</v>
      </c>
      <c r="F10002" s="228">
        <v>4185430.83</v>
      </c>
      <c r="G10002" s="229">
        <v>1.8800000000000001E-2</v>
      </c>
    </row>
    <row r="10003" spans="1:7" x14ac:dyDescent="0.25">
      <c r="A10003" s="160" t="s">
        <v>11454</v>
      </c>
      <c r="B10003" s="160" t="s">
        <v>11466</v>
      </c>
      <c r="E10003" s="227">
        <v>43465</v>
      </c>
      <c r="F10003" s="228">
        <v>4185430.83</v>
      </c>
      <c r="G10003" s="229">
        <v>1.8800000000000001E-2</v>
      </c>
    </row>
    <row r="10004" spans="1:7" x14ac:dyDescent="0.25">
      <c r="A10004" s="160" t="s">
        <v>11467</v>
      </c>
      <c r="B10004" s="160" t="s">
        <v>11468</v>
      </c>
      <c r="E10004" s="227">
        <v>43131</v>
      </c>
      <c r="F10004" s="228">
        <v>3152757.94</v>
      </c>
      <c r="G10004" s="229">
        <v>2.2499999999999999E-2</v>
      </c>
    </row>
    <row r="10005" spans="1:7" x14ac:dyDescent="0.25">
      <c r="A10005" s="160" t="s">
        <v>11467</v>
      </c>
      <c r="B10005" s="160" t="s">
        <v>11469</v>
      </c>
      <c r="E10005" s="227">
        <v>43159</v>
      </c>
      <c r="F10005" s="228">
        <v>3153548.18</v>
      </c>
      <c r="G10005" s="229">
        <v>2.2499999999999999E-2</v>
      </c>
    </row>
    <row r="10006" spans="1:7" x14ac:dyDescent="0.25">
      <c r="A10006" s="160" t="s">
        <v>11467</v>
      </c>
      <c r="B10006" s="160" t="s">
        <v>11470</v>
      </c>
      <c r="E10006" s="227">
        <v>43190</v>
      </c>
      <c r="F10006" s="228">
        <v>3153551.68</v>
      </c>
      <c r="G10006" s="229">
        <v>2.2499999999999999E-2</v>
      </c>
    </row>
    <row r="10007" spans="1:7" x14ac:dyDescent="0.25">
      <c r="A10007" s="160" t="s">
        <v>11467</v>
      </c>
      <c r="B10007" s="160" t="s">
        <v>11471</v>
      </c>
      <c r="E10007" s="227">
        <v>43220</v>
      </c>
      <c r="F10007" s="228">
        <v>3153551.68</v>
      </c>
      <c r="G10007" s="229">
        <v>2.2499999999999999E-2</v>
      </c>
    </row>
    <row r="10008" spans="1:7" x14ac:dyDescent="0.25">
      <c r="A10008" s="160" t="s">
        <v>11467</v>
      </c>
      <c r="B10008" s="160" t="s">
        <v>11472</v>
      </c>
      <c r="E10008" s="227">
        <v>43251</v>
      </c>
      <c r="F10008" s="228">
        <v>3153551.68</v>
      </c>
      <c r="G10008" s="229">
        <v>2.2499999999999999E-2</v>
      </c>
    </row>
    <row r="10009" spans="1:7" x14ac:dyDescent="0.25">
      <c r="A10009" s="160" t="s">
        <v>11467</v>
      </c>
      <c r="B10009" s="160" t="s">
        <v>11473</v>
      </c>
      <c r="E10009" s="227">
        <v>43281</v>
      </c>
      <c r="F10009" s="228">
        <v>3153551.68</v>
      </c>
      <c r="G10009" s="229">
        <v>2.2499999999999999E-2</v>
      </c>
    </row>
    <row r="10010" spans="1:7" x14ac:dyDescent="0.25">
      <c r="A10010" s="160" t="s">
        <v>11467</v>
      </c>
      <c r="B10010" s="160" t="s">
        <v>11474</v>
      </c>
      <c r="E10010" s="227">
        <v>43312</v>
      </c>
      <c r="F10010" s="228">
        <v>3153551.68</v>
      </c>
      <c r="G10010" s="229">
        <v>2.2499999999999999E-2</v>
      </c>
    </row>
    <row r="10011" spans="1:7" x14ac:dyDescent="0.25">
      <c r="A10011" s="160" t="s">
        <v>11467</v>
      </c>
      <c r="B10011" s="160" t="s">
        <v>11475</v>
      </c>
      <c r="E10011" s="227">
        <v>43343</v>
      </c>
      <c r="F10011" s="228">
        <v>3153551.68</v>
      </c>
      <c r="G10011" s="229">
        <v>2.2499999999999999E-2</v>
      </c>
    </row>
    <row r="10012" spans="1:7" x14ac:dyDescent="0.25">
      <c r="A10012" s="160" t="s">
        <v>11467</v>
      </c>
      <c r="B10012" s="160" t="s">
        <v>11476</v>
      </c>
      <c r="E10012" s="227">
        <v>43373</v>
      </c>
      <c r="F10012" s="228">
        <v>3153551.68</v>
      </c>
      <c r="G10012" s="229">
        <v>2.2499999999999999E-2</v>
      </c>
    </row>
    <row r="10013" spans="1:7" x14ac:dyDescent="0.25">
      <c r="A10013" s="160" t="s">
        <v>11467</v>
      </c>
      <c r="B10013" s="160" t="s">
        <v>11477</v>
      </c>
      <c r="E10013" s="227">
        <v>43404</v>
      </c>
      <c r="F10013" s="228">
        <v>3153551.68</v>
      </c>
      <c r="G10013" s="229">
        <v>2.2499999999999999E-2</v>
      </c>
    </row>
    <row r="10014" spans="1:7" x14ac:dyDescent="0.25">
      <c r="A10014" s="160" t="s">
        <v>11467</v>
      </c>
      <c r="B10014" s="160" t="s">
        <v>11478</v>
      </c>
      <c r="E10014" s="227">
        <v>43434</v>
      </c>
      <c r="F10014" s="228">
        <v>3153551.68</v>
      </c>
      <c r="G10014" s="229">
        <v>2.2499999999999999E-2</v>
      </c>
    </row>
    <row r="10015" spans="1:7" x14ac:dyDescent="0.25">
      <c r="A10015" s="160" t="s">
        <v>11467</v>
      </c>
      <c r="B10015" s="160" t="s">
        <v>11479</v>
      </c>
      <c r="E10015" s="227">
        <v>43465</v>
      </c>
      <c r="F10015" s="228">
        <v>3153551.68</v>
      </c>
      <c r="G10015" s="229">
        <v>2.2499999999999999E-2</v>
      </c>
    </row>
    <row r="10016" spans="1:7" x14ac:dyDescent="0.25">
      <c r="A10016" s="160" t="s">
        <v>11480</v>
      </c>
      <c r="B10016" s="160" t="s">
        <v>11481</v>
      </c>
      <c r="E10016" s="227">
        <v>43131</v>
      </c>
      <c r="F10016" s="228">
        <v>18575852.550000001</v>
      </c>
      <c r="G10016" s="229">
        <v>3.0599999999999999E-2</v>
      </c>
    </row>
    <row r="10017" spans="1:7" x14ac:dyDescent="0.25">
      <c r="A10017" s="160" t="s">
        <v>11480</v>
      </c>
      <c r="B10017" s="160" t="s">
        <v>11482</v>
      </c>
      <c r="E10017" s="227">
        <v>43159</v>
      </c>
      <c r="F10017" s="228">
        <v>18800538.98</v>
      </c>
      <c r="G10017" s="229">
        <v>3.0599999999999999E-2</v>
      </c>
    </row>
    <row r="10018" spans="1:7" x14ac:dyDescent="0.25">
      <c r="A10018" s="160" t="s">
        <v>11480</v>
      </c>
      <c r="B10018" s="160" t="s">
        <v>11483</v>
      </c>
      <c r="E10018" s="227">
        <v>43190</v>
      </c>
      <c r="F10018" s="228">
        <v>18814153.969999999</v>
      </c>
      <c r="G10018" s="229">
        <v>3.0599999999999999E-2</v>
      </c>
    </row>
    <row r="10019" spans="1:7" x14ac:dyDescent="0.25">
      <c r="A10019" s="160" t="s">
        <v>11480</v>
      </c>
      <c r="B10019" s="160" t="s">
        <v>11484</v>
      </c>
      <c r="E10019" s="227">
        <v>43220</v>
      </c>
      <c r="F10019" s="228">
        <v>18831245.77</v>
      </c>
      <c r="G10019" s="229">
        <v>3.0599999999999999E-2</v>
      </c>
    </row>
    <row r="10020" spans="1:7" x14ac:dyDescent="0.25">
      <c r="A10020" s="160" t="s">
        <v>11480</v>
      </c>
      <c r="B10020" s="160" t="s">
        <v>11485</v>
      </c>
      <c r="E10020" s="227">
        <v>43251</v>
      </c>
      <c r="F10020" s="228">
        <v>18829900.600000001</v>
      </c>
      <c r="G10020" s="229">
        <v>3.0599999999999999E-2</v>
      </c>
    </row>
    <row r="10021" spans="1:7" x14ac:dyDescent="0.25">
      <c r="A10021" s="160" t="s">
        <v>11480</v>
      </c>
      <c r="B10021" s="160" t="s">
        <v>11486</v>
      </c>
      <c r="E10021" s="227">
        <v>43281</v>
      </c>
      <c r="F10021" s="228">
        <v>18823289.09</v>
      </c>
      <c r="G10021" s="229">
        <v>3.0599999999999999E-2</v>
      </c>
    </row>
    <row r="10022" spans="1:7" x14ac:dyDescent="0.25">
      <c r="A10022" s="160" t="s">
        <v>11480</v>
      </c>
      <c r="B10022" s="160" t="s">
        <v>11487</v>
      </c>
      <c r="E10022" s="227">
        <v>43312</v>
      </c>
      <c r="F10022" s="228">
        <v>18823289.09</v>
      </c>
      <c r="G10022" s="229">
        <v>3.0599999999999999E-2</v>
      </c>
    </row>
    <row r="10023" spans="1:7" x14ac:dyDescent="0.25">
      <c r="A10023" s="160" t="s">
        <v>11480</v>
      </c>
      <c r="B10023" s="160" t="s">
        <v>11488</v>
      </c>
      <c r="E10023" s="227">
        <v>43343</v>
      </c>
      <c r="F10023" s="228">
        <v>18823289.09</v>
      </c>
      <c r="G10023" s="229">
        <v>3.0599999999999999E-2</v>
      </c>
    </row>
    <row r="10024" spans="1:7" x14ac:dyDescent="0.25">
      <c r="A10024" s="160" t="s">
        <v>11480</v>
      </c>
      <c r="B10024" s="160" t="s">
        <v>11489</v>
      </c>
      <c r="E10024" s="227">
        <v>43373</v>
      </c>
      <c r="F10024" s="228">
        <v>18823289.09</v>
      </c>
      <c r="G10024" s="229">
        <v>3.0599999999999999E-2</v>
      </c>
    </row>
    <row r="10025" spans="1:7" x14ac:dyDescent="0.25">
      <c r="A10025" s="160" t="s">
        <v>11480</v>
      </c>
      <c r="B10025" s="160" t="s">
        <v>11490</v>
      </c>
      <c r="E10025" s="227">
        <v>43404</v>
      </c>
      <c r="F10025" s="228">
        <v>18863166.859999999</v>
      </c>
      <c r="G10025" s="229">
        <v>3.0599999999999999E-2</v>
      </c>
    </row>
    <row r="10026" spans="1:7" x14ac:dyDescent="0.25">
      <c r="A10026" s="160" t="s">
        <v>11480</v>
      </c>
      <c r="B10026" s="160" t="s">
        <v>11491</v>
      </c>
      <c r="E10026" s="227">
        <v>43434</v>
      </c>
      <c r="F10026" s="228">
        <v>18903044.629999999</v>
      </c>
      <c r="G10026" s="229">
        <v>3.0599999999999999E-2</v>
      </c>
    </row>
    <row r="10027" spans="1:7" x14ac:dyDescent="0.25">
      <c r="A10027" s="160" t="s">
        <v>11480</v>
      </c>
      <c r="B10027" s="160" t="s">
        <v>11492</v>
      </c>
      <c r="E10027" s="227">
        <v>43465</v>
      </c>
      <c r="F10027" s="228">
        <v>18974904.399999999</v>
      </c>
      <c r="G10027" s="229">
        <v>3.0599999999999999E-2</v>
      </c>
    </row>
    <row r="10028" spans="1:7" x14ac:dyDescent="0.25">
      <c r="A10028" s="160" t="s">
        <v>11493</v>
      </c>
      <c r="B10028" s="160" t="s">
        <v>11494</v>
      </c>
      <c r="E10028" s="227">
        <v>43131</v>
      </c>
      <c r="F10028" s="228">
        <v>570995.1</v>
      </c>
      <c r="G10028" s="229">
        <v>4.2099999999999999E-2</v>
      </c>
    </row>
    <row r="10029" spans="1:7" x14ac:dyDescent="0.25">
      <c r="A10029" s="160" t="s">
        <v>11493</v>
      </c>
      <c r="B10029" s="160" t="s">
        <v>11495</v>
      </c>
      <c r="E10029" s="227">
        <v>43159</v>
      </c>
      <c r="F10029" s="228">
        <v>570995.1</v>
      </c>
      <c r="G10029" s="229">
        <v>4.2099999999999999E-2</v>
      </c>
    </row>
    <row r="10030" spans="1:7" x14ac:dyDescent="0.25">
      <c r="A10030" s="160" t="s">
        <v>11493</v>
      </c>
      <c r="B10030" s="160" t="s">
        <v>11496</v>
      </c>
      <c r="E10030" s="227">
        <v>43190</v>
      </c>
      <c r="F10030" s="228">
        <v>570995.1</v>
      </c>
      <c r="G10030" s="229">
        <v>4.2099999999999999E-2</v>
      </c>
    </row>
    <row r="10031" spans="1:7" x14ac:dyDescent="0.25">
      <c r="A10031" s="160" t="s">
        <v>11493</v>
      </c>
      <c r="B10031" s="160" t="s">
        <v>11497</v>
      </c>
      <c r="E10031" s="227">
        <v>43220</v>
      </c>
      <c r="F10031" s="228">
        <v>570995.1</v>
      </c>
      <c r="G10031" s="229">
        <v>4.2099999999999999E-2</v>
      </c>
    </row>
    <row r="10032" spans="1:7" x14ac:dyDescent="0.25">
      <c r="A10032" s="160" t="s">
        <v>11493</v>
      </c>
      <c r="B10032" s="160" t="s">
        <v>11498</v>
      </c>
      <c r="E10032" s="227">
        <v>43251</v>
      </c>
      <c r="F10032" s="228">
        <v>570995.1</v>
      </c>
      <c r="G10032" s="229">
        <v>4.2099999999999999E-2</v>
      </c>
    </row>
    <row r="10033" spans="1:7" x14ac:dyDescent="0.25">
      <c r="A10033" s="160" t="s">
        <v>11493</v>
      </c>
      <c r="B10033" s="160" t="s">
        <v>11499</v>
      </c>
      <c r="E10033" s="227">
        <v>43281</v>
      </c>
      <c r="F10033" s="228">
        <v>570995.1</v>
      </c>
      <c r="G10033" s="229">
        <v>4.2099999999999999E-2</v>
      </c>
    </row>
    <row r="10034" spans="1:7" x14ac:dyDescent="0.25">
      <c r="A10034" s="160" t="s">
        <v>11493</v>
      </c>
      <c r="B10034" s="160" t="s">
        <v>11500</v>
      </c>
      <c r="E10034" s="227">
        <v>43312</v>
      </c>
      <c r="F10034" s="228">
        <v>570995.1</v>
      </c>
      <c r="G10034" s="229">
        <v>4.2099999999999999E-2</v>
      </c>
    </row>
    <row r="10035" spans="1:7" x14ac:dyDescent="0.25">
      <c r="A10035" s="160" t="s">
        <v>11493</v>
      </c>
      <c r="B10035" s="160" t="s">
        <v>11501</v>
      </c>
      <c r="E10035" s="227">
        <v>43343</v>
      </c>
      <c r="F10035" s="228">
        <v>570995.1</v>
      </c>
      <c r="G10035" s="229">
        <v>4.2099999999999999E-2</v>
      </c>
    </row>
    <row r="10036" spans="1:7" x14ac:dyDescent="0.25">
      <c r="A10036" s="160" t="s">
        <v>11493</v>
      </c>
      <c r="B10036" s="160" t="s">
        <v>11502</v>
      </c>
      <c r="E10036" s="227">
        <v>43373</v>
      </c>
      <c r="F10036" s="228">
        <v>570995.1</v>
      </c>
      <c r="G10036" s="229">
        <v>4.2099999999999999E-2</v>
      </c>
    </row>
    <row r="10037" spans="1:7" x14ac:dyDescent="0.25">
      <c r="A10037" s="160" t="s">
        <v>11493</v>
      </c>
      <c r="B10037" s="160" t="s">
        <v>11503</v>
      </c>
      <c r="E10037" s="227">
        <v>43404</v>
      </c>
      <c r="F10037" s="228">
        <v>570995.1</v>
      </c>
      <c r="G10037" s="229">
        <v>4.2099999999999999E-2</v>
      </c>
    </row>
    <row r="10038" spans="1:7" x14ac:dyDescent="0.25">
      <c r="A10038" s="160" t="s">
        <v>11493</v>
      </c>
      <c r="B10038" s="160" t="s">
        <v>11504</v>
      </c>
      <c r="E10038" s="227">
        <v>43434</v>
      </c>
      <c r="F10038" s="228">
        <v>570995.1</v>
      </c>
      <c r="G10038" s="229">
        <v>4.2099999999999999E-2</v>
      </c>
    </row>
    <row r="10039" spans="1:7" x14ac:dyDescent="0.25">
      <c r="A10039" s="160" t="s">
        <v>11493</v>
      </c>
      <c r="B10039" s="160" t="s">
        <v>11505</v>
      </c>
      <c r="E10039" s="227">
        <v>43465</v>
      </c>
      <c r="F10039" s="228">
        <v>570995.1</v>
      </c>
      <c r="G10039" s="229">
        <v>4.2099999999999999E-2</v>
      </c>
    </row>
    <row r="10040" spans="1:7" x14ac:dyDescent="0.25">
      <c r="A10040" s="160" t="s">
        <v>11506</v>
      </c>
      <c r="B10040" s="160" t="s">
        <v>11507</v>
      </c>
      <c r="E10040" s="227">
        <v>43131</v>
      </c>
      <c r="F10040" s="228">
        <v>2671474.79</v>
      </c>
      <c r="G10040" s="229">
        <v>2.7299999999999998E-2</v>
      </c>
    </row>
    <row r="10041" spans="1:7" x14ac:dyDescent="0.25">
      <c r="A10041" s="160" t="s">
        <v>11506</v>
      </c>
      <c r="B10041" s="160" t="s">
        <v>11508</v>
      </c>
      <c r="E10041" s="227">
        <v>43159</v>
      </c>
      <c r="F10041" s="228">
        <v>2680302.81</v>
      </c>
      <c r="G10041" s="229">
        <v>2.7299999999999998E-2</v>
      </c>
    </row>
    <row r="10042" spans="1:7" x14ac:dyDescent="0.25">
      <c r="A10042" s="160" t="s">
        <v>11506</v>
      </c>
      <c r="B10042" s="160" t="s">
        <v>11509</v>
      </c>
      <c r="E10042" s="227">
        <v>43190</v>
      </c>
      <c r="F10042" s="228">
        <v>2680302.81</v>
      </c>
      <c r="G10042" s="229">
        <v>2.7299999999999998E-2</v>
      </c>
    </row>
    <row r="10043" spans="1:7" x14ac:dyDescent="0.25">
      <c r="A10043" s="160" t="s">
        <v>11506</v>
      </c>
      <c r="B10043" s="160" t="s">
        <v>11510</v>
      </c>
      <c r="E10043" s="227">
        <v>43220</v>
      </c>
      <c r="F10043" s="228">
        <v>2680115.64</v>
      </c>
      <c r="G10043" s="229">
        <v>2.7299999999999998E-2</v>
      </c>
    </row>
    <row r="10044" spans="1:7" x14ac:dyDescent="0.25">
      <c r="A10044" s="160" t="s">
        <v>11506</v>
      </c>
      <c r="B10044" s="160" t="s">
        <v>11511</v>
      </c>
      <c r="E10044" s="227">
        <v>43251</v>
      </c>
      <c r="F10044" s="228">
        <v>2679928.46</v>
      </c>
      <c r="G10044" s="229">
        <v>2.7299999999999998E-2</v>
      </c>
    </row>
    <row r="10045" spans="1:7" x14ac:dyDescent="0.25">
      <c r="A10045" s="160" t="s">
        <v>11506</v>
      </c>
      <c r="B10045" s="160" t="s">
        <v>11512</v>
      </c>
      <c r="E10045" s="227">
        <v>43281</v>
      </c>
      <c r="F10045" s="228">
        <v>2679928.46</v>
      </c>
      <c r="G10045" s="229">
        <v>2.7299999999999998E-2</v>
      </c>
    </row>
    <row r="10046" spans="1:7" x14ac:dyDescent="0.25">
      <c r="A10046" s="160" t="s">
        <v>11506</v>
      </c>
      <c r="B10046" s="160" t="s">
        <v>11513</v>
      </c>
      <c r="E10046" s="227">
        <v>43312</v>
      </c>
      <c r="F10046" s="228">
        <v>2679928.46</v>
      </c>
      <c r="G10046" s="229">
        <v>2.7299999999999998E-2</v>
      </c>
    </row>
    <row r="10047" spans="1:7" x14ac:dyDescent="0.25">
      <c r="A10047" s="160" t="s">
        <v>11506</v>
      </c>
      <c r="B10047" s="160" t="s">
        <v>11514</v>
      </c>
      <c r="E10047" s="227">
        <v>43343</v>
      </c>
      <c r="F10047" s="228">
        <v>2679928.46</v>
      </c>
      <c r="G10047" s="229">
        <v>2.7299999999999998E-2</v>
      </c>
    </row>
    <row r="10048" spans="1:7" x14ac:dyDescent="0.25">
      <c r="A10048" s="160" t="s">
        <v>11506</v>
      </c>
      <c r="B10048" s="160" t="s">
        <v>11515</v>
      </c>
      <c r="E10048" s="227">
        <v>43373</v>
      </c>
      <c r="F10048" s="228">
        <v>2679928.46</v>
      </c>
      <c r="G10048" s="229">
        <v>2.7299999999999998E-2</v>
      </c>
    </row>
    <row r="10049" spans="1:7" x14ac:dyDescent="0.25">
      <c r="A10049" s="160" t="s">
        <v>11506</v>
      </c>
      <c r="B10049" s="160" t="s">
        <v>11516</v>
      </c>
      <c r="E10049" s="227">
        <v>43404</v>
      </c>
      <c r="F10049" s="228">
        <v>2746649.04</v>
      </c>
      <c r="G10049" s="229">
        <v>2.7299999999999998E-2</v>
      </c>
    </row>
    <row r="10050" spans="1:7" x14ac:dyDescent="0.25">
      <c r="A10050" s="160" t="s">
        <v>11506</v>
      </c>
      <c r="B10050" s="160" t="s">
        <v>11517</v>
      </c>
      <c r="E10050" s="227">
        <v>43434</v>
      </c>
      <c r="F10050" s="228">
        <v>2814560.29</v>
      </c>
      <c r="G10050" s="229">
        <v>2.7299999999999998E-2</v>
      </c>
    </row>
    <row r="10051" spans="1:7" x14ac:dyDescent="0.25">
      <c r="A10051" s="160" t="s">
        <v>11506</v>
      </c>
      <c r="B10051" s="160" t="s">
        <v>11518</v>
      </c>
      <c r="E10051" s="227">
        <v>43465</v>
      </c>
      <c r="F10051" s="228">
        <v>2820592.13</v>
      </c>
      <c r="G10051" s="229">
        <v>2.7299999999999998E-2</v>
      </c>
    </row>
    <row r="10052" spans="1:7" x14ac:dyDescent="0.25">
      <c r="A10052" s="160" t="s">
        <v>11519</v>
      </c>
      <c r="B10052" s="160" t="s">
        <v>11520</v>
      </c>
      <c r="E10052" s="227">
        <v>43131</v>
      </c>
      <c r="F10052" s="228">
        <v>405791.83</v>
      </c>
      <c r="G10052" s="229">
        <v>5.2400000000000002E-2</v>
      </c>
    </row>
    <row r="10053" spans="1:7" x14ac:dyDescent="0.25">
      <c r="A10053" s="160" t="s">
        <v>11519</v>
      </c>
      <c r="B10053" s="160" t="s">
        <v>11521</v>
      </c>
      <c r="E10053" s="227">
        <v>43159</v>
      </c>
      <c r="F10053" s="228">
        <v>405791.83</v>
      </c>
      <c r="G10053" s="229">
        <v>5.2400000000000002E-2</v>
      </c>
    </row>
    <row r="10054" spans="1:7" x14ac:dyDescent="0.25">
      <c r="A10054" s="160" t="s">
        <v>11519</v>
      </c>
      <c r="B10054" s="160" t="s">
        <v>11522</v>
      </c>
      <c r="E10054" s="227">
        <v>43190</v>
      </c>
      <c r="F10054" s="228">
        <v>405791.83</v>
      </c>
      <c r="G10054" s="229">
        <v>5.2400000000000002E-2</v>
      </c>
    </row>
    <row r="10055" spans="1:7" x14ac:dyDescent="0.25">
      <c r="A10055" s="160" t="s">
        <v>11519</v>
      </c>
      <c r="B10055" s="160" t="s">
        <v>11523</v>
      </c>
      <c r="E10055" s="227">
        <v>43220</v>
      </c>
      <c r="F10055" s="228">
        <v>405791.83</v>
      </c>
      <c r="G10055" s="229">
        <v>5.2400000000000002E-2</v>
      </c>
    </row>
    <row r="10056" spans="1:7" x14ac:dyDescent="0.25">
      <c r="A10056" s="160" t="s">
        <v>11519</v>
      </c>
      <c r="B10056" s="160" t="s">
        <v>11524</v>
      </c>
      <c r="E10056" s="227">
        <v>43251</v>
      </c>
      <c r="F10056" s="228">
        <v>405791.83</v>
      </c>
      <c r="G10056" s="229">
        <v>5.2400000000000002E-2</v>
      </c>
    </row>
    <row r="10057" spans="1:7" x14ac:dyDescent="0.25">
      <c r="A10057" s="160" t="s">
        <v>11519</v>
      </c>
      <c r="B10057" s="160" t="s">
        <v>11525</v>
      </c>
      <c r="E10057" s="227">
        <v>43281</v>
      </c>
      <c r="F10057" s="228">
        <v>411059.8</v>
      </c>
      <c r="G10057" s="229">
        <v>5.2400000000000002E-2</v>
      </c>
    </row>
    <row r="10058" spans="1:7" x14ac:dyDescent="0.25">
      <c r="A10058" s="160" t="s">
        <v>11519</v>
      </c>
      <c r="B10058" s="160" t="s">
        <v>11526</v>
      </c>
      <c r="E10058" s="227">
        <v>43312</v>
      </c>
      <c r="F10058" s="228">
        <v>416327.76</v>
      </c>
      <c r="G10058" s="229">
        <v>5.2400000000000002E-2</v>
      </c>
    </row>
    <row r="10059" spans="1:7" x14ac:dyDescent="0.25">
      <c r="A10059" s="160" t="s">
        <v>11519</v>
      </c>
      <c r="B10059" s="160" t="s">
        <v>11527</v>
      </c>
      <c r="E10059" s="227">
        <v>43343</v>
      </c>
      <c r="F10059" s="228">
        <v>416327.76</v>
      </c>
      <c r="G10059" s="229">
        <v>5.2400000000000002E-2</v>
      </c>
    </row>
    <row r="10060" spans="1:7" x14ac:dyDescent="0.25">
      <c r="A10060" s="160" t="s">
        <v>11519</v>
      </c>
      <c r="B10060" s="160" t="s">
        <v>11528</v>
      </c>
      <c r="E10060" s="227">
        <v>43373</v>
      </c>
      <c r="F10060" s="228">
        <v>401954.92</v>
      </c>
      <c r="G10060" s="229">
        <v>5.2400000000000002E-2</v>
      </c>
    </row>
    <row r="10061" spans="1:7" x14ac:dyDescent="0.25">
      <c r="A10061" s="160" t="s">
        <v>11519</v>
      </c>
      <c r="B10061" s="160" t="s">
        <v>11529</v>
      </c>
      <c r="E10061" s="227">
        <v>43404</v>
      </c>
      <c r="F10061" s="228">
        <v>404848.08</v>
      </c>
      <c r="G10061" s="229">
        <v>5.2400000000000002E-2</v>
      </c>
    </row>
    <row r="10062" spans="1:7" x14ac:dyDescent="0.25">
      <c r="A10062" s="160" t="s">
        <v>11519</v>
      </c>
      <c r="B10062" s="160" t="s">
        <v>11530</v>
      </c>
      <c r="E10062" s="227">
        <v>43434</v>
      </c>
      <c r="F10062" s="228">
        <v>422114.09</v>
      </c>
      <c r="G10062" s="229">
        <v>5.2400000000000002E-2</v>
      </c>
    </row>
    <row r="10063" spans="1:7" x14ac:dyDescent="0.25">
      <c r="A10063" s="160" t="s">
        <v>11519</v>
      </c>
      <c r="B10063" s="160" t="s">
        <v>11531</v>
      </c>
      <c r="E10063" s="227">
        <v>43465</v>
      </c>
      <c r="F10063" s="228">
        <v>422114.09</v>
      </c>
      <c r="G10063" s="229">
        <v>5.2400000000000002E-2</v>
      </c>
    </row>
    <row r="10064" spans="1:7" x14ac:dyDescent="0.25">
      <c r="A10064" s="160" t="s">
        <v>11532</v>
      </c>
      <c r="B10064" s="160" t="s">
        <v>11533</v>
      </c>
      <c r="E10064" s="227">
        <v>43131</v>
      </c>
      <c r="F10064" s="228">
        <v>4155602.12</v>
      </c>
      <c r="G10064" s="229">
        <v>2.5000000000000001E-2</v>
      </c>
    </row>
    <row r="10065" spans="1:7" x14ac:dyDescent="0.25">
      <c r="A10065" s="160" t="s">
        <v>11532</v>
      </c>
      <c r="B10065" s="160" t="s">
        <v>11534</v>
      </c>
      <c r="E10065" s="227">
        <v>43159</v>
      </c>
      <c r="F10065" s="228">
        <v>4155602.12</v>
      </c>
      <c r="G10065" s="229">
        <v>2.5000000000000001E-2</v>
      </c>
    </row>
    <row r="10066" spans="1:7" x14ac:dyDescent="0.25">
      <c r="A10066" s="160" t="s">
        <v>11532</v>
      </c>
      <c r="B10066" s="160" t="s">
        <v>11535</v>
      </c>
      <c r="E10066" s="227">
        <v>43190</v>
      </c>
      <c r="F10066" s="228">
        <v>4155602.12</v>
      </c>
      <c r="G10066" s="229">
        <v>2.5000000000000001E-2</v>
      </c>
    </row>
    <row r="10067" spans="1:7" x14ac:dyDescent="0.25">
      <c r="A10067" s="160" t="s">
        <v>11532</v>
      </c>
      <c r="B10067" s="160" t="s">
        <v>11536</v>
      </c>
      <c r="E10067" s="227">
        <v>43220</v>
      </c>
      <c r="F10067" s="228">
        <v>4155602.12</v>
      </c>
      <c r="G10067" s="229">
        <v>2.5000000000000001E-2</v>
      </c>
    </row>
    <row r="10068" spans="1:7" x14ac:dyDescent="0.25">
      <c r="A10068" s="160" t="s">
        <v>11532</v>
      </c>
      <c r="B10068" s="160" t="s">
        <v>11537</v>
      </c>
      <c r="E10068" s="227">
        <v>43251</v>
      </c>
      <c r="F10068" s="228">
        <v>4155602.12</v>
      </c>
      <c r="G10068" s="229">
        <v>2.5000000000000001E-2</v>
      </c>
    </row>
    <row r="10069" spans="1:7" x14ac:dyDescent="0.25">
      <c r="A10069" s="160" t="s">
        <v>11532</v>
      </c>
      <c r="B10069" s="160" t="s">
        <v>11538</v>
      </c>
      <c r="E10069" s="227">
        <v>43281</v>
      </c>
      <c r="F10069" s="228">
        <v>4155602.12</v>
      </c>
      <c r="G10069" s="229">
        <v>2.5000000000000001E-2</v>
      </c>
    </row>
    <row r="10070" spans="1:7" x14ac:dyDescent="0.25">
      <c r="A10070" s="160" t="s">
        <v>11532</v>
      </c>
      <c r="B10070" s="160" t="s">
        <v>11539</v>
      </c>
      <c r="E10070" s="227">
        <v>43312</v>
      </c>
      <c r="F10070" s="228">
        <v>4155602.12</v>
      </c>
      <c r="G10070" s="229">
        <v>2.5000000000000001E-2</v>
      </c>
    </row>
    <row r="10071" spans="1:7" x14ac:dyDescent="0.25">
      <c r="A10071" s="160" t="s">
        <v>11532</v>
      </c>
      <c r="B10071" s="160" t="s">
        <v>11540</v>
      </c>
      <c r="E10071" s="227">
        <v>43343</v>
      </c>
      <c r="F10071" s="228">
        <v>4155602.12</v>
      </c>
      <c r="G10071" s="229">
        <v>2.5000000000000001E-2</v>
      </c>
    </row>
    <row r="10072" spans="1:7" x14ac:dyDescent="0.25">
      <c r="A10072" s="160" t="s">
        <v>11532</v>
      </c>
      <c r="B10072" s="160" t="s">
        <v>11541</v>
      </c>
      <c r="E10072" s="227">
        <v>43373</v>
      </c>
      <c r="F10072" s="228">
        <v>4155602.12</v>
      </c>
      <c r="G10072" s="229">
        <v>2.5000000000000001E-2</v>
      </c>
    </row>
    <row r="10073" spans="1:7" x14ac:dyDescent="0.25">
      <c r="A10073" s="160" t="s">
        <v>11532</v>
      </c>
      <c r="B10073" s="160" t="s">
        <v>11542</v>
      </c>
      <c r="E10073" s="227">
        <v>43404</v>
      </c>
      <c r="F10073" s="228">
        <v>4155602.12</v>
      </c>
      <c r="G10073" s="229">
        <v>2.5000000000000001E-2</v>
      </c>
    </row>
    <row r="10074" spans="1:7" x14ac:dyDescent="0.25">
      <c r="A10074" s="160" t="s">
        <v>11532</v>
      </c>
      <c r="B10074" s="160" t="s">
        <v>11543</v>
      </c>
      <c r="E10074" s="227">
        <v>43434</v>
      </c>
      <c r="F10074" s="228">
        <v>4155602.12</v>
      </c>
      <c r="G10074" s="229">
        <v>2.5000000000000001E-2</v>
      </c>
    </row>
    <row r="10075" spans="1:7" x14ac:dyDescent="0.25">
      <c r="A10075" s="160" t="s">
        <v>11532</v>
      </c>
      <c r="B10075" s="160" t="s">
        <v>11544</v>
      </c>
      <c r="E10075" s="227">
        <v>43465</v>
      </c>
      <c r="F10075" s="228">
        <v>4155602.12</v>
      </c>
      <c r="G10075" s="229">
        <v>2.5000000000000001E-2</v>
      </c>
    </row>
    <row r="10076" spans="1:7" x14ac:dyDescent="0.25">
      <c r="A10076" s="160" t="s">
        <v>11545</v>
      </c>
      <c r="B10076" s="160" t="s">
        <v>11546</v>
      </c>
      <c r="E10076" s="227">
        <v>43131</v>
      </c>
      <c r="F10076" s="228">
        <v>3683221.39</v>
      </c>
      <c r="G10076" s="229">
        <v>3.4799999999999998E-2</v>
      </c>
    </row>
    <row r="10077" spans="1:7" x14ac:dyDescent="0.25">
      <c r="A10077" s="160" t="s">
        <v>11545</v>
      </c>
      <c r="B10077" s="160" t="s">
        <v>11547</v>
      </c>
      <c r="E10077" s="227">
        <v>43159</v>
      </c>
      <c r="F10077" s="228">
        <v>3683221.39</v>
      </c>
      <c r="G10077" s="229">
        <v>3.4799999999999998E-2</v>
      </c>
    </row>
    <row r="10078" spans="1:7" x14ac:dyDescent="0.25">
      <c r="A10078" s="160" t="s">
        <v>11545</v>
      </c>
      <c r="B10078" s="160" t="s">
        <v>11548</v>
      </c>
      <c r="E10078" s="227">
        <v>43190</v>
      </c>
      <c r="F10078" s="228">
        <v>3683221.39</v>
      </c>
      <c r="G10078" s="229">
        <v>3.4799999999999998E-2</v>
      </c>
    </row>
    <row r="10079" spans="1:7" x14ac:dyDescent="0.25">
      <c r="A10079" s="160" t="s">
        <v>11545</v>
      </c>
      <c r="B10079" s="160" t="s">
        <v>11549</v>
      </c>
      <c r="E10079" s="227">
        <v>43220</v>
      </c>
      <c r="F10079" s="228">
        <v>3683221.39</v>
      </c>
      <c r="G10079" s="229">
        <v>3.4799999999999998E-2</v>
      </c>
    </row>
    <row r="10080" spans="1:7" x14ac:dyDescent="0.25">
      <c r="A10080" s="160" t="s">
        <v>11545</v>
      </c>
      <c r="B10080" s="160" t="s">
        <v>11550</v>
      </c>
      <c r="E10080" s="227">
        <v>43251</v>
      </c>
      <c r="F10080" s="228">
        <v>3683221.39</v>
      </c>
      <c r="G10080" s="229">
        <v>3.4799999999999998E-2</v>
      </c>
    </row>
    <row r="10081" spans="1:7" x14ac:dyDescent="0.25">
      <c r="A10081" s="160" t="s">
        <v>11545</v>
      </c>
      <c r="B10081" s="160" t="s">
        <v>11551</v>
      </c>
      <c r="E10081" s="227">
        <v>43281</v>
      </c>
      <c r="F10081" s="228">
        <v>3683221.39</v>
      </c>
      <c r="G10081" s="229">
        <v>3.4799999999999998E-2</v>
      </c>
    </row>
    <row r="10082" spans="1:7" x14ac:dyDescent="0.25">
      <c r="A10082" s="160" t="s">
        <v>11545</v>
      </c>
      <c r="B10082" s="160" t="s">
        <v>11552</v>
      </c>
      <c r="E10082" s="227">
        <v>43312</v>
      </c>
      <c r="F10082" s="228">
        <v>3683221.39</v>
      </c>
      <c r="G10082" s="229">
        <v>3.4799999999999998E-2</v>
      </c>
    </row>
    <row r="10083" spans="1:7" x14ac:dyDescent="0.25">
      <c r="A10083" s="160" t="s">
        <v>11545</v>
      </c>
      <c r="B10083" s="160" t="s">
        <v>11553</v>
      </c>
      <c r="E10083" s="227">
        <v>43343</v>
      </c>
      <c r="F10083" s="228">
        <v>3683221.39</v>
      </c>
      <c r="G10083" s="229">
        <v>3.4799999999999998E-2</v>
      </c>
    </row>
    <row r="10084" spans="1:7" x14ac:dyDescent="0.25">
      <c r="A10084" s="160" t="s">
        <v>11545</v>
      </c>
      <c r="B10084" s="160" t="s">
        <v>11554</v>
      </c>
      <c r="E10084" s="227">
        <v>43373</v>
      </c>
      <c r="F10084" s="228">
        <v>3683221.39</v>
      </c>
      <c r="G10084" s="229">
        <v>3.4799999999999998E-2</v>
      </c>
    </row>
    <row r="10085" spans="1:7" x14ac:dyDescent="0.25">
      <c r="A10085" s="160" t="s">
        <v>11545</v>
      </c>
      <c r="B10085" s="160" t="s">
        <v>11555</v>
      </c>
      <c r="E10085" s="227">
        <v>43404</v>
      </c>
      <c r="F10085" s="228">
        <v>3683221.39</v>
      </c>
      <c r="G10085" s="229">
        <v>3.4799999999999998E-2</v>
      </c>
    </row>
    <row r="10086" spans="1:7" x14ac:dyDescent="0.25">
      <c r="A10086" s="160" t="s">
        <v>11545</v>
      </c>
      <c r="B10086" s="160" t="s">
        <v>11556</v>
      </c>
      <c r="E10086" s="227">
        <v>43434</v>
      </c>
      <c r="F10086" s="228">
        <v>3683221.39</v>
      </c>
      <c r="G10086" s="229">
        <v>3.4799999999999998E-2</v>
      </c>
    </row>
    <row r="10087" spans="1:7" x14ac:dyDescent="0.25">
      <c r="A10087" s="160" t="s">
        <v>11545</v>
      </c>
      <c r="B10087" s="160" t="s">
        <v>11557</v>
      </c>
      <c r="E10087" s="227">
        <v>43465</v>
      </c>
      <c r="F10087" s="228">
        <v>3683221.39</v>
      </c>
      <c r="G10087" s="229">
        <v>3.4799999999999998E-2</v>
      </c>
    </row>
    <row r="10088" spans="1:7" x14ac:dyDescent="0.25">
      <c r="A10088" s="160" t="s">
        <v>11558</v>
      </c>
      <c r="B10088" s="160" t="s">
        <v>11559</v>
      </c>
      <c r="E10088" s="227">
        <v>43131</v>
      </c>
      <c r="F10088" s="228">
        <v>3984038.93</v>
      </c>
      <c r="G10088" s="229">
        <v>2.63E-2</v>
      </c>
    </row>
    <row r="10089" spans="1:7" x14ac:dyDescent="0.25">
      <c r="A10089" s="160" t="s">
        <v>11558</v>
      </c>
      <c r="B10089" s="160" t="s">
        <v>11560</v>
      </c>
      <c r="E10089" s="227">
        <v>43159</v>
      </c>
      <c r="F10089" s="228">
        <v>3984038.93</v>
      </c>
      <c r="G10089" s="229">
        <v>2.63E-2</v>
      </c>
    </row>
    <row r="10090" spans="1:7" x14ac:dyDescent="0.25">
      <c r="A10090" s="160" t="s">
        <v>11558</v>
      </c>
      <c r="B10090" s="160" t="s">
        <v>11561</v>
      </c>
      <c r="E10090" s="227">
        <v>43190</v>
      </c>
      <c r="F10090" s="228">
        <v>3984038.93</v>
      </c>
      <c r="G10090" s="229">
        <v>2.63E-2</v>
      </c>
    </row>
    <row r="10091" spans="1:7" x14ac:dyDescent="0.25">
      <c r="A10091" s="160" t="s">
        <v>11558</v>
      </c>
      <c r="B10091" s="160" t="s">
        <v>11562</v>
      </c>
      <c r="E10091" s="227">
        <v>43220</v>
      </c>
      <c r="F10091" s="228">
        <v>3984038.93</v>
      </c>
      <c r="G10091" s="229">
        <v>2.63E-2</v>
      </c>
    </row>
    <row r="10092" spans="1:7" x14ac:dyDescent="0.25">
      <c r="A10092" s="160" t="s">
        <v>11558</v>
      </c>
      <c r="B10092" s="160" t="s">
        <v>11563</v>
      </c>
      <c r="E10092" s="227">
        <v>43251</v>
      </c>
      <c r="F10092" s="228">
        <v>3984038.93</v>
      </c>
      <c r="G10092" s="229">
        <v>2.63E-2</v>
      </c>
    </row>
    <row r="10093" spans="1:7" x14ac:dyDescent="0.25">
      <c r="A10093" s="160" t="s">
        <v>11558</v>
      </c>
      <c r="B10093" s="160" t="s">
        <v>11564</v>
      </c>
      <c r="E10093" s="227">
        <v>43281</v>
      </c>
      <c r="F10093" s="228">
        <v>3984038.93</v>
      </c>
      <c r="G10093" s="229">
        <v>2.63E-2</v>
      </c>
    </row>
    <row r="10094" spans="1:7" x14ac:dyDescent="0.25">
      <c r="A10094" s="160" t="s">
        <v>11558</v>
      </c>
      <c r="B10094" s="160" t="s">
        <v>11565</v>
      </c>
      <c r="E10094" s="227">
        <v>43312</v>
      </c>
      <c r="F10094" s="228">
        <v>3984038.93</v>
      </c>
      <c r="G10094" s="229">
        <v>2.63E-2</v>
      </c>
    </row>
    <row r="10095" spans="1:7" x14ac:dyDescent="0.25">
      <c r="A10095" s="160" t="s">
        <v>11558</v>
      </c>
      <c r="B10095" s="160" t="s">
        <v>11566</v>
      </c>
      <c r="E10095" s="227">
        <v>43343</v>
      </c>
      <c r="F10095" s="228">
        <v>3984038.93</v>
      </c>
      <c r="G10095" s="229">
        <v>2.63E-2</v>
      </c>
    </row>
    <row r="10096" spans="1:7" x14ac:dyDescent="0.25">
      <c r="A10096" s="160" t="s">
        <v>11558</v>
      </c>
      <c r="B10096" s="160" t="s">
        <v>11567</v>
      </c>
      <c r="E10096" s="227">
        <v>43373</v>
      </c>
      <c r="F10096" s="228">
        <v>3984038.93</v>
      </c>
      <c r="G10096" s="229">
        <v>2.63E-2</v>
      </c>
    </row>
    <row r="10097" spans="1:7" x14ac:dyDescent="0.25">
      <c r="A10097" s="160" t="s">
        <v>11558</v>
      </c>
      <c r="B10097" s="160" t="s">
        <v>11568</v>
      </c>
      <c r="E10097" s="227">
        <v>43404</v>
      </c>
      <c r="F10097" s="228">
        <v>3984038.93</v>
      </c>
      <c r="G10097" s="229">
        <v>2.63E-2</v>
      </c>
    </row>
    <row r="10098" spans="1:7" x14ac:dyDescent="0.25">
      <c r="A10098" s="160" t="s">
        <v>11558</v>
      </c>
      <c r="B10098" s="160" t="s">
        <v>11569</v>
      </c>
      <c r="E10098" s="227">
        <v>43434</v>
      </c>
      <c r="F10098" s="228">
        <v>3984038.93</v>
      </c>
      <c r="G10098" s="229">
        <v>2.63E-2</v>
      </c>
    </row>
    <row r="10099" spans="1:7" x14ac:dyDescent="0.25">
      <c r="A10099" s="160" t="s">
        <v>11558</v>
      </c>
      <c r="B10099" s="160" t="s">
        <v>11570</v>
      </c>
      <c r="E10099" s="227">
        <v>43465</v>
      </c>
      <c r="F10099" s="228">
        <v>3984038.93</v>
      </c>
      <c r="G10099" s="229">
        <v>2.63E-2</v>
      </c>
    </row>
    <row r="10100" spans="1:7" x14ac:dyDescent="0.25">
      <c r="A10100" s="160" t="s">
        <v>11571</v>
      </c>
      <c r="B10100" s="160" t="s">
        <v>11572</v>
      </c>
      <c r="E10100" s="227">
        <v>43131</v>
      </c>
      <c r="F10100" s="228">
        <v>970580.63</v>
      </c>
      <c r="G10100" s="229">
        <v>2.3199999999999998E-2</v>
      </c>
    </row>
    <row r="10101" spans="1:7" x14ac:dyDescent="0.25">
      <c r="A10101" s="160" t="s">
        <v>11571</v>
      </c>
      <c r="B10101" s="160" t="s">
        <v>11573</v>
      </c>
      <c r="E10101" s="227">
        <v>43159</v>
      </c>
      <c r="F10101" s="228">
        <v>970580.63</v>
      </c>
      <c r="G10101" s="229">
        <v>2.3199999999999998E-2</v>
      </c>
    </row>
    <row r="10102" spans="1:7" x14ac:dyDescent="0.25">
      <c r="A10102" s="160" t="s">
        <v>11571</v>
      </c>
      <c r="B10102" s="160" t="s">
        <v>11574</v>
      </c>
      <c r="E10102" s="227">
        <v>43190</v>
      </c>
      <c r="F10102" s="228">
        <v>970580.63</v>
      </c>
      <c r="G10102" s="229">
        <v>2.3199999999999998E-2</v>
      </c>
    </row>
    <row r="10103" spans="1:7" x14ac:dyDescent="0.25">
      <c r="A10103" s="160" t="s">
        <v>11571</v>
      </c>
      <c r="B10103" s="160" t="s">
        <v>11575</v>
      </c>
      <c r="E10103" s="227">
        <v>43220</v>
      </c>
      <c r="F10103" s="228">
        <v>970580.63</v>
      </c>
      <c r="G10103" s="229">
        <v>2.3199999999999998E-2</v>
      </c>
    </row>
    <row r="10104" spans="1:7" x14ac:dyDescent="0.25">
      <c r="A10104" s="160" t="s">
        <v>11571</v>
      </c>
      <c r="B10104" s="160" t="s">
        <v>11576</v>
      </c>
      <c r="E10104" s="227">
        <v>43251</v>
      </c>
      <c r="F10104" s="228">
        <v>970580.63</v>
      </c>
      <c r="G10104" s="229">
        <v>2.3199999999999998E-2</v>
      </c>
    </row>
    <row r="10105" spans="1:7" x14ac:dyDescent="0.25">
      <c r="A10105" s="160" t="s">
        <v>11571</v>
      </c>
      <c r="B10105" s="160" t="s">
        <v>11577</v>
      </c>
      <c r="E10105" s="227">
        <v>43281</v>
      </c>
      <c r="F10105" s="228">
        <v>970580.63</v>
      </c>
      <c r="G10105" s="229">
        <v>2.3199999999999998E-2</v>
      </c>
    </row>
    <row r="10106" spans="1:7" x14ac:dyDescent="0.25">
      <c r="A10106" s="160" t="s">
        <v>11571</v>
      </c>
      <c r="B10106" s="160" t="s">
        <v>11578</v>
      </c>
      <c r="E10106" s="227">
        <v>43312</v>
      </c>
      <c r="F10106" s="228">
        <v>970580.63</v>
      </c>
      <c r="G10106" s="229">
        <v>2.3199999999999998E-2</v>
      </c>
    </row>
    <row r="10107" spans="1:7" x14ac:dyDescent="0.25">
      <c r="A10107" s="160" t="s">
        <v>11571</v>
      </c>
      <c r="B10107" s="160" t="s">
        <v>11579</v>
      </c>
      <c r="E10107" s="227">
        <v>43343</v>
      </c>
      <c r="F10107" s="228">
        <v>970580.63</v>
      </c>
      <c r="G10107" s="229">
        <v>2.3199999999999998E-2</v>
      </c>
    </row>
    <row r="10108" spans="1:7" x14ac:dyDescent="0.25">
      <c r="A10108" s="160" t="s">
        <v>11571</v>
      </c>
      <c r="B10108" s="160" t="s">
        <v>11580</v>
      </c>
      <c r="E10108" s="227">
        <v>43373</v>
      </c>
      <c r="F10108" s="228">
        <v>970580.63</v>
      </c>
      <c r="G10108" s="229">
        <v>2.3199999999999998E-2</v>
      </c>
    </row>
    <row r="10109" spans="1:7" x14ac:dyDescent="0.25">
      <c r="A10109" s="160" t="s">
        <v>11571</v>
      </c>
      <c r="B10109" s="160" t="s">
        <v>11581</v>
      </c>
      <c r="E10109" s="227">
        <v>43404</v>
      </c>
      <c r="F10109" s="228">
        <v>970580.63</v>
      </c>
      <c r="G10109" s="229">
        <v>2.3199999999999998E-2</v>
      </c>
    </row>
    <row r="10110" spans="1:7" x14ac:dyDescent="0.25">
      <c r="A10110" s="160" t="s">
        <v>11571</v>
      </c>
      <c r="B10110" s="160" t="s">
        <v>11582</v>
      </c>
      <c r="E10110" s="227">
        <v>43434</v>
      </c>
      <c r="F10110" s="228">
        <v>970580.63</v>
      </c>
      <c r="G10110" s="229">
        <v>2.3199999999999998E-2</v>
      </c>
    </row>
    <row r="10111" spans="1:7" x14ac:dyDescent="0.25">
      <c r="A10111" s="160" t="s">
        <v>11571</v>
      </c>
      <c r="B10111" s="160" t="s">
        <v>11583</v>
      </c>
      <c r="E10111" s="227">
        <v>43465</v>
      </c>
      <c r="F10111" s="228">
        <v>970580.63</v>
      </c>
      <c r="G10111" s="229">
        <v>2.3199999999999998E-2</v>
      </c>
    </row>
    <row r="10112" spans="1:7" x14ac:dyDescent="0.25">
      <c r="A10112" s="160" t="s">
        <v>11584</v>
      </c>
      <c r="B10112" s="160" t="s">
        <v>11585</v>
      </c>
      <c r="E10112" s="227">
        <v>43131</v>
      </c>
      <c r="F10112" s="228">
        <v>2671112.88</v>
      </c>
      <c r="G10112" s="229">
        <v>0</v>
      </c>
    </row>
    <row r="10113" spans="1:7" x14ac:dyDescent="0.25">
      <c r="A10113" s="160" t="s">
        <v>11584</v>
      </c>
      <c r="B10113" s="160" t="s">
        <v>11586</v>
      </c>
      <c r="E10113" s="227">
        <v>43159</v>
      </c>
      <c r="F10113" s="228">
        <v>2666942.7999999998</v>
      </c>
      <c r="G10113" s="229">
        <v>0</v>
      </c>
    </row>
    <row r="10114" spans="1:7" x14ac:dyDescent="0.25">
      <c r="A10114" s="160" t="s">
        <v>11584</v>
      </c>
      <c r="B10114" s="160" t="s">
        <v>11587</v>
      </c>
      <c r="E10114" s="227">
        <v>43190</v>
      </c>
      <c r="F10114" s="228">
        <v>2844098.98</v>
      </c>
      <c r="G10114" s="229">
        <v>0</v>
      </c>
    </row>
    <row r="10115" spans="1:7" x14ac:dyDescent="0.25">
      <c r="A10115" s="160" t="s">
        <v>11584</v>
      </c>
      <c r="B10115" s="160" t="s">
        <v>11588</v>
      </c>
      <c r="E10115" s="227">
        <v>43220</v>
      </c>
      <c r="F10115" s="228">
        <v>3021255.15</v>
      </c>
      <c r="G10115" s="229">
        <v>0</v>
      </c>
    </row>
    <row r="10116" spans="1:7" x14ac:dyDescent="0.25">
      <c r="A10116" s="160" t="s">
        <v>11584</v>
      </c>
      <c r="B10116" s="160" t="s">
        <v>11589</v>
      </c>
      <c r="E10116" s="227">
        <v>43251</v>
      </c>
      <c r="F10116" s="228">
        <v>3021255.15</v>
      </c>
      <c r="G10116" s="229">
        <v>0</v>
      </c>
    </row>
    <row r="10117" spans="1:7" x14ac:dyDescent="0.25">
      <c r="A10117" s="160" t="s">
        <v>11584</v>
      </c>
      <c r="B10117" s="160" t="s">
        <v>11590</v>
      </c>
      <c r="E10117" s="227">
        <v>43281</v>
      </c>
      <c r="F10117" s="228">
        <v>3090195.23</v>
      </c>
      <c r="G10117" s="229">
        <v>0</v>
      </c>
    </row>
    <row r="10118" spans="1:7" x14ac:dyDescent="0.25">
      <c r="A10118" s="160" t="s">
        <v>11584</v>
      </c>
      <c r="B10118" s="160" t="s">
        <v>11591</v>
      </c>
      <c r="E10118" s="227">
        <v>43312</v>
      </c>
      <c r="F10118" s="228">
        <v>3159135.31</v>
      </c>
      <c r="G10118" s="229">
        <v>0</v>
      </c>
    </row>
    <row r="10119" spans="1:7" x14ac:dyDescent="0.25">
      <c r="A10119" s="160" t="s">
        <v>11584</v>
      </c>
      <c r="B10119" s="160" t="s">
        <v>11592</v>
      </c>
      <c r="E10119" s="227">
        <v>43343</v>
      </c>
      <c r="F10119" s="228">
        <v>3159135.31</v>
      </c>
      <c r="G10119" s="229">
        <v>0</v>
      </c>
    </row>
    <row r="10120" spans="1:7" x14ac:dyDescent="0.25">
      <c r="A10120" s="160" t="s">
        <v>11584</v>
      </c>
      <c r="B10120" s="160" t="s">
        <v>11593</v>
      </c>
      <c r="E10120" s="227">
        <v>43373</v>
      </c>
      <c r="F10120" s="228">
        <v>3186032.62</v>
      </c>
      <c r="G10120" s="229">
        <v>0</v>
      </c>
    </row>
    <row r="10121" spans="1:7" x14ac:dyDescent="0.25">
      <c r="A10121" s="160" t="s">
        <v>11584</v>
      </c>
      <c r="B10121" s="160" t="s">
        <v>11594</v>
      </c>
      <c r="E10121" s="227">
        <v>43404</v>
      </c>
      <c r="F10121" s="228">
        <v>3212929.92</v>
      </c>
      <c r="G10121" s="229">
        <v>0</v>
      </c>
    </row>
    <row r="10122" spans="1:7" x14ac:dyDescent="0.25">
      <c r="A10122" s="160" t="s">
        <v>11584</v>
      </c>
      <c r="B10122" s="160" t="s">
        <v>11595</v>
      </c>
      <c r="E10122" s="227">
        <v>43434</v>
      </c>
      <c r="F10122" s="228">
        <v>3212929.92</v>
      </c>
      <c r="G10122" s="229">
        <v>0</v>
      </c>
    </row>
    <row r="10123" spans="1:7" x14ac:dyDescent="0.25">
      <c r="A10123" s="160" t="s">
        <v>11584</v>
      </c>
      <c r="B10123" s="160" t="s">
        <v>11596</v>
      </c>
      <c r="E10123" s="227">
        <v>43465</v>
      </c>
      <c r="F10123" s="228">
        <v>2429323.84</v>
      </c>
      <c r="G10123" s="229">
        <v>0</v>
      </c>
    </row>
    <row r="10124" spans="1:7" x14ac:dyDescent="0.25">
      <c r="A10124" s="160" t="s">
        <v>11597</v>
      </c>
      <c r="B10124" s="160" t="s">
        <v>11598</v>
      </c>
      <c r="E10124" s="227">
        <v>43131</v>
      </c>
      <c r="F10124" s="228">
        <v>5872610.5</v>
      </c>
      <c r="G10124" s="229">
        <v>1.5800000000000002E-2</v>
      </c>
    </row>
    <row r="10125" spans="1:7" x14ac:dyDescent="0.25">
      <c r="A10125" s="160" t="s">
        <v>11597</v>
      </c>
      <c r="B10125" s="160" t="s">
        <v>11599</v>
      </c>
      <c r="E10125" s="227">
        <v>43159</v>
      </c>
      <c r="F10125" s="228">
        <v>5872610.5</v>
      </c>
      <c r="G10125" s="229">
        <v>1.5800000000000002E-2</v>
      </c>
    </row>
    <row r="10126" spans="1:7" x14ac:dyDescent="0.25">
      <c r="A10126" s="160" t="s">
        <v>11597</v>
      </c>
      <c r="B10126" s="160" t="s">
        <v>11600</v>
      </c>
      <c r="E10126" s="227">
        <v>43190</v>
      </c>
      <c r="F10126" s="228">
        <v>5872610.5</v>
      </c>
      <c r="G10126" s="229">
        <v>1.5800000000000002E-2</v>
      </c>
    </row>
    <row r="10127" spans="1:7" x14ac:dyDescent="0.25">
      <c r="A10127" s="160" t="s">
        <v>11597</v>
      </c>
      <c r="B10127" s="160" t="s">
        <v>11601</v>
      </c>
      <c r="E10127" s="227">
        <v>43220</v>
      </c>
      <c r="F10127" s="228">
        <v>5872610.5</v>
      </c>
      <c r="G10127" s="229">
        <v>1.5800000000000002E-2</v>
      </c>
    </row>
    <row r="10128" spans="1:7" x14ac:dyDescent="0.25">
      <c r="A10128" s="160" t="s">
        <v>11597</v>
      </c>
      <c r="B10128" s="160" t="s">
        <v>11602</v>
      </c>
      <c r="E10128" s="227">
        <v>43251</v>
      </c>
      <c r="F10128" s="228">
        <v>5872610.5</v>
      </c>
      <c r="G10128" s="229">
        <v>1.5800000000000002E-2</v>
      </c>
    </row>
    <row r="10129" spans="1:7" x14ac:dyDescent="0.25">
      <c r="A10129" s="160" t="s">
        <v>11597</v>
      </c>
      <c r="B10129" s="160" t="s">
        <v>11603</v>
      </c>
      <c r="E10129" s="227">
        <v>43281</v>
      </c>
      <c r="F10129" s="228">
        <v>5872610.5</v>
      </c>
      <c r="G10129" s="229">
        <v>1.5800000000000002E-2</v>
      </c>
    </row>
    <row r="10130" spans="1:7" x14ac:dyDescent="0.25">
      <c r="A10130" s="160" t="s">
        <v>11597</v>
      </c>
      <c r="B10130" s="160" t="s">
        <v>11604</v>
      </c>
      <c r="E10130" s="227">
        <v>43312</v>
      </c>
      <c r="F10130" s="228">
        <v>5872610.5</v>
      </c>
      <c r="G10130" s="229">
        <v>1.5800000000000002E-2</v>
      </c>
    </row>
    <row r="10131" spans="1:7" x14ac:dyDescent="0.25">
      <c r="A10131" s="160" t="s">
        <v>11597</v>
      </c>
      <c r="B10131" s="160" t="s">
        <v>11605</v>
      </c>
      <c r="E10131" s="227">
        <v>43343</v>
      </c>
      <c r="F10131" s="228">
        <v>5872610.5</v>
      </c>
      <c r="G10131" s="229">
        <v>1.5800000000000002E-2</v>
      </c>
    </row>
    <row r="10132" spans="1:7" x14ac:dyDescent="0.25">
      <c r="A10132" s="160" t="s">
        <v>11597</v>
      </c>
      <c r="B10132" s="160" t="s">
        <v>11606</v>
      </c>
      <c r="E10132" s="227">
        <v>43373</v>
      </c>
      <c r="F10132" s="228">
        <v>5872610.5</v>
      </c>
      <c r="G10132" s="229">
        <v>1.5800000000000002E-2</v>
      </c>
    </row>
    <row r="10133" spans="1:7" x14ac:dyDescent="0.25">
      <c r="A10133" s="160" t="s">
        <v>11597</v>
      </c>
      <c r="B10133" s="160" t="s">
        <v>11607</v>
      </c>
      <c r="E10133" s="227">
        <v>43404</v>
      </c>
      <c r="F10133" s="228">
        <v>5872619.1500000004</v>
      </c>
      <c r="G10133" s="229">
        <v>1.5800000000000002E-2</v>
      </c>
    </row>
    <row r="10134" spans="1:7" x14ac:dyDescent="0.25">
      <c r="A10134" s="160" t="s">
        <v>11597</v>
      </c>
      <c r="B10134" s="160" t="s">
        <v>11608</v>
      </c>
      <c r="E10134" s="227">
        <v>43434</v>
      </c>
      <c r="F10134" s="228">
        <v>5872627.7999999998</v>
      </c>
      <c r="G10134" s="229">
        <v>1.5800000000000002E-2</v>
      </c>
    </row>
    <row r="10135" spans="1:7" x14ac:dyDescent="0.25">
      <c r="A10135" s="160" t="s">
        <v>11597</v>
      </c>
      <c r="B10135" s="160" t="s">
        <v>11609</v>
      </c>
      <c r="E10135" s="227">
        <v>43465</v>
      </c>
      <c r="F10135" s="228">
        <v>5872627.7999999998</v>
      </c>
      <c r="G10135" s="229">
        <v>1.5800000000000002E-2</v>
      </c>
    </row>
    <row r="10136" spans="1:7" x14ac:dyDescent="0.25">
      <c r="A10136" s="160" t="s">
        <v>11610</v>
      </c>
      <c r="B10136" s="160" t="s">
        <v>11611</v>
      </c>
      <c r="E10136" s="227">
        <v>43131</v>
      </c>
      <c r="F10136" s="228">
        <v>0</v>
      </c>
      <c r="G10136" s="229">
        <v>1.5800000000000002E-2</v>
      </c>
    </row>
    <row r="10137" spans="1:7" x14ac:dyDescent="0.25">
      <c r="A10137" s="160" t="s">
        <v>11610</v>
      </c>
      <c r="B10137" s="160" t="s">
        <v>11612</v>
      </c>
      <c r="E10137" s="227">
        <v>43159</v>
      </c>
      <c r="F10137" s="228">
        <v>0</v>
      </c>
      <c r="G10137" s="229">
        <v>1.5800000000000002E-2</v>
      </c>
    </row>
    <row r="10138" spans="1:7" x14ac:dyDescent="0.25">
      <c r="A10138" s="160" t="s">
        <v>11610</v>
      </c>
      <c r="B10138" s="160" t="s">
        <v>11613</v>
      </c>
      <c r="E10138" s="227">
        <v>43190</v>
      </c>
      <c r="F10138" s="228">
        <v>0</v>
      </c>
      <c r="G10138" s="229">
        <v>1.5800000000000002E-2</v>
      </c>
    </row>
    <row r="10139" spans="1:7" x14ac:dyDescent="0.25">
      <c r="A10139" s="160" t="s">
        <v>11610</v>
      </c>
      <c r="B10139" s="160" t="s">
        <v>11614</v>
      </c>
      <c r="E10139" s="227">
        <v>43220</v>
      </c>
      <c r="F10139" s="228">
        <v>0</v>
      </c>
      <c r="G10139" s="229">
        <v>1.5800000000000002E-2</v>
      </c>
    </row>
    <row r="10140" spans="1:7" x14ac:dyDescent="0.25">
      <c r="A10140" s="160" t="s">
        <v>11610</v>
      </c>
      <c r="B10140" s="160" t="s">
        <v>11615</v>
      </c>
      <c r="E10140" s="227">
        <v>43251</v>
      </c>
      <c r="F10140" s="228">
        <v>0</v>
      </c>
      <c r="G10140" s="229">
        <v>1.5800000000000002E-2</v>
      </c>
    </row>
    <row r="10141" spans="1:7" x14ac:dyDescent="0.25">
      <c r="A10141" s="160" t="s">
        <v>11610</v>
      </c>
      <c r="B10141" s="160" t="s">
        <v>11616</v>
      </c>
      <c r="E10141" s="227">
        <v>43281</v>
      </c>
      <c r="F10141" s="228">
        <v>0</v>
      </c>
      <c r="G10141" s="229">
        <v>1.5800000000000002E-2</v>
      </c>
    </row>
    <row r="10142" spans="1:7" x14ac:dyDescent="0.25">
      <c r="A10142" s="160" t="s">
        <v>11610</v>
      </c>
      <c r="B10142" s="160" t="s">
        <v>11617</v>
      </c>
      <c r="E10142" s="227">
        <v>43312</v>
      </c>
      <c r="F10142" s="228">
        <v>0</v>
      </c>
      <c r="G10142" s="229">
        <v>1.5800000000000002E-2</v>
      </c>
    </row>
    <row r="10143" spans="1:7" x14ac:dyDescent="0.25">
      <c r="A10143" s="160" t="s">
        <v>11610</v>
      </c>
      <c r="B10143" s="160" t="s">
        <v>11618</v>
      </c>
      <c r="E10143" s="227">
        <v>43343</v>
      </c>
      <c r="F10143" s="228">
        <v>0</v>
      </c>
      <c r="G10143" s="229">
        <v>1.5800000000000002E-2</v>
      </c>
    </row>
    <row r="10144" spans="1:7" x14ac:dyDescent="0.25">
      <c r="A10144" s="160" t="s">
        <v>11610</v>
      </c>
      <c r="B10144" s="160" t="s">
        <v>11619</v>
      </c>
      <c r="E10144" s="227">
        <v>43373</v>
      </c>
      <c r="F10144" s="228">
        <v>0</v>
      </c>
      <c r="G10144" s="229">
        <v>1.5800000000000002E-2</v>
      </c>
    </row>
    <row r="10145" spans="1:7" x14ac:dyDescent="0.25">
      <c r="A10145" s="160" t="s">
        <v>11610</v>
      </c>
      <c r="B10145" s="160" t="s">
        <v>11620</v>
      </c>
      <c r="E10145" s="227">
        <v>43404</v>
      </c>
      <c r="F10145" s="228">
        <v>0</v>
      </c>
      <c r="G10145" s="229">
        <v>1.5800000000000002E-2</v>
      </c>
    </row>
    <row r="10146" spans="1:7" x14ac:dyDescent="0.25">
      <c r="A10146" s="160" t="s">
        <v>11610</v>
      </c>
      <c r="B10146" s="160" t="s">
        <v>11621</v>
      </c>
      <c r="E10146" s="227">
        <v>43434</v>
      </c>
      <c r="F10146" s="228">
        <v>0</v>
      </c>
      <c r="G10146" s="229">
        <v>1.5800000000000002E-2</v>
      </c>
    </row>
    <row r="10147" spans="1:7" x14ac:dyDescent="0.25">
      <c r="A10147" s="160" t="s">
        <v>11610</v>
      </c>
      <c r="B10147" s="160" t="s">
        <v>11622</v>
      </c>
      <c r="E10147" s="227">
        <v>43465</v>
      </c>
      <c r="F10147" s="228">
        <v>0</v>
      </c>
      <c r="G10147" s="229">
        <v>1.5800000000000002E-2</v>
      </c>
    </row>
    <row r="10148" spans="1:7" x14ac:dyDescent="0.25">
      <c r="A10148" s="160" t="s">
        <v>11623</v>
      </c>
      <c r="B10148" s="160" t="s">
        <v>11624</v>
      </c>
      <c r="E10148" s="227">
        <v>43131</v>
      </c>
      <c r="F10148" s="228">
        <v>4553839.45</v>
      </c>
      <c r="G10148" s="229">
        <v>1.4500000000000001E-2</v>
      </c>
    </row>
    <row r="10149" spans="1:7" x14ac:dyDescent="0.25">
      <c r="A10149" s="160" t="s">
        <v>11623</v>
      </c>
      <c r="B10149" s="160" t="s">
        <v>11625</v>
      </c>
      <c r="E10149" s="227">
        <v>43159</v>
      </c>
      <c r="F10149" s="228">
        <v>4553839.45</v>
      </c>
      <c r="G10149" s="229">
        <v>1.4500000000000001E-2</v>
      </c>
    </row>
    <row r="10150" spans="1:7" x14ac:dyDescent="0.25">
      <c r="A10150" s="160" t="s">
        <v>11623</v>
      </c>
      <c r="B10150" s="160" t="s">
        <v>11626</v>
      </c>
      <c r="E10150" s="227">
        <v>43190</v>
      </c>
      <c r="F10150" s="228">
        <v>4553839.45</v>
      </c>
      <c r="G10150" s="229">
        <v>1.4500000000000001E-2</v>
      </c>
    </row>
    <row r="10151" spans="1:7" x14ac:dyDescent="0.25">
      <c r="A10151" s="160" t="s">
        <v>11623</v>
      </c>
      <c r="B10151" s="160" t="s">
        <v>11627</v>
      </c>
      <c r="E10151" s="227">
        <v>43220</v>
      </c>
      <c r="F10151" s="228">
        <v>4553839.45</v>
      </c>
      <c r="G10151" s="229">
        <v>1.4500000000000001E-2</v>
      </c>
    </row>
    <row r="10152" spans="1:7" x14ac:dyDescent="0.25">
      <c r="A10152" s="160" t="s">
        <v>11623</v>
      </c>
      <c r="B10152" s="160" t="s">
        <v>11628</v>
      </c>
      <c r="E10152" s="227">
        <v>43251</v>
      </c>
      <c r="F10152" s="228">
        <v>4553839.45</v>
      </c>
      <c r="G10152" s="229">
        <v>1.4500000000000001E-2</v>
      </c>
    </row>
    <row r="10153" spans="1:7" x14ac:dyDescent="0.25">
      <c r="A10153" s="160" t="s">
        <v>11623</v>
      </c>
      <c r="B10153" s="160" t="s">
        <v>11629</v>
      </c>
      <c r="E10153" s="227">
        <v>43281</v>
      </c>
      <c r="F10153" s="228">
        <v>4553839.45</v>
      </c>
      <c r="G10153" s="229">
        <v>1.4500000000000001E-2</v>
      </c>
    </row>
    <row r="10154" spans="1:7" x14ac:dyDescent="0.25">
      <c r="A10154" s="160" t="s">
        <v>11623</v>
      </c>
      <c r="B10154" s="160" t="s">
        <v>11630</v>
      </c>
      <c r="E10154" s="227">
        <v>43312</v>
      </c>
      <c r="F10154" s="228">
        <v>4553839.45</v>
      </c>
      <c r="G10154" s="229">
        <v>1.4500000000000001E-2</v>
      </c>
    </row>
    <row r="10155" spans="1:7" x14ac:dyDescent="0.25">
      <c r="A10155" s="160" t="s">
        <v>11623</v>
      </c>
      <c r="B10155" s="160" t="s">
        <v>11631</v>
      </c>
      <c r="E10155" s="227">
        <v>43343</v>
      </c>
      <c r="F10155" s="228">
        <v>4553839.45</v>
      </c>
      <c r="G10155" s="229">
        <v>1.4500000000000001E-2</v>
      </c>
    </row>
    <row r="10156" spans="1:7" x14ac:dyDescent="0.25">
      <c r="A10156" s="160" t="s">
        <v>11623</v>
      </c>
      <c r="B10156" s="160" t="s">
        <v>11632</v>
      </c>
      <c r="E10156" s="227">
        <v>43373</v>
      </c>
      <c r="F10156" s="228">
        <v>4553839.45</v>
      </c>
      <c r="G10156" s="229">
        <v>1.4500000000000001E-2</v>
      </c>
    </row>
    <row r="10157" spans="1:7" x14ac:dyDescent="0.25">
      <c r="A10157" s="160" t="s">
        <v>11623</v>
      </c>
      <c r="B10157" s="160" t="s">
        <v>11633</v>
      </c>
      <c r="E10157" s="227">
        <v>43404</v>
      </c>
      <c r="F10157" s="228">
        <v>4553839.45</v>
      </c>
      <c r="G10157" s="229">
        <v>1.4500000000000001E-2</v>
      </c>
    </row>
    <row r="10158" spans="1:7" x14ac:dyDescent="0.25">
      <c r="A10158" s="160" t="s">
        <v>11623</v>
      </c>
      <c r="B10158" s="160" t="s">
        <v>11634</v>
      </c>
      <c r="E10158" s="227">
        <v>43434</v>
      </c>
      <c r="F10158" s="228">
        <v>4553839.45</v>
      </c>
      <c r="G10158" s="229">
        <v>1.4500000000000001E-2</v>
      </c>
    </row>
    <row r="10159" spans="1:7" x14ac:dyDescent="0.25">
      <c r="A10159" s="160" t="s">
        <v>11623</v>
      </c>
      <c r="B10159" s="160" t="s">
        <v>11635</v>
      </c>
      <c r="E10159" s="227">
        <v>43465</v>
      </c>
      <c r="F10159" s="228">
        <v>4553839.45</v>
      </c>
      <c r="G10159" s="229">
        <v>1.4500000000000001E-2</v>
      </c>
    </row>
    <row r="10160" spans="1:7" x14ac:dyDescent="0.25">
      <c r="A10160" s="160" t="s">
        <v>11636</v>
      </c>
      <c r="B10160" s="160" t="s">
        <v>11637</v>
      </c>
      <c r="E10160" s="227">
        <v>43131</v>
      </c>
      <c r="F10160" s="228">
        <v>3444976.13</v>
      </c>
      <c r="G10160" s="229">
        <v>1.4500000000000001E-2</v>
      </c>
    </row>
    <row r="10161" spans="1:7" x14ac:dyDescent="0.25">
      <c r="A10161" s="160" t="s">
        <v>11636</v>
      </c>
      <c r="B10161" s="160" t="s">
        <v>11638</v>
      </c>
      <c r="E10161" s="227">
        <v>43159</v>
      </c>
      <c r="F10161" s="228">
        <v>3444976.13</v>
      </c>
      <c r="G10161" s="229">
        <v>1.4500000000000001E-2</v>
      </c>
    </row>
    <row r="10162" spans="1:7" x14ac:dyDescent="0.25">
      <c r="A10162" s="160" t="s">
        <v>11636</v>
      </c>
      <c r="B10162" s="160" t="s">
        <v>11639</v>
      </c>
      <c r="E10162" s="227">
        <v>43190</v>
      </c>
      <c r="F10162" s="228">
        <v>3444976.13</v>
      </c>
      <c r="G10162" s="229">
        <v>1.4500000000000001E-2</v>
      </c>
    </row>
    <row r="10163" spans="1:7" x14ac:dyDescent="0.25">
      <c r="A10163" s="160" t="s">
        <v>11636</v>
      </c>
      <c r="B10163" s="160" t="s">
        <v>11640</v>
      </c>
      <c r="E10163" s="227">
        <v>43220</v>
      </c>
      <c r="F10163" s="228">
        <v>3444976.13</v>
      </c>
      <c r="G10163" s="229">
        <v>1.4500000000000001E-2</v>
      </c>
    </row>
    <row r="10164" spans="1:7" x14ac:dyDescent="0.25">
      <c r="A10164" s="160" t="s">
        <v>11636</v>
      </c>
      <c r="B10164" s="160" t="s">
        <v>11641</v>
      </c>
      <c r="E10164" s="227">
        <v>43251</v>
      </c>
      <c r="F10164" s="228">
        <v>3444976.13</v>
      </c>
      <c r="G10164" s="229">
        <v>1.4500000000000001E-2</v>
      </c>
    </row>
    <row r="10165" spans="1:7" x14ac:dyDescent="0.25">
      <c r="A10165" s="160" t="s">
        <v>11636</v>
      </c>
      <c r="B10165" s="160" t="s">
        <v>11642</v>
      </c>
      <c r="E10165" s="227">
        <v>43281</v>
      </c>
      <c r="F10165" s="228">
        <v>3444976.13</v>
      </c>
      <c r="G10165" s="229">
        <v>1.4500000000000001E-2</v>
      </c>
    </row>
    <row r="10166" spans="1:7" x14ac:dyDescent="0.25">
      <c r="A10166" s="160" t="s">
        <v>11636</v>
      </c>
      <c r="B10166" s="160" t="s">
        <v>11643</v>
      </c>
      <c r="E10166" s="227">
        <v>43312</v>
      </c>
      <c r="F10166" s="228">
        <v>3444976.13</v>
      </c>
      <c r="G10166" s="229">
        <v>1.4500000000000001E-2</v>
      </c>
    </row>
    <row r="10167" spans="1:7" x14ac:dyDescent="0.25">
      <c r="A10167" s="160" t="s">
        <v>11636</v>
      </c>
      <c r="B10167" s="160" t="s">
        <v>11644</v>
      </c>
      <c r="E10167" s="227">
        <v>43343</v>
      </c>
      <c r="F10167" s="228">
        <v>3444976.13</v>
      </c>
      <c r="G10167" s="229">
        <v>1.4500000000000001E-2</v>
      </c>
    </row>
    <row r="10168" spans="1:7" x14ac:dyDescent="0.25">
      <c r="A10168" s="160" t="s">
        <v>11636</v>
      </c>
      <c r="B10168" s="160" t="s">
        <v>11645</v>
      </c>
      <c r="E10168" s="227">
        <v>43373</v>
      </c>
      <c r="F10168" s="228">
        <v>3444976.13</v>
      </c>
      <c r="G10168" s="229">
        <v>1.4500000000000001E-2</v>
      </c>
    </row>
    <row r="10169" spans="1:7" x14ac:dyDescent="0.25">
      <c r="A10169" s="160" t="s">
        <v>11636</v>
      </c>
      <c r="B10169" s="160" t="s">
        <v>11646</v>
      </c>
      <c r="E10169" s="227">
        <v>43404</v>
      </c>
      <c r="F10169" s="228">
        <v>3444976.13</v>
      </c>
      <c r="G10169" s="229">
        <v>1.4500000000000001E-2</v>
      </c>
    </row>
    <row r="10170" spans="1:7" x14ac:dyDescent="0.25">
      <c r="A10170" s="160" t="s">
        <v>11636</v>
      </c>
      <c r="B10170" s="160" t="s">
        <v>11647</v>
      </c>
      <c r="E10170" s="227">
        <v>43434</v>
      </c>
      <c r="F10170" s="228">
        <v>3444976.13</v>
      </c>
      <c r="G10170" s="229">
        <v>1.4500000000000001E-2</v>
      </c>
    </row>
    <row r="10171" spans="1:7" x14ac:dyDescent="0.25">
      <c r="A10171" s="160" t="s">
        <v>11636</v>
      </c>
      <c r="B10171" s="160" t="s">
        <v>11648</v>
      </c>
      <c r="E10171" s="227">
        <v>43465</v>
      </c>
      <c r="F10171" s="228">
        <v>3444976.13</v>
      </c>
      <c r="G10171" s="229">
        <v>1.4500000000000001E-2</v>
      </c>
    </row>
    <row r="10172" spans="1:7" x14ac:dyDescent="0.25">
      <c r="A10172" s="160" t="s">
        <v>11649</v>
      </c>
      <c r="B10172" s="160" t="s">
        <v>11650</v>
      </c>
      <c r="E10172" s="227">
        <v>43131</v>
      </c>
      <c r="F10172" s="228">
        <v>355786.03</v>
      </c>
      <c r="G10172" s="229">
        <v>2.53E-2</v>
      </c>
    </row>
    <row r="10173" spans="1:7" x14ac:dyDescent="0.25">
      <c r="A10173" s="160" t="s">
        <v>11649</v>
      </c>
      <c r="B10173" s="160" t="s">
        <v>11651</v>
      </c>
      <c r="E10173" s="227">
        <v>43159</v>
      </c>
      <c r="F10173" s="228">
        <v>355786.03</v>
      </c>
      <c r="G10173" s="229">
        <v>2.53E-2</v>
      </c>
    </row>
    <row r="10174" spans="1:7" x14ac:dyDescent="0.25">
      <c r="A10174" s="160" t="s">
        <v>11649</v>
      </c>
      <c r="B10174" s="160" t="s">
        <v>11652</v>
      </c>
      <c r="E10174" s="227">
        <v>43190</v>
      </c>
      <c r="F10174" s="228">
        <v>355786.03</v>
      </c>
      <c r="G10174" s="229">
        <v>2.53E-2</v>
      </c>
    </row>
    <row r="10175" spans="1:7" x14ac:dyDescent="0.25">
      <c r="A10175" s="160" t="s">
        <v>11649</v>
      </c>
      <c r="B10175" s="160" t="s">
        <v>11653</v>
      </c>
      <c r="E10175" s="227">
        <v>43220</v>
      </c>
      <c r="F10175" s="228">
        <v>355786.03</v>
      </c>
      <c r="G10175" s="229">
        <v>2.53E-2</v>
      </c>
    </row>
    <row r="10176" spans="1:7" x14ac:dyDescent="0.25">
      <c r="A10176" s="160" t="s">
        <v>11649</v>
      </c>
      <c r="B10176" s="160" t="s">
        <v>11654</v>
      </c>
      <c r="E10176" s="227">
        <v>43251</v>
      </c>
      <c r="F10176" s="228">
        <v>355786.03</v>
      </c>
      <c r="G10176" s="229">
        <v>2.53E-2</v>
      </c>
    </row>
    <row r="10177" spans="1:7" x14ac:dyDescent="0.25">
      <c r="A10177" s="160" t="s">
        <v>11649</v>
      </c>
      <c r="B10177" s="160" t="s">
        <v>11655</v>
      </c>
      <c r="E10177" s="227">
        <v>43281</v>
      </c>
      <c r="F10177" s="228">
        <v>355786.03</v>
      </c>
      <c r="G10177" s="229">
        <v>2.53E-2</v>
      </c>
    </row>
    <row r="10178" spans="1:7" x14ac:dyDescent="0.25">
      <c r="A10178" s="160" t="s">
        <v>11649</v>
      </c>
      <c r="B10178" s="160" t="s">
        <v>11656</v>
      </c>
      <c r="E10178" s="227">
        <v>43312</v>
      </c>
      <c r="F10178" s="228">
        <v>355786.03</v>
      </c>
      <c r="G10178" s="229">
        <v>2.53E-2</v>
      </c>
    </row>
    <row r="10179" spans="1:7" x14ac:dyDescent="0.25">
      <c r="A10179" s="160" t="s">
        <v>11649</v>
      </c>
      <c r="B10179" s="160" t="s">
        <v>11657</v>
      </c>
      <c r="E10179" s="227">
        <v>43343</v>
      </c>
      <c r="F10179" s="228">
        <v>355786.03</v>
      </c>
      <c r="G10179" s="229">
        <v>2.53E-2</v>
      </c>
    </row>
    <row r="10180" spans="1:7" x14ac:dyDescent="0.25">
      <c r="A10180" s="160" t="s">
        <v>11658</v>
      </c>
      <c r="B10180" s="160" t="s">
        <v>11659</v>
      </c>
      <c r="E10180" s="227">
        <v>43131</v>
      </c>
      <c r="F10180" s="228">
        <v>0</v>
      </c>
      <c r="G10180" s="229">
        <v>2.53E-2</v>
      </c>
    </row>
    <row r="10181" spans="1:7" x14ac:dyDescent="0.25">
      <c r="A10181" s="160" t="s">
        <v>11658</v>
      </c>
      <c r="B10181" s="160" t="s">
        <v>11660</v>
      </c>
      <c r="E10181" s="227">
        <v>43159</v>
      </c>
      <c r="F10181" s="228">
        <v>0</v>
      </c>
      <c r="G10181" s="229">
        <v>2.53E-2</v>
      </c>
    </row>
    <row r="10182" spans="1:7" x14ac:dyDescent="0.25">
      <c r="A10182" s="160" t="s">
        <v>11658</v>
      </c>
      <c r="B10182" s="160" t="s">
        <v>11661</v>
      </c>
      <c r="E10182" s="227">
        <v>43190</v>
      </c>
      <c r="F10182" s="228">
        <v>0</v>
      </c>
      <c r="G10182" s="229">
        <v>2.53E-2</v>
      </c>
    </row>
    <row r="10183" spans="1:7" x14ac:dyDescent="0.25">
      <c r="A10183" s="160" t="s">
        <v>11658</v>
      </c>
      <c r="B10183" s="160" t="s">
        <v>11662</v>
      </c>
      <c r="E10183" s="227">
        <v>43220</v>
      </c>
      <c r="F10183" s="228">
        <v>0</v>
      </c>
      <c r="G10183" s="229">
        <v>2.53E-2</v>
      </c>
    </row>
    <row r="10184" spans="1:7" x14ac:dyDescent="0.25">
      <c r="A10184" s="160" t="s">
        <v>11658</v>
      </c>
      <c r="B10184" s="160" t="s">
        <v>11663</v>
      </c>
      <c r="E10184" s="227">
        <v>43251</v>
      </c>
      <c r="F10184" s="228">
        <v>0</v>
      </c>
      <c r="G10184" s="229">
        <v>2.53E-2</v>
      </c>
    </row>
    <row r="10185" spans="1:7" x14ac:dyDescent="0.25">
      <c r="A10185" s="160" t="s">
        <v>11658</v>
      </c>
      <c r="B10185" s="160" t="s">
        <v>11664</v>
      </c>
      <c r="E10185" s="227">
        <v>43281</v>
      </c>
      <c r="F10185" s="228">
        <v>0</v>
      </c>
      <c r="G10185" s="229">
        <v>2.53E-2</v>
      </c>
    </row>
    <row r="10186" spans="1:7" x14ac:dyDescent="0.25">
      <c r="A10186" s="160" t="s">
        <v>11658</v>
      </c>
      <c r="B10186" s="160" t="s">
        <v>11665</v>
      </c>
      <c r="E10186" s="227">
        <v>43312</v>
      </c>
      <c r="F10186" s="228">
        <v>0</v>
      </c>
      <c r="G10186" s="229">
        <v>2.53E-2</v>
      </c>
    </row>
    <row r="10187" spans="1:7" x14ac:dyDescent="0.25">
      <c r="A10187" s="160" t="s">
        <v>11658</v>
      </c>
      <c r="B10187" s="160" t="s">
        <v>11666</v>
      </c>
      <c r="E10187" s="227">
        <v>43343</v>
      </c>
      <c r="F10187" s="228">
        <v>0</v>
      </c>
      <c r="G10187" s="229">
        <v>2.53E-2</v>
      </c>
    </row>
    <row r="10188" spans="1:7" x14ac:dyDescent="0.25">
      <c r="A10188" s="160" t="s">
        <v>11658</v>
      </c>
      <c r="B10188" s="160" t="s">
        <v>11667</v>
      </c>
      <c r="E10188" s="227">
        <v>43373</v>
      </c>
      <c r="F10188" s="228">
        <v>0</v>
      </c>
      <c r="G10188" s="229">
        <v>2.53E-2</v>
      </c>
    </row>
    <row r="10189" spans="1:7" x14ac:dyDescent="0.25">
      <c r="A10189" s="160" t="s">
        <v>11658</v>
      </c>
      <c r="B10189" s="160" t="s">
        <v>11668</v>
      </c>
      <c r="E10189" s="227">
        <v>43404</v>
      </c>
      <c r="F10189" s="228">
        <v>0</v>
      </c>
      <c r="G10189" s="229">
        <v>2.53E-2</v>
      </c>
    </row>
    <row r="10190" spans="1:7" x14ac:dyDescent="0.25">
      <c r="A10190" s="160" t="s">
        <v>11658</v>
      </c>
      <c r="B10190" s="160" t="s">
        <v>11669</v>
      </c>
      <c r="E10190" s="227">
        <v>43434</v>
      </c>
      <c r="F10190" s="228">
        <v>0</v>
      </c>
      <c r="G10190" s="229">
        <v>2.53E-2</v>
      </c>
    </row>
    <row r="10191" spans="1:7" x14ac:dyDescent="0.25">
      <c r="A10191" s="160" t="s">
        <v>11658</v>
      </c>
      <c r="B10191" s="160" t="s">
        <v>11670</v>
      </c>
      <c r="E10191" s="227">
        <v>43465</v>
      </c>
      <c r="F10191" s="228">
        <v>0</v>
      </c>
      <c r="G10191" s="229">
        <v>2.53E-2</v>
      </c>
    </row>
    <row r="10192" spans="1:7" x14ac:dyDescent="0.25">
      <c r="A10192" s="160" t="s">
        <v>11671</v>
      </c>
      <c r="B10192" s="160" t="s">
        <v>11672</v>
      </c>
      <c r="E10192" s="227">
        <v>43131</v>
      </c>
      <c r="F10192" s="228">
        <v>0</v>
      </c>
      <c r="G10192" s="229">
        <v>2.53E-2</v>
      </c>
    </row>
    <row r="10193" spans="1:7" x14ac:dyDescent="0.25">
      <c r="A10193" s="160" t="s">
        <v>11671</v>
      </c>
      <c r="B10193" s="160" t="s">
        <v>11673</v>
      </c>
      <c r="E10193" s="227">
        <v>43159</v>
      </c>
      <c r="F10193" s="228">
        <v>0</v>
      </c>
      <c r="G10193" s="229">
        <v>2.53E-2</v>
      </c>
    </row>
    <row r="10194" spans="1:7" x14ac:dyDescent="0.25">
      <c r="A10194" s="160" t="s">
        <v>11671</v>
      </c>
      <c r="B10194" s="160" t="s">
        <v>11674</v>
      </c>
      <c r="E10194" s="227">
        <v>43190</v>
      </c>
      <c r="F10194" s="228">
        <v>0</v>
      </c>
      <c r="G10194" s="229">
        <v>2.53E-2</v>
      </c>
    </row>
    <row r="10195" spans="1:7" x14ac:dyDescent="0.25">
      <c r="A10195" s="160" t="s">
        <v>11671</v>
      </c>
      <c r="B10195" s="160" t="s">
        <v>11675</v>
      </c>
      <c r="E10195" s="227">
        <v>43220</v>
      </c>
      <c r="F10195" s="228">
        <v>0</v>
      </c>
      <c r="G10195" s="229">
        <v>2.53E-2</v>
      </c>
    </row>
    <row r="10196" spans="1:7" x14ac:dyDescent="0.25">
      <c r="A10196" s="160" t="s">
        <v>11671</v>
      </c>
      <c r="B10196" s="160" t="s">
        <v>11676</v>
      </c>
      <c r="E10196" s="227">
        <v>43251</v>
      </c>
      <c r="F10196" s="228">
        <v>0</v>
      </c>
      <c r="G10196" s="229">
        <v>2.53E-2</v>
      </c>
    </row>
    <row r="10197" spans="1:7" x14ac:dyDescent="0.25">
      <c r="A10197" s="160" t="s">
        <v>11671</v>
      </c>
      <c r="B10197" s="160" t="s">
        <v>11677</v>
      </c>
      <c r="E10197" s="227">
        <v>43281</v>
      </c>
      <c r="F10197" s="228">
        <v>0</v>
      </c>
      <c r="G10197" s="229">
        <v>2.53E-2</v>
      </c>
    </row>
    <row r="10198" spans="1:7" x14ac:dyDescent="0.25">
      <c r="A10198" s="160" t="s">
        <v>11671</v>
      </c>
      <c r="B10198" s="160" t="s">
        <v>11678</v>
      </c>
      <c r="E10198" s="227">
        <v>43312</v>
      </c>
      <c r="F10198" s="228">
        <v>0</v>
      </c>
      <c r="G10198" s="229">
        <v>2.53E-2</v>
      </c>
    </row>
    <row r="10199" spans="1:7" x14ac:dyDescent="0.25">
      <c r="A10199" s="160" t="s">
        <v>11671</v>
      </c>
      <c r="B10199" s="160" t="s">
        <v>11679</v>
      </c>
      <c r="E10199" s="227">
        <v>43343</v>
      </c>
      <c r="F10199" s="228">
        <v>0</v>
      </c>
      <c r="G10199" s="229">
        <v>2.53E-2</v>
      </c>
    </row>
    <row r="10200" spans="1:7" x14ac:dyDescent="0.25">
      <c r="A10200" s="160" t="s">
        <v>11671</v>
      </c>
      <c r="B10200" s="160" t="s">
        <v>11680</v>
      </c>
      <c r="E10200" s="227">
        <v>43373</v>
      </c>
      <c r="F10200" s="228">
        <v>0</v>
      </c>
      <c r="G10200" s="229">
        <v>2.53E-2</v>
      </c>
    </row>
    <row r="10201" spans="1:7" x14ac:dyDescent="0.25">
      <c r="A10201" s="160" t="s">
        <v>11671</v>
      </c>
      <c r="B10201" s="160" t="s">
        <v>11681</v>
      </c>
      <c r="E10201" s="227">
        <v>43404</v>
      </c>
      <c r="F10201" s="228">
        <v>0</v>
      </c>
      <c r="G10201" s="229">
        <v>2.53E-2</v>
      </c>
    </row>
    <row r="10202" spans="1:7" x14ac:dyDescent="0.25">
      <c r="A10202" s="160" t="s">
        <v>11671</v>
      </c>
      <c r="B10202" s="160" t="s">
        <v>11682</v>
      </c>
      <c r="E10202" s="227">
        <v>43434</v>
      </c>
      <c r="F10202" s="228">
        <v>0</v>
      </c>
      <c r="G10202" s="229">
        <v>2.53E-2</v>
      </c>
    </row>
    <row r="10203" spans="1:7" x14ac:dyDescent="0.25">
      <c r="A10203" s="160" t="s">
        <v>11671</v>
      </c>
      <c r="B10203" s="160" t="s">
        <v>11683</v>
      </c>
      <c r="E10203" s="227">
        <v>43465</v>
      </c>
      <c r="F10203" s="228">
        <v>0</v>
      </c>
      <c r="G10203" s="229">
        <v>2.53E-2</v>
      </c>
    </row>
    <row r="10204" spans="1:7" x14ac:dyDescent="0.25">
      <c r="A10204" s="160" t="s">
        <v>11684</v>
      </c>
      <c r="B10204" s="160" t="s">
        <v>11685</v>
      </c>
      <c r="E10204" s="227">
        <v>43131</v>
      </c>
      <c r="F10204" s="228">
        <v>0</v>
      </c>
      <c r="G10204" s="229">
        <v>2.53E-2</v>
      </c>
    </row>
    <row r="10205" spans="1:7" x14ac:dyDescent="0.25">
      <c r="A10205" s="160" t="s">
        <v>11684</v>
      </c>
      <c r="B10205" s="160" t="s">
        <v>11686</v>
      </c>
      <c r="E10205" s="227">
        <v>43159</v>
      </c>
      <c r="F10205" s="228">
        <v>0</v>
      </c>
      <c r="G10205" s="229">
        <v>2.53E-2</v>
      </c>
    </row>
    <row r="10206" spans="1:7" x14ac:dyDescent="0.25">
      <c r="A10206" s="160" t="s">
        <v>11684</v>
      </c>
      <c r="B10206" s="160" t="s">
        <v>11687</v>
      </c>
      <c r="E10206" s="227">
        <v>43190</v>
      </c>
      <c r="F10206" s="228">
        <v>0</v>
      </c>
      <c r="G10206" s="229">
        <v>2.53E-2</v>
      </c>
    </row>
    <row r="10207" spans="1:7" x14ac:dyDescent="0.25">
      <c r="A10207" s="160" t="s">
        <v>11684</v>
      </c>
      <c r="B10207" s="160" t="s">
        <v>11688</v>
      </c>
      <c r="E10207" s="227">
        <v>43220</v>
      </c>
      <c r="F10207" s="228">
        <v>0</v>
      </c>
      <c r="G10207" s="229">
        <v>2.53E-2</v>
      </c>
    </row>
    <row r="10208" spans="1:7" x14ac:dyDescent="0.25">
      <c r="A10208" s="160" t="s">
        <v>11684</v>
      </c>
      <c r="B10208" s="160" t="s">
        <v>11689</v>
      </c>
      <c r="E10208" s="227">
        <v>43251</v>
      </c>
      <c r="F10208" s="228">
        <v>0</v>
      </c>
      <c r="G10208" s="229">
        <v>2.53E-2</v>
      </c>
    </row>
    <row r="10209" spans="1:7" x14ac:dyDescent="0.25">
      <c r="A10209" s="160" t="s">
        <v>11684</v>
      </c>
      <c r="B10209" s="160" t="s">
        <v>11690</v>
      </c>
      <c r="E10209" s="227">
        <v>43281</v>
      </c>
      <c r="F10209" s="228">
        <v>0</v>
      </c>
      <c r="G10209" s="229">
        <v>2.53E-2</v>
      </c>
    </row>
    <row r="10210" spans="1:7" x14ac:dyDescent="0.25">
      <c r="A10210" s="160" t="s">
        <v>11684</v>
      </c>
      <c r="B10210" s="160" t="s">
        <v>11691</v>
      </c>
      <c r="E10210" s="227">
        <v>43312</v>
      </c>
      <c r="F10210" s="228">
        <v>0</v>
      </c>
      <c r="G10210" s="229">
        <v>2.53E-2</v>
      </c>
    </row>
    <row r="10211" spans="1:7" x14ac:dyDescent="0.25">
      <c r="A10211" s="160" t="s">
        <v>11684</v>
      </c>
      <c r="B10211" s="160" t="s">
        <v>11692</v>
      </c>
      <c r="E10211" s="227">
        <v>43343</v>
      </c>
      <c r="F10211" s="228">
        <v>0</v>
      </c>
      <c r="G10211" s="229">
        <v>2.53E-2</v>
      </c>
    </row>
    <row r="10212" spans="1:7" x14ac:dyDescent="0.25">
      <c r="A10212" s="160" t="s">
        <v>11684</v>
      </c>
      <c r="B10212" s="160" t="s">
        <v>11693</v>
      </c>
      <c r="E10212" s="227">
        <v>43373</v>
      </c>
      <c r="F10212" s="228">
        <v>0</v>
      </c>
      <c r="G10212" s="229">
        <v>2.53E-2</v>
      </c>
    </row>
    <row r="10213" spans="1:7" x14ac:dyDescent="0.25">
      <c r="A10213" s="160" t="s">
        <v>11684</v>
      </c>
      <c r="B10213" s="160" t="s">
        <v>11694</v>
      </c>
      <c r="E10213" s="227">
        <v>43404</v>
      </c>
      <c r="F10213" s="228">
        <v>0</v>
      </c>
      <c r="G10213" s="229">
        <v>2.53E-2</v>
      </c>
    </row>
    <row r="10214" spans="1:7" x14ac:dyDescent="0.25">
      <c r="A10214" s="160" t="s">
        <v>11684</v>
      </c>
      <c r="B10214" s="160" t="s">
        <v>11695</v>
      </c>
      <c r="E10214" s="227">
        <v>43434</v>
      </c>
      <c r="F10214" s="228">
        <v>0</v>
      </c>
      <c r="G10214" s="229">
        <v>2.53E-2</v>
      </c>
    </row>
    <row r="10215" spans="1:7" x14ac:dyDescent="0.25">
      <c r="A10215" s="160" t="s">
        <v>11684</v>
      </c>
      <c r="B10215" s="160" t="s">
        <v>11696</v>
      </c>
      <c r="E10215" s="227">
        <v>43465</v>
      </c>
      <c r="F10215" s="228">
        <v>0</v>
      </c>
      <c r="G10215" s="229">
        <v>2.53E-2</v>
      </c>
    </row>
    <row r="10216" spans="1:7" x14ac:dyDescent="0.25">
      <c r="A10216" s="160" t="s">
        <v>11697</v>
      </c>
      <c r="B10216" s="160" t="s">
        <v>11698</v>
      </c>
      <c r="E10216" s="227">
        <v>43131</v>
      </c>
      <c r="F10216" s="228">
        <v>0</v>
      </c>
      <c r="G10216" s="229">
        <v>2.53E-2</v>
      </c>
    </row>
    <row r="10217" spans="1:7" x14ac:dyDescent="0.25">
      <c r="A10217" s="160" t="s">
        <v>11697</v>
      </c>
      <c r="B10217" s="160" t="s">
        <v>11699</v>
      </c>
      <c r="E10217" s="227">
        <v>43159</v>
      </c>
      <c r="F10217" s="228">
        <v>0</v>
      </c>
      <c r="G10217" s="229">
        <v>2.53E-2</v>
      </c>
    </row>
    <row r="10218" spans="1:7" x14ac:dyDescent="0.25">
      <c r="A10218" s="160" t="s">
        <v>11697</v>
      </c>
      <c r="B10218" s="160" t="s">
        <v>11700</v>
      </c>
      <c r="E10218" s="227">
        <v>43190</v>
      </c>
      <c r="F10218" s="228">
        <v>0</v>
      </c>
      <c r="G10218" s="229">
        <v>2.53E-2</v>
      </c>
    </row>
    <row r="10219" spans="1:7" x14ac:dyDescent="0.25">
      <c r="A10219" s="160" t="s">
        <v>11697</v>
      </c>
      <c r="B10219" s="160" t="s">
        <v>11701</v>
      </c>
      <c r="E10219" s="227">
        <v>43220</v>
      </c>
      <c r="F10219" s="228">
        <v>0</v>
      </c>
      <c r="G10219" s="229">
        <v>2.53E-2</v>
      </c>
    </row>
    <row r="10220" spans="1:7" x14ac:dyDescent="0.25">
      <c r="A10220" s="160" t="s">
        <v>11697</v>
      </c>
      <c r="B10220" s="160" t="s">
        <v>11702</v>
      </c>
      <c r="E10220" s="227">
        <v>43251</v>
      </c>
      <c r="F10220" s="228">
        <v>0</v>
      </c>
      <c r="G10220" s="229">
        <v>2.53E-2</v>
      </c>
    </row>
    <row r="10221" spans="1:7" x14ac:dyDescent="0.25">
      <c r="A10221" s="160" t="s">
        <v>11697</v>
      </c>
      <c r="B10221" s="160" t="s">
        <v>11703</v>
      </c>
      <c r="E10221" s="227">
        <v>43281</v>
      </c>
      <c r="F10221" s="228">
        <v>0</v>
      </c>
      <c r="G10221" s="229">
        <v>2.53E-2</v>
      </c>
    </row>
    <row r="10222" spans="1:7" x14ac:dyDescent="0.25">
      <c r="A10222" s="160" t="s">
        <v>11697</v>
      </c>
      <c r="B10222" s="160" t="s">
        <v>11704</v>
      </c>
      <c r="E10222" s="227">
        <v>43312</v>
      </c>
      <c r="F10222" s="228">
        <v>0</v>
      </c>
      <c r="G10222" s="229">
        <v>2.53E-2</v>
      </c>
    </row>
    <row r="10223" spans="1:7" x14ac:dyDescent="0.25">
      <c r="A10223" s="160" t="s">
        <v>11697</v>
      </c>
      <c r="B10223" s="160" t="s">
        <v>11705</v>
      </c>
      <c r="E10223" s="227">
        <v>43343</v>
      </c>
      <c r="F10223" s="228">
        <v>0</v>
      </c>
      <c r="G10223" s="229">
        <v>2.53E-2</v>
      </c>
    </row>
    <row r="10224" spans="1:7" x14ac:dyDescent="0.25">
      <c r="A10224" s="160" t="s">
        <v>11697</v>
      </c>
      <c r="B10224" s="160" t="s">
        <v>11706</v>
      </c>
      <c r="E10224" s="227">
        <v>43373</v>
      </c>
      <c r="F10224" s="228">
        <v>0</v>
      </c>
      <c r="G10224" s="229">
        <v>2.53E-2</v>
      </c>
    </row>
    <row r="10225" spans="1:7" x14ac:dyDescent="0.25">
      <c r="A10225" s="160" t="s">
        <v>11697</v>
      </c>
      <c r="B10225" s="160" t="s">
        <v>11707</v>
      </c>
      <c r="E10225" s="227">
        <v>43404</v>
      </c>
      <c r="F10225" s="228">
        <v>0</v>
      </c>
      <c r="G10225" s="229">
        <v>2.53E-2</v>
      </c>
    </row>
    <row r="10226" spans="1:7" x14ac:dyDescent="0.25">
      <c r="A10226" s="160" t="s">
        <v>11697</v>
      </c>
      <c r="B10226" s="160" t="s">
        <v>11708</v>
      </c>
      <c r="E10226" s="227">
        <v>43434</v>
      </c>
      <c r="F10226" s="228">
        <v>0</v>
      </c>
      <c r="G10226" s="229">
        <v>2.53E-2</v>
      </c>
    </row>
    <row r="10227" spans="1:7" x14ac:dyDescent="0.25">
      <c r="A10227" s="160" t="s">
        <v>11697</v>
      </c>
      <c r="B10227" s="160" t="s">
        <v>11709</v>
      </c>
      <c r="E10227" s="227">
        <v>43465</v>
      </c>
      <c r="F10227" s="228">
        <v>0</v>
      </c>
      <c r="G10227" s="229">
        <v>2.53E-2</v>
      </c>
    </row>
    <row r="10228" spans="1:7" x14ac:dyDescent="0.25">
      <c r="A10228" s="160" t="s">
        <v>11710</v>
      </c>
      <c r="B10228" s="160" t="s">
        <v>11711</v>
      </c>
      <c r="E10228" s="227">
        <v>43131</v>
      </c>
      <c r="F10228" s="228">
        <v>38974801.659999996</v>
      </c>
      <c r="G10228" s="229">
        <v>2.53E-2</v>
      </c>
    </row>
    <row r="10229" spans="1:7" x14ac:dyDescent="0.25">
      <c r="A10229" s="160" t="s">
        <v>11710</v>
      </c>
      <c r="B10229" s="160" t="s">
        <v>11712</v>
      </c>
      <c r="E10229" s="227">
        <v>43159</v>
      </c>
      <c r="F10229" s="228">
        <v>38974801.659999996</v>
      </c>
      <c r="G10229" s="229">
        <v>2.53E-2</v>
      </c>
    </row>
    <row r="10230" spans="1:7" x14ac:dyDescent="0.25">
      <c r="A10230" s="160" t="s">
        <v>11710</v>
      </c>
      <c r="B10230" s="160" t="s">
        <v>11713</v>
      </c>
      <c r="E10230" s="227">
        <v>43190</v>
      </c>
      <c r="F10230" s="228">
        <v>38974801.659999996</v>
      </c>
      <c r="G10230" s="229">
        <v>2.53E-2</v>
      </c>
    </row>
    <row r="10231" spans="1:7" x14ac:dyDescent="0.25">
      <c r="A10231" s="160" t="s">
        <v>11710</v>
      </c>
      <c r="B10231" s="160" t="s">
        <v>11714</v>
      </c>
      <c r="E10231" s="227">
        <v>43220</v>
      </c>
      <c r="F10231" s="228">
        <v>38974801.659999996</v>
      </c>
      <c r="G10231" s="229">
        <v>2.53E-2</v>
      </c>
    </row>
    <row r="10232" spans="1:7" x14ac:dyDescent="0.25">
      <c r="A10232" s="160" t="s">
        <v>11710</v>
      </c>
      <c r="B10232" s="160" t="s">
        <v>11715</v>
      </c>
      <c r="E10232" s="227">
        <v>43251</v>
      </c>
      <c r="F10232" s="228">
        <v>38974801.659999996</v>
      </c>
      <c r="G10232" s="229">
        <v>2.53E-2</v>
      </c>
    </row>
    <row r="10233" spans="1:7" x14ac:dyDescent="0.25">
      <c r="A10233" s="160" t="s">
        <v>11710</v>
      </c>
      <c r="B10233" s="160" t="s">
        <v>11716</v>
      </c>
      <c r="E10233" s="227">
        <v>43281</v>
      </c>
      <c r="F10233" s="228">
        <v>38974801.659999996</v>
      </c>
      <c r="G10233" s="229">
        <v>2.53E-2</v>
      </c>
    </row>
    <row r="10234" spans="1:7" x14ac:dyDescent="0.25">
      <c r="A10234" s="160" t="s">
        <v>11710</v>
      </c>
      <c r="B10234" s="160" t="s">
        <v>11717</v>
      </c>
      <c r="E10234" s="227">
        <v>43312</v>
      </c>
      <c r="F10234" s="228">
        <v>36904387.57</v>
      </c>
      <c r="G10234" s="229">
        <v>2.53E-2</v>
      </c>
    </row>
    <row r="10235" spans="1:7" x14ac:dyDescent="0.25">
      <c r="A10235" s="160" t="s">
        <v>11710</v>
      </c>
      <c r="B10235" s="160" t="s">
        <v>11718</v>
      </c>
      <c r="E10235" s="227">
        <v>43343</v>
      </c>
      <c r="F10235" s="228">
        <v>36904387.57</v>
      </c>
      <c r="G10235" s="229">
        <v>2.53E-2</v>
      </c>
    </row>
    <row r="10236" spans="1:7" x14ac:dyDescent="0.25">
      <c r="A10236" s="160" t="s">
        <v>11710</v>
      </c>
      <c r="B10236" s="160" t="s">
        <v>11719</v>
      </c>
      <c r="E10236" s="227">
        <v>43373</v>
      </c>
      <c r="F10236" s="228">
        <v>36904387.57</v>
      </c>
      <c r="G10236" s="229">
        <v>2.53E-2</v>
      </c>
    </row>
    <row r="10237" spans="1:7" x14ac:dyDescent="0.25">
      <c r="A10237" s="160" t="s">
        <v>11710</v>
      </c>
      <c r="B10237" s="160" t="s">
        <v>11720</v>
      </c>
      <c r="E10237" s="227">
        <v>43404</v>
      </c>
      <c r="F10237" s="228">
        <v>36904387.57</v>
      </c>
      <c r="G10237" s="229">
        <v>2.53E-2</v>
      </c>
    </row>
    <row r="10238" spans="1:7" x14ac:dyDescent="0.25">
      <c r="A10238" s="160" t="s">
        <v>11710</v>
      </c>
      <c r="B10238" s="160" t="s">
        <v>11721</v>
      </c>
      <c r="E10238" s="227">
        <v>43434</v>
      </c>
      <c r="F10238" s="228">
        <v>36904387.57</v>
      </c>
      <c r="G10238" s="229">
        <v>2.53E-2</v>
      </c>
    </row>
    <row r="10239" spans="1:7" x14ac:dyDescent="0.25">
      <c r="A10239" s="160" t="s">
        <v>11710</v>
      </c>
      <c r="B10239" s="160" t="s">
        <v>11722</v>
      </c>
      <c r="E10239" s="227">
        <v>43465</v>
      </c>
      <c r="F10239" s="228">
        <v>36904387.57</v>
      </c>
      <c r="G10239" s="229">
        <v>2.53E-2</v>
      </c>
    </row>
    <row r="10240" spans="1:7" x14ac:dyDescent="0.25">
      <c r="A10240" s="160" t="s">
        <v>11723</v>
      </c>
      <c r="B10240" s="160" t="s">
        <v>11724</v>
      </c>
      <c r="E10240" s="227">
        <v>43131</v>
      </c>
      <c r="F10240" s="228">
        <v>410556.01</v>
      </c>
      <c r="G10240" s="229">
        <v>2.53E-2</v>
      </c>
    </row>
    <row r="10241" spans="1:7" x14ac:dyDescent="0.25">
      <c r="A10241" s="160" t="s">
        <v>11723</v>
      </c>
      <c r="B10241" s="160" t="s">
        <v>11725</v>
      </c>
      <c r="E10241" s="227">
        <v>43159</v>
      </c>
      <c r="F10241" s="228">
        <v>410556.01</v>
      </c>
      <c r="G10241" s="229">
        <v>2.53E-2</v>
      </c>
    </row>
    <row r="10242" spans="1:7" x14ac:dyDescent="0.25">
      <c r="A10242" s="160" t="s">
        <v>11723</v>
      </c>
      <c r="B10242" s="160" t="s">
        <v>11726</v>
      </c>
      <c r="E10242" s="227">
        <v>43190</v>
      </c>
      <c r="F10242" s="228">
        <v>410556.01</v>
      </c>
      <c r="G10242" s="229">
        <v>2.53E-2</v>
      </c>
    </row>
    <row r="10243" spans="1:7" x14ac:dyDescent="0.25">
      <c r="A10243" s="160" t="s">
        <v>11723</v>
      </c>
      <c r="B10243" s="160" t="s">
        <v>11727</v>
      </c>
      <c r="E10243" s="227">
        <v>43220</v>
      </c>
      <c r="F10243" s="228">
        <v>410556.01</v>
      </c>
      <c r="G10243" s="229">
        <v>2.53E-2</v>
      </c>
    </row>
    <row r="10244" spans="1:7" x14ac:dyDescent="0.25">
      <c r="A10244" s="160" t="s">
        <v>11723</v>
      </c>
      <c r="B10244" s="160" t="s">
        <v>11728</v>
      </c>
      <c r="E10244" s="227">
        <v>43251</v>
      </c>
      <c r="F10244" s="228">
        <v>410556.01</v>
      </c>
      <c r="G10244" s="229">
        <v>2.53E-2</v>
      </c>
    </row>
    <row r="10245" spans="1:7" x14ac:dyDescent="0.25">
      <c r="A10245" s="160" t="s">
        <v>11723</v>
      </c>
      <c r="B10245" s="160" t="s">
        <v>11729</v>
      </c>
      <c r="E10245" s="227">
        <v>43281</v>
      </c>
      <c r="F10245" s="228">
        <v>410556.01</v>
      </c>
      <c r="G10245" s="229">
        <v>2.53E-2</v>
      </c>
    </row>
    <row r="10246" spans="1:7" x14ac:dyDescent="0.25">
      <c r="A10246" s="160" t="s">
        <v>11723</v>
      </c>
      <c r="B10246" s="160" t="s">
        <v>11730</v>
      </c>
      <c r="E10246" s="227">
        <v>43312</v>
      </c>
      <c r="F10246" s="228">
        <v>410556.01</v>
      </c>
      <c r="G10246" s="229">
        <v>2.53E-2</v>
      </c>
    </row>
    <row r="10247" spans="1:7" x14ac:dyDescent="0.25">
      <c r="A10247" s="160" t="s">
        <v>11723</v>
      </c>
      <c r="B10247" s="160" t="s">
        <v>11731</v>
      </c>
      <c r="E10247" s="227">
        <v>43343</v>
      </c>
      <c r="F10247" s="228">
        <v>410556.01</v>
      </c>
      <c r="G10247" s="229">
        <v>2.53E-2</v>
      </c>
    </row>
    <row r="10248" spans="1:7" x14ac:dyDescent="0.25">
      <c r="A10248" s="160" t="s">
        <v>11723</v>
      </c>
      <c r="B10248" s="160" t="s">
        <v>11732</v>
      </c>
      <c r="E10248" s="227">
        <v>43373</v>
      </c>
      <c r="F10248" s="228">
        <v>410556.01</v>
      </c>
      <c r="G10248" s="229">
        <v>2.53E-2</v>
      </c>
    </row>
    <row r="10249" spans="1:7" x14ac:dyDescent="0.25">
      <c r="A10249" s="160" t="s">
        <v>11723</v>
      </c>
      <c r="B10249" s="160" t="s">
        <v>11733</v>
      </c>
      <c r="E10249" s="227">
        <v>43404</v>
      </c>
      <c r="F10249" s="228">
        <v>410556.01</v>
      </c>
      <c r="G10249" s="229">
        <v>2.53E-2</v>
      </c>
    </row>
    <row r="10250" spans="1:7" x14ac:dyDescent="0.25">
      <c r="A10250" s="160" t="s">
        <v>11723</v>
      </c>
      <c r="B10250" s="160" t="s">
        <v>11734</v>
      </c>
      <c r="E10250" s="227">
        <v>43434</v>
      </c>
      <c r="F10250" s="228">
        <v>410556.01</v>
      </c>
      <c r="G10250" s="229">
        <v>2.53E-2</v>
      </c>
    </row>
    <row r="10251" spans="1:7" x14ac:dyDescent="0.25">
      <c r="A10251" s="160" t="s">
        <v>11723</v>
      </c>
      <c r="B10251" s="160" t="s">
        <v>11735</v>
      </c>
      <c r="E10251" s="227">
        <v>43465</v>
      </c>
      <c r="F10251" s="228">
        <v>410556.01</v>
      </c>
      <c r="G10251" s="229">
        <v>2.53E-2</v>
      </c>
    </row>
    <row r="10252" spans="1:7" x14ac:dyDescent="0.25">
      <c r="A10252" s="160" t="s">
        <v>11736</v>
      </c>
      <c r="B10252" s="160" t="s">
        <v>11737</v>
      </c>
      <c r="E10252" s="227">
        <v>43131</v>
      </c>
      <c r="F10252" s="228">
        <v>0</v>
      </c>
      <c r="G10252" s="229">
        <v>0</v>
      </c>
    </row>
    <row r="10253" spans="1:7" x14ac:dyDescent="0.25">
      <c r="A10253" s="160" t="s">
        <v>11736</v>
      </c>
      <c r="B10253" s="160" t="s">
        <v>11738</v>
      </c>
      <c r="E10253" s="227">
        <v>43159</v>
      </c>
      <c r="F10253" s="228">
        <v>0</v>
      </c>
      <c r="G10253" s="229">
        <v>0</v>
      </c>
    </row>
    <row r="10254" spans="1:7" x14ac:dyDescent="0.25">
      <c r="A10254" s="160" t="s">
        <v>11736</v>
      </c>
      <c r="B10254" s="160" t="s">
        <v>11739</v>
      </c>
      <c r="E10254" s="227">
        <v>43190</v>
      </c>
      <c r="F10254" s="228">
        <v>0</v>
      </c>
      <c r="G10254" s="229">
        <v>0</v>
      </c>
    </row>
    <row r="10255" spans="1:7" x14ac:dyDescent="0.25">
      <c r="A10255" s="160" t="s">
        <v>11736</v>
      </c>
      <c r="B10255" s="160" t="s">
        <v>11740</v>
      </c>
      <c r="E10255" s="227">
        <v>43220</v>
      </c>
      <c r="F10255" s="228">
        <v>0</v>
      </c>
      <c r="G10255" s="229">
        <v>0</v>
      </c>
    </row>
    <row r="10256" spans="1:7" x14ac:dyDescent="0.25">
      <c r="A10256" s="160" t="s">
        <v>11736</v>
      </c>
      <c r="B10256" s="160" t="s">
        <v>11741</v>
      </c>
      <c r="E10256" s="227">
        <v>43251</v>
      </c>
      <c r="F10256" s="228">
        <v>0</v>
      </c>
      <c r="G10256" s="229">
        <v>0</v>
      </c>
    </row>
    <row r="10257" spans="1:7" x14ac:dyDescent="0.25">
      <c r="A10257" s="160" t="s">
        <v>11736</v>
      </c>
      <c r="B10257" s="160" t="s">
        <v>11742</v>
      </c>
      <c r="E10257" s="227">
        <v>43281</v>
      </c>
      <c r="F10257" s="228">
        <v>0</v>
      </c>
      <c r="G10257" s="229">
        <v>0</v>
      </c>
    </row>
    <row r="10258" spans="1:7" x14ac:dyDescent="0.25">
      <c r="A10258" s="160" t="s">
        <v>11736</v>
      </c>
      <c r="B10258" s="160" t="s">
        <v>11743</v>
      </c>
      <c r="E10258" s="227">
        <v>43312</v>
      </c>
      <c r="F10258" s="228">
        <v>0</v>
      </c>
      <c r="G10258" s="229">
        <v>0</v>
      </c>
    </row>
    <row r="10259" spans="1:7" x14ac:dyDescent="0.25">
      <c r="A10259" s="160" t="s">
        <v>11736</v>
      </c>
      <c r="B10259" s="160" t="s">
        <v>11744</v>
      </c>
      <c r="E10259" s="227">
        <v>43343</v>
      </c>
      <c r="F10259" s="228">
        <v>0</v>
      </c>
      <c r="G10259" s="229">
        <v>0</v>
      </c>
    </row>
    <row r="10260" spans="1:7" x14ac:dyDescent="0.25">
      <c r="A10260" s="160" t="s">
        <v>11736</v>
      </c>
      <c r="B10260" s="160" t="s">
        <v>11745</v>
      </c>
      <c r="E10260" s="227">
        <v>43373</v>
      </c>
      <c r="F10260" s="228">
        <v>0</v>
      </c>
      <c r="G10260" s="229">
        <v>0</v>
      </c>
    </row>
    <row r="10261" spans="1:7" x14ac:dyDescent="0.25">
      <c r="A10261" s="160" t="s">
        <v>11736</v>
      </c>
      <c r="B10261" s="160" t="s">
        <v>11746</v>
      </c>
      <c r="E10261" s="227">
        <v>43404</v>
      </c>
      <c r="F10261" s="228">
        <v>0</v>
      </c>
      <c r="G10261" s="229">
        <v>0</v>
      </c>
    </row>
    <row r="10262" spans="1:7" x14ac:dyDescent="0.25">
      <c r="A10262" s="160" t="s">
        <v>11736</v>
      </c>
      <c r="B10262" s="160" t="s">
        <v>11747</v>
      </c>
      <c r="E10262" s="227">
        <v>43434</v>
      </c>
      <c r="F10262" s="228">
        <v>0</v>
      </c>
      <c r="G10262" s="229">
        <v>0</v>
      </c>
    </row>
    <row r="10263" spans="1:7" x14ac:dyDescent="0.25">
      <c r="A10263" s="160" t="s">
        <v>11736</v>
      </c>
      <c r="B10263" s="160" t="s">
        <v>11748</v>
      </c>
      <c r="E10263" s="227">
        <v>43465</v>
      </c>
      <c r="F10263" s="228">
        <v>0</v>
      </c>
      <c r="G10263" s="229">
        <v>0</v>
      </c>
    </row>
    <row r="10264" spans="1:7" x14ac:dyDescent="0.25">
      <c r="A10264" s="160" t="s">
        <v>11749</v>
      </c>
      <c r="B10264" s="160" t="s">
        <v>11750</v>
      </c>
      <c r="E10264" s="227">
        <v>43131</v>
      </c>
      <c r="F10264" s="228">
        <v>0</v>
      </c>
      <c r="G10264" s="229">
        <v>0</v>
      </c>
    </row>
    <row r="10265" spans="1:7" x14ac:dyDescent="0.25">
      <c r="A10265" s="160" t="s">
        <v>11749</v>
      </c>
      <c r="B10265" s="160" t="s">
        <v>11751</v>
      </c>
      <c r="E10265" s="227">
        <v>43159</v>
      </c>
      <c r="F10265" s="228">
        <v>0</v>
      </c>
      <c r="G10265" s="229">
        <v>0</v>
      </c>
    </row>
    <row r="10266" spans="1:7" x14ac:dyDescent="0.25">
      <c r="A10266" s="160" t="s">
        <v>11749</v>
      </c>
      <c r="B10266" s="160" t="s">
        <v>11752</v>
      </c>
      <c r="E10266" s="227">
        <v>43190</v>
      </c>
      <c r="F10266" s="228">
        <v>0</v>
      </c>
      <c r="G10266" s="229">
        <v>0</v>
      </c>
    </row>
    <row r="10267" spans="1:7" x14ac:dyDescent="0.25">
      <c r="A10267" s="160" t="s">
        <v>11749</v>
      </c>
      <c r="B10267" s="160" t="s">
        <v>11753</v>
      </c>
      <c r="E10267" s="227">
        <v>43220</v>
      </c>
      <c r="F10267" s="228">
        <v>0</v>
      </c>
      <c r="G10267" s="229">
        <v>0</v>
      </c>
    </row>
    <row r="10268" spans="1:7" x14ac:dyDescent="0.25">
      <c r="A10268" s="160" t="s">
        <v>11749</v>
      </c>
      <c r="B10268" s="160" t="s">
        <v>11754</v>
      </c>
      <c r="E10268" s="227">
        <v>43251</v>
      </c>
      <c r="F10268" s="228">
        <v>0</v>
      </c>
      <c r="G10268" s="229">
        <v>0</v>
      </c>
    </row>
    <row r="10269" spans="1:7" x14ac:dyDescent="0.25">
      <c r="A10269" s="160" t="s">
        <v>11749</v>
      </c>
      <c r="B10269" s="160" t="s">
        <v>11755</v>
      </c>
      <c r="E10269" s="227">
        <v>43281</v>
      </c>
      <c r="F10269" s="228">
        <v>0</v>
      </c>
      <c r="G10269" s="229">
        <v>0</v>
      </c>
    </row>
    <row r="10270" spans="1:7" x14ac:dyDescent="0.25">
      <c r="A10270" s="160" t="s">
        <v>11749</v>
      </c>
      <c r="B10270" s="160" t="s">
        <v>11756</v>
      </c>
      <c r="E10270" s="227">
        <v>43312</v>
      </c>
      <c r="F10270" s="228">
        <v>0</v>
      </c>
      <c r="G10270" s="229">
        <v>0</v>
      </c>
    </row>
    <row r="10271" spans="1:7" x14ac:dyDescent="0.25">
      <c r="A10271" s="160" t="s">
        <v>11749</v>
      </c>
      <c r="B10271" s="160" t="s">
        <v>11757</v>
      </c>
      <c r="E10271" s="227">
        <v>43343</v>
      </c>
      <c r="F10271" s="228">
        <v>0</v>
      </c>
      <c r="G10271" s="229">
        <v>0</v>
      </c>
    </row>
    <row r="10272" spans="1:7" x14ac:dyDescent="0.25">
      <c r="A10272" s="160" t="s">
        <v>11749</v>
      </c>
      <c r="B10272" s="160" t="s">
        <v>11758</v>
      </c>
      <c r="E10272" s="227">
        <v>43373</v>
      </c>
      <c r="F10272" s="228">
        <v>0</v>
      </c>
      <c r="G10272" s="229">
        <v>0</v>
      </c>
    </row>
    <row r="10273" spans="1:7" x14ac:dyDescent="0.25">
      <c r="A10273" s="160" t="s">
        <v>11749</v>
      </c>
      <c r="B10273" s="160" t="s">
        <v>11759</v>
      </c>
      <c r="E10273" s="227">
        <v>43404</v>
      </c>
      <c r="F10273" s="228">
        <v>0</v>
      </c>
      <c r="G10273" s="229">
        <v>0</v>
      </c>
    </row>
    <row r="10274" spans="1:7" x14ac:dyDescent="0.25">
      <c r="A10274" s="160" t="s">
        <v>11749</v>
      </c>
      <c r="B10274" s="160" t="s">
        <v>11760</v>
      </c>
      <c r="E10274" s="227">
        <v>43434</v>
      </c>
      <c r="F10274" s="228">
        <v>0</v>
      </c>
      <c r="G10274" s="229">
        <v>0</v>
      </c>
    </row>
    <row r="10275" spans="1:7" x14ac:dyDescent="0.25">
      <c r="A10275" s="160" t="s">
        <v>11749</v>
      </c>
      <c r="B10275" s="160" t="s">
        <v>11761</v>
      </c>
      <c r="E10275" s="227">
        <v>43465</v>
      </c>
      <c r="F10275" s="228">
        <v>0</v>
      </c>
      <c r="G10275" s="229">
        <v>0</v>
      </c>
    </row>
    <row r="10276" spans="1:7" x14ac:dyDescent="0.25">
      <c r="A10276" s="160" t="s">
        <v>416</v>
      </c>
      <c r="B10276" s="160" t="s">
        <v>11762</v>
      </c>
      <c r="E10276" s="227">
        <v>43131</v>
      </c>
      <c r="F10276" s="228">
        <v>1284116626.54</v>
      </c>
      <c r="G10276" s="229">
        <v>2.4399999999999998E-2</v>
      </c>
    </row>
    <row r="10277" spans="1:7" x14ac:dyDescent="0.25">
      <c r="A10277" s="160" t="s">
        <v>416</v>
      </c>
      <c r="B10277" s="160" t="s">
        <v>11763</v>
      </c>
      <c r="E10277" s="227">
        <v>43159</v>
      </c>
      <c r="F10277" s="228">
        <v>1288581960.01</v>
      </c>
      <c r="G10277" s="229">
        <v>2.4399999999999998E-2</v>
      </c>
    </row>
    <row r="10278" spans="1:7" x14ac:dyDescent="0.25">
      <c r="A10278" s="160" t="s">
        <v>416</v>
      </c>
      <c r="B10278" s="160" t="s">
        <v>11764</v>
      </c>
      <c r="E10278" s="227">
        <v>43190</v>
      </c>
      <c r="F10278" s="228">
        <v>1293122606.46</v>
      </c>
      <c r="G10278" s="229">
        <v>2.4399999999999998E-2</v>
      </c>
    </row>
    <row r="10279" spans="1:7" x14ac:dyDescent="0.25">
      <c r="A10279" s="160" t="s">
        <v>416</v>
      </c>
      <c r="B10279" s="160" t="s">
        <v>11765</v>
      </c>
      <c r="E10279" s="227">
        <v>43220</v>
      </c>
      <c r="F10279" s="228">
        <v>1299258716.51</v>
      </c>
      <c r="G10279" s="229">
        <v>2.4399999999999998E-2</v>
      </c>
    </row>
    <row r="10280" spans="1:7" x14ac:dyDescent="0.25">
      <c r="A10280" s="160" t="s">
        <v>416</v>
      </c>
      <c r="B10280" s="160" t="s">
        <v>11766</v>
      </c>
      <c r="E10280" s="227">
        <v>43251</v>
      </c>
      <c r="F10280" s="228">
        <v>1306352017.6300001</v>
      </c>
      <c r="G10280" s="229">
        <v>2.4399999999999998E-2</v>
      </c>
    </row>
    <row r="10281" spans="1:7" x14ac:dyDescent="0.25">
      <c r="A10281" s="160" t="s">
        <v>416</v>
      </c>
      <c r="B10281" s="160" t="s">
        <v>11767</v>
      </c>
      <c r="E10281" s="227">
        <v>43281</v>
      </c>
      <c r="F10281" s="228">
        <v>1315216886.5599999</v>
      </c>
      <c r="G10281" s="229">
        <v>2.4399999999999998E-2</v>
      </c>
    </row>
    <row r="10282" spans="1:7" x14ac:dyDescent="0.25">
      <c r="A10282" s="160" t="s">
        <v>416</v>
      </c>
      <c r="B10282" s="160" t="s">
        <v>11768</v>
      </c>
      <c r="E10282" s="227">
        <v>43312</v>
      </c>
      <c r="F10282" s="228">
        <v>1323786700.9200001</v>
      </c>
      <c r="G10282" s="229">
        <v>2.4399999999999998E-2</v>
      </c>
    </row>
    <row r="10283" spans="1:7" x14ac:dyDescent="0.25">
      <c r="A10283" s="160" t="s">
        <v>416</v>
      </c>
      <c r="B10283" s="160" t="s">
        <v>11769</v>
      </c>
      <c r="E10283" s="227">
        <v>43343</v>
      </c>
      <c r="F10283" s="228">
        <v>1331181615.98</v>
      </c>
      <c r="G10283" s="229">
        <v>2.4399999999999998E-2</v>
      </c>
    </row>
    <row r="10284" spans="1:7" x14ac:dyDescent="0.25">
      <c r="A10284" s="160" t="s">
        <v>416</v>
      </c>
      <c r="B10284" s="160" t="s">
        <v>11770</v>
      </c>
      <c r="E10284" s="227">
        <v>43373</v>
      </c>
      <c r="F10284" s="228">
        <v>1339413821.0699999</v>
      </c>
      <c r="G10284" s="229">
        <v>2.4399999999999998E-2</v>
      </c>
    </row>
    <row r="10285" spans="1:7" x14ac:dyDescent="0.25">
      <c r="A10285" s="160" t="s">
        <v>416</v>
      </c>
      <c r="B10285" s="160" t="s">
        <v>11771</v>
      </c>
      <c r="E10285" s="227">
        <v>43404</v>
      </c>
      <c r="F10285" s="228">
        <v>1351082207.3599999</v>
      </c>
      <c r="G10285" s="229">
        <v>2.4399999999999998E-2</v>
      </c>
    </row>
    <row r="10286" spans="1:7" x14ac:dyDescent="0.25">
      <c r="A10286" s="160" t="s">
        <v>416</v>
      </c>
      <c r="B10286" s="160" t="s">
        <v>11772</v>
      </c>
      <c r="E10286" s="227">
        <v>43434</v>
      </c>
      <c r="F10286" s="228">
        <v>1362710705.6900001</v>
      </c>
      <c r="G10286" s="229">
        <v>2.4399999999999998E-2</v>
      </c>
    </row>
    <row r="10287" spans="1:7" x14ac:dyDescent="0.25">
      <c r="A10287" s="160" t="s">
        <v>416</v>
      </c>
      <c r="B10287" s="160" t="s">
        <v>11773</v>
      </c>
      <c r="E10287" s="227">
        <v>43465</v>
      </c>
      <c r="F10287" s="228">
        <v>1372943113.5699999</v>
      </c>
      <c r="G10287" s="229">
        <v>2.4399999999999998E-2</v>
      </c>
    </row>
    <row r="10288" spans="1:7" x14ac:dyDescent="0.25">
      <c r="A10288" s="160" t="s">
        <v>11774</v>
      </c>
      <c r="B10288" s="160" t="s">
        <v>11775</v>
      </c>
      <c r="E10288" s="227">
        <v>43131</v>
      </c>
      <c r="F10288" s="228">
        <v>33307946.449999999</v>
      </c>
      <c r="G10288" s="229">
        <v>2.2100000000000002E-2</v>
      </c>
    </row>
    <row r="10289" spans="1:7" x14ac:dyDescent="0.25">
      <c r="A10289" s="160" t="s">
        <v>11774</v>
      </c>
      <c r="B10289" s="160" t="s">
        <v>11776</v>
      </c>
      <c r="E10289" s="227">
        <v>43159</v>
      </c>
      <c r="F10289" s="228">
        <v>33307946.449999999</v>
      </c>
      <c r="G10289" s="229">
        <v>2.2100000000000002E-2</v>
      </c>
    </row>
    <row r="10290" spans="1:7" x14ac:dyDescent="0.25">
      <c r="A10290" s="160" t="s">
        <v>11774</v>
      </c>
      <c r="B10290" s="160" t="s">
        <v>11777</v>
      </c>
      <c r="E10290" s="227">
        <v>43190</v>
      </c>
      <c r="F10290" s="228">
        <v>33307946.449999999</v>
      </c>
      <c r="G10290" s="229">
        <v>2.2100000000000002E-2</v>
      </c>
    </row>
    <row r="10291" spans="1:7" x14ac:dyDescent="0.25">
      <c r="A10291" s="160" t="s">
        <v>11774</v>
      </c>
      <c r="B10291" s="160" t="s">
        <v>11778</v>
      </c>
      <c r="E10291" s="227">
        <v>43220</v>
      </c>
      <c r="F10291" s="228">
        <v>33307946.449999999</v>
      </c>
      <c r="G10291" s="229">
        <v>2.2100000000000002E-2</v>
      </c>
    </row>
    <row r="10292" spans="1:7" x14ac:dyDescent="0.25">
      <c r="A10292" s="160" t="s">
        <v>11774</v>
      </c>
      <c r="B10292" s="160" t="s">
        <v>11779</v>
      </c>
      <c r="E10292" s="227">
        <v>43251</v>
      </c>
      <c r="F10292" s="228">
        <v>33307946.449999999</v>
      </c>
      <c r="G10292" s="229">
        <v>2.2100000000000002E-2</v>
      </c>
    </row>
    <row r="10293" spans="1:7" x14ac:dyDescent="0.25">
      <c r="A10293" s="160" t="s">
        <v>11774</v>
      </c>
      <c r="B10293" s="160" t="s">
        <v>11780</v>
      </c>
      <c r="E10293" s="227">
        <v>43281</v>
      </c>
      <c r="F10293" s="228">
        <v>33307946.449999999</v>
      </c>
      <c r="G10293" s="229">
        <v>2.2100000000000002E-2</v>
      </c>
    </row>
    <row r="10294" spans="1:7" x14ac:dyDescent="0.25">
      <c r="A10294" s="160" t="s">
        <v>11774</v>
      </c>
      <c r="B10294" s="160" t="s">
        <v>11781</v>
      </c>
      <c r="E10294" s="227">
        <v>43312</v>
      </c>
      <c r="F10294" s="228">
        <v>33307946.449999999</v>
      </c>
      <c r="G10294" s="229">
        <v>2.2100000000000002E-2</v>
      </c>
    </row>
    <row r="10295" spans="1:7" x14ac:dyDescent="0.25">
      <c r="A10295" s="160" t="s">
        <v>11774</v>
      </c>
      <c r="B10295" s="160" t="s">
        <v>11782</v>
      </c>
      <c r="E10295" s="227">
        <v>43343</v>
      </c>
      <c r="F10295" s="228">
        <v>33307946.449999999</v>
      </c>
      <c r="G10295" s="229">
        <v>2.2100000000000002E-2</v>
      </c>
    </row>
    <row r="10296" spans="1:7" x14ac:dyDescent="0.25">
      <c r="A10296" s="160" t="s">
        <v>11774</v>
      </c>
      <c r="B10296" s="160" t="s">
        <v>11783</v>
      </c>
      <c r="E10296" s="227">
        <v>43373</v>
      </c>
      <c r="F10296" s="228">
        <v>33307946.449999999</v>
      </c>
      <c r="G10296" s="229">
        <v>2.2100000000000002E-2</v>
      </c>
    </row>
    <row r="10297" spans="1:7" x14ac:dyDescent="0.25">
      <c r="A10297" s="160" t="s">
        <v>11774</v>
      </c>
      <c r="B10297" s="160" t="s">
        <v>11784</v>
      </c>
      <c r="E10297" s="227">
        <v>43404</v>
      </c>
      <c r="F10297" s="228">
        <v>33307946.449999999</v>
      </c>
      <c r="G10297" s="229">
        <v>2.2100000000000002E-2</v>
      </c>
    </row>
    <row r="10298" spans="1:7" x14ac:dyDescent="0.25">
      <c r="A10298" s="160" t="s">
        <v>11774</v>
      </c>
      <c r="B10298" s="160" t="s">
        <v>11785</v>
      </c>
      <c r="E10298" s="227">
        <v>43434</v>
      </c>
      <c r="F10298" s="228">
        <v>33307946.449999999</v>
      </c>
      <c r="G10298" s="229">
        <v>2.2100000000000002E-2</v>
      </c>
    </row>
    <row r="10299" spans="1:7" x14ac:dyDescent="0.25">
      <c r="A10299" s="160" t="s">
        <v>11774</v>
      </c>
      <c r="B10299" s="160" t="s">
        <v>11786</v>
      </c>
      <c r="E10299" s="227">
        <v>43465</v>
      </c>
      <c r="F10299" s="228">
        <v>33307946.449999999</v>
      </c>
      <c r="G10299" s="229">
        <v>2.2100000000000002E-2</v>
      </c>
    </row>
    <row r="10300" spans="1:7" x14ac:dyDescent="0.25">
      <c r="A10300" s="160" t="s">
        <v>424</v>
      </c>
      <c r="B10300" s="160" t="s">
        <v>11787</v>
      </c>
      <c r="E10300" s="227">
        <v>43131</v>
      </c>
      <c r="F10300" s="228">
        <v>433629362.72000003</v>
      </c>
      <c r="G10300" s="229">
        <v>2.2100000000000002E-2</v>
      </c>
    </row>
    <row r="10301" spans="1:7" x14ac:dyDescent="0.25">
      <c r="A10301" s="160" t="s">
        <v>424</v>
      </c>
      <c r="B10301" s="160" t="s">
        <v>11788</v>
      </c>
      <c r="E10301" s="227">
        <v>43159</v>
      </c>
      <c r="F10301" s="228">
        <v>432970985.33999997</v>
      </c>
      <c r="G10301" s="229">
        <v>2.2100000000000002E-2</v>
      </c>
    </row>
    <row r="10302" spans="1:7" x14ac:dyDescent="0.25">
      <c r="A10302" s="160" t="s">
        <v>424</v>
      </c>
      <c r="B10302" s="160" t="s">
        <v>11789</v>
      </c>
      <c r="E10302" s="227">
        <v>43190</v>
      </c>
      <c r="F10302" s="228">
        <v>433218866.89999998</v>
      </c>
      <c r="G10302" s="229">
        <v>2.2100000000000002E-2</v>
      </c>
    </row>
    <row r="10303" spans="1:7" x14ac:dyDescent="0.25">
      <c r="A10303" s="160" t="s">
        <v>424</v>
      </c>
      <c r="B10303" s="160" t="s">
        <v>11790</v>
      </c>
      <c r="E10303" s="227">
        <v>43220</v>
      </c>
      <c r="F10303" s="228">
        <v>434330070.25</v>
      </c>
      <c r="G10303" s="229">
        <v>2.2100000000000002E-2</v>
      </c>
    </row>
    <row r="10304" spans="1:7" x14ac:dyDescent="0.25">
      <c r="A10304" s="160" t="s">
        <v>424</v>
      </c>
      <c r="B10304" s="160" t="s">
        <v>11791</v>
      </c>
      <c r="E10304" s="227">
        <v>43251</v>
      </c>
      <c r="F10304" s="228">
        <v>436750930.14999998</v>
      </c>
      <c r="G10304" s="229">
        <v>2.2100000000000002E-2</v>
      </c>
    </row>
    <row r="10305" spans="1:7" x14ac:dyDescent="0.25">
      <c r="A10305" s="160" t="s">
        <v>424</v>
      </c>
      <c r="B10305" s="160" t="s">
        <v>11792</v>
      </c>
      <c r="E10305" s="227">
        <v>43281</v>
      </c>
      <c r="F10305" s="228">
        <v>438856734.17000002</v>
      </c>
      <c r="G10305" s="229">
        <v>2.2100000000000002E-2</v>
      </c>
    </row>
    <row r="10306" spans="1:7" x14ac:dyDescent="0.25">
      <c r="A10306" s="160" t="s">
        <v>424</v>
      </c>
      <c r="B10306" s="160" t="s">
        <v>11793</v>
      </c>
      <c r="E10306" s="227">
        <v>43312</v>
      </c>
      <c r="F10306" s="228">
        <v>439730424.14999998</v>
      </c>
      <c r="G10306" s="229">
        <v>2.2100000000000002E-2</v>
      </c>
    </row>
    <row r="10307" spans="1:7" x14ac:dyDescent="0.25">
      <c r="A10307" s="160" t="s">
        <v>424</v>
      </c>
      <c r="B10307" s="160" t="s">
        <v>11794</v>
      </c>
      <c r="E10307" s="227">
        <v>43343</v>
      </c>
      <c r="F10307" s="228">
        <v>439906983.30000001</v>
      </c>
      <c r="G10307" s="229">
        <v>2.2100000000000002E-2</v>
      </c>
    </row>
    <row r="10308" spans="1:7" x14ac:dyDescent="0.25">
      <c r="A10308" s="160" t="s">
        <v>424</v>
      </c>
      <c r="B10308" s="160" t="s">
        <v>11795</v>
      </c>
      <c r="E10308" s="227">
        <v>43373</v>
      </c>
      <c r="F10308" s="228">
        <v>442300440.10000002</v>
      </c>
      <c r="G10308" s="229">
        <v>2.2100000000000002E-2</v>
      </c>
    </row>
    <row r="10309" spans="1:7" x14ac:dyDescent="0.25">
      <c r="A10309" s="160" t="s">
        <v>424</v>
      </c>
      <c r="B10309" s="160" t="s">
        <v>11796</v>
      </c>
      <c r="E10309" s="227">
        <v>43404</v>
      </c>
      <c r="F10309" s="228">
        <v>445845066.19999999</v>
      </c>
      <c r="G10309" s="229">
        <v>2.2100000000000002E-2</v>
      </c>
    </row>
    <row r="10310" spans="1:7" x14ac:dyDescent="0.25">
      <c r="A10310" s="160" t="s">
        <v>424</v>
      </c>
      <c r="B10310" s="160" t="s">
        <v>11797</v>
      </c>
      <c r="E10310" s="227">
        <v>43434</v>
      </c>
      <c r="F10310" s="228">
        <v>446716817.06</v>
      </c>
      <c r="G10310" s="229">
        <v>2.2100000000000002E-2</v>
      </c>
    </row>
    <row r="10311" spans="1:7" x14ac:dyDescent="0.25">
      <c r="A10311" s="160" t="s">
        <v>424</v>
      </c>
      <c r="B10311" s="160" t="s">
        <v>11798</v>
      </c>
      <c r="E10311" s="227">
        <v>43465</v>
      </c>
      <c r="F10311" s="228">
        <v>451395733.41000003</v>
      </c>
      <c r="G10311" s="229">
        <v>2.2100000000000002E-2</v>
      </c>
    </row>
    <row r="10312" spans="1:7" x14ac:dyDescent="0.25">
      <c r="A10312" s="160" t="s">
        <v>11799</v>
      </c>
      <c r="B10312" s="160" t="s">
        <v>11800</v>
      </c>
      <c r="E10312" s="227">
        <v>43131</v>
      </c>
      <c r="F10312" s="228">
        <v>36721925.340000004</v>
      </c>
      <c r="G10312" s="229">
        <v>3.5799999999999998E-2</v>
      </c>
    </row>
    <row r="10313" spans="1:7" x14ac:dyDescent="0.25">
      <c r="A10313" s="160" t="s">
        <v>11799</v>
      </c>
      <c r="B10313" s="160" t="s">
        <v>11801</v>
      </c>
      <c r="E10313" s="227">
        <v>43159</v>
      </c>
      <c r="F10313" s="228">
        <v>36819915.890000001</v>
      </c>
      <c r="G10313" s="229">
        <v>3.5799999999999998E-2</v>
      </c>
    </row>
    <row r="10314" spans="1:7" x14ac:dyDescent="0.25">
      <c r="A10314" s="160" t="s">
        <v>11799</v>
      </c>
      <c r="B10314" s="160" t="s">
        <v>11802</v>
      </c>
      <c r="E10314" s="227">
        <v>43190</v>
      </c>
      <c r="F10314" s="228">
        <v>36883571.409999996</v>
      </c>
      <c r="G10314" s="229">
        <v>3.5799999999999998E-2</v>
      </c>
    </row>
    <row r="10315" spans="1:7" x14ac:dyDescent="0.25">
      <c r="A10315" s="160" t="s">
        <v>11799</v>
      </c>
      <c r="B10315" s="160" t="s">
        <v>11803</v>
      </c>
      <c r="E10315" s="227">
        <v>43220</v>
      </c>
      <c r="F10315" s="228">
        <v>36953660.579999998</v>
      </c>
      <c r="G10315" s="229">
        <v>3.5799999999999998E-2</v>
      </c>
    </row>
    <row r="10316" spans="1:7" x14ac:dyDescent="0.25">
      <c r="A10316" s="160" t="s">
        <v>11799</v>
      </c>
      <c r="B10316" s="160" t="s">
        <v>11804</v>
      </c>
      <c r="E10316" s="227">
        <v>43251</v>
      </c>
      <c r="F10316" s="228">
        <v>36973167.82</v>
      </c>
      <c r="G10316" s="229">
        <v>3.5799999999999998E-2</v>
      </c>
    </row>
    <row r="10317" spans="1:7" x14ac:dyDescent="0.25">
      <c r="A10317" s="160" t="s">
        <v>11799</v>
      </c>
      <c r="B10317" s="160" t="s">
        <v>11805</v>
      </c>
      <c r="E10317" s="227">
        <v>43281</v>
      </c>
      <c r="F10317" s="228">
        <v>37002118.850000001</v>
      </c>
      <c r="G10317" s="229">
        <v>3.5799999999999998E-2</v>
      </c>
    </row>
    <row r="10318" spans="1:7" x14ac:dyDescent="0.25">
      <c r="A10318" s="160" t="s">
        <v>11799</v>
      </c>
      <c r="B10318" s="160" t="s">
        <v>11806</v>
      </c>
      <c r="E10318" s="227">
        <v>43312</v>
      </c>
      <c r="F10318" s="228">
        <v>37008124.780000001</v>
      </c>
      <c r="G10318" s="229">
        <v>3.5799999999999998E-2</v>
      </c>
    </row>
    <row r="10319" spans="1:7" x14ac:dyDescent="0.25">
      <c r="A10319" s="160" t="s">
        <v>11799</v>
      </c>
      <c r="B10319" s="160" t="s">
        <v>11807</v>
      </c>
      <c r="E10319" s="227">
        <v>43343</v>
      </c>
      <c r="F10319" s="228">
        <v>36992787.880000003</v>
      </c>
      <c r="G10319" s="229">
        <v>3.5799999999999998E-2</v>
      </c>
    </row>
    <row r="10320" spans="1:7" x14ac:dyDescent="0.25">
      <c r="A10320" s="160" t="s">
        <v>11799</v>
      </c>
      <c r="B10320" s="160" t="s">
        <v>11808</v>
      </c>
      <c r="E10320" s="227">
        <v>43373</v>
      </c>
      <c r="F10320" s="228">
        <v>36949317.57</v>
      </c>
      <c r="G10320" s="229">
        <v>3.5799999999999998E-2</v>
      </c>
    </row>
    <row r="10321" spans="1:7" x14ac:dyDescent="0.25">
      <c r="A10321" s="160" t="s">
        <v>11799</v>
      </c>
      <c r="B10321" s="160" t="s">
        <v>11809</v>
      </c>
      <c r="E10321" s="227">
        <v>43404</v>
      </c>
      <c r="F10321" s="228">
        <v>36913654.490000002</v>
      </c>
      <c r="G10321" s="229">
        <v>3.5799999999999998E-2</v>
      </c>
    </row>
    <row r="10322" spans="1:7" x14ac:dyDescent="0.25">
      <c r="A10322" s="160" t="s">
        <v>11799</v>
      </c>
      <c r="B10322" s="160" t="s">
        <v>11810</v>
      </c>
      <c r="E10322" s="227">
        <v>43434</v>
      </c>
      <c r="F10322" s="228">
        <v>37027800.420000002</v>
      </c>
      <c r="G10322" s="229">
        <v>3.5799999999999998E-2</v>
      </c>
    </row>
    <row r="10323" spans="1:7" x14ac:dyDescent="0.25">
      <c r="A10323" s="160" t="s">
        <v>11799</v>
      </c>
      <c r="B10323" s="160" t="s">
        <v>11811</v>
      </c>
      <c r="E10323" s="227">
        <v>43465</v>
      </c>
      <c r="F10323" s="228">
        <v>37162897.700000003</v>
      </c>
      <c r="G10323" s="229">
        <v>3.5799999999999998E-2</v>
      </c>
    </row>
    <row r="10324" spans="1:7" x14ac:dyDescent="0.25">
      <c r="A10324" s="160" t="s">
        <v>11812</v>
      </c>
      <c r="B10324" s="160" t="s">
        <v>11813</v>
      </c>
      <c r="E10324" s="227">
        <v>43131</v>
      </c>
      <c r="F10324" s="228">
        <v>85658213.180000007</v>
      </c>
      <c r="G10324" s="229">
        <v>2.2100000000000002E-2</v>
      </c>
    </row>
    <row r="10325" spans="1:7" x14ac:dyDescent="0.25">
      <c r="A10325" s="160" t="s">
        <v>11812</v>
      </c>
      <c r="B10325" s="160" t="s">
        <v>11814</v>
      </c>
      <c r="E10325" s="227">
        <v>43159</v>
      </c>
      <c r="F10325" s="228">
        <v>85658213.180000007</v>
      </c>
      <c r="G10325" s="229">
        <v>2.2100000000000002E-2</v>
      </c>
    </row>
    <row r="10326" spans="1:7" x14ac:dyDescent="0.25">
      <c r="A10326" s="160" t="s">
        <v>11812</v>
      </c>
      <c r="B10326" s="160" t="s">
        <v>11815</v>
      </c>
      <c r="E10326" s="227">
        <v>43190</v>
      </c>
      <c r="F10326" s="228">
        <v>85658213.180000007</v>
      </c>
      <c r="G10326" s="229">
        <v>2.2100000000000002E-2</v>
      </c>
    </row>
    <row r="10327" spans="1:7" x14ac:dyDescent="0.25">
      <c r="A10327" s="160" t="s">
        <v>11812</v>
      </c>
      <c r="B10327" s="160" t="s">
        <v>11816</v>
      </c>
      <c r="E10327" s="227">
        <v>43220</v>
      </c>
      <c r="F10327" s="228">
        <v>85658213.180000007</v>
      </c>
      <c r="G10327" s="229">
        <v>2.2100000000000002E-2</v>
      </c>
    </row>
    <row r="10328" spans="1:7" x14ac:dyDescent="0.25">
      <c r="A10328" s="160" t="s">
        <v>11812</v>
      </c>
      <c r="B10328" s="160" t="s">
        <v>11817</v>
      </c>
      <c r="E10328" s="227">
        <v>43251</v>
      </c>
      <c r="F10328" s="228">
        <v>85658213.180000007</v>
      </c>
      <c r="G10328" s="229">
        <v>2.2100000000000002E-2</v>
      </c>
    </row>
    <row r="10329" spans="1:7" x14ac:dyDescent="0.25">
      <c r="A10329" s="160" t="s">
        <v>11812</v>
      </c>
      <c r="B10329" s="160" t="s">
        <v>11818</v>
      </c>
      <c r="E10329" s="227">
        <v>43281</v>
      </c>
      <c r="F10329" s="228">
        <v>85658213.180000007</v>
      </c>
      <c r="G10329" s="229">
        <v>2.2100000000000002E-2</v>
      </c>
    </row>
    <row r="10330" spans="1:7" x14ac:dyDescent="0.25">
      <c r="A10330" s="160" t="s">
        <v>11812</v>
      </c>
      <c r="B10330" s="160" t="s">
        <v>11819</v>
      </c>
      <c r="E10330" s="227">
        <v>43312</v>
      </c>
      <c r="F10330" s="228">
        <v>85658213.180000007</v>
      </c>
      <c r="G10330" s="229">
        <v>2.2100000000000002E-2</v>
      </c>
    </row>
    <row r="10331" spans="1:7" x14ac:dyDescent="0.25">
      <c r="A10331" s="160" t="s">
        <v>11812</v>
      </c>
      <c r="B10331" s="160" t="s">
        <v>11820</v>
      </c>
      <c r="E10331" s="227">
        <v>43343</v>
      </c>
      <c r="F10331" s="228">
        <v>85658213.180000007</v>
      </c>
      <c r="G10331" s="229">
        <v>2.2100000000000002E-2</v>
      </c>
    </row>
    <row r="10332" spans="1:7" x14ac:dyDescent="0.25">
      <c r="A10332" s="160" t="s">
        <v>11812</v>
      </c>
      <c r="B10332" s="160" t="s">
        <v>11821</v>
      </c>
      <c r="E10332" s="227">
        <v>43373</v>
      </c>
      <c r="F10332" s="228">
        <v>85658213.180000007</v>
      </c>
      <c r="G10332" s="229">
        <v>2.2100000000000002E-2</v>
      </c>
    </row>
    <row r="10333" spans="1:7" x14ac:dyDescent="0.25">
      <c r="A10333" s="160" t="s">
        <v>11812</v>
      </c>
      <c r="B10333" s="160" t="s">
        <v>11822</v>
      </c>
      <c r="E10333" s="227">
        <v>43404</v>
      </c>
      <c r="F10333" s="228">
        <v>85658213.180000007</v>
      </c>
      <c r="G10333" s="229">
        <v>2.2100000000000002E-2</v>
      </c>
    </row>
    <row r="10334" spans="1:7" x14ac:dyDescent="0.25">
      <c r="A10334" s="160" t="s">
        <v>11812</v>
      </c>
      <c r="B10334" s="160" t="s">
        <v>11823</v>
      </c>
      <c r="E10334" s="227">
        <v>43434</v>
      </c>
      <c r="F10334" s="228">
        <v>85658213.180000007</v>
      </c>
      <c r="G10334" s="229">
        <v>2.2100000000000002E-2</v>
      </c>
    </row>
    <row r="10335" spans="1:7" x14ac:dyDescent="0.25">
      <c r="A10335" s="160" t="s">
        <v>11812</v>
      </c>
      <c r="B10335" s="160" t="s">
        <v>11824</v>
      </c>
      <c r="E10335" s="227">
        <v>43465</v>
      </c>
      <c r="F10335" s="228">
        <v>85658213.180000007</v>
      </c>
      <c r="G10335" s="229">
        <v>2.2100000000000002E-2</v>
      </c>
    </row>
    <row r="10336" spans="1:7" x14ac:dyDescent="0.25">
      <c r="A10336" s="160" t="s">
        <v>11825</v>
      </c>
      <c r="B10336" s="160" t="s">
        <v>11826</v>
      </c>
      <c r="E10336" s="227">
        <v>43131</v>
      </c>
      <c r="F10336" s="228">
        <v>27164307.780000001</v>
      </c>
      <c r="G10336" s="229">
        <v>2.2100000000000002E-2</v>
      </c>
    </row>
    <row r="10337" spans="1:7" x14ac:dyDescent="0.25">
      <c r="A10337" s="160" t="s">
        <v>11825</v>
      </c>
      <c r="B10337" s="160" t="s">
        <v>11827</v>
      </c>
      <c r="E10337" s="227">
        <v>43159</v>
      </c>
      <c r="F10337" s="228">
        <v>27164307.780000001</v>
      </c>
      <c r="G10337" s="229">
        <v>2.2100000000000002E-2</v>
      </c>
    </row>
    <row r="10338" spans="1:7" x14ac:dyDescent="0.25">
      <c r="A10338" s="160" t="s">
        <v>11825</v>
      </c>
      <c r="B10338" s="160" t="s">
        <v>11828</v>
      </c>
      <c r="E10338" s="227">
        <v>43190</v>
      </c>
      <c r="F10338" s="228">
        <v>27164307.780000001</v>
      </c>
      <c r="G10338" s="229">
        <v>2.2100000000000002E-2</v>
      </c>
    </row>
    <row r="10339" spans="1:7" x14ac:dyDescent="0.25">
      <c r="A10339" s="160" t="s">
        <v>11825</v>
      </c>
      <c r="B10339" s="160" t="s">
        <v>11829</v>
      </c>
      <c r="E10339" s="227">
        <v>43220</v>
      </c>
      <c r="F10339" s="228">
        <v>27164307.780000001</v>
      </c>
      <c r="G10339" s="229">
        <v>2.2100000000000002E-2</v>
      </c>
    </row>
    <row r="10340" spans="1:7" x14ac:dyDescent="0.25">
      <c r="A10340" s="160" t="s">
        <v>11825</v>
      </c>
      <c r="B10340" s="160" t="s">
        <v>11830</v>
      </c>
      <c r="E10340" s="227">
        <v>43251</v>
      </c>
      <c r="F10340" s="228">
        <v>27164307.780000001</v>
      </c>
      <c r="G10340" s="229">
        <v>2.2100000000000002E-2</v>
      </c>
    </row>
    <row r="10341" spans="1:7" x14ac:dyDescent="0.25">
      <c r="A10341" s="160" t="s">
        <v>11825</v>
      </c>
      <c r="B10341" s="160" t="s">
        <v>11831</v>
      </c>
      <c r="E10341" s="227">
        <v>43281</v>
      </c>
      <c r="F10341" s="228">
        <v>27164307.780000001</v>
      </c>
      <c r="G10341" s="229">
        <v>2.2100000000000002E-2</v>
      </c>
    </row>
    <row r="10342" spans="1:7" x14ac:dyDescent="0.25">
      <c r="A10342" s="160" t="s">
        <v>11825</v>
      </c>
      <c r="B10342" s="160" t="s">
        <v>11832</v>
      </c>
      <c r="E10342" s="227">
        <v>43312</v>
      </c>
      <c r="F10342" s="228">
        <v>27164307.780000001</v>
      </c>
      <c r="G10342" s="229">
        <v>2.2100000000000002E-2</v>
      </c>
    </row>
    <row r="10343" spans="1:7" x14ac:dyDescent="0.25">
      <c r="A10343" s="160" t="s">
        <v>11825</v>
      </c>
      <c r="B10343" s="160" t="s">
        <v>11833</v>
      </c>
      <c r="E10343" s="227">
        <v>43343</v>
      </c>
      <c r="F10343" s="228">
        <v>27164307.780000001</v>
      </c>
      <c r="G10343" s="229">
        <v>2.2100000000000002E-2</v>
      </c>
    </row>
    <row r="10344" spans="1:7" x14ac:dyDescent="0.25">
      <c r="A10344" s="160" t="s">
        <v>11825</v>
      </c>
      <c r="B10344" s="160" t="s">
        <v>11834</v>
      </c>
      <c r="E10344" s="227">
        <v>43373</v>
      </c>
      <c r="F10344" s="228">
        <v>27164307.780000001</v>
      </c>
      <c r="G10344" s="229">
        <v>2.2100000000000002E-2</v>
      </c>
    </row>
    <row r="10345" spans="1:7" x14ac:dyDescent="0.25">
      <c r="A10345" s="160" t="s">
        <v>11825</v>
      </c>
      <c r="B10345" s="160" t="s">
        <v>11835</v>
      </c>
      <c r="E10345" s="227">
        <v>43404</v>
      </c>
      <c r="F10345" s="228">
        <v>27164307.780000001</v>
      </c>
      <c r="G10345" s="229">
        <v>2.2100000000000002E-2</v>
      </c>
    </row>
    <row r="10346" spans="1:7" x14ac:dyDescent="0.25">
      <c r="A10346" s="160" t="s">
        <v>11825</v>
      </c>
      <c r="B10346" s="160" t="s">
        <v>11836</v>
      </c>
      <c r="E10346" s="227">
        <v>43434</v>
      </c>
      <c r="F10346" s="228">
        <v>27164307.780000001</v>
      </c>
      <c r="G10346" s="229">
        <v>2.2100000000000002E-2</v>
      </c>
    </row>
    <row r="10347" spans="1:7" x14ac:dyDescent="0.25">
      <c r="A10347" s="160" t="s">
        <v>11825</v>
      </c>
      <c r="B10347" s="160" t="s">
        <v>11837</v>
      </c>
      <c r="E10347" s="227">
        <v>43465</v>
      </c>
      <c r="F10347" s="228">
        <v>27164307.780000001</v>
      </c>
      <c r="G10347" s="229">
        <v>2.2100000000000002E-2</v>
      </c>
    </row>
    <row r="10348" spans="1:7" x14ac:dyDescent="0.25">
      <c r="A10348" s="160" t="s">
        <v>11838</v>
      </c>
      <c r="B10348" s="160" t="s">
        <v>11839</v>
      </c>
      <c r="E10348" s="227">
        <v>43131</v>
      </c>
      <c r="F10348" s="228">
        <v>96321431.219999999</v>
      </c>
      <c r="G10348" s="229">
        <v>4.1300000000000003E-2</v>
      </c>
    </row>
    <row r="10349" spans="1:7" x14ac:dyDescent="0.25">
      <c r="A10349" s="160" t="s">
        <v>11838</v>
      </c>
      <c r="B10349" s="160" t="s">
        <v>11840</v>
      </c>
      <c r="E10349" s="227">
        <v>43159</v>
      </c>
      <c r="F10349" s="228">
        <v>96652788.510000005</v>
      </c>
      <c r="G10349" s="229">
        <v>4.1300000000000003E-2</v>
      </c>
    </row>
    <row r="10350" spans="1:7" x14ac:dyDescent="0.25">
      <c r="A10350" s="160" t="s">
        <v>11838</v>
      </c>
      <c r="B10350" s="160" t="s">
        <v>11841</v>
      </c>
      <c r="E10350" s="227">
        <v>43190</v>
      </c>
      <c r="F10350" s="228">
        <v>96726033.409999996</v>
      </c>
      <c r="G10350" s="229">
        <v>4.1300000000000003E-2</v>
      </c>
    </row>
    <row r="10351" spans="1:7" x14ac:dyDescent="0.25">
      <c r="A10351" s="160" t="s">
        <v>11838</v>
      </c>
      <c r="B10351" s="160" t="s">
        <v>11842</v>
      </c>
      <c r="E10351" s="227">
        <v>43220</v>
      </c>
      <c r="F10351" s="228">
        <v>96955244.200000003</v>
      </c>
      <c r="G10351" s="229">
        <v>4.1300000000000003E-2</v>
      </c>
    </row>
    <row r="10352" spans="1:7" x14ac:dyDescent="0.25">
      <c r="A10352" s="160" t="s">
        <v>11838</v>
      </c>
      <c r="B10352" s="160" t="s">
        <v>11843</v>
      </c>
      <c r="E10352" s="227">
        <v>43251</v>
      </c>
      <c r="F10352" s="228">
        <v>97173559.560000002</v>
      </c>
      <c r="G10352" s="229">
        <v>4.1300000000000003E-2</v>
      </c>
    </row>
    <row r="10353" spans="1:7" x14ac:dyDescent="0.25">
      <c r="A10353" s="160" t="s">
        <v>11838</v>
      </c>
      <c r="B10353" s="160" t="s">
        <v>11844</v>
      </c>
      <c r="E10353" s="227">
        <v>43281</v>
      </c>
      <c r="F10353" s="228">
        <v>97371674.480000004</v>
      </c>
      <c r="G10353" s="229">
        <v>4.1300000000000003E-2</v>
      </c>
    </row>
    <row r="10354" spans="1:7" x14ac:dyDescent="0.25">
      <c r="A10354" s="160" t="s">
        <v>11838</v>
      </c>
      <c r="B10354" s="160" t="s">
        <v>11845</v>
      </c>
      <c r="E10354" s="227">
        <v>43312</v>
      </c>
      <c r="F10354" s="228">
        <v>97698715.859999999</v>
      </c>
      <c r="G10354" s="229">
        <v>4.1300000000000003E-2</v>
      </c>
    </row>
    <row r="10355" spans="1:7" x14ac:dyDescent="0.25">
      <c r="A10355" s="160" t="s">
        <v>11838</v>
      </c>
      <c r="B10355" s="160" t="s">
        <v>11846</v>
      </c>
      <c r="E10355" s="227">
        <v>43343</v>
      </c>
      <c r="F10355" s="228">
        <v>98445382.950000003</v>
      </c>
      <c r="G10355" s="229">
        <v>4.1300000000000003E-2</v>
      </c>
    </row>
    <row r="10356" spans="1:7" x14ac:dyDescent="0.25">
      <c r="A10356" s="160" t="s">
        <v>11838</v>
      </c>
      <c r="B10356" s="160" t="s">
        <v>11847</v>
      </c>
      <c r="E10356" s="227">
        <v>43373</v>
      </c>
      <c r="F10356" s="228">
        <v>99293073.370000005</v>
      </c>
      <c r="G10356" s="229">
        <v>4.1300000000000003E-2</v>
      </c>
    </row>
    <row r="10357" spans="1:7" x14ac:dyDescent="0.25">
      <c r="A10357" s="160" t="s">
        <v>11838</v>
      </c>
      <c r="B10357" s="160" t="s">
        <v>11848</v>
      </c>
      <c r="E10357" s="227">
        <v>43404</v>
      </c>
      <c r="F10357" s="228">
        <v>100165057.55</v>
      </c>
      <c r="G10357" s="229">
        <v>4.1300000000000003E-2</v>
      </c>
    </row>
    <row r="10358" spans="1:7" x14ac:dyDescent="0.25">
      <c r="A10358" s="160" t="s">
        <v>11838</v>
      </c>
      <c r="B10358" s="160" t="s">
        <v>11849</v>
      </c>
      <c r="E10358" s="227">
        <v>43434</v>
      </c>
      <c r="F10358" s="228">
        <v>100998868.79000001</v>
      </c>
      <c r="G10358" s="229">
        <v>4.1300000000000003E-2</v>
      </c>
    </row>
    <row r="10359" spans="1:7" x14ac:dyDescent="0.25">
      <c r="A10359" s="160" t="s">
        <v>11838</v>
      </c>
      <c r="B10359" s="160" t="s">
        <v>11850</v>
      </c>
      <c r="E10359" s="227">
        <v>43465</v>
      </c>
      <c r="F10359" s="228">
        <v>101785263.03</v>
      </c>
      <c r="G10359" s="229">
        <v>4.1300000000000003E-2</v>
      </c>
    </row>
    <row r="10360" spans="1:7" x14ac:dyDescent="0.25">
      <c r="A10360" s="160" t="s">
        <v>11851</v>
      </c>
      <c r="B10360" s="160" t="s">
        <v>11852</v>
      </c>
      <c r="E10360" s="227">
        <v>43131</v>
      </c>
      <c r="F10360" s="228">
        <v>24807187.93</v>
      </c>
      <c r="G10360" s="229">
        <v>4.1300000000000003E-2</v>
      </c>
    </row>
    <row r="10361" spans="1:7" x14ac:dyDescent="0.25">
      <c r="A10361" s="160" t="s">
        <v>11851</v>
      </c>
      <c r="B10361" s="160" t="s">
        <v>11853</v>
      </c>
      <c r="E10361" s="227">
        <v>43159</v>
      </c>
      <c r="F10361" s="228">
        <v>24807187.93</v>
      </c>
      <c r="G10361" s="229">
        <v>4.1300000000000003E-2</v>
      </c>
    </row>
    <row r="10362" spans="1:7" x14ac:dyDescent="0.25">
      <c r="A10362" s="160" t="s">
        <v>11851</v>
      </c>
      <c r="B10362" s="160" t="s">
        <v>11854</v>
      </c>
      <c r="E10362" s="227">
        <v>43190</v>
      </c>
      <c r="F10362" s="228">
        <v>24807187.93</v>
      </c>
      <c r="G10362" s="229">
        <v>4.1300000000000003E-2</v>
      </c>
    </row>
    <row r="10363" spans="1:7" x14ac:dyDescent="0.25">
      <c r="A10363" s="160" t="s">
        <v>11851</v>
      </c>
      <c r="B10363" s="160" t="s">
        <v>11855</v>
      </c>
      <c r="E10363" s="227">
        <v>43220</v>
      </c>
      <c r="F10363" s="228">
        <v>24807187.93</v>
      </c>
      <c r="G10363" s="229">
        <v>4.1300000000000003E-2</v>
      </c>
    </row>
    <row r="10364" spans="1:7" x14ac:dyDescent="0.25">
      <c r="A10364" s="160" t="s">
        <v>11851</v>
      </c>
      <c r="B10364" s="160" t="s">
        <v>11856</v>
      </c>
      <c r="E10364" s="227">
        <v>43251</v>
      </c>
      <c r="F10364" s="228">
        <v>24807187.93</v>
      </c>
      <c r="G10364" s="229">
        <v>4.1300000000000003E-2</v>
      </c>
    </row>
    <row r="10365" spans="1:7" x14ac:dyDescent="0.25">
      <c r="A10365" s="160" t="s">
        <v>11851</v>
      </c>
      <c r="B10365" s="160" t="s">
        <v>11857</v>
      </c>
      <c r="E10365" s="227">
        <v>43281</v>
      </c>
      <c r="F10365" s="228">
        <v>24807187.93</v>
      </c>
      <c r="G10365" s="229">
        <v>4.1300000000000003E-2</v>
      </c>
    </row>
    <row r="10366" spans="1:7" x14ac:dyDescent="0.25">
      <c r="A10366" s="160" t="s">
        <v>11851</v>
      </c>
      <c r="B10366" s="160" t="s">
        <v>11858</v>
      </c>
      <c r="E10366" s="227">
        <v>43312</v>
      </c>
      <c r="F10366" s="228">
        <v>24807187.93</v>
      </c>
      <c r="G10366" s="229">
        <v>4.1300000000000003E-2</v>
      </c>
    </row>
    <row r="10367" spans="1:7" x14ac:dyDescent="0.25">
      <c r="A10367" s="160" t="s">
        <v>11851</v>
      </c>
      <c r="B10367" s="160" t="s">
        <v>11859</v>
      </c>
      <c r="E10367" s="227">
        <v>43343</v>
      </c>
      <c r="F10367" s="228">
        <v>24807187.93</v>
      </c>
      <c r="G10367" s="229">
        <v>4.1300000000000003E-2</v>
      </c>
    </row>
    <row r="10368" spans="1:7" x14ac:dyDescent="0.25">
      <c r="A10368" s="160" t="s">
        <v>11851</v>
      </c>
      <c r="B10368" s="160" t="s">
        <v>11860</v>
      </c>
      <c r="E10368" s="227">
        <v>43373</v>
      </c>
      <c r="F10368" s="228">
        <v>24802418.399999999</v>
      </c>
      <c r="G10368" s="229">
        <v>4.1300000000000003E-2</v>
      </c>
    </row>
    <row r="10369" spans="1:7" x14ac:dyDescent="0.25">
      <c r="A10369" s="160" t="s">
        <v>11851</v>
      </c>
      <c r="B10369" s="160" t="s">
        <v>11861</v>
      </c>
      <c r="E10369" s="227">
        <v>43404</v>
      </c>
      <c r="F10369" s="228">
        <v>24797648.870000001</v>
      </c>
      <c r="G10369" s="229">
        <v>4.1300000000000003E-2</v>
      </c>
    </row>
    <row r="10370" spans="1:7" x14ac:dyDescent="0.25">
      <c r="A10370" s="160" t="s">
        <v>11851</v>
      </c>
      <c r="B10370" s="160" t="s">
        <v>11862</v>
      </c>
      <c r="E10370" s="227">
        <v>43434</v>
      </c>
      <c r="F10370" s="228">
        <v>24797648.870000001</v>
      </c>
      <c r="G10370" s="229">
        <v>4.1300000000000003E-2</v>
      </c>
    </row>
    <row r="10371" spans="1:7" x14ac:dyDescent="0.25">
      <c r="A10371" s="160" t="s">
        <v>11851</v>
      </c>
      <c r="B10371" s="160" t="s">
        <v>11863</v>
      </c>
      <c r="E10371" s="227">
        <v>43465</v>
      </c>
      <c r="F10371" s="228">
        <v>24797648.870000001</v>
      </c>
      <c r="G10371" s="229">
        <v>4.1300000000000003E-2</v>
      </c>
    </row>
    <row r="10372" spans="1:7" x14ac:dyDescent="0.25">
      <c r="A10372" s="160" t="s">
        <v>11864</v>
      </c>
      <c r="B10372" s="160" t="s">
        <v>11865</v>
      </c>
      <c r="E10372" s="227">
        <v>43131</v>
      </c>
      <c r="F10372" s="228">
        <v>0</v>
      </c>
      <c r="G10372" s="229">
        <v>0</v>
      </c>
    </row>
    <row r="10373" spans="1:7" x14ac:dyDescent="0.25">
      <c r="A10373" s="160" t="s">
        <v>11864</v>
      </c>
      <c r="B10373" s="160" t="s">
        <v>11866</v>
      </c>
      <c r="E10373" s="227">
        <v>43159</v>
      </c>
      <c r="F10373" s="228">
        <v>0</v>
      </c>
      <c r="G10373" s="229">
        <v>0</v>
      </c>
    </row>
    <row r="10374" spans="1:7" x14ac:dyDescent="0.25">
      <c r="A10374" s="160" t="s">
        <v>11864</v>
      </c>
      <c r="B10374" s="160" t="s">
        <v>11867</v>
      </c>
      <c r="E10374" s="227">
        <v>43190</v>
      </c>
      <c r="F10374" s="228">
        <v>0</v>
      </c>
      <c r="G10374" s="229">
        <v>0</v>
      </c>
    </row>
    <row r="10375" spans="1:7" x14ac:dyDescent="0.25">
      <c r="A10375" s="160" t="s">
        <v>11864</v>
      </c>
      <c r="B10375" s="160" t="s">
        <v>11868</v>
      </c>
      <c r="E10375" s="227">
        <v>43220</v>
      </c>
      <c r="F10375" s="228">
        <v>0</v>
      </c>
      <c r="G10375" s="229">
        <v>0</v>
      </c>
    </row>
    <row r="10376" spans="1:7" x14ac:dyDescent="0.25">
      <c r="A10376" s="160" t="s">
        <v>11864</v>
      </c>
      <c r="B10376" s="160" t="s">
        <v>11869</v>
      </c>
      <c r="E10376" s="227">
        <v>43251</v>
      </c>
      <c r="F10376" s="228">
        <v>0</v>
      </c>
      <c r="G10376" s="229">
        <v>0</v>
      </c>
    </row>
    <row r="10377" spans="1:7" x14ac:dyDescent="0.25">
      <c r="A10377" s="160" t="s">
        <v>11864</v>
      </c>
      <c r="B10377" s="160" t="s">
        <v>11870</v>
      </c>
      <c r="E10377" s="227">
        <v>43281</v>
      </c>
      <c r="F10377" s="228">
        <v>0</v>
      </c>
      <c r="G10377" s="229">
        <v>0</v>
      </c>
    </row>
    <row r="10378" spans="1:7" x14ac:dyDescent="0.25">
      <c r="A10378" s="160" t="s">
        <v>11864</v>
      </c>
      <c r="B10378" s="160" t="s">
        <v>11871</v>
      </c>
      <c r="E10378" s="227">
        <v>43312</v>
      </c>
      <c r="F10378" s="228">
        <v>0</v>
      </c>
      <c r="G10378" s="229">
        <v>0</v>
      </c>
    </row>
    <row r="10379" spans="1:7" x14ac:dyDescent="0.25">
      <c r="A10379" s="160" t="s">
        <v>11864</v>
      </c>
      <c r="B10379" s="160" t="s">
        <v>11872</v>
      </c>
      <c r="E10379" s="227">
        <v>43343</v>
      </c>
      <c r="F10379" s="228">
        <v>0</v>
      </c>
      <c r="G10379" s="229">
        <v>0</v>
      </c>
    </row>
    <row r="10380" spans="1:7" x14ac:dyDescent="0.25">
      <c r="A10380" s="160" t="s">
        <v>11864</v>
      </c>
      <c r="B10380" s="160" t="s">
        <v>11873</v>
      </c>
      <c r="E10380" s="227">
        <v>43373</v>
      </c>
      <c r="F10380" s="228">
        <v>0</v>
      </c>
      <c r="G10380" s="229">
        <v>0</v>
      </c>
    </row>
    <row r="10381" spans="1:7" x14ac:dyDescent="0.25">
      <c r="A10381" s="160" t="s">
        <v>11864</v>
      </c>
      <c r="B10381" s="160" t="s">
        <v>11874</v>
      </c>
      <c r="E10381" s="227">
        <v>43404</v>
      </c>
      <c r="F10381" s="228">
        <v>0</v>
      </c>
      <c r="G10381" s="229">
        <v>0</v>
      </c>
    </row>
    <row r="10382" spans="1:7" x14ac:dyDescent="0.25">
      <c r="A10382" s="160" t="s">
        <v>11864</v>
      </c>
      <c r="B10382" s="160" t="s">
        <v>11875</v>
      </c>
      <c r="E10382" s="227">
        <v>43434</v>
      </c>
      <c r="F10382" s="228">
        <v>0</v>
      </c>
      <c r="G10382" s="229">
        <v>0</v>
      </c>
    </row>
    <row r="10383" spans="1:7" x14ac:dyDescent="0.25">
      <c r="A10383" s="160" t="s">
        <v>11864</v>
      </c>
      <c r="B10383" s="160" t="s">
        <v>11876</v>
      </c>
      <c r="E10383" s="227">
        <v>43465</v>
      </c>
      <c r="F10383" s="228">
        <v>0</v>
      </c>
      <c r="G10383" s="229">
        <v>0</v>
      </c>
    </row>
    <row r="10384" spans="1:7" x14ac:dyDescent="0.25">
      <c r="A10384" s="160" t="s">
        <v>387</v>
      </c>
      <c r="B10384" s="160" t="s">
        <v>11877</v>
      </c>
      <c r="E10384" s="227">
        <v>43131</v>
      </c>
      <c r="F10384" s="228">
        <v>21195205.969999999</v>
      </c>
      <c r="G10384" s="229">
        <v>3.5099999999999999E-2</v>
      </c>
    </row>
    <row r="10385" spans="1:7" x14ac:dyDescent="0.25">
      <c r="A10385" s="160" t="s">
        <v>387</v>
      </c>
      <c r="B10385" s="160" t="s">
        <v>11878</v>
      </c>
      <c r="E10385" s="227">
        <v>43159</v>
      </c>
      <c r="F10385" s="228">
        <v>21204322.920000002</v>
      </c>
      <c r="G10385" s="229">
        <v>3.5099999999999999E-2</v>
      </c>
    </row>
    <row r="10386" spans="1:7" x14ac:dyDescent="0.25">
      <c r="A10386" s="160" t="s">
        <v>387</v>
      </c>
      <c r="B10386" s="160" t="s">
        <v>11879</v>
      </c>
      <c r="E10386" s="227">
        <v>43190</v>
      </c>
      <c r="F10386" s="228">
        <v>21215728.75</v>
      </c>
      <c r="G10386" s="229">
        <v>3.5099999999999999E-2</v>
      </c>
    </row>
    <row r="10387" spans="1:7" x14ac:dyDescent="0.25">
      <c r="A10387" s="160" t="s">
        <v>387</v>
      </c>
      <c r="B10387" s="160" t="s">
        <v>11880</v>
      </c>
      <c r="E10387" s="227">
        <v>43220</v>
      </c>
      <c r="F10387" s="228">
        <v>21235827.059999999</v>
      </c>
      <c r="G10387" s="229">
        <v>3.5099999999999999E-2</v>
      </c>
    </row>
    <row r="10388" spans="1:7" x14ac:dyDescent="0.25">
      <c r="A10388" s="160" t="s">
        <v>387</v>
      </c>
      <c r="B10388" s="160" t="s">
        <v>11881</v>
      </c>
      <c r="E10388" s="227">
        <v>43251</v>
      </c>
      <c r="F10388" s="228">
        <v>21284528.239999998</v>
      </c>
      <c r="G10388" s="229">
        <v>3.5099999999999999E-2</v>
      </c>
    </row>
    <row r="10389" spans="1:7" x14ac:dyDescent="0.25">
      <c r="A10389" s="160" t="s">
        <v>387</v>
      </c>
      <c r="B10389" s="160" t="s">
        <v>11882</v>
      </c>
      <c r="E10389" s="227">
        <v>43281</v>
      </c>
      <c r="F10389" s="228">
        <v>21365256.829999998</v>
      </c>
      <c r="G10389" s="229">
        <v>3.5099999999999999E-2</v>
      </c>
    </row>
    <row r="10390" spans="1:7" x14ac:dyDescent="0.25">
      <c r="A10390" s="160" t="s">
        <v>387</v>
      </c>
      <c r="B10390" s="160" t="s">
        <v>11883</v>
      </c>
      <c r="E10390" s="227">
        <v>43312</v>
      </c>
      <c r="F10390" s="228">
        <v>21451962.899999999</v>
      </c>
      <c r="G10390" s="229">
        <v>3.5099999999999999E-2</v>
      </c>
    </row>
    <row r="10391" spans="1:7" x14ac:dyDescent="0.25">
      <c r="A10391" s="160" t="s">
        <v>387</v>
      </c>
      <c r="B10391" s="160" t="s">
        <v>11884</v>
      </c>
      <c r="E10391" s="227">
        <v>43343</v>
      </c>
      <c r="F10391" s="228">
        <v>21502298.809999999</v>
      </c>
      <c r="G10391" s="229">
        <v>3.5099999999999999E-2</v>
      </c>
    </row>
    <row r="10392" spans="1:7" x14ac:dyDescent="0.25">
      <c r="A10392" s="160" t="s">
        <v>387</v>
      </c>
      <c r="B10392" s="160" t="s">
        <v>11885</v>
      </c>
      <c r="E10392" s="227">
        <v>43373</v>
      </c>
      <c r="F10392" s="228">
        <v>21525288.48</v>
      </c>
      <c r="G10392" s="229">
        <v>3.5099999999999999E-2</v>
      </c>
    </row>
    <row r="10393" spans="1:7" x14ac:dyDescent="0.25">
      <c r="A10393" s="160" t="s">
        <v>387</v>
      </c>
      <c r="B10393" s="160" t="s">
        <v>11886</v>
      </c>
      <c r="E10393" s="227">
        <v>43404</v>
      </c>
      <c r="F10393" s="228">
        <v>21452748.489999998</v>
      </c>
      <c r="G10393" s="229">
        <v>3.5099999999999999E-2</v>
      </c>
    </row>
    <row r="10394" spans="1:7" x14ac:dyDescent="0.25">
      <c r="A10394" s="160" t="s">
        <v>387</v>
      </c>
      <c r="B10394" s="160" t="s">
        <v>11887</v>
      </c>
      <c r="E10394" s="227">
        <v>43434</v>
      </c>
      <c r="F10394" s="228">
        <v>21353593.969999999</v>
      </c>
      <c r="G10394" s="229">
        <v>3.5099999999999999E-2</v>
      </c>
    </row>
    <row r="10395" spans="1:7" x14ac:dyDescent="0.25">
      <c r="A10395" s="160" t="s">
        <v>387</v>
      </c>
      <c r="B10395" s="160" t="s">
        <v>11888</v>
      </c>
      <c r="E10395" s="227">
        <v>43465</v>
      </c>
      <c r="F10395" s="228">
        <v>21327545.010000002</v>
      </c>
      <c r="G10395" s="229">
        <v>3.5099999999999999E-2</v>
      </c>
    </row>
    <row r="10396" spans="1:7" x14ac:dyDescent="0.25">
      <c r="A10396" s="160" t="s">
        <v>386</v>
      </c>
      <c r="B10396" s="160" t="s">
        <v>11889</v>
      </c>
      <c r="E10396" s="227">
        <v>43131</v>
      </c>
      <c r="F10396" s="228">
        <v>1036634893.4299999</v>
      </c>
      <c r="G10396" s="229">
        <v>3.2000000000000001E-2</v>
      </c>
    </row>
    <row r="10397" spans="1:7" x14ac:dyDescent="0.25">
      <c r="A10397" s="160" t="s">
        <v>386</v>
      </c>
      <c r="B10397" s="160" t="s">
        <v>11890</v>
      </c>
      <c r="E10397" s="227">
        <v>43159</v>
      </c>
      <c r="F10397" s="228">
        <v>1041654146.54</v>
      </c>
      <c r="G10397" s="229">
        <v>3.2000000000000001E-2</v>
      </c>
    </row>
    <row r="10398" spans="1:7" x14ac:dyDescent="0.25">
      <c r="A10398" s="160" t="s">
        <v>386</v>
      </c>
      <c r="B10398" s="160" t="s">
        <v>11891</v>
      </c>
      <c r="E10398" s="227">
        <v>43190</v>
      </c>
      <c r="F10398" s="228">
        <v>1047235552.3200001</v>
      </c>
      <c r="G10398" s="229">
        <v>3.2000000000000001E-2</v>
      </c>
    </row>
    <row r="10399" spans="1:7" x14ac:dyDescent="0.25">
      <c r="A10399" s="160" t="s">
        <v>386</v>
      </c>
      <c r="B10399" s="160" t="s">
        <v>11892</v>
      </c>
      <c r="E10399" s="227">
        <v>43220</v>
      </c>
      <c r="F10399" s="228">
        <v>1053106479.0599999</v>
      </c>
      <c r="G10399" s="229">
        <v>3.2000000000000001E-2</v>
      </c>
    </row>
    <row r="10400" spans="1:7" x14ac:dyDescent="0.25">
      <c r="A10400" s="160" t="s">
        <v>386</v>
      </c>
      <c r="B10400" s="160" t="s">
        <v>11893</v>
      </c>
      <c r="E10400" s="227">
        <v>43251</v>
      </c>
      <c r="F10400" s="228">
        <v>1057922720.09</v>
      </c>
      <c r="G10400" s="229">
        <v>3.2000000000000001E-2</v>
      </c>
    </row>
    <row r="10401" spans="1:7" x14ac:dyDescent="0.25">
      <c r="A10401" s="160" t="s">
        <v>386</v>
      </c>
      <c r="B10401" s="160" t="s">
        <v>11894</v>
      </c>
      <c r="E10401" s="227">
        <v>43281</v>
      </c>
      <c r="F10401" s="228">
        <v>1063916250.4400001</v>
      </c>
      <c r="G10401" s="229">
        <v>3.2000000000000001E-2</v>
      </c>
    </row>
    <row r="10402" spans="1:7" x14ac:dyDescent="0.25">
      <c r="A10402" s="160" t="s">
        <v>386</v>
      </c>
      <c r="B10402" s="160" t="s">
        <v>11895</v>
      </c>
      <c r="E10402" s="227">
        <v>43312</v>
      </c>
      <c r="F10402" s="228">
        <v>1069996355.88</v>
      </c>
      <c r="G10402" s="229">
        <v>3.2000000000000001E-2</v>
      </c>
    </row>
    <row r="10403" spans="1:7" x14ac:dyDescent="0.25">
      <c r="A10403" s="160" t="s">
        <v>386</v>
      </c>
      <c r="B10403" s="160" t="s">
        <v>11896</v>
      </c>
      <c r="E10403" s="227">
        <v>43343</v>
      </c>
      <c r="F10403" s="228">
        <v>1075081278.96</v>
      </c>
      <c r="G10403" s="229">
        <v>3.2000000000000001E-2</v>
      </c>
    </row>
    <row r="10404" spans="1:7" x14ac:dyDescent="0.25">
      <c r="A10404" s="160" t="s">
        <v>386</v>
      </c>
      <c r="B10404" s="160" t="s">
        <v>11897</v>
      </c>
      <c r="E10404" s="227">
        <v>43373</v>
      </c>
      <c r="F10404" s="228">
        <v>1080926456.3</v>
      </c>
      <c r="G10404" s="229">
        <v>3.2000000000000001E-2</v>
      </c>
    </row>
    <row r="10405" spans="1:7" x14ac:dyDescent="0.25">
      <c r="A10405" s="160" t="s">
        <v>386</v>
      </c>
      <c r="B10405" s="160" t="s">
        <v>11898</v>
      </c>
      <c r="E10405" s="227">
        <v>43404</v>
      </c>
      <c r="F10405" s="228">
        <v>1094729998.75</v>
      </c>
      <c r="G10405" s="229">
        <v>3.2000000000000001E-2</v>
      </c>
    </row>
    <row r="10406" spans="1:7" x14ac:dyDescent="0.25">
      <c r="A10406" s="160" t="s">
        <v>386</v>
      </c>
      <c r="B10406" s="160" t="s">
        <v>11899</v>
      </c>
      <c r="E10406" s="227">
        <v>43434</v>
      </c>
      <c r="F10406" s="228">
        <v>1108010215.6300001</v>
      </c>
      <c r="G10406" s="229">
        <v>3.2000000000000001E-2</v>
      </c>
    </row>
    <row r="10407" spans="1:7" x14ac:dyDescent="0.25">
      <c r="A10407" s="160" t="s">
        <v>386</v>
      </c>
      <c r="B10407" s="160" t="s">
        <v>11900</v>
      </c>
      <c r="E10407" s="227">
        <v>43465</v>
      </c>
      <c r="F10407" s="228">
        <v>1113538730.8299999</v>
      </c>
      <c r="G10407" s="229">
        <v>3.2000000000000001E-2</v>
      </c>
    </row>
    <row r="10408" spans="1:7" x14ac:dyDescent="0.25">
      <c r="A10408" s="160" t="s">
        <v>385</v>
      </c>
      <c r="B10408" s="160" t="s">
        <v>11901</v>
      </c>
      <c r="E10408" s="227">
        <v>43131</v>
      </c>
      <c r="F10408" s="228">
        <v>38605819.920000002</v>
      </c>
      <c r="G10408" s="229">
        <v>3.9399999999999998E-2</v>
      </c>
    </row>
    <row r="10409" spans="1:7" x14ac:dyDescent="0.25">
      <c r="A10409" s="160" t="s">
        <v>385</v>
      </c>
      <c r="B10409" s="160" t="s">
        <v>11902</v>
      </c>
      <c r="E10409" s="227">
        <v>43159</v>
      </c>
      <c r="F10409" s="228">
        <v>38594144.200000003</v>
      </c>
      <c r="G10409" s="229">
        <v>3.9399999999999998E-2</v>
      </c>
    </row>
    <row r="10410" spans="1:7" x14ac:dyDescent="0.25">
      <c r="A10410" s="160" t="s">
        <v>385</v>
      </c>
      <c r="B10410" s="160" t="s">
        <v>11903</v>
      </c>
      <c r="E10410" s="227">
        <v>43190</v>
      </c>
      <c r="F10410" s="228">
        <v>38595257.380000003</v>
      </c>
      <c r="G10410" s="229">
        <v>3.9399999999999998E-2</v>
      </c>
    </row>
    <row r="10411" spans="1:7" x14ac:dyDescent="0.25">
      <c r="A10411" s="160" t="s">
        <v>385</v>
      </c>
      <c r="B10411" s="160" t="s">
        <v>11904</v>
      </c>
      <c r="E10411" s="227">
        <v>43220</v>
      </c>
      <c r="F10411" s="228">
        <v>38534330.390000001</v>
      </c>
      <c r="G10411" s="229">
        <v>3.9399999999999998E-2</v>
      </c>
    </row>
    <row r="10412" spans="1:7" x14ac:dyDescent="0.25">
      <c r="A10412" s="160" t="s">
        <v>385</v>
      </c>
      <c r="B10412" s="160" t="s">
        <v>11905</v>
      </c>
      <c r="E10412" s="227">
        <v>43251</v>
      </c>
      <c r="F10412" s="228">
        <v>38489496.409999996</v>
      </c>
      <c r="G10412" s="229">
        <v>3.9399999999999998E-2</v>
      </c>
    </row>
    <row r="10413" spans="1:7" x14ac:dyDescent="0.25">
      <c r="A10413" s="160" t="s">
        <v>385</v>
      </c>
      <c r="B10413" s="160" t="s">
        <v>11906</v>
      </c>
      <c r="E10413" s="227">
        <v>43281</v>
      </c>
      <c r="F10413" s="228">
        <v>38435567.979999997</v>
      </c>
      <c r="G10413" s="229">
        <v>3.9399999999999998E-2</v>
      </c>
    </row>
    <row r="10414" spans="1:7" x14ac:dyDescent="0.25">
      <c r="A10414" s="160" t="s">
        <v>385</v>
      </c>
      <c r="B10414" s="160" t="s">
        <v>11907</v>
      </c>
      <c r="E10414" s="227">
        <v>43312</v>
      </c>
      <c r="F10414" s="228">
        <v>38420760.890000001</v>
      </c>
      <c r="G10414" s="229">
        <v>3.9399999999999998E-2</v>
      </c>
    </row>
    <row r="10415" spans="1:7" x14ac:dyDescent="0.25">
      <c r="A10415" s="160" t="s">
        <v>385</v>
      </c>
      <c r="B10415" s="160" t="s">
        <v>11908</v>
      </c>
      <c r="E10415" s="227">
        <v>43343</v>
      </c>
      <c r="F10415" s="228">
        <v>38504399.07</v>
      </c>
      <c r="G10415" s="229">
        <v>3.9399999999999998E-2</v>
      </c>
    </row>
    <row r="10416" spans="1:7" x14ac:dyDescent="0.25">
      <c r="A10416" s="160" t="s">
        <v>385</v>
      </c>
      <c r="B10416" s="160" t="s">
        <v>11909</v>
      </c>
      <c r="E10416" s="227">
        <v>43373</v>
      </c>
      <c r="F10416" s="228">
        <v>38540461.740000002</v>
      </c>
      <c r="G10416" s="229">
        <v>3.9399999999999998E-2</v>
      </c>
    </row>
    <row r="10417" spans="1:7" x14ac:dyDescent="0.25">
      <c r="A10417" s="160" t="s">
        <v>385</v>
      </c>
      <c r="B10417" s="160" t="s">
        <v>11910</v>
      </c>
      <c r="E10417" s="227">
        <v>43404</v>
      </c>
      <c r="F10417" s="228">
        <v>38606456.719999999</v>
      </c>
      <c r="G10417" s="229">
        <v>3.9399999999999998E-2</v>
      </c>
    </row>
    <row r="10418" spans="1:7" x14ac:dyDescent="0.25">
      <c r="A10418" s="160" t="s">
        <v>385</v>
      </c>
      <c r="B10418" s="160" t="s">
        <v>11911</v>
      </c>
      <c r="E10418" s="227">
        <v>43434</v>
      </c>
      <c r="F10418" s="228">
        <v>38659586.869999997</v>
      </c>
      <c r="G10418" s="229">
        <v>3.9399999999999998E-2</v>
      </c>
    </row>
    <row r="10419" spans="1:7" x14ac:dyDescent="0.25">
      <c r="A10419" s="160" t="s">
        <v>385</v>
      </c>
      <c r="B10419" s="160" t="s">
        <v>11912</v>
      </c>
      <c r="E10419" s="227">
        <v>43465</v>
      </c>
      <c r="F10419" s="228">
        <v>38626131.75</v>
      </c>
      <c r="G10419" s="229">
        <v>3.9399999999999998E-2</v>
      </c>
    </row>
    <row r="10420" spans="1:7" x14ac:dyDescent="0.25">
      <c r="A10420" s="160" t="s">
        <v>11913</v>
      </c>
      <c r="B10420" s="160" t="s">
        <v>11914</v>
      </c>
      <c r="E10420" s="227">
        <v>43131</v>
      </c>
      <c r="F10420" s="228">
        <v>-68.33</v>
      </c>
      <c r="G10420" s="229">
        <v>0</v>
      </c>
    </row>
    <row r="10421" spans="1:7" x14ac:dyDescent="0.25">
      <c r="A10421" s="160" t="s">
        <v>11913</v>
      </c>
      <c r="B10421" s="160" t="s">
        <v>11915</v>
      </c>
      <c r="E10421" s="227">
        <v>43159</v>
      </c>
      <c r="F10421" s="228">
        <v>-137.31</v>
      </c>
      <c r="G10421" s="229">
        <v>0</v>
      </c>
    </row>
    <row r="10422" spans="1:7" x14ac:dyDescent="0.25">
      <c r="A10422" s="160" t="s">
        <v>11913</v>
      </c>
      <c r="B10422" s="160" t="s">
        <v>11916</v>
      </c>
      <c r="E10422" s="227">
        <v>43190</v>
      </c>
      <c r="F10422" s="228">
        <v>-35.07</v>
      </c>
      <c r="G10422" s="229">
        <v>0</v>
      </c>
    </row>
    <row r="10423" spans="1:7" x14ac:dyDescent="0.25">
      <c r="A10423" s="160" t="s">
        <v>11917</v>
      </c>
      <c r="B10423" s="160" t="s">
        <v>11918</v>
      </c>
      <c r="E10423" s="227">
        <v>43131</v>
      </c>
      <c r="F10423" s="228">
        <v>89066331.989999995</v>
      </c>
      <c r="G10423" s="229">
        <v>4.07E-2</v>
      </c>
    </row>
    <row r="10424" spans="1:7" x14ac:dyDescent="0.25">
      <c r="A10424" s="160" t="s">
        <v>11917</v>
      </c>
      <c r="B10424" s="160" t="s">
        <v>11919</v>
      </c>
      <c r="E10424" s="227">
        <v>43159</v>
      </c>
      <c r="F10424" s="228">
        <v>89967101.989999995</v>
      </c>
      <c r="G10424" s="229">
        <v>4.07E-2</v>
      </c>
    </row>
    <row r="10425" spans="1:7" x14ac:dyDescent="0.25">
      <c r="A10425" s="160" t="s">
        <v>11917</v>
      </c>
      <c r="B10425" s="160" t="s">
        <v>11920</v>
      </c>
      <c r="E10425" s="227">
        <v>43190</v>
      </c>
      <c r="F10425" s="228">
        <v>90919757.269999996</v>
      </c>
      <c r="G10425" s="229">
        <v>4.07E-2</v>
      </c>
    </row>
    <row r="10426" spans="1:7" x14ac:dyDescent="0.25">
      <c r="A10426" s="160" t="s">
        <v>11917</v>
      </c>
      <c r="B10426" s="160" t="s">
        <v>11921</v>
      </c>
      <c r="E10426" s="227">
        <v>43220</v>
      </c>
      <c r="F10426" s="228">
        <v>92024691.090000004</v>
      </c>
      <c r="G10426" s="229">
        <v>4.07E-2</v>
      </c>
    </row>
    <row r="10427" spans="1:7" x14ac:dyDescent="0.25">
      <c r="A10427" s="160" t="s">
        <v>11917</v>
      </c>
      <c r="B10427" s="160" t="s">
        <v>11922</v>
      </c>
      <c r="E10427" s="227">
        <v>43251</v>
      </c>
      <c r="F10427" s="228">
        <v>92521583.650000006</v>
      </c>
      <c r="G10427" s="229">
        <v>4.07E-2</v>
      </c>
    </row>
    <row r="10428" spans="1:7" x14ac:dyDescent="0.25">
      <c r="A10428" s="160" t="s">
        <v>11917</v>
      </c>
      <c r="B10428" s="160" t="s">
        <v>11923</v>
      </c>
      <c r="E10428" s="227">
        <v>43281</v>
      </c>
      <c r="F10428" s="228">
        <v>92470149.459999993</v>
      </c>
      <c r="G10428" s="229">
        <v>4.07E-2</v>
      </c>
    </row>
    <row r="10429" spans="1:7" x14ac:dyDescent="0.25">
      <c r="A10429" s="160" t="s">
        <v>11917</v>
      </c>
      <c r="B10429" s="160" t="s">
        <v>11924</v>
      </c>
      <c r="E10429" s="227">
        <v>43312</v>
      </c>
      <c r="F10429" s="228">
        <v>92660957.930000007</v>
      </c>
      <c r="G10429" s="229">
        <v>4.07E-2</v>
      </c>
    </row>
    <row r="10430" spans="1:7" x14ac:dyDescent="0.25">
      <c r="A10430" s="160" t="s">
        <v>11917</v>
      </c>
      <c r="B10430" s="160" t="s">
        <v>11925</v>
      </c>
      <c r="E10430" s="227">
        <v>43343</v>
      </c>
      <c r="F10430" s="228">
        <v>76124674.980000004</v>
      </c>
      <c r="G10430" s="229">
        <v>4.07E-2</v>
      </c>
    </row>
    <row r="10431" spans="1:7" x14ac:dyDescent="0.25">
      <c r="A10431" s="160" t="s">
        <v>11917</v>
      </c>
      <c r="B10431" s="160" t="s">
        <v>11926</v>
      </c>
      <c r="E10431" s="227">
        <v>43373</v>
      </c>
      <c r="F10431" s="228">
        <v>76463962.930000007</v>
      </c>
      <c r="G10431" s="229">
        <v>4.07E-2</v>
      </c>
    </row>
    <row r="10432" spans="1:7" x14ac:dyDescent="0.25">
      <c r="A10432" s="160" t="s">
        <v>11917</v>
      </c>
      <c r="B10432" s="160" t="s">
        <v>11927</v>
      </c>
      <c r="E10432" s="227">
        <v>43404</v>
      </c>
      <c r="F10432" s="228">
        <v>77037670.969999999</v>
      </c>
      <c r="G10432" s="229">
        <v>4.07E-2</v>
      </c>
    </row>
    <row r="10433" spans="1:7" x14ac:dyDescent="0.25">
      <c r="A10433" s="160" t="s">
        <v>11917</v>
      </c>
      <c r="B10433" s="160" t="s">
        <v>11928</v>
      </c>
      <c r="E10433" s="227">
        <v>43434</v>
      </c>
      <c r="F10433" s="228">
        <v>77473472.209999993</v>
      </c>
      <c r="G10433" s="229">
        <v>4.07E-2</v>
      </c>
    </row>
    <row r="10434" spans="1:7" x14ac:dyDescent="0.25">
      <c r="A10434" s="160" t="s">
        <v>11917</v>
      </c>
      <c r="B10434" s="160" t="s">
        <v>11929</v>
      </c>
      <c r="E10434" s="227">
        <v>43465</v>
      </c>
      <c r="F10434" s="228">
        <v>77845999.909999996</v>
      </c>
      <c r="G10434" s="229">
        <v>4.07E-2</v>
      </c>
    </row>
    <row r="10435" spans="1:7" x14ac:dyDescent="0.25">
      <c r="A10435" s="160" t="s">
        <v>11930</v>
      </c>
      <c r="B10435" s="160" t="s">
        <v>11931</v>
      </c>
      <c r="E10435" s="227">
        <v>43131</v>
      </c>
      <c r="F10435" s="228">
        <v>0</v>
      </c>
      <c r="G10435" s="229">
        <v>4.07E-2</v>
      </c>
    </row>
    <row r="10436" spans="1:7" x14ac:dyDescent="0.25">
      <c r="A10436" s="160" t="s">
        <v>11930</v>
      </c>
      <c r="B10436" s="160" t="s">
        <v>11932</v>
      </c>
      <c r="E10436" s="227">
        <v>43159</v>
      </c>
      <c r="F10436" s="228">
        <v>0</v>
      </c>
      <c r="G10436" s="229">
        <v>4.07E-2</v>
      </c>
    </row>
    <row r="10437" spans="1:7" x14ac:dyDescent="0.25">
      <c r="A10437" s="160" t="s">
        <v>11930</v>
      </c>
      <c r="B10437" s="160" t="s">
        <v>11933</v>
      </c>
      <c r="E10437" s="227">
        <v>43190</v>
      </c>
      <c r="F10437" s="228">
        <v>0</v>
      </c>
      <c r="G10437" s="229">
        <v>4.07E-2</v>
      </c>
    </row>
    <row r="10438" spans="1:7" x14ac:dyDescent="0.25">
      <c r="A10438" s="160" t="s">
        <v>11930</v>
      </c>
      <c r="B10438" s="160" t="s">
        <v>11934</v>
      </c>
      <c r="E10438" s="227">
        <v>43220</v>
      </c>
      <c r="F10438" s="228">
        <v>0</v>
      </c>
      <c r="G10438" s="229">
        <v>4.07E-2</v>
      </c>
    </row>
    <row r="10439" spans="1:7" x14ac:dyDescent="0.25">
      <c r="A10439" s="160" t="s">
        <v>11930</v>
      </c>
      <c r="B10439" s="160" t="s">
        <v>11935</v>
      </c>
      <c r="E10439" s="227">
        <v>43251</v>
      </c>
      <c r="F10439" s="228">
        <v>0</v>
      </c>
      <c r="G10439" s="229">
        <v>4.07E-2</v>
      </c>
    </row>
    <row r="10440" spans="1:7" x14ac:dyDescent="0.25">
      <c r="A10440" s="160" t="s">
        <v>11930</v>
      </c>
      <c r="B10440" s="160" t="s">
        <v>11936</v>
      </c>
      <c r="E10440" s="227">
        <v>43281</v>
      </c>
      <c r="F10440" s="228">
        <v>0</v>
      </c>
      <c r="G10440" s="229">
        <v>4.07E-2</v>
      </c>
    </row>
    <row r="10441" spans="1:7" x14ac:dyDescent="0.25">
      <c r="A10441" s="160" t="s">
        <v>11930</v>
      </c>
      <c r="B10441" s="160" t="s">
        <v>11937</v>
      </c>
      <c r="E10441" s="227">
        <v>43312</v>
      </c>
      <c r="F10441" s="228">
        <v>0</v>
      </c>
      <c r="G10441" s="229">
        <v>4.07E-2</v>
      </c>
    </row>
    <row r="10442" spans="1:7" x14ac:dyDescent="0.25">
      <c r="A10442" s="160" t="s">
        <v>11930</v>
      </c>
      <c r="B10442" s="160" t="s">
        <v>11938</v>
      </c>
      <c r="E10442" s="227">
        <v>43343</v>
      </c>
      <c r="F10442" s="228">
        <v>0</v>
      </c>
      <c r="G10442" s="229">
        <v>4.07E-2</v>
      </c>
    </row>
    <row r="10443" spans="1:7" x14ac:dyDescent="0.25">
      <c r="A10443" s="160" t="s">
        <v>11930</v>
      </c>
      <c r="B10443" s="160" t="s">
        <v>11939</v>
      </c>
      <c r="E10443" s="227">
        <v>43373</v>
      </c>
      <c r="F10443" s="228">
        <v>0</v>
      </c>
      <c r="G10443" s="229">
        <v>4.07E-2</v>
      </c>
    </row>
    <row r="10444" spans="1:7" x14ac:dyDescent="0.25">
      <c r="A10444" s="160" t="s">
        <v>11930</v>
      </c>
      <c r="B10444" s="160" t="s">
        <v>11940</v>
      </c>
      <c r="E10444" s="227">
        <v>43404</v>
      </c>
      <c r="F10444" s="228">
        <v>0</v>
      </c>
      <c r="G10444" s="229">
        <v>4.07E-2</v>
      </c>
    </row>
    <row r="10445" spans="1:7" x14ac:dyDescent="0.25">
      <c r="A10445" s="160" t="s">
        <v>11930</v>
      </c>
      <c r="B10445" s="160" t="s">
        <v>11941</v>
      </c>
      <c r="E10445" s="227">
        <v>43434</v>
      </c>
      <c r="F10445" s="228">
        <v>0</v>
      </c>
      <c r="G10445" s="229">
        <v>4.07E-2</v>
      </c>
    </row>
    <row r="10446" spans="1:7" x14ac:dyDescent="0.25">
      <c r="A10446" s="160" t="s">
        <v>11930</v>
      </c>
      <c r="B10446" s="160" t="s">
        <v>11942</v>
      </c>
      <c r="E10446" s="227">
        <v>43465</v>
      </c>
      <c r="F10446" s="228">
        <v>0</v>
      </c>
      <c r="G10446" s="229">
        <v>4.07E-2</v>
      </c>
    </row>
    <row r="10447" spans="1:7" x14ac:dyDescent="0.25">
      <c r="A10447" s="160" t="s">
        <v>11943</v>
      </c>
      <c r="B10447" s="160" t="s">
        <v>11944</v>
      </c>
      <c r="E10447" s="227">
        <v>43131</v>
      </c>
      <c r="F10447" s="228">
        <v>0</v>
      </c>
      <c r="G10447" s="229">
        <v>5.2500000000000005E-2</v>
      </c>
    </row>
    <row r="10448" spans="1:7" x14ac:dyDescent="0.25">
      <c r="A10448" s="160" t="s">
        <v>11943</v>
      </c>
      <c r="B10448" s="160" t="s">
        <v>11945</v>
      </c>
      <c r="E10448" s="227">
        <v>43159</v>
      </c>
      <c r="F10448" s="228">
        <v>0</v>
      </c>
      <c r="G10448" s="229">
        <v>5.2500000000000005E-2</v>
      </c>
    </row>
    <row r="10449" spans="1:7" x14ac:dyDescent="0.25">
      <c r="A10449" s="160" t="s">
        <v>11943</v>
      </c>
      <c r="B10449" s="160" t="s">
        <v>11946</v>
      </c>
      <c r="E10449" s="227">
        <v>43190</v>
      </c>
      <c r="F10449" s="228">
        <v>0</v>
      </c>
      <c r="G10449" s="229">
        <v>5.2500000000000005E-2</v>
      </c>
    </row>
    <row r="10450" spans="1:7" x14ac:dyDescent="0.25">
      <c r="A10450" s="160" t="s">
        <v>11943</v>
      </c>
      <c r="B10450" s="160" t="s">
        <v>11947</v>
      </c>
      <c r="E10450" s="227">
        <v>43220</v>
      </c>
      <c r="F10450" s="228">
        <v>0</v>
      </c>
      <c r="G10450" s="229">
        <v>5.2500000000000005E-2</v>
      </c>
    </row>
    <row r="10451" spans="1:7" x14ac:dyDescent="0.25">
      <c r="A10451" s="160" t="s">
        <v>11943</v>
      </c>
      <c r="B10451" s="160" t="s">
        <v>11948</v>
      </c>
      <c r="E10451" s="227">
        <v>43251</v>
      </c>
      <c r="F10451" s="228">
        <v>0</v>
      </c>
      <c r="G10451" s="229">
        <v>5.2500000000000005E-2</v>
      </c>
    </row>
    <row r="10452" spans="1:7" x14ac:dyDescent="0.25">
      <c r="A10452" s="160" t="s">
        <v>11943</v>
      </c>
      <c r="B10452" s="160" t="s">
        <v>11949</v>
      </c>
      <c r="E10452" s="227">
        <v>43281</v>
      </c>
      <c r="F10452" s="228">
        <v>0</v>
      </c>
      <c r="G10452" s="229">
        <v>5.2500000000000005E-2</v>
      </c>
    </row>
    <row r="10453" spans="1:7" x14ac:dyDescent="0.25">
      <c r="A10453" s="160" t="s">
        <v>11943</v>
      </c>
      <c r="B10453" s="160" t="s">
        <v>11950</v>
      </c>
      <c r="E10453" s="227">
        <v>43312</v>
      </c>
      <c r="F10453" s="228">
        <v>2147976.9300000002</v>
      </c>
      <c r="G10453" s="229">
        <v>5.2500000000000005E-2</v>
      </c>
    </row>
    <row r="10454" spans="1:7" x14ac:dyDescent="0.25">
      <c r="A10454" s="160" t="s">
        <v>11943</v>
      </c>
      <c r="B10454" s="160" t="s">
        <v>11951</v>
      </c>
      <c r="E10454" s="227">
        <v>43343</v>
      </c>
      <c r="F10454" s="228">
        <v>4623618.1100000003</v>
      </c>
      <c r="G10454" s="229">
        <v>5.2500000000000005E-2</v>
      </c>
    </row>
    <row r="10455" spans="1:7" x14ac:dyDescent="0.25">
      <c r="A10455" s="160" t="s">
        <v>11943</v>
      </c>
      <c r="B10455" s="160" t="s">
        <v>11952</v>
      </c>
      <c r="E10455" s="227">
        <v>43373</v>
      </c>
      <c r="F10455" s="228">
        <v>4797388.09</v>
      </c>
      <c r="G10455" s="229">
        <v>5.2500000000000005E-2</v>
      </c>
    </row>
    <row r="10456" spans="1:7" x14ac:dyDescent="0.25">
      <c r="A10456" s="160" t="s">
        <v>11943</v>
      </c>
      <c r="B10456" s="160" t="s">
        <v>11953</v>
      </c>
      <c r="E10456" s="227">
        <v>43404</v>
      </c>
      <c r="F10456" s="228">
        <v>5266442.1399999997</v>
      </c>
      <c r="G10456" s="229">
        <v>5.2500000000000005E-2</v>
      </c>
    </row>
    <row r="10457" spans="1:7" x14ac:dyDescent="0.25">
      <c r="A10457" s="160" t="s">
        <v>11943</v>
      </c>
      <c r="B10457" s="160" t="s">
        <v>11954</v>
      </c>
      <c r="E10457" s="227">
        <v>43434</v>
      </c>
      <c r="F10457" s="228">
        <v>5587136.21</v>
      </c>
      <c r="G10457" s="229">
        <v>5.2500000000000005E-2</v>
      </c>
    </row>
    <row r="10458" spans="1:7" x14ac:dyDescent="0.25">
      <c r="A10458" s="160" t="s">
        <v>11943</v>
      </c>
      <c r="B10458" s="160" t="s">
        <v>11955</v>
      </c>
      <c r="E10458" s="227">
        <v>43465</v>
      </c>
      <c r="F10458" s="228">
        <v>5610621.21</v>
      </c>
      <c r="G10458" s="229">
        <v>5.2500000000000005E-2</v>
      </c>
    </row>
    <row r="10459" spans="1:7" x14ac:dyDescent="0.25">
      <c r="A10459" s="160" t="s">
        <v>11956</v>
      </c>
      <c r="B10459" s="160" t="s">
        <v>11957</v>
      </c>
      <c r="E10459" s="227">
        <v>43131</v>
      </c>
      <c r="F10459" s="228">
        <v>0</v>
      </c>
      <c r="G10459" s="229">
        <v>6.9999999999999993E-2</v>
      </c>
    </row>
    <row r="10460" spans="1:7" x14ac:dyDescent="0.25">
      <c r="A10460" s="160" t="s">
        <v>11956</v>
      </c>
      <c r="B10460" s="160" t="s">
        <v>11958</v>
      </c>
      <c r="E10460" s="227">
        <v>43159</v>
      </c>
      <c r="F10460" s="228">
        <v>0</v>
      </c>
      <c r="G10460" s="229">
        <v>6.9999999999999993E-2</v>
      </c>
    </row>
    <row r="10461" spans="1:7" x14ac:dyDescent="0.25">
      <c r="A10461" s="160" t="s">
        <v>11956</v>
      </c>
      <c r="B10461" s="160" t="s">
        <v>11959</v>
      </c>
      <c r="E10461" s="227">
        <v>43190</v>
      </c>
      <c r="F10461" s="228">
        <v>0</v>
      </c>
      <c r="G10461" s="229">
        <v>6.9999999999999993E-2</v>
      </c>
    </row>
    <row r="10462" spans="1:7" x14ac:dyDescent="0.25">
      <c r="A10462" s="160" t="s">
        <v>11956</v>
      </c>
      <c r="B10462" s="160" t="s">
        <v>11960</v>
      </c>
      <c r="E10462" s="227">
        <v>43220</v>
      </c>
      <c r="F10462" s="228">
        <v>0</v>
      </c>
      <c r="G10462" s="229">
        <v>6.9999999999999993E-2</v>
      </c>
    </row>
    <row r="10463" spans="1:7" x14ac:dyDescent="0.25">
      <c r="A10463" s="160" t="s">
        <v>11956</v>
      </c>
      <c r="B10463" s="160" t="s">
        <v>11961</v>
      </c>
      <c r="E10463" s="227">
        <v>43251</v>
      </c>
      <c r="F10463" s="228">
        <v>0</v>
      </c>
      <c r="G10463" s="229">
        <v>6.9999999999999993E-2</v>
      </c>
    </row>
    <row r="10464" spans="1:7" x14ac:dyDescent="0.25">
      <c r="A10464" s="160" t="s">
        <v>11956</v>
      </c>
      <c r="B10464" s="160" t="s">
        <v>11962</v>
      </c>
      <c r="E10464" s="227">
        <v>43281</v>
      </c>
      <c r="F10464" s="228">
        <v>0</v>
      </c>
      <c r="G10464" s="229">
        <v>6.9999999999999993E-2</v>
      </c>
    </row>
    <row r="10465" spans="1:7" x14ac:dyDescent="0.25">
      <c r="A10465" s="160" t="s">
        <v>11956</v>
      </c>
      <c r="B10465" s="160" t="s">
        <v>11963</v>
      </c>
      <c r="E10465" s="227">
        <v>43312</v>
      </c>
      <c r="F10465" s="228">
        <v>316263.46999999997</v>
      </c>
      <c r="G10465" s="229">
        <v>6.9999999999999993E-2</v>
      </c>
    </row>
    <row r="10466" spans="1:7" x14ac:dyDescent="0.25">
      <c r="A10466" s="160" t="s">
        <v>11956</v>
      </c>
      <c r="B10466" s="160" t="s">
        <v>11964</v>
      </c>
      <c r="E10466" s="227">
        <v>43343</v>
      </c>
      <c r="F10466" s="228">
        <v>17543839.719999999</v>
      </c>
      <c r="G10466" s="229">
        <v>6.9999999999999993E-2</v>
      </c>
    </row>
    <row r="10467" spans="1:7" x14ac:dyDescent="0.25">
      <c r="A10467" s="160" t="s">
        <v>11956</v>
      </c>
      <c r="B10467" s="160" t="s">
        <v>11965</v>
      </c>
      <c r="E10467" s="227">
        <v>43373</v>
      </c>
      <c r="F10467" s="228">
        <v>17965409.530000001</v>
      </c>
      <c r="G10467" s="229">
        <v>6.9999999999999993E-2</v>
      </c>
    </row>
    <row r="10468" spans="1:7" x14ac:dyDescent="0.25">
      <c r="A10468" s="160" t="s">
        <v>11956</v>
      </c>
      <c r="B10468" s="160" t="s">
        <v>11966</v>
      </c>
      <c r="E10468" s="227">
        <v>43404</v>
      </c>
      <c r="F10468" s="228">
        <v>18312818.890000001</v>
      </c>
      <c r="G10468" s="229">
        <v>6.9999999999999993E-2</v>
      </c>
    </row>
    <row r="10469" spans="1:7" x14ac:dyDescent="0.25">
      <c r="A10469" s="160" t="s">
        <v>11956</v>
      </c>
      <c r="B10469" s="160" t="s">
        <v>11967</v>
      </c>
      <c r="E10469" s="227">
        <v>43434</v>
      </c>
      <c r="F10469" s="228">
        <v>18684549.309999999</v>
      </c>
      <c r="G10469" s="229">
        <v>6.9999999999999993E-2</v>
      </c>
    </row>
    <row r="10470" spans="1:7" x14ac:dyDescent="0.25">
      <c r="A10470" s="160" t="s">
        <v>11956</v>
      </c>
      <c r="B10470" s="160" t="s">
        <v>11968</v>
      </c>
      <c r="E10470" s="227">
        <v>43465</v>
      </c>
      <c r="F10470" s="228">
        <v>18783995.949999999</v>
      </c>
      <c r="G10470" s="229">
        <v>6.9999999999999993E-2</v>
      </c>
    </row>
    <row r="10471" spans="1:7" x14ac:dyDescent="0.25">
      <c r="A10471" s="160" t="s">
        <v>511</v>
      </c>
      <c r="B10471" s="160" t="s">
        <v>11969</v>
      </c>
      <c r="E10471" s="227">
        <v>43131</v>
      </c>
      <c r="F10471" s="228">
        <v>184596752.22999999</v>
      </c>
      <c r="G10471" s="229">
        <v>2.2499999999999999E-2</v>
      </c>
    </row>
    <row r="10472" spans="1:7" x14ac:dyDescent="0.25">
      <c r="A10472" s="160" t="s">
        <v>511</v>
      </c>
      <c r="B10472" s="160" t="s">
        <v>11970</v>
      </c>
      <c r="E10472" s="227">
        <v>43159</v>
      </c>
      <c r="F10472" s="228">
        <v>185659256.91</v>
      </c>
      <c r="G10472" s="229">
        <v>2.2499999999999999E-2</v>
      </c>
    </row>
    <row r="10473" spans="1:7" x14ac:dyDescent="0.25">
      <c r="A10473" s="160" t="s">
        <v>511</v>
      </c>
      <c r="B10473" s="160" t="s">
        <v>11971</v>
      </c>
      <c r="E10473" s="227">
        <v>43190</v>
      </c>
      <c r="F10473" s="228">
        <v>187123923.97</v>
      </c>
      <c r="G10473" s="229">
        <v>2.2499999999999999E-2</v>
      </c>
    </row>
    <row r="10474" spans="1:7" x14ac:dyDescent="0.25">
      <c r="A10474" s="160" t="s">
        <v>511</v>
      </c>
      <c r="B10474" s="160" t="s">
        <v>11972</v>
      </c>
      <c r="E10474" s="227">
        <v>43220</v>
      </c>
      <c r="F10474" s="228">
        <v>188701643.34</v>
      </c>
      <c r="G10474" s="229">
        <v>2.2499999999999999E-2</v>
      </c>
    </row>
    <row r="10475" spans="1:7" x14ac:dyDescent="0.25">
      <c r="A10475" s="160" t="s">
        <v>511</v>
      </c>
      <c r="B10475" s="160" t="s">
        <v>11973</v>
      </c>
      <c r="E10475" s="227">
        <v>43251</v>
      </c>
      <c r="F10475" s="228">
        <v>189839491.61000001</v>
      </c>
      <c r="G10475" s="229">
        <v>2.2499999999999999E-2</v>
      </c>
    </row>
    <row r="10476" spans="1:7" x14ac:dyDescent="0.25">
      <c r="A10476" s="160" t="s">
        <v>511</v>
      </c>
      <c r="B10476" s="160" t="s">
        <v>11974</v>
      </c>
      <c r="E10476" s="227">
        <v>43281</v>
      </c>
      <c r="F10476" s="228">
        <v>191493369.24000001</v>
      </c>
      <c r="G10476" s="229">
        <v>2.2499999999999999E-2</v>
      </c>
    </row>
    <row r="10477" spans="1:7" x14ac:dyDescent="0.25">
      <c r="A10477" s="160" t="s">
        <v>511</v>
      </c>
      <c r="B10477" s="160" t="s">
        <v>11975</v>
      </c>
      <c r="E10477" s="227">
        <v>43312</v>
      </c>
      <c r="F10477" s="228">
        <v>193231364.47999999</v>
      </c>
      <c r="G10477" s="229">
        <v>2.2499999999999999E-2</v>
      </c>
    </row>
    <row r="10478" spans="1:7" x14ac:dyDescent="0.25">
      <c r="A10478" s="160" t="s">
        <v>511</v>
      </c>
      <c r="B10478" s="160" t="s">
        <v>11976</v>
      </c>
      <c r="E10478" s="227">
        <v>43343</v>
      </c>
      <c r="F10478" s="228">
        <v>194487414.90000001</v>
      </c>
      <c r="G10478" s="229">
        <v>2.2499999999999999E-2</v>
      </c>
    </row>
    <row r="10479" spans="1:7" x14ac:dyDescent="0.25">
      <c r="A10479" s="160" t="s">
        <v>511</v>
      </c>
      <c r="B10479" s="160" t="s">
        <v>11977</v>
      </c>
      <c r="E10479" s="227">
        <v>43373</v>
      </c>
      <c r="F10479" s="228">
        <v>195269462.66</v>
      </c>
      <c r="G10479" s="229">
        <v>2.2499999999999999E-2</v>
      </c>
    </row>
    <row r="10480" spans="1:7" x14ac:dyDescent="0.25">
      <c r="A10480" s="160" t="s">
        <v>511</v>
      </c>
      <c r="B10480" s="160" t="s">
        <v>11978</v>
      </c>
      <c r="E10480" s="227">
        <v>43404</v>
      </c>
      <c r="F10480" s="228">
        <v>188492773.37</v>
      </c>
      <c r="G10480" s="229">
        <v>2.2499999999999999E-2</v>
      </c>
    </row>
    <row r="10481" spans="1:7" x14ac:dyDescent="0.25">
      <c r="A10481" s="160" t="s">
        <v>511</v>
      </c>
      <c r="B10481" s="160" t="s">
        <v>11979</v>
      </c>
      <c r="E10481" s="227">
        <v>43434</v>
      </c>
      <c r="F10481" s="228">
        <v>181347859.09</v>
      </c>
      <c r="G10481" s="229">
        <v>2.2499999999999999E-2</v>
      </c>
    </row>
    <row r="10482" spans="1:7" x14ac:dyDescent="0.25">
      <c r="A10482" s="160" t="s">
        <v>511</v>
      </c>
      <c r="B10482" s="160" t="s">
        <v>11980</v>
      </c>
      <c r="E10482" s="227">
        <v>43465</v>
      </c>
      <c r="F10482" s="228">
        <v>181159381.63999999</v>
      </c>
      <c r="G10482" s="229">
        <v>2.2499999999999999E-2</v>
      </c>
    </row>
    <row r="10483" spans="1:7" x14ac:dyDescent="0.25">
      <c r="A10483" s="160" t="s">
        <v>11981</v>
      </c>
      <c r="B10483" s="160" t="s">
        <v>11982</v>
      </c>
      <c r="E10483" s="227">
        <v>43131</v>
      </c>
      <c r="F10483" s="228">
        <v>0</v>
      </c>
      <c r="G10483" s="229">
        <v>2.2499999999999999E-2</v>
      </c>
    </row>
    <row r="10484" spans="1:7" x14ac:dyDescent="0.25">
      <c r="A10484" s="160" t="s">
        <v>11981</v>
      </c>
      <c r="B10484" s="160" t="s">
        <v>11983</v>
      </c>
      <c r="E10484" s="227">
        <v>43159</v>
      </c>
      <c r="F10484" s="228">
        <v>0</v>
      </c>
      <c r="G10484" s="229">
        <v>2.2499999999999999E-2</v>
      </c>
    </row>
    <row r="10485" spans="1:7" x14ac:dyDescent="0.25">
      <c r="A10485" s="160" t="s">
        <v>11981</v>
      </c>
      <c r="B10485" s="160" t="s">
        <v>11984</v>
      </c>
      <c r="E10485" s="227">
        <v>43190</v>
      </c>
      <c r="F10485" s="228">
        <v>0</v>
      </c>
      <c r="G10485" s="229">
        <v>2.2499999999999999E-2</v>
      </c>
    </row>
    <row r="10486" spans="1:7" x14ac:dyDescent="0.25">
      <c r="A10486" s="160" t="s">
        <v>11981</v>
      </c>
      <c r="B10486" s="160" t="s">
        <v>11985</v>
      </c>
      <c r="E10486" s="227">
        <v>43220</v>
      </c>
      <c r="F10486" s="228">
        <v>0</v>
      </c>
      <c r="G10486" s="229">
        <v>2.2499999999999999E-2</v>
      </c>
    </row>
    <row r="10487" spans="1:7" x14ac:dyDescent="0.25">
      <c r="A10487" s="160" t="s">
        <v>11981</v>
      </c>
      <c r="B10487" s="160" t="s">
        <v>11986</v>
      </c>
      <c r="E10487" s="227">
        <v>43251</v>
      </c>
      <c r="F10487" s="228">
        <v>0</v>
      </c>
      <c r="G10487" s="229">
        <v>2.2499999999999999E-2</v>
      </c>
    </row>
    <row r="10488" spans="1:7" x14ac:dyDescent="0.25">
      <c r="A10488" s="160" t="s">
        <v>11981</v>
      </c>
      <c r="B10488" s="160" t="s">
        <v>11987</v>
      </c>
      <c r="E10488" s="227">
        <v>43281</v>
      </c>
      <c r="F10488" s="228">
        <v>0</v>
      </c>
      <c r="G10488" s="229">
        <v>2.2499999999999999E-2</v>
      </c>
    </row>
    <row r="10489" spans="1:7" x14ac:dyDescent="0.25">
      <c r="A10489" s="160" t="s">
        <v>11981</v>
      </c>
      <c r="B10489" s="160" t="s">
        <v>11988</v>
      </c>
      <c r="E10489" s="227">
        <v>43312</v>
      </c>
      <c r="F10489" s="228">
        <v>0</v>
      </c>
      <c r="G10489" s="229">
        <v>2.2499999999999999E-2</v>
      </c>
    </row>
    <row r="10490" spans="1:7" x14ac:dyDescent="0.25">
      <c r="A10490" s="160" t="s">
        <v>11981</v>
      </c>
      <c r="B10490" s="160" t="s">
        <v>11989</v>
      </c>
      <c r="E10490" s="227">
        <v>43343</v>
      </c>
      <c r="F10490" s="228">
        <v>0</v>
      </c>
      <c r="G10490" s="229">
        <v>2.2499999999999999E-2</v>
      </c>
    </row>
    <row r="10491" spans="1:7" x14ac:dyDescent="0.25">
      <c r="A10491" s="160" t="s">
        <v>11981</v>
      </c>
      <c r="B10491" s="160" t="s">
        <v>11990</v>
      </c>
      <c r="E10491" s="227">
        <v>43373</v>
      </c>
      <c r="F10491" s="228">
        <v>0</v>
      </c>
      <c r="G10491" s="229">
        <v>2.2499999999999999E-2</v>
      </c>
    </row>
    <row r="10492" spans="1:7" x14ac:dyDescent="0.25">
      <c r="A10492" s="160" t="s">
        <v>11981</v>
      </c>
      <c r="B10492" s="160" t="s">
        <v>11991</v>
      </c>
      <c r="E10492" s="227">
        <v>43404</v>
      </c>
      <c r="F10492" s="228">
        <v>0</v>
      </c>
      <c r="G10492" s="229">
        <v>2.2499999999999999E-2</v>
      </c>
    </row>
    <row r="10493" spans="1:7" x14ac:dyDescent="0.25">
      <c r="A10493" s="160" t="s">
        <v>11981</v>
      </c>
      <c r="B10493" s="160" t="s">
        <v>11992</v>
      </c>
      <c r="E10493" s="227">
        <v>43434</v>
      </c>
      <c r="F10493" s="228">
        <v>0</v>
      </c>
      <c r="G10493" s="229">
        <v>2.2499999999999999E-2</v>
      </c>
    </row>
    <row r="10494" spans="1:7" x14ac:dyDescent="0.25">
      <c r="A10494" s="160" t="s">
        <v>11981</v>
      </c>
      <c r="B10494" s="160" t="s">
        <v>11993</v>
      </c>
      <c r="E10494" s="227">
        <v>43465</v>
      </c>
      <c r="F10494" s="228">
        <v>0</v>
      </c>
      <c r="G10494" s="229">
        <v>2.2499999999999999E-2</v>
      </c>
    </row>
    <row r="10495" spans="1:7" x14ac:dyDescent="0.25">
      <c r="A10495" s="160" t="s">
        <v>11994</v>
      </c>
      <c r="B10495" s="160" t="s">
        <v>11995</v>
      </c>
      <c r="E10495" s="227">
        <v>43131</v>
      </c>
      <c r="F10495" s="228">
        <v>0</v>
      </c>
      <c r="G10495" s="229">
        <v>2.2499999999999999E-2</v>
      </c>
    </row>
    <row r="10496" spans="1:7" x14ac:dyDescent="0.25">
      <c r="A10496" s="160" t="s">
        <v>11994</v>
      </c>
      <c r="B10496" s="160" t="s">
        <v>11996</v>
      </c>
      <c r="E10496" s="227">
        <v>43159</v>
      </c>
      <c r="F10496" s="228">
        <v>0</v>
      </c>
      <c r="G10496" s="229">
        <v>2.2499999999999999E-2</v>
      </c>
    </row>
    <row r="10497" spans="1:7" x14ac:dyDescent="0.25">
      <c r="A10497" s="160" t="s">
        <v>11994</v>
      </c>
      <c r="B10497" s="160" t="s">
        <v>11997</v>
      </c>
      <c r="E10497" s="227">
        <v>43190</v>
      </c>
      <c r="F10497" s="228">
        <v>0</v>
      </c>
      <c r="G10497" s="229">
        <v>2.2499999999999999E-2</v>
      </c>
    </row>
    <row r="10498" spans="1:7" x14ac:dyDescent="0.25">
      <c r="A10498" s="160" t="s">
        <v>11994</v>
      </c>
      <c r="B10498" s="160" t="s">
        <v>11998</v>
      </c>
      <c r="E10498" s="227">
        <v>43220</v>
      </c>
      <c r="F10498" s="228">
        <v>0</v>
      </c>
      <c r="G10498" s="229">
        <v>2.2499999999999999E-2</v>
      </c>
    </row>
    <row r="10499" spans="1:7" x14ac:dyDescent="0.25">
      <c r="A10499" s="160" t="s">
        <v>11994</v>
      </c>
      <c r="B10499" s="160" t="s">
        <v>11999</v>
      </c>
      <c r="E10499" s="227">
        <v>43251</v>
      </c>
      <c r="F10499" s="228">
        <v>0</v>
      </c>
      <c r="G10499" s="229">
        <v>2.2499999999999999E-2</v>
      </c>
    </row>
    <row r="10500" spans="1:7" x14ac:dyDescent="0.25">
      <c r="A10500" s="160" t="s">
        <v>11994</v>
      </c>
      <c r="B10500" s="160" t="s">
        <v>12000</v>
      </c>
      <c r="E10500" s="227">
        <v>43281</v>
      </c>
      <c r="F10500" s="228">
        <v>0</v>
      </c>
      <c r="G10500" s="229">
        <v>2.2499999999999999E-2</v>
      </c>
    </row>
    <row r="10501" spans="1:7" x14ac:dyDescent="0.25">
      <c r="A10501" s="160" t="s">
        <v>11994</v>
      </c>
      <c r="B10501" s="160" t="s">
        <v>12001</v>
      </c>
      <c r="E10501" s="227">
        <v>43312</v>
      </c>
      <c r="F10501" s="228">
        <v>0</v>
      </c>
      <c r="G10501" s="229">
        <v>2.2499999999999999E-2</v>
      </c>
    </row>
    <row r="10502" spans="1:7" x14ac:dyDescent="0.25">
      <c r="A10502" s="160" t="s">
        <v>11994</v>
      </c>
      <c r="B10502" s="160" t="s">
        <v>12002</v>
      </c>
      <c r="E10502" s="227">
        <v>43343</v>
      </c>
      <c r="F10502" s="228">
        <v>0</v>
      </c>
      <c r="G10502" s="229">
        <v>2.2499999999999999E-2</v>
      </c>
    </row>
    <row r="10503" spans="1:7" x14ac:dyDescent="0.25">
      <c r="A10503" s="160" t="s">
        <v>11994</v>
      </c>
      <c r="B10503" s="160" t="s">
        <v>12003</v>
      </c>
      <c r="E10503" s="227">
        <v>43373</v>
      </c>
      <c r="F10503" s="228">
        <v>0</v>
      </c>
      <c r="G10503" s="229">
        <v>2.2499999999999999E-2</v>
      </c>
    </row>
    <row r="10504" spans="1:7" x14ac:dyDescent="0.25">
      <c r="A10504" s="160" t="s">
        <v>11994</v>
      </c>
      <c r="B10504" s="160" t="s">
        <v>12004</v>
      </c>
      <c r="E10504" s="227">
        <v>43404</v>
      </c>
      <c r="F10504" s="228">
        <v>0</v>
      </c>
      <c r="G10504" s="229">
        <v>2.2499999999999999E-2</v>
      </c>
    </row>
    <row r="10505" spans="1:7" x14ac:dyDescent="0.25">
      <c r="A10505" s="160" t="s">
        <v>11994</v>
      </c>
      <c r="B10505" s="160" t="s">
        <v>12005</v>
      </c>
      <c r="E10505" s="227">
        <v>43434</v>
      </c>
      <c r="F10505" s="228">
        <v>0</v>
      </c>
      <c r="G10505" s="229">
        <v>2.2499999999999999E-2</v>
      </c>
    </row>
    <row r="10506" spans="1:7" x14ac:dyDescent="0.25">
      <c r="A10506" s="160" t="s">
        <v>11994</v>
      </c>
      <c r="B10506" s="160" t="s">
        <v>12006</v>
      </c>
      <c r="E10506" s="227">
        <v>43465</v>
      </c>
      <c r="F10506" s="228">
        <v>892618.98</v>
      </c>
      <c r="G10506" s="229">
        <v>2.2499999999999999E-2</v>
      </c>
    </row>
    <row r="10507" spans="1:7" x14ac:dyDescent="0.25">
      <c r="A10507" s="160" t="s">
        <v>12007</v>
      </c>
      <c r="B10507" s="160" t="s">
        <v>12008</v>
      </c>
      <c r="E10507" s="227">
        <v>43131</v>
      </c>
      <c r="F10507" s="228">
        <v>0</v>
      </c>
      <c r="G10507" s="229">
        <v>2.2499999999999999E-2</v>
      </c>
    </row>
    <row r="10508" spans="1:7" x14ac:dyDescent="0.25">
      <c r="A10508" s="160" t="s">
        <v>12007</v>
      </c>
      <c r="B10508" s="160" t="s">
        <v>12009</v>
      </c>
      <c r="E10508" s="227">
        <v>43159</v>
      </c>
      <c r="F10508" s="228">
        <v>0</v>
      </c>
      <c r="G10508" s="229">
        <v>2.2499999999999999E-2</v>
      </c>
    </row>
    <row r="10509" spans="1:7" x14ac:dyDescent="0.25">
      <c r="A10509" s="160" t="s">
        <v>12007</v>
      </c>
      <c r="B10509" s="160" t="s">
        <v>12010</v>
      </c>
      <c r="E10509" s="227">
        <v>43190</v>
      </c>
      <c r="F10509" s="228">
        <v>0</v>
      </c>
      <c r="G10509" s="229">
        <v>2.2499999999999999E-2</v>
      </c>
    </row>
    <row r="10510" spans="1:7" x14ac:dyDescent="0.25">
      <c r="A10510" s="160" t="s">
        <v>12007</v>
      </c>
      <c r="B10510" s="160" t="s">
        <v>12011</v>
      </c>
      <c r="E10510" s="227">
        <v>43220</v>
      </c>
      <c r="F10510" s="228">
        <v>0</v>
      </c>
      <c r="G10510" s="229">
        <v>2.2499999999999999E-2</v>
      </c>
    </row>
    <row r="10511" spans="1:7" x14ac:dyDescent="0.25">
      <c r="A10511" s="160" t="s">
        <v>12007</v>
      </c>
      <c r="B10511" s="160" t="s">
        <v>12012</v>
      </c>
      <c r="E10511" s="227">
        <v>43251</v>
      </c>
      <c r="F10511" s="228">
        <v>0</v>
      </c>
      <c r="G10511" s="229">
        <v>2.2499999999999999E-2</v>
      </c>
    </row>
    <row r="10512" spans="1:7" x14ac:dyDescent="0.25">
      <c r="A10512" s="160" t="s">
        <v>12007</v>
      </c>
      <c r="B10512" s="160" t="s">
        <v>12013</v>
      </c>
      <c r="E10512" s="227">
        <v>43281</v>
      </c>
      <c r="F10512" s="228">
        <v>0</v>
      </c>
      <c r="G10512" s="229">
        <v>2.2499999999999999E-2</v>
      </c>
    </row>
    <row r="10513" spans="1:7" x14ac:dyDescent="0.25">
      <c r="A10513" s="160" t="s">
        <v>12007</v>
      </c>
      <c r="B10513" s="160" t="s">
        <v>12014</v>
      </c>
      <c r="E10513" s="227">
        <v>43312</v>
      </c>
      <c r="F10513" s="228">
        <v>0</v>
      </c>
      <c r="G10513" s="229">
        <v>2.2499999999999999E-2</v>
      </c>
    </row>
    <row r="10514" spans="1:7" x14ac:dyDescent="0.25">
      <c r="A10514" s="160" t="s">
        <v>12007</v>
      </c>
      <c r="B10514" s="160" t="s">
        <v>12015</v>
      </c>
      <c r="E10514" s="227">
        <v>43343</v>
      </c>
      <c r="F10514" s="228">
        <v>0</v>
      </c>
      <c r="G10514" s="229">
        <v>2.2499999999999999E-2</v>
      </c>
    </row>
    <row r="10515" spans="1:7" x14ac:dyDescent="0.25">
      <c r="A10515" s="160" t="s">
        <v>12007</v>
      </c>
      <c r="B10515" s="160" t="s">
        <v>12016</v>
      </c>
      <c r="E10515" s="227">
        <v>43373</v>
      </c>
      <c r="F10515" s="228">
        <v>0</v>
      </c>
      <c r="G10515" s="229">
        <v>2.2499999999999999E-2</v>
      </c>
    </row>
    <row r="10516" spans="1:7" x14ac:dyDescent="0.25">
      <c r="A10516" s="160" t="s">
        <v>12007</v>
      </c>
      <c r="B10516" s="160" t="s">
        <v>12017</v>
      </c>
      <c r="E10516" s="227">
        <v>43404</v>
      </c>
      <c r="F10516" s="228">
        <v>0</v>
      </c>
      <c r="G10516" s="229">
        <v>2.2499999999999999E-2</v>
      </c>
    </row>
    <row r="10517" spans="1:7" x14ac:dyDescent="0.25">
      <c r="A10517" s="160" t="s">
        <v>12007</v>
      </c>
      <c r="B10517" s="160" t="s">
        <v>12018</v>
      </c>
      <c r="E10517" s="227">
        <v>43434</v>
      </c>
      <c r="F10517" s="228">
        <v>0</v>
      </c>
      <c r="G10517" s="229">
        <v>2.2499999999999999E-2</v>
      </c>
    </row>
    <row r="10518" spans="1:7" x14ac:dyDescent="0.25">
      <c r="A10518" s="160" t="s">
        <v>12007</v>
      </c>
      <c r="B10518" s="160" t="s">
        <v>12019</v>
      </c>
      <c r="E10518" s="227">
        <v>43465</v>
      </c>
      <c r="F10518" s="228">
        <v>0</v>
      </c>
      <c r="G10518" s="229">
        <v>2.2499999999999999E-2</v>
      </c>
    </row>
    <row r="10519" spans="1:7" x14ac:dyDescent="0.25">
      <c r="A10519" s="160" t="s">
        <v>12020</v>
      </c>
      <c r="B10519" s="160" t="s">
        <v>12021</v>
      </c>
      <c r="E10519" s="227">
        <v>43131</v>
      </c>
      <c r="F10519" s="228">
        <v>17341836.300000001</v>
      </c>
      <c r="G10519" s="229">
        <v>1.44E-2</v>
      </c>
    </row>
    <row r="10520" spans="1:7" x14ac:dyDescent="0.25">
      <c r="A10520" s="160" t="s">
        <v>12020</v>
      </c>
      <c r="B10520" s="160" t="s">
        <v>12022</v>
      </c>
      <c r="E10520" s="227">
        <v>43159</v>
      </c>
      <c r="F10520" s="228">
        <v>17424129.109999999</v>
      </c>
      <c r="G10520" s="229">
        <v>1.44E-2</v>
      </c>
    </row>
    <row r="10521" spans="1:7" x14ac:dyDescent="0.25">
      <c r="A10521" s="160" t="s">
        <v>12020</v>
      </c>
      <c r="B10521" s="160" t="s">
        <v>12023</v>
      </c>
      <c r="E10521" s="227">
        <v>43190</v>
      </c>
      <c r="F10521" s="228">
        <v>17479480.609999999</v>
      </c>
      <c r="G10521" s="229">
        <v>1.44E-2</v>
      </c>
    </row>
    <row r="10522" spans="1:7" x14ac:dyDescent="0.25">
      <c r="A10522" s="160" t="s">
        <v>12020</v>
      </c>
      <c r="B10522" s="160" t="s">
        <v>12024</v>
      </c>
      <c r="E10522" s="227">
        <v>43220</v>
      </c>
      <c r="F10522" s="228">
        <v>17496110.800000001</v>
      </c>
      <c r="G10522" s="229">
        <v>1.44E-2</v>
      </c>
    </row>
    <row r="10523" spans="1:7" x14ac:dyDescent="0.25">
      <c r="A10523" s="160" t="s">
        <v>12020</v>
      </c>
      <c r="B10523" s="160" t="s">
        <v>12025</v>
      </c>
      <c r="E10523" s="227">
        <v>43251</v>
      </c>
      <c r="F10523" s="228">
        <v>17476308.030000001</v>
      </c>
      <c r="G10523" s="229">
        <v>1.44E-2</v>
      </c>
    </row>
    <row r="10524" spans="1:7" x14ac:dyDescent="0.25">
      <c r="A10524" s="160" t="s">
        <v>12020</v>
      </c>
      <c r="B10524" s="160" t="s">
        <v>12026</v>
      </c>
      <c r="E10524" s="227">
        <v>43281</v>
      </c>
      <c r="F10524" s="228">
        <v>17451476.039999999</v>
      </c>
      <c r="G10524" s="229">
        <v>1.44E-2</v>
      </c>
    </row>
    <row r="10525" spans="1:7" x14ac:dyDescent="0.25">
      <c r="A10525" s="160" t="s">
        <v>12020</v>
      </c>
      <c r="B10525" s="160" t="s">
        <v>12027</v>
      </c>
      <c r="E10525" s="227">
        <v>43312</v>
      </c>
      <c r="F10525" s="228">
        <v>17532684.120000001</v>
      </c>
      <c r="G10525" s="229">
        <v>1.44E-2</v>
      </c>
    </row>
    <row r="10526" spans="1:7" x14ac:dyDescent="0.25">
      <c r="A10526" s="160" t="s">
        <v>12020</v>
      </c>
      <c r="B10526" s="160" t="s">
        <v>12028</v>
      </c>
      <c r="E10526" s="227">
        <v>43343</v>
      </c>
      <c r="F10526" s="228">
        <v>17600051.09</v>
      </c>
      <c r="G10526" s="229">
        <v>1.44E-2</v>
      </c>
    </row>
    <row r="10527" spans="1:7" x14ac:dyDescent="0.25">
      <c r="A10527" s="160" t="s">
        <v>12020</v>
      </c>
      <c r="B10527" s="160" t="s">
        <v>12029</v>
      </c>
      <c r="E10527" s="227">
        <v>43373</v>
      </c>
      <c r="F10527" s="228">
        <v>17589985.219999999</v>
      </c>
      <c r="G10527" s="229">
        <v>1.44E-2</v>
      </c>
    </row>
    <row r="10528" spans="1:7" x14ac:dyDescent="0.25">
      <c r="A10528" s="160" t="s">
        <v>12020</v>
      </c>
      <c r="B10528" s="160" t="s">
        <v>12030</v>
      </c>
      <c r="E10528" s="227">
        <v>43404</v>
      </c>
      <c r="F10528" s="228">
        <v>17609998.93</v>
      </c>
      <c r="G10528" s="229">
        <v>1.44E-2</v>
      </c>
    </row>
    <row r="10529" spans="1:7" x14ac:dyDescent="0.25">
      <c r="A10529" s="160" t="s">
        <v>12020</v>
      </c>
      <c r="B10529" s="160" t="s">
        <v>12031</v>
      </c>
      <c r="E10529" s="227">
        <v>43434</v>
      </c>
      <c r="F10529" s="228">
        <v>17643255.710000001</v>
      </c>
      <c r="G10529" s="229">
        <v>1.44E-2</v>
      </c>
    </row>
    <row r="10530" spans="1:7" x14ac:dyDescent="0.25">
      <c r="A10530" s="160" t="s">
        <v>12020</v>
      </c>
      <c r="B10530" s="160" t="s">
        <v>12032</v>
      </c>
      <c r="E10530" s="227">
        <v>43465</v>
      </c>
      <c r="F10530" s="228">
        <v>17698335.129999999</v>
      </c>
      <c r="G10530" s="229">
        <v>1.44E-2</v>
      </c>
    </row>
    <row r="10531" spans="1:7" x14ac:dyDescent="0.25">
      <c r="A10531" s="160" t="s">
        <v>12033</v>
      </c>
      <c r="B10531" s="160" t="s">
        <v>12034</v>
      </c>
      <c r="E10531" s="227">
        <v>43131</v>
      </c>
      <c r="F10531" s="228">
        <v>83130088.170000002</v>
      </c>
      <c r="G10531" s="229">
        <v>1.8100000000000002E-2</v>
      </c>
    </row>
    <row r="10532" spans="1:7" x14ac:dyDescent="0.25">
      <c r="A10532" s="160" t="s">
        <v>12033</v>
      </c>
      <c r="B10532" s="160" t="s">
        <v>12035</v>
      </c>
      <c r="E10532" s="227">
        <v>43159</v>
      </c>
      <c r="F10532" s="228">
        <v>83128408.840000004</v>
      </c>
      <c r="G10532" s="229">
        <v>1.8100000000000002E-2</v>
      </c>
    </row>
    <row r="10533" spans="1:7" x14ac:dyDescent="0.25">
      <c r="A10533" s="160" t="s">
        <v>12033</v>
      </c>
      <c r="B10533" s="160" t="s">
        <v>12036</v>
      </c>
      <c r="E10533" s="227">
        <v>43190</v>
      </c>
      <c r="F10533" s="228">
        <v>83124492.129999995</v>
      </c>
      <c r="G10533" s="229">
        <v>1.8100000000000002E-2</v>
      </c>
    </row>
    <row r="10534" spans="1:7" x14ac:dyDescent="0.25">
      <c r="A10534" s="160" t="s">
        <v>12033</v>
      </c>
      <c r="B10534" s="160" t="s">
        <v>12037</v>
      </c>
      <c r="E10534" s="227">
        <v>43220</v>
      </c>
      <c r="F10534" s="228">
        <v>83120044.579999998</v>
      </c>
      <c r="G10534" s="229">
        <v>1.8100000000000002E-2</v>
      </c>
    </row>
    <row r="10535" spans="1:7" x14ac:dyDescent="0.25">
      <c r="A10535" s="160" t="s">
        <v>12033</v>
      </c>
      <c r="B10535" s="160" t="s">
        <v>12038</v>
      </c>
      <c r="E10535" s="227">
        <v>43251</v>
      </c>
      <c r="F10535" s="228">
        <v>83114909.010000005</v>
      </c>
      <c r="G10535" s="229">
        <v>1.8100000000000002E-2</v>
      </c>
    </row>
    <row r="10536" spans="1:7" x14ac:dyDescent="0.25">
      <c r="A10536" s="160" t="s">
        <v>12033</v>
      </c>
      <c r="B10536" s="160" t="s">
        <v>12039</v>
      </c>
      <c r="E10536" s="227">
        <v>43281</v>
      </c>
      <c r="F10536" s="228">
        <v>83110054.469999999</v>
      </c>
      <c r="G10536" s="229">
        <v>1.8100000000000002E-2</v>
      </c>
    </row>
    <row r="10537" spans="1:7" x14ac:dyDescent="0.25">
      <c r="A10537" s="160" t="s">
        <v>12033</v>
      </c>
      <c r="B10537" s="160" t="s">
        <v>12040</v>
      </c>
      <c r="E10537" s="227">
        <v>43312</v>
      </c>
      <c r="F10537" s="228">
        <v>83107289.180000007</v>
      </c>
      <c r="G10537" s="229">
        <v>1.8100000000000002E-2</v>
      </c>
    </row>
    <row r="10538" spans="1:7" x14ac:dyDescent="0.25">
      <c r="A10538" s="160" t="s">
        <v>12033</v>
      </c>
      <c r="B10538" s="160" t="s">
        <v>12041</v>
      </c>
      <c r="E10538" s="227">
        <v>43343</v>
      </c>
      <c r="F10538" s="228">
        <v>83102721.870000005</v>
      </c>
      <c r="G10538" s="229">
        <v>1.8100000000000002E-2</v>
      </c>
    </row>
    <row r="10539" spans="1:7" x14ac:dyDescent="0.25">
      <c r="A10539" s="160" t="s">
        <v>12033</v>
      </c>
      <c r="B10539" s="160" t="s">
        <v>12042</v>
      </c>
      <c r="E10539" s="227">
        <v>43373</v>
      </c>
      <c r="F10539" s="228">
        <v>83098911.819999993</v>
      </c>
      <c r="G10539" s="229">
        <v>1.8100000000000002E-2</v>
      </c>
    </row>
    <row r="10540" spans="1:7" x14ac:dyDescent="0.25">
      <c r="A10540" s="160" t="s">
        <v>12033</v>
      </c>
      <c r="B10540" s="160" t="s">
        <v>12043</v>
      </c>
      <c r="E10540" s="227">
        <v>43404</v>
      </c>
      <c r="F10540" s="228">
        <v>83096387.799999997</v>
      </c>
      <c r="G10540" s="229">
        <v>1.8100000000000002E-2</v>
      </c>
    </row>
    <row r="10541" spans="1:7" x14ac:dyDescent="0.25">
      <c r="A10541" s="160" t="s">
        <v>12033</v>
      </c>
      <c r="B10541" s="160" t="s">
        <v>12044</v>
      </c>
      <c r="E10541" s="227">
        <v>43434</v>
      </c>
      <c r="F10541" s="228">
        <v>83092925.25</v>
      </c>
      <c r="G10541" s="229">
        <v>1.8100000000000002E-2</v>
      </c>
    </row>
    <row r="10542" spans="1:7" x14ac:dyDescent="0.25">
      <c r="A10542" s="160" t="s">
        <v>12033</v>
      </c>
      <c r="B10542" s="160" t="s">
        <v>12045</v>
      </c>
      <c r="E10542" s="227">
        <v>43465</v>
      </c>
      <c r="F10542" s="228">
        <v>83090007.579999998</v>
      </c>
      <c r="G10542" s="229">
        <v>1.8100000000000002E-2</v>
      </c>
    </row>
    <row r="10543" spans="1:7" x14ac:dyDescent="0.25">
      <c r="A10543" s="160" t="s">
        <v>12046</v>
      </c>
      <c r="B10543" s="160" t="s">
        <v>12047</v>
      </c>
      <c r="E10543" s="227">
        <v>43131</v>
      </c>
      <c r="F10543" s="228">
        <v>40337174.700000003</v>
      </c>
      <c r="G10543" s="229">
        <v>6.8500000000000005E-2</v>
      </c>
    </row>
    <row r="10544" spans="1:7" x14ac:dyDescent="0.25">
      <c r="A10544" s="160" t="s">
        <v>12046</v>
      </c>
      <c r="B10544" s="160" t="s">
        <v>12048</v>
      </c>
      <c r="E10544" s="227">
        <v>43159</v>
      </c>
      <c r="F10544" s="228">
        <v>40139558.340000004</v>
      </c>
      <c r="G10544" s="229">
        <v>6.8500000000000005E-2</v>
      </c>
    </row>
    <row r="10545" spans="1:7" x14ac:dyDescent="0.25">
      <c r="A10545" s="160" t="s">
        <v>12046</v>
      </c>
      <c r="B10545" s="160" t="s">
        <v>12049</v>
      </c>
      <c r="E10545" s="227">
        <v>43190</v>
      </c>
      <c r="F10545" s="228">
        <v>40245777.57</v>
      </c>
      <c r="G10545" s="229">
        <v>6.8500000000000005E-2</v>
      </c>
    </row>
    <row r="10546" spans="1:7" x14ac:dyDescent="0.25">
      <c r="A10546" s="160" t="s">
        <v>12046</v>
      </c>
      <c r="B10546" s="160" t="s">
        <v>12050</v>
      </c>
      <c r="E10546" s="227">
        <v>43220</v>
      </c>
      <c r="F10546" s="228">
        <v>40414552.75</v>
      </c>
      <c r="G10546" s="229">
        <v>6.8500000000000005E-2</v>
      </c>
    </row>
    <row r="10547" spans="1:7" x14ac:dyDescent="0.25">
      <c r="A10547" s="160" t="s">
        <v>12046</v>
      </c>
      <c r="B10547" s="160" t="s">
        <v>12051</v>
      </c>
      <c r="E10547" s="227">
        <v>43251</v>
      </c>
      <c r="F10547" s="228">
        <v>40685217.670000002</v>
      </c>
      <c r="G10547" s="229">
        <v>6.8500000000000005E-2</v>
      </c>
    </row>
    <row r="10548" spans="1:7" x14ac:dyDescent="0.25">
      <c r="A10548" s="160" t="s">
        <v>12046</v>
      </c>
      <c r="B10548" s="160" t="s">
        <v>12052</v>
      </c>
      <c r="E10548" s="227">
        <v>43281</v>
      </c>
      <c r="F10548" s="228">
        <v>41012533.149999999</v>
      </c>
      <c r="G10548" s="229">
        <v>6.8500000000000005E-2</v>
      </c>
    </row>
    <row r="10549" spans="1:7" x14ac:dyDescent="0.25">
      <c r="A10549" s="160" t="s">
        <v>12046</v>
      </c>
      <c r="B10549" s="160" t="s">
        <v>12053</v>
      </c>
      <c r="E10549" s="227">
        <v>43312</v>
      </c>
      <c r="F10549" s="228">
        <v>41322752.840000004</v>
      </c>
      <c r="G10549" s="229">
        <v>6.8500000000000005E-2</v>
      </c>
    </row>
    <row r="10550" spans="1:7" x14ac:dyDescent="0.25">
      <c r="A10550" s="160" t="s">
        <v>12046</v>
      </c>
      <c r="B10550" s="160" t="s">
        <v>12054</v>
      </c>
      <c r="E10550" s="227">
        <v>43343</v>
      </c>
      <c r="F10550" s="228">
        <v>41670527.880000003</v>
      </c>
      <c r="G10550" s="229">
        <v>6.8500000000000005E-2</v>
      </c>
    </row>
    <row r="10551" spans="1:7" x14ac:dyDescent="0.25">
      <c r="A10551" s="160" t="s">
        <v>12046</v>
      </c>
      <c r="B10551" s="160" t="s">
        <v>12055</v>
      </c>
      <c r="E10551" s="227">
        <v>43373</v>
      </c>
      <c r="F10551" s="228">
        <v>42026519.420000002</v>
      </c>
      <c r="G10551" s="229">
        <v>6.8500000000000005E-2</v>
      </c>
    </row>
    <row r="10552" spans="1:7" x14ac:dyDescent="0.25">
      <c r="A10552" s="160" t="s">
        <v>12046</v>
      </c>
      <c r="B10552" s="160" t="s">
        <v>12056</v>
      </c>
      <c r="E10552" s="227">
        <v>43404</v>
      </c>
      <c r="F10552" s="228">
        <v>42319286.57</v>
      </c>
      <c r="G10552" s="229">
        <v>6.8500000000000005E-2</v>
      </c>
    </row>
    <row r="10553" spans="1:7" x14ac:dyDescent="0.25">
      <c r="A10553" s="160" t="s">
        <v>12046</v>
      </c>
      <c r="B10553" s="160" t="s">
        <v>12057</v>
      </c>
      <c r="E10553" s="227">
        <v>43434</v>
      </c>
      <c r="F10553" s="228">
        <v>42689488.590000004</v>
      </c>
      <c r="G10553" s="229">
        <v>6.8500000000000005E-2</v>
      </c>
    </row>
    <row r="10554" spans="1:7" x14ac:dyDescent="0.25">
      <c r="A10554" s="160" t="s">
        <v>12046</v>
      </c>
      <c r="B10554" s="160" t="s">
        <v>12058</v>
      </c>
      <c r="E10554" s="227">
        <v>43465</v>
      </c>
      <c r="F10554" s="228">
        <v>43201043.869999997</v>
      </c>
      <c r="G10554" s="229">
        <v>6.8500000000000005E-2</v>
      </c>
    </row>
    <row r="10555" spans="1:7" x14ac:dyDescent="0.25">
      <c r="A10555" s="160" t="s">
        <v>12059</v>
      </c>
      <c r="B10555" s="160" t="s">
        <v>12060</v>
      </c>
      <c r="E10555" s="227">
        <v>43131</v>
      </c>
      <c r="F10555" s="228">
        <v>1297019.45</v>
      </c>
      <c r="G10555" s="229">
        <v>0.14545453999999999</v>
      </c>
    </row>
    <row r="10556" spans="1:7" x14ac:dyDescent="0.25">
      <c r="A10556" s="160" t="s">
        <v>12059</v>
      </c>
      <c r="B10556" s="160" t="s">
        <v>12061</v>
      </c>
      <c r="E10556" s="227">
        <v>43159</v>
      </c>
      <c r="F10556" s="228">
        <v>1289158.73</v>
      </c>
      <c r="G10556" s="229">
        <v>0.14634146000000001</v>
      </c>
    </row>
    <row r="10557" spans="1:7" x14ac:dyDescent="0.25">
      <c r="A10557" s="160" t="s">
        <v>12059</v>
      </c>
      <c r="B10557" s="160" t="s">
        <v>12062</v>
      </c>
      <c r="E10557" s="227">
        <v>43190</v>
      </c>
      <c r="F10557" s="228">
        <v>1281298.01</v>
      </c>
      <c r="G10557" s="229">
        <v>0.14723926000000001</v>
      </c>
    </row>
    <row r="10558" spans="1:7" x14ac:dyDescent="0.25">
      <c r="A10558" s="160" t="s">
        <v>12059</v>
      </c>
      <c r="B10558" s="160" t="s">
        <v>12063</v>
      </c>
      <c r="E10558" s="227">
        <v>43220</v>
      </c>
      <c r="F10558" s="228">
        <v>1273437.29</v>
      </c>
      <c r="G10558" s="229">
        <v>0.14814814000000001</v>
      </c>
    </row>
    <row r="10559" spans="1:7" x14ac:dyDescent="0.25">
      <c r="A10559" s="160" t="s">
        <v>12059</v>
      </c>
      <c r="B10559" s="160" t="s">
        <v>12064</v>
      </c>
      <c r="E10559" s="227">
        <v>43251</v>
      </c>
      <c r="F10559" s="228">
        <v>1265576.57</v>
      </c>
      <c r="G10559" s="229">
        <v>0.14906832</v>
      </c>
    </row>
    <row r="10560" spans="1:7" x14ac:dyDescent="0.25">
      <c r="A10560" s="160" t="s">
        <v>12059</v>
      </c>
      <c r="B10560" s="160" t="s">
        <v>12065</v>
      </c>
      <c r="E10560" s="227">
        <v>43281</v>
      </c>
      <c r="F10560" s="228">
        <v>1257715.8500000001</v>
      </c>
      <c r="G10560" s="229">
        <v>0.15</v>
      </c>
    </row>
    <row r="10561" spans="1:7" x14ac:dyDescent="0.25">
      <c r="A10561" s="160" t="s">
        <v>12059</v>
      </c>
      <c r="B10561" s="160" t="s">
        <v>12066</v>
      </c>
      <c r="E10561" s="227">
        <v>43312</v>
      </c>
      <c r="F10561" s="228">
        <v>1249855.1299999999</v>
      </c>
      <c r="G10561" s="229">
        <v>0.15094340000000001</v>
      </c>
    </row>
    <row r="10562" spans="1:7" x14ac:dyDescent="0.25">
      <c r="A10562" s="160" t="s">
        <v>12059</v>
      </c>
      <c r="B10562" s="160" t="s">
        <v>12067</v>
      </c>
      <c r="E10562" s="227">
        <v>43343</v>
      </c>
      <c r="F10562" s="228">
        <v>1241994.4099999999</v>
      </c>
      <c r="G10562" s="229">
        <v>0.15189874</v>
      </c>
    </row>
    <row r="10563" spans="1:7" x14ac:dyDescent="0.25">
      <c r="A10563" s="160" t="s">
        <v>12059</v>
      </c>
      <c r="B10563" s="160" t="s">
        <v>12068</v>
      </c>
      <c r="E10563" s="227">
        <v>43373</v>
      </c>
      <c r="F10563" s="228">
        <v>1234133.69</v>
      </c>
      <c r="G10563" s="229">
        <v>0.15286623999999999</v>
      </c>
    </row>
    <row r="10564" spans="1:7" x14ac:dyDescent="0.25">
      <c r="A10564" s="160" t="s">
        <v>12059</v>
      </c>
      <c r="B10564" s="160" t="s">
        <v>12069</v>
      </c>
      <c r="E10564" s="227">
        <v>43404</v>
      </c>
      <c r="F10564" s="228">
        <v>1226272.97</v>
      </c>
      <c r="G10564" s="229">
        <v>0.15384616000000001</v>
      </c>
    </row>
    <row r="10565" spans="1:7" x14ac:dyDescent="0.25">
      <c r="A10565" s="160" t="s">
        <v>12059</v>
      </c>
      <c r="B10565" s="160" t="s">
        <v>12070</v>
      </c>
      <c r="E10565" s="227">
        <v>43434</v>
      </c>
      <c r="F10565" s="228">
        <v>1218412.25</v>
      </c>
      <c r="G10565" s="229">
        <v>0.1548387</v>
      </c>
    </row>
    <row r="10566" spans="1:7" x14ac:dyDescent="0.25">
      <c r="A10566" s="160" t="s">
        <v>12059</v>
      </c>
      <c r="B10566" s="160" t="s">
        <v>12071</v>
      </c>
      <c r="E10566" s="227">
        <v>43465</v>
      </c>
      <c r="F10566" s="228">
        <v>1210551.53</v>
      </c>
      <c r="G10566" s="229">
        <v>0.15584416000000001</v>
      </c>
    </row>
    <row r="10567" spans="1:7" x14ac:dyDescent="0.25">
      <c r="A10567" s="160" t="s">
        <v>12072</v>
      </c>
      <c r="B10567" s="160" t="s">
        <v>12073</v>
      </c>
      <c r="E10567" s="227">
        <v>43131</v>
      </c>
      <c r="F10567" s="228">
        <v>2646182.37</v>
      </c>
      <c r="G10567" s="229">
        <v>0.1</v>
      </c>
    </row>
    <row r="10568" spans="1:7" x14ac:dyDescent="0.25">
      <c r="A10568" s="160" t="s">
        <v>12072</v>
      </c>
      <c r="B10568" s="160" t="s">
        <v>12074</v>
      </c>
      <c r="E10568" s="227">
        <v>43159</v>
      </c>
      <c r="F10568" s="228">
        <v>2715553.82</v>
      </c>
      <c r="G10568" s="229">
        <v>0.1</v>
      </c>
    </row>
    <row r="10569" spans="1:7" x14ac:dyDescent="0.25">
      <c r="A10569" s="160" t="s">
        <v>12072</v>
      </c>
      <c r="B10569" s="160" t="s">
        <v>12075</v>
      </c>
      <c r="E10569" s="227">
        <v>43190</v>
      </c>
      <c r="F10569" s="228">
        <v>2806093.25</v>
      </c>
      <c r="G10569" s="229">
        <v>0.1</v>
      </c>
    </row>
    <row r="10570" spans="1:7" x14ac:dyDescent="0.25">
      <c r="A10570" s="160" t="s">
        <v>12072</v>
      </c>
      <c r="B10570" s="160" t="s">
        <v>12076</v>
      </c>
      <c r="E10570" s="227">
        <v>43220</v>
      </c>
      <c r="F10570" s="228">
        <v>2923112.4</v>
      </c>
      <c r="G10570" s="229">
        <v>0.1</v>
      </c>
    </row>
    <row r="10571" spans="1:7" x14ac:dyDescent="0.25">
      <c r="A10571" s="160" t="s">
        <v>12072</v>
      </c>
      <c r="B10571" s="160" t="s">
        <v>12077</v>
      </c>
      <c r="E10571" s="227">
        <v>43251</v>
      </c>
      <c r="F10571" s="228">
        <v>2932869.09</v>
      </c>
      <c r="G10571" s="229">
        <v>0.1</v>
      </c>
    </row>
    <row r="10572" spans="1:7" x14ac:dyDescent="0.25">
      <c r="A10572" s="160" t="s">
        <v>12072</v>
      </c>
      <c r="B10572" s="160" t="s">
        <v>12078</v>
      </c>
      <c r="E10572" s="227">
        <v>43281</v>
      </c>
      <c r="F10572" s="228">
        <v>2954898.02</v>
      </c>
      <c r="G10572" s="229">
        <v>0.1</v>
      </c>
    </row>
    <row r="10573" spans="1:7" x14ac:dyDescent="0.25">
      <c r="A10573" s="160" t="s">
        <v>12072</v>
      </c>
      <c r="B10573" s="160" t="s">
        <v>12079</v>
      </c>
      <c r="E10573" s="227">
        <v>43312</v>
      </c>
      <c r="F10573" s="228">
        <v>3068723.03</v>
      </c>
      <c r="G10573" s="229">
        <v>0.1</v>
      </c>
    </row>
    <row r="10574" spans="1:7" x14ac:dyDescent="0.25">
      <c r="A10574" s="160" t="s">
        <v>12072</v>
      </c>
      <c r="B10574" s="160" t="s">
        <v>12080</v>
      </c>
      <c r="E10574" s="227">
        <v>43343</v>
      </c>
      <c r="F10574" s="228">
        <v>3356067.28</v>
      </c>
      <c r="G10574" s="229">
        <v>0.1</v>
      </c>
    </row>
    <row r="10575" spans="1:7" x14ac:dyDescent="0.25">
      <c r="A10575" s="160" t="s">
        <v>12072</v>
      </c>
      <c r="B10575" s="160" t="s">
        <v>12081</v>
      </c>
      <c r="E10575" s="227">
        <v>43373</v>
      </c>
      <c r="F10575" s="228">
        <v>3641499.94</v>
      </c>
      <c r="G10575" s="229">
        <v>0.1</v>
      </c>
    </row>
    <row r="10576" spans="1:7" x14ac:dyDescent="0.25">
      <c r="A10576" s="160" t="s">
        <v>12072</v>
      </c>
      <c r="B10576" s="160" t="s">
        <v>12082</v>
      </c>
      <c r="E10576" s="227">
        <v>43404</v>
      </c>
      <c r="F10576" s="228">
        <v>3670249.79</v>
      </c>
      <c r="G10576" s="229">
        <v>0.1</v>
      </c>
    </row>
    <row r="10577" spans="1:7" x14ac:dyDescent="0.25">
      <c r="A10577" s="160" t="s">
        <v>12072</v>
      </c>
      <c r="B10577" s="160" t="s">
        <v>12083</v>
      </c>
      <c r="E10577" s="227">
        <v>43434</v>
      </c>
      <c r="F10577" s="228">
        <v>3671083.15</v>
      </c>
      <c r="G10577" s="229">
        <v>0.1</v>
      </c>
    </row>
    <row r="10578" spans="1:7" x14ac:dyDescent="0.25">
      <c r="A10578" s="160" t="s">
        <v>12072</v>
      </c>
      <c r="B10578" s="160" t="s">
        <v>12084</v>
      </c>
      <c r="E10578" s="227">
        <v>43465</v>
      </c>
      <c r="F10578" s="228">
        <v>3756310.84</v>
      </c>
      <c r="G10578" s="229">
        <v>0.1</v>
      </c>
    </row>
    <row r="10579" spans="1:7" x14ac:dyDescent="0.25">
      <c r="A10579" s="160" t="s">
        <v>12085</v>
      </c>
      <c r="B10579" s="160" t="s">
        <v>12086</v>
      </c>
      <c r="E10579" s="227">
        <v>43159</v>
      </c>
      <c r="F10579" s="228">
        <v>0.28999999999999998</v>
      </c>
      <c r="G10579" s="229">
        <v>0.1</v>
      </c>
    </row>
    <row r="10580" spans="1:7" x14ac:dyDescent="0.25">
      <c r="A10580" s="160" t="s">
        <v>12085</v>
      </c>
      <c r="B10580" s="160" t="s">
        <v>12087</v>
      </c>
      <c r="E10580" s="227">
        <v>43190</v>
      </c>
      <c r="F10580" s="228">
        <v>475.19</v>
      </c>
      <c r="G10580" s="229">
        <v>0.1</v>
      </c>
    </row>
    <row r="10581" spans="1:7" x14ac:dyDescent="0.25">
      <c r="A10581" s="160" t="s">
        <v>12085</v>
      </c>
      <c r="B10581" s="160" t="s">
        <v>12088</v>
      </c>
      <c r="E10581" s="227">
        <v>43220</v>
      </c>
      <c r="F10581" s="228">
        <v>1972.56</v>
      </c>
      <c r="G10581" s="229">
        <v>0.1</v>
      </c>
    </row>
    <row r="10582" spans="1:7" x14ac:dyDescent="0.25">
      <c r="A10582" s="160" t="s">
        <v>12085</v>
      </c>
      <c r="B10582" s="160" t="s">
        <v>12089</v>
      </c>
      <c r="E10582" s="227">
        <v>43251</v>
      </c>
      <c r="F10582" s="228">
        <v>1497.66</v>
      </c>
      <c r="G10582" s="229">
        <v>0.1</v>
      </c>
    </row>
    <row r="10583" spans="1:7" x14ac:dyDescent="0.25">
      <c r="A10583" s="160" t="s">
        <v>12085</v>
      </c>
      <c r="B10583" s="160" t="s">
        <v>12090</v>
      </c>
      <c r="E10583" s="227">
        <v>43343</v>
      </c>
      <c r="F10583" s="228">
        <v>96740.74</v>
      </c>
      <c r="G10583" s="229">
        <v>0.1</v>
      </c>
    </row>
    <row r="10584" spans="1:7" x14ac:dyDescent="0.25">
      <c r="A10584" s="160" t="s">
        <v>12085</v>
      </c>
      <c r="B10584" s="160" t="s">
        <v>12091</v>
      </c>
      <c r="E10584" s="227">
        <v>43373</v>
      </c>
      <c r="F10584" s="228">
        <v>193481.7</v>
      </c>
      <c r="G10584" s="229">
        <v>0.1</v>
      </c>
    </row>
    <row r="10585" spans="1:7" x14ac:dyDescent="0.25">
      <c r="A10585" s="160" t="s">
        <v>12085</v>
      </c>
      <c r="B10585" s="160" t="s">
        <v>12092</v>
      </c>
      <c r="E10585" s="227">
        <v>43404</v>
      </c>
      <c r="F10585" s="228">
        <v>96740.96</v>
      </c>
      <c r="G10585" s="229">
        <v>0.1</v>
      </c>
    </row>
    <row r="10586" spans="1:7" x14ac:dyDescent="0.25">
      <c r="A10586" s="160" t="s">
        <v>12093</v>
      </c>
      <c r="B10586" s="160" t="s">
        <v>12094</v>
      </c>
      <c r="E10586" s="227">
        <v>43131</v>
      </c>
      <c r="F10586" s="228">
        <v>14208812.26</v>
      </c>
      <c r="G10586" s="229">
        <v>0.1</v>
      </c>
    </row>
    <row r="10587" spans="1:7" x14ac:dyDescent="0.25">
      <c r="A10587" s="160" t="s">
        <v>12093</v>
      </c>
      <c r="B10587" s="160" t="s">
        <v>12095</v>
      </c>
      <c r="E10587" s="227">
        <v>43159</v>
      </c>
      <c r="F10587" s="228">
        <v>14373761.15</v>
      </c>
      <c r="G10587" s="229">
        <v>0.1</v>
      </c>
    </row>
    <row r="10588" spans="1:7" x14ac:dyDescent="0.25">
      <c r="A10588" s="160" t="s">
        <v>12093</v>
      </c>
      <c r="B10588" s="160" t="s">
        <v>12096</v>
      </c>
      <c r="E10588" s="227">
        <v>43190</v>
      </c>
      <c r="F10588" s="228">
        <v>14532976.92</v>
      </c>
      <c r="G10588" s="229">
        <v>0.1</v>
      </c>
    </row>
    <row r="10589" spans="1:7" x14ac:dyDescent="0.25">
      <c r="A10589" s="160" t="s">
        <v>12093</v>
      </c>
      <c r="B10589" s="160" t="s">
        <v>12097</v>
      </c>
      <c r="E10589" s="227">
        <v>43220</v>
      </c>
      <c r="F10589" s="228">
        <v>14722694.32</v>
      </c>
      <c r="G10589" s="229">
        <v>0.1</v>
      </c>
    </row>
    <row r="10590" spans="1:7" x14ac:dyDescent="0.25">
      <c r="A10590" s="160" t="s">
        <v>12093</v>
      </c>
      <c r="B10590" s="160" t="s">
        <v>12098</v>
      </c>
      <c r="E10590" s="227">
        <v>43251</v>
      </c>
      <c r="F10590" s="228">
        <v>13078563.4</v>
      </c>
      <c r="G10590" s="229">
        <v>0.1</v>
      </c>
    </row>
    <row r="10591" spans="1:7" x14ac:dyDescent="0.25">
      <c r="A10591" s="160" t="s">
        <v>12093</v>
      </c>
      <c r="B10591" s="160" t="s">
        <v>12099</v>
      </c>
      <c r="E10591" s="227">
        <v>43281</v>
      </c>
      <c r="F10591" s="228">
        <v>11387607.039999999</v>
      </c>
      <c r="G10591" s="229">
        <v>0.1</v>
      </c>
    </row>
    <row r="10592" spans="1:7" x14ac:dyDescent="0.25">
      <c r="A10592" s="160" t="s">
        <v>12093</v>
      </c>
      <c r="B10592" s="160" t="s">
        <v>12100</v>
      </c>
      <c r="E10592" s="227">
        <v>43312</v>
      </c>
      <c r="F10592" s="228">
        <v>11597300.300000001</v>
      </c>
      <c r="G10592" s="229">
        <v>0.1</v>
      </c>
    </row>
    <row r="10593" spans="1:7" x14ac:dyDescent="0.25">
      <c r="A10593" s="160" t="s">
        <v>12093</v>
      </c>
      <c r="B10593" s="160" t="s">
        <v>12101</v>
      </c>
      <c r="E10593" s="227">
        <v>43343</v>
      </c>
      <c r="F10593" s="228">
        <v>12451590.380000001</v>
      </c>
      <c r="G10593" s="229">
        <v>0.1</v>
      </c>
    </row>
    <row r="10594" spans="1:7" x14ac:dyDescent="0.25">
      <c r="A10594" s="160" t="s">
        <v>12093</v>
      </c>
      <c r="B10594" s="160" t="s">
        <v>12102</v>
      </c>
      <c r="E10594" s="227">
        <v>43373</v>
      </c>
      <c r="F10594" s="228">
        <v>13205241.49</v>
      </c>
      <c r="G10594" s="229">
        <v>0.1</v>
      </c>
    </row>
    <row r="10595" spans="1:7" x14ac:dyDescent="0.25">
      <c r="A10595" s="160" t="s">
        <v>12093</v>
      </c>
      <c r="B10595" s="160" t="s">
        <v>12103</v>
      </c>
      <c r="E10595" s="227">
        <v>43404</v>
      </c>
      <c r="F10595" s="228">
        <v>13947242.029999999</v>
      </c>
      <c r="G10595" s="229">
        <v>0.1</v>
      </c>
    </row>
    <row r="10596" spans="1:7" x14ac:dyDescent="0.25">
      <c r="A10596" s="160" t="s">
        <v>12093</v>
      </c>
      <c r="B10596" s="160" t="s">
        <v>12104</v>
      </c>
      <c r="E10596" s="227">
        <v>43434</v>
      </c>
      <c r="F10596" s="228">
        <v>14637469.67</v>
      </c>
      <c r="G10596" s="229">
        <v>0.1</v>
      </c>
    </row>
    <row r="10597" spans="1:7" x14ac:dyDescent="0.25">
      <c r="A10597" s="160" t="s">
        <v>12093</v>
      </c>
      <c r="B10597" s="160" t="s">
        <v>12105</v>
      </c>
      <c r="E10597" s="227">
        <v>43465</v>
      </c>
      <c r="F10597" s="228">
        <v>14773793.73</v>
      </c>
      <c r="G10597" s="229">
        <v>0.1</v>
      </c>
    </row>
    <row r="10598" spans="1:7" x14ac:dyDescent="0.25">
      <c r="A10598" s="160" t="s">
        <v>12106</v>
      </c>
      <c r="B10598" s="160" t="s">
        <v>12107</v>
      </c>
      <c r="E10598" s="227">
        <v>43159</v>
      </c>
      <c r="F10598" s="228">
        <v>2.35</v>
      </c>
      <c r="G10598" s="229">
        <v>0.1</v>
      </c>
    </row>
    <row r="10599" spans="1:7" x14ac:dyDescent="0.25">
      <c r="A10599" s="160" t="s">
        <v>12106</v>
      </c>
      <c r="B10599" s="160" t="s">
        <v>12108</v>
      </c>
      <c r="E10599" s="227">
        <v>43190</v>
      </c>
      <c r="F10599" s="228">
        <v>1363.29</v>
      </c>
      <c r="G10599" s="229">
        <v>0.1</v>
      </c>
    </row>
    <row r="10600" spans="1:7" x14ac:dyDescent="0.25">
      <c r="A10600" s="160" t="s">
        <v>12106</v>
      </c>
      <c r="B10600" s="160" t="s">
        <v>12109</v>
      </c>
      <c r="E10600" s="227">
        <v>43220</v>
      </c>
      <c r="F10600" s="228">
        <v>4557.57</v>
      </c>
      <c r="G10600" s="229">
        <v>0.1</v>
      </c>
    </row>
    <row r="10601" spans="1:7" x14ac:dyDescent="0.25">
      <c r="A10601" s="160" t="s">
        <v>12106</v>
      </c>
      <c r="B10601" s="160" t="s">
        <v>12110</v>
      </c>
      <c r="E10601" s="227">
        <v>43251</v>
      </c>
      <c r="F10601" s="228">
        <v>3199.31</v>
      </c>
      <c r="G10601" s="229">
        <v>0.1</v>
      </c>
    </row>
    <row r="10602" spans="1:7" x14ac:dyDescent="0.25">
      <c r="A10602" s="160" t="s">
        <v>12106</v>
      </c>
      <c r="B10602" s="160" t="s">
        <v>12111</v>
      </c>
      <c r="E10602" s="227">
        <v>43281</v>
      </c>
      <c r="F10602" s="228">
        <v>5.85</v>
      </c>
      <c r="G10602" s="229">
        <v>0.1</v>
      </c>
    </row>
    <row r="10603" spans="1:7" x14ac:dyDescent="0.25">
      <c r="A10603" s="160" t="s">
        <v>12106</v>
      </c>
      <c r="B10603" s="160" t="s">
        <v>12112</v>
      </c>
      <c r="E10603" s="227">
        <v>43312</v>
      </c>
      <c r="F10603" s="228">
        <v>4.6399999999999997</v>
      </c>
      <c r="G10603" s="229">
        <v>0.1</v>
      </c>
    </row>
    <row r="10604" spans="1:7" x14ac:dyDescent="0.25">
      <c r="A10604" s="160" t="s">
        <v>12106</v>
      </c>
      <c r="B10604" s="160" t="s">
        <v>12113</v>
      </c>
      <c r="E10604" s="227">
        <v>43343</v>
      </c>
      <c r="F10604" s="228">
        <v>11351.58</v>
      </c>
      <c r="G10604" s="229">
        <v>0.1</v>
      </c>
    </row>
    <row r="10605" spans="1:7" x14ac:dyDescent="0.25">
      <c r="A10605" s="160" t="s">
        <v>12106</v>
      </c>
      <c r="B10605" s="160" t="s">
        <v>12114</v>
      </c>
      <c r="E10605" s="227">
        <v>43373</v>
      </c>
      <c r="F10605" s="228">
        <v>82545.64</v>
      </c>
      <c r="G10605" s="229">
        <v>0.1</v>
      </c>
    </row>
    <row r="10606" spans="1:7" x14ac:dyDescent="0.25">
      <c r="A10606" s="160" t="s">
        <v>12106</v>
      </c>
      <c r="B10606" s="160" t="s">
        <v>12115</v>
      </c>
      <c r="E10606" s="227">
        <v>43404</v>
      </c>
      <c r="F10606" s="228">
        <v>41273.18</v>
      </c>
      <c r="G10606" s="229">
        <v>0.1</v>
      </c>
    </row>
    <row r="10607" spans="1:7" x14ac:dyDescent="0.25">
      <c r="A10607" s="160" t="s">
        <v>12116</v>
      </c>
      <c r="B10607" s="160" t="s">
        <v>12117</v>
      </c>
      <c r="E10607" s="227">
        <v>43131</v>
      </c>
      <c r="F10607" s="228">
        <v>85990.96</v>
      </c>
      <c r="G10607" s="229">
        <v>0.1</v>
      </c>
    </row>
    <row r="10608" spans="1:7" x14ac:dyDescent="0.25">
      <c r="A10608" s="160" t="s">
        <v>12116</v>
      </c>
      <c r="B10608" s="160" t="s">
        <v>12118</v>
      </c>
      <c r="E10608" s="227">
        <v>43159</v>
      </c>
      <c r="F10608" s="228">
        <v>85990.96</v>
      </c>
      <c r="G10608" s="229">
        <v>0.1</v>
      </c>
    </row>
    <row r="10609" spans="1:7" x14ac:dyDescent="0.25">
      <c r="A10609" s="160" t="s">
        <v>12116</v>
      </c>
      <c r="B10609" s="160" t="s">
        <v>12119</v>
      </c>
      <c r="E10609" s="227">
        <v>43190</v>
      </c>
      <c r="F10609" s="228">
        <v>85990.96</v>
      </c>
      <c r="G10609" s="229">
        <v>0.1</v>
      </c>
    </row>
    <row r="10610" spans="1:7" x14ac:dyDescent="0.25">
      <c r="A10610" s="160" t="s">
        <v>12116</v>
      </c>
      <c r="B10610" s="160" t="s">
        <v>12120</v>
      </c>
      <c r="E10610" s="227">
        <v>43220</v>
      </c>
      <c r="F10610" s="228">
        <v>85990.96</v>
      </c>
      <c r="G10610" s="229">
        <v>0.1</v>
      </c>
    </row>
    <row r="10611" spans="1:7" x14ac:dyDescent="0.25">
      <c r="A10611" s="160" t="s">
        <v>12116</v>
      </c>
      <c r="B10611" s="160" t="s">
        <v>12121</v>
      </c>
      <c r="E10611" s="227">
        <v>43251</v>
      </c>
      <c r="F10611" s="228">
        <v>85990.96</v>
      </c>
      <c r="G10611" s="229">
        <v>0.1</v>
      </c>
    </row>
    <row r="10612" spans="1:7" x14ac:dyDescent="0.25">
      <c r="A10612" s="160" t="s">
        <v>12116</v>
      </c>
      <c r="B10612" s="160" t="s">
        <v>12122</v>
      </c>
      <c r="E10612" s="227">
        <v>43281</v>
      </c>
      <c r="F10612" s="228">
        <v>68960.41</v>
      </c>
      <c r="G10612" s="229">
        <v>0.1</v>
      </c>
    </row>
    <row r="10613" spans="1:7" x14ac:dyDescent="0.25">
      <c r="A10613" s="160" t="s">
        <v>12116</v>
      </c>
      <c r="B10613" s="160" t="s">
        <v>12123</v>
      </c>
      <c r="E10613" s="227">
        <v>43312</v>
      </c>
      <c r="F10613" s="228">
        <v>51929.85</v>
      </c>
      <c r="G10613" s="229">
        <v>0.1</v>
      </c>
    </row>
    <row r="10614" spans="1:7" x14ac:dyDescent="0.25">
      <c r="A10614" s="160" t="s">
        <v>12116</v>
      </c>
      <c r="B10614" s="160" t="s">
        <v>12124</v>
      </c>
      <c r="E10614" s="227">
        <v>43343</v>
      </c>
      <c r="F10614" s="228">
        <v>51929.85</v>
      </c>
      <c r="G10614" s="229">
        <v>0.1</v>
      </c>
    </row>
    <row r="10615" spans="1:7" x14ac:dyDescent="0.25">
      <c r="A10615" s="160" t="s">
        <v>12116</v>
      </c>
      <c r="B10615" s="160" t="s">
        <v>12125</v>
      </c>
      <c r="E10615" s="227">
        <v>43373</v>
      </c>
      <c r="F10615" s="228">
        <v>51929.85</v>
      </c>
      <c r="G10615" s="229">
        <v>0.1</v>
      </c>
    </row>
    <row r="10616" spans="1:7" x14ac:dyDescent="0.25">
      <c r="A10616" s="160" t="s">
        <v>12116</v>
      </c>
      <c r="B10616" s="160" t="s">
        <v>12126</v>
      </c>
      <c r="E10616" s="227">
        <v>43404</v>
      </c>
      <c r="F10616" s="228">
        <v>51929.85</v>
      </c>
      <c r="G10616" s="229">
        <v>0.1</v>
      </c>
    </row>
    <row r="10617" spans="1:7" x14ac:dyDescent="0.25">
      <c r="A10617" s="160" t="s">
        <v>12116</v>
      </c>
      <c r="B10617" s="160" t="s">
        <v>12127</v>
      </c>
      <c r="E10617" s="227">
        <v>43434</v>
      </c>
      <c r="F10617" s="228">
        <v>51929.85</v>
      </c>
      <c r="G10617" s="229">
        <v>0.1</v>
      </c>
    </row>
    <row r="10618" spans="1:7" x14ac:dyDescent="0.25">
      <c r="A10618" s="160" t="s">
        <v>12116</v>
      </c>
      <c r="B10618" s="160" t="s">
        <v>12128</v>
      </c>
      <c r="E10618" s="227">
        <v>43465</v>
      </c>
      <c r="F10618" s="228">
        <v>51929.85</v>
      </c>
      <c r="G10618" s="229">
        <v>0.1</v>
      </c>
    </row>
    <row r="10619" spans="1:7" x14ac:dyDescent="0.25">
      <c r="A10619" s="160" t="s">
        <v>12129</v>
      </c>
      <c r="B10619" s="160" t="s">
        <v>12130</v>
      </c>
      <c r="E10619" s="227">
        <v>43131</v>
      </c>
      <c r="F10619" s="228">
        <v>2983.27</v>
      </c>
      <c r="G10619" s="229">
        <v>0.1</v>
      </c>
    </row>
    <row r="10620" spans="1:7" x14ac:dyDescent="0.25">
      <c r="A10620" s="160" t="s">
        <v>12129</v>
      </c>
      <c r="B10620" s="160" t="s">
        <v>12131</v>
      </c>
      <c r="E10620" s="227">
        <v>43159</v>
      </c>
      <c r="F10620" s="228">
        <v>0</v>
      </c>
      <c r="G10620" s="229">
        <v>0.1</v>
      </c>
    </row>
    <row r="10621" spans="1:7" x14ac:dyDescent="0.25">
      <c r="A10621" s="160" t="s">
        <v>12129</v>
      </c>
      <c r="B10621" s="160" t="s">
        <v>12132</v>
      </c>
      <c r="E10621" s="227">
        <v>43190</v>
      </c>
      <c r="F10621" s="228">
        <v>0</v>
      </c>
      <c r="G10621" s="229">
        <v>0.1</v>
      </c>
    </row>
    <row r="10622" spans="1:7" x14ac:dyDescent="0.25">
      <c r="A10622" s="160" t="s">
        <v>12129</v>
      </c>
      <c r="B10622" s="160" t="s">
        <v>12133</v>
      </c>
      <c r="E10622" s="227">
        <v>43220</v>
      </c>
      <c r="F10622" s="228">
        <v>0</v>
      </c>
      <c r="G10622" s="229">
        <v>0.1</v>
      </c>
    </row>
    <row r="10623" spans="1:7" x14ac:dyDescent="0.25">
      <c r="A10623" s="160" t="s">
        <v>12129</v>
      </c>
      <c r="B10623" s="160" t="s">
        <v>12134</v>
      </c>
      <c r="E10623" s="227">
        <v>43251</v>
      </c>
      <c r="F10623" s="228">
        <v>0</v>
      </c>
      <c r="G10623" s="229">
        <v>0.1</v>
      </c>
    </row>
    <row r="10624" spans="1:7" x14ac:dyDescent="0.25">
      <c r="A10624" s="160" t="s">
        <v>12129</v>
      </c>
      <c r="B10624" s="160" t="s">
        <v>12135</v>
      </c>
      <c r="E10624" s="227">
        <v>43281</v>
      </c>
      <c r="F10624" s="228">
        <v>0</v>
      </c>
      <c r="G10624" s="229">
        <v>0.1</v>
      </c>
    </row>
    <row r="10625" spans="1:7" x14ac:dyDescent="0.25">
      <c r="A10625" s="160" t="s">
        <v>12129</v>
      </c>
      <c r="B10625" s="160" t="s">
        <v>12136</v>
      </c>
      <c r="E10625" s="227">
        <v>43312</v>
      </c>
      <c r="F10625" s="228">
        <v>0</v>
      </c>
      <c r="G10625" s="229">
        <v>0.1</v>
      </c>
    </row>
    <row r="10626" spans="1:7" x14ac:dyDescent="0.25">
      <c r="A10626" s="160" t="s">
        <v>12129</v>
      </c>
      <c r="B10626" s="160" t="s">
        <v>12137</v>
      </c>
      <c r="E10626" s="227">
        <v>43343</v>
      </c>
      <c r="F10626" s="228">
        <v>0</v>
      </c>
      <c r="G10626" s="229">
        <v>0.1</v>
      </c>
    </row>
    <row r="10627" spans="1:7" x14ac:dyDescent="0.25">
      <c r="A10627" s="160" t="s">
        <v>12129</v>
      </c>
      <c r="B10627" s="160" t="s">
        <v>12138</v>
      </c>
      <c r="E10627" s="227">
        <v>43373</v>
      </c>
      <c r="F10627" s="228">
        <v>0</v>
      </c>
      <c r="G10627" s="229">
        <v>0.1</v>
      </c>
    </row>
    <row r="10628" spans="1:7" x14ac:dyDescent="0.25">
      <c r="A10628" s="160" t="s">
        <v>12129</v>
      </c>
      <c r="B10628" s="160" t="s">
        <v>12139</v>
      </c>
      <c r="E10628" s="227">
        <v>43404</v>
      </c>
      <c r="F10628" s="228">
        <v>0</v>
      </c>
      <c r="G10628" s="229">
        <v>0.1</v>
      </c>
    </row>
    <row r="10629" spans="1:7" x14ac:dyDescent="0.25">
      <c r="A10629" s="160" t="s">
        <v>12129</v>
      </c>
      <c r="B10629" s="160" t="s">
        <v>12140</v>
      </c>
      <c r="E10629" s="227">
        <v>43434</v>
      </c>
      <c r="F10629" s="228">
        <v>0</v>
      </c>
      <c r="G10629" s="229">
        <v>0.1</v>
      </c>
    </row>
    <row r="10630" spans="1:7" x14ac:dyDescent="0.25">
      <c r="A10630" s="160" t="s">
        <v>12129</v>
      </c>
      <c r="B10630" s="160" t="s">
        <v>12141</v>
      </c>
      <c r="E10630" s="227">
        <v>43465</v>
      </c>
      <c r="F10630" s="228">
        <v>0</v>
      </c>
      <c r="G10630" s="229">
        <v>0.1</v>
      </c>
    </row>
    <row r="10631" spans="1:7" x14ac:dyDescent="0.25">
      <c r="A10631" s="160" t="s">
        <v>12142</v>
      </c>
      <c r="B10631" s="160" t="s">
        <v>12143</v>
      </c>
      <c r="E10631" s="227">
        <v>43131</v>
      </c>
      <c r="F10631" s="228">
        <v>5195265.41</v>
      </c>
      <c r="G10631" s="229">
        <v>0.1205</v>
      </c>
    </row>
    <row r="10632" spans="1:7" x14ac:dyDescent="0.25">
      <c r="A10632" s="160" t="s">
        <v>12142</v>
      </c>
      <c r="B10632" s="160" t="s">
        <v>12144</v>
      </c>
      <c r="E10632" s="227">
        <v>43159</v>
      </c>
      <c r="F10632" s="228">
        <v>5017825.67</v>
      </c>
      <c r="G10632" s="229">
        <v>0.1205</v>
      </c>
    </row>
    <row r="10633" spans="1:7" x14ac:dyDescent="0.25">
      <c r="A10633" s="160" t="s">
        <v>12142</v>
      </c>
      <c r="B10633" s="160" t="s">
        <v>12145</v>
      </c>
      <c r="E10633" s="227">
        <v>43190</v>
      </c>
      <c r="F10633" s="228">
        <v>5014973.42</v>
      </c>
      <c r="G10633" s="229">
        <v>0.1205</v>
      </c>
    </row>
    <row r="10634" spans="1:7" x14ac:dyDescent="0.25">
      <c r="A10634" s="160" t="s">
        <v>12142</v>
      </c>
      <c r="B10634" s="160" t="s">
        <v>12146</v>
      </c>
      <c r="E10634" s="227">
        <v>43220</v>
      </c>
      <c r="F10634" s="228">
        <v>5012121.17</v>
      </c>
      <c r="G10634" s="229">
        <v>0.1205</v>
      </c>
    </row>
    <row r="10635" spans="1:7" x14ac:dyDescent="0.25">
      <c r="A10635" s="160" t="s">
        <v>12142</v>
      </c>
      <c r="B10635" s="160" t="s">
        <v>12147</v>
      </c>
      <c r="E10635" s="227">
        <v>43251</v>
      </c>
      <c r="F10635" s="228">
        <v>5012121.17</v>
      </c>
      <c r="G10635" s="229">
        <v>0.1205</v>
      </c>
    </row>
    <row r="10636" spans="1:7" x14ac:dyDescent="0.25">
      <c r="A10636" s="160" t="s">
        <v>12142</v>
      </c>
      <c r="B10636" s="160" t="s">
        <v>12148</v>
      </c>
      <c r="E10636" s="227">
        <v>43281</v>
      </c>
      <c r="F10636" s="228">
        <v>5012121.17</v>
      </c>
      <c r="G10636" s="229">
        <v>0.1205</v>
      </c>
    </row>
    <row r="10637" spans="1:7" x14ac:dyDescent="0.25">
      <c r="A10637" s="160" t="s">
        <v>12142</v>
      </c>
      <c r="B10637" s="160" t="s">
        <v>12149</v>
      </c>
      <c r="E10637" s="227">
        <v>43312</v>
      </c>
      <c r="F10637" s="228">
        <v>5012121.17</v>
      </c>
      <c r="G10637" s="229">
        <v>0.1205</v>
      </c>
    </row>
    <row r="10638" spans="1:7" x14ac:dyDescent="0.25">
      <c r="A10638" s="160" t="s">
        <v>12142</v>
      </c>
      <c r="B10638" s="160" t="s">
        <v>12150</v>
      </c>
      <c r="E10638" s="227">
        <v>43343</v>
      </c>
      <c r="F10638" s="228">
        <v>5012121.17</v>
      </c>
      <c r="G10638" s="229">
        <v>0.1205</v>
      </c>
    </row>
    <row r="10639" spans="1:7" x14ac:dyDescent="0.25">
      <c r="A10639" s="160" t="s">
        <v>12142</v>
      </c>
      <c r="B10639" s="160" t="s">
        <v>12151</v>
      </c>
      <c r="E10639" s="227">
        <v>43373</v>
      </c>
      <c r="F10639" s="228">
        <v>5006193.51</v>
      </c>
      <c r="G10639" s="229">
        <v>0.1205</v>
      </c>
    </row>
    <row r="10640" spans="1:7" x14ac:dyDescent="0.25">
      <c r="A10640" s="160" t="s">
        <v>12142</v>
      </c>
      <c r="B10640" s="160" t="s">
        <v>12152</v>
      </c>
      <c r="E10640" s="227">
        <v>43404</v>
      </c>
      <c r="F10640" s="228">
        <v>5000265.84</v>
      </c>
      <c r="G10640" s="229">
        <v>0.1205</v>
      </c>
    </row>
    <row r="10641" spans="1:7" x14ac:dyDescent="0.25">
      <c r="A10641" s="160" t="s">
        <v>12142</v>
      </c>
      <c r="B10641" s="160" t="s">
        <v>12153</v>
      </c>
      <c r="E10641" s="227">
        <v>43434</v>
      </c>
      <c r="F10641" s="228">
        <v>5000265.84</v>
      </c>
      <c r="G10641" s="229">
        <v>0.1205</v>
      </c>
    </row>
    <row r="10642" spans="1:7" x14ac:dyDescent="0.25">
      <c r="A10642" s="160" t="s">
        <v>12142</v>
      </c>
      <c r="B10642" s="160" t="s">
        <v>12154</v>
      </c>
      <c r="E10642" s="227">
        <v>43465</v>
      </c>
      <c r="F10642" s="228">
        <v>5000265.84</v>
      </c>
      <c r="G10642" s="229">
        <v>0.1205</v>
      </c>
    </row>
    <row r="10643" spans="1:7" x14ac:dyDescent="0.25">
      <c r="A10643" s="160" t="s">
        <v>12155</v>
      </c>
      <c r="B10643" s="160" t="s">
        <v>12156</v>
      </c>
      <c r="E10643" s="227">
        <v>43131</v>
      </c>
      <c r="F10643" s="228">
        <v>11444581.08</v>
      </c>
      <c r="G10643" s="229">
        <v>0</v>
      </c>
    </row>
    <row r="10644" spans="1:7" x14ac:dyDescent="0.25">
      <c r="A10644" s="160" t="s">
        <v>12155</v>
      </c>
      <c r="B10644" s="160" t="s">
        <v>12157</v>
      </c>
      <c r="E10644" s="227">
        <v>43159</v>
      </c>
      <c r="F10644" s="228">
        <v>10012432.449999999</v>
      </c>
      <c r="G10644" s="229">
        <v>0</v>
      </c>
    </row>
    <row r="10645" spans="1:7" x14ac:dyDescent="0.25">
      <c r="A10645" s="160" t="s">
        <v>12155</v>
      </c>
      <c r="B10645" s="160" t="s">
        <v>12158</v>
      </c>
      <c r="E10645" s="227">
        <v>43190</v>
      </c>
      <c r="F10645" s="228">
        <v>8582256.2400000002</v>
      </c>
      <c r="G10645" s="229">
        <v>0</v>
      </c>
    </row>
    <row r="10646" spans="1:7" x14ac:dyDescent="0.25">
      <c r="A10646" s="160" t="s">
        <v>12155</v>
      </c>
      <c r="B10646" s="160" t="s">
        <v>12159</v>
      </c>
      <c r="E10646" s="227">
        <v>43220</v>
      </c>
      <c r="F10646" s="228">
        <v>8570286.5700000003</v>
      </c>
      <c r="G10646" s="229">
        <v>0</v>
      </c>
    </row>
    <row r="10647" spans="1:7" x14ac:dyDescent="0.25">
      <c r="A10647" s="160" t="s">
        <v>12155</v>
      </c>
      <c r="B10647" s="160" t="s">
        <v>12160</v>
      </c>
      <c r="E10647" s="227">
        <v>43251</v>
      </c>
      <c r="F10647" s="228">
        <v>8558316.8800000008</v>
      </c>
      <c r="G10647" s="229">
        <v>0</v>
      </c>
    </row>
    <row r="10648" spans="1:7" x14ac:dyDescent="0.25">
      <c r="A10648" s="160" t="s">
        <v>12155</v>
      </c>
      <c r="B10648" s="160" t="s">
        <v>12161</v>
      </c>
      <c r="E10648" s="227">
        <v>43281</v>
      </c>
      <c r="F10648" s="228">
        <v>8546347.2200000007</v>
      </c>
      <c r="G10648" s="229">
        <v>0</v>
      </c>
    </row>
    <row r="10649" spans="1:7" x14ac:dyDescent="0.25">
      <c r="A10649" s="160" t="s">
        <v>12155</v>
      </c>
      <c r="B10649" s="160" t="s">
        <v>12162</v>
      </c>
      <c r="E10649" s="227">
        <v>43312</v>
      </c>
      <c r="F10649" s="228">
        <v>8534377.5500000007</v>
      </c>
      <c r="G10649" s="229">
        <v>0</v>
      </c>
    </row>
    <row r="10650" spans="1:7" x14ac:dyDescent="0.25">
      <c r="A10650" s="160" t="s">
        <v>12155</v>
      </c>
      <c r="B10650" s="160" t="s">
        <v>12163</v>
      </c>
      <c r="E10650" s="227">
        <v>43343</v>
      </c>
      <c r="F10650" s="228">
        <v>8522407.9100000001</v>
      </c>
      <c r="G10650" s="229">
        <v>0</v>
      </c>
    </row>
    <row r="10651" spans="1:7" x14ac:dyDescent="0.25">
      <c r="A10651" s="160" t="s">
        <v>12155</v>
      </c>
      <c r="B10651" s="160" t="s">
        <v>12164</v>
      </c>
      <c r="E10651" s="227">
        <v>43373</v>
      </c>
      <c r="F10651" s="228">
        <v>8510438.2699999996</v>
      </c>
      <c r="G10651" s="229">
        <v>0</v>
      </c>
    </row>
    <row r="10652" spans="1:7" x14ac:dyDescent="0.25">
      <c r="A10652" s="160" t="s">
        <v>12155</v>
      </c>
      <c r="B10652" s="160" t="s">
        <v>12165</v>
      </c>
      <c r="E10652" s="227">
        <v>43404</v>
      </c>
      <c r="F10652" s="228">
        <v>8498468.5899999999</v>
      </c>
      <c r="G10652" s="229">
        <v>0</v>
      </c>
    </row>
    <row r="10653" spans="1:7" x14ac:dyDescent="0.25">
      <c r="A10653" s="160" t="s">
        <v>12155</v>
      </c>
      <c r="B10653" s="160" t="s">
        <v>12166</v>
      </c>
      <c r="E10653" s="227">
        <v>43434</v>
      </c>
      <c r="F10653" s="228">
        <v>8486498.9199999999</v>
      </c>
      <c r="G10653" s="229">
        <v>0</v>
      </c>
    </row>
    <row r="10654" spans="1:7" x14ac:dyDescent="0.25">
      <c r="A10654" s="160" t="s">
        <v>12155</v>
      </c>
      <c r="B10654" s="160" t="s">
        <v>12167</v>
      </c>
      <c r="E10654" s="227">
        <v>43465</v>
      </c>
      <c r="F10654" s="228">
        <v>8841370.0600000005</v>
      </c>
      <c r="G10654" s="229">
        <v>0</v>
      </c>
    </row>
    <row r="10655" spans="1:7" x14ac:dyDescent="0.25">
      <c r="A10655" s="160" t="s">
        <v>12168</v>
      </c>
      <c r="B10655" s="160" t="s">
        <v>12169</v>
      </c>
      <c r="E10655" s="227">
        <v>43131</v>
      </c>
      <c r="F10655" s="228">
        <v>0</v>
      </c>
      <c r="G10655" s="229">
        <v>2.7799999999999998E-2</v>
      </c>
    </row>
    <row r="10656" spans="1:7" x14ac:dyDescent="0.25">
      <c r="A10656" s="160" t="s">
        <v>12168</v>
      </c>
      <c r="B10656" s="160" t="s">
        <v>12170</v>
      </c>
      <c r="E10656" s="227">
        <v>43159</v>
      </c>
      <c r="F10656" s="228">
        <v>0</v>
      </c>
      <c r="G10656" s="229">
        <v>2.7799999999999998E-2</v>
      </c>
    </row>
    <row r="10657" spans="1:7" x14ac:dyDescent="0.25">
      <c r="A10657" s="160" t="s">
        <v>12168</v>
      </c>
      <c r="B10657" s="160" t="s">
        <v>12171</v>
      </c>
      <c r="E10657" s="227">
        <v>43190</v>
      </c>
      <c r="F10657" s="228">
        <v>0</v>
      </c>
      <c r="G10657" s="229">
        <v>2.7799999999999998E-2</v>
      </c>
    </row>
    <row r="10658" spans="1:7" x14ac:dyDescent="0.25">
      <c r="A10658" s="160" t="s">
        <v>12168</v>
      </c>
      <c r="B10658" s="160" t="s">
        <v>12172</v>
      </c>
      <c r="E10658" s="227">
        <v>43220</v>
      </c>
      <c r="F10658" s="228">
        <v>0</v>
      </c>
      <c r="G10658" s="229">
        <v>2.7799999999999998E-2</v>
      </c>
    </row>
    <row r="10659" spans="1:7" x14ac:dyDescent="0.25">
      <c r="A10659" s="160" t="s">
        <v>12168</v>
      </c>
      <c r="B10659" s="160" t="s">
        <v>12173</v>
      </c>
      <c r="E10659" s="227">
        <v>43251</v>
      </c>
      <c r="F10659" s="228">
        <v>0</v>
      </c>
      <c r="G10659" s="229">
        <v>2.7799999999999998E-2</v>
      </c>
    </row>
    <row r="10660" spans="1:7" x14ac:dyDescent="0.25">
      <c r="A10660" s="160" t="s">
        <v>12168</v>
      </c>
      <c r="B10660" s="160" t="s">
        <v>12174</v>
      </c>
      <c r="E10660" s="227">
        <v>43281</v>
      </c>
      <c r="F10660" s="228">
        <v>0</v>
      </c>
      <c r="G10660" s="229">
        <v>2.7799999999999998E-2</v>
      </c>
    </row>
    <row r="10661" spans="1:7" x14ac:dyDescent="0.25">
      <c r="A10661" s="160" t="s">
        <v>12168</v>
      </c>
      <c r="B10661" s="160" t="s">
        <v>12175</v>
      </c>
      <c r="E10661" s="227">
        <v>43312</v>
      </c>
      <c r="F10661" s="228">
        <v>0</v>
      </c>
      <c r="G10661" s="229">
        <v>2.7799999999999998E-2</v>
      </c>
    </row>
    <row r="10662" spans="1:7" x14ac:dyDescent="0.25">
      <c r="A10662" s="160" t="s">
        <v>12168</v>
      </c>
      <c r="B10662" s="160" t="s">
        <v>12176</v>
      </c>
      <c r="E10662" s="227">
        <v>43343</v>
      </c>
      <c r="F10662" s="228">
        <v>0</v>
      </c>
      <c r="G10662" s="229">
        <v>2.7799999999999998E-2</v>
      </c>
    </row>
    <row r="10663" spans="1:7" x14ac:dyDescent="0.25">
      <c r="A10663" s="160" t="s">
        <v>12168</v>
      </c>
      <c r="B10663" s="160" t="s">
        <v>12177</v>
      </c>
      <c r="E10663" s="227">
        <v>43373</v>
      </c>
      <c r="F10663" s="228">
        <v>355786.03</v>
      </c>
      <c r="G10663" s="229">
        <v>2.7799999999999998E-2</v>
      </c>
    </row>
    <row r="10664" spans="1:7" x14ac:dyDescent="0.25">
      <c r="A10664" s="160" t="s">
        <v>12168</v>
      </c>
      <c r="B10664" s="160" t="s">
        <v>12178</v>
      </c>
      <c r="E10664" s="227">
        <v>43404</v>
      </c>
      <c r="F10664" s="228">
        <v>355786.03</v>
      </c>
      <c r="G10664" s="229">
        <v>2.7799999999999998E-2</v>
      </c>
    </row>
    <row r="10665" spans="1:7" x14ac:dyDescent="0.25">
      <c r="A10665" s="160" t="s">
        <v>12168</v>
      </c>
      <c r="B10665" s="160" t="s">
        <v>12179</v>
      </c>
      <c r="E10665" s="227">
        <v>43434</v>
      </c>
      <c r="F10665" s="228">
        <v>355786.03</v>
      </c>
      <c r="G10665" s="229">
        <v>2.7799999999999998E-2</v>
      </c>
    </row>
    <row r="10666" spans="1:7" x14ac:dyDescent="0.25">
      <c r="A10666" s="160" t="s">
        <v>12168</v>
      </c>
      <c r="B10666" s="160" t="s">
        <v>12180</v>
      </c>
      <c r="E10666" s="227">
        <v>43465</v>
      </c>
      <c r="F10666" s="228">
        <v>355786.03</v>
      </c>
      <c r="G10666" s="229">
        <v>2.7799999999999998E-2</v>
      </c>
    </row>
    <row r="10667" spans="1:7" x14ac:dyDescent="0.25">
      <c r="A10667" s="160" t="s">
        <v>12181</v>
      </c>
      <c r="B10667" s="160" t="s">
        <v>12182</v>
      </c>
      <c r="E10667" s="227">
        <v>43131</v>
      </c>
      <c r="F10667" s="228">
        <v>63706.93</v>
      </c>
      <c r="G10667" s="229">
        <v>2.7799999999999998E-2</v>
      </c>
    </row>
    <row r="10668" spans="1:7" x14ac:dyDescent="0.25">
      <c r="A10668" s="160" t="s">
        <v>12181</v>
      </c>
      <c r="B10668" s="160" t="s">
        <v>12183</v>
      </c>
      <c r="E10668" s="227">
        <v>43159</v>
      </c>
      <c r="F10668" s="228">
        <v>63788.44</v>
      </c>
      <c r="G10668" s="229">
        <v>2.7799999999999998E-2</v>
      </c>
    </row>
    <row r="10669" spans="1:7" x14ac:dyDescent="0.25">
      <c r="A10669" s="160" t="s">
        <v>12181</v>
      </c>
      <c r="B10669" s="160" t="s">
        <v>12184</v>
      </c>
      <c r="E10669" s="227">
        <v>43190</v>
      </c>
      <c r="F10669" s="228">
        <v>68900.58</v>
      </c>
      <c r="G10669" s="229">
        <v>2.7799999999999998E-2</v>
      </c>
    </row>
    <row r="10670" spans="1:7" x14ac:dyDescent="0.25">
      <c r="A10670" s="160" t="s">
        <v>12181</v>
      </c>
      <c r="B10670" s="160" t="s">
        <v>12185</v>
      </c>
      <c r="E10670" s="227">
        <v>43220</v>
      </c>
      <c r="F10670" s="228">
        <v>74003.47</v>
      </c>
      <c r="G10670" s="229">
        <v>2.7799999999999998E-2</v>
      </c>
    </row>
    <row r="10671" spans="1:7" x14ac:dyDescent="0.25">
      <c r="A10671" s="160" t="s">
        <v>12181</v>
      </c>
      <c r="B10671" s="160" t="s">
        <v>12186</v>
      </c>
      <c r="E10671" s="227">
        <v>43251</v>
      </c>
      <c r="F10671" s="228">
        <v>73994.210000000006</v>
      </c>
      <c r="G10671" s="229">
        <v>2.7799999999999998E-2</v>
      </c>
    </row>
    <row r="10672" spans="1:7" x14ac:dyDescent="0.25">
      <c r="A10672" s="160" t="s">
        <v>12181</v>
      </c>
      <c r="B10672" s="160" t="s">
        <v>12187</v>
      </c>
      <c r="E10672" s="227">
        <v>43281</v>
      </c>
      <c r="F10672" s="228">
        <v>73994.210000000006</v>
      </c>
      <c r="G10672" s="229">
        <v>2.7799999999999998E-2</v>
      </c>
    </row>
    <row r="10673" spans="1:7" x14ac:dyDescent="0.25">
      <c r="A10673" s="160" t="s">
        <v>12181</v>
      </c>
      <c r="B10673" s="160" t="s">
        <v>12188</v>
      </c>
      <c r="E10673" s="227">
        <v>43312</v>
      </c>
      <c r="F10673" s="228">
        <v>2144408.2999999998</v>
      </c>
      <c r="G10673" s="229">
        <v>2.7799999999999998E-2</v>
      </c>
    </row>
    <row r="10674" spans="1:7" x14ac:dyDescent="0.25">
      <c r="A10674" s="160" t="s">
        <v>12181</v>
      </c>
      <c r="B10674" s="160" t="s">
        <v>12189</v>
      </c>
      <c r="E10674" s="227">
        <v>43343</v>
      </c>
      <c r="F10674" s="228">
        <v>2144408.2999999998</v>
      </c>
      <c r="G10674" s="229">
        <v>2.7799999999999998E-2</v>
      </c>
    </row>
    <row r="10675" spans="1:7" x14ac:dyDescent="0.25">
      <c r="A10675" s="160" t="s">
        <v>12181</v>
      </c>
      <c r="B10675" s="160" t="s">
        <v>12190</v>
      </c>
      <c r="E10675" s="227">
        <v>43373</v>
      </c>
      <c r="F10675" s="228">
        <v>2144408.2999999998</v>
      </c>
      <c r="G10675" s="229">
        <v>2.7799999999999998E-2</v>
      </c>
    </row>
    <row r="10676" spans="1:7" x14ac:dyDescent="0.25">
      <c r="A10676" s="160" t="s">
        <v>12181</v>
      </c>
      <c r="B10676" s="160" t="s">
        <v>12191</v>
      </c>
      <c r="E10676" s="227">
        <v>43404</v>
      </c>
      <c r="F10676" s="228">
        <v>2144408.2999999998</v>
      </c>
      <c r="G10676" s="229">
        <v>2.7799999999999998E-2</v>
      </c>
    </row>
    <row r="10677" spans="1:7" x14ac:dyDescent="0.25">
      <c r="A10677" s="160" t="s">
        <v>12181</v>
      </c>
      <c r="B10677" s="160" t="s">
        <v>12192</v>
      </c>
      <c r="E10677" s="227">
        <v>43434</v>
      </c>
      <c r="F10677" s="228">
        <v>2144408.2999999998</v>
      </c>
      <c r="G10677" s="229">
        <v>2.7799999999999998E-2</v>
      </c>
    </row>
    <row r="10678" spans="1:7" x14ac:dyDescent="0.25">
      <c r="A10678" s="160" t="s">
        <v>12181</v>
      </c>
      <c r="B10678" s="160" t="s">
        <v>12193</v>
      </c>
      <c r="E10678" s="227">
        <v>43465</v>
      </c>
      <c r="F10678" s="228">
        <v>2144408.2999999998</v>
      </c>
      <c r="G10678" s="229">
        <v>2.7799999999999998E-2</v>
      </c>
    </row>
    <row r="10679" spans="1:7" x14ac:dyDescent="0.25">
      <c r="A10679" s="160" t="s">
        <v>12194</v>
      </c>
      <c r="B10679" s="160" t="s">
        <v>12195</v>
      </c>
      <c r="E10679" s="227">
        <v>43131</v>
      </c>
      <c r="F10679" s="228">
        <v>0</v>
      </c>
      <c r="G10679" s="229">
        <v>0.05</v>
      </c>
    </row>
    <row r="10680" spans="1:7" x14ac:dyDescent="0.25">
      <c r="A10680" s="160" t="s">
        <v>12194</v>
      </c>
      <c r="B10680" s="160" t="s">
        <v>12196</v>
      </c>
      <c r="E10680" s="227">
        <v>43159</v>
      </c>
      <c r="F10680" s="228">
        <v>0</v>
      </c>
      <c r="G10680" s="229">
        <v>0.05</v>
      </c>
    </row>
    <row r="10681" spans="1:7" x14ac:dyDescent="0.25">
      <c r="A10681" s="160" t="s">
        <v>12194</v>
      </c>
      <c r="B10681" s="160" t="s">
        <v>12197</v>
      </c>
      <c r="E10681" s="227">
        <v>43190</v>
      </c>
      <c r="F10681" s="228">
        <v>0</v>
      </c>
      <c r="G10681" s="229">
        <v>0.05</v>
      </c>
    </row>
    <row r="10682" spans="1:7" x14ac:dyDescent="0.25">
      <c r="A10682" s="160" t="s">
        <v>12194</v>
      </c>
      <c r="B10682" s="160" t="s">
        <v>12198</v>
      </c>
      <c r="E10682" s="227">
        <v>43220</v>
      </c>
      <c r="F10682" s="228">
        <v>0</v>
      </c>
      <c r="G10682" s="229">
        <v>0.05</v>
      </c>
    </row>
    <row r="10683" spans="1:7" x14ac:dyDescent="0.25">
      <c r="A10683" s="160" t="s">
        <v>12194</v>
      </c>
      <c r="B10683" s="160" t="s">
        <v>12199</v>
      </c>
      <c r="E10683" s="227">
        <v>43251</v>
      </c>
      <c r="F10683" s="228">
        <v>0</v>
      </c>
      <c r="G10683" s="229">
        <v>0.05</v>
      </c>
    </row>
    <row r="10684" spans="1:7" x14ac:dyDescent="0.25">
      <c r="A10684" s="160" t="s">
        <v>12194</v>
      </c>
      <c r="B10684" s="160" t="s">
        <v>12200</v>
      </c>
      <c r="E10684" s="227">
        <v>43281</v>
      </c>
      <c r="F10684" s="228">
        <v>0</v>
      </c>
      <c r="G10684" s="229">
        <v>0.05</v>
      </c>
    </row>
    <row r="10685" spans="1:7" x14ac:dyDescent="0.25">
      <c r="A10685" s="160" t="s">
        <v>12194</v>
      </c>
      <c r="B10685" s="160" t="s">
        <v>12201</v>
      </c>
      <c r="E10685" s="227">
        <v>43312</v>
      </c>
      <c r="F10685" s="228">
        <v>0</v>
      </c>
      <c r="G10685" s="229">
        <v>0.05</v>
      </c>
    </row>
    <row r="10686" spans="1:7" x14ac:dyDescent="0.25">
      <c r="A10686" s="160" t="s">
        <v>12194</v>
      </c>
      <c r="B10686" s="160" t="s">
        <v>12202</v>
      </c>
      <c r="E10686" s="227">
        <v>43343</v>
      </c>
      <c r="F10686" s="228">
        <v>0</v>
      </c>
      <c r="G10686" s="229">
        <v>0.05</v>
      </c>
    </row>
    <row r="10687" spans="1:7" x14ac:dyDescent="0.25">
      <c r="A10687" s="160" t="s">
        <v>12194</v>
      </c>
      <c r="B10687" s="160" t="s">
        <v>12203</v>
      </c>
      <c r="E10687" s="227">
        <v>43373</v>
      </c>
      <c r="F10687" s="228">
        <v>0</v>
      </c>
      <c r="G10687" s="229">
        <v>0.05</v>
      </c>
    </row>
    <row r="10688" spans="1:7" x14ac:dyDescent="0.25">
      <c r="A10688" s="160" t="s">
        <v>12194</v>
      </c>
      <c r="B10688" s="160" t="s">
        <v>12204</v>
      </c>
      <c r="E10688" s="227">
        <v>43404</v>
      </c>
      <c r="F10688" s="228">
        <v>0</v>
      </c>
      <c r="G10688" s="229">
        <v>0.05</v>
      </c>
    </row>
    <row r="10689" spans="1:7" x14ac:dyDescent="0.25">
      <c r="A10689" s="160" t="s">
        <v>12194</v>
      </c>
      <c r="B10689" s="160" t="s">
        <v>12205</v>
      </c>
      <c r="E10689" s="227">
        <v>43434</v>
      </c>
      <c r="F10689" s="228">
        <v>0</v>
      </c>
      <c r="G10689" s="229">
        <v>0.05</v>
      </c>
    </row>
    <row r="10690" spans="1:7" x14ac:dyDescent="0.25">
      <c r="A10690" s="160" t="s">
        <v>12194</v>
      </c>
      <c r="B10690" s="160" t="s">
        <v>12206</v>
      </c>
      <c r="E10690" s="227">
        <v>43465</v>
      </c>
      <c r="F10690" s="228">
        <v>0</v>
      </c>
      <c r="G10690" s="229">
        <v>0.05</v>
      </c>
    </row>
    <row r="10691" spans="1:7" x14ac:dyDescent="0.25">
      <c r="A10691" s="160" t="s">
        <v>12207</v>
      </c>
      <c r="B10691" s="160" t="s">
        <v>12208</v>
      </c>
      <c r="E10691" s="227">
        <v>43131</v>
      </c>
      <c r="F10691" s="228">
        <v>3141752.43</v>
      </c>
      <c r="G10691" s="229">
        <v>0.05</v>
      </c>
    </row>
    <row r="10692" spans="1:7" x14ac:dyDescent="0.25">
      <c r="A10692" s="160" t="s">
        <v>12207</v>
      </c>
      <c r="B10692" s="160" t="s">
        <v>12209</v>
      </c>
      <c r="E10692" s="227">
        <v>43159</v>
      </c>
      <c r="F10692" s="228">
        <v>3141752.43</v>
      </c>
      <c r="G10692" s="229">
        <v>0.05</v>
      </c>
    </row>
    <row r="10693" spans="1:7" x14ac:dyDescent="0.25">
      <c r="A10693" s="160" t="s">
        <v>12207</v>
      </c>
      <c r="B10693" s="160" t="s">
        <v>12210</v>
      </c>
      <c r="E10693" s="227">
        <v>43190</v>
      </c>
      <c r="F10693" s="228">
        <v>3141752.43</v>
      </c>
      <c r="G10693" s="229">
        <v>0.05</v>
      </c>
    </row>
    <row r="10694" spans="1:7" x14ac:dyDescent="0.25">
      <c r="A10694" s="160" t="s">
        <v>12207</v>
      </c>
      <c r="B10694" s="160" t="s">
        <v>12211</v>
      </c>
      <c r="E10694" s="227">
        <v>43220</v>
      </c>
      <c r="F10694" s="228">
        <v>3141752.43</v>
      </c>
      <c r="G10694" s="229">
        <v>0.05</v>
      </c>
    </row>
    <row r="10695" spans="1:7" x14ac:dyDescent="0.25">
      <c r="A10695" s="160" t="s">
        <v>12207</v>
      </c>
      <c r="B10695" s="160" t="s">
        <v>12212</v>
      </c>
      <c r="E10695" s="227">
        <v>43251</v>
      </c>
      <c r="F10695" s="228">
        <v>3141752.43</v>
      </c>
      <c r="G10695" s="229">
        <v>0.05</v>
      </c>
    </row>
    <row r="10696" spans="1:7" x14ac:dyDescent="0.25">
      <c r="A10696" s="160" t="s">
        <v>12207</v>
      </c>
      <c r="B10696" s="160" t="s">
        <v>12213</v>
      </c>
      <c r="E10696" s="227">
        <v>43281</v>
      </c>
      <c r="F10696" s="228">
        <v>3141752.43</v>
      </c>
      <c r="G10696" s="229">
        <v>0.05</v>
      </c>
    </row>
    <row r="10697" spans="1:7" x14ac:dyDescent="0.25">
      <c r="A10697" s="160" t="s">
        <v>12207</v>
      </c>
      <c r="B10697" s="160" t="s">
        <v>12214</v>
      </c>
      <c r="E10697" s="227">
        <v>43312</v>
      </c>
      <c r="F10697" s="228">
        <v>3141752.43</v>
      </c>
      <c r="G10697" s="229">
        <v>0.05</v>
      </c>
    </row>
    <row r="10698" spans="1:7" x14ac:dyDescent="0.25">
      <c r="A10698" s="160" t="s">
        <v>12207</v>
      </c>
      <c r="B10698" s="160" t="s">
        <v>12215</v>
      </c>
      <c r="E10698" s="227">
        <v>43343</v>
      </c>
      <c r="F10698" s="228">
        <v>3141752.43</v>
      </c>
      <c r="G10698" s="229">
        <v>0.05</v>
      </c>
    </row>
    <row r="10699" spans="1:7" x14ac:dyDescent="0.25">
      <c r="A10699" s="160" t="s">
        <v>12207</v>
      </c>
      <c r="B10699" s="160" t="s">
        <v>12216</v>
      </c>
      <c r="E10699" s="227">
        <v>43373</v>
      </c>
      <c r="F10699" s="228">
        <v>3141752.43</v>
      </c>
      <c r="G10699" s="229">
        <v>0.05</v>
      </c>
    </row>
    <row r="10700" spans="1:7" x14ac:dyDescent="0.25">
      <c r="A10700" s="160" t="s">
        <v>12207</v>
      </c>
      <c r="B10700" s="160" t="s">
        <v>12217</v>
      </c>
      <c r="E10700" s="227">
        <v>43404</v>
      </c>
      <c r="F10700" s="228">
        <v>3141752.43</v>
      </c>
      <c r="G10700" s="229">
        <v>0.05</v>
      </c>
    </row>
    <row r="10701" spans="1:7" x14ac:dyDescent="0.25">
      <c r="A10701" s="160" t="s">
        <v>12207</v>
      </c>
      <c r="B10701" s="160" t="s">
        <v>12218</v>
      </c>
      <c r="E10701" s="227">
        <v>43434</v>
      </c>
      <c r="F10701" s="228">
        <v>3141752.43</v>
      </c>
      <c r="G10701" s="229">
        <v>0.05</v>
      </c>
    </row>
    <row r="10702" spans="1:7" x14ac:dyDescent="0.25">
      <c r="A10702" s="160" t="s">
        <v>12207</v>
      </c>
      <c r="B10702" s="160" t="s">
        <v>12219</v>
      </c>
      <c r="E10702" s="227">
        <v>43465</v>
      </c>
      <c r="F10702" s="228">
        <v>3141752.43</v>
      </c>
      <c r="G10702" s="229">
        <v>0.05</v>
      </c>
    </row>
    <row r="10703" spans="1:7" x14ac:dyDescent="0.25">
      <c r="A10703" s="160" t="s">
        <v>12220</v>
      </c>
      <c r="B10703" s="160" t="s">
        <v>12221</v>
      </c>
      <c r="E10703" s="227">
        <v>43131</v>
      </c>
      <c r="F10703" s="228">
        <v>1225091.3</v>
      </c>
      <c r="G10703" s="229" t="s">
        <v>632</v>
      </c>
    </row>
    <row r="10704" spans="1:7" x14ac:dyDescent="0.25">
      <c r="A10704" s="160" t="s">
        <v>12220</v>
      </c>
      <c r="B10704" s="160" t="s">
        <v>12222</v>
      </c>
      <c r="E10704" s="227">
        <v>43159</v>
      </c>
      <c r="F10704" s="228">
        <v>0</v>
      </c>
      <c r="G10704" s="229" t="s">
        <v>632</v>
      </c>
    </row>
    <row r="10705" spans="1:7" x14ac:dyDescent="0.25">
      <c r="A10705" s="160" t="s">
        <v>12220</v>
      </c>
      <c r="B10705" s="160" t="s">
        <v>12223</v>
      </c>
      <c r="E10705" s="227">
        <v>43190</v>
      </c>
      <c r="F10705" s="228">
        <v>1184254.92</v>
      </c>
      <c r="G10705" s="229" t="s">
        <v>632</v>
      </c>
    </row>
    <row r="10706" spans="1:7" x14ac:dyDescent="0.25">
      <c r="A10706" s="160" t="s">
        <v>12220</v>
      </c>
      <c r="B10706" s="160" t="s">
        <v>12224</v>
      </c>
      <c r="E10706" s="227">
        <v>43220</v>
      </c>
      <c r="F10706" s="228">
        <v>1163836.73</v>
      </c>
      <c r="G10706" s="229" t="s">
        <v>632</v>
      </c>
    </row>
    <row r="10707" spans="1:7" x14ac:dyDescent="0.25">
      <c r="A10707" s="160" t="s">
        <v>12220</v>
      </c>
      <c r="B10707" s="160" t="s">
        <v>12225</v>
      </c>
      <c r="E10707" s="227">
        <v>43251</v>
      </c>
      <c r="F10707" s="228">
        <v>1143418.54</v>
      </c>
      <c r="G10707" s="229" t="s">
        <v>632</v>
      </c>
    </row>
    <row r="10708" spans="1:7" x14ac:dyDescent="0.25">
      <c r="A10708" s="160" t="s">
        <v>12220</v>
      </c>
      <c r="B10708" s="160" t="s">
        <v>12226</v>
      </c>
      <c r="E10708" s="227">
        <v>43281</v>
      </c>
      <c r="F10708" s="228">
        <v>1123000.3500000001</v>
      </c>
      <c r="G10708" s="229" t="s">
        <v>632</v>
      </c>
    </row>
    <row r="10709" spans="1:7" x14ac:dyDescent="0.25">
      <c r="A10709" s="160" t="s">
        <v>12220</v>
      </c>
      <c r="B10709" s="160" t="s">
        <v>12227</v>
      </c>
      <c r="E10709" s="227">
        <v>43312</v>
      </c>
      <c r="F10709" s="228">
        <v>1102582.1599999999</v>
      </c>
      <c r="G10709" s="229" t="s">
        <v>632</v>
      </c>
    </row>
    <row r="10710" spans="1:7" x14ac:dyDescent="0.25">
      <c r="A10710" s="160" t="s">
        <v>12220</v>
      </c>
      <c r="B10710" s="160" t="s">
        <v>12228</v>
      </c>
      <c r="E10710" s="227">
        <v>43343</v>
      </c>
      <c r="F10710" s="228">
        <v>1082163.97</v>
      </c>
      <c r="G10710" s="229" t="s">
        <v>632</v>
      </c>
    </row>
    <row r="10711" spans="1:7" x14ac:dyDescent="0.25">
      <c r="A10711" s="160" t="s">
        <v>12220</v>
      </c>
      <c r="B10711" s="160" t="s">
        <v>12229</v>
      </c>
      <c r="E10711" s="227">
        <v>43373</v>
      </c>
      <c r="F10711" s="228">
        <v>1061745.78</v>
      </c>
      <c r="G10711" s="229" t="s">
        <v>632</v>
      </c>
    </row>
    <row r="10712" spans="1:7" x14ac:dyDescent="0.25">
      <c r="A10712" s="160" t="s">
        <v>12220</v>
      </c>
      <c r="B10712" s="160" t="s">
        <v>12230</v>
      </c>
      <c r="E10712" s="227">
        <v>43404</v>
      </c>
      <c r="F10712" s="228">
        <v>1041327.59</v>
      </c>
      <c r="G10712" s="229" t="s">
        <v>632</v>
      </c>
    </row>
    <row r="10713" spans="1:7" x14ac:dyDescent="0.25">
      <c r="A10713" s="160" t="s">
        <v>12220</v>
      </c>
      <c r="B10713" s="160" t="s">
        <v>12231</v>
      </c>
      <c r="E10713" s="227">
        <v>43434</v>
      </c>
      <c r="F10713" s="228">
        <v>1020909.4</v>
      </c>
      <c r="G10713" s="229" t="s">
        <v>632</v>
      </c>
    </row>
    <row r="10714" spans="1:7" x14ac:dyDescent="0.25">
      <c r="A10714" s="160" t="s">
        <v>12220</v>
      </c>
      <c r="B10714" s="160" t="s">
        <v>12232</v>
      </c>
      <c r="E10714" s="227">
        <v>43465</v>
      </c>
      <c r="F10714" s="228">
        <v>1000491.21</v>
      </c>
      <c r="G10714" s="229" t="s">
        <v>632</v>
      </c>
    </row>
    <row r="10715" spans="1:7" x14ac:dyDescent="0.25">
      <c r="A10715" s="160" t="s">
        <v>12233</v>
      </c>
      <c r="B10715" s="160" t="s">
        <v>12234</v>
      </c>
      <c r="E10715" s="227">
        <v>43131</v>
      </c>
      <c r="F10715" s="228">
        <v>777538.65</v>
      </c>
      <c r="G10715" s="229">
        <v>0.2</v>
      </c>
    </row>
    <row r="10716" spans="1:7" x14ac:dyDescent="0.25">
      <c r="A10716" s="160" t="s">
        <v>12233</v>
      </c>
      <c r="B10716" s="160" t="s">
        <v>12235</v>
      </c>
      <c r="E10716" s="227">
        <v>43159</v>
      </c>
      <c r="F10716" s="228">
        <v>784007.12</v>
      </c>
      <c r="G10716" s="229">
        <v>0.2</v>
      </c>
    </row>
    <row r="10717" spans="1:7" x14ac:dyDescent="0.25">
      <c r="A10717" s="160" t="s">
        <v>12233</v>
      </c>
      <c r="B10717" s="160" t="s">
        <v>12236</v>
      </c>
      <c r="E10717" s="227">
        <v>43190</v>
      </c>
      <c r="F10717" s="228">
        <v>784848.37</v>
      </c>
      <c r="G10717" s="229">
        <v>0.2</v>
      </c>
    </row>
    <row r="10718" spans="1:7" x14ac:dyDescent="0.25">
      <c r="A10718" s="160" t="s">
        <v>12233</v>
      </c>
      <c r="B10718" s="160" t="s">
        <v>12237</v>
      </c>
      <c r="E10718" s="227">
        <v>43220</v>
      </c>
      <c r="F10718" s="228">
        <v>784848.37</v>
      </c>
      <c r="G10718" s="229">
        <v>0.2</v>
      </c>
    </row>
    <row r="10719" spans="1:7" x14ac:dyDescent="0.25">
      <c r="A10719" s="160" t="s">
        <v>12233</v>
      </c>
      <c r="B10719" s="160" t="s">
        <v>12238</v>
      </c>
      <c r="E10719" s="227">
        <v>43251</v>
      </c>
      <c r="F10719" s="228">
        <v>784482.9</v>
      </c>
      <c r="G10719" s="229">
        <v>0.2</v>
      </c>
    </row>
    <row r="10720" spans="1:7" x14ac:dyDescent="0.25">
      <c r="A10720" s="160" t="s">
        <v>12233</v>
      </c>
      <c r="B10720" s="160" t="s">
        <v>12239</v>
      </c>
      <c r="E10720" s="227">
        <v>43281</v>
      </c>
      <c r="F10720" s="228">
        <v>784482.9</v>
      </c>
      <c r="G10720" s="229">
        <v>0.2</v>
      </c>
    </row>
    <row r="10721" spans="1:7" x14ac:dyDescent="0.25">
      <c r="A10721" s="160" t="s">
        <v>12233</v>
      </c>
      <c r="B10721" s="160" t="s">
        <v>12240</v>
      </c>
      <c r="E10721" s="227">
        <v>43312</v>
      </c>
      <c r="F10721" s="228">
        <v>784482.9</v>
      </c>
      <c r="G10721" s="229">
        <v>0.2</v>
      </c>
    </row>
    <row r="10722" spans="1:7" x14ac:dyDescent="0.25">
      <c r="A10722" s="160" t="s">
        <v>12233</v>
      </c>
      <c r="B10722" s="160" t="s">
        <v>12241</v>
      </c>
      <c r="E10722" s="227">
        <v>43343</v>
      </c>
      <c r="F10722" s="228">
        <v>784482.9</v>
      </c>
      <c r="G10722" s="229">
        <v>0.2</v>
      </c>
    </row>
    <row r="10723" spans="1:7" x14ac:dyDescent="0.25">
      <c r="A10723" s="160" t="s">
        <v>12233</v>
      </c>
      <c r="B10723" s="160" t="s">
        <v>12242</v>
      </c>
      <c r="E10723" s="227">
        <v>43373</v>
      </c>
      <c r="F10723" s="228">
        <v>784482.9</v>
      </c>
      <c r="G10723" s="229">
        <v>0.2</v>
      </c>
    </row>
    <row r="10724" spans="1:7" x14ac:dyDescent="0.25">
      <c r="A10724" s="160" t="s">
        <v>12233</v>
      </c>
      <c r="B10724" s="160" t="s">
        <v>12243</v>
      </c>
      <c r="E10724" s="227">
        <v>43404</v>
      </c>
      <c r="F10724" s="228">
        <v>809651.9</v>
      </c>
      <c r="G10724" s="229">
        <v>0.2</v>
      </c>
    </row>
    <row r="10725" spans="1:7" x14ac:dyDescent="0.25">
      <c r="A10725" s="160" t="s">
        <v>12233</v>
      </c>
      <c r="B10725" s="160" t="s">
        <v>12244</v>
      </c>
      <c r="E10725" s="227">
        <v>43434</v>
      </c>
      <c r="F10725" s="228">
        <v>834820.89</v>
      </c>
      <c r="G10725" s="229">
        <v>0.2</v>
      </c>
    </row>
    <row r="10726" spans="1:7" x14ac:dyDescent="0.25">
      <c r="A10726" s="160" t="s">
        <v>12233</v>
      </c>
      <c r="B10726" s="160" t="s">
        <v>12245</v>
      </c>
      <c r="E10726" s="227">
        <v>43465</v>
      </c>
      <c r="F10726" s="228">
        <v>836459.44</v>
      </c>
      <c r="G10726" s="229">
        <v>0.2</v>
      </c>
    </row>
    <row r="10727" spans="1:7" x14ac:dyDescent="0.25">
      <c r="A10727" s="160" t="s">
        <v>12246</v>
      </c>
      <c r="B10727" s="160" t="s">
        <v>12247</v>
      </c>
      <c r="E10727" s="227">
        <v>43131</v>
      </c>
      <c r="F10727" s="228">
        <v>0</v>
      </c>
      <c r="G10727" s="229">
        <v>0.05</v>
      </c>
    </row>
    <row r="10728" spans="1:7" x14ac:dyDescent="0.25">
      <c r="A10728" s="160" t="s">
        <v>12246</v>
      </c>
      <c r="B10728" s="160" t="s">
        <v>12248</v>
      </c>
      <c r="E10728" s="227">
        <v>43159</v>
      </c>
      <c r="F10728" s="228">
        <v>0</v>
      </c>
      <c r="G10728" s="229">
        <v>0.05</v>
      </c>
    </row>
    <row r="10729" spans="1:7" x14ac:dyDescent="0.25">
      <c r="A10729" s="160" t="s">
        <v>12246</v>
      </c>
      <c r="B10729" s="160" t="s">
        <v>12249</v>
      </c>
      <c r="E10729" s="227">
        <v>43190</v>
      </c>
      <c r="F10729" s="228">
        <v>0</v>
      </c>
      <c r="G10729" s="229">
        <v>0.05</v>
      </c>
    </row>
    <row r="10730" spans="1:7" x14ac:dyDescent="0.25">
      <c r="A10730" s="160" t="s">
        <v>12246</v>
      </c>
      <c r="B10730" s="160" t="s">
        <v>12250</v>
      </c>
      <c r="E10730" s="227">
        <v>43220</v>
      </c>
      <c r="F10730" s="228">
        <v>0</v>
      </c>
      <c r="G10730" s="229">
        <v>0.05</v>
      </c>
    </row>
    <row r="10731" spans="1:7" x14ac:dyDescent="0.25">
      <c r="A10731" s="160" t="s">
        <v>12246</v>
      </c>
      <c r="B10731" s="160" t="s">
        <v>12251</v>
      </c>
      <c r="E10731" s="227">
        <v>43251</v>
      </c>
      <c r="F10731" s="228">
        <v>0</v>
      </c>
      <c r="G10731" s="229">
        <v>0.05</v>
      </c>
    </row>
    <row r="10732" spans="1:7" x14ac:dyDescent="0.25">
      <c r="A10732" s="160" t="s">
        <v>12246</v>
      </c>
      <c r="B10732" s="160" t="s">
        <v>12252</v>
      </c>
      <c r="E10732" s="227">
        <v>43281</v>
      </c>
      <c r="F10732" s="228">
        <v>0</v>
      </c>
      <c r="G10732" s="229">
        <v>0.05</v>
      </c>
    </row>
    <row r="10733" spans="1:7" x14ac:dyDescent="0.25">
      <c r="A10733" s="160" t="s">
        <v>12246</v>
      </c>
      <c r="B10733" s="160" t="s">
        <v>12253</v>
      </c>
      <c r="E10733" s="227">
        <v>43312</v>
      </c>
      <c r="F10733" s="228">
        <v>0</v>
      </c>
      <c r="G10733" s="229">
        <v>0.05</v>
      </c>
    </row>
    <row r="10734" spans="1:7" x14ac:dyDescent="0.25">
      <c r="A10734" s="160" t="s">
        <v>12246</v>
      </c>
      <c r="B10734" s="160" t="s">
        <v>12254</v>
      </c>
      <c r="E10734" s="227">
        <v>43343</v>
      </c>
      <c r="F10734" s="228">
        <v>0</v>
      </c>
      <c r="G10734" s="229">
        <v>0.05</v>
      </c>
    </row>
    <row r="10735" spans="1:7" x14ac:dyDescent="0.25">
      <c r="A10735" s="160" t="s">
        <v>12246</v>
      </c>
      <c r="B10735" s="160" t="s">
        <v>12255</v>
      </c>
      <c r="E10735" s="227">
        <v>43373</v>
      </c>
      <c r="F10735" s="228">
        <v>0</v>
      </c>
      <c r="G10735" s="229">
        <v>0.05</v>
      </c>
    </row>
    <row r="10736" spans="1:7" x14ac:dyDescent="0.25">
      <c r="A10736" s="160" t="s">
        <v>12246</v>
      </c>
      <c r="B10736" s="160" t="s">
        <v>12256</v>
      </c>
      <c r="E10736" s="227">
        <v>43404</v>
      </c>
      <c r="F10736" s="228">
        <v>0</v>
      </c>
      <c r="G10736" s="229">
        <v>0.05</v>
      </c>
    </row>
    <row r="10737" spans="1:7" x14ac:dyDescent="0.25">
      <c r="A10737" s="160" t="s">
        <v>12246</v>
      </c>
      <c r="B10737" s="160" t="s">
        <v>12257</v>
      </c>
      <c r="E10737" s="227">
        <v>43434</v>
      </c>
      <c r="F10737" s="228">
        <v>0</v>
      </c>
      <c r="G10737" s="229">
        <v>0.05</v>
      </c>
    </row>
    <row r="10738" spans="1:7" x14ac:dyDescent="0.25">
      <c r="A10738" s="160" t="s">
        <v>12246</v>
      </c>
      <c r="B10738" s="160" t="s">
        <v>12258</v>
      </c>
      <c r="E10738" s="227">
        <v>43465</v>
      </c>
      <c r="F10738" s="228">
        <v>0</v>
      </c>
      <c r="G10738" s="229">
        <v>0.05</v>
      </c>
    </row>
    <row r="10739" spans="1:7" x14ac:dyDescent="0.25">
      <c r="A10739" s="160" t="s">
        <v>12259</v>
      </c>
      <c r="B10739" s="160" t="s">
        <v>12260</v>
      </c>
      <c r="E10739" s="227">
        <v>43131</v>
      </c>
      <c r="F10739" s="228">
        <v>0</v>
      </c>
      <c r="G10739" s="229">
        <v>0</v>
      </c>
    </row>
    <row r="10740" spans="1:7" x14ac:dyDescent="0.25">
      <c r="A10740" s="160" t="s">
        <v>12259</v>
      </c>
      <c r="B10740" s="160" t="s">
        <v>12261</v>
      </c>
      <c r="E10740" s="227">
        <v>43159</v>
      </c>
      <c r="F10740" s="228">
        <v>0</v>
      </c>
      <c r="G10740" s="229">
        <v>0</v>
      </c>
    </row>
    <row r="10741" spans="1:7" x14ac:dyDescent="0.25">
      <c r="A10741" s="160" t="s">
        <v>12259</v>
      </c>
      <c r="B10741" s="160" t="s">
        <v>12262</v>
      </c>
      <c r="E10741" s="227">
        <v>43190</v>
      </c>
      <c r="F10741" s="228">
        <v>0</v>
      </c>
      <c r="G10741" s="229">
        <v>0</v>
      </c>
    </row>
    <row r="10742" spans="1:7" x14ac:dyDescent="0.25">
      <c r="A10742" s="160" t="s">
        <v>12259</v>
      </c>
      <c r="B10742" s="160" t="s">
        <v>12263</v>
      </c>
      <c r="E10742" s="227">
        <v>43220</v>
      </c>
      <c r="F10742" s="228">
        <v>0</v>
      </c>
      <c r="G10742" s="229">
        <v>0</v>
      </c>
    </row>
    <row r="10743" spans="1:7" x14ac:dyDescent="0.25">
      <c r="A10743" s="160" t="s">
        <v>12259</v>
      </c>
      <c r="B10743" s="160" t="s">
        <v>12264</v>
      </c>
      <c r="E10743" s="227">
        <v>43251</v>
      </c>
      <c r="F10743" s="228">
        <v>0</v>
      </c>
      <c r="G10743" s="229">
        <v>0</v>
      </c>
    </row>
    <row r="10744" spans="1:7" x14ac:dyDescent="0.25">
      <c r="A10744" s="160" t="s">
        <v>12259</v>
      </c>
      <c r="B10744" s="160" t="s">
        <v>12265</v>
      </c>
      <c r="E10744" s="227">
        <v>43281</v>
      </c>
      <c r="F10744" s="228">
        <v>0</v>
      </c>
      <c r="G10744" s="229">
        <v>0</v>
      </c>
    </row>
    <row r="10745" spans="1:7" x14ac:dyDescent="0.25">
      <c r="A10745" s="160" t="s">
        <v>12259</v>
      </c>
      <c r="B10745" s="160" t="s">
        <v>12266</v>
      </c>
      <c r="E10745" s="227">
        <v>43312</v>
      </c>
      <c r="F10745" s="228">
        <v>0</v>
      </c>
      <c r="G10745" s="229">
        <v>0</v>
      </c>
    </row>
    <row r="10746" spans="1:7" x14ac:dyDescent="0.25">
      <c r="A10746" s="160" t="s">
        <v>12259</v>
      </c>
      <c r="B10746" s="160" t="s">
        <v>12267</v>
      </c>
      <c r="E10746" s="227">
        <v>43343</v>
      </c>
      <c r="F10746" s="228">
        <v>0</v>
      </c>
      <c r="G10746" s="229">
        <v>0</v>
      </c>
    </row>
    <row r="10747" spans="1:7" x14ac:dyDescent="0.25">
      <c r="A10747" s="160" t="s">
        <v>12259</v>
      </c>
      <c r="B10747" s="160" t="s">
        <v>12268</v>
      </c>
      <c r="E10747" s="227">
        <v>43373</v>
      </c>
      <c r="F10747" s="228">
        <v>0</v>
      </c>
      <c r="G10747" s="229">
        <v>0</v>
      </c>
    </row>
    <row r="10748" spans="1:7" x14ac:dyDescent="0.25">
      <c r="A10748" s="160" t="s">
        <v>12259</v>
      </c>
      <c r="B10748" s="160" t="s">
        <v>12269</v>
      </c>
      <c r="E10748" s="227">
        <v>43404</v>
      </c>
      <c r="F10748" s="228">
        <v>0</v>
      </c>
      <c r="G10748" s="229">
        <v>0</v>
      </c>
    </row>
    <row r="10749" spans="1:7" x14ac:dyDescent="0.25">
      <c r="A10749" s="160" t="s">
        <v>12259</v>
      </c>
      <c r="B10749" s="160" t="s">
        <v>12270</v>
      </c>
      <c r="E10749" s="227">
        <v>43434</v>
      </c>
      <c r="F10749" s="228">
        <v>0</v>
      </c>
      <c r="G10749" s="229">
        <v>0</v>
      </c>
    </row>
    <row r="10750" spans="1:7" x14ac:dyDescent="0.25">
      <c r="A10750" s="160" t="s">
        <v>12259</v>
      </c>
      <c r="B10750" s="160" t="s">
        <v>12271</v>
      </c>
      <c r="E10750" s="227">
        <v>43465</v>
      </c>
      <c r="F10750" s="228">
        <v>0</v>
      </c>
      <c r="G10750" s="229">
        <v>0</v>
      </c>
    </row>
    <row r="10751" spans="1:7" x14ac:dyDescent="0.25">
      <c r="A10751" s="160" t="s">
        <v>12272</v>
      </c>
      <c r="B10751" s="160" t="s">
        <v>12273</v>
      </c>
      <c r="E10751" s="227">
        <v>43131</v>
      </c>
      <c r="F10751" s="228">
        <v>0</v>
      </c>
      <c r="G10751" s="229">
        <v>0</v>
      </c>
    </row>
    <row r="10752" spans="1:7" x14ac:dyDescent="0.25">
      <c r="A10752" s="160" t="s">
        <v>12272</v>
      </c>
      <c r="B10752" s="160" t="s">
        <v>12274</v>
      </c>
      <c r="E10752" s="227">
        <v>43159</v>
      </c>
      <c r="F10752" s="228">
        <v>0</v>
      </c>
      <c r="G10752" s="229">
        <v>0</v>
      </c>
    </row>
    <row r="10753" spans="1:7" x14ac:dyDescent="0.25">
      <c r="A10753" s="160" t="s">
        <v>12272</v>
      </c>
      <c r="B10753" s="160" t="s">
        <v>12275</v>
      </c>
      <c r="E10753" s="227">
        <v>43190</v>
      </c>
      <c r="F10753" s="228">
        <v>0</v>
      </c>
      <c r="G10753" s="229">
        <v>0</v>
      </c>
    </row>
    <row r="10754" spans="1:7" x14ac:dyDescent="0.25">
      <c r="A10754" s="160" t="s">
        <v>12272</v>
      </c>
      <c r="B10754" s="160" t="s">
        <v>12276</v>
      </c>
      <c r="E10754" s="227">
        <v>43220</v>
      </c>
      <c r="F10754" s="228">
        <v>0</v>
      </c>
      <c r="G10754" s="229">
        <v>0</v>
      </c>
    </row>
    <row r="10755" spans="1:7" x14ac:dyDescent="0.25">
      <c r="A10755" s="160" t="s">
        <v>12272</v>
      </c>
      <c r="B10755" s="160" t="s">
        <v>12277</v>
      </c>
      <c r="E10755" s="227">
        <v>43251</v>
      </c>
      <c r="F10755" s="228">
        <v>0</v>
      </c>
      <c r="G10755" s="229">
        <v>0</v>
      </c>
    </row>
    <row r="10756" spans="1:7" x14ac:dyDescent="0.25">
      <c r="A10756" s="160" t="s">
        <v>12272</v>
      </c>
      <c r="B10756" s="160" t="s">
        <v>12278</v>
      </c>
      <c r="E10756" s="227">
        <v>43281</v>
      </c>
      <c r="F10756" s="228">
        <v>0</v>
      </c>
      <c r="G10756" s="229">
        <v>0</v>
      </c>
    </row>
    <row r="10757" spans="1:7" x14ac:dyDescent="0.25">
      <c r="A10757" s="160" t="s">
        <v>12272</v>
      </c>
      <c r="B10757" s="160" t="s">
        <v>12279</v>
      </c>
      <c r="E10757" s="227">
        <v>43312</v>
      </c>
      <c r="F10757" s="228">
        <v>0</v>
      </c>
      <c r="G10757" s="229">
        <v>0</v>
      </c>
    </row>
    <row r="10758" spans="1:7" x14ac:dyDescent="0.25">
      <c r="A10758" s="160" t="s">
        <v>12272</v>
      </c>
      <c r="B10758" s="160" t="s">
        <v>12280</v>
      </c>
      <c r="E10758" s="227">
        <v>43343</v>
      </c>
      <c r="F10758" s="228">
        <v>0</v>
      </c>
      <c r="G10758" s="229">
        <v>0</v>
      </c>
    </row>
    <row r="10759" spans="1:7" x14ac:dyDescent="0.25">
      <c r="A10759" s="160" t="s">
        <v>12272</v>
      </c>
      <c r="B10759" s="160" t="s">
        <v>12281</v>
      </c>
      <c r="E10759" s="227">
        <v>43373</v>
      </c>
      <c r="F10759" s="228">
        <v>0</v>
      </c>
      <c r="G10759" s="229">
        <v>0</v>
      </c>
    </row>
    <row r="10760" spans="1:7" x14ac:dyDescent="0.25">
      <c r="A10760" s="160" t="s">
        <v>12272</v>
      </c>
      <c r="B10760" s="160" t="s">
        <v>12282</v>
      </c>
      <c r="E10760" s="227">
        <v>43404</v>
      </c>
      <c r="F10760" s="228">
        <v>0</v>
      </c>
      <c r="G10760" s="229">
        <v>0</v>
      </c>
    </row>
    <row r="10761" spans="1:7" x14ac:dyDescent="0.25">
      <c r="A10761" s="160" t="s">
        <v>12272</v>
      </c>
      <c r="B10761" s="160" t="s">
        <v>12283</v>
      </c>
      <c r="E10761" s="227">
        <v>43434</v>
      </c>
      <c r="F10761" s="228">
        <v>0</v>
      </c>
      <c r="G10761" s="229">
        <v>0</v>
      </c>
    </row>
    <row r="10762" spans="1:7" x14ac:dyDescent="0.25">
      <c r="A10762" s="160" t="s">
        <v>12272</v>
      </c>
      <c r="B10762" s="160" t="s">
        <v>12284</v>
      </c>
      <c r="E10762" s="227">
        <v>43465</v>
      </c>
      <c r="F10762" s="228">
        <v>0</v>
      </c>
      <c r="G10762" s="229">
        <v>0</v>
      </c>
    </row>
    <row r="10763" spans="1:7" x14ac:dyDescent="0.25">
      <c r="A10763" s="160" t="s">
        <v>12285</v>
      </c>
      <c r="B10763" s="160" t="s">
        <v>12286</v>
      </c>
      <c r="E10763" s="227">
        <v>43131</v>
      </c>
      <c r="F10763" s="228">
        <v>0</v>
      </c>
      <c r="G10763" s="229">
        <v>0</v>
      </c>
    </row>
    <row r="10764" spans="1:7" x14ac:dyDescent="0.25">
      <c r="A10764" s="160" t="s">
        <v>12285</v>
      </c>
      <c r="B10764" s="160" t="s">
        <v>12287</v>
      </c>
      <c r="E10764" s="227">
        <v>43159</v>
      </c>
      <c r="F10764" s="228">
        <v>0</v>
      </c>
      <c r="G10764" s="229">
        <v>0</v>
      </c>
    </row>
    <row r="10765" spans="1:7" x14ac:dyDescent="0.25">
      <c r="A10765" s="160" t="s">
        <v>12285</v>
      </c>
      <c r="B10765" s="160" t="s">
        <v>12288</v>
      </c>
      <c r="E10765" s="227">
        <v>43190</v>
      </c>
      <c r="F10765" s="228">
        <v>0</v>
      </c>
      <c r="G10765" s="229">
        <v>0</v>
      </c>
    </row>
    <row r="10766" spans="1:7" x14ac:dyDescent="0.25">
      <c r="A10766" s="160" t="s">
        <v>12285</v>
      </c>
      <c r="B10766" s="160" t="s">
        <v>12289</v>
      </c>
      <c r="E10766" s="227">
        <v>43220</v>
      </c>
      <c r="F10766" s="228">
        <v>0</v>
      </c>
      <c r="G10766" s="229">
        <v>0</v>
      </c>
    </row>
    <row r="10767" spans="1:7" x14ac:dyDescent="0.25">
      <c r="A10767" s="160" t="s">
        <v>12285</v>
      </c>
      <c r="B10767" s="160" t="s">
        <v>12290</v>
      </c>
      <c r="E10767" s="227">
        <v>43251</v>
      </c>
      <c r="F10767" s="228">
        <v>0</v>
      </c>
      <c r="G10767" s="229">
        <v>0</v>
      </c>
    </row>
    <row r="10768" spans="1:7" x14ac:dyDescent="0.25">
      <c r="A10768" s="160" t="s">
        <v>12285</v>
      </c>
      <c r="B10768" s="160" t="s">
        <v>12291</v>
      </c>
      <c r="E10768" s="227">
        <v>43281</v>
      </c>
      <c r="F10768" s="228">
        <v>0</v>
      </c>
      <c r="G10768" s="229">
        <v>0</v>
      </c>
    </row>
    <row r="10769" spans="1:7" x14ac:dyDescent="0.25">
      <c r="A10769" s="160" t="s">
        <v>12285</v>
      </c>
      <c r="B10769" s="160" t="s">
        <v>12292</v>
      </c>
      <c r="E10769" s="227">
        <v>43312</v>
      </c>
      <c r="F10769" s="228">
        <v>0</v>
      </c>
      <c r="G10769" s="229">
        <v>0</v>
      </c>
    </row>
    <row r="10770" spans="1:7" x14ac:dyDescent="0.25">
      <c r="A10770" s="160" t="s">
        <v>12285</v>
      </c>
      <c r="B10770" s="160" t="s">
        <v>12293</v>
      </c>
      <c r="E10770" s="227">
        <v>43343</v>
      </c>
      <c r="F10770" s="228">
        <v>0</v>
      </c>
      <c r="G10770" s="229">
        <v>0</v>
      </c>
    </row>
    <row r="10771" spans="1:7" x14ac:dyDescent="0.25">
      <c r="A10771" s="160" t="s">
        <v>12285</v>
      </c>
      <c r="B10771" s="160" t="s">
        <v>12294</v>
      </c>
      <c r="E10771" s="227">
        <v>43373</v>
      </c>
      <c r="F10771" s="228">
        <v>0</v>
      </c>
      <c r="G10771" s="229">
        <v>0</v>
      </c>
    </row>
    <row r="10772" spans="1:7" x14ac:dyDescent="0.25">
      <c r="A10772" s="160" t="s">
        <v>12285</v>
      </c>
      <c r="B10772" s="160" t="s">
        <v>12295</v>
      </c>
      <c r="E10772" s="227">
        <v>43404</v>
      </c>
      <c r="F10772" s="228">
        <v>0</v>
      </c>
      <c r="G10772" s="229">
        <v>0</v>
      </c>
    </row>
    <row r="10773" spans="1:7" x14ac:dyDescent="0.25">
      <c r="A10773" s="160" t="s">
        <v>12285</v>
      </c>
      <c r="B10773" s="160" t="s">
        <v>12296</v>
      </c>
      <c r="E10773" s="227">
        <v>43434</v>
      </c>
      <c r="F10773" s="228">
        <v>0</v>
      </c>
      <c r="G10773" s="229">
        <v>0</v>
      </c>
    </row>
    <row r="10774" spans="1:7" x14ac:dyDescent="0.25">
      <c r="A10774" s="160" t="s">
        <v>12285</v>
      </c>
      <c r="B10774" s="160" t="s">
        <v>12297</v>
      </c>
      <c r="E10774" s="227">
        <v>43465</v>
      </c>
      <c r="F10774" s="228">
        <v>0</v>
      </c>
      <c r="G10774" s="229">
        <v>0</v>
      </c>
    </row>
    <row r="10775" spans="1:7" x14ac:dyDescent="0.25">
      <c r="A10775" s="160" t="s">
        <v>12298</v>
      </c>
      <c r="B10775" s="160" t="s">
        <v>12299</v>
      </c>
      <c r="E10775" s="227">
        <v>43131</v>
      </c>
      <c r="F10775" s="228">
        <v>6040410.2999999998</v>
      </c>
      <c r="G10775" s="229">
        <v>4.53E-2</v>
      </c>
    </row>
    <row r="10776" spans="1:7" x14ac:dyDescent="0.25">
      <c r="A10776" s="160" t="s">
        <v>12298</v>
      </c>
      <c r="B10776" s="160" t="s">
        <v>12300</v>
      </c>
      <c r="E10776" s="227">
        <v>43159</v>
      </c>
      <c r="F10776" s="228">
        <v>6040410.2999999998</v>
      </c>
      <c r="G10776" s="229">
        <v>4.53E-2</v>
      </c>
    </row>
    <row r="10777" spans="1:7" x14ac:dyDescent="0.25">
      <c r="A10777" s="160" t="s">
        <v>12298</v>
      </c>
      <c r="B10777" s="160" t="s">
        <v>12301</v>
      </c>
      <c r="E10777" s="227">
        <v>43190</v>
      </c>
      <c r="F10777" s="228">
        <v>6040410.2999999998</v>
      </c>
      <c r="G10777" s="229">
        <v>4.53E-2</v>
      </c>
    </row>
    <row r="10778" spans="1:7" x14ac:dyDescent="0.25">
      <c r="A10778" s="160" t="s">
        <v>12298</v>
      </c>
      <c r="B10778" s="160" t="s">
        <v>12302</v>
      </c>
      <c r="E10778" s="227">
        <v>43220</v>
      </c>
      <c r="F10778" s="228">
        <v>6040410.2999999998</v>
      </c>
      <c r="G10778" s="229">
        <v>4.53E-2</v>
      </c>
    </row>
    <row r="10779" spans="1:7" x14ac:dyDescent="0.25">
      <c r="A10779" s="160" t="s">
        <v>12298</v>
      </c>
      <c r="B10779" s="160" t="s">
        <v>12303</v>
      </c>
      <c r="E10779" s="227">
        <v>43251</v>
      </c>
      <c r="F10779" s="228">
        <v>6040410.2999999998</v>
      </c>
      <c r="G10779" s="229">
        <v>4.53E-2</v>
      </c>
    </row>
    <row r="10780" spans="1:7" x14ac:dyDescent="0.25">
      <c r="A10780" s="160" t="s">
        <v>12298</v>
      </c>
      <c r="B10780" s="160" t="s">
        <v>12304</v>
      </c>
      <c r="E10780" s="227">
        <v>43281</v>
      </c>
      <c r="F10780" s="228">
        <v>6040410.2999999998</v>
      </c>
      <c r="G10780" s="229">
        <v>4.53E-2</v>
      </c>
    </row>
    <row r="10781" spans="1:7" x14ac:dyDescent="0.25">
      <c r="A10781" s="160" t="s">
        <v>12298</v>
      </c>
      <c r="B10781" s="160" t="s">
        <v>12305</v>
      </c>
      <c r="E10781" s="227">
        <v>43312</v>
      </c>
      <c r="F10781" s="228">
        <v>6245972.1299999999</v>
      </c>
      <c r="G10781" s="229">
        <v>4.53E-2</v>
      </c>
    </row>
    <row r="10782" spans="1:7" x14ac:dyDescent="0.25">
      <c r="A10782" s="160" t="s">
        <v>12298</v>
      </c>
      <c r="B10782" s="160" t="s">
        <v>12306</v>
      </c>
      <c r="E10782" s="227">
        <v>43343</v>
      </c>
      <c r="F10782" s="228">
        <v>6050876.2999999998</v>
      </c>
      <c r="G10782" s="229">
        <v>4.53E-2</v>
      </c>
    </row>
    <row r="10783" spans="1:7" x14ac:dyDescent="0.25">
      <c r="A10783" s="160" t="s">
        <v>12298</v>
      </c>
      <c r="B10783" s="160" t="s">
        <v>12307</v>
      </c>
      <c r="E10783" s="227">
        <v>43373</v>
      </c>
      <c r="F10783" s="228">
        <v>6050876.2999999998</v>
      </c>
      <c r="G10783" s="229">
        <v>4.53E-2</v>
      </c>
    </row>
    <row r="10784" spans="1:7" x14ac:dyDescent="0.25">
      <c r="A10784" s="160" t="s">
        <v>12298</v>
      </c>
      <c r="B10784" s="160" t="s">
        <v>12308</v>
      </c>
      <c r="E10784" s="227">
        <v>43404</v>
      </c>
      <c r="F10784" s="228">
        <v>6050876.2999999998</v>
      </c>
      <c r="G10784" s="229">
        <v>4.53E-2</v>
      </c>
    </row>
    <row r="10785" spans="1:7" x14ac:dyDescent="0.25">
      <c r="A10785" s="160" t="s">
        <v>12298</v>
      </c>
      <c r="B10785" s="160" t="s">
        <v>12309</v>
      </c>
      <c r="E10785" s="227">
        <v>43434</v>
      </c>
      <c r="F10785" s="228">
        <v>6091071.21</v>
      </c>
      <c r="G10785" s="229">
        <v>4.53E-2</v>
      </c>
    </row>
    <row r="10786" spans="1:7" x14ac:dyDescent="0.25">
      <c r="A10786" s="160" t="s">
        <v>12298</v>
      </c>
      <c r="B10786" s="160" t="s">
        <v>12310</v>
      </c>
      <c r="E10786" s="227">
        <v>43465</v>
      </c>
      <c r="F10786" s="228">
        <v>6131266.1200000001</v>
      </c>
      <c r="G10786" s="229">
        <v>4.53E-2</v>
      </c>
    </row>
    <row r="10787" spans="1:7" x14ac:dyDescent="0.25">
      <c r="A10787" s="160" t="s">
        <v>12311</v>
      </c>
      <c r="B10787" s="160" t="s">
        <v>12312</v>
      </c>
      <c r="E10787" s="227">
        <v>43131</v>
      </c>
      <c r="F10787" s="228">
        <v>68948.23</v>
      </c>
      <c r="G10787" s="229" t="s">
        <v>632</v>
      </c>
    </row>
    <row r="10788" spans="1:7" x14ac:dyDescent="0.25">
      <c r="A10788" s="160" t="s">
        <v>12311</v>
      </c>
      <c r="B10788" s="160" t="s">
        <v>12313</v>
      </c>
      <c r="E10788" s="227">
        <v>43159</v>
      </c>
      <c r="F10788" s="228">
        <v>67799.09</v>
      </c>
      <c r="G10788" s="229" t="s">
        <v>632</v>
      </c>
    </row>
    <row r="10789" spans="1:7" x14ac:dyDescent="0.25">
      <c r="A10789" s="160" t="s">
        <v>12311</v>
      </c>
      <c r="B10789" s="160" t="s">
        <v>12314</v>
      </c>
      <c r="E10789" s="227">
        <v>43190</v>
      </c>
      <c r="F10789" s="228">
        <v>66649.95</v>
      </c>
      <c r="G10789" s="229" t="s">
        <v>632</v>
      </c>
    </row>
    <row r="10790" spans="1:7" x14ac:dyDescent="0.25">
      <c r="A10790" s="160" t="s">
        <v>12311</v>
      </c>
      <c r="B10790" s="160" t="s">
        <v>12315</v>
      </c>
      <c r="E10790" s="227">
        <v>43220</v>
      </c>
      <c r="F10790" s="228">
        <v>65500.81</v>
      </c>
      <c r="G10790" s="229" t="s">
        <v>632</v>
      </c>
    </row>
    <row r="10791" spans="1:7" x14ac:dyDescent="0.25">
      <c r="A10791" s="160" t="s">
        <v>12311</v>
      </c>
      <c r="B10791" s="160" t="s">
        <v>12316</v>
      </c>
      <c r="E10791" s="227">
        <v>43251</v>
      </c>
      <c r="F10791" s="228">
        <v>64351.67</v>
      </c>
      <c r="G10791" s="229" t="s">
        <v>632</v>
      </c>
    </row>
    <row r="10792" spans="1:7" x14ac:dyDescent="0.25">
      <c r="A10792" s="160" t="s">
        <v>12311</v>
      </c>
      <c r="B10792" s="160" t="s">
        <v>12317</v>
      </c>
      <c r="E10792" s="227">
        <v>43281</v>
      </c>
      <c r="F10792" s="228">
        <v>63202.53</v>
      </c>
      <c r="G10792" s="229" t="s">
        <v>632</v>
      </c>
    </row>
    <row r="10793" spans="1:7" x14ac:dyDescent="0.25">
      <c r="A10793" s="160" t="s">
        <v>12311</v>
      </c>
      <c r="B10793" s="160" t="s">
        <v>12318</v>
      </c>
      <c r="E10793" s="227">
        <v>43312</v>
      </c>
      <c r="F10793" s="228">
        <v>0</v>
      </c>
      <c r="G10793" s="229" t="s">
        <v>632</v>
      </c>
    </row>
    <row r="10794" spans="1:7" x14ac:dyDescent="0.25">
      <c r="A10794" s="160" t="s">
        <v>12311</v>
      </c>
      <c r="B10794" s="160" t="s">
        <v>12319</v>
      </c>
      <c r="E10794" s="227">
        <v>43343</v>
      </c>
      <c r="F10794" s="228">
        <v>0</v>
      </c>
      <c r="G10794" s="229" t="s">
        <v>632</v>
      </c>
    </row>
    <row r="10795" spans="1:7" x14ac:dyDescent="0.25">
      <c r="A10795" s="160" t="s">
        <v>12311</v>
      </c>
      <c r="B10795" s="160" t="s">
        <v>12320</v>
      </c>
      <c r="E10795" s="227">
        <v>43373</v>
      </c>
      <c r="F10795" s="228">
        <v>0</v>
      </c>
      <c r="G10795" s="229" t="s">
        <v>632</v>
      </c>
    </row>
    <row r="10796" spans="1:7" x14ac:dyDescent="0.25">
      <c r="A10796" s="160" t="s">
        <v>12311</v>
      </c>
      <c r="B10796" s="160" t="s">
        <v>12321</v>
      </c>
      <c r="E10796" s="227">
        <v>43404</v>
      </c>
      <c r="F10796" s="228">
        <v>0</v>
      </c>
      <c r="G10796" s="229" t="s">
        <v>632</v>
      </c>
    </row>
    <row r="10797" spans="1:7" x14ac:dyDescent="0.25">
      <c r="A10797" s="160" t="s">
        <v>12311</v>
      </c>
      <c r="B10797" s="160" t="s">
        <v>12322</v>
      </c>
      <c r="E10797" s="227">
        <v>43434</v>
      </c>
      <c r="F10797" s="228">
        <v>0</v>
      </c>
      <c r="G10797" s="229" t="s">
        <v>632</v>
      </c>
    </row>
    <row r="10798" spans="1:7" x14ac:dyDescent="0.25">
      <c r="A10798" s="160" t="s">
        <v>12311</v>
      </c>
      <c r="B10798" s="160" t="s">
        <v>12323</v>
      </c>
      <c r="E10798" s="227">
        <v>43465</v>
      </c>
      <c r="F10798" s="228">
        <v>0</v>
      </c>
      <c r="G10798" s="229" t="s">
        <v>632</v>
      </c>
    </row>
    <row r="10799" spans="1:7" x14ac:dyDescent="0.25">
      <c r="A10799" s="160" t="s">
        <v>12324</v>
      </c>
      <c r="B10799" s="160" t="s">
        <v>12325</v>
      </c>
      <c r="E10799" s="227">
        <v>43131</v>
      </c>
      <c r="F10799" s="228">
        <v>0</v>
      </c>
      <c r="G10799" s="229">
        <v>0.05</v>
      </c>
    </row>
    <row r="10800" spans="1:7" x14ac:dyDescent="0.25">
      <c r="A10800" s="160" t="s">
        <v>12324</v>
      </c>
      <c r="B10800" s="160" t="s">
        <v>12326</v>
      </c>
      <c r="E10800" s="227">
        <v>43159</v>
      </c>
      <c r="F10800" s="228">
        <v>0</v>
      </c>
      <c r="G10800" s="229">
        <v>0.05</v>
      </c>
    </row>
    <row r="10801" spans="1:7" x14ac:dyDescent="0.25">
      <c r="A10801" s="160" t="s">
        <v>12324</v>
      </c>
      <c r="B10801" s="160" t="s">
        <v>12327</v>
      </c>
      <c r="E10801" s="227">
        <v>43190</v>
      </c>
      <c r="F10801" s="228">
        <v>0</v>
      </c>
      <c r="G10801" s="229">
        <v>0.05</v>
      </c>
    </row>
    <row r="10802" spans="1:7" x14ac:dyDescent="0.25">
      <c r="A10802" s="160" t="s">
        <v>12324</v>
      </c>
      <c r="B10802" s="160" t="s">
        <v>12328</v>
      </c>
      <c r="E10802" s="227">
        <v>43220</v>
      </c>
      <c r="F10802" s="228">
        <v>0</v>
      </c>
      <c r="G10802" s="229">
        <v>0.05</v>
      </c>
    </row>
    <row r="10803" spans="1:7" x14ac:dyDescent="0.25">
      <c r="A10803" s="160" t="s">
        <v>12324</v>
      </c>
      <c r="B10803" s="160" t="s">
        <v>12329</v>
      </c>
      <c r="E10803" s="227">
        <v>43251</v>
      </c>
      <c r="F10803" s="228">
        <v>0</v>
      </c>
      <c r="G10803" s="229">
        <v>0.05</v>
      </c>
    </row>
    <row r="10804" spans="1:7" x14ac:dyDescent="0.25">
      <c r="A10804" s="160" t="s">
        <v>12324</v>
      </c>
      <c r="B10804" s="160" t="s">
        <v>12330</v>
      </c>
      <c r="E10804" s="227">
        <v>43281</v>
      </c>
      <c r="F10804" s="228">
        <v>0</v>
      </c>
      <c r="G10804" s="229">
        <v>0.05</v>
      </c>
    </row>
    <row r="10805" spans="1:7" x14ac:dyDescent="0.25">
      <c r="A10805" s="160" t="s">
        <v>12324</v>
      </c>
      <c r="B10805" s="160" t="s">
        <v>12331</v>
      </c>
      <c r="E10805" s="227">
        <v>43312</v>
      </c>
      <c r="F10805" s="228">
        <v>0</v>
      </c>
      <c r="G10805" s="229">
        <v>0.05</v>
      </c>
    </row>
    <row r="10806" spans="1:7" x14ac:dyDescent="0.25">
      <c r="A10806" s="160" t="s">
        <v>12324</v>
      </c>
      <c r="B10806" s="160" t="s">
        <v>12332</v>
      </c>
      <c r="E10806" s="227">
        <v>43343</v>
      </c>
      <c r="F10806" s="228">
        <v>0</v>
      </c>
      <c r="G10806" s="229">
        <v>0.05</v>
      </c>
    </row>
    <row r="10807" spans="1:7" x14ac:dyDescent="0.25">
      <c r="A10807" s="160" t="s">
        <v>12324</v>
      </c>
      <c r="B10807" s="160" t="s">
        <v>12333</v>
      </c>
      <c r="E10807" s="227">
        <v>43373</v>
      </c>
      <c r="F10807" s="228">
        <v>0</v>
      </c>
      <c r="G10807" s="229">
        <v>0.05</v>
      </c>
    </row>
    <row r="10808" spans="1:7" x14ac:dyDescent="0.25">
      <c r="A10808" s="160" t="s">
        <v>12324</v>
      </c>
      <c r="B10808" s="160" t="s">
        <v>12334</v>
      </c>
      <c r="E10808" s="227">
        <v>43404</v>
      </c>
      <c r="F10808" s="228">
        <v>0</v>
      </c>
      <c r="G10808" s="229">
        <v>0.05</v>
      </c>
    </row>
    <row r="10809" spans="1:7" x14ac:dyDescent="0.25">
      <c r="A10809" s="160" t="s">
        <v>12324</v>
      </c>
      <c r="B10809" s="160" t="s">
        <v>12335</v>
      </c>
      <c r="E10809" s="227">
        <v>43434</v>
      </c>
      <c r="F10809" s="228">
        <v>0</v>
      </c>
      <c r="G10809" s="229">
        <v>0.05</v>
      </c>
    </row>
    <row r="10810" spans="1:7" x14ac:dyDescent="0.25">
      <c r="A10810" s="160" t="s">
        <v>12324</v>
      </c>
      <c r="B10810" s="160" t="s">
        <v>12336</v>
      </c>
      <c r="E10810" s="227">
        <v>43465</v>
      </c>
      <c r="F10810" s="228">
        <v>0</v>
      </c>
      <c r="G10810" s="229">
        <v>0.05</v>
      </c>
    </row>
    <row r="10811" spans="1:7" x14ac:dyDescent="0.25">
      <c r="A10811" s="160" t="s">
        <v>12337</v>
      </c>
      <c r="B10811" s="160" t="s">
        <v>12338</v>
      </c>
      <c r="E10811" s="227">
        <v>43131</v>
      </c>
      <c r="F10811" s="228">
        <v>18269.97</v>
      </c>
      <c r="G10811" s="229" t="s">
        <v>632</v>
      </c>
    </row>
    <row r="10812" spans="1:7" x14ac:dyDescent="0.25">
      <c r="A10812" s="160" t="s">
        <v>12337</v>
      </c>
      <c r="B10812" s="160" t="s">
        <v>12339</v>
      </c>
      <c r="E10812" s="227">
        <v>43159</v>
      </c>
      <c r="F10812" s="228">
        <v>8982.74</v>
      </c>
      <c r="G10812" s="229" t="s">
        <v>632</v>
      </c>
    </row>
    <row r="10813" spans="1:7" x14ac:dyDescent="0.25">
      <c r="A10813" s="160" t="s">
        <v>12337</v>
      </c>
      <c r="B10813" s="160" t="s">
        <v>12340</v>
      </c>
      <c r="E10813" s="227">
        <v>43190</v>
      </c>
      <c r="F10813" s="228">
        <v>-456.75</v>
      </c>
      <c r="G10813" s="229" t="s">
        <v>632</v>
      </c>
    </row>
    <row r="10814" spans="1:7" x14ac:dyDescent="0.25">
      <c r="A10814" s="160" t="s">
        <v>12337</v>
      </c>
      <c r="B10814" s="160" t="s">
        <v>12341</v>
      </c>
      <c r="E10814" s="227">
        <v>43220</v>
      </c>
      <c r="F10814" s="228">
        <v>8533.8700000000008</v>
      </c>
      <c r="G10814" s="229" t="s">
        <v>632</v>
      </c>
    </row>
    <row r="10815" spans="1:7" x14ac:dyDescent="0.25">
      <c r="A10815" s="160" t="s">
        <v>12337</v>
      </c>
      <c r="B10815" s="160" t="s">
        <v>12342</v>
      </c>
      <c r="E10815" s="227">
        <v>43251</v>
      </c>
      <c r="F10815" s="228">
        <v>17366.88</v>
      </c>
      <c r="G10815" s="229" t="s">
        <v>632</v>
      </c>
    </row>
    <row r="10816" spans="1:7" x14ac:dyDescent="0.25">
      <c r="A10816" s="160" t="s">
        <v>12337</v>
      </c>
      <c r="B10816" s="160" t="s">
        <v>12343</v>
      </c>
      <c r="E10816" s="227">
        <v>43281</v>
      </c>
      <c r="F10816" s="228">
        <v>17056.759999999998</v>
      </c>
      <c r="G10816" s="229" t="s">
        <v>632</v>
      </c>
    </row>
    <row r="10817" spans="1:7" x14ac:dyDescent="0.25">
      <c r="A10817" s="160" t="s">
        <v>12337</v>
      </c>
      <c r="B10817" s="160" t="s">
        <v>12344</v>
      </c>
      <c r="E10817" s="227">
        <v>43312</v>
      </c>
      <c r="F10817" s="228">
        <v>16746.64</v>
      </c>
      <c r="G10817" s="229" t="s">
        <v>632</v>
      </c>
    </row>
    <row r="10818" spans="1:7" x14ac:dyDescent="0.25">
      <c r="A10818" s="160" t="s">
        <v>12337</v>
      </c>
      <c r="B10818" s="160" t="s">
        <v>12345</v>
      </c>
      <c r="E10818" s="227">
        <v>43343</v>
      </c>
      <c r="F10818" s="228">
        <v>16636.54</v>
      </c>
      <c r="G10818" s="229" t="s">
        <v>632</v>
      </c>
    </row>
    <row r="10819" spans="1:7" x14ac:dyDescent="0.25">
      <c r="A10819" s="160" t="s">
        <v>12337</v>
      </c>
      <c r="B10819" s="160" t="s">
        <v>12346</v>
      </c>
      <c r="E10819" s="227">
        <v>43373</v>
      </c>
      <c r="F10819" s="228">
        <v>16322.64</v>
      </c>
      <c r="G10819" s="229" t="s">
        <v>632</v>
      </c>
    </row>
    <row r="10820" spans="1:7" x14ac:dyDescent="0.25">
      <c r="A10820" s="160" t="s">
        <v>12337</v>
      </c>
      <c r="B10820" s="160" t="s">
        <v>12347</v>
      </c>
      <c r="E10820" s="227">
        <v>43404</v>
      </c>
      <c r="F10820" s="228">
        <v>16008.74</v>
      </c>
      <c r="G10820" s="229" t="s">
        <v>632</v>
      </c>
    </row>
    <row r="10821" spans="1:7" x14ac:dyDescent="0.25">
      <c r="A10821" s="160" t="s">
        <v>12337</v>
      </c>
      <c r="B10821" s="160" t="s">
        <v>12348</v>
      </c>
      <c r="E10821" s="227">
        <v>43434</v>
      </c>
      <c r="F10821" s="228">
        <v>15694.84</v>
      </c>
      <c r="G10821" s="229" t="s">
        <v>632</v>
      </c>
    </row>
    <row r="10822" spans="1:7" x14ac:dyDescent="0.25">
      <c r="A10822" s="160" t="s">
        <v>12337</v>
      </c>
      <c r="B10822" s="160" t="s">
        <v>12349</v>
      </c>
      <c r="E10822" s="227">
        <v>43465</v>
      </c>
      <c r="F10822" s="228">
        <v>15380.94</v>
      </c>
      <c r="G10822" s="229" t="s">
        <v>632</v>
      </c>
    </row>
    <row r="10823" spans="1:7" x14ac:dyDescent="0.25">
      <c r="A10823" s="160" t="s">
        <v>12350</v>
      </c>
      <c r="B10823" s="160" t="s">
        <v>12351</v>
      </c>
      <c r="E10823" s="227">
        <v>43131</v>
      </c>
      <c r="F10823" s="228">
        <v>0</v>
      </c>
      <c r="G10823" s="229">
        <v>0</v>
      </c>
    </row>
    <row r="10824" spans="1:7" x14ac:dyDescent="0.25">
      <c r="A10824" s="160" t="s">
        <v>12350</v>
      </c>
      <c r="B10824" s="160" t="s">
        <v>12352</v>
      </c>
      <c r="E10824" s="227">
        <v>43159</v>
      </c>
      <c r="F10824" s="228">
        <v>0</v>
      </c>
      <c r="G10824" s="229">
        <v>0</v>
      </c>
    </row>
    <row r="10825" spans="1:7" x14ac:dyDescent="0.25">
      <c r="A10825" s="160" t="s">
        <v>12350</v>
      </c>
      <c r="B10825" s="160" t="s">
        <v>12353</v>
      </c>
      <c r="E10825" s="227">
        <v>43190</v>
      </c>
      <c r="F10825" s="228">
        <v>0</v>
      </c>
      <c r="G10825" s="229">
        <v>0</v>
      </c>
    </row>
    <row r="10826" spans="1:7" x14ac:dyDescent="0.25">
      <c r="A10826" s="160" t="s">
        <v>12350</v>
      </c>
      <c r="B10826" s="160" t="s">
        <v>12354</v>
      </c>
      <c r="E10826" s="227">
        <v>43220</v>
      </c>
      <c r="F10826" s="228">
        <v>0</v>
      </c>
      <c r="G10826" s="229">
        <v>0</v>
      </c>
    </row>
    <row r="10827" spans="1:7" x14ac:dyDescent="0.25">
      <c r="A10827" s="160" t="s">
        <v>12350</v>
      </c>
      <c r="B10827" s="160" t="s">
        <v>12355</v>
      </c>
      <c r="E10827" s="227">
        <v>43251</v>
      </c>
      <c r="F10827" s="228">
        <v>0</v>
      </c>
      <c r="G10827" s="229">
        <v>0</v>
      </c>
    </row>
    <row r="10828" spans="1:7" x14ac:dyDescent="0.25">
      <c r="A10828" s="160" t="s">
        <v>12350</v>
      </c>
      <c r="B10828" s="160" t="s">
        <v>12356</v>
      </c>
      <c r="E10828" s="227">
        <v>43281</v>
      </c>
      <c r="F10828" s="228">
        <v>0</v>
      </c>
      <c r="G10828" s="229">
        <v>0</v>
      </c>
    </row>
    <row r="10829" spans="1:7" x14ac:dyDescent="0.25">
      <c r="A10829" s="160" t="s">
        <v>12350</v>
      </c>
      <c r="B10829" s="160" t="s">
        <v>12357</v>
      </c>
      <c r="E10829" s="227">
        <v>43312</v>
      </c>
      <c r="F10829" s="228">
        <v>0</v>
      </c>
      <c r="G10829" s="229">
        <v>0</v>
      </c>
    </row>
    <row r="10830" spans="1:7" x14ac:dyDescent="0.25">
      <c r="A10830" s="160" t="s">
        <v>12350</v>
      </c>
      <c r="B10830" s="160" t="s">
        <v>12358</v>
      </c>
      <c r="E10830" s="227">
        <v>43343</v>
      </c>
      <c r="F10830" s="228">
        <v>0</v>
      </c>
      <c r="G10830" s="229">
        <v>0</v>
      </c>
    </row>
    <row r="10831" spans="1:7" x14ac:dyDescent="0.25">
      <c r="A10831" s="160" t="s">
        <v>12350</v>
      </c>
      <c r="B10831" s="160" t="s">
        <v>12359</v>
      </c>
      <c r="E10831" s="227">
        <v>43373</v>
      </c>
      <c r="F10831" s="228">
        <v>0</v>
      </c>
      <c r="G10831" s="229">
        <v>0</v>
      </c>
    </row>
    <row r="10832" spans="1:7" x14ac:dyDescent="0.25">
      <c r="A10832" s="160" t="s">
        <v>12350</v>
      </c>
      <c r="B10832" s="160" t="s">
        <v>12360</v>
      </c>
      <c r="E10832" s="227">
        <v>43404</v>
      </c>
      <c r="F10832" s="228">
        <v>0</v>
      </c>
      <c r="G10832" s="229">
        <v>0</v>
      </c>
    </row>
    <row r="10833" spans="1:7" x14ac:dyDescent="0.25">
      <c r="A10833" s="160" t="s">
        <v>12350</v>
      </c>
      <c r="B10833" s="160" t="s">
        <v>12361</v>
      </c>
      <c r="E10833" s="227">
        <v>43434</v>
      </c>
      <c r="F10833" s="228">
        <v>0</v>
      </c>
      <c r="G10833" s="229">
        <v>0</v>
      </c>
    </row>
    <row r="10834" spans="1:7" x14ac:dyDescent="0.25">
      <c r="A10834" s="160" t="s">
        <v>12350</v>
      </c>
      <c r="B10834" s="160" t="s">
        <v>12362</v>
      </c>
      <c r="E10834" s="227">
        <v>43465</v>
      </c>
      <c r="F10834" s="228">
        <v>0</v>
      </c>
      <c r="G10834" s="229">
        <v>0</v>
      </c>
    </row>
    <row r="10835" spans="1:7" x14ac:dyDescent="0.25">
      <c r="A10835" s="160" t="s">
        <v>12363</v>
      </c>
      <c r="B10835" s="160" t="s">
        <v>12364</v>
      </c>
      <c r="E10835" s="227">
        <v>43131</v>
      </c>
      <c r="F10835" s="228">
        <v>3660024.38</v>
      </c>
      <c r="G10835" s="229">
        <v>0.05</v>
      </c>
    </row>
    <row r="10836" spans="1:7" x14ac:dyDescent="0.25">
      <c r="A10836" s="160" t="s">
        <v>12363</v>
      </c>
      <c r="B10836" s="160" t="s">
        <v>12365</v>
      </c>
      <c r="E10836" s="227">
        <v>43159</v>
      </c>
      <c r="F10836" s="228">
        <v>3755335.11</v>
      </c>
      <c r="G10836" s="229">
        <v>0.05</v>
      </c>
    </row>
    <row r="10837" spans="1:7" x14ac:dyDescent="0.25">
      <c r="A10837" s="160" t="s">
        <v>12363</v>
      </c>
      <c r="B10837" s="160" t="s">
        <v>12366</v>
      </c>
      <c r="E10837" s="227">
        <v>43190</v>
      </c>
      <c r="F10837" s="228">
        <v>3799431.2</v>
      </c>
      <c r="G10837" s="229">
        <v>0.05</v>
      </c>
    </row>
    <row r="10838" spans="1:7" x14ac:dyDescent="0.25">
      <c r="A10838" s="160" t="s">
        <v>12363</v>
      </c>
      <c r="B10838" s="160" t="s">
        <v>12367</v>
      </c>
      <c r="E10838" s="227">
        <v>43220</v>
      </c>
      <c r="F10838" s="228">
        <v>3799439.89</v>
      </c>
      <c r="G10838" s="229">
        <v>0.05</v>
      </c>
    </row>
    <row r="10839" spans="1:7" x14ac:dyDescent="0.25">
      <c r="A10839" s="160" t="s">
        <v>12363</v>
      </c>
      <c r="B10839" s="160" t="s">
        <v>12368</v>
      </c>
      <c r="E10839" s="227">
        <v>43251</v>
      </c>
      <c r="F10839" s="228">
        <v>3799439.89</v>
      </c>
      <c r="G10839" s="229">
        <v>0.05</v>
      </c>
    </row>
    <row r="10840" spans="1:7" x14ac:dyDescent="0.25">
      <c r="A10840" s="160" t="s">
        <v>12363</v>
      </c>
      <c r="B10840" s="160" t="s">
        <v>12369</v>
      </c>
      <c r="E10840" s="227">
        <v>43281</v>
      </c>
      <c r="F10840" s="228">
        <v>3799439.89</v>
      </c>
      <c r="G10840" s="229">
        <v>0.05</v>
      </c>
    </row>
    <row r="10841" spans="1:7" x14ac:dyDescent="0.25">
      <c r="A10841" s="160" t="s">
        <v>12363</v>
      </c>
      <c r="B10841" s="160" t="s">
        <v>12370</v>
      </c>
      <c r="E10841" s="227">
        <v>43312</v>
      </c>
      <c r="F10841" s="228">
        <v>7122347.7599999998</v>
      </c>
      <c r="G10841" s="229">
        <v>0.05</v>
      </c>
    </row>
    <row r="10842" spans="1:7" x14ac:dyDescent="0.25">
      <c r="A10842" s="160" t="s">
        <v>12363</v>
      </c>
      <c r="B10842" s="160" t="s">
        <v>12371</v>
      </c>
      <c r="E10842" s="227">
        <v>43343</v>
      </c>
      <c r="F10842" s="228">
        <v>7122347.7599999998</v>
      </c>
      <c r="G10842" s="229">
        <v>0.05</v>
      </c>
    </row>
    <row r="10843" spans="1:7" x14ac:dyDescent="0.25">
      <c r="A10843" s="160" t="s">
        <v>12363</v>
      </c>
      <c r="B10843" s="160" t="s">
        <v>12372</v>
      </c>
      <c r="E10843" s="227">
        <v>43373</v>
      </c>
      <c r="F10843" s="228">
        <v>7122347.7599999998</v>
      </c>
      <c r="G10843" s="229">
        <v>0.05</v>
      </c>
    </row>
    <row r="10844" spans="1:7" x14ac:dyDescent="0.25">
      <c r="A10844" s="160" t="s">
        <v>12363</v>
      </c>
      <c r="B10844" s="160" t="s">
        <v>12373</v>
      </c>
      <c r="E10844" s="227">
        <v>43404</v>
      </c>
      <c r="F10844" s="228">
        <v>7122351.21</v>
      </c>
      <c r="G10844" s="229">
        <v>0.05</v>
      </c>
    </row>
    <row r="10845" spans="1:7" x14ac:dyDescent="0.25">
      <c r="A10845" s="160" t="s">
        <v>12363</v>
      </c>
      <c r="B10845" s="160" t="s">
        <v>12374</v>
      </c>
      <c r="E10845" s="227">
        <v>43434</v>
      </c>
      <c r="F10845" s="228">
        <v>7122354.6600000001</v>
      </c>
      <c r="G10845" s="229">
        <v>0.05</v>
      </c>
    </row>
    <row r="10846" spans="1:7" x14ac:dyDescent="0.25">
      <c r="A10846" s="160" t="s">
        <v>12363</v>
      </c>
      <c r="B10846" s="160" t="s">
        <v>12375</v>
      </c>
      <c r="E10846" s="227">
        <v>43465</v>
      </c>
      <c r="F10846" s="228">
        <v>7344744.6399999997</v>
      </c>
      <c r="G10846" s="229">
        <v>0.05</v>
      </c>
    </row>
    <row r="10847" spans="1:7" x14ac:dyDescent="0.25">
      <c r="A10847" s="160" t="s">
        <v>12376</v>
      </c>
      <c r="B10847" s="160" t="s">
        <v>12377</v>
      </c>
      <c r="E10847" s="227">
        <v>43131</v>
      </c>
      <c r="F10847" s="228">
        <v>2723589.18</v>
      </c>
      <c r="G10847" s="229" t="s">
        <v>632</v>
      </c>
    </row>
    <row r="10848" spans="1:7" x14ac:dyDescent="0.25">
      <c r="A10848" s="160" t="s">
        <v>12376</v>
      </c>
      <c r="B10848" s="160" t="s">
        <v>12378</v>
      </c>
      <c r="E10848" s="227">
        <v>43159</v>
      </c>
      <c r="F10848" s="228">
        <v>2678196.0299999998</v>
      </c>
      <c r="G10848" s="229" t="s">
        <v>632</v>
      </c>
    </row>
    <row r="10849" spans="1:7" x14ac:dyDescent="0.25">
      <c r="A10849" s="160" t="s">
        <v>12376</v>
      </c>
      <c r="B10849" s="160" t="s">
        <v>12379</v>
      </c>
      <c r="E10849" s="227">
        <v>43190</v>
      </c>
      <c r="F10849" s="228">
        <v>2632802.88</v>
      </c>
      <c r="G10849" s="229" t="s">
        <v>632</v>
      </c>
    </row>
    <row r="10850" spans="1:7" x14ac:dyDescent="0.25">
      <c r="A10850" s="160" t="s">
        <v>12376</v>
      </c>
      <c r="B10850" s="160" t="s">
        <v>12380</v>
      </c>
      <c r="E10850" s="227">
        <v>43220</v>
      </c>
      <c r="F10850" s="228">
        <v>2587409.73</v>
      </c>
      <c r="G10850" s="229" t="s">
        <v>632</v>
      </c>
    </row>
    <row r="10851" spans="1:7" x14ac:dyDescent="0.25">
      <c r="A10851" s="160" t="s">
        <v>12376</v>
      </c>
      <c r="B10851" s="160" t="s">
        <v>12381</v>
      </c>
      <c r="E10851" s="227">
        <v>43251</v>
      </c>
      <c r="F10851" s="228">
        <v>2542016.58</v>
      </c>
      <c r="G10851" s="229" t="s">
        <v>632</v>
      </c>
    </row>
    <row r="10852" spans="1:7" x14ac:dyDescent="0.25">
      <c r="A10852" s="160" t="s">
        <v>12376</v>
      </c>
      <c r="B10852" s="160" t="s">
        <v>12382</v>
      </c>
      <c r="E10852" s="227">
        <v>43281</v>
      </c>
      <c r="F10852" s="228">
        <v>2496623.4300000002</v>
      </c>
      <c r="G10852" s="229" t="s">
        <v>632</v>
      </c>
    </row>
    <row r="10853" spans="1:7" x14ac:dyDescent="0.25">
      <c r="A10853" s="160" t="s">
        <v>12376</v>
      </c>
      <c r="B10853" s="160" t="s">
        <v>12383</v>
      </c>
      <c r="E10853" s="227">
        <v>43312</v>
      </c>
      <c r="F10853" s="228">
        <v>0.01</v>
      </c>
      <c r="G10853" s="229" t="s">
        <v>632</v>
      </c>
    </row>
    <row r="10854" spans="1:7" x14ac:dyDescent="0.25">
      <c r="A10854" s="160" t="s">
        <v>12376</v>
      </c>
      <c r="B10854" s="160" t="s">
        <v>12384</v>
      </c>
      <c r="E10854" s="227">
        <v>43343</v>
      </c>
      <c r="F10854" s="228">
        <v>0.01</v>
      </c>
      <c r="G10854" s="229" t="s">
        <v>632</v>
      </c>
    </row>
    <row r="10855" spans="1:7" x14ac:dyDescent="0.25">
      <c r="A10855" s="160" t="s">
        <v>12376</v>
      </c>
      <c r="B10855" s="160" t="s">
        <v>12385</v>
      </c>
      <c r="E10855" s="227">
        <v>43373</v>
      </c>
      <c r="F10855" s="228">
        <v>0.01</v>
      </c>
      <c r="G10855" s="229" t="s">
        <v>632</v>
      </c>
    </row>
    <row r="10856" spans="1:7" x14ac:dyDescent="0.25">
      <c r="A10856" s="160" t="s">
        <v>12376</v>
      </c>
      <c r="B10856" s="160" t="s">
        <v>12386</v>
      </c>
      <c r="E10856" s="227">
        <v>43404</v>
      </c>
      <c r="F10856" s="228">
        <v>0.01</v>
      </c>
      <c r="G10856" s="229" t="s">
        <v>632</v>
      </c>
    </row>
    <row r="10857" spans="1:7" x14ac:dyDescent="0.25">
      <c r="A10857" s="160" t="s">
        <v>12376</v>
      </c>
      <c r="B10857" s="160" t="s">
        <v>12387</v>
      </c>
      <c r="E10857" s="227">
        <v>43434</v>
      </c>
      <c r="F10857" s="228">
        <v>0.01</v>
      </c>
      <c r="G10857" s="229" t="s">
        <v>632</v>
      </c>
    </row>
    <row r="10858" spans="1:7" x14ac:dyDescent="0.25">
      <c r="A10858" s="160" t="s">
        <v>12376</v>
      </c>
      <c r="B10858" s="160" t="s">
        <v>12388</v>
      </c>
      <c r="E10858" s="227">
        <v>43465</v>
      </c>
      <c r="F10858" s="228">
        <v>0</v>
      </c>
      <c r="G10858" s="229" t="s">
        <v>632</v>
      </c>
    </row>
    <row r="10859" spans="1:7" x14ac:dyDescent="0.25">
      <c r="A10859" s="160" t="s">
        <v>12389</v>
      </c>
      <c r="B10859" s="160" t="s">
        <v>12390</v>
      </c>
      <c r="E10859" s="227">
        <v>43131</v>
      </c>
      <c r="F10859" s="228">
        <v>0</v>
      </c>
      <c r="G10859" s="229">
        <v>0</v>
      </c>
    </row>
    <row r="10860" spans="1:7" x14ac:dyDescent="0.25">
      <c r="A10860" s="160" t="s">
        <v>12389</v>
      </c>
      <c r="B10860" s="160" t="s">
        <v>12391</v>
      </c>
      <c r="E10860" s="227">
        <v>43159</v>
      </c>
      <c r="F10860" s="228">
        <v>0</v>
      </c>
      <c r="G10860" s="229">
        <v>0</v>
      </c>
    </row>
    <row r="10861" spans="1:7" x14ac:dyDescent="0.25">
      <c r="A10861" s="160" t="s">
        <v>12389</v>
      </c>
      <c r="B10861" s="160" t="s">
        <v>12392</v>
      </c>
      <c r="E10861" s="227">
        <v>43190</v>
      </c>
      <c r="F10861" s="228">
        <v>0</v>
      </c>
      <c r="G10861" s="229">
        <v>0</v>
      </c>
    </row>
    <row r="10862" spans="1:7" x14ac:dyDescent="0.25">
      <c r="A10862" s="160" t="s">
        <v>12389</v>
      </c>
      <c r="B10862" s="160" t="s">
        <v>12393</v>
      </c>
      <c r="E10862" s="227">
        <v>43220</v>
      </c>
      <c r="F10862" s="228">
        <v>0</v>
      </c>
      <c r="G10862" s="229">
        <v>0</v>
      </c>
    </row>
    <row r="10863" spans="1:7" x14ac:dyDescent="0.25">
      <c r="A10863" s="160" t="s">
        <v>12389</v>
      </c>
      <c r="B10863" s="160" t="s">
        <v>12394</v>
      </c>
      <c r="E10863" s="227">
        <v>43251</v>
      </c>
      <c r="F10863" s="228">
        <v>0</v>
      </c>
      <c r="G10863" s="229">
        <v>0</v>
      </c>
    </row>
    <row r="10864" spans="1:7" x14ac:dyDescent="0.25">
      <c r="A10864" s="160" t="s">
        <v>12389</v>
      </c>
      <c r="B10864" s="160" t="s">
        <v>12395</v>
      </c>
      <c r="E10864" s="227">
        <v>43281</v>
      </c>
      <c r="F10864" s="228">
        <v>0</v>
      </c>
      <c r="G10864" s="229">
        <v>0</v>
      </c>
    </row>
    <row r="10865" spans="1:7" x14ac:dyDescent="0.25">
      <c r="A10865" s="160" t="s">
        <v>12389</v>
      </c>
      <c r="B10865" s="160" t="s">
        <v>12396</v>
      </c>
      <c r="E10865" s="227">
        <v>43312</v>
      </c>
      <c r="F10865" s="228">
        <v>0</v>
      </c>
      <c r="G10865" s="229">
        <v>0</v>
      </c>
    </row>
    <row r="10866" spans="1:7" x14ac:dyDescent="0.25">
      <c r="A10866" s="160" t="s">
        <v>12389</v>
      </c>
      <c r="B10866" s="160" t="s">
        <v>12397</v>
      </c>
      <c r="E10866" s="227">
        <v>43343</v>
      </c>
      <c r="F10866" s="228">
        <v>0</v>
      </c>
      <c r="G10866" s="229">
        <v>0</v>
      </c>
    </row>
    <row r="10867" spans="1:7" x14ac:dyDescent="0.25">
      <c r="A10867" s="160" t="s">
        <v>12389</v>
      </c>
      <c r="B10867" s="160" t="s">
        <v>12398</v>
      </c>
      <c r="E10867" s="227">
        <v>43373</v>
      </c>
      <c r="F10867" s="228">
        <v>0</v>
      </c>
      <c r="G10867" s="229">
        <v>0</v>
      </c>
    </row>
    <row r="10868" spans="1:7" x14ac:dyDescent="0.25">
      <c r="A10868" s="160" t="s">
        <v>12389</v>
      </c>
      <c r="B10868" s="160" t="s">
        <v>12399</v>
      </c>
      <c r="E10868" s="227">
        <v>43404</v>
      </c>
      <c r="F10868" s="228">
        <v>0</v>
      </c>
      <c r="G10868" s="229">
        <v>0</v>
      </c>
    </row>
    <row r="10869" spans="1:7" x14ac:dyDescent="0.25">
      <c r="A10869" s="160" t="s">
        <v>12389</v>
      </c>
      <c r="B10869" s="160" t="s">
        <v>12400</v>
      </c>
      <c r="E10869" s="227">
        <v>43434</v>
      </c>
      <c r="F10869" s="228">
        <v>0</v>
      </c>
      <c r="G10869" s="229">
        <v>0</v>
      </c>
    </row>
    <row r="10870" spans="1:7" x14ac:dyDescent="0.25">
      <c r="A10870" s="160" t="s">
        <v>12389</v>
      </c>
      <c r="B10870" s="160" t="s">
        <v>12401</v>
      </c>
      <c r="E10870" s="227">
        <v>43465</v>
      </c>
      <c r="F10870" s="228">
        <v>0</v>
      </c>
      <c r="G10870" s="229">
        <v>0</v>
      </c>
    </row>
    <row r="10871" spans="1:7" x14ac:dyDescent="0.25">
      <c r="A10871" s="160" t="s">
        <v>12402</v>
      </c>
      <c r="B10871" s="160" t="s">
        <v>12403</v>
      </c>
      <c r="E10871" s="227">
        <v>43131</v>
      </c>
      <c r="F10871" s="228">
        <v>0</v>
      </c>
      <c r="G10871" s="229">
        <v>0</v>
      </c>
    </row>
    <row r="10872" spans="1:7" x14ac:dyDescent="0.25">
      <c r="A10872" s="160" t="s">
        <v>12402</v>
      </c>
      <c r="B10872" s="160" t="s">
        <v>12404</v>
      </c>
      <c r="E10872" s="227">
        <v>43159</v>
      </c>
      <c r="F10872" s="228">
        <v>0</v>
      </c>
      <c r="G10872" s="229">
        <v>0</v>
      </c>
    </row>
    <row r="10873" spans="1:7" x14ac:dyDescent="0.25">
      <c r="A10873" s="160" t="s">
        <v>12402</v>
      </c>
      <c r="B10873" s="160" t="s">
        <v>12405</v>
      </c>
      <c r="E10873" s="227">
        <v>43190</v>
      </c>
      <c r="F10873" s="228">
        <v>0</v>
      </c>
      <c r="G10873" s="229">
        <v>0</v>
      </c>
    </row>
    <row r="10874" spans="1:7" x14ac:dyDescent="0.25">
      <c r="A10874" s="160" t="s">
        <v>12402</v>
      </c>
      <c r="B10874" s="160" t="s">
        <v>12406</v>
      </c>
      <c r="E10874" s="227">
        <v>43220</v>
      </c>
      <c r="F10874" s="228">
        <v>0</v>
      </c>
      <c r="G10874" s="229">
        <v>0</v>
      </c>
    </row>
    <row r="10875" spans="1:7" x14ac:dyDescent="0.25">
      <c r="A10875" s="160" t="s">
        <v>12402</v>
      </c>
      <c r="B10875" s="160" t="s">
        <v>12407</v>
      </c>
      <c r="E10875" s="227">
        <v>43251</v>
      </c>
      <c r="F10875" s="228">
        <v>0</v>
      </c>
      <c r="G10875" s="229">
        <v>0</v>
      </c>
    </row>
    <row r="10876" spans="1:7" x14ac:dyDescent="0.25">
      <c r="A10876" s="160" t="s">
        <v>12402</v>
      </c>
      <c r="B10876" s="160" t="s">
        <v>12408</v>
      </c>
      <c r="E10876" s="227">
        <v>43281</v>
      </c>
      <c r="F10876" s="228">
        <v>0</v>
      </c>
      <c r="G10876" s="229">
        <v>0</v>
      </c>
    </row>
    <row r="10877" spans="1:7" x14ac:dyDescent="0.25">
      <c r="A10877" s="160" t="s">
        <v>12402</v>
      </c>
      <c r="B10877" s="160" t="s">
        <v>12409</v>
      </c>
      <c r="E10877" s="227">
        <v>43312</v>
      </c>
      <c r="F10877" s="228">
        <v>0</v>
      </c>
      <c r="G10877" s="229">
        <v>0</v>
      </c>
    </row>
    <row r="10878" spans="1:7" x14ac:dyDescent="0.25">
      <c r="A10878" s="160" t="s">
        <v>12402</v>
      </c>
      <c r="B10878" s="160" t="s">
        <v>12410</v>
      </c>
      <c r="E10878" s="227">
        <v>43343</v>
      </c>
      <c r="F10878" s="228">
        <v>0</v>
      </c>
      <c r="G10878" s="229">
        <v>0</v>
      </c>
    </row>
    <row r="10879" spans="1:7" x14ac:dyDescent="0.25">
      <c r="A10879" s="160" t="s">
        <v>12402</v>
      </c>
      <c r="B10879" s="160" t="s">
        <v>12411</v>
      </c>
      <c r="E10879" s="227">
        <v>43373</v>
      </c>
      <c r="F10879" s="228">
        <v>0</v>
      </c>
      <c r="G10879" s="229">
        <v>0</v>
      </c>
    </row>
    <row r="10880" spans="1:7" x14ac:dyDescent="0.25">
      <c r="A10880" s="160" t="s">
        <v>12402</v>
      </c>
      <c r="B10880" s="160" t="s">
        <v>12412</v>
      </c>
      <c r="E10880" s="227">
        <v>43404</v>
      </c>
      <c r="F10880" s="228">
        <v>0</v>
      </c>
      <c r="G10880" s="229">
        <v>0</v>
      </c>
    </row>
    <row r="10881" spans="1:7" x14ac:dyDescent="0.25">
      <c r="A10881" s="160" t="s">
        <v>12402</v>
      </c>
      <c r="B10881" s="160" t="s">
        <v>12413</v>
      </c>
      <c r="E10881" s="227">
        <v>43434</v>
      </c>
      <c r="F10881" s="228">
        <v>0</v>
      </c>
      <c r="G10881" s="229">
        <v>0</v>
      </c>
    </row>
    <row r="10882" spans="1:7" x14ac:dyDescent="0.25">
      <c r="A10882" s="160" t="s">
        <v>12402</v>
      </c>
      <c r="B10882" s="160" t="s">
        <v>12414</v>
      </c>
      <c r="E10882" s="227">
        <v>43465</v>
      </c>
      <c r="F10882" s="228">
        <v>0</v>
      </c>
      <c r="G10882" s="229">
        <v>0</v>
      </c>
    </row>
    <row r="10883" spans="1:7" x14ac:dyDescent="0.25">
      <c r="A10883" s="160" t="s">
        <v>12415</v>
      </c>
      <c r="B10883" s="160" t="s">
        <v>12416</v>
      </c>
      <c r="E10883" s="227">
        <v>43131</v>
      </c>
      <c r="F10883" s="228">
        <v>0</v>
      </c>
      <c r="G10883" s="229">
        <v>0</v>
      </c>
    </row>
    <row r="10884" spans="1:7" x14ac:dyDescent="0.25">
      <c r="A10884" s="160" t="s">
        <v>12415</v>
      </c>
      <c r="B10884" s="160" t="s">
        <v>12417</v>
      </c>
      <c r="E10884" s="227">
        <v>43159</v>
      </c>
      <c r="F10884" s="228">
        <v>0</v>
      </c>
      <c r="G10884" s="229">
        <v>0</v>
      </c>
    </row>
    <row r="10885" spans="1:7" x14ac:dyDescent="0.25">
      <c r="A10885" s="160" t="s">
        <v>12415</v>
      </c>
      <c r="B10885" s="160" t="s">
        <v>12418</v>
      </c>
      <c r="E10885" s="227">
        <v>43190</v>
      </c>
      <c r="F10885" s="228">
        <v>0</v>
      </c>
      <c r="G10885" s="229">
        <v>0</v>
      </c>
    </row>
    <row r="10886" spans="1:7" x14ac:dyDescent="0.25">
      <c r="A10886" s="160" t="s">
        <v>12415</v>
      </c>
      <c r="B10886" s="160" t="s">
        <v>12419</v>
      </c>
      <c r="E10886" s="227">
        <v>43220</v>
      </c>
      <c r="F10886" s="228">
        <v>0</v>
      </c>
      <c r="G10886" s="229">
        <v>0</v>
      </c>
    </row>
    <row r="10887" spans="1:7" x14ac:dyDescent="0.25">
      <c r="A10887" s="160" t="s">
        <v>12415</v>
      </c>
      <c r="B10887" s="160" t="s">
        <v>12420</v>
      </c>
      <c r="E10887" s="227">
        <v>43251</v>
      </c>
      <c r="F10887" s="228">
        <v>0</v>
      </c>
      <c r="G10887" s="229">
        <v>0</v>
      </c>
    </row>
    <row r="10888" spans="1:7" x14ac:dyDescent="0.25">
      <c r="A10888" s="160" t="s">
        <v>12415</v>
      </c>
      <c r="B10888" s="160" t="s">
        <v>12421</v>
      </c>
      <c r="E10888" s="227">
        <v>43281</v>
      </c>
      <c r="F10888" s="228">
        <v>0</v>
      </c>
      <c r="G10888" s="229">
        <v>0</v>
      </c>
    </row>
    <row r="10889" spans="1:7" x14ac:dyDescent="0.25">
      <c r="A10889" s="160" t="s">
        <v>12415</v>
      </c>
      <c r="B10889" s="160" t="s">
        <v>12422</v>
      </c>
      <c r="E10889" s="227">
        <v>43312</v>
      </c>
      <c r="F10889" s="228">
        <v>0</v>
      </c>
      <c r="G10889" s="229">
        <v>0</v>
      </c>
    </row>
    <row r="10890" spans="1:7" x14ac:dyDescent="0.25">
      <c r="A10890" s="160" t="s">
        <v>12415</v>
      </c>
      <c r="B10890" s="160" t="s">
        <v>12423</v>
      </c>
      <c r="E10890" s="227">
        <v>43343</v>
      </c>
      <c r="F10890" s="228">
        <v>0</v>
      </c>
      <c r="G10890" s="229">
        <v>0</v>
      </c>
    </row>
    <row r="10891" spans="1:7" x14ac:dyDescent="0.25">
      <c r="A10891" s="160" t="s">
        <v>12415</v>
      </c>
      <c r="B10891" s="160" t="s">
        <v>12424</v>
      </c>
      <c r="E10891" s="227">
        <v>43373</v>
      </c>
      <c r="F10891" s="228">
        <v>0</v>
      </c>
      <c r="G10891" s="229">
        <v>0</v>
      </c>
    </row>
    <row r="10892" spans="1:7" x14ac:dyDescent="0.25">
      <c r="A10892" s="160" t="s">
        <v>12415</v>
      </c>
      <c r="B10892" s="160" t="s">
        <v>12425</v>
      </c>
      <c r="E10892" s="227">
        <v>43404</v>
      </c>
      <c r="F10892" s="228">
        <v>0</v>
      </c>
      <c r="G10892" s="229">
        <v>0</v>
      </c>
    </row>
    <row r="10893" spans="1:7" x14ac:dyDescent="0.25">
      <c r="A10893" s="160" t="s">
        <v>12415</v>
      </c>
      <c r="B10893" s="160" t="s">
        <v>12426</v>
      </c>
      <c r="E10893" s="227">
        <v>43434</v>
      </c>
      <c r="F10893" s="228">
        <v>0</v>
      </c>
      <c r="G10893" s="229">
        <v>0</v>
      </c>
    </row>
    <row r="10894" spans="1:7" x14ac:dyDescent="0.25">
      <c r="A10894" s="160" t="s">
        <v>12415</v>
      </c>
      <c r="B10894" s="160" t="s">
        <v>12427</v>
      </c>
      <c r="E10894" s="227">
        <v>43465</v>
      </c>
      <c r="F10894" s="228">
        <v>0</v>
      </c>
      <c r="G10894" s="229">
        <v>0</v>
      </c>
    </row>
    <row r="10895" spans="1:7" x14ac:dyDescent="0.25">
      <c r="A10895" s="160" t="s">
        <v>12428</v>
      </c>
      <c r="B10895" s="160" t="s">
        <v>12429</v>
      </c>
      <c r="E10895" s="227">
        <v>43131</v>
      </c>
      <c r="F10895" s="228">
        <v>478091.96</v>
      </c>
      <c r="G10895" s="229">
        <v>0.05</v>
      </c>
    </row>
    <row r="10896" spans="1:7" x14ac:dyDescent="0.25">
      <c r="A10896" s="160" t="s">
        <v>12428</v>
      </c>
      <c r="B10896" s="160" t="s">
        <v>12430</v>
      </c>
      <c r="E10896" s="227">
        <v>43159</v>
      </c>
      <c r="F10896" s="228">
        <v>478091.96</v>
      </c>
      <c r="G10896" s="229">
        <v>0.05</v>
      </c>
    </row>
    <row r="10897" spans="1:7" x14ac:dyDescent="0.25">
      <c r="A10897" s="160" t="s">
        <v>12428</v>
      </c>
      <c r="B10897" s="160" t="s">
        <v>12431</v>
      </c>
      <c r="E10897" s="227">
        <v>43190</v>
      </c>
      <c r="F10897" s="228">
        <v>478091.96</v>
      </c>
      <c r="G10897" s="229">
        <v>0.05</v>
      </c>
    </row>
    <row r="10898" spans="1:7" x14ac:dyDescent="0.25">
      <c r="A10898" s="160" t="s">
        <v>12428</v>
      </c>
      <c r="B10898" s="160" t="s">
        <v>12432</v>
      </c>
      <c r="E10898" s="227">
        <v>43220</v>
      </c>
      <c r="F10898" s="228">
        <v>478091.96</v>
      </c>
      <c r="G10898" s="229">
        <v>0.05</v>
      </c>
    </row>
    <row r="10899" spans="1:7" x14ac:dyDescent="0.25">
      <c r="A10899" s="160" t="s">
        <v>12428</v>
      </c>
      <c r="B10899" s="160" t="s">
        <v>12433</v>
      </c>
      <c r="E10899" s="227">
        <v>43251</v>
      </c>
      <c r="F10899" s="228">
        <v>478091.96</v>
      </c>
      <c r="G10899" s="229">
        <v>0.05</v>
      </c>
    </row>
    <row r="10900" spans="1:7" x14ac:dyDescent="0.25">
      <c r="A10900" s="160" t="s">
        <v>12428</v>
      </c>
      <c r="B10900" s="160" t="s">
        <v>12434</v>
      </c>
      <c r="E10900" s="227">
        <v>43281</v>
      </c>
      <c r="F10900" s="228">
        <v>478091.96</v>
      </c>
      <c r="G10900" s="229">
        <v>0.05</v>
      </c>
    </row>
    <row r="10901" spans="1:7" x14ac:dyDescent="0.25">
      <c r="A10901" s="160" t="s">
        <v>12428</v>
      </c>
      <c r="B10901" s="160" t="s">
        <v>12435</v>
      </c>
      <c r="E10901" s="227">
        <v>43312</v>
      </c>
      <c r="F10901" s="228">
        <v>2761875.82</v>
      </c>
      <c r="G10901" s="229">
        <v>0.05</v>
      </c>
    </row>
    <row r="10902" spans="1:7" x14ac:dyDescent="0.25">
      <c r="A10902" s="160" t="s">
        <v>12428</v>
      </c>
      <c r="B10902" s="160" t="s">
        <v>12436</v>
      </c>
      <c r="E10902" s="227">
        <v>43343</v>
      </c>
      <c r="F10902" s="228">
        <v>2750795.32</v>
      </c>
      <c r="G10902" s="229">
        <v>0.05</v>
      </c>
    </row>
    <row r="10903" spans="1:7" x14ac:dyDescent="0.25">
      <c r="A10903" s="160" t="s">
        <v>12428</v>
      </c>
      <c r="B10903" s="160" t="s">
        <v>12437</v>
      </c>
      <c r="E10903" s="227">
        <v>43373</v>
      </c>
      <c r="F10903" s="228">
        <v>2750795.32</v>
      </c>
      <c r="G10903" s="229">
        <v>0.05</v>
      </c>
    </row>
    <row r="10904" spans="1:7" x14ac:dyDescent="0.25">
      <c r="A10904" s="160" t="s">
        <v>12428</v>
      </c>
      <c r="B10904" s="160" t="s">
        <v>12438</v>
      </c>
      <c r="E10904" s="227">
        <v>43404</v>
      </c>
      <c r="F10904" s="228">
        <v>2750795.32</v>
      </c>
      <c r="G10904" s="229">
        <v>0.05</v>
      </c>
    </row>
    <row r="10905" spans="1:7" x14ac:dyDescent="0.25">
      <c r="A10905" s="160" t="s">
        <v>12428</v>
      </c>
      <c r="B10905" s="160" t="s">
        <v>12439</v>
      </c>
      <c r="E10905" s="227">
        <v>43434</v>
      </c>
      <c r="F10905" s="228">
        <v>2750795.32</v>
      </c>
      <c r="G10905" s="229">
        <v>0.05</v>
      </c>
    </row>
    <row r="10906" spans="1:7" x14ac:dyDescent="0.25">
      <c r="A10906" s="160" t="s">
        <v>12428</v>
      </c>
      <c r="B10906" s="160" t="s">
        <v>12440</v>
      </c>
      <c r="E10906" s="227">
        <v>43465</v>
      </c>
      <c r="F10906" s="228">
        <v>2750795.32</v>
      </c>
      <c r="G10906" s="229">
        <v>0.05</v>
      </c>
    </row>
    <row r="10907" spans="1:7" x14ac:dyDescent="0.25">
      <c r="A10907" s="160" t="s">
        <v>12441</v>
      </c>
      <c r="B10907" s="160" t="s">
        <v>12442</v>
      </c>
      <c r="E10907" s="227">
        <v>43131</v>
      </c>
      <c r="F10907" s="228">
        <v>1150769.07</v>
      </c>
      <c r="G10907" s="229" t="s">
        <v>632</v>
      </c>
    </row>
    <row r="10908" spans="1:7" x14ac:dyDescent="0.25">
      <c r="A10908" s="160" t="s">
        <v>12441</v>
      </c>
      <c r="B10908" s="160" t="s">
        <v>12443</v>
      </c>
      <c r="E10908" s="227">
        <v>43159</v>
      </c>
      <c r="F10908" s="228">
        <v>1131589.5900000001</v>
      </c>
      <c r="G10908" s="229" t="s">
        <v>632</v>
      </c>
    </row>
    <row r="10909" spans="1:7" x14ac:dyDescent="0.25">
      <c r="A10909" s="160" t="s">
        <v>12441</v>
      </c>
      <c r="B10909" s="160" t="s">
        <v>12444</v>
      </c>
      <c r="E10909" s="227">
        <v>43190</v>
      </c>
      <c r="F10909" s="228">
        <v>1112410.1100000001</v>
      </c>
      <c r="G10909" s="229" t="s">
        <v>632</v>
      </c>
    </row>
    <row r="10910" spans="1:7" x14ac:dyDescent="0.25">
      <c r="A10910" s="160" t="s">
        <v>12441</v>
      </c>
      <c r="B10910" s="160" t="s">
        <v>12445</v>
      </c>
      <c r="E10910" s="227">
        <v>43220</v>
      </c>
      <c r="F10910" s="228">
        <v>1093230.6299999999</v>
      </c>
      <c r="G10910" s="229" t="s">
        <v>632</v>
      </c>
    </row>
    <row r="10911" spans="1:7" x14ac:dyDescent="0.25">
      <c r="A10911" s="160" t="s">
        <v>12441</v>
      </c>
      <c r="B10911" s="160" t="s">
        <v>12446</v>
      </c>
      <c r="E10911" s="227">
        <v>43251</v>
      </c>
      <c r="F10911" s="228">
        <v>1074051.1499999999</v>
      </c>
      <c r="G10911" s="229" t="s">
        <v>632</v>
      </c>
    </row>
    <row r="10912" spans="1:7" x14ac:dyDescent="0.25">
      <c r="A10912" s="160" t="s">
        <v>12441</v>
      </c>
      <c r="B10912" s="160" t="s">
        <v>12447</v>
      </c>
      <c r="E10912" s="227">
        <v>43281</v>
      </c>
      <c r="F10912" s="228">
        <v>1054871.67</v>
      </c>
      <c r="G10912" s="229" t="s">
        <v>632</v>
      </c>
    </row>
    <row r="10913" spans="1:7" x14ac:dyDescent="0.25">
      <c r="A10913" s="160" t="s">
        <v>12441</v>
      </c>
      <c r="B10913" s="160" t="s">
        <v>12448</v>
      </c>
      <c r="E10913" s="227">
        <v>43312</v>
      </c>
      <c r="F10913" s="228">
        <v>0</v>
      </c>
      <c r="G10913" s="229" t="s">
        <v>632</v>
      </c>
    </row>
    <row r="10914" spans="1:7" x14ac:dyDescent="0.25">
      <c r="A10914" s="160" t="s">
        <v>12441</v>
      </c>
      <c r="B10914" s="160" t="s">
        <v>12449</v>
      </c>
      <c r="E10914" s="227">
        <v>43343</v>
      </c>
      <c r="F10914" s="228">
        <v>0</v>
      </c>
      <c r="G10914" s="229" t="s">
        <v>632</v>
      </c>
    </row>
    <row r="10915" spans="1:7" x14ac:dyDescent="0.25">
      <c r="A10915" s="160" t="s">
        <v>12441</v>
      </c>
      <c r="B10915" s="160" t="s">
        <v>12450</v>
      </c>
      <c r="E10915" s="227">
        <v>43373</v>
      </c>
      <c r="F10915" s="228">
        <v>0</v>
      </c>
      <c r="G10915" s="229" t="s">
        <v>632</v>
      </c>
    </row>
    <row r="10916" spans="1:7" x14ac:dyDescent="0.25">
      <c r="A10916" s="160" t="s">
        <v>12441</v>
      </c>
      <c r="B10916" s="160" t="s">
        <v>12451</v>
      </c>
      <c r="E10916" s="227">
        <v>43404</v>
      </c>
      <c r="F10916" s="228">
        <v>0</v>
      </c>
      <c r="G10916" s="229" t="s">
        <v>632</v>
      </c>
    </row>
    <row r="10917" spans="1:7" x14ac:dyDescent="0.25">
      <c r="A10917" s="160" t="s">
        <v>12441</v>
      </c>
      <c r="B10917" s="160" t="s">
        <v>12452</v>
      </c>
      <c r="E10917" s="227">
        <v>43434</v>
      </c>
      <c r="F10917" s="228">
        <v>0</v>
      </c>
      <c r="G10917" s="229" t="s">
        <v>632</v>
      </c>
    </row>
    <row r="10918" spans="1:7" x14ac:dyDescent="0.25">
      <c r="A10918" s="160" t="s">
        <v>12441</v>
      </c>
      <c r="B10918" s="160" t="s">
        <v>12453</v>
      </c>
      <c r="E10918" s="227">
        <v>43465</v>
      </c>
      <c r="F10918" s="228">
        <v>0</v>
      </c>
      <c r="G10918" s="229" t="s">
        <v>632</v>
      </c>
    </row>
    <row r="10919" spans="1:7" x14ac:dyDescent="0.25">
      <c r="A10919" s="160" t="s">
        <v>12454</v>
      </c>
      <c r="B10919" s="160" t="s">
        <v>12455</v>
      </c>
      <c r="E10919" s="227">
        <v>43131</v>
      </c>
      <c r="F10919" s="228">
        <v>0</v>
      </c>
      <c r="G10919" s="229">
        <v>0</v>
      </c>
    </row>
    <row r="10920" spans="1:7" x14ac:dyDescent="0.25">
      <c r="A10920" s="160" t="s">
        <v>12454</v>
      </c>
      <c r="B10920" s="160" t="s">
        <v>12456</v>
      </c>
      <c r="E10920" s="227">
        <v>43159</v>
      </c>
      <c r="F10920" s="228">
        <v>0</v>
      </c>
      <c r="G10920" s="229">
        <v>0</v>
      </c>
    </row>
    <row r="10921" spans="1:7" x14ac:dyDescent="0.25">
      <c r="A10921" s="160" t="s">
        <v>12454</v>
      </c>
      <c r="B10921" s="160" t="s">
        <v>12457</v>
      </c>
      <c r="E10921" s="227">
        <v>43190</v>
      </c>
      <c r="F10921" s="228">
        <v>0</v>
      </c>
      <c r="G10921" s="229">
        <v>0</v>
      </c>
    </row>
    <row r="10922" spans="1:7" x14ac:dyDescent="0.25">
      <c r="A10922" s="160" t="s">
        <v>12454</v>
      </c>
      <c r="B10922" s="160" t="s">
        <v>12458</v>
      </c>
      <c r="E10922" s="227">
        <v>43220</v>
      </c>
      <c r="F10922" s="228">
        <v>0</v>
      </c>
      <c r="G10922" s="229">
        <v>0</v>
      </c>
    </row>
    <row r="10923" spans="1:7" x14ac:dyDescent="0.25">
      <c r="A10923" s="160" t="s">
        <v>12454</v>
      </c>
      <c r="B10923" s="160" t="s">
        <v>12459</v>
      </c>
      <c r="E10923" s="227">
        <v>43251</v>
      </c>
      <c r="F10923" s="228">
        <v>0</v>
      </c>
      <c r="G10923" s="229">
        <v>0</v>
      </c>
    </row>
    <row r="10924" spans="1:7" x14ac:dyDescent="0.25">
      <c r="A10924" s="160" t="s">
        <v>12454</v>
      </c>
      <c r="B10924" s="160" t="s">
        <v>12460</v>
      </c>
      <c r="E10924" s="227">
        <v>43281</v>
      </c>
      <c r="F10924" s="228">
        <v>0</v>
      </c>
      <c r="G10924" s="229">
        <v>0</v>
      </c>
    </row>
    <row r="10925" spans="1:7" x14ac:dyDescent="0.25">
      <c r="A10925" s="160" t="s">
        <v>12454</v>
      </c>
      <c r="B10925" s="160" t="s">
        <v>12461</v>
      </c>
      <c r="E10925" s="227">
        <v>43312</v>
      </c>
      <c r="F10925" s="228">
        <v>0</v>
      </c>
      <c r="G10925" s="229">
        <v>0</v>
      </c>
    </row>
    <row r="10926" spans="1:7" x14ac:dyDescent="0.25">
      <c r="A10926" s="160" t="s">
        <v>12454</v>
      </c>
      <c r="B10926" s="160" t="s">
        <v>12462</v>
      </c>
      <c r="E10926" s="227">
        <v>43343</v>
      </c>
      <c r="F10926" s="228">
        <v>0</v>
      </c>
      <c r="G10926" s="229">
        <v>0</v>
      </c>
    </row>
    <row r="10927" spans="1:7" x14ac:dyDescent="0.25">
      <c r="A10927" s="160" t="s">
        <v>12454</v>
      </c>
      <c r="B10927" s="160" t="s">
        <v>12463</v>
      </c>
      <c r="E10927" s="227">
        <v>43373</v>
      </c>
      <c r="F10927" s="228">
        <v>0</v>
      </c>
      <c r="G10927" s="229">
        <v>0</v>
      </c>
    </row>
    <row r="10928" spans="1:7" x14ac:dyDescent="0.25">
      <c r="A10928" s="160" t="s">
        <v>12454</v>
      </c>
      <c r="B10928" s="160" t="s">
        <v>12464</v>
      </c>
      <c r="E10928" s="227">
        <v>43404</v>
      </c>
      <c r="F10928" s="228">
        <v>0</v>
      </c>
      <c r="G10928" s="229">
        <v>0</v>
      </c>
    </row>
    <row r="10929" spans="1:7" x14ac:dyDescent="0.25">
      <c r="A10929" s="160" t="s">
        <v>12454</v>
      </c>
      <c r="B10929" s="160" t="s">
        <v>12465</v>
      </c>
      <c r="E10929" s="227">
        <v>43434</v>
      </c>
      <c r="F10929" s="228">
        <v>0</v>
      </c>
      <c r="G10929" s="229">
        <v>0</v>
      </c>
    </row>
    <row r="10930" spans="1:7" x14ac:dyDescent="0.25">
      <c r="A10930" s="160" t="s">
        <v>12454</v>
      </c>
      <c r="B10930" s="160" t="s">
        <v>12466</v>
      </c>
      <c r="E10930" s="227">
        <v>43465</v>
      </c>
      <c r="F10930" s="228">
        <v>0</v>
      </c>
      <c r="G10930" s="229">
        <v>0</v>
      </c>
    </row>
    <row r="10931" spans="1:7" x14ac:dyDescent="0.25">
      <c r="A10931" s="160" t="s">
        <v>12467</v>
      </c>
      <c r="B10931" s="160" t="s">
        <v>12468</v>
      </c>
      <c r="E10931" s="227">
        <v>43131</v>
      </c>
      <c r="F10931" s="228">
        <v>13707.25</v>
      </c>
      <c r="G10931" s="229">
        <v>6.4299999999999996E-2</v>
      </c>
    </row>
    <row r="10932" spans="1:7" x14ac:dyDescent="0.25">
      <c r="A10932" s="160" t="s">
        <v>12467</v>
      </c>
      <c r="B10932" s="160" t="s">
        <v>12469</v>
      </c>
      <c r="E10932" s="227">
        <v>43159</v>
      </c>
      <c r="F10932" s="228">
        <v>13707.25</v>
      </c>
      <c r="G10932" s="229">
        <v>6.4299999999999996E-2</v>
      </c>
    </row>
    <row r="10933" spans="1:7" x14ac:dyDescent="0.25">
      <c r="A10933" s="160" t="s">
        <v>12467</v>
      </c>
      <c r="B10933" s="160" t="s">
        <v>12470</v>
      </c>
      <c r="E10933" s="227">
        <v>43190</v>
      </c>
      <c r="F10933" s="228">
        <v>13707.25</v>
      </c>
      <c r="G10933" s="229">
        <v>6.4299999999999996E-2</v>
      </c>
    </row>
    <row r="10934" spans="1:7" x14ac:dyDescent="0.25">
      <c r="A10934" s="160" t="s">
        <v>12467</v>
      </c>
      <c r="B10934" s="160" t="s">
        <v>12471</v>
      </c>
      <c r="E10934" s="227">
        <v>43220</v>
      </c>
      <c r="F10934" s="228">
        <v>13707.25</v>
      </c>
      <c r="G10934" s="229">
        <v>6.4299999999999996E-2</v>
      </c>
    </row>
    <row r="10935" spans="1:7" x14ac:dyDescent="0.25">
      <c r="A10935" s="160" t="s">
        <v>12467</v>
      </c>
      <c r="B10935" s="160" t="s">
        <v>12472</v>
      </c>
      <c r="E10935" s="227">
        <v>43251</v>
      </c>
      <c r="F10935" s="228">
        <v>13707.25</v>
      </c>
      <c r="G10935" s="229">
        <v>6.4299999999999996E-2</v>
      </c>
    </row>
    <row r="10936" spans="1:7" x14ac:dyDescent="0.25">
      <c r="A10936" s="160" t="s">
        <v>12467</v>
      </c>
      <c r="B10936" s="160" t="s">
        <v>12473</v>
      </c>
      <c r="E10936" s="227">
        <v>43281</v>
      </c>
      <c r="F10936" s="228">
        <v>13707.25</v>
      </c>
      <c r="G10936" s="229">
        <v>6.4299999999999996E-2</v>
      </c>
    </row>
    <row r="10937" spans="1:7" x14ac:dyDescent="0.25">
      <c r="A10937" s="160" t="s">
        <v>12467</v>
      </c>
      <c r="B10937" s="160" t="s">
        <v>12474</v>
      </c>
      <c r="E10937" s="227">
        <v>43312</v>
      </c>
      <c r="F10937" s="228">
        <v>20413.509999999998</v>
      </c>
      <c r="G10937" s="229">
        <v>6.4299999999999996E-2</v>
      </c>
    </row>
    <row r="10938" spans="1:7" x14ac:dyDescent="0.25">
      <c r="A10938" s="160" t="s">
        <v>12467</v>
      </c>
      <c r="B10938" s="160" t="s">
        <v>12475</v>
      </c>
      <c r="E10938" s="227">
        <v>43343</v>
      </c>
      <c r="F10938" s="228">
        <v>17060.38</v>
      </c>
      <c r="G10938" s="229">
        <v>6.4299999999999996E-2</v>
      </c>
    </row>
    <row r="10939" spans="1:7" x14ac:dyDescent="0.25">
      <c r="A10939" s="160" t="s">
        <v>12467</v>
      </c>
      <c r="B10939" s="160" t="s">
        <v>12476</v>
      </c>
      <c r="E10939" s="227">
        <v>43373</v>
      </c>
      <c r="F10939" s="228">
        <v>13707.25</v>
      </c>
      <c r="G10939" s="229">
        <v>6.4299999999999996E-2</v>
      </c>
    </row>
    <row r="10940" spans="1:7" x14ac:dyDescent="0.25">
      <c r="A10940" s="160" t="s">
        <v>12467</v>
      </c>
      <c r="B10940" s="160" t="s">
        <v>12477</v>
      </c>
      <c r="E10940" s="227">
        <v>43404</v>
      </c>
      <c r="F10940" s="228">
        <v>13707.25</v>
      </c>
      <c r="G10940" s="229">
        <v>6.4299999999999996E-2</v>
      </c>
    </row>
    <row r="10941" spans="1:7" x14ac:dyDescent="0.25">
      <c r="A10941" s="160" t="s">
        <v>12467</v>
      </c>
      <c r="B10941" s="160" t="s">
        <v>12478</v>
      </c>
      <c r="E10941" s="227">
        <v>43434</v>
      </c>
      <c r="F10941" s="228">
        <v>18173.349999999999</v>
      </c>
      <c r="G10941" s="229">
        <v>6.4299999999999996E-2</v>
      </c>
    </row>
    <row r="10942" spans="1:7" x14ac:dyDescent="0.25">
      <c r="A10942" s="160" t="s">
        <v>12467</v>
      </c>
      <c r="B10942" s="160" t="s">
        <v>12479</v>
      </c>
      <c r="E10942" s="227">
        <v>43465</v>
      </c>
      <c r="F10942" s="228">
        <v>22639.45</v>
      </c>
      <c r="G10942" s="229">
        <v>6.4299999999999996E-2</v>
      </c>
    </row>
    <row r="10943" spans="1:7" x14ac:dyDescent="0.25">
      <c r="A10943" s="160" t="s">
        <v>12480</v>
      </c>
      <c r="B10943" s="160" t="s">
        <v>12481</v>
      </c>
      <c r="E10943" s="227">
        <v>43131</v>
      </c>
      <c r="F10943" s="228">
        <v>34840.89</v>
      </c>
      <c r="G10943" s="229" t="s">
        <v>632</v>
      </c>
    </row>
    <row r="10944" spans="1:7" x14ac:dyDescent="0.25">
      <c r="A10944" s="160" t="s">
        <v>12480</v>
      </c>
      <c r="B10944" s="160" t="s">
        <v>12482</v>
      </c>
      <c r="E10944" s="227">
        <v>43159</v>
      </c>
      <c r="F10944" s="228">
        <v>34260.21</v>
      </c>
      <c r="G10944" s="229" t="s">
        <v>632</v>
      </c>
    </row>
    <row r="10945" spans="1:7" x14ac:dyDescent="0.25">
      <c r="A10945" s="160" t="s">
        <v>12480</v>
      </c>
      <c r="B10945" s="160" t="s">
        <v>12483</v>
      </c>
      <c r="E10945" s="227">
        <v>43190</v>
      </c>
      <c r="F10945" s="228">
        <v>33679.53</v>
      </c>
      <c r="G10945" s="229" t="s">
        <v>632</v>
      </c>
    </row>
    <row r="10946" spans="1:7" x14ac:dyDescent="0.25">
      <c r="A10946" s="160" t="s">
        <v>12480</v>
      </c>
      <c r="B10946" s="160" t="s">
        <v>12484</v>
      </c>
      <c r="E10946" s="227">
        <v>43220</v>
      </c>
      <c r="F10946" s="228">
        <v>33098.85</v>
      </c>
      <c r="G10946" s="229" t="s">
        <v>632</v>
      </c>
    </row>
    <row r="10947" spans="1:7" x14ac:dyDescent="0.25">
      <c r="A10947" s="160" t="s">
        <v>12480</v>
      </c>
      <c r="B10947" s="160" t="s">
        <v>12485</v>
      </c>
      <c r="E10947" s="227">
        <v>43251</v>
      </c>
      <c r="F10947" s="228">
        <v>32518.17</v>
      </c>
      <c r="G10947" s="229" t="s">
        <v>632</v>
      </c>
    </row>
    <row r="10948" spans="1:7" x14ac:dyDescent="0.25">
      <c r="A10948" s="160" t="s">
        <v>12480</v>
      </c>
      <c r="B10948" s="160" t="s">
        <v>12486</v>
      </c>
      <c r="E10948" s="227">
        <v>43281</v>
      </c>
      <c r="F10948" s="228">
        <v>31937.49</v>
      </c>
      <c r="G10948" s="229" t="s">
        <v>632</v>
      </c>
    </row>
    <row r="10949" spans="1:7" x14ac:dyDescent="0.25">
      <c r="A10949" s="160" t="s">
        <v>12480</v>
      </c>
      <c r="B10949" s="160" t="s">
        <v>12487</v>
      </c>
      <c r="E10949" s="227">
        <v>43312</v>
      </c>
      <c r="F10949" s="228">
        <v>0</v>
      </c>
      <c r="G10949" s="229" t="s">
        <v>632</v>
      </c>
    </row>
    <row r="10950" spans="1:7" x14ac:dyDescent="0.25">
      <c r="A10950" s="160" t="s">
        <v>12480</v>
      </c>
      <c r="B10950" s="160" t="s">
        <v>12488</v>
      </c>
      <c r="E10950" s="227">
        <v>43343</v>
      </c>
      <c r="F10950" s="228">
        <v>0</v>
      </c>
      <c r="G10950" s="229" t="s">
        <v>632</v>
      </c>
    </row>
    <row r="10951" spans="1:7" x14ac:dyDescent="0.25">
      <c r="A10951" s="160" t="s">
        <v>12480</v>
      </c>
      <c r="B10951" s="160" t="s">
        <v>12489</v>
      </c>
      <c r="E10951" s="227">
        <v>43373</v>
      </c>
      <c r="F10951" s="228">
        <v>0</v>
      </c>
      <c r="G10951" s="229" t="s">
        <v>632</v>
      </c>
    </row>
    <row r="10952" spans="1:7" x14ac:dyDescent="0.25">
      <c r="A10952" s="160" t="s">
        <v>12480</v>
      </c>
      <c r="B10952" s="160" t="s">
        <v>12490</v>
      </c>
      <c r="E10952" s="227">
        <v>43404</v>
      </c>
      <c r="F10952" s="228">
        <v>0</v>
      </c>
      <c r="G10952" s="229" t="s">
        <v>632</v>
      </c>
    </row>
    <row r="10953" spans="1:7" x14ac:dyDescent="0.25">
      <c r="A10953" s="160" t="s">
        <v>12480</v>
      </c>
      <c r="B10953" s="160" t="s">
        <v>12491</v>
      </c>
      <c r="E10953" s="227">
        <v>43434</v>
      </c>
      <c r="F10953" s="228">
        <v>0</v>
      </c>
      <c r="G10953" s="229" t="s">
        <v>632</v>
      </c>
    </row>
    <row r="10954" spans="1:7" x14ac:dyDescent="0.25">
      <c r="A10954" s="160" t="s">
        <v>12480</v>
      </c>
      <c r="B10954" s="160" t="s">
        <v>12492</v>
      </c>
      <c r="E10954" s="227">
        <v>43465</v>
      </c>
      <c r="F10954" s="228">
        <v>0</v>
      </c>
      <c r="G10954" s="229" t="s">
        <v>632</v>
      </c>
    </row>
    <row r="10955" spans="1:7" x14ac:dyDescent="0.25">
      <c r="A10955" s="160" t="s">
        <v>12493</v>
      </c>
      <c r="B10955" s="160" t="s">
        <v>12494</v>
      </c>
      <c r="E10955" s="227">
        <v>43131</v>
      </c>
      <c r="F10955" s="228">
        <v>2288447.3199999998</v>
      </c>
      <c r="G10955" s="229">
        <v>6.6699999999999995E-2</v>
      </c>
    </row>
    <row r="10956" spans="1:7" x14ac:dyDescent="0.25">
      <c r="A10956" s="160" t="s">
        <v>12493</v>
      </c>
      <c r="B10956" s="160" t="s">
        <v>12495</v>
      </c>
      <c r="E10956" s="227">
        <v>43159</v>
      </c>
      <c r="F10956" s="228">
        <v>2256875.77</v>
      </c>
      <c r="G10956" s="229">
        <v>6.6699999999999995E-2</v>
      </c>
    </row>
    <row r="10957" spans="1:7" x14ac:dyDescent="0.25">
      <c r="A10957" s="160" t="s">
        <v>12493</v>
      </c>
      <c r="B10957" s="160" t="s">
        <v>12496</v>
      </c>
      <c r="E10957" s="227">
        <v>43190</v>
      </c>
      <c r="F10957" s="228">
        <v>2225441.62</v>
      </c>
      <c r="G10957" s="229">
        <v>6.6699999999999995E-2</v>
      </c>
    </row>
    <row r="10958" spans="1:7" x14ac:dyDescent="0.25">
      <c r="A10958" s="160" t="s">
        <v>12493</v>
      </c>
      <c r="B10958" s="160" t="s">
        <v>12497</v>
      </c>
      <c r="E10958" s="227">
        <v>43220</v>
      </c>
      <c r="F10958" s="228">
        <v>2225441.62</v>
      </c>
      <c r="G10958" s="229">
        <v>6.6699999999999995E-2</v>
      </c>
    </row>
    <row r="10959" spans="1:7" x14ac:dyDescent="0.25">
      <c r="A10959" s="160" t="s">
        <v>12493</v>
      </c>
      <c r="B10959" s="160" t="s">
        <v>12498</v>
      </c>
      <c r="E10959" s="227">
        <v>43251</v>
      </c>
      <c r="F10959" s="228">
        <v>3149391.18</v>
      </c>
      <c r="G10959" s="229">
        <v>6.6699999999999995E-2</v>
      </c>
    </row>
    <row r="10960" spans="1:7" x14ac:dyDescent="0.25">
      <c r="A10960" s="160" t="s">
        <v>12493</v>
      </c>
      <c r="B10960" s="160" t="s">
        <v>12499</v>
      </c>
      <c r="E10960" s="227">
        <v>43281</v>
      </c>
      <c r="F10960" s="228">
        <v>3727646.36</v>
      </c>
      <c r="G10960" s="229">
        <v>6.6699999999999995E-2</v>
      </c>
    </row>
    <row r="10961" spans="1:7" x14ac:dyDescent="0.25">
      <c r="A10961" s="160" t="s">
        <v>12493</v>
      </c>
      <c r="B10961" s="160" t="s">
        <v>12500</v>
      </c>
      <c r="E10961" s="227">
        <v>43312</v>
      </c>
      <c r="F10961" s="228">
        <v>3497741.83</v>
      </c>
      <c r="G10961" s="229">
        <v>6.6699999999999995E-2</v>
      </c>
    </row>
    <row r="10962" spans="1:7" x14ac:dyDescent="0.25">
      <c r="A10962" s="160" t="s">
        <v>12493</v>
      </c>
      <c r="B10962" s="160" t="s">
        <v>12501</v>
      </c>
      <c r="E10962" s="227">
        <v>43343</v>
      </c>
      <c r="F10962" s="228">
        <v>3497741.83</v>
      </c>
      <c r="G10962" s="229">
        <v>6.6699999999999995E-2</v>
      </c>
    </row>
    <row r="10963" spans="1:7" x14ac:dyDescent="0.25">
      <c r="A10963" s="160" t="s">
        <v>12493</v>
      </c>
      <c r="B10963" s="160" t="s">
        <v>12502</v>
      </c>
      <c r="E10963" s="227">
        <v>43373</v>
      </c>
      <c r="F10963" s="228">
        <v>3585713.79</v>
      </c>
      <c r="G10963" s="229">
        <v>6.6699999999999995E-2</v>
      </c>
    </row>
    <row r="10964" spans="1:7" x14ac:dyDescent="0.25">
      <c r="A10964" s="160" t="s">
        <v>12493</v>
      </c>
      <c r="B10964" s="160" t="s">
        <v>12503</v>
      </c>
      <c r="E10964" s="227">
        <v>43404</v>
      </c>
      <c r="F10964" s="228">
        <v>3691782.23</v>
      </c>
      <c r="G10964" s="229">
        <v>6.6699999999999995E-2</v>
      </c>
    </row>
    <row r="10965" spans="1:7" x14ac:dyDescent="0.25">
      <c r="A10965" s="160" t="s">
        <v>12493</v>
      </c>
      <c r="B10965" s="160" t="s">
        <v>12504</v>
      </c>
      <c r="E10965" s="227">
        <v>43434</v>
      </c>
      <c r="F10965" s="228">
        <v>3719761.6</v>
      </c>
      <c r="G10965" s="229">
        <v>6.6699999999999995E-2</v>
      </c>
    </row>
    <row r="10966" spans="1:7" x14ac:dyDescent="0.25">
      <c r="A10966" s="160" t="s">
        <v>12493</v>
      </c>
      <c r="B10966" s="160" t="s">
        <v>12505</v>
      </c>
      <c r="E10966" s="227">
        <v>43465</v>
      </c>
      <c r="F10966" s="228">
        <v>3678715.47</v>
      </c>
      <c r="G10966" s="229">
        <v>6.6699999999999995E-2</v>
      </c>
    </row>
    <row r="10967" spans="1:7" x14ac:dyDescent="0.25">
      <c r="A10967" s="160" t="s">
        <v>12506</v>
      </c>
      <c r="B10967" s="160" t="s">
        <v>12507</v>
      </c>
      <c r="E10967" s="227">
        <v>43131</v>
      </c>
      <c r="F10967" s="228">
        <v>1252979.82</v>
      </c>
      <c r="G10967" s="229" t="s">
        <v>632</v>
      </c>
    </row>
    <row r="10968" spans="1:7" x14ac:dyDescent="0.25">
      <c r="A10968" s="160" t="s">
        <v>12506</v>
      </c>
      <c r="B10968" s="160" t="s">
        <v>12508</v>
      </c>
      <c r="E10968" s="227">
        <v>43159</v>
      </c>
      <c r="F10968" s="228">
        <v>1232096.82</v>
      </c>
      <c r="G10968" s="229" t="s">
        <v>632</v>
      </c>
    </row>
    <row r="10969" spans="1:7" x14ac:dyDescent="0.25">
      <c r="A10969" s="160" t="s">
        <v>12506</v>
      </c>
      <c r="B10969" s="160" t="s">
        <v>12509</v>
      </c>
      <c r="E10969" s="227">
        <v>43190</v>
      </c>
      <c r="F10969" s="228">
        <v>1211213.82</v>
      </c>
      <c r="G10969" s="229" t="s">
        <v>632</v>
      </c>
    </row>
    <row r="10970" spans="1:7" x14ac:dyDescent="0.25">
      <c r="A10970" s="160" t="s">
        <v>12506</v>
      </c>
      <c r="B10970" s="160" t="s">
        <v>12510</v>
      </c>
      <c r="E10970" s="227">
        <v>43220</v>
      </c>
      <c r="F10970" s="228">
        <v>1190330.82</v>
      </c>
      <c r="G10970" s="229" t="s">
        <v>632</v>
      </c>
    </row>
    <row r="10971" spans="1:7" x14ac:dyDescent="0.25">
      <c r="A10971" s="160" t="s">
        <v>12506</v>
      </c>
      <c r="B10971" s="160" t="s">
        <v>12511</v>
      </c>
      <c r="E10971" s="227">
        <v>43251</v>
      </c>
      <c r="F10971" s="228">
        <v>1169447.82</v>
      </c>
      <c r="G10971" s="229" t="s">
        <v>632</v>
      </c>
    </row>
    <row r="10972" spans="1:7" x14ac:dyDescent="0.25">
      <c r="A10972" s="160" t="s">
        <v>12506</v>
      </c>
      <c r="B10972" s="160" t="s">
        <v>12512</v>
      </c>
      <c r="E10972" s="227">
        <v>43281</v>
      </c>
      <c r="F10972" s="228">
        <v>1148564.82</v>
      </c>
      <c r="G10972" s="229" t="s">
        <v>632</v>
      </c>
    </row>
    <row r="10973" spans="1:7" x14ac:dyDescent="0.25">
      <c r="A10973" s="160" t="s">
        <v>12506</v>
      </c>
      <c r="B10973" s="160" t="s">
        <v>12513</v>
      </c>
      <c r="E10973" s="227">
        <v>43312</v>
      </c>
      <c r="F10973" s="228">
        <v>-0.01</v>
      </c>
      <c r="G10973" s="229" t="s">
        <v>632</v>
      </c>
    </row>
    <row r="10974" spans="1:7" x14ac:dyDescent="0.25">
      <c r="A10974" s="160" t="s">
        <v>12506</v>
      </c>
      <c r="B10974" s="160" t="s">
        <v>12514</v>
      </c>
      <c r="E10974" s="227">
        <v>43343</v>
      </c>
      <c r="F10974" s="228">
        <v>-0.01</v>
      </c>
      <c r="G10974" s="229" t="s">
        <v>632</v>
      </c>
    </row>
    <row r="10975" spans="1:7" x14ac:dyDescent="0.25">
      <c r="A10975" s="160" t="s">
        <v>12506</v>
      </c>
      <c r="B10975" s="160" t="s">
        <v>12515</v>
      </c>
      <c r="E10975" s="227">
        <v>43373</v>
      </c>
      <c r="F10975" s="228">
        <v>-0.01</v>
      </c>
      <c r="G10975" s="229" t="s">
        <v>632</v>
      </c>
    </row>
    <row r="10976" spans="1:7" x14ac:dyDescent="0.25">
      <c r="A10976" s="160" t="s">
        <v>12506</v>
      </c>
      <c r="B10976" s="160" t="s">
        <v>12516</v>
      </c>
      <c r="E10976" s="227">
        <v>43404</v>
      </c>
      <c r="F10976" s="228">
        <v>-0.01</v>
      </c>
      <c r="G10976" s="229" t="s">
        <v>632</v>
      </c>
    </row>
    <row r="10977" spans="1:7" x14ac:dyDescent="0.25">
      <c r="A10977" s="160" t="s">
        <v>12506</v>
      </c>
      <c r="B10977" s="160" t="s">
        <v>12517</v>
      </c>
      <c r="E10977" s="227">
        <v>43434</v>
      </c>
      <c r="F10977" s="228">
        <v>-0.01</v>
      </c>
      <c r="G10977" s="229" t="s">
        <v>632</v>
      </c>
    </row>
    <row r="10978" spans="1:7" x14ac:dyDescent="0.25">
      <c r="A10978" s="160" t="s">
        <v>12506</v>
      </c>
      <c r="B10978" s="160" t="s">
        <v>12518</v>
      </c>
      <c r="E10978" s="227">
        <v>43465</v>
      </c>
      <c r="F10978" s="228">
        <v>-0.01</v>
      </c>
      <c r="G10978" s="229" t="s">
        <v>632</v>
      </c>
    </row>
    <row r="10979" spans="1:7" x14ac:dyDescent="0.25">
      <c r="A10979" s="160" t="s">
        <v>12519</v>
      </c>
      <c r="B10979" s="160" t="s">
        <v>12520</v>
      </c>
      <c r="E10979" s="227">
        <v>43131</v>
      </c>
      <c r="F10979" s="228">
        <v>0</v>
      </c>
      <c r="G10979" s="229">
        <v>0</v>
      </c>
    </row>
    <row r="10980" spans="1:7" x14ac:dyDescent="0.25">
      <c r="A10980" s="160" t="s">
        <v>12519</v>
      </c>
      <c r="B10980" s="160" t="s">
        <v>12521</v>
      </c>
      <c r="E10980" s="227">
        <v>43159</v>
      </c>
      <c r="F10980" s="228">
        <v>0</v>
      </c>
      <c r="G10980" s="229">
        <v>0</v>
      </c>
    </row>
    <row r="10981" spans="1:7" x14ac:dyDescent="0.25">
      <c r="A10981" s="160" t="s">
        <v>12519</v>
      </c>
      <c r="B10981" s="160" t="s">
        <v>12522</v>
      </c>
      <c r="E10981" s="227">
        <v>43190</v>
      </c>
      <c r="F10981" s="228">
        <v>0</v>
      </c>
      <c r="G10981" s="229">
        <v>0</v>
      </c>
    </row>
    <row r="10982" spans="1:7" x14ac:dyDescent="0.25">
      <c r="A10982" s="160" t="s">
        <v>12519</v>
      </c>
      <c r="B10982" s="160" t="s">
        <v>12523</v>
      </c>
      <c r="E10982" s="227">
        <v>43220</v>
      </c>
      <c r="F10982" s="228">
        <v>0</v>
      </c>
      <c r="G10982" s="229">
        <v>0</v>
      </c>
    </row>
    <row r="10983" spans="1:7" x14ac:dyDescent="0.25">
      <c r="A10983" s="160" t="s">
        <v>12519</v>
      </c>
      <c r="B10983" s="160" t="s">
        <v>12524</v>
      </c>
      <c r="E10983" s="227">
        <v>43251</v>
      </c>
      <c r="F10983" s="228">
        <v>0</v>
      </c>
      <c r="G10983" s="229">
        <v>0</v>
      </c>
    </row>
    <row r="10984" spans="1:7" x14ac:dyDescent="0.25">
      <c r="A10984" s="160" t="s">
        <v>12519</v>
      </c>
      <c r="B10984" s="160" t="s">
        <v>12525</v>
      </c>
      <c r="E10984" s="227">
        <v>43281</v>
      </c>
      <c r="F10984" s="228">
        <v>0</v>
      </c>
      <c r="G10984" s="229">
        <v>0</v>
      </c>
    </row>
    <row r="10985" spans="1:7" x14ac:dyDescent="0.25">
      <c r="A10985" s="160" t="s">
        <v>12519</v>
      </c>
      <c r="B10985" s="160" t="s">
        <v>12526</v>
      </c>
      <c r="E10985" s="227">
        <v>43312</v>
      </c>
      <c r="F10985" s="228">
        <v>0</v>
      </c>
      <c r="G10985" s="229">
        <v>0</v>
      </c>
    </row>
    <row r="10986" spans="1:7" x14ac:dyDescent="0.25">
      <c r="A10986" s="160" t="s">
        <v>12519</v>
      </c>
      <c r="B10986" s="160" t="s">
        <v>12527</v>
      </c>
      <c r="E10986" s="227">
        <v>43343</v>
      </c>
      <c r="F10986" s="228">
        <v>0</v>
      </c>
      <c r="G10986" s="229">
        <v>0</v>
      </c>
    </row>
    <row r="10987" spans="1:7" x14ac:dyDescent="0.25">
      <c r="A10987" s="160" t="s">
        <v>12519</v>
      </c>
      <c r="B10987" s="160" t="s">
        <v>12528</v>
      </c>
      <c r="E10987" s="227">
        <v>43373</v>
      </c>
      <c r="F10987" s="228">
        <v>0</v>
      </c>
      <c r="G10987" s="229">
        <v>0</v>
      </c>
    </row>
    <row r="10988" spans="1:7" x14ac:dyDescent="0.25">
      <c r="A10988" s="160" t="s">
        <v>12519</v>
      </c>
      <c r="B10988" s="160" t="s">
        <v>12529</v>
      </c>
      <c r="E10988" s="227">
        <v>43404</v>
      </c>
      <c r="F10988" s="228">
        <v>0</v>
      </c>
      <c r="G10988" s="229">
        <v>0</v>
      </c>
    </row>
    <row r="10989" spans="1:7" x14ac:dyDescent="0.25">
      <c r="A10989" s="160" t="s">
        <v>12519</v>
      </c>
      <c r="B10989" s="160" t="s">
        <v>12530</v>
      </c>
      <c r="E10989" s="227">
        <v>43434</v>
      </c>
      <c r="F10989" s="228">
        <v>0</v>
      </c>
      <c r="G10989" s="229">
        <v>0</v>
      </c>
    </row>
    <row r="10990" spans="1:7" x14ac:dyDescent="0.25">
      <c r="A10990" s="160" t="s">
        <v>12519</v>
      </c>
      <c r="B10990" s="160" t="s">
        <v>12531</v>
      </c>
      <c r="E10990" s="227">
        <v>43465</v>
      </c>
      <c r="F10990" s="228">
        <v>0</v>
      </c>
      <c r="G10990" s="229">
        <v>0</v>
      </c>
    </row>
    <row r="10991" spans="1:7" x14ac:dyDescent="0.25">
      <c r="A10991" s="160" t="s">
        <v>12532</v>
      </c>
      <c r="B10991" s="160" t="s">
        <v>12533</v>
      </c>
      <c r="E10991" s="227">
        <v>43131</v>
      </c>
      <c r="F10991" s="228">
        <v>0</v>
      </c>
      <c r="G10991" s="229">
        <v>0</v>
      </c>
    </row>
    <row r="10992" spans="1:7" x14ac:dyDescent="0.25">
      <c r="A10992" s="160" t="s">
        <v>12532</v>
      </c>
      <c r="B10992" s="160" t="s">
        <v>12534</v>
      </c>
      <c r="E10992" s="227">
        <v>43159</v>
      </c>
      <c r="F10992" s="228">
        <v>0</v>
      </c>
      <c r="G10992" s="229">
        <v>0</v>
      </c>
    </row>
    <row r="10993" spans="1:7" x14ac:dyDescent="0.25">
      <c r="A10993" s="160" t="s">
        <v>12532</v>
      </c>
      <c r="B10993" s="160" t="s">
        <v>12535</v>
      </c>
      <c r="E10993" s="227">
        <v>43190</v>
      </c>
      <c r="F10993" s="228">
        <v>0</v>
      </c>
      <c r="G10993" s="229">
        <v>0</v>
      </c>
    </row>
    <row r="10994" spans="1:7" x14ac:dyDescent="0.25">
      <c r="A10994" s="160" t="s">
        <v>12532</v>
      </c>
      <c r="B10994" s="160" t="s">
        <v>12536</v>
      </c>
      <c r="E10994" s="227">
        <v>43220</v>
      </c>
      <c r="F10994" s="228">
        <v>0</v>
      </c>
      <c r="G10994" s="229">
        <v>0</v>
      </c>
    </row>
    <row r="10995" spans="1:7" x14ac:dyDescent="0.25">
      <c r="A10995" s="160" t="s">
        <v>12532</v>
      </c>
      <c r="B10995" s="160" t="s">
        <v>12537</v>
      </c>
      <c r="E10995" s="227">
        <v>43251</v>
      </c>
      <c r="F10995" s="228">
        <v>0</v>
      </c>
      <c r="G10995" s="229">
        <v>0</v>
      </c>
    </row>
    <row r="10996" spans="1:7" x14ac:dyDescent="0.25">
      <c r="A10996" s="160" t="s">
        <v>12532</v>
      </c>
      <c r="B10996" s="160" t="s">
        <v>12538</v>
      </c>
      <c r="E10996" s="227">
        <v>43281</v>
      </c>
      <c r="F10996" s="228">
        <v>0</v>
      </c>
      <c r="G10996" s="229">
        <v>0</v>
      </c>
    </row>
    <row r="10997" spans="1:7" x14ac:dyDescent="0.25">
      <c r="A10997" s="160" t="s">
        <v>12532</v>
      </c>
      <c r="B10997" s="160" t="s">
        <v>12539</v>
      </c>
      <c r="E10997" s="227">
        <v>43312</v>
      </c>
      <c r="F10997" s="228">
        <v>0</v>
      </c>
      <c r="G10997" s="229">
        <v>0</v>
      </c>
    </row>
    <row r="10998" spans="1:7" x14ac:dyDescent="0.25">
      <c r="A10998" s="160" t="s">
        <v>12532</v>
      </c>
      <c r="B10998" s="160" t="s">
        <v>12540</v>
      </c>
      <c r="E10998" s="227">
        <v>43343</v>
      </c>
      <c r="F10998" s="228">
        <v>0</v>
      </c>
      <c r="G10998" s="229">
        <v>0</v>
      </c>
    </row>
    <row r="10999" spans="1:7" x14ac:dyDescent="0.25">
      <c r="A10999" s="160" t="s">
        <v>12532</v>
      </c>
      <c r="B10999" s="160" t="s">
        <v>12541</v>
      </c>
      <c r="E10999" s="227">
        <v>43373</v>
      </c>
      <c r="F10999" s="228">
        <v>0</v>
      </c>
      <c r="G10999" s="229">
        <v>0</v>
      </c>
    </row>
    <row r="11000" spans="1:7" x14ac:dyDescent="0.25">
      <c r="A11000" s="160" t="s">
        <v>12532</v>
      </c>
      <c r="B11000" s="160" t="s">
        <v>12542</v>
      </c>
      <c r="E11000" s="227">
        <v>43404</v>
      </c>
      <c r="F11000" s="228">
        <v>0</v>
      </c>
      <c r="G11000" s="229">
        <v>0</v>
      </c>
    </row>
    <row r="11001" spans="1:7" x14ac:dyDescent="0.25">
      <c r="A11001" s="160" t="s">
        <v>12532</v>
      </c>
      <c r="B11001" s="160" t="s">
        <v>12543</v>
      </c>
      <c r="E11001" s="227">
        <v>43434</v>
      </c>
      <c r="F11001" s="228">
        <v>0</v>
      </c>
      <c r="G11001" s="229">
        <v>0</v>
      </c>
    </row>
    <row r="11002" spans="1:7" x14ac:dyDescent="0.25">
      <c r="A11002" s="160" t="s">
        <v>12532</v>
      </c>
      <c r="B11002" s="160" t="s">
        <v>12544</v>
      </c>
      <c r="E11002" s="227">
        <v>43465</v>
      </c>
      <c r="F11002" s="228">
        <v>0</v>
      </c>
      <c r="G11002" s="229">
        <v>0</v>
      </c>
    </row>
    <row r="11003" spans="1:7" x14ac:dyDescent="0.25">
      <c r="A11003" s="160" t="s">
        <v>12545</v>
      </c>
      <c r="B11003" s="160" t="s">
        <v>12546</v>
      </c>
      <c r="E11003" s="227">
        <v>43131</v>
      </c>
      <c r="F11003" s="228">
        <v>143333.20000000001</v>
      </c>
      <c r="G11003" s="229">
        <v>6.6699999999999995E-2</v>
      </c>
    </row>
    <row r="11004" spans="1:7" x14ac:dyDescent="0.25">
      <c r="A11004" s="160" t="s">
        <v>12545</v>
      </c>
      <c r="B11004" s="160" t="s">
        <v>12547</v>
      </c>
      <c r="E11004" s="227">
        <v>43159</v>
      </c>
      <c r="F11004" s="228">
        <v>143333.20000000001</v>
      </c>
      <c r="G11004" s="229">
        <v>6.6699999999999995E-2</v>
      </c>
    </row>
    <row r="11005" spans="1:7" x14ac:dyDescent="0.25">
      <c r="A11005" s="160" t="s">
        <v>12545</v>
      </c>
      <c r="B11005" s="160" t="s">
        <v>12548</v>
      </c>
      <c r="E11005" s="227">
        <v>43190</v>
      </c>
      <c r="F11005" s="228">
        <v>143333.20000000001</v>
      </c>
      <c r="G11005" s="229">
        <v>6.6699999999999995E-2</v>
      </c>
    </row>
    <row r="11006" spans="1:7" x14ac:dyDescent="0.25">
      <c r="A11006" s="160" t="s">
        <v>12545</v>
      </c>
      <c r="B11006" s="160" t="s">
        <v>12549</v>
      </c>
      <c r="E11006" s="227">
        <v>43220</v>
      </c>
      <c r="F11006" s="228">
        <v>143333.20000000001</v>
      </c>
      <c r="G11006" s="229">
        <v>6.6699999999999995E-2</v>
      </c>
    </row>
    <row r="11007" spans="1:7" x14ac:dyDescent="0.25">
      <c r="A11007" s="160" t="s">
        <v>12545</v>
      </c>
      <c r="B11007" s="160" t="s">
        <v>12550</v>
      </c>
      <c r="E11007" s="227">
        <v>43251</v>
      </c>
      <c r="F11007" s="228">
        <v>143333.20000000001</v>
      </c>
      <c r="G11007" s="229">
        <v>6.6699999999999995E-2</v>
      </c>
    </row>
    <row r="11008" spans="1:7" x14ac:dyDescent="0.25">
      <c r="A11008" s="160" t="s">
        <v>12545</v>
      </c>
      <c r="B11008" s="160" t="s">
        <v>12551</v>
      </c>
      <c r="E11008" s="227">
        <v>43281</v>
      </c>
      <c r="F11008" s="228">
        <v>143333.20000000001</v>
      </c>
      <c r="G11008" s="229">
        <v>6.6699999999999995E-2</v>
      </c>
    </row>
    <row r="11009" spans="1:7" x14ac:dyDescent="0.25">
      <c r="A11009" s="160" t="s">
        <v>12545</v>
      </c>
      <c r="B11009" s="160" t="s">
        <v>12552</v>
      </c>
      <c r="E11009" s="227">
        <v>43312</v>
      </c>
      <c r="F11009" s="228">
        <v>155624.42000000001</v>
      </c>
      <c r="G11009" s="229">
        <v>6.6699999999999995E-2</v>
      </c>
    </row>
    <row r="11010" spans="1:7" x14ac:dyDescent="0.25">
      <c r="A11010" s="160" t="s">
        <v>12545</v>
      </c>
      <c r="B11010" s="160" t="s">
        <v>12553</v>
      </c>
      <c r="E11010" s="227">
        <v>43343</v>
      </c>
      <c r="F11010" s="228">
        <v>155624.42000000001</v>
      </c>
      <c r="G11010" s="229">
        <v>6.6699999999999995E-2</v>
      </c>
    </row>
    <row r="11011" spans="1:7" x14ac:dyDescent="0.25">
      <c r="A11011" s="160" t="s">
        <v>12545</v>
      </c>
      <c r="B11011" s="160" t="s">
        <v>12554</v>
      </c>
      <c r="E11011" s="227">
        <v>43373</v>
      </c>
      <c r="F11011" s="228">
        <v>155624.42000000001</v>
      </c>
      <c r="G11011" s="229">
        <v>6.6699999999999995E-2</v>
      </c>
    </row>
    <row r="11012" spans="1:7" x14ac:dyDescent="0.25">
      <c r="A11012" s="160" t="s">
        <v>12545</v>
      </c>
      <c r="B11012" s="160" t="s">
        <v>12555</v>
      </c>
      <c r="E11012" s="227">
        <v>43404</v>
      </c>
      <c r="F11012" s="228">
        <v>155624.42000000001</v>
      </c>
      <c r="G11012" s="229">
        <v>6.6699999999999995E-2</v>
      </c>
    </row>
    <row r="11013" spans="1:7" x14ac:dyDescent="0.25">
      <c r="A11013" s="160" t="s">
        <v>12545</v>
      </c>
      <c r="B11013" s="160" t="s">
        <v>12556</v>
      </c>
      <c r="E11013" s="227">
        <v>43434</v>
      </c>
      <c r="F11013" s="228">
        <v>155624.42000000001</v>
      </c>
      <c r="G11013" s="229">
        <v>6.6699999999999995E-2</v>
      </c>
    </row>
    <row r="11014" spans="1:7" x14ac:dyDescent="0.25">
      <c r="A11014" s="160" t="s">
        <v>12545</v>
      </c>
      <c r="B11014" s="160" t="s">
        <v>12557</v>
      </c>
      <c r="E11014" s="227">
        <v>43465</v>
      </c>
      <c r="F11014" s="228">
        <v>155624.42000000001</v>
      </c>
      <c r="G11014" s="229">
        <v>6.6699999999999995E-2</v>
      </c>
    </row>
    <row r="11015" spans="1:7" x14ac:dyDescent="0.25">
      <c r="A11015" s="160" t="s">
        <v>12558</v>
      </c>
      <c r="B11015" s="160" t="s">
        <v>12559</v>
      </c>
      <c r="E11015" s="227">
        <v>43131</v>
      </c>
      <c r="F11015" s="228">
        <v>28582.15</v>
      </c>
      <c r="G11015" s="229" t="s">
        <v>632</v>
      </c>
    </row>
    <row r="11016" spans="1:7" x14ac:dyDescent="0.25">
      <c r="A11016" s="160" t="s">
        <v>12558</v>
      </c>
      <c r="B11016" s="160" t="s">
        <v>12560</v>
      </c>
      <c r="E11016" s="227">
        <v>43159</v>
      </c>
      <c r="F11016" s="228">
        <v>28105.78</v>
      </c>
      <c r="G11016" s="229" t="s">
        <v>632</v>
      </c>
    </row>
    <row r="11017" spans="1:7" x14ac:dyDescent="0.25">
      <c r="A11017" s="160" t="s">
        <v>12558</v>
      </c>
      <c r="B11017" s="160" t="s">
        <v>12561</v>
      </c>
      <c r="E11017" s="227">
        <v>43190</v>
      </c>
      <c r="F11017" s="228">
        <v>27629.41</v>
      </c>
      <c r="G11017" s="229" t="s">
        <v>632</v>
      </c>
    </row>
    <row r="11018" spans="1:7" x14ac:dyDescent="0.25">
      <c r="A11018" s="160" t="s">
        <v>12558</v>
      </c>
      <c r="B11018" s="160" t="s">
        <v>12562</v>
      </c>
      <c r="E11018" s="227">
        <v>43220</v>
      </c>
      <c r="F11018" s="228">
        <v>27153.040000000001</v>
      </c>
      <c r="G11018" s="229" t="s">
        <v>632</v>
      </c>
    </row>
    <row r="11019" spans="1:7" x14ac:dyDescent="0.25">
      <c r="A11019" s="160" t="s">
        <v>12558</v>
      </c>
      <c r="B11019" s="160" t="s">
        <v>12563</v>
      </c>
      <c r="E11019" s="227">
        <v>43251</v>
      </c>
      <c r="F11019" s="228">
        <v>26676.67</v>
      </c>
      <c r="G11019" s="229" t="s">
        <v>632</v>
      </c>
    </row>
    <row r="11020" spans="1:7" x14ac:dyDescent="0.25">
      <c r="A11020" s="160" t="s">
        <v>12558</v>
      </c>
      <c r="B11020" s="160" t="s">
        <v>12564</v>
      </c>
      <c r="E11020" s="227">
        <v>43281</v>
      </c>
      <c r="F11020" s="228">
        <v>26200.3</v>
      </c>
      <c r="G11020" s="229" t="s">
        <v>632</v>
      </c>
    </row>
    <row r="11021" spans="1:7" x14ac:dyDescent="0.25">
      <c r="A11021" s="160" t="s">
        <v>12558</v>
      </c>
      <c r="B11021" s="160" t="s">
        <v>12565</v>
      </c>
      <c r="E11021" s="227">
        <v>43312</v>
      </c>
      <c r="F11021" s="228">
        <v>0</v>
      </c>
      <c r="G11021" s="229" t="s">
        <v>632</v>
      </c>
    </row>
    <row r="11022" spans="1:7" x14ac:dyDescent="0.25">
      <c r="A11022" s="160" t="s">
        <v>12558</v>
      </c>
      <c r="B11022" s="160" t="s">
        <v>12566</v>
      </c>
      <c r="E11022" s="227">
        <v>43343</v>
      </c>
      <c r="F11022" s="228">
        <v>0</v>
      </c>
      <c r="G11022" s="229" t="s">
        <v>632</v>
      </c>
    </row>
    <row r="11023" spans="1:7" x14ac:dyDescent="0.25">
      <c r="A11023" s="160" t="s">
        <v>12558</v>
      </c>
      <c r="B11023" s="160" t="s">
        <v>12567</v>
      </c>
      <c r="E11023" s="227">
        <v>43373</v>
      </c>
      <c r="F11023" s="228">
        <v>0</v>
      </c>
      <c r="G11023" s="229" t="s">
        <v>632</v>
      </c>
    </row>
    <row r="11024" spans="1:7" x14ac:dyDescent="0.25">
      <c r="A11024" s="160" t="s">
        <v>12558</v>
      </c>
      <c r="B11024" s="160" t="s">
        <v>12568</v>
      </c>
      <c r="E11024" s="227">
        <v>43404</v>
      </c>
      <c r="F11024" s="228">
        <v>0</v>
      </c>
      <c r="G11024" s="229" t="s">
        <v>632</v>
      </c>
    </row>
    <row r="11025" spans="1:7" x14ac:dyDescent="0.25">
      <c r="A11025" s="160" t="s">
        <v>12558</v>
      </c>
      <c r="B11025" s="160" t="s">
        <v>12569</v>
      </c>
      <c r="E11025" s="227">
        <v>43434</v>
      </c>
      <c r="F11025" s="228">
        <v>0</v>
      </c>
      <c r="G11025" s="229" t="s">
        <v>632</v>
      </c>
    </row>
    <row r="11026" spans="1:7" x14ac:dyDescent="0.25">
      <c r="A11026" s="160" t="s">
        <v>12558</v>
      </c>
      <c r="B11026" s="160" t="s">
        <v>12570</v>
      </c>
      <c r="E11026" s="227">
        <v>43465</v>
      </c>
      <c r="F11026" s="228">
        <v>0</v>
      </c>
      <c r="G11026" s="229" t="s">
        <v>632</v>
      </c>
    </row>
    <row r="11027" spans="1:7" x14ac:dyDescent="0.25">
      <c r="A11027" s="160" t="s">
        <v>12571</v>
      </c>
      <c r="B11027" s="160" t="s">
        <v>12572</v>
      </c>
      <c r="E11027" s="227">
        <v>43131</v>
      </c>
      <c r="F11027" s="228">
        <v>0</v>
      </c>
      <c r="G11027" s="229">
        <v>0</v>
      </c>
    </row>
    <row r="11028" spans="1:7" x14ac:dyDescent="0.25">
      <c r="A11028" s="160" t="s">
        <v>12571</v>
      </c>
      <c r="B11028" s="160" t="s">
        <v>12573</v>
      </c>
      <c r="E11028" s="227">
        <v>43159</v>
      </c>
      <c r="F11028" s="228">
        <v>0</v>
      </c>
      <c r="G11028" s="229">
        <v>0</v>
      </c>
    </row>
    <row r="11029" spans="1:7" x14ac:dyDescent="0.25">
      <c r="A11029" s="160" t="s">
        <v>12571</v>
      </c>
      <c r="B11029" s="160" t="s">
        <v>12574</v>
      </c>
      <c r="E11029" s="227">
        <v>43190</v>
      </c>
      <c r="F11029" s="228">
        <v>0</v>
      </c>
      <c r="G11029" s="229">
        <v>0</v>
      </c>
    </row>
    <row r="11030" spans="1:7" x14ac:dyDescent="0.25">
      <c r="A11030" s="160" t="s">
        <v>12571</v>
      </c>
      <c r="B11030" s="160" t="s">
        <v>12575</v>
      </c>
      <c r="E11030" s="227">
        <v>43220</v>
      </c>
      <c r="F11030" s="228">
        <v>0</v>
      </c>
      <c r="G11030" s="229">
        <v>0</v>
      </c>
    </row>
    <row r="11031" spans="1:7" x14ac:dyDescent="0.25">
      <c r="A11031" s="160" t="s">
        <v>12571</v>
      </c>
      <c r="B11031" s="160" t="s">
        <v>12576</v>
      </c>
      <c r="E11031" s="227">
        <v>43251</v>
      </c>
      <c r="F11031" s="228">
        <v>0</v>
      </c>
      <c r="G11031" s="229">
        <v>0</v>
      </c>
    </row>
    <row r="11032" spans="1:7" x14ac:dyDescent="0.25">
      <c r="A11032" s="160" t="s">
        <v>12571</v>
      </c>
      <c r="B11032" s="160" t="s">
        <v>12577</v>
      </c>
      <c r="E11032" s="227">
        <v>43281</v>
      </c>
      <c r="F11032" s="228">
        <v>0</v>
      </c>
      <c r="G11032" s="229">
        <v>0</v>
      </c>
    </row>
    <row r="11033" spans="1:7" x14ac:dyDescent="0.25">
      <c r="A11033" s="160" t="s">
        <v>12571</v>
      </c>
      <c r="B11033" s="160" t="s">
        <v>12578</v>
      </c>
      <c r="E11033" s="227">
        <v>43312</v>
      </c>
      <c r="F11033" s="228">
        <v>0</v>
      </c>
      <c r="G11033" s="229">
        <v>0</v>
      </c>
    </row>
    <row r="11034" spans="1:7" x14ac:dyDescent="0.25">
      <c r="A11034" s="160" t="s">
        <v>12571</v>
      </c>
      <c r="B11034" s="160" t="s">
        <v>12579</v>
      </c>
      <c r="E11034" s="227">
        <v>43343</v>
      </c>
      <c r="F11034" s="228">
        <v>0</v>
      </c>
      <c r="G11034" s="229">
        <v>0</v>
      </c>
    </row>
    <row r="11035" spans="1:7" x14ac:dyDescent="0.25">
      <c r="A11035" s="160" t="s">
        <v>12571</v>
      </c>
      <c r="B11035" s="160" t="s">
        <v>12580</v>
      </c>
      <c r="E11035" s="227">
        <v>43373</v>
      </c>
      <c r="F11035" s="228">
        <v>0</v>
      </c>
      <c r="G11035" s="229">
        <v>0</v>
      </c>
    </row>
    <row r="11036" spans="1:7" x14ac:dyDescent="0.25">
      <c r="A11036" s="160" t="s">
        <v>12571</v>
      </c>
      <c r="B11036" s="160" t="s">
        <v>12581</v>
      </c>
      <c r="E11036" s="227">
        <v>43404</v>
      </c>
      <c r="F11036" s="228">
        <v>0</v>
      </c>
      <c r="G11036" s="229">
        <v>0</v>
      </c>
    </row>
    <row r="11037" spans="1:7" x14ac:dyDescent="0.25">
      <c r="A11037" s="160" t="s">
        <v>12571</v>
      </c>
      <c r="B11037" s="160" t="s">
        <v>12582</v>
      </c>
      <c r="E11037" s="227">
        <v>43434</v>
      </c>
      <c r="F11037" s="228">
        <v>0</v>
      </c>
      <c r="G11037" s="229">
        <v>0</v>
      </c>
    </row>
    <row r="11038" spans="1:7" x14ac:dyDescent="0.25">
      <c r="A11038" s="160" t="s">
        <v>12571</v>
      </c>
      <c r="B11038" s="160" t="s">
        <v>12583</v>
      </c>
      <c r="E11038" s="227">
        <v>43465</v>
      </c>
      <c r="F11038" s="228">
        <v>0</v>
      </c>
      <c r="G11038" s="229">
        <v>0</v>
      </c>
    </row>
    <row r="11039" spans="1:7" x14ac:dyDescent="0.25">
      <c r="A11039" s="160" t="s">
        <v>12584</v>
      </c>
      <c r="B11039" s="160" t="s">
        <v>12585</v>
      </c>
      <c r="E11039" s="227">
        <v>43131</v>
      </c>
      <c r="F11039" s="228">
        <v>0</v>
      </c>
      <c r="G11039" s="229">
        <v>0</v>
      </c>
    </row>
    <row r="11040" spans="1:7" x14ac:dyDescent="0.25">
      <c r="A11040" s="160" t="s">
        <v>12584</v>
      </c>
      <c r="B11040" s="160" t="s">
        <v>12586</v>
      </c>
      <c r="E11040" s="227">
        <v>43159</v>
      </c>
      <c r="F11040" s="228">
        <v>0</v>
      </c>
      <c r="G11040" s="229">
        <v>0</v>
      </c>
    </row>
    <row r="11041" spans="1:7" x14ac:dyDescent="0.25">
      <c r="A11041" s="160" t="s">
        <v>12584</v>
      </c>
      <c r="B11041" s="160" t="s">
        <v>12587</v>
      </c>
      <c r="E11041" s="227">
        <v>43190</v>
      </c>
      <c r="F11041" s="228">
        <v>0</v>
      </c>
      <c r="G11041" s="229">
        <v>0</v>
      </c>
    </row>
    <row r="11042" spans="1:7" x14ac:dyDescent="0.25">
      <c r="A11042" s="160" t="s">
        <v>12584</v>
      </c>
      <c r="B11042" s="160" t="s">
        <v>12588</v>
      </c>
      <c r="E11042" s="227">
        <v>43220</v>
      </c>
      <c r="F11042" s="228">
        <v>0</v>
      </c>
      <c r="G11042" s="229">
        <v>0</v>
      </c>
    </row>
    <row r="11043" spans="1:7" x14ac:dyDescent="0.25">
      <c r="A11043" s="160" t="s">
        <v>12584</v>
      </c>
      <c r="B11043" s="160" t="s">
        <v>12589</v>
      </c>
      <c r="E11043" s="227">
        <v>43251</v>
      </c>
      <c r="F11043" s="228">
        <v>0</v>
      </c>
      <c r="G11043" s="229">
        <v>0</v>
      </c>
    </row>
    <row r="11044" spans="1:7" x14ac:dyDescent="0.25">
      <c r="A11044" s="160" t="s">
        <v>12584</v>
      </c>
      <c r="B11044" s="160" t="s">
        <v>12590</v>
      </c>
      <c r="E11044" s="227">
        <v>43281</v>
      </c>
      <c r="F11044" s="228">
        <v>0</v>
      </c>
      <c r="G11044" s="229">
        <v>0</v>
      </c>
    </row>
    <row r="11045" spans="1:7" x14ac:dyDescent="0.25">
      <c r="A11045" s="160" t="s">
        <v>12584</v>
      </c>
      <c r="B11045" s="160" t="s">
        <v>12591</v>
      </c>
      <c r="E11045" s="227">
        <v>43312</v>
      </c>
      <c r="F11045" s="228">
        <v>0</v>
      </c>
      <c r="G11045" s="229">
        <v>0</v>
      </c>
    </row>
    <row r="11046" spans="1:7" x14ac:dyDescent="0.25">
      <c r="A11046" s="160" t="s">
        <v>12584</v>
      </c>
      <c r="B11046" s="160" t="s">
        <v>12592</v>
      </c>
      <c r="E11046" s="227">
        <v>43343</v>
      </c>
      <c r="F11046" s="228">
        <v>0</v>
      </c>
      <c r="G11046" s="229">
        <v>0</v>
      </c>
    </row>
    <row r="11047" spans="1:7" x14ac:dyDescent="0.25">
      <c r="A11047" s="160" t="s">
        <v>12584</v>
      </c>
      <c r="B11047" s="160" t="s">
        <v>12593</v>
      </c>
      <c r="E11047" s="227">
        <v>43373</v>
      </c>
      <c r="F11047" s="228">
        <v>0</v>
      </c>
      <c r="G11047" s="229">
        <v>0</v>
      </c>
    </row>
    <row r="11048" spans="1:7" x14ac:dyDescent="0.25">
      <c r="A11048" s="160" t="s">
        <v>12584</v>
      </c>
      <c r="B11048" s="160" t="s">
        <v>12594</v>
      </c>
      <c r="E11048" s="227">
        <v>43404</v>
      </c>
      <c r="F11048" s="228">
        <v>0</v>
      </c>
      <c r="G11048" s="229">
        <v>0</v>
      </c>
    </row>
    <row r="11049" spans="1:7" x14ac:dyDescent="0.25">
      <c r="A11049" s="160" t="s">
        <v>12584</v>
      </c>
      <c r="B11049" s="160" t="s">
        <v>12595</v>
      </c>
      <c r="E11049" s="227">
        <v>43434</v>
      </c>
      <c r="F11049" s="228">
        <v>0</v>
      </c>
      <c r="G11049" s="229">
        <v>0</v>
      </c>
    </row>
    <row r="11050" spans="1:7" x14ac:dyDescent="0.25">
      <c r="A11050" s="160" t="s">
        <v>12584</v>
      </c>
      <c r="B11050" s="160" t="s">
        <v>12596</v>
      </c>
      <c r="E11050" s="227">
        <v>43465</v>
      </c>
      <c r="F11050" s="228">
        <v>0</v>
      </c>
      <c r="G11050" s="229">
        <v>0</v>
      </c>
    </row>
  </sheetData>
  <autoFilter ref="A4:G11050"/>
  <pageMargins left="0.2" right="0.2" top="0.75" bottom="0.75" header="0.3" footer="0.3"/>
  <pageSetup scale="1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96"/>
  <sheetViews>
    <sheetView workbookViewId="0">
      <pane xSplit="3" ySplit="1" topLeftCell="E83" activePane="bottomRight" state="frozen"/>
      <selection activeCell="B33" sqref="B33"/>
      <selection pane="topRight" activeCell="B33" sqref="B33"/>
      <selection pane="bottomLeft" activeCell="B33" sqref="B33"/>
      <selection pane="bottomRight" activeCell="B33" sqref="B33"/>
    </sheetView>
  </sheetViews>
  <sheetFormatPr defaultColWidth="8.85546875" defaultRowHeight="15" x14ac:dyDescent="0.25"/>
  <cols>
    <col min="1" max="2" width="9.5703125" style="127" bestFit="1" customWidth="1"/>
    <col min="3" max="3" width="10" style="127" bestFit="1" customWidth="1"/>
    <col min="4" max="4" width="43.85546875" style="127" bestFit="1" customWidth="1"/>
    <col min="5" max="5" width="17.85546875" style="127" bestFit="1" customWidth="1"/>
    <col min="6" max="6" width="9.7109375" style="127" bestFit="1" customWidth="1"/>
    <col min="7" max="7" width="9.42578125" style="127" bestFit="1" customWidth="1"/>
    <col min="8" max="8" width="28.85546875" style="127" bestFit="1" customWidth="1"/>
    <col min="9" max="9" width="19.5703125" style="127" bestFit="1" customWidth="1"/>
    <col min="10" max="10" width="33.42578125" style="127" bestFit="1" customWidth="1"/>
    <col min="11" max="11" width="13.140625" style="157" bestFit="1" customWidth="1"/>
    <col min="12" max="16384" width="8.85546875" style="127"/>
  </cols>
  <sheetData>
    <row r="1" spans="1:11" x14ac:dyDescent="0.3">
      <c r="A1" s="127" t="s">
        <v>33</v>
      </c>
      <c r="B1" s="127" t="s">
        <v>338</v>
      </c>
      <c r="C1" s="127" t="s">
        <v>112</v>
      </c>
      <c r="D1" s="127" t="s">
        <v>112</v>
      </c>
      <c r="E1" s="127" t="s">
        <v>366</v>
      </c>
      <c r="F1" s="127" t="s">
        <v>328</v>
      </c>
      <c r="G1" s="127" t="s">
        <v>337</v>
      </c>
      <c r="H1" s="127" t="s">
        <v>337</v>
      </c>
      <c r="I1" s="127" t="s">
        <v>336</v>
      </c>
      <c r="J1" s="127" t="s">
        <v>336</v>
      </c>
      <c r="K1" s="157" t="s">
        <v>44</v>
      </c>
    </row>
    <row r="2" spans="1:11" x14ac:dyDescent="0.3">
      <c r="A2" s="106" t="str">
        <f t="shared" ref="A2:A32" si="0">LEFT(C2,3)</f>
        <v>108</v>
      </c>
      <c r="B2" s="106">
        <v>43467</v>
      </c>
      <c r="C2" s="127">
        <v>108107021</v>
      </c>
      <c r="D2" s="127" t="s">
        <v>250</v>
      </c>
      <c r="E2" s="127">
        <v>1</v>
      </c>
      <c r="F2" s="127" t="s">
        <v>341</v>
      </c>
      <c r="G2" s="127" t="s">
        <v>330</v>
      </c>
      <c r="H2" s="127" t="s">
        <v>342</v>
      </c>
      <c r="I2" s="127" t="s">
        <v>125</v>
      </c>
      <c r="J2" s="156" t="s">
        <v>126</v>
      </c>
      <c r="K2" s="157">
        <v>3408.68</v>
      </c>
    </row>
    <row r="3" spans="1:11" x14ac:dyDescent="0.3">
      <c r="A3" s="106" t="str">
        <f t="shared" si="0"/>
        <v>108</v>
      </c>
      <c r="B3" s="106">
        <v>43469</v>
      </c>
      <c r="C3" s="127">
        <v>108075810</v>
      </c>
      <c r="D3" s="127" t="s">
        <v>233</v>
      </c>
      <c r="E3" s="127">
        <v>1</v>
      </c>
      <c r="F3" s="127" t="s">
        <v>341</v>
      </c>
      <c r="G3" s="127" t="s">
        <v>330</v>
      </c>
      <c r="H3" s="127" t="s">
        <v>342</v>
      </c>
      <c r="I3" s="127" t="s">
        <v>118</v>
      </c>
      <c r="J3" s="156" t="s">
        <v>119</v>
      </c>
      <c r="K3" s="157">
        <v>-113185</v>
      </c>
    </row>
    <row r="4" spans="1:11" x14ac:dyDescent="0.3">
      <c r="A4" s="106" t="str">
        <f t="shared" si="0"/>
        <v>108</v>
      </c>
      <c r="B4" s="106">
        <v>43469</v>
      </c>
      <c r="C4" s="127">
        <v>108075811</v>
      </c>
      <c r="D4" s="127" t="s">
        <v>234</v>
      </c>
      <c r="E4" s="127">
        <v>1</v>
      </c>
      <c r="F4" s="127" t="s">
        <v>341</v>
      </c>
      <c r="G4" s="127" t="s">
        <v>330</v>
      </c>
      <c r="H4" s="127" t="s">
        <v>342</v>
      </c>
      <c r="I4" s="127" t="s">
        <v>118</v>
      </c>
      <c r="J4" s="156" t="s">
        <v>119</v>
      </c>
      <c r="K4" s="157">
        <v>-6810</v>
      </c>
    </row>
    <row r="5" spans="1:11" x14ac:dyDescent="0.3">
      <c r="A5" s="106" t="str">
        <f t="shared" si="0"/>
        <v>108</v>
      </c>
      <c r="B5" s="106">
        <v>43469</v>
      </c>
      <c r="C5" s="127">
        <v>108075813</v>
      </c>
      <c r="D5" s="127" t="s">
        <v>235</v>
      </c>
      <c r="E5" s="127">
        <v>1</v>
      </c>
      <c r="F5" s="127" t="s">
        <v>341</v>
      </c>
      <c r="G5" s="127" t="s">
        <v>330</v>
      </c>
      <c r="H5" s="127" t="s">
        <v>342</v>
      </c>
      <c r="I5" s="127" t="s">
        <v>118</v>
      </c>
      <c r="J5" s="156" t="s">
        <v>119</v>
      </c>
      <c r="K5" s="157">
        <v>-37815</v>
      </c>
    </row>
    <row r="6" spans="1:11" x14ac:dyDescent="0.3">
      <c r="A6" s="106" t="str">
        <f t="shared" si="0"/>
        <v>108</v>
      </c>
      <c r="B6" s="106">
        <v>43469</v>
      </c>
      <c r="C6" s="127">
        <v>108075814</v>
      </c>
      <c r="D6" s="127" t="s">
        <v>236</v>
      </c>
      <c r="E6" s="127">
        <v>1</v>
      </c>
      <c r="F6" s="127" t="s">
        <v>341</v>
      </c>
      <c r="G6" s="127" t="s">
        <v>330</v>
      </c>
      <c r="H6" s="127" t="s">
        <v>342</v>
      </c>
      <c r="I6" s="127" t="s">
        <v>118</v>
      </c>
      <c r="J6" s="156" t="s">
        <v>119</v>
      </c>
      <c r="K6" s="157">
        <v>-400</v>
      </c>
    </row>
    <row r="7" spans="1:11" x14ac:dyDescent="0.3">
      <c r="A7" s="106" t="str">
        <f t="shared" si="0"/>
        <v>108</v>
      </c>
      <c r="B7" s="106">
        <v>43469</v>
      </c>
      <c r="C7" s="127">
        <v>108075815</v>
      </c>
      <c r="D7" s="127" t="s">
        <v>237</v>
      </c>
      <c r="E7" s="127">
        <v>1</v>
      </c>
      <c r="F7" s="127" t="s">
        <v>341</v>
      </c>
      <c r="G7" s="127" t="s">
        <v>330</v>
      </c>
      <c r="H7" s="127" t="s">
        <v>342</v>
      </c>
      <c r="I7" s="127" t="s">
        <v>118</v>
      </c>
      <c r="J7" s="156" t="s">
        <v>119</v>
      </c>
      <c r="K7" s="157">
        <v>-17020</v>
      </c>
    </row>
    <row r="8" spans="1:11" x14ac:dyDescent="0.3">
      <c r="A8" s="106" t="str">
        <f t="shared" si="0"/>
        <v>108</v>
      </c>
      <c r="B8" s="106">
        <v>43469</v>
      </c>
      <c r="C8" s="127">
        <v>108075816</v>
      </c>
      <c r="D8" s="127" t="s">
        <v>238</v>
      </c>
      <c r="E8" s="127">
        <v>1</v>
      </c>
      <c r="F8" s="127" t="s">
        <v>341</v>
      </c>
      <c r="G8" s="127" t="s">
        <v>330</v>
      </c>
      <c r="H8" s="127" t="s">
        <v>342</v>
      </c>
      <c r="I8" s="127" t="s">
        <v>118</v>
      </c>
      <c r="J8" s="156" t="s">
        <v>119</v>
      </c>
      <c r="K8" s="157">
        <v>-11980</v>
      </c>
    </row>
    <row r="9" spans="1:11" x14ac:dyDescent="0.3">
      <c r="A9" s="106" t="str">
        <f t="shared" si="0"/>
        <v>108</v>
      </c>
      <c r="B9" s="106">
        <v>43469</v>
      </c>
      <c r="C9" s="127">
        <v>108075817</v>
      </c>
      <c r="D9" s="127" t="s">
        <v>239</v>
      </c>
      <c r="E9" s="127">
        <v>1</v>
      </c>
      <c r="F9" s="127" t="s">
        <v>341</v>
      </c>
      <c r="G9" s="127" t="s">
        <v>330</v>
      </c>
      <c r="H9" s="127" t="s">
        <v>342</v>
      </c>
      <c r="I9" s="127" t="s">
        <v>118</v>
      </c>
      <c r="J9" s="156" t="s">
        <v>119</v>
      </c>
      <c r="K9" s="157">
        <v>-15200</v>
      </c>
    </row>
    <row r="10" spans="1:11" x14ac:dyDescent="0.3">
      <c r="A10" s="106" t="str">
        <f t="shared" si="0"/>
        <v>108</v>
      </c>
      <c r="B10" s="106">
        <v>43469</v>
      </c>
      <c r="C10" s="127">
        <v>108075818</v>
      </c>
      <c r="D10" s="127" t="s">
        <v>240</v>
      </c>
      <c r="E10" s="127">
        <v>1</v>
      </c>
      <c r="F10" s="127" t="s">
        <v>341</v>
      </c>
      <c r="G10" s="127" t="s">
        <v>330</v>
      </c>
      <c r="H10" s="127" t="s">
        <v>342</v>
      </c>
      <c r="I10" s="127" t="s">
        <v>118</v>
      </c>
      <c r="J10" s="156" t="s">
        <v>119</v>
      </c>
      <c r="K10" s="157">
        <v>-16885</v>
      </c>
    </row>
    <row r="11" spans="1:11" x14ac:dyDescent="0.3">
      <c r="A11" s="106" t="str">
        <f t="shared" si="0"/>
        <v>108</v>
      </c>
      <c r="B11" s="106">
        <v>43469</v>
      </c>
      <c r="C11" s="127">
        <v>108092666</v>
      </c>
      <c r="D11" s="127" t="s">
        <v>241</v>
      </c>
      <c r="E11" s="127">
        <v>1</v>
      </c>
      <c r="F11" s="127" t="s">
        <v>341</v>
      </c>
      <c r="G11" s="127" t="s">
        <v>330</v>
      </c>
      <c r="H11" s="127" t="s">
        <v>342</v>
      </c>
      <c r="I11" s="127" t="s">
        <v>125</v>
      </c>
      <c r="J11" s="156" t="s">
        <v>126</v>
      </c>
      <c r="K11" s="157">
        <v>-11219.21</v>
      </c>
    </row>
    <row r="12" spans="1:11" x14ac:dyDescent="0.3">
      <c r="A12" s="106" t="str">
        <f t="shared" si="0"/>
        <v>108</v>
      </c>
      <c r="B12" s="106">
        <v>43474</v>
      </c>
      <c r="C12" s="127">
        <v>108101026</v>
      </c>
      <c r="D12" s="127" t="s">
        <v>142</v>
      </c>
      <c r="E12" s="127">
        <v>1</v>
      </c>
      <c r="F12" s="127" t="s">
        <v>341</v>
      </c>
      <c r="G12" s="127" t="s">
        <v>330</v>
      </c>
      <c r="H12" s="127" t="s">
        <v>342</v>
      </c>
      <c r="I12" s="127" t="s">
        <v>113</v>
      </c>
      <c r="J12" s="156" t="s">
        <v>114</v>
      </c>
      <c r="K12" s="157">
        <v>1560.7</v>
      </c>
    </row>
    <row r="13" spans="1:11" x14ac:dyDescent="0.3">
      <c r="A13" s="106" t="str">
        <f t="shared" si="0"/>
        <v>108</v>
      </c>
      <c r="B13" s="106">
        <v>43483</v>
      </c>
      <c r="C13" s="127">
        <v>108100252</v>
      </c>
      <c r="D13" s="127" t="s">
        <v>243</v>
      </c>
      <c r="E13" s="127">
        <v>1</v>
      </c>
      <c r="F13" s="127" t="s">
        <v>341</v>
      </c>
      <c r="G13" s="127" t="s">
        <v>330</v>
      </c>
      <c r="H13" s="127" t="s">
        <v>342</v>
      </c>
      <c r="I13" s="127" t="s">
        <v>125</v>
      </c>
      <c r="J13" s="156" t="s">
        <v>126</v>
      </c>
      <c r="K13" s="157">
        <v>1287.44</v>
      </c>
    </row>
    <row r="14" spans="1:11" x14ac:dyDescent="0.3">
      <c r="A14" s="106" t="str">
        <f t="shared" si="0"/>
        <v>108</v>
      </c>
      <c r="B14" s="106">
        <v>43486</v>
      </c>
      <c r="C14" s="127">
        <v>108105403</v>
      </c>
      <c r="D14" s="127" t="s">
        <v>169</v>
      </c>
      <c r="E14" s="127">
        <v>1</v>
      </c>
      <c r="F14" s="127" t="s">
        <v>341</v>
      </c>
      <c r="G14" s="127" t="s">
        <v>331</v>
      </c>
      <c r="H14" s="127" t="s">
        <v>343</v>
      </c>
      <c r="I14" s="127" t="s">
        <v>128</v>
      </c>
      <c r="J14" s="156" t="s">
        <v>129</v>
      </c>
      <c r="K14" s="157">
        <v>-48.6</v>
      </c>
    </row>
    <row r="15" spans="1:11" x14ac:dyDescent="0.3">
      <c r="A15" s="106" t="str">
        <f t="shared" si="0"/>
        <v>108</v>
      </c>
      <c r="B15" s="106">
        <v>43487</v>
      </c>
      <c r="C15" s="127">
        <v>108098306</v>
      </c>
      <c r="D15" s="127" t="s">
        <v>124</v>
      </c>
      <c r="E15" s="127">
        <v>1</v>
      </c>
      <c r="F15" s="127" t="s">
        <v>341</v>
      </c>
      <c r="G15" s="127" t="s">
        <v>329</v>
      </c>
      <c r="H15" s="127" t="s">
        <v>344</v>
      </c>
      <c r="I15" s="127" t="s">
        <v>118</v>
      </c>
      <c r="J15" s="156" t="s">
        <v>119</v>
      </c>
      <c r="K15" s="157">
        <v>49178.12</v>
      </c>
    </row>
    <row r="16" spans="1:11" x14ac:dyDescent="0.3">
      <c r="A16" s="106" t="str">
        <f t="shared" si="0"/>
        <v>108</v>
      </c>
      <c r="B16" s="106">
        <v>43487</v>
      </c>
      <c r="C16" s="127">
        <v>108104132</v>
      </c>
      <c r="D16" s="127" t="s">
        <v>154</v>
      </c>
      <c r="E16" s="127">
        <v>1</v>
      </c>
      <c r="F16" s="127" t="s">
        <v>341</v>
      </c>
      <c r="G16" s="127" t="s">
        <v>330</v>
      </c>
      <c r="H16" s="127" t="s">
        <v>342</v>
      </c>
      <c r="I16" s="127" t="s">
        <v>118</v>
      </c>
      <c r="J16" s="156" t="s">
        <v>119</v>
      </c>
      <c r="K16" s="157">
        <v>-8301.34</v>
      </c>
    </row>
    <row r="17" spans="1:11" x14ac:dyDescent="0.3">
      <c r="A17" s="106" t="str">
        <f t="shared" si="0"/>
        <v>108</v>
      </c>
      <c r="B17" s="106">
        <v>43487</v>
      </c>
      <c r="C17" s="127">
        <v>108111528</v>
      </c>
      <c r="D17" s="127" t="s">
        <v>124</v>
      </c>
      <c r="E17" s="127">
        <v>1</v>
      </c>
      <c r="F17" s="127" t="s">
        <v>341</v>
      </c>
      <c r="G17" s="127" t="s">
        <v>330</v>
      </c>
      <c r="H17" s="127" t="s">
        <v>342</v>
      </c>
      <c r="I17" s="127" t="s">
        <v>118</v>
      </c>
      <c r="J17" s="156" t="s">
        <v>119</v>
      </c>
      <c r="K17" s="157">
        <v>2525.85</v>
      </c>
    </row>
    <row r="18" spans="1:11" x14ac:dyDescent="0.3">
      <c r="A18" s="106" t="str">
        <f t="shared" si="0"/>
        <v>108</v>
      </c>
      <c r="B18" s="106">
        <v>43487</v>
      </c>
      <c r="C18" s="127">
        <v>108111533</v>
      </c>
      <c r="D18" s="127" t="s">
        <v>154</v>
      </c>
      <c r="E18" s="127">
        <v>1</v>
      </c>
      <c r="F18" s="127" t="s">
        <v>341</v>
      </c>
      <c r="G18" s="127" t="s">
        <v>330</v>
      </c>
      <c r="H18" s="127" t="s">
        <v>342</v>
      </c>
      <c r="I18" s="127" t="s">
        <v>118</v>
      </c>
      <c r="J18" s="156" t="s">
        <v>119</v>
      </c>
      <c r="K18" s="157">
        <v>8522.2999999999993</v>
      </c>
    </row>
    <row r="19" spans="1:11" x14ac:dyDescent="0.3">
      <c r="A19" s="106" t="str">
        <f t="shared" si="0"/>
        <v>108</v>
      </c>
      <c r="B19" s="106">
        <v>43488</v>
      </c>
      <c r="C19" s="127">
        <v>108099797</v>
      </c>
      <c r="D19" s="127" t="s">
        <v>131</v>
      </c>
      <c r="E19" s="127">
        <v>1</v>
      </c>
      <c r="F19" s="127" t="s">
        <v>341</v>
      </c>
      <c r="G19" s="127" t="s">
        <v>330</v>
      </c>
      <c r="H19" s="127" t="s">
        <v>342</v>
      </c>
      <c r="I19" s="127" t="s">
        <v>125</v>
      </c>
      <c r="J19" s="156" t="s">
        <v>126</v>
      </c>
      <c r="K19" s="157">
        <v>8103.83</v>
      </c>
    </row>
    <row r="20" spans="1:11" x14ac:dyDescent="0.3">
      <c r="A20" s="106" t="str">
        <f t="shared" si="0"/>
        <v>108</v>
      </c>
      <c r="B20" s="106">
        <v>43489</v>
      </c>
      <c r="C20" s="127">
        <v>108106928</v>
      </c>
      <c r="D20" s="127" t="s">
        <v>182</v>
      </c>
      <c r="E20" s="127">
        <v>1</v>
      </c>
      <c r="F20" s="127" t="s">
        <v>341</v>
      </c>
      <c r="G20" s="127" t="s">
        <v>330</v>
      </c>
      <c r="H20" s="127" t="s">
        <v>342</v>
      </c>
      <c r="I20" s="127" t="s">
        <v>118</v>
      </c>
      <c r="J20" s="156" t="s">
        <v>119</v>
      </c>
      <c r="K20" s="157">
        <v>5003.33</v>
      </c>
    </row>
    <row r="21" spans="1:11" x14ac:dyDescent="0.3">
      <c r="A21" s="106" t="str">
        <f t="shared" si="0"/>
        <v>108</v>
      </c>
      <c r="B21" s="106">
        <v>43492</v>
      </c>
      <c r="C21" s="127">
        <v>108108752</v>
      </c>
      <c r="D21" s="127" t="s">
        <v>202</v>
      </c>
      <c r="E21" s="127">
        <v>1</v>
      </c>
      <c r="F21" s="127" t="s">
        <v>341</v>
      </c>
      <c r="G21" s="127" t="s">
        <v>330</v>
      </c>
      <c r="H21" s="127" t="s">
        <v>342</v>
      </c>
      <c r="I21" s="127" t="s">
        <v>125</v>
      </c>
      <c r="J21" s="156" t="s">
        <v>126</v>
      </c>
      <c r="K21" s="157">
        <v>2582.7600000000002</v>
      </c>
    </row>
    <row r="22" spans="1:11" x14ac:dyDescent="0.3">
      <c r="A22" s="106" t="str">
        <f t="shared" si="0"/>
        <v>108</v>
      </c>
      <c r="B22" s="106">
        <v>43492</v>
      </c>
      <c r="C22" s="127">
        <v>108108753</v>
      </c>
      <c r="D22" s="127" t="s">
        <v>202</v>
      </c>
      <c r="E22" s="127">
        <v>1</v>
      </c>
      <c r="F22" s="127" t="s">
        <v>341</v>
      </c>
      <c r="G22" s="127" t="s">
        <v>331</v>
      </c>
      <c r="H22" s="127" t="s">
        <v>343</v>
      </c>
      <c r="I22" s="127" t="s">
        <v>113</v>
      </c>
      <c r="J22" s="156" t="s">
        <v>114</v>
      </c>
      <c r="K22" s="157">
        <v>400</v>
      </c>
    </row>
    <row r="23" spans="1:11" x14ac:dyDescent="0.3">
      <c r="A23" s="106" t="str">
        <f t="shared" si="0"/>
        <v>108</v>
      </c>
      <c r="B23" s="106">
        <v>43496</v>
      </c>
      <c r="C23" s="127">
        <v>108105918</v>
      </c>
      <c r="D23" s="127" t="s">
        <v>166</v>
      </c>
      <c r="E23" s="127">
        <v>1</v>
      </c>
      <c r="F23" s="127" t="s">
        <v>341</v>
      </c>
      <c r="G23" s="127" t="s">
        <v>333</v>
      </c>
      <c r="H23" s="127" t="s">
        <v>345</v>
      </c>
      <c r="I23" s="127" t="s">
        <v>125</v>
      </c>
      <c r="J23" s="156" t="s">
        <v>126</v>
      </c>
      <c r="K23" s="157">
        <v>-2283.79</v>
      </c>
    </row>
    <row r="24" spans="1:11" x14ac:dyDescent="0.3">
      <c r="A24" s="106" t="str">
        <f t="shared" si="0"/>
        <v>108</v>
      </c>
      <c r="B24" s="106">
        <v>43496</v>
      </c>
      <c r="C24" s="127">
        <v>108107199</v>
      </c>
      <c r="D24" s="127" t="s">
        <v>177</v>
      </c>
      <c r="E24" s="127">
        <v>1</v>
      </c>
      <c r="F24" s="127" t="s">
        <v>341</v>
      </c>
      <c r="G24" s="127" t="s">
        <v>330</v>
      </c>
      <c r="H24" s="127" t="s">
        <v>342</v>
      </c>
      <c r="I24" s="127" t="s">
        <v>118</v>
      </c>
      <c r="J24" s="156" t="s">
        <v>119</v>
      </c>
      <c r="K24" s="157">
        <v>158.68</v>
      </c>
    </row>
    <row r="25" spans="1:11" x14ac:dyDescent="0.3">
      <c r="A25" s="106" t="str">
        <f t="shared" si="0"/>
        <v>108</v>
      </c>
      <c r="B25" s="106">
        <v>43496</v>
      </c>
      <c r="C25" s="127">
        <v>108108091</v>
      </c>
      <c r="D25" s="127" t="s">
        <v>193</v>
      </c>
      <c r="E25" s="127">
        <v>1</v>
      </c>
      <c r="F25" s="127" t="s">
        <v>341</v>
      </c>
      <c r="G25" s="127" t="s">
        <v>330</v>
      </c>
      <c r="H25" s="127" t="s">
        <v>342</v>
      </c>
      <c r="I25" s="127" t="s">
        <v>118</v>
      </c>
      <c r="J25" s="156" t="s">
        <v>119</v>
      </c>
      <c r="K25" s="157">
        <v>6080.1</v>
      </c>
    </row>
    <row r="26" spans="1:11" x14ac:dyDescent="0.3">
      <c r="A26" s="106" t="str">
        <f t="shared" si="0"/>
        <v>108</v>
      </c>
      <c r="B26" s="106">
        <v>43498</v>
      </c>
      <c r="C26" s="127">
        <v>108102414</v>
      </c>
      <c r="D26" s="127" t="s">
        <v>151</v>
      </c>
      <c r="E26" s="127">
        <v>1</v>
      </c>
      <c r="F26" s="127" t="s">
        <v>341</v>
      </c>
      <c r="G26" s="127" t="s">
        <v>330</v>
      </c>
      <c r="H26" s="127" t="s">
        <v>342</v>
      </c>
      <c r="I26" s="127" t="s">
        <v>118</v>
      </c>
      <c r="J26" s="156" t="s">
        <v>119</v>
      </c>
      <c r="K26" s="157">
        <v>1274.7</v>
      </c>
    </row>
    <row r="27" spans="1:11" x14ac:dyDescent="0.3">
      <c r="A27" s="106" t="str">
        <f t="shared" si="0"/>
        <v>108</v>
      </c>
      <c r="B27" s="106">
        <v>43498</v>
      </c>
      <c r="C27" s="127">
        <v>108102516</v>
      </c>
      <c r="D27" s="127" t="s">
        <v>152</v>
      </c>
      <c r="E27" s="127">
        <v>1</v>
      </c>
      <c r="F27" s="127" t="s">
        <v>341</v>
      </c>
      <c r="G27" s="127" t="s">
        <v>332</v>
      </c>
      <c r="H27" s="127" t="s">
        <v>346</v>
      </c>
      <c r="I27" s="127" t="s">
        <v>113</v>
      </c>
      <c r="J27" s="156" t="s">
        <v>114</v>
      </c>
      <c r="K27" s="157">
        <v>57291.78</v>
      </c>
    </row>
    <row r="28" spans="1:11" x14ac:dyDescent="0.3">
      <c r="A28" s="106" t="str">
        <f t="shared" si="0"/>
        <v>108</v>
      </c>
      <c r="B28" s="106">
        <v>43498</v>
      </c>
      <c r="C28" s="127">
        <v>108102521</v>
      </c>
      <c r="D28" s="127" t="s">
        <v>246</v>
      </c>
      <c r="E28" s="127">
        <v>1</v>
      </c>
      <c r="F28" s="127" t="s">
        <v>341</v>
      </c>
      <c r="G28" s="127" t="s">
        <v>331</v>
      </c>
      <c r="H28" s="127" t="s">
        <v>343</v>
      </c>
      <c r="I28" s="127" t="s">
        <v>118</v>
      </c>
      <c r="J28" s="156" t="s">
        <v>119</v>
      </c>
      <c r="K28" s="157">
        <v>-7023.65</v>
      </c>
    </row>
    <row r="29" spans="1:11" x14ac:dyDescent="0.3">
      <c r="A29" s="106" t="str">
        <f t="shared" si="0"/>
        <v>108</v>
      </c>
      <c r="B29" s="106">
        <v>43498</v>
      </c>
      <c r="C29" s="127">
        <v>108103706</v>
      </c>
      <c r="D29" s="127" t="s">
        <v>247</v>
      </c>
      <c r="E29" s="127">
        <v>1</v>
      </c>
      <c r="F29" s="127" t="s">
        <v>341</v>
      </c>
      <c r="G29" s="127" t="s">
        <v>330</v>
      </c>
      <c r="H29" s="127" t="s">
        <v>342</v>
      </c>
      <c r="I29" s="127" t="s">
        <v>118</v>
      </c>
      <c r="J29" s="156" t="s">
        <v>119</v>
      </c>
      <c r="K29" s="157">
        <v>27613.98</v>
      </c>
    </row>
    <row r="30" spans="1:11" x14ac:dyDescent="0.3">
      <c r="A30" s="106" t="str">
        <f t="shared" si="0"/>
        <v>108</v>
      </c>
      <c r="B30" s="106">
        <v>43498</v>
      </c>
      <c r="C30" s="127">
        <v>108105310</v>
      </c>
      <c r="D30" s="127" t="s">
        <v>155</v>
      </c>
      <c r="E30" s="127">
        <v>1</v>
      </c>
      <c r="F30" s="127" t="s">
        <v>341</v>
      </c>
      <c r="G30" s="127" t="s">
        <v>330</v>
      </c>
      <c r="H30" s="127" t="s">
        <v>342</v>
      </c>
      <c r="I30" s="127" t="s">
        <v>118</v>
      </c>
      <c r="J30" s="156" t="s">
        <v>119</v>
      </c>
      <c r="K30" s="157">
        <v>-15722.87</v>
      </c>
    </row>
    <row r="31" spans="1:11" x14ac:dyDescent="0.3">
      <c r="A31" s="106" t="str">
        <f t="shared" si="0"/>
        <v>108</v>
      </c>
      <c r="B31" s="106">
        <v>43498</v>
      </c>
      <c r="C31" s="127">
        <v>108105402</v>
      </c>
      <c r="D31" s="127" t="s">
        <v>168</v>
      </c>
      <c r="E31" s="127">
        <v>1</v>
      </c>
      <c r="F31" s="127" t="s">
        <v>341</v>
      </c>
      <c r="G31" s="127" t="s">
        <v>329</v>
      </c>
      <c r="H31" s="127" t="s">
        <v>344</v>
      </c>
      <c r="I31" s="127" t="s">
        <v>115</v>
      </c>
      <c r="J31" s="156" t="s">
        <v>116</v>
      </c>
      <c r="K31" s="157">
        <v>7423.2</v>
      </c>
    </row>
    <row r="32" spans="1:11" x14ac:dyDescent="0.3">
      <c r="A32" s="106" t="str">
        <f t="shared" si="0"/>
        <v>108</v>
      </c>
      <c r="B32" s="106">
        <v>43498</v>
      </c>
      <c r="C32" s="127">
        <v>108106229</v>
      </c>
      <c r="D32" s="127" t="s">
        <v>175</v>
      </c>
      <c r="E32" s="127">
        <v>1</v>
      </c>
      <c r="F32" s="127" t="s">
        <v>341</v>
      </c>
      <c r="G32" s="127" t="s">
        <v>329</v>
      </c>
      <c r="H32" s="127" t="s">
        <v>344</v>
      </c>
      <c r="I32" s="127" t="s">
        <v>137</v>
      </c>
      <c r="J32" s="156" t="s">
        <v>138</v>
      </c>
      <c r="K32" s="157">
        <v>2379.48</v>
      </c>
    </row>
    <row r="33" spans="1:11" x14ac:dyDescent="0.3">
      <c r="A33" s="106" t="str">
        <f t="shared" ref="A33:A60" si="1">LEFT(C33,3)</f>
        <v>108</v>
      </c>
      <c r="B33" s="106">
        <v>43498</v>
      </c>
      <c r="C33" s="127">
        <v>108106436</v>
      </c>
      <c r="D33" s="127" t="s">
        <v>176</v>
      </c>
      <c r="E33" s="127">
        <v>1</v>
      </c>
      <c r="F33" s="127" t="s">
        <v>341</v>
      </c>
      <c r="G33" s="127" t="s">
        <v>330</v>
      </c>
      <c r="H33" s="127" t="s">
        <v>342</v>
      </c>
      <c r="I33" s="127" t="s">
        <v>118</v>
      </c>
      <c r="J33" s="156" t="s">
        <v>119</v>
      </c>
      <c r="K33" s="157">
        <v>1778.32</v>
      </c>
    </row>
    <row r="34" spans="1:11" x14ac:dyDescent="0.3">
      <c r="A34" s="106" t="str">
        <f t="shared" si="1"/>
        <v>108</v>
      </c>
      <c r="B34" s="106">
        <v>43498</v>
      </c>
      <c r="C34" s="127">
        <v>108106663</v>
      </c>
      <c r="D34" s="127" t="s">
        <v>159</v>
      </c>
      <c r="E34" s="127">
        <v>1</v>
      </c>
      <c r="F34" s="127" t="s">
        <v>341</v>
      </c>
      <c r="G34" s="127" t="s">
        <v>330</v>
      </c>
      <c r="H34" s="127" t="s">
        <v>342</v>
      </c>
      <c r="I34" s="127" t="s">
        <v>118</v>
      </c>
      <c r="J34" s="156" t="s">
        <v>119</v>
      </c>
      <c r="K34" s="157">
        <v>-1050.76</v>
      </c>
    </row>
    <row r="35" spans="1:11" x14ac:dyDescent="0.3">
      <c r="A35" s="106" t="str">
        <f t="shared" si="1"/>
        <v>108</v>
      </c>
      <c r="B35" s="106">
        <v>43498</v>
      </c>
      <c r="C35" s="127">
        <v>108106860</v>
      </c>
      <c r="D35" s="127" t="s">
        <v>250</v>
      </c>
      <c r="E35" s="127">
        <v>1</v>
      </c>
      <c r="F35" s="127" t="s">
        <v>341</v>
      </c>
      <c r="G35" s="127" t="s">
        <v>330</v>
      </c>
      <c r="H35" s="127" t="s">
        <v>342</v>
      </c>
      <c r="I35" s="127" t="s">
        <v>113</v>
      </c>
      <c r="J35" s="156" t="s">
        <v>114</v>
      </c>
      <c r="K35" s="157">
        <v>4723.28</v>
      </c>
    </row>
    <row r="36" spans="1:11" x14ac:dyDescent="0.3">
      <c r="A36" s="106" t="str">
        <f t="shared" si="1"/>
        <v>108</v>
      </c>
      <c r="B36" s="106">
        <v>43498</v>
      </c>
      <c r="C36" s="127">
        <v>108106943</v>
      </c>
      <c r="D36" s="127" t="s">
        <v>184</v>
      </c>
      <c r="E36" s="127">
        <v>1</v>
      </c>
      <c r="F36" s="127" t="s">
        <v>341</v>
      </c>
      <c r="G36" s="127" t="s">
        <v>329</v>
      </c>
      <c r="H36" s="127" t="s">
        <v>344</v>
      </c>
      <c r="I36" s="127" t="s">
        <v>113</v>
      </c>
      <c r="J36" s="156" t="s">
        <v>114</v>
      </c>
      <c r="K36" s="157">
        <v>10682.88</v>
      </c>
    </row>
    <row r="37" spans="1:11" x14ac:dyDescent="0.3">
      <c r="A37" s="106" t="str">
        <f t="shared" si="1"/>
        <v>108</v>
      </c>
      <c r="B37" s="106">
        <v>43498</v>
      </c>
      <c r="C37" s="127">
        <v>108106962</v>
      </c>
      <c r="D37" s="127" t="s">
        <v>183</v>
      </c>
      <c r="E37" s="127">
        <v>1</v>
      </c>
      <c r="F37" s="127" t="s">
        <v>341</v>
      </c>
      <c r="G37" s="127" t="s">
        <v>332</v>
      </c>
      <c r="H37" s="127" t="s">
        <v>346</v>
      </c>
      <c r="I37" s="127" t="s">
        <v>118</v>
      </c>
      <c r="J37" s="156" t="s">
        <v>119</v>
      </c>
      <c r="K37" s="157">
        <v>3521.4</v>
      </c>
    </row>
    <row r="38" spans="1:11" x14ac:dyDescent="0.3">
      <c r="A38" s="106" t="str">
        <f t="shared" si="1"/>
        <v>108</v>
      </c>
      <c r="B38" s="106">
        <v>43498</v>
      </c>
      <c r="C38" s="127">
        <v>108107074</v>
      </c>
      <c r="D38" s="127" t="s">
        <v>251</v>
      </c>
      <c r="E38" s="127">
        <v>1</v>
      </c>
      <c r="F38" s="127" t="s">
        <v>341</v>
      </c>
      <c r="G38" s="127" t="s">
        <v>330</v>
      </c>
      <c r="H38" s="127" t="s">
        <v>342</v>
      </c>
      <c r="I38" s="127" t="s">
        <v>118</v>
      </c>
      <c r="J38" s="156" t="s">
        <v>119</v>
      </c>
      <c r="K38" s="157">
        <v>-2579.41</v>
      </c>
    </row>
    <row r="39" spans="1:11" x14ac:dyDescent="0.3">
      <c r="A39" s="106" t="str">
        <f t="shared" si="1"/>
        <v>108</v>
      </c>
      <c r="B39" s="106">
        <v>43498</v>
      </c>
      <c r="C39" s="127">
        <v>108107652</v>
      </c>
      <c r="D39" s="127" t="s">
        <v>188</v>
      </c>
      <c r="E39" s="127">
        <v>1</v>
      </c>
      <c r="F39" s="127" t="s">
        <v>341</v>
      </c>
      <c r="G39" s="127" t="s">
        <v>330</v>
      </c>
      <c r="H39" s="127" t="s">
        <v>342</v>
      </c>
      <c r="I39" s="127" t="s">
        <v>118</v>
      </c>
      <c r="J39" s="156" t="s">
        <v>119</v>
      </c>
      <c r="K39" s="157">
        <v>-40.340000000000003</v>
      </c>
    </row>
    <row r="40" spans="1:11" x14ac:dyDescent="0.3">
      <c r="A40" s="106" t="str">
        <f t="shared" si="1"/>
        <v>108</v>
      </c>
      <c r="B40" s="106">
        <v>43498</v>
      </c>
      <c r="C40" s="127">
        <v>108107719</v>
      </c>
      <c r="D40" s="127" t="s">
        <v>257</v>
      </c>
      <c r="E40" s="127">
        <v>1</v>
      </c>
      <c r="F40" s="127" t="s">
        <v>341</v>
      </c>
      <c r="G40" s="127" t="s">
        <v>330</v>
      </c>
      <c r="H40" s="127" t="s">
        <v>342</v>
      </c>
      <c r="I40" s="127" t="s">
        <v>118</v>
      </c>
      <c r="J40" s="156" t="s">
        <v>119</v>
      </c>
      <c r="K40" s="157">
        <v>294.60000000000002</v>
      </c>
    </row>
    <row r="41" spans="1:11" x14ac:dyDescent="0.3">
      <c r="A41" s="106" t="str">
        <f t="shared" si="1"/>
        <v>108</v>
      </c>
      <c r="B41" s="106">
        <v>43498</v>
      </c>
      <c r="C41" s="127">
        <v>108108442</v>
      </c>
      <c r="D41" s="127" t="s">
        <v>259</v>
      </c>
      <c r="E41" s="127">
        <v>1</v>
      </c>
      <c r="F41" s="127" t="s">
        <v>341</v>
      </c>
      <c r="G41" s="127" t="s">
        <v>330</v>
      </c>
      <c r="H41" s="127" t="s">
        <v>342</v>
      </c>
      <c r="I41" s="127" t="s">
        <v>118</v>
      </c>
      <c r="J41" s="156" t="s">
        <v>119</v>
      </c>
      <c r="K41" s="157">
        <v>-806.17</v>
      </c>
    </row>
    <row r="42" spans="1:11" x14ac:dyDescent="0.3">
      <c r="A42" s="106" t="str">
        <f t="shared" si="1"/>
        <v>108</v>
      </c>
      <c r="B42" s="106">
        <v>43498</v>
      </c>
      <c r="C42" s="127">
        <v>108108472</v>
      </c>
      <c r="D42" s="127" t="s">
        <v>123</v>
      </c>
      <c r="E42" s="127">
        <v>1</v>
      </c>
      <c r="F42" s="127" t="s">
        <v>341</v>
      </c>
      <c r="G42" s="127" t="s">
        <v>330</v>
      </c>
      <c r="H42" s="127" t="s">
        <v>342</v>
      </c>
      <c r="I42" s="127" t="s">
        <v>115</v>
      </c>
      <c r="J42" s="156" t="s">
        <v>116</v>
      </c>
      <c r="K42" s="157">
        <v>63437.95</v>
      </c>
    </row>
    <row r="43" spans="1:11" x14ac:dyDescent="0.3">
      <c r="A43" s="106" t="str">
        <f t="shared" si="1"/>
        <v>108</v>
      </c>
      <c r="B43" s="106">
        <v>43498</v>
      </c>
      <c r="C43" s="127">
        <v>108108687</v>
      </c>
      <c r="D43" s="127" t="s">
        <v>199</v>
      </c>
      <c r="E43" s="127">
        <v>1</v>
      </c>
      <c r="F43" s="127" t="s">
        <v>341</v>
      </c>
      <c r="G43" s="127" t="s">
        <v>330</v>
      </c>
      <c r="H43" s="127" t="s">
        <v>342</v>
      </c>
      <c r="I43" s="127" t="s">
        <v>118</v>
      </c>
      <c r="J43" s="156" t="s">
        <v>119</v>
      </c>
      <c r="K43" s="157">
        <v>-1127.4000000000001</v>
      </c>
    </row>
    <row r="44" spans="1:11" x14ac:dyDescent="0.3">
      <c r="A44" s="106" t="str">
        <f t="shared" si="1"/>
        <v>108</v>
      </c>
      <c r="B44" s="106">
        <v>43498</v>
      </c>
      <c r="C44" s="127">
        <v>108109146</v>
      </c>
      <c r="D44" s="127" t="s">
        <v>207</v>
      </c>
      <c r="E44" s="127">
        <v>1</v>
      </c>
      <c r="F44" s="127" t="s">
        <v>341</v>
      </c>
      <c r="G44" s="127" t="s">
        <v>332</v>
      </c>
      <c r="H44" s="127" t="s">
        <v>346</v>
      </c>
      <c r="I44" s="127" t="s">
        <v>113</v>
      </c>
      <c r="J44" s="156" t="s">
        <v>114</v>
      </c>
      <c r="K44" s="157">
        <v>27.23</v>
      </c>
    </row>
    <row r="45" spans="1:11" x14ac:dyDescent="0.3">
      <c r="A45" s="106" t="str">
        <f t="shared" si="1"/>
        <v>108</v>
      </c>
      <c r="B45" s="106">
        <v>43499</v>
      </c>
      <c r="C45" s="127">
        <v>108099909</v>
      </c>
      <c r="D45" s="127" t="s">
        <v>164</v>
      </c>
      <c r="E45" s="127">
        <v>1</v>
      </c>
      <c r="F45" s="127" t="s">
        <v>341</v>
      </c>
      <c r="G45" s="127" t="s">
        <v>329</v>
      </c>
      <c r="H45" s="127" t="s">
        <v>344</v>
      </c>
      <c r="I45" s="127" t="s">
        <v>137</v>
      </c>
      <c r="J45" s="156" t="s">
        <v>138</v>
      </c>
      <c r="K45" s="157">
        <v>12758.29</v>
      </c>
    </row>
    <row r="46" spans="1:11" x14ac:dyDescent="0.3">
      <c r="A46" s="106" t="str">
        <f t="shared" si="1"/>
        <v>108</v>
      </c>
      <c r="B46" s="106">
        <v>43499</v>
      </c>
      <c r="C46" s="127">
        <v>108102071</v>
      </c>
      <c r="D46" s="127" t="s">
        <v>149</v>
      </c>
      <c r="E46" s="127">
        <v>1</v>
      </c>
      <c r="F46" s="127" t="s">
        <v>341</v>
      </c>
      <c r="G46" s="127" t="s">
        <v>329</v>
      </c>
      <c r="H46" s="127" t="s">
        <v>344</v>
      </c>
      <c r="I46" s="127" t="s">
        <v>118</v>
      </c>
      <c r="J46" s="156" t="s">
        <v>119</v>
      </c>
      <c r="K46" s="157">
        <v>344.69</v>
      </c>
    </row>
    <row r="47" spans="1:11" x14ac:dyDescent="0.3">
      <c r="A47" s="106" t="str">
        <f t="shared" si="1"/>
        <v>108</v>
      </c>
      <c r="B47" s="106">
        <v>43499</v>
      </c>
      <c r="C47" s="127">
        <v>108105247</v>
      </c>
      <c r="D47" s="127" t="s">
        <v>165</v>
      </c>
      <c r="E47" s="127">
        <v>1</v>
      </c>
      <c r="F47" s="127" t="s">
        <v>341</v>
      </c>
      <c r="G47" s="127" t="s">
        <v>330</v>
      </c>
      <c r="H47" s="127" t="s">
        <v>342</v>
      </c>
      <c r="I47" s="127" t="s">
        <v>118</v>
      </c>
      <c r="J47" s="156" t="s">
        <v>119</v>
      </c>
      <c r="K47" s="157">
        <v>4672.62</v>
      </c>
    </row>
    <row r="48" spans="1:11" x14ac:dyDescent="0.3">
      <c r="A48" s="106" t="str">
        <f t="shared" si="1"/>
        <v>108</v>
      </c>
      <c r="B48" s="106">
        <v>43499</v>
      </c>
      <c r="C48" s="127">
        <v>108105596</v>
      </c>
      <c r="D48" s="127" t="s">
        <v>171</v>
      </c>
      <c r="E48" s="127">
        <v>1</v>
      </c>
      <c r="F48" s="127" t="s">
        <v>341</v>
      </c>
      <c r="G48" s="127" t="s">
        <v>330</v>
      </c>
      <c r="H48" s="127" t="s">
        <v>342</v>
      </c>
      <c r="I48" s="127" t="s">
        <v>118</v>
      </c>
      <c r="J48" s="156" t="s">
        <v>119</v>
      </c>
      <c r="K48" s="157">
        <v>-1835.42</v>
      </c>
    </row>
    <row r="49" spans="1:11" x14ac:dyDescent="0.3">
      <c r="A49" s="106" t="str">
        <f t="shared" si="1"/>
        <v>108</v>
      </c>
      <c r="B49" s="106">
        <v>43499</v>
      </c>
      <c r="C49" s="127">
        <v>108105719</v>
      </c>
      <c r="D49" s="127" t="s">
        <v>174</v>
      </c>
      <c r="E49" s="127">
        <v>1</v>
      </c>
      <c r="F49" s="127" t="s">
        <v>341</v>
      </c>
      <c r="G49" s="127" t="s">
        <v>330</v>
      </c>
      <c r="H49" s="127" t="s">
        <v>342</v>
      </c>
      <c r="I49" s="127" t="s">
        <v>118</v>
      </c>
      <c r="J49" s="156" t="s">
        <v>119</v>
      </c>
      <c r="K49" s="157">
        <v>827.19</v>
      </c>
    </row>
    <row r="50" spans="1:11" x14ac:dyDescent="0.3">
      <c r="A50" s="106" t="str">
        <f t="shared" si="1"/>
        <v>108</v>
      </c>
      <c r="B50" s="106">
        <v>43499</v>
      </c>
      <c r="C50" s="127">
        <v>108107921</v>
      </c>
      <c r="D50" s="127" t="s">
        <v>191</v>
      </c>
      <c r="E50" s="127">
        <v>1</v>
      </c>
      <c r="F50" s="127" t="s">
        <v>341</v>
      </c>
      <c r="G50" s="127" t="s">
        <v>329</v>
      </c>
      <c r="H50" s="127" t="s">
        <v>344</v>
      </c>
      <c r="I50" s="127" t="s">
        <v>113</v>
      </c>
      <c r="J50" s="156" t="s">
        <v>114</v>
      </c>
      <c r="K50" s="157">
        <v>1880.82</v>
      </c>
    </row>
    <row r="51" spans="1:11" x14ac:dyDescent="0.3">
      <c r="A51" s="106" t="str">
        <f t="shared" si="1"/>
        <v>108</v>
      </c>
      <c r="B51" s="106">
        <v>43499</v>
      </c>
      <c r="C51" s="127">
        <v>108108889</v>
      </c>
      <c r="D51" s="127" t="s">
        <v>262</v>
      </c>
      <c r="E51" s="127">
        <v>1</v>
      </c>
      <c r="F51" s="127" t="s">
        <v>341</v>
      </c>
      <c r="G51" s="127" t="s">
        <v>331</v>
      </c>
      <c r="H51" s="127" t="s">
        <v>343</v>
      </c>
      <c r="I51" s="127" t="s">
        <v>128</v>
      </c>
      <c r="J51" s="156" t="s">
        <v>129</v>
      </c>
      <c r="K51" s="157">
        <v>345.37</v>
      </c>
    </row>
    <row r="52" spans="1:11" x14ac:dyDescent="0.3">
      <c r="A52" s="106" t="str">
        <f t="shared" si="1"/>
        <v>108</v>
      </c>
      <c r="B52" s="106">
        <v>43515</v>
      </c>
      <c r="C52" s="127">
        <v>108099743</v>
      </c>
      <c r="D52" s="127" t="s">
        <v>131</v>
      </c>
      <c r="E52" s="127">
        <v>1</v>
      </c>
      <c r="F52" s="127" t="s">
        <v>341</v>
      </c>
      <c r="G52" s="127" t="s">
        <v>330</v>
      </c>
      <c r="H52" s="127" t="s">
        <v>342</v>
      </c>
      <c r="I52" s="127" t="s">
        <v>137</v>
      </c>
      <c r="J52" s="156" t="s">
        <v>138</v>
      </c>
      <c r="K52" s="157">
        <v>12195.18</v>
      </c>
    </row>
    <row r="53" spans="1:11" x14ac:dyDescent="0.3">
      <c r="A53" s="106" t="str">
        <f t="shared" si="1"/>
        <v>108</v>
      </c>
      <c r="B53" s="106">
        <v>43515</v>
      </c>
      <c r="C53" s="127">
        <v>108104111</v>
      </c>
      <c r="D53" s="127" t="s">
        <v>131</v>
      </c>
      <c r="E53" s="127">
        <v>1</v>
      </c>
      <c r="F53" s="127" t="s">
        <v>341</v>
      </c>
      <c r="G53" s="127" t="s">
        <v>330</v>
      </c>
      <c r="H53" s="127" t="s">
        <v>342</v>
      </c>
      <c r="I53" s="127" t="s">
        <v>113</v>
      </c>
      <c r="J53" s="156" t="s">
        <v>114</v>
      </c>
      <c r="K53" s="157">
        <v>15965.63</v>
      </c>
    </row>
    <row r="54" spans="1:11" x14ac:dyDescent="0.3">
      <c r="A54" s="106" t="str">
        <f t="shared" si="1"/>
        <v>108</v>
      </c>
      <c r="B54" s="106">
        <v>43517</v>
      </c>
      <c r="C54" s="127">
        <v>108105050</v>
      </c>
      <c r="D54" s="127" t="s">
        <v>140</v>
      </c>
      <c r="E54" s="127">
        <v>1</v>
      </c>
      <c r="F54" s="127" t="s">
        <v>341</v>
      </c>
      <c r="G54" s="127" t="s">
        <v>330</v>
      </c>
      <c r="H54" s="127" t="s">
        <v>342</v>
      </c>
      <c r="I54" s="127" t="s">
        <v>118</v>
      </c>
      <c r="J54" s="156" t="s">
        <v>119</v>
      </c>
      <c r="K54" s="157">
        <v>2279.44</v>
      </c>
    </row>
    <row r="55" spans="1:11" x14ac:dyDescent="0.3">
      <c r="A55" s="106" t="str">
        <f t="shared" si="1"/>
        <v>108</v>
      </c>
      <c r="B55" s="106">
        <v>43523</v>
      </c>
      <c r="C55" s="127">
        <v>108104617</v>
      </c>
      <c r="D55" s="127" t="s">
        <v>244</v>
      </c>
      <c r="E55" s="127">
        <v>1</v>
      </c>
      <c r="F55" s="127" t="s">
        <v>341</v>
      </c>
      <c r="G55" s="127" t="s">
        <v>330</v>
      </c>
      <c r="H55" s="127" t="s">
        <v>342</v>
      </c>
      <c r="I55" s="127" t="s">
        <v>125</v>
      </c>
      <c r="J55" s="156" t="s">
        <v>126</v>
      </c>
      <c r="K55" s="157">
        <v>882.6</v>
      </c>
    </row>
    <row r="56" spans="1:11" x14ac:dyDescent="0.3">
      <c r="A56" s="106" t="str">
        <f t="shared" si="1"/>
        <v>108</v>
      </c>
      <c r="B56" s="106">
        <v>43523</v>
      </c>
      <c r="C56" s="127">
        <v>108104618</v>
      </c>
      <c r="D56" s="127" t="s">
        <v>244</v>
      </c>
      <c r="E56" s="127">
        <v>1</v>
      </c>
      <c r="F56" s="127" t="s">
        <v>341</v>
      </c>
      <c r="G56" s="127" t="s">
        <v>330</v>
      </c>
      <c r="H56" s="127" t="s">
        <v>342</v>
      </c>
      <c r="I56" s="127" t="s">
        <v>125</v>
      </c>
      <c r="J56" s="156" t="s">
        <v>126</v>
      </c>
      <c r="K56" s="157">
        <v>696.36</v>
      </c>
    </row>
    <row r="57" spans="1:11" x14ac:dyDescent="0.3">
      <c r="A57" s="106" t="str">
        <f t="shared" si="1"/>
        <v>108</v>
      </c>
      <c r="B57" s="106">
        <v>43526</v>
      </c>
      <c r="C57" s="127">
        <v>108112256</v>
      </c>
      <c r="D57" s="127" t="s">
        <v>196</v>
      </c>
      <c r="E57" s="127">
        <v>1</v>
      </c>
      <c r="F57" s="127" t="s">
        <v>341</v>
      </c>
      <c r="G57" s="127" t="s">
        <v>330</v>
      </c>
      <c r="H57" s="127" t="s">
        <v>342</v>
      </c>
      <c r="I57" s="127" t="s">
        <v>125</v>
      </c>
      <c r="J57" s="156" t="s">
        <v>126</v>
      </c>
      <c r="K57" s="157">
        <v>11424.76</v>
      </c>
    </row>
    <row r="58" spans="1:11" x14ac:dyDescent="0.3">
      <c r="A58" s="106" t="str">
        <f t="shared" si="1"/>
        <v>108</v>
      </c>
      <c r="B58" s="106">
        <v>43528</v>
      </c>
      <c r="C58" s="127">
        <v>108100110</v>
      </c>
      <c r="D58" s="127" t="s">
        <v>141</v>
      </c>
      <c r="E58" s="127">
        <v>1</v>
      </c>
      <c r="F58" s="127" t="s">
        <v>341</v>
      </c>
      <c r="G58" s="127" t="s">
        <v>330</v>
      </c>
      <c r="H58" s="127" t="s">
        <v>342</v>
      </c>
      <c r="I58" s="127" t="s">
        <v>113</v>
      </c>
      <c r="J58" s="156" t="s">
        <v>114</v>
      </c>
      <c r="K58" s="157">
        <v>2754.66</v>
      </c>
    </row>
    <row r="59" spans="1:11" x14ac:dyDescent="0.3">
      <c r="A59" s="106" t="str">
        <f t="shared" si="1"/>
        <v>108</v>
      </c>
      <c r="B59" s="106">
        <v>43528</v>
      </c>
      <c r="C59" s="127">
        <v>108101678</v>
      </c>
      <c r="D59" s="127" t="s">
        <v>146</v>
      </c>
      <c r="E59" s="127">
        <v>1</v>
      </c>
      <c r="F59" s="127" t="s">
        <v>341</v>
      </c>
      <c r="G59" s="127" t="s">
        <v>329</v>
      </c>
      <c r="H59" s="127" t="s">
        <v>344</v>
      </c>
      <c r="I59" s="127" t="s">
        <v>113</v>
      </c>
      <c r="J59" s="156" t="s">
        <v>114</v>
      </c>
      <c r="K59" s="157">
        <v>6885.23</v>
      </c>
    </row>
    <row r="60" spans="1:11" x14ac:dyDescent="0.3">
      <c r="A60" s="106" t="str">
        <f t="shared" si="1"/>
        <v>108</v>
      </c>
      <c r="B60" s="106">
        <v>43528</v>
      </c>
      <c r="C60" s="127">
        <v>108102413</v>
      </c>
      <c r="D60" s="127" t="s">
        <v>150</v>
      </c>
      <c r="E60" s="127">
        <v>1</v>
      </c>
      <c r="F60" s="127" t="s">
        <v>341</v>
      </c>
      <c r="G60" s="127" t="s">
        <v>330</v>
      </c>
      <c r="H60" s="127" t="s">
        <v>342</v>
      </c>
      <c r="I60" s="127" t="s">
        <v>118</v>
      </c>
      <c r="J60" s="156" t="s">
        <v>119</v>
      </c>
      <c r="K60" s="157">
        <v>2359.34</v>
      </c>
    </row>
    <row r="61" spans="1:11" x14ac:dyDescent="0.3">
      <c r="A61" s="106" t="str">
        <f t="shared" ref="A61:A95" si="2">LEFT(C61,3)</f>
        <v>108</v>
      </c>
      <c r="B61" s="106">
        <v>43528</v>
      </c>
      <c r="C61" s="127">
        <v>108105047</v>
      </c>
      <c r="D61" s="127" t="s">
        <v>242</v>
      </c>
      <c r="E61" s="127">
        <v>1</v>
      </c>
      <c r="F61" s="127" t="s">
        <v>341</v>
      </c>
      <c r="G61" s="127" t="s">
        <v>330</v>
      </c>
      <c r="H61" s="127" t="s">
        <v>342</v>
      </c>
      <c r="I61" s="127" t="s">
        <v>118</v>
      </c>
      <c r="J61" s="156" t="s">
        <v>119</v>
      </c>
      <c r="K61" s="157">
        <v>12.99</v>
      </c>
    </row>
    <row r="62" spans="1:11" x14ac:dyDescent="0.3">
      <c r="A62" s="106" t="str">
        <f t="shared" si="2"/>
        <v>108</v>
      </c>
      <c r="B62" s="106">
        <v>43528</v>
      </c>
      <c r="C62" s="127">
        <v>108105262</v>
      </c>
      <c r="D62" s="127" t="s">
        <v>166</v>
      </c>
      <c r="E62" s="127">
        <v>1</v>
      </c>
      <c r="F62" s="127" t="s">
        <v>341</v>
      </c>
      <c r="G62" s="127" t="s">
        <v>331</v>
      </c>
      <c r="H62" s="127" t="s">
        <v>343</v>
      </c>
      <c r="I62" s="127" t="s">
        <v>128</v>
      </c>
      <c r="J62" s="156" t="s">
        <v>129</v>
      </c>
      <c r="K62" s="157">
        <v>7780.81</v>
      </c>
    </row>
    <row r="63" spans="1:11" x14ac:dyDescent="0.3">
      <c r="A63" s="106" t="str">
        <f t="shared" si="2"/>
        <v>108</v>
      </c>
      <c r="B63" s="106">
        <v>43528</v>
      </c>
      <c r="C63" s="127">
        <v>108105669</v>
      </c>
      <c r="D63" s="127" t="s">
        <v>248</v>
      </c>
      <c r="E63" s="127">
        <v>1</v>
      </c>
      <c r="F63" s="127" t="s">
        <v>341</v>
      </c>
      <c r="G63" s="127" t="s">
        <v>331</v>
      </c>
      <c r="H63" s="127" t="s">
        <v>343</v>
      </c>
      <c r="I63" s="127" t="s">
        <v>118</v>
      </c>
      <c r="J63" s="156" t="s">
        <v>119</v>
      </c>
      <c r="K63" s="157">
        <v>1681</v>
      </c>
    </row>
    <row r="64" spans="1:11" x14ac:dyDescent="0.3">
      <c r="A64" s="106" t="str">
        <f t="shared" si="2"/>
        <v>108</v>
      </c>
      <c r="B64" s="106">
        <v>43528</v>
      </c>
      <c r="C64" s="127">
        <v>108106159</v>
      </c>
      <c r="D64" s="127" t="s">
        <v>147</v>
      </c>
      <c r="E64" s="127">
        <v>1</v>
      </c>
      <c r="F64" s="127" t="s">
        <v>341</v>
      </c>
      <c r="G64" s="127" t="s">
        <v>330</v>
      </c>
      <c r="H64" s="127" t="s">
        <v>342</v>
      </c>
      <c r="I64" s="127" t="s">
        <v>125</v>
      </c>
      <c r="J64" s="156" t="s">
        <v>126</v>
      </c>
      <c r="K64" s="157">
        <v>1736.1</v>
      </c>
    </row>
    <row r="65" spans="1:11" x14ac:dyDescent="0.3">
      <c r="A65" s="106" t="str">
        <f t="shared" si="2"/>
        <v>108</v>
      </c>
      <c r="B65" s="106">
        <v>43528</v>
      </c>
      <c r="C65" s="127">
        <v>108106866</v>
      </c>
      <c r="D65" s="127" t="s">
        <v>135</v>
      </c>
      <c r="E65" s="127">
        <v>1</v>
      </c>
      <c r="F65" s="127" t="s">
        <v>341</v>
      </c>
      <c r="G65" s="127" t="s">
        <v>330</v>
      </c>
      <c r="H65" s="127" t="s">
        <v>342</v>
      </c>
      <c r="I65" s="127" t="s">
        <v>128</v>
      </c>
      <c r="J65" s="156" t="s">
        <v>129</v>
      </c>
      <c r="K65" s="157">
        <v>420.35</v>
      </c>
    </row>
    <row r="66" spans="1:11" x14ac:dyDescent="0.3">
      <c r="A66" s="106" t="str">
        <f t="shared" si="2"/>
        <v>108</v>
      </c>
      <c r="B66" s="106">
        <v>43528</v>
      </c>
      <c r="C66" s="127">
        <v>108106888</v>
      </c>
      <c r="D66" s="127" t="s">
        <v>181</v>
      </c>
      <c r="E66" s="127">
        <v>1</v>
      </c>
      <c r="F66" s="127" t="s">
        <v>341</v>
      </c>
      <c r="G66" s="127" t="s">
        <v>332</v>
      </c>
      <c r="H66" s="127" t="s">
        <v>346</v>
      </c>
      <c r="I66" s="127" t="s">
        <v>118</v>
      </c>
      <c r="J66" s="156" t="s">
        <v>119</v>
      </c>
      <c r="K66" s="157">
        <v>-586.45000000000005</v>
      </c>
    </row>
    <row r="67" spans="1:11" x14ac:dyDescent="0.3">
      <c r="A67" s="106" t="str">
        <f t="shared" si="2"/>
        <v>108</v>
      </c>
      <c r="B67" s="106">
        <v>43528</v>
      </c>
      <c r="C67" s="127">
        <v>108106983</v>
      </c>
      <c r="D67" s="127" t="s">
        <v>167</v>
      </c>
      <c r="E67" s="127">
        <v>1</v>
      </c>
      <c r="F67" s="127" t="s">
        <v>341</v>
      </c>
      <c r="G67" s="127" t="s">
        <v>330</v>
      </c>
      <c r="H67" s="127" t="s">
        <v>342</v>
      </c>
      <c r="I67" s="127" t="s">
        <v>118</v>
      </c>
      <c r="J67" s="156" t="s">
        <v>119</v>
      </c>
      <c r="K67" s="157">
        <v>-3261.14</v>
      </c>
    </row>
    <row r="68" spans="1:11" x14ac:dyDescent="0.3">
      <c r="A68" s="106" t="str">
        <f t="shared" si="2"/>
        <v>108</v>
      </c>
      <c r="B68" s="106">
        <v>43528</v>
      </c>
      <c r="C68" s="127">
        <v>108107065</v>
      </c>
      <c r="D68" s="127" t="s">
        <v>148</v>
      </c>
      <c r="E68" s="127">
        <v>1</v>
      </c>
      <c r="F68" s="127" t="s">
        <v>341</v>
      </c>
      <c r="G68" s="127" t="s">
        <v>329</v>
      </c>
      <c r="H68" s="127" t="s">
        <v>344</v>
      </c>
      <c r="I68" s="127" t="s">
        <v>113</v>
      </c>
      <c r="J68" s="156" t="s">
        <v>114</v>
      </c>
      <c r="K68" s="157">
        <v>4018.91</v>
      </c>
    </row>
    <row r="69" spans="1:11" x14ac:dyDescent="0.3">
      <c r="A69" s="106" t="str">
        <f t="shared" si="2"/>
        <v>108</v>
      </c>
      <c r="B69" s="106">
        <v>43528</v>
      </c>
      <c r="C69" s="127">
        <v>108107281</v>
      </c>
      <c r="D69" s="127" t="s">
        <v>254</v>
      </c>
      <c r="E69" s="127">
        <v>1</v>
      </c>
      <c r="F69" s="127" t="s">
        <v>341</v>
      </c>
      <c r="G69" s="127" t="s">
        <v>332</v>
      </c>
      <c r="H69" s="127" t="s">
        <v>346</v>
      </c>
      <c r="I69" s="127" t="s">
        <v>137</v>
      </c>
      <c r="J69" s="156" t="s">
        <v>138</v>
      </c>
      <c r="K69" s="157">
        <v>13595.38</v>
      </c>
    </row>
    <row r="70" spans="1:11" x14ac:dyDescent="0.3">
      <c r="A70" s="106" t="str">
        <f t="shared" si="2"/>
        <v>108</v>
      </c>
      <c r="B70" s="106">
        <v>43528</v>
      </c>
      <c r="C70" s="127">
        <v>108107669</v>
      </c>
      <c r="D70" s="127" t="s">
        <v>256</v>
      </c>
      <c r="E70" s="127">
        <v>1</v>
      </c>
      <c r="F70" s="127" t="s">
        <v>341</v>
      </c>
      <c r="G70" s="127" t="s">
        <v>332</v>
      </c>
      <c r="H70" s="127" t="s">
        <v>346</v>
      </c>
      <c r="I70" s="127" t="s">
        <v>118</v>
      </c>
      <c r="J70" s="156" t="s">
        <v>119</v>
      </c>
      <c r="K70" s="157">
        <v>-1618.5</v>
      </c>
    </row>
    <row r="71" spans="1:11" x14ac:dyDescent="0.3">
      <c r="A71" s="106" t="str">
        <f t="shared" si="2"/>
        <v>108</v>
      </c>
      <c r="B71" s="106">
        <v>43528</v>
      </c>
      <c r="C71" s="127">
        <v>108107788</v>
      </c>
      <c r="D71" s="127" t="s">
        <v>190</v>
      </c>
      <c r="E71" s="127">
        <v>1</v>
      </c>
      <c r="F71" s="127" t="s">
        <v>341</v>
      </c>
      <c r="G71" s="127" t="s">
        <v>330</v>
      </c>
      <c r="H71" s="127" t="s">
        <v>342</v>
      </c>
      <c r="I71" s="127" t="s">
        <v>118</v>
      </c>
      <c r="J71" s="156" t="s">
        <v>119</v>
      </c>
      <c r="K71" s="157">
        <v>257.43</v>
      </c>
    </row>
    <row r="72" spans="1:11" x14ac:dyDescent="0.3">
      <c r="A72" s="106" t="str">
        <f t="shared" si="2"/>
        <v>108</v>
      </c>
      <c r="B72" s="106">
        <v>43528</v>
      </c>
      <c r="C72" s="127">
        <v>108108402</v>
      </c>
      <c r="D72" s="127" t="s">
        <v>186</v>
      </c>
      <c r="E72" s="127">
        <v>1</v>
      </c>
      <c r="F72" s="127" t="s">
        <v>341</v>
      </c>
      <c r="G72" s="127" t="s">
        <v>330</v>
      </c>
      <c r="H72" s="127" t="s">
        <v>342</v>
      </c>
      <c r="I72" s="127" t="s">
        <v>118</v>
      </c>
      <c r="J72" s="156" t="s">
        <v>119</v>
      </c>
      <c r="K72" s="157">
        <v>108.59</v>
      </c>
    </row>
    <row r="73" spans="1:11" x14ac:dyDescent="0.3">
      <c r="A73" s="106" t="str">
        <f t="shared" si="2"/>
        <v>108</v>
      </c>
      <c r="B73" s="106">
        <v>43528</v>
      </c>
      <c r="C73" s="127">
        <v>108108617</v>
      </c>
      <c r="D73" s="127" t="s">
        <v>198</v>
      </c>
      <c r="E73" s="127">
        <v>1</v>
      </c>
      <c r="F73" s="127" t="s">
        <v>341</v>
      </c>
      <c r="G73" s="127" t="s">
        <v>331</v>
      </c>
      <c r="H73" s="127" t="s">
        <v>343</v>
      </c>
      <c r="I73" s="127" t="s">
        <v>128</v>
      </c>
      <c r="J73" s="156" t="s">
        <v>129</v>
      </c>
      <c r="K73" s="157">
        <v>666.94</v>
      </c>
    </row>
    <row r="74" spans="1:11" x14ac:dyDescent="0.3">
      <c r="A74" s="106" t="str">
        <f t="shared" si="2"/>
        <v>108</v>
      </c>
      <c r="B74" s="106">
        <v>43528</v>
      </c>
      <c r="C74" s="127">
        <v>108108691</v>
      </c>
      <c r="D74" s="127" t="s">
        <v>200</v>
      </c>
      <c r="E74" s="127">
        <v>1</v>
      </c>
      <c r="F74" s="127" t="s">
        <v>341</v>
      </c>
      <c r="G74" s="127" t="s">
        <v>330</v>
      </c>
      <c r="H74" s="127" t="s">
        <v>342</v>
      </c>
      <c r="I74" s="127" t="s">
        <v>118</v>
      </c>
      <c r="J74" s="156" t="s">
        <v>119</v>
      </c>
      <c r="K74" s="157">
        <v>1893.98</v>
      </c>
    </row>
    <row r="75" spans="1:11" x14ac:dyDescent="0.3">
      <c r="A75" s="106" t="str">
        <f t="shared" si="2"/>
        <v>108</v>
      </c>
      <c r="B75" s="106">
        <v>43528</v>
      </c>
      <c r="C75" s="127">
        <v>108109091</v>
      </c>
      <c r="D75" s="127" t="s">
        <v>206</v>
      </c>
      <c r="E75" s="127">
        <v>1</v>
      </c>
      <c r="F75" s="127" t="s">
        <v>341</v>
      </c>
      <c r="G75" s="127" t="s">
        <v>330</v>
      </c>
      <c r="H75" s="127" t="s">
        <v>342</v>
      </c>
      <c r="I75" s="127" t="s">
        <v>118</v>
      </c>
      <c r="J75" s="156" t="s">
        <v>119</v>
      </c>
      <c r="K75" s="157">
        <v>903.46</v>
      </c>
    </row>
    <row r="76" spans="1:11" x14ac:dyDescent="0.3">
      <c r="A76" s="106" t="str">
        <f t="shared" si="2"/>
        <v>108</v>
      </c>
      <c r="B76" s="106">
        <v>43537</v>
      </c>
      <c r="C76" s="127">
        <v>108101405</v>
      </c>
      <c r="D76" s="127" t="s">
        <v>143</v>
      </c>
      <c r="E76" s="127">
        <v>1</v>
      </c>
      <c r="F76" s="127" t="s">
        <v>341</v>
      </c>
      <c r="G76" s="127" t="s">
        <v>332</v>
      </c>
      <c r="H76" s="127" t="s">
        <v>346</v>
      </c>
      <c r="I76" s="127" t="s">
        <v>118</v>
      </c>
      <c r="J76" s="156" t="s">
        <v>119</v>
      </c>
      <c r="K76" s="157">
        <v>-420.37</v>
      </c>
    </row>
    <row r="77" spans="1:11" x14ac:dyDescent="0.3">
      <c r="A77" s="106" t="str">
        <f t="shared" si="2"/>
        <v>108</v>
      </c>
      <c r="B77" s="106">
        <v>43537</v>
      </c>
      <c r="C77" s="127">
        <v>108106178</v>
      </c>
      <c r="D77" s="127" t="s">
        <v>249</v>
      </c>
      <c r="E77" s="127">
        <v>1</v>
      </c>
      <c r="F77" s="127" t="s">
        <v>341</v>
      </c>
      <c r="G77" s="127" t="s">
        <v>333</v>
      </c>
      <c r="H77" s="127" t="s">
        <v>345</v>
      </c>
      <c r="I77" s="127" t="s">
        <v>128</v>
      </c>
      <c r="J77" s="156" t="s">
        <v>129</v>
      </c>
      <c r="K77" s="157">
        <v>1961.16</v>
      </c>
    </row>
    <row r="78" spans="1:11" x14ac:dyDescent="0.3">
      <c r="A78" s="106" t="str">
        <f t="shared" si="2"/>
        <v>108</v>
      </c>
      <c r="B78" s="106">
        <v>43537</v>
      </c>
      <c r="C78" s="127">
        <v>108109312</v>
      </c>
      <c r="D78" s="127" t="s">
        <v>264</v>
      </c>
      <c r="E78" s="127">
        <v>1</v>
      </c>
      <c r="F78" s="127" t="s">
        <v>341</v>
      </c>
      <c r="G78" s="127" t="s">
        <v>329</v>
      </c>
      <c r="H78" s="127" t="s">
        <v>344</v>
      </c>
      <c r="I78" s="127" t="s">
        <v>118</v>
      </c>
      <c r="J78" s="156" t="s">
        <v>119</v>
      </c>
      <c r="K78" s="157">
        <v>163.33000000000001</v>
      </c>
    </row>
    <row r="79" spans="1:11" x14ac:dyDescent="0.3">
      <c r="A79" s="106" t="str">
        <f t="shared" si="2"/>
        <v>108</v>
      </c>
      <c r="B79" s="106">
        <v>43544</v>
      </c>
      <c r="C79" s="127">
        <v>108097023</v>
      </c>
      <c r="D79" s="127" t="s">
        <v>130</v>
      </c>
      <c r="E79" s="127">
        <v>1</v>
      </c>
      <c r="F79" s="127" t="s">
        <v>341</v>
      </c>
      <c r="G79" s="127" t="s">
        <v>330</v>
      </c>
      <c r="H79" s="127" t="s">
        <v>342</v>
      </c>
      <c r="I79" s="127" t="s">
        <v>115</v>
      </c>
      <c r="J79" s="156" t="s">
        <v>116</v>
      </c>
      <c r="K79" s="157">
        <v>7547.96</v>
      </c>
    </row>
    <row r="80" spans="1:11" x14ac:dyDescent="0.3">
      <c r="A80" s="106" t="str">
        <f t="shared" si="2"/>
        <v>108</v>
      </c>
      <c r="B80" s="106">
        <v>43545</v>
      </c>
      <c r="C80" s="127">
        <v>108107260</v>
      </c>
      <c r="D80" s="127" t="s">
        <v>253</v>
      </c>
      <c r="E80" s="127">
        <v>1</v>
      </c>
      <c r="F80" s="127" t="s">
        <v>341</v>
      </c>
      <c r="G80" s="127" t="s">
        <v>330</v>
      </c>
      <c r="H80" s="127" t="s">
        <v>342</v>
      </c>
      <c r="I80" s="127" t="s">
        <v>118</v>
      </c>
      <c r="J80" s="156" t="s">
        <v>119</v>
      </c>
      <c r="K80" s="157">
        <v>4155.58</v>
      </c>
    </row>
    <row r="81" spans="1:11" x14ac:dyDescent="0.3">
      <c r="A81" s="106" t="str">
        <f t="shared" si="2"/>
        <v>108</v>
      </c>
      <c r="B81" s="106">
        <v>43545</v>
      </c>
      <c r="C81" s="127">
        <v>108110352</v>
      </c>
      <c r="D81" s="127" t="s">
        <v>218</v>
      </c>
      <c r="E81" s="127">
        <v>1</v>
      </c>
      <c r="F81" s="127" t="s">
        <v>341</v>
      </c>
      <c r="G81" s="127" t="s">
        <v>329</v>
      </c>
      <c r="H81" s="127" t="s">
        <v>344</v>
      </c>
      <c r="I81" s="127" t="s">
        <v>118</v>
      </c>
      <c r="J81" s="156" t="s">
        <v>119</v>
      </c>
      <c r="K81" s="157">
        <v>3950.3</v>
      </c>
    </row>
    <row r="82" spans="1:11" x14ac:dyDescent="0.3">
      <c r="A82" s="106" t="str">
        <f t="shared" si="2"/>
        <v>108</v>
      </c>
      <c r="B82" s="106">
        <v>43546</v>
      </c>
      <c r="C82" s="127">
        <v>108108466</v>
      </c>
      <c r="D82" s="127" t="s">
        <v>260</v>
      </c>
      <c r="E82" s="127">
        <v>1</v>
      </c>
      <c r="F82" s="127" t="s">
        <v>341</v>
      </c>
      <c r="G82" s="127" t="s">
        <v>330</v>
      </c>
      <c r="H82" s="127" t="s">
        <v>342</v>
      </c>
      <c r="I82" s="127" t="s">
        <v>118</v>
      </c>
      <c r="J82" s="156" t="s">
        <v>119</v>
      </c>
      <c r="K82" s="157">
        <v>-315.44</v>
      </c>
    </row>
    <row r="83" spans="1:11" x14ac:dyDescent="0.3">
      <c r="A83" s="106" t="str">
        <f t="shared" si="2"/>
        <v>108</v>
      </c>
      <c r="B83" s="106">
        <v>43546</v>
      </c>
      <c r="C83" s="127">
        <v>108110383</v>
      </c>
      <c r="D83" s="127" t="s">
        <v>268</v>
      </c>
      <c r="E83" s="127">
        <v>1</v>
      </c>
      <c r="F83" s="127" t="s">
        <v>341</v>
      </c>
      <c r="G83" s="127" t="s">
        <v>330</v>
      </c>
      <c r="H83" s="127" t="s">
        <v>342</v>
      </c>
      <c r="I83" s="127" t="s">
        <v>118</v>
      </c>
      <c r="J83" s="156" t="s">
        <v>119</v>
      </c>
      <c r="K83" s="157">
        <v>186.13</v>
      </c>
    </row>
    <row r="84" spans="1:11" x14ac:dyDescent="0.3">
      <c r="A84" s="106" t="str">
        <f t="shared" si="2"/>
        <v>108</v>
      </c>
      <c r="B84" s="106">
        <v>43549</v>
      </c>
      <c r="C84" s="127">
        <v>108107364</v>
      </c>
      <c r="D84" s="127" t="s">
        <v>187</v>
      </c>
      <c r="E84" s="127">
        <v>1</v>
      </c>
      <c r="F84" s="127" t="s">
        <v>341</v>
      </c>
      <c r="G84" s="127" t="s">
        <v>329</v>
      </c>
      <c r="H84" s="127" t="s">
        <v>344</v>
      </c>
      <c r="I84" s="127" t="s">
        <v>118</v>
      </c>
      <c r="J84" s="156" t="s">
        <v>119</v>
      </c>
      <c r="K84" s="157">
        <v>-3326.85</v>
      </c>
    </row>
    <row r="85" spans="1:11" x14ac:dyDescent="0.3">
      <c r="A85" s="106" t="str">
        <f t="shared" si="2"/>
        <v>108</v>
      </c>
      <c r="B85" s="106">
        <v>43549</v>
      </c>
      <c r="C85" s="127">
        <v>108108464</v>
      </c>
      <c r="D85" s="127" t="s">
        <v>197</v>
      </c>
      <c r="E85" s="127">
        <v>1</v>
      </c>
      <c r="F85" s="127" t="s">
        <v>341</v>
      </c>
      <c r="G85" s="127" t="s">
        <v>329</v>
      </c>
      <c r="H85" s="127" t="s">
        <v>344</v>
      </c>
      <c r="I85" s="127" t="s">
        <v>118</v>
      </c>
      <c r="J85" s="156" t="s">
        <v>119</v>
      </c>
      <c r="K85" s="157">
        <v>-180.91</v>
      </c>
    </row>
    <row r="86" spans="1:11" x14ac:dyDescent="0.3">
      <c r="A86" s="106" t="str">
        <f t="shared" si="2"/>
        <v>108</v>
      </c>
      <c r="B86" s="106">
        <v>43549</v>
      </c>
      <c r="C86" s="127">
        <v>108109647</v>
      </c>
      <c r="D86" s="127" t="s">
        <v>213</v>
      </c>
      <c r="E86" s="127">
        <v>1</v>
      </c>
      <c r="F86" s="127" t="s">
        <v>341</v>
      </c>
      <c r="G86" s="127" t="s">
        <v>330</v>
      </c>
      <c r="H86" s="127" t="s">
        <v>342</v>
      </c>
      <c r="I86" s="127" t="s">
        <v>118</v>
      </c>
      <c r="J86" s="156" t="s">
        <v>119</v>
      </c>
      <c r="K86" s="157">
        <v>-309.07</v>
      </c>
    </row>
    <row r="87" spans="1:11" x14ac:dyDescent="0.3">
      <c r="A87" s="106" t="str">
        <f t="shared" si="2"/>
        <v>108</v>
      </c>
      <c r="B87" s="106">
        <v>43550</v>
      </c>
      <c r="C87" s="127">
        <v>108107214</v>
      </c>
      <c r="D87" s="127" t="s">
        <v>252</v>
      </c>
      <c r="E87" s="127">
        <v>1</v>
      </c>
      <c r="F87" s="127" t="s">
        <v>341</v>
      </c>
      <c r="G87" s="127" t="s">
        <v>330</v>
      </c>
      <c r="H87" s="127" t="s">
        <v>342</v>
      </c>
      <c r="I87" s="127" t="s">
        <v>118</v>
      </c>
      <c r="J87" s="156" t="s">
        <v>119</v>
      </c>
      <c r="K87" s="157">
        <v>599.53</v>
      </c>
    </row>
    <row r="88" spans="1:11" x14ac:dyDescent="0.3">
      <c r="A88" s="106" t="str">
        <f t="shared" si="2"/>
        <v>108</v>
      </c>
      <c r="B88" s="106">
        <v>43551</v>
      </c>
      <c r="C88" s="127">
        <v>108104860</v>
      </c>
      <c r="D88" s="127" t="s">
        <v>162</v>
      </c>
      <c r="E88" s="127">
        <v>1</v>
      </c>
      <c r="F88" s="127" t="s">
        <v>341</v>
      </c>
      <c r="G88" s="127" t="s">
        <v>330</v>
      </c>
      <c r="H88" s="127" t="s">
        <v>342</v>
      </c>
      <c r="I88" s="127" t="s">
        <v>118</v>
      </c>
      <c r="J88" s="156" t="s">
        <v>119</v>
      </c>
      <c r="K88" s="157">
        <v>996.87</v>
      </c>
    </row>
    <row r="89" spans="1:11" x14ac:dyDescent="0.3">
      <c r="A89" s="106" t="str">
        <f t="shared" si="2"/>
        <v>108</v>
      </c>
      <c r="B89" s="106">
        <v>43551</v>
      </c>
      <c r="C89" s="127">
        <v>108110227</v>
      </c>
      <c r="D89" s="127" t="s">
        <v>267</v>
      </c>
      <c r="E89" s="127">
        <v>1</v>
      </c>
      <c r="F89" s="127" t="s">
        <v>341</v>
      </c>
      <c r="G89" s="127" t="s">
        <v>330</v>
      </c>
      <c r="H89" s="127" t="s">
        <v>342</v>
      </c>
      <c r="I89" s="127" t="s">
        <v>118</v>
      </c>
      <c r="J89" s="156" t="s">
        <v>119</v>
      </c>
      <c r="K89" s="157">
        <v>-9.34</v>
      </c>
    </row>
    <row r="90" spans="1:11" x14ac:dyDescent="0.3">
      <c r="A90" s="106" t="str">
        <f t="shared" si="2"/>
        <v>108</v>
      </c>
      <c r="B90" s="106">
        <v>43552</v>
      </c>
      <c r="C90" s="127">
        <v>108102559</v>
      </c>
      <c r="D90" s="127" t="s">
        <v>153</v>
      </c>
      <c r="E90" s="127">
        <v>1</v>
      </c>
      <c r="F90" s="127" t="s">
        <v>341</v>
      </c>
      <c r="G90" s="127" t="s">
        <v>329</v>
      </c>
      <c r="H90" s="127" t="s">
        <v>344</v>
      </c>
      <c r="I90" s="127" t="s">
        <v>118</v>
      </c>
      <c r="J90" s="156" t="s">
        <v>119</v>
      </c>
      <c r="K90" s="157">
        <v>-422.48</v>
      </c>
    </row>
    <row r="91" spans="1:11" x14ac:dyDescent="0.3">
      <c r="A91" s="106" t="str">
        <f t="shared" si="2"/>
        <v>108</v>
      </c>
      <c r="B91" s="106">
        <v>43552</v>
      </c>
      <c r="C91" s="127">
        <v>108108741</v>
      </c>
      <c r="D91" s="127" t="s">
        <v>261</v>
      </c>
      <c r="E91" s="127">
        <v>1</v>
      </c>
      <c r="F91" s="127" t="s">
        <v>341</v>
      </c>
      <c r="G91" s="127" t="s">
        <v>332</v>
      </c>
      <c r="H91" s="127" t="s">
        <v>346</v>
      </c>
      <c r="I91" s="127" t="s">
        <v>118</v>
      </c>
      <c r="J91" s="156" t="s">
        <v>119</v>
      </c>
      <c r="K91" s="157">
        <v>235.9</v>
      </c>
    </row>
    <row r="92" spans="1:11" x14ac:dyDescent="0.3">
      <c r="A92" s="106" t="str">
        <f t="shared" si="2"/>
        <v>108</v>
      </c>
      <c r="B92" s="106">
        <v>43553</v>
      </c>
      <c r="C92" s="127">
        <v>108104021</v>
      </c>
      <c r="D92" s="127" t="s">
        <v>156</v>
      </c>
      <c r="E92" s="127">
        <v>1</v>
      </c>
      <c r="F92" s="127" t="s">
        <v>341</v>
      </c>
      <c r="G92" s="127" t="s">
        <v>331</v>
      </c>
      <c r="H92" s="127" t="s">
        <v>343</v>
      </c>
      <c r="I92" s="127" t="s">
        <v>128</v>
      </c>
      <c r="J92" s="156" t="s">
        <v>129</v>
      </c>
      <c r="K92" s="157">
        <v>-9473.6200000000008</v>
      </c>
    </row>
    <row r="93" spans="1:11" x14ac:dyDescent="0.3">
      <c r="A93" s="106" t="str">
        <f t="shared" si="2"/>
        <v>108</v>
      </c>
      <c r="B93" s="106">
        <v>43553</v>
      </c>
      <c r="C93" s="127">
        <v>108109174</v>
      </c>
      <c r="D93" s="127" t="s">
        <v>210</v>
      </c>
      <c r="E93" s="127">
        <v>1</v>
      </c>
      <c r="F93" s="127" t="s">
        <v>341</v>
      </c>
      <c r="G93" s="127" t="s">
        <v>330</v>
      </c>
      <c r="H93" s="127" t="s">
        <v>342</v>
      </c>
      <c r="I93" s="127" t="s">
        <v>118</v>
      </c>
      <c r="J93" s="156" t="s">
        <v>119</v>
      </c>
      <c r="K93" s="157">
        <v>1449.5</v>
      </c>
    </row>
    <row r="94" spans="1:11" x14ac:dyDescent="0.3">
      <c r="A94" s="106" t="str">
        <f t="shared" si="2"/>
        <v>108</v>
      </c>
      <c r="B94" s="106">
        <v>43554</v>
      </c>
      <c r="C94" s="127">
        <v>108108976</v>
      </c>
      <c r="D94" s="127" t="s">
        <v>263</v>
      </c>
      <c r="E94" s="127">
        <v>1</v>
      </c>
      <c r="F94" s="127" t="s">
        <v>341</v>
      </c>
      <c r="G94" s="127" t="s">
        <v>329</v>
      </c>
      <c r="H94" s="127" t="s">
        <v>344</v>
      </c>
      <c r="I94" s="127" t="s">
        <v>113</v>
      </c>
      <c r="J94" s="156" t="s">
        <v>114</v>
      </c>
      <c r="K94" s="157">
        <v>4494.1400000000003</v>
      </c>
    </row>
    <row r="95" spans="1:11" x14ac:dyDescent="0.3">
      <c r="A95" s="106" t="str">
        <f t="shared" si="2"/>
        <v>108</v>
      </c>
      <c r="B95" s="106">
        <v>43554</v>
      </c>
      <c r="C95" s="127">
        <v>108111253</v>
      </c>
      <c r="D95" s="127" t="s">
        <v>220</v>
      </c>
      <c r="E95" s="127">
        <v>1</v>
      </c>
      <c r="F95" s="127" t="s">
        <v>341</v>
      </c>
      <c r="G95" s="127" t="s">
        <v>330</v>
      </c>
      <c r="H95" s="127" t="s">
        <v>342</v>
      </c>
      <c r="I95" s="127" t="s">
        <v>118</v>
      </c>
      <c r="J95" s="156" t="s">
        <v>119</v>
      </c>
      <c r="K95" s="157">
        <v>1429.35</v>
      </c>
    </row>
    <row r="96" spans="1:11" x14ac:dyDescent="0.3">
      <c r="A96" s="106"/>
      <c r="B96" s="106"/>
      <c r="J96" s="156"/>
      <c r="K96" s="158">
        <f>SUM(K2:K95)</f>
        <v>114520.33000000002</v>
      </c>
    </row>
  </sheetData>
  <autoFilter ref="A1:K96"/>
  <pageMargins left="0.2" right="0.2" top="0.75" bottom="0.75" header="0.3" footer="0.3"/>
  <pageSetup scale="4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6"/>
  <sheetViews>
    <sheetView workbookViewId="0">
      <pane xSplit="3" ySplit="1" topLeftCell="G2" activePane="bottomRight" state="frozen"/>
      <selection activeCell="B33" sqref="B33"/>
      <selection pane="topRight" activeCell="B33" sqref="B33"/>
      <selection pane="bottomLeft" activeCell="B33" sqref="B33"/>
      <selection pane="bottomRight" activeCell="M27" sqref="M27"/>
    </sheetView>
  </sheetViews>
  <sheetFormatPr defaultColWidth="8.85546875" defaultRowHeight="15" x14ac:dyDescent="0.25"/>
  <cols>
    <col min="1" max="2" width="9.5703125" style="127" bestFit="1" customWidth="1"/>
    <col min="3" max="3" width="10" style="127" bestFit="1" customWidth="1"/>
    <col min="4" max="4" width="43.85546875" style="127" bestFit="1" customWidth="1"/>
    <col min="5" max="5" width="17.85546875" style="127" bestFit="1" customWidth="1"/>
    <col min="6" max="6" width="9.7109375" style="127" bestFit="1" customWidth="1"/>
    <col min="7" max="7" width="9.42578125" style="127" bestFit="1" customWidth="1"/>
    <col min="8" max="8" width="28.85546875" style="127" bestFit="1" customWidth="1"/>
    <col min="9" max="9" width="19.5703125" style="127" bestFit="1" customWidth="1"/>
    <col min="10" max="10" width="33.42578125" style="127" bestFit="1" customWidth="1"/>
    <col min="11" max="11" width="13.140625" style="157" bestFit="1" customWidth="1"/>
    <col min="12" max="16384" width="8.85546875" style="127"/>
  </cols>
  <sheetData>
    <row r="1" spans="1:11" x14ac:dyDescent="0.3">
      <c r="A1" s="127" t="s">
        <v>33</v>
      </c>
      <c r="B1" s="127" t="s">
        <v>338</v>
      </c>
      <c r="C1" s="127" t="s">
        <v>112</v>
      </c>
      <c r="D1" s="127" t="s">
        <v>112</v>
      </c>
      <c r="E1" s="127" t="s">
        <v>366</v>
      </c>
      <c r="F1" s="127" t="s">
        <v>328</v>
      </c>
      <c r="G1" s="127" t="s">
        <v>337</v>
      </c>
      <c r="H1" s="127" t="s">
        <v>337</v>
      </c>
      <c r="I1" s="127" t="s">
        <v>336</v>
      </c>
      <c r="J1" s="127" t="s">
        <v>336</v>
      </c>
      <c r="K1" s="157" t="s">
        <v>44</v>
      </c>
    </row>
    <row r="2" spans="1:11" x14ac:dyDescent="0.3">
      <c r="A2" s="106" t="str">
        <f t="shared" ref="A2:A25" si="0">LEFT(C2,3)</f>
        <v>108</v>
      </c>
      <c r="B2" s="106">
        <v>43498</v>
      </c>
      <c r="C2" s="127">
        <v>108600338</v>
      </c>
      <c r="D2" s="127" t="s">
        <v>275</v>
      </c>
      <c r="E2" s="127">
        <v>2</v>
      </c>
      <c r="F2" s="127" t="s">
        <v>347</v>
      </c>
      <c r="G2" s="127" t="s">
        <v>334</v>
      </c>
      <c r="H2" s="127" t="s">
        <v>348</v>
      </c>
      <c r="I2" s="127" t="s">
        <v>120</v>
      </c>
      <c r="J2" s="156" t="s">
        <v>121</v>
      </c>
      <c r="K2" s="157">
        <v>107616.32000000001</v>
      </c>
    </row>
    <row r="3" spans="1:11" x14ac:dyDescent="0.3">
      <c r="A3" s="106" t="str">
        <f t="shared" si="0"/>
        <v>108</v>
      </c>
      <c r="B3" s="106">
        <v>43498</v>
      </c>
      <c r="C3" s="127">
        <v>108602965</v>
      </c>
      <c r="D3" s="127" t="s">
        <v>278</v>
      </c>
      <c r="E3" s="127">
        <v>2</v>
      </c>
      <c r="F3" s="127" t="s">
        <v>347</v>
      </c>
      <c r="G3" s="127" t="s">
        <v>334</v>
      </c>
      <c r="H3" s="127" t="s">
        <v>348</v>
      </c>
      <c r="I3" s="127" t="s">
        <v>120</v>
      </c>
      <c r="J3" s="156" t="s">
        <v>121</v>
      </c>
      <c r="K3" s="157">
        <v>17951.439999999999</v>
      </c>
    </row>
    <row r="4" spans="1:11" x14ac:dyDescent="0.3">
      <c r="A4" s="106" t="str">
        <f t="shared" si="0"/>
        <v>108</v>
      </c>
      <c r="B4" s="106">
        <v>43498</v>
      </c>
      <c r="C4" s="127">
        <v>108603066</v>
      </c>
      <c r="D4" s="127" t="s">
        <v>279</v>
      </c>
      <c r="E4" s="127">
        <v>2</v>
      </c>
      <c r="F4" s="127" t="s">
        <v>347</v>
      </c>
      <c r="G4" s="127" t="s">
        <v>335</v>
      </c>
      <c r="H4" s="127" t="s">
        <v>349</v>
      </c>
      <c r="I4" s="127" t="s">
        <v>120</v>
      </c>
      <c r="J4" s="156" t="s">
        <v>121</v>
      </c>
      <c r="K4" s="157">
        <v>711.88</v>
      </c>
    </row>
    <row r="5" spans="1:11" x14ac:dyDescent="0.3">
      <c r="A5" s="106" t="str">
        <f t="shared" si="0"/>
        <v>108</v>
      </c>
      <c r="B5" s="106">
        <v>43498</v>
      </c>
      <c r="C5" s="127">
        <v>108603196</v>
      </c>
      <c r="D5" s="127" t="s">
        <v>280</v>
      </c>
      <c r="E5" s="127">
        <v>2</v>
      </c>
      <c r="F5" s="127" t="s">
        <v>347</v>
      </c>
      <c r="G5" s="127" t="s">
        <v>334</v>
      </c>
      <c r="H5" s="127" t="s">
        <v>348</v>
      </c>
      <c r="I5" s="127" t="s">
        <v>120</v>
      </c>
      <c r="J5" s="156" t="s">
        <v>121</v>
      </c>
      <c r="K5" s="157">
        <v>10376.67</v>
      </c>
    </row>
    <row r="6" spans="1:11" x14ac:dyDescent="0.3">
      <c r="A6" s="106" t="str">
        <f t="shared" si="0"/>
        <v>108</v>
      </c>
      <c r="B6" s="106">
        <v>43498</v>
      </c>
      <c r="C6" s="127">
        <v>108603197</v>
      </c>
      <c r="D6" s="127" t="s">
        <v>281</v>
      </c>
      <c r="E6" s="127">
        <v>2</v>
      </c>
      <c r="F6" s="127" t="s">
        <v>347</v>
      </c>
      <c r="G6" s="127" t="s">
        <v>335</v>
      </c>
      <c r="H6" s="127" t="s">
        <v>349</v>
      </c>
      <c r="I6" s="127" t="s">
        <v>120</v>
      </c>
      <c r="J6" s="156" t="s">
        <v>121</v>
      </c>
      <c r="K6" s="157">
        <v>1472.98</v>
      </c>
    </row>
    <row r="7" spans="1:11" x14ac:dyDescent="0.3">
      <c r="A7" s="106" t="str">
        <f t="shared" si="0"/>
        <v>108</v>
      </c>
      <c r="B7" s="106">
        <v>43498</v>
      </c>
      <c r="C7" s="127">
        <v>108604145</v>
      </c>
      <c r="D7" s="127" t="s">
        <v>282</v>
      </c>
      <c r="E7" s="127">
        <v>2</v>
      </c>
      <c r="F7" s="127" t="s">
        <v>347</v>
      </c>
      <c r="G7" s="127" t="s">
        <v>334</v>
      </c>
      <c r="H7" s="127" t="s">
        <v>348</v>
      </c>
      <c r="I7" s="127" t="s">
        <v>120</v>
      </c>
      <c r="J7" s="156" t="s">
        <v>121</v>
      </c>
      <c r="K7" s="157">
        <v>33176.39</v>
      </c>
    </row>
    <row r="8" spans="1:11" x14ac:dyDescent="0.3">
      <c r="A8" s="106" t="str">
        <f t="shared" si="0"/>
        <v>108</v>
      </c>
      <c r="B8" s="106">
        <v>43498</v>
      </c>
      <c r="C8" s="127">
        <v>108604186</v>
      </c>
      <c r="D8" s="127" t="s">
        <v>282</v>
      </c>
      <c r="E8" s="127">
        <v>2</v>
      </c>
      <c r="F8" s="127" t="s">
        <v>347</v>
      </c>
      <c r="G8" s="127" t="s">
        <v>335</v>
      </c>
      <c r="H8" s="127" t="s">
        <v>349</v>
      </c>
      <c r="I8" s="127" t="s">
        <v>120</v>
      </c>
      <c r="J8" s="156" t="s">
        <v>121</v>
      </c>
      <c r="K8" s="157">
        <v>15079.01</v>
      </c>
    </row>
    <row r="9" spans="1:11" x14ac:dyDescent="0.3">
      <c r="A9" s="106" t="str">
        <f t="shared" si="0"/>
        <v>108</v>
      </c>
      <c r="B9" s="106">
        <v>43498</v>
      </c>
      <c r="C9" s="127">
        <v>108606511</v>
      </c>
      <c r="D9" s="127" t="s">
        <v>286</v>
      </c>
      <c r="E9" s="127">
        <v>2</v>
      </c>
      <c r="F9" s="127" t="s">
        <v>347</v>
      </c>
      <c r="G9" s="127" t="s">
        <v>334</v>
      </c>
      <c r="H9" s="127" t="s">
        <v>348</v>
      </c>
      <c r="I9" s="127" t="s">
        <v>120</v>
      </c>
      <c r="J9" s="156" t="s">
        <v>121</v>
      </c>
      <c r="K9" s="157">
        <v>1429.56</v>
      </c>
    </row>
    <row r="10" spans="1:11" x14ac:dyDescent="0.3">
      <c r="A10" s="106" t="str">
        <f t="shared" si="0"/>
        <v>108</v>
      </c>
      <c r="B10" s="106">
        <v>43498</v>
      </c>
      <c r="C10" s="127">
        <v>108606512</v>
      </c>
      <c r="D10" s="127" t="s">
        <v>286</v>
      </c>
      <c r="E10" s="127">
        <v>2</v>
      </c>
      <c r="F10" s="127" t="s">
        <v>347</v>
      </c>
      <c r="G10" s="127" t="s">
        <v>335</v>
      </c>
      <c r="H10" s="127" t="s">
        <v>349</v>
      </c>
      <c r="I10" s="127" t="s">
        <v>120</v>
      </c>
      <c r="J10" s="156" t="s">
        <v>121</v>
      </c>
      <c r="K10" s="157">
        <v>469.53</v>
      </c>
    </row>
    <row r="11" spans="1:11" x14ac:dyDescent="0.3">
      <c r="A11" s="106" t="str">
        <f t="shared" si="0"/>
        <v>108</v>
      </c>
      <c r="B11" s="106">
        <v>43498</v>
      </c>
      <c r="C11" s="127">
        <v>108606744</v>
      </c>
      <c r="D11" s="127" t="s">
        <v>289</v>
      </c>
      <c r="E11" s="127">
        <v>2</v>
      </c>
      <c r="F11" s="127" t="s">
        <v>347</v>
      </c>
      <c r="G11" s="127" t="s">
        <v>334</v>
      </c>
      <c r="H11" s="127" t="s">
        <v>348</v>
      </c>
      <c r="I11" s="127" t="s">
        <v>120</v>
      </c>
      <c r="J11" s="156" t="s">
        <v>121</v>
      </c>
      <c r="K11" s="157">
        <v>1214.1199999999999</v>
      </c>
    </row>
    <row r="12" spans="1:11" x14ac:dyDescent="0.3">
      <c r="A12" s="106" t="str">
        <f t="shared" si="0"/>
        <v>108</v>
      </c>
      <c r="B12" s="106">
        <v>43498</v>
      </c>
      <c r="C12" s="127">
        <v>108611372</v>
      </c>
      <c r="D12" s="127" t="s">
        <v>277</v>
      </c>
      <c r="E12" s="127">
        <v>2</v>
      </c>
      <c r="F12" s="127" t="s">
        <v>347</v>
      </c>
      <c r="G12" s="127" t="s">
        <v>335</v>
      </c>
      <c r="H12" s="127" t="s">
        <v>349</v>
      </c>
      <c r="I12" s="127" t="s">
        <v>120</v>
      </c>
      <c r="J12" s="156" t="s">
        <v>121</v>
      </c>
      <c r="K12" s="157">
        <v>1465.76</v>
      </c>
    </row>
    <row r="13" spans="1:11" x14ac:dyDescent="0.3">
      <c r="A13" s="106" t="str">
        <f t="shared" si="0"/>
        <v>108</v>
      </c>
      <c r="B13" s="106">
        <v>43499</v>
      </c>
      <c r="C13" s="127">
        <v>108608023</v>
      </c>
      <c r="D13" s="127" t="s">
        <v>293</v>
      </c>
      <c r="E13" s="127">
        <v>2</v>
      </c>
      <c r="F13" s="127" t="s">
        <v>347</v>
      </c>
      <c r="G13" s="127" t="s">
        <v>334</v>
      </c>
      <c r="H13" s="127" t="s">
        <v>348</v>
      </c>
      <c r="I13" s="127" t="s">
        <v>120</v>
      </c>
      <c r="J13" s="156" t="s">
        <v>121</v>
      </c>
      <c r="K13" s="157">
        <v>732.67</v>
      </c>
    </row>
    <row r="14" spans="1:11" x14ac:dyDescent="0.3">
      <c r="A14" s="106" t="str">
        <f t="shared" si="0"/>
        <v>108</v>
      </c>
      <c r="B14" s="106">
        <v>43499</v>
      </c>
      <c r="C14" s="127">
        <v>108609197</v>
      </c>
      <c r="D14" s="127" t="s">
        <v>295</v>
      </c>
      <c r="E14" s="127">
        <v>2</v>
      </c>
      <c r="F14" s="127" t="s">
        <v>347</v>
      </c>
      <c r="G14" s="127" t="s">
        <v>334</v>
      </c>
      <c r="H14" s="127" t="s">
        <v>348</v>
      </c>
      <c r="I14" s="127" t="s">
        <v>120</v>
      </c>
      <c r="J14" s="156" t="s">
        <v>121</v>
      </c>
      <c r="K14" s="157">
        <v>2166.31</v>
      </c>
    </row>
    <row r="15" spans="1:11" x14ac:dyDescent="0.3">
      <c r="A15" s="106" t="str">
        <f t="shared" si="0"/>
        <v>108</v>
      </c>
      <c r="B15" s="106">
        <v>43499</v>
      </c>
      <c r="C15" s="127">
        <v>108610077</v>
      </c>
      <c r="D15" s="127" t="s">
        <v>304</v>
      </c>
      <c r="E15" s="127">
        <v>2</v>
      </c>
      <c r="F15" s="127" t="s">
        <v>347</v>
      </c>
      <c r="G15" s="127" t="s">
        <v>334</v>
      </c>
      <c r="H15" s="127" t="s">
        <v>348</v>
      </c>
      <c r="I15" s="127" t="s">
        <v>120</v>
      </c>
      <c r="J15" s="156" t="s">
        <v>121</v>
      </c>
      <c r="K15" s="157">
        <v>2667.03</v>
      </c>
    </row>
    <row r="16" spans="1:11" x14ac:dyDescent="0.3">
      <c r="A16" s="106" t="str">
        <f t="shared" si="0"/>
        <v>108</v>
      </c>
      <c r="B16" s="106">
        <v>43499</v>
      </c>
      <c r="C16" s="127">
        <v>108610246</v>
      </c>
      <c r="D16" s="127" t="s">
        <v>307</v>
      </c>
      <c r="E16" s="127">
        <v>2</v>
      </c>
      <c r="F16" s="127" t="s">
        <v>347</v>
      </c>
      <c r="G16" s="127" t="s">
        <v>335</v>
      </c>
      <c r="H16" s="127" t="s">
        <v>349</v>
      </c>
      <c r="I16" s="127" t="s">
        <v>120</v>
      </c>
      <c r="J16" s="156" t="s">
        <v>121</v>
      </c>
      <c r="K16" s="157">
        <v>2781.62</v>
      </c>
    </row>
    <row r="17" spans="1:11" x14ac:dyDescent="0.3">
      <c r="A17" s="106" t="str">
        <f t="shared" si="0"/>
        <v>108</v>
      </c>
      <c r="B17" s="106">
        <v>43528</v>
      </c>
      <c r="C17" s="127">
        <v>108606570</v>
      </c>
      <c r="D17" s="127" t="s">
        <v>288</v>
      </c>
      <c r="E17" s="127">
        <v>2</v>
      </c>
      <c r="F17" s="127" t="s">
        <v>347</v>
      </c>
      <c r="G17" s="127" t="s">
        <v>334</v>
      </c>
      <c r="H17" s="127" t="s">
        <v>348</v>
      </c>
      <c r="I17" s="127" t="s">
        <v>120</v>
      </c>
      <c r="J17" s="156" t="s">
        <v>121</v>
      </c>
      <c r="K17" s="157">
        <v>327.79</v>
      </c>
    </row>
    <row r="18" spans="1:11" x14ac:dyDescent="0.3">
      <c r="A18" s="106" t="str">
        <f t="shared" si="0"/>
        <v>108</v>
      </c>
      <c r="B18" s="106">
        <v>43528</v>
      </c>
      <c r="C18" s="127">
        <v>108606807</v>
      </c>
      <c r="D18" s="127" t="s">
        <v>290</v>
      </c>
      <c r="E18" s="127">
        <v>2</v>
      </c>
      <c r="F18" s="127" t="s">
        <v>347</v>
      </c>
      <c r="G18" s="127" t="s">
        <v>334</v>
      </c>
      <c r="H18" s="127" t="s">
        <v>348</v>
      </c>
      <c r="I18" s="127" t="s">
        <v>120</v>
      </c>
      <c r="J18" s="156" t="s">
        <v>121</v>
      </c>
      <c r="K18" s="157">
        <v>4599.3900000000003</v>
      </c>
    </row>
    <row r="19" spans="1:11" x14ac:dyDescent="0.3">
      <c r="A19" s="106" t="str">
        <f t="shared" si="0"/>
        <v>108</v>
      </c>
      <c r="B19" s="106">
        <v>43528</v>
      </c>
      <c r="C19" s="127">
        <v>108609185</v>
      </c>
      <c r="D19" s="127" t="s">
        <v>294</v>
      </c>
      <c r="E19" s="127">
        <v>2</v>
      </c>
      <c r="F19" s="127" t="s">
        <v>347</v>
      </c>
      <c r="G19" s="127" t="s">
        <v>335</v>
      </c>
      <c r="H19" s="127" t="s">
        <v>349</v>
      </c>
      <c r="I19" s="127" t="s">
        <v>120</v>
      </c>
      <c r="J19" s="156" t="s">
        <v>121</v>
      </c>
      <c r="K19" s="157">
        <v>380.78</v>
      </c>
    </row>
    <row r="20" spans="1:11" x14ac:dyDescent="0.3">
      <c r="A20" s="106" t="str">
        <f t="shared" si="0"/>
        <v>108</v>
      </c>
      <c r="B20" s="106">
        <v>43528</v>
      </c>
      <c r="C20" s="127">
        <v>108611053</v>
      </c>
      <c r="D20" s="127" t="s">
        <v>309</v>
      </c>
      <c r="E20" s="127">
        <v>2</v>
      </c>
      <c r="F20" s="127" t="s">
        <v>347</v>
      </c>
      <c r="G20" s="127" t="s">
        <v>334</v>
      </c>
      <c r="H20" s="127" t="s">
        <v>348</v>
      </c>
      <c r="I20" s="127" t="s">
        <v>120</v>
      </c>
      <c r="J20" s="156" t="s">
        <v>121</v>
      </c>
      <c r="K20" s="157">
        <v>1414.64</v>
      </c>
    </row>
    <row r="21" spans="1:11" x14ac:dyDescent="0.3">
      <c r="A21" s="106" t="str">
        <f t="shared" si="0"/>
        <v>108</v>
      </c>
      <c r="B21" s="106">
        <v>43537</v>
      </c>
      <c r="C21" s="127">
        <v>108609540</v>
      </c>
      <c r="D21" s="127" t="s">
        <v>298</v>
      </c>
      <c r="E21" s="127">
        <v>2</v>
      </c>
      <c r="F21" s="127" t="s">
        <v>347</v>
      </c>
      <c r="G21" s="127" t="s">
        <v>335</v>
      </c>
      <c r="H21" s="127" t="s">
        <v>349</v>
      </c>
      <c r="I21" s="127" t="s">
        <v>120</v>
      </c>
      <c r="J21" s="156" t="s">
        <v>121</v>
      </c>
      <c r="K21" s="157">
        <v>3663.92</v>
      </c>
    </row>
    <row r="22" spans="1:11" x14ac:dyDescent="0.3">
      <c r="A22" s="106" t="str">
        <f t="shared" si="0"/>
        <v>108</v>
      </c>
      <c r="B22" s="106">
        <v>43547</v>
      </c>
      <c r="C22" s="127">
        <v>108604810</v>
      </c>
      <c r="D22" s="127" t="s">
        <v>283</v>
      </c>
      <c r="E22" s="127">
        <v>2</v>
      </c>
      <c r="F22" s="127" t="s">
        <v>347</v>
      </c>
      <c r="G22" s="127" t="s">
        <v>334</v>
      </c>
      <c r="H22" s="127" t="s">
        <v>348</v>
      </c>
      <c r="I22" s="127" t="s">
        <v>120</v>
      </c>
      <c r="J22" s="156" t="s">
        <v>121</v>
      </c>
      <c r="K22" s="157">
        <v>650.76</v>
      </c>
    </row>
    <row r="23" spans="1:11" x14ac:dyDescent="0.3">
      <c r="A23" s="106" t="str">
        <f t="shared" si="0"/>
        <v>108</v>
      </c>
      <c r="B23" s="106">
        <v>43549</v>
      </c>
      <c r="C23" s="127">
        <v>108611373</v>
      </c>
      <c r="D23" s="127" t="s">
        <v>310</v>
      </c>
      <c r="E23" s="127">
        <v>2</v>
      </c>
      <c r="F23" s="127" t="s">
        <v>347</v>
      </c>
      <c r="G23" s="127" t="s">
        <v>334</v>
      </c>
      <c r="H23" s="127" t="s">
        <v>348</v>
      </c>
      <c r="I23" s="127" t="s">
        <v>120</v>
      </c>
      <c r="J23" s="156" t="s">
        <v>121</v>
      </c>
      <c r="K23" s="157">
        <v>1581.79</v>
      </c>
    </row>
    <row r="24" spans="1:11" x14ac:dyDescent="0.3">
      <c r="A24" s="106" t="str">
        <f t="shared" si="0"/>
        <v>108</v>
      </c>
      <c r="B24" s="106">
        <v>43549</v>
      </c>
      <c r="C24" s="127">
        <v>108611608</v>
      </c>
      <c r="D24" s="127" t="s">
        <v>310</v>
      </c>
      <c r="E24" s="127">
        <v>2</v>
      </c>
      <c r="F24" s="127" t="s">
        <v>347</v>
      </c>
      <c r="G24" s="127" t="s">
        <v>335</v>
      </c>
      <c r="H24" s="127" t="s">
        <v>349</v>
      </c>
      <c r="I24" s="127" t="s">
        <v>120</v>
      </c>
      <c r="J24" s="156" t="s">
        <v>121</v>
      </c>
      <c r="K24" s="157">
        <v>313.11</v>
      </c>
    </row>
    <row r="25" spans="1:11" x14ac:dyDescent="0.3">
      <c r="A25" s="106" t="str">
        <f t="shared" si="0"/>
        <v>108</v>
      </c>
      <c r="B25" s="106">
        <v>43550</v>
      </c>
      <c r="C25" s="127">
        <v>108607650</v>
      </c>
      <c r="D25" s="127" t="s">
        <v>291</v>
      </c>
      <c r="E25" s="127">
        <v>2</v>
      </c>
      <c r="F25" s="127" t="s">
        <v>347</v>
      </c>
      <c r="G25" s="127" t="s">
        <v>334</v>
      </c>
      <c r="H25" s="127" t="s">
        <v>348</v>
      </c>
      <c r="I25" s="127" t="s">
        <v>120</v>
      </c>
      <c r="J25" s="156" t="s">
        <v>121</v>
      </c>
      <c r="K25" s="157">
        <v>7953.24</v>
      </c>
    </row>
    <row r="26" spans="1:11" x14ac:dyDescent="0.3">
      <c r="J26" s="156"/>
      <c r="K26" s="158">
        <f>SUM(K2:K25)</f>
        <v>220196.71000000011</v>
      </c>
    </row>
  </sheetData>
  <autoFilter ref="A1:K26"/>
  <pageMargins left="0.2" right="0.2" top="0.75" bottom="0.75" header="0.3" footer="0.3"/>
  <pageSetup scale="4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"/>
  <sheetViews>
    <sheetView workbookViewId="0">
      <selection activeCell="F18" sqref="F18"/>
    </sheetView>
  </sheetViews>
  <sheetFormatPr defaultColWidth="8.85546875" defaultRowHeight="15" x14ac:dyDescent="0.25"/>
  <cols>
    <col min="1" max="1" width="30.28515625" style="160" customWidth="1"/>
    <col min="2" max="2" width="24.28515625" style="160" bestFit="1" customWidth="1"/>
    <col min="3" max="3" width="9.42578125" style="160" customWidth="1"/>
    <col min="4" max="4" width="12" style="160" bestFit="1" customWidth="1"/>
    <col min="5" max="5" width="8.85546875" style="160"/>
    <col min="6" max="6" width="31.5703125" style="160" customWidth="1"/>
    <col min="7" max="7" width="24.28515625" style="160" bestFit="1" customWidth="1"/>
    <col min="8" max="16384" width="8.85546875" style="160"/>
  </cols>
  <sheetData>
    <row r="1" spans="1:9" ht="14.45" x14ac:dyDescent="0.3">
      <c r="A1" s="160" t="s">
        <v>12622</v>
      </c>
      <c r="B1" s="160" t="s">
        <v>12614</v>
      </c>
      <c r="C1" s="212" t="s">
        <v>12620</v>
      </c>
      <c r="F1" s="160" t="s">
        <v>12622</v>
      </c>
      <c r="G1" s="160" t="s">
        <v>12614</v>
      </c>
      <c r="H1" s="160" t="s">
        <v>12620</v>
      </c>
    </row>
    <row r="2" spans="1:9" ht="14.45" x14ac:dyDescent="0.3">
      <c r="A2" s="160" t="s">
        <v>12597</v>
      </c>
      <c r="B2" s="160" t="s">
        <v>101</v>
      </c>
      <c r="C2" s="160" t="s">
        <v>12618</v>
      </c>
      <c r="F2" s="160" t="s">
        <v>12597</v>
      </c>
      <c r="G2" s="160" t="s">
        <v>101</v>
      </c>
      <c r="H2" s="160" t="s">
        <v>12618</v>
      </c>
    </row>
    <row r="3" spans="1:9" ht="14.45" x14ac:dyDescent="0.3">
      <c r="A3" s="160" t="s">
        <v>371</v>
      </c>
      <c r="B3" s="160" t="s">
        <v>12613</v>
      </c>
      <c r="C3" s="160" t="s">
        <v>12619</v>
      </c>
      <c r="D3" s="212"/>
      <c r="F3" s="160" t="s">
        <v>371</v>
      </c>
      <c r="G3" s="160" t="s">
        <v>12613</v>
      </c>
      <c r="H3" s="212" t="s">
        <v>12619</v>
      </c>
    </row>
    <row r="4" spans="1:9" ht="14.45" x14ac:dyDescent="0.3">
      <c r="A4" s="160" t="s">
        <v>12615</v>
      </c>
      <c r="B4" s="160" t="s">
        <v>102</v>
      </c>
      <c r="C4" s="160" t="s">
        <v>102</v>
      </c>
      <c r="F4" s="160" t="s">
        <v>12615</v>
      </c>
      <c r="G4" s="160" t="s">
        <v>103</v>
      </c>
      <c r="H4" s="160" t="s">
        <v>103</v>
      </c>
    </row>
    <row r="6" spans="1:9" ht="14.45" x14ac:dyDescent="0.3">
      <c r="A6" s="160" t="s">
        <v>633</v>
      </c>
      <c r="B6" s="160" t="s">
        <v>12611</v>
      </c>
      <c r="F6" s="160" t="s">
        <v>633</v>
      </c>
      <c r="G6" s="160" t="s">
        <v>12611</v>
      </c>
    </row>
    <row r="7" spans="1:9" ht="14.45" x14ac:dyDescent="0.3">
      <c r="A7" s="231" t="s">
        <v>7326</v>
      </c>
      <c r="B7" s="232">
        <v>505374.75</v>
      </c>
      <c r="C7" s="211">
        <f>VLOOKUP(A7,'Pen transaction archive query'!J:M,4,FALSE)</f>
        <v>3.2500000000000001E-2</v>
      </c>
      <c r="D7" s="233">
        <f>C7*B7</f>
        <v>16424.679375</v>
      </c>
      <c r="F7" s="231" t="s">
        <v>416</v>
      </c>
      <c r="G7" s="232">
        <v>783357.85999999975</v>
      </c>
      <c r="H7" s="211">
        <f>VLOOKUP(F7,'Pen transaction archive query'!J:M,4,FALSE)</f>
        <v>2.4399999999999998E-2</v>
      </c>
      <c r="I7" s="233">
        <f>H7*G7</f>
        <v>19113.931783999993</v>
      </c>
    </row>
    <row r="8" spans="1:9" ht="14.45" x14ac:dyDescent="0.3">
      <c r="A8" s="231" t="s">
        <v>421</v>
      </c>
      <c r="B8" s="232">
        <v>399534.97</v>
      </c>
      <c r="C8" s="211">
        <f>VLOOKUP(A8,'Pen transaction archive query'!J:M,4,FALSE)</f>
        <v>1.8099999999999998E-2</v>
      </c>
      <c r="D8" s="233">
        <f t="shared" ref="D8:D15" si="0">C8*B8</f>
        <v>7231.5829569999987</v>
      </c>
      <c r="F8" s="231" t="s">
        <v>424</v>
      </c>
      <c r="G8" s="232">
        <v>88365.77</v>
      </c>
      <c r="H8" s="211">
        <f>VLOOKUP(F8,'Pen transaction archive query'!J:M,4,FALSE)</f>
        <v>2.2100000000000002E-2</v>
      </c>
      <c r="I8" s="233">
        <f t="shared" ref="I8:I13" si="1">H8*G8</f>
        <v>1952.8835170000002</v>
      </c>
    </row>
    <row r="9" spans="1:9" ht="14.45" x14ac:dyDescent="0.3">
      <c r="A9" s="231" t="s">
        <v>9054</v>
      </c>
      <c r="B9" s="232">
        <v>1191314.7800000003</v>
      </c>
      <c r="C9" s="211">
        <f>VLOOKUP(A9,'Pen transaction archive query'!J:M,4,FALSE)</f>
        <v>3.1399999999999997E-2</v>
      </c>
      <c r="D9" s="233">
        <f t="shared" si="0"/>
        <v>37407.284092000002</v>
      </c>
      <c r="F9" s="231" t="s">
        <v>387</v>
      </c>
      <c r="G9" s="232">
        <v>188.74</v>
      </c>
      <c r="H9" s="211">
        <f>VLOOKUP(F9,'Pen transaction archive query'!J:M,4,FALSE)</f>
        <v>3.5099999999999999E-2</v>
      </c>
      <c r="I9" s="233">
        <f t="shared" si="1"/>
        <v>6.6247740000000004</v>
      </c>
    </row>
    <row r="10" spans="1:9" ht="14.45" x14ac:dyDescent="0.3">
      <c r="A10" s="231" t="s">
        <v>9132</v>
      </c>
      <c r="B10" s="232">
        <v>977375.14999999921</v>
      </c>
      <c r="C10" s="211">
        <f>VLOOKUP(A10,'Pen transaction archive query'!J:M,4,FALSE)</f>
        <v>3.7400000000000003E-2</v>
      </c>
      <c r="D10" s="233">
        <f t="shared" si="0"/>
        <v>36553.830609999975</v>
      </c>
      <c r="F10" s="231" t="s">
        <v>386</v>
      </c>
      <c r="G10" s="232">
        <v>263503.34000000003</v>
      </c>
      <c r="H10" s="211">
        <f>VLOOKUP(F10,'Pen transaction archive query'!J:M,4,FALSE)</f>
        <v>3.2000000000000001E-2</v>
      </c>
      <c r="I10" s="233">
        <f t="shared" si="1"/>
        <v>8432.1068800000012</v>
      </c>
    </row>
    <row r="11" spans="1:9" ht="14.45" x14ac:dyDescent="0.3">
      <c r="A11" s="231" t="s">
        <v>377</v>
      </c>
      <c r="B11" s="232">
        <v>2401740.5799999982</v>
      </c>
      <c r="C11" s="211">
        <f>VLOOKUP(A11,'Pen transaction archive query'!J:M,4,FALSE)</f>
        <v>1.77E-2</v>
      </c>
      <c r="D11" s="233">
        <f t="shared" si="0"/>
        <v>42510.808265999971</v>
      </c>
      <c r="F11" s="231" t="s">
        <v>385</v>
      </c>
      <c r="G11" s="232">
        <v>38.57</v>
      </c>
      <c r="H11" s="211">
        <f>VLOOKUP(F11,'Pen transaction archive query'!J:M,4,FALSE)</f>
        <v>3.9399999999999998E-2</v>
      </c>
      <c r="I11" s="233">
        <f t="shared" si="1"/>
        <v>1.519658</v>
      </c>
    </row>
    <row r="12" spans="1:9" ht="14.45" x14ac:dyDescent="0.3">
      <c r="A12" s="231" t="s">
        <v>376</v>
      </c>
      <c r="B12" s="232">
        <v>1966636.6200000013</v>
      </c>
      <c r="C12" s="211">
        <f>VLOOKUP(A12,'Pen transaction archive query'!J:M,4,FALSE)</f>
        <v>3.9300000000000002E-2</v>
      </c>
      <c r="D12" s="233">
        <f t="shared" si="0"/>
        <v>77288.819166000059</v>
      </c>
      <c r="F12" s="231" t="s">
        <v>511</v>
      </c>
      <c r="G12" s="232">
        <v>10330.759999999998</v>
      </c>
      <c r="H12" s="211">
        <f>VLOOKUP(F12,'Pen transaction archive query'!J:M,4,FALSE)</f>
        <v>2.2499999999999999E-2</v>
      </c>
      <c r="I12" s="233">
        <f t="shared" si="1"/>
        <v>232.44209999999995</v>
      </c>
    </row>
    <row r="13" spans="1:9" thickBot="1" x14ac:dyDescent="0.35">
      <c r="A13" s="231" t="s">
        <v>400</v>
      </c>
      <c r="B13" s="232">
        <v>9019.11</v>
      </c>
      <c r="C13" s="211">
        <f>VLOOKUP(A13,'Pen transaction archive query'!J:M,4,FALSE)</f>
        <v>4.0599999999999997E-2</v>
      </c>
      <c r="D13" s="233">
        <f t="shared" si="0"/>
        <v>366.17586599999998</v>
      </c>
      <c r="F13" s="231" t="s">
        <v>12046</v>
      </c>
      <c r="G13" s="232">
        <v>20676.98</v>
      </c>
      <c r="H13" s="211">
        <f>VLOOKUP(F13,'Pen transaction archive query'!J:M,4,FALSE)</f>
        <v>6.8500000000000005E-2</v>
      </c>
      <c r="I13" s="233">
        <f t="shared" si="1"/>
        <v>1416.3731300000002</v>
      </c>
    </row>
    <row r="14" spans="1:9" thickBot="1" x14ac:dyDescent="0.35">
      <c r="A14" s="231" t="s">
        <v>447</v>
      </c>
      <c r="B14" s="232">
        <v>3175.58</v>
      </c>
      <c r="C14" s="211">
        <f>VLOOKUP(A14,'Pen transaction archive query'!J:M,4,FALSE)</f>
        <v>3.15E-2</v>
      </c>
      <c r="D14" s="233">
        <f t="shared" si="0"/>
        <v>100.03077</v>
      </c>
      <c r="F14" s="231" t="s">
        <v>12612</v>
      </c>
      <c r="G14" s="232">
        <v>1166462.0199999998</v>
      </c>
      <c r="I14" s="234">
        <f>SUM(I7:I13)/G14</f>
        <v>2.6709726771043951E-2</v>
      </c>
    </row>
    <row r="15" spans="1:9" thickBot="1" x14ac:dyDescent="0.35">
      <c r="A15" s="231" t="s">
        <v>462</v>
      </c>
      <c r="B15" s="232">
        <v>21002.650000000009</v>
      </c>
      <c r="C15" s="211">
        <f>VLOOKUP(A15,'Pen transaction archive query'!J:M,4,FALSE)</f>
        <v>4.7500000000000001E-2</v>
      </c>
      <c r="D15" s="233">
        <f t="shared" si="0"/>
        <v>997.62587500000041</v>
      </c>
      <c r="I15" s="235" t="s">
        <v>12621</v>
      </c>
    </row>
    <row r="16" spans="1:9" thickBot="1" x14ac:dyDescent="0.35">
      <c r="A16" s="231" t="s">
        <v>12612</v>
      </c>
      <c r="B16" s="232">
        <v>7475174.1899999995</v>
      </c>
      <c r="D16" s="234">
        <f>SUM(D7:D15)/B16</f>
        <v>2.928103498508575E-2</v>
      </c>
    </row>
    <row r="17" spans="4:4" ht="14.45" x14ac:dyDescent="0.3">
      <c r="D17" s="235" t="s">
        <v>12621</v>
      </c>
    </row>
  </sheetData>
  <pageMargins left="0.2" right="0.2" top="0.75" bottom="0.75" header="0.3" footer="0.3"/>
  <pageSetup scale="64" orientation="portrait"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152"/>
  <sheetViews>
    <sheetView topLeftCell="E1" workbookViewId="0">
      <pane ySplit="1" topLeftCell="A22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20.140625" style="160" bestFit="1" customWidth="1"/>
    <col min="2" max="2" width="15.85546875" style="210" bestFit="1" customWidth="1"/>
    <col min="3" max="3" width="13.140625" style="160" bestFit="1" customWidth="1"/>
    <col min="4" max="4" width="19.5703125" style="160" bestFit="1" customWidth="1"/>
    <col min="5" max="5" width="17.28515625" style="160" bestFit="1" customWidth="1"/>
    <col min="6" max="6" width="22.7109375" style="160" bestFit="1" customWidth="1"/>
    <col min="7" max="7" width="18.28515625" style="160" bestFit="1" customWidth="1"/>
    <col min="8" max="8" width="16.7109375" style="160" bestFit="1" customWidth="1"/>
    <col min="9" max="9" width="41" style="160" bestFit="1" customWidth="1"/>
    <col min="10" max="10" width="34" style="160" bestFit="1" customWidth="1"/>
    <col min="11" max="11" width="8.85546875" style="160"/>
    <col min="12" max="12" width="10" style="160" bestFit="1" customWidth="1"/>
    <col min="13" max="13" width="8.85546875" style="211"/>
    <col min="14" max="16384" width="8.85546875" style="160"/>
  </cols>
  <sheetData>
    <row r="1" spans="1:13" ht="14.45" x14ac:dyDescent="0.3">
      <c r="A1" s="160" t="s">
        <v>12615</v>
      </c>
      <c r="B1" s="210" t="s">
        <v>367</v>
      </c>
      <c r="C1" s="160" t="s">
        <v>12622</v>
      </c>
      <c r="D1" s="160" t="s">
        <v>368</v>
      </c>
      <c r="E1" s="160" t="s">
        <v>12623</v>
      </c>
      <c r="F1" s="160" t="s">
        <v>369</v>
      </c>
      <c r="G1" s="160" t="s">
        <v>370</v>
      </c>
      <c r="H1" s="160" t="s">
        <v>371</v>
      </c>
      <c r="I1" s="160" t="s">
        <v>3</v>
      </c>
      <c r="J1" s="160" t="s">
        <v>372</v>
      </c>
      <c r="K1" s="160" t="s">
        <v>33</v>
      </c>
      <c r="L1" s="160" t="s">
        <v>12597</v>
      </c>
      <c r="M1" s="211" t="s">
        <v>12598</v>
      </c>
    </row>
    <row r="2" spans="1:13" ht="14.45" x14ac:dyDescent="0.3">
      <c r="A2" s="212" t="s">
        <v>102</v>
      </c>
      <c r="B2" s="213">
        <v>10100501</v>
      </c>
      <c r="C2" s="212">
        <v>108</v>
      </c>
      <c r="D2" s="214">
        <v>43466</v>
      </c>
      <c r="E2" s="160" t="s">
        <v>381</v>
      </c>
      <c r="F2" s="160">
        <v>108099743</v>
      </c>
      <c r="G2" s="215">
        <v>-1218.6099999999999</v>
      </c>
      <c r="H2" s="214">
        <v>43490</v>
      </c>
      <c r="I2" s="160" t="s">
        <v>477</v>
      </c>
      <c r="J2" s="160" t="s">
        <v>9054</v>
      </c>
      <c r="K2" s="160">
        <f t="shared" ref="K2:K65" si="0">MONTH(H2)</f>
        <v>1</v>
      </c>
      <c r="L2" s="160" t="s">
        <v>101</v>
      </c>
      <c r="M2" s="211">
        <f>VLOOKUP(J2,'Depr Rates'!A:G,7,FALSE)</f>
        <v>3.1399999999999997E-2</v>
      </c>
    </row>
    <row r="3" spans="1:13" ht="14.45" x14ac:dyDescent="0.3">
      <c r="A3" s="212" t="s">
        <v>102</v>
      </c>
      <c r="B3" s="213">
        <v>10100501</v>
      </c>
      <c r="C3" s="212">
        <v>108</v>
      </c>
      <c r="D3" s="214">
        <v>43466</v>
      </c>
      <c r="E3" s="160" t="s">
        <v>381</v>
      </c>
      <c r="F3" s="160">
        <v>108099743</v>
      </c>
      <c r="G3" s="160">
        <v>-281.67</v>
      </c>
      <c r="H3" s="214">
        <v>43490</v>
      </c>
      <c r="I3" s="160" t="s">
        <v>477</v>
      </c>
      <c r="J3" s="160" t="s">
        <v>9054</v>
      </c>
      <c r="K3" s="160">
        <f t="shared" si="0"/>
        <v>1</v>
      </c>
      <c r="L3" s="160" t="s">
        <v>101</v>
      </c>
      <c r="M3" s="211">
        <f>VLOOKUP(J3,'Depr Rates'!A:G,7,FALSE)</f>
        <v>3.1399999999999997E-2</v>
      </c>
    </row>
    <row r="4" spans="1:13" ht="14.45" x14ac:dyDescent="0.3">
      <c r="A4" s="212" t="s">
        <v>102</v>
      </c>
      <c r="B4" s="213">
        <v>10100501</v>
      </c>
      <c r="C4" s="212">
        <v>108</v>
      </c>
      <c r="D4" s="214">
        <v>43466</v>
      </c>
      <c r="E4" s="160" t="s">
        <v>383</v>
      </c>
      <c r="F4" s="160">
        <v>108099743</v>
      </c>
      <c r="G4" s="160">
        <v>0</v>
      </c>
      <c r="H4" s="214">
        <v>43490</v>
      </c>
      <c r="I4" s="160" t="s">
        <v>477</v>
      </c>
      <c r="J4" s="160" t="s">
        <v>9054</v>
      </c>
      <c r="K4" s="160">
        <f t="shared" si="0"/>
        <v>1</v>
      </c>
      <c r="L4" s="160" t="s">
        <v>101</v>
      </c>
      <c r="M4" s="211">
        <f>VLOOKUP(J4,'Depr Rates'!A:G,7,FALSE)</f>
        <v>3.1399999999999997E-2</v>
      </c>
    </row>
    <row r="5" spans="1:13" ht="14.45" x14ac:dyDescent="0.3">
      <c r="A5" s="212" t="s">
        <v>102</v>
      </c>
      <c r="B5" s="213">
        <v>10100501</v>
      </c>
      <c r="C5" s="212">
        <v>108</v>
      </c>
      <c r="D5" s="214">
        <v>43466</v>
      </c>
      <c r="E5" s="160" t="s">
        <v>383</v>
      </c>
      <c r="F5" s="160">
        <v>108099743</v>
      </c>
      <c r="G5" s="160">
        <v>0</v>
      </c>
      <c r="H5" s="214">
        <v>43490</v>
      </c>
      <c r="I5" s="160" t="s">
        <v>477</v>
      </c>
      <c r="J5" s="160" t="s">
        <v>9054</v>
      </c>
      <c r="K5" s="160">
        <f t="shared" si="0"/>
        <v>1</v>
      </c>
      <c r="L5" s="160" t="s">
        <v>101</v>
      </c>
      <c r="M5" s="211">
        <f>VLOOKUP(J5,'Depr Rates'!A:G,7,FALSE)</f>
        <v>3.1399999999999997E-2</v>
      </c>
    </row>
    <row r="6" spans="1:13" ht="14.45" x14ac:dyDescent="0.3">
      <c r="A6" s="212" t="s">
        <v>102</v>
      </c>
      <c r="B6" s="213">
        <v>10100501</v>
      </c>
      <c r="C6" s="212">
        <v>108</v>
      </c>
      <c r="D6" s="214">
        <v>43466</v>
      </c>
      <c r="E6" s="160" t="s">
        <v>381</v>
      </c>
      <c r="F6" s="160">
        <v>108099743</v>
      </c>
      <c r="G6" s="215">
        <v>-3754.4</v>
      </c>
      <c r="H6" s="214">
        <v>43490</v>
      </c>
      <c r="I6" s="160" t="s">
        <v>477</v>
      </c>
      <c r="J6" s="160" t="s">
        <v>9132</v>
      </c>
      <c r="K6" s="160">
        <f t="shared" si="0"/>
        <v>1</v>
      </c>
      <c r="L6" s="160" t="s">
        <v>101</v>
      </c>
      <c r="M6" s="211">
        <f>VLOOKUP(J6,'Depr Rates'!A:G,7,FALSE)</f>
        <v>3.7400000000000003E-2</v>
      </c>
    </row>
    <row r="7" spans="1:13" ht="14.45" x14ac:dyDescent="0.3">
      <c r="A7" s="212" t="s">
        <v>102</v>
      </c>
      <c r="B7" s="213">
        <v>10100501</v>
      </c>
      <c r="C7" s="212">
        <v>108</v>
      </c>
      <c r="D7" s="214">
        <v>43466</v>
      </c>
      <c r="E7" s="160" t="s">
        <v>381</v>
      </c>
      <c r="F7" s="160">
        <v>108099743</v>
      </c>
      <c r="G7" s="215">
        <v>-5532.8</v>
      </c>
      <c r="H7" s="214">
        <v>43490</v>
      </c>
      <c r="I7" s="160" t="s">
        <v>477</v>
      </c>
      <c r="J7" s="160" t="s">
        <v>9132</v>
      </c>
      <c r="K7" s="160">
        <f t="shared" si="0"/>
        <v>1</v>
      </c>
      <c r="L7" s="160" t="s">
        <v>101</v>
      </c>
      <c r="M7" s="211">
        <f>VLOOKUP(J7,'Depr Rates'!A:G,7,FALSE)</f>
        <v>3.7400000000000003E-2</v>
      </c>
    </row>
    <row r="8" spans="1:13" ht="14.45" x14ac:dyDescent="0.3">
      <c r="A8" s="212" t="s">
        <v>102</v>
      </c>
      <c r="B8" s="213">
        <v>10100501</v>
      </c>
      <c r="C8" s="212">
        <v>108</v>
      </c>
      <c r="D8" s="214">
        <v>43466</v>
      </c>
      <c r="E8" s="160" t="s">
        <v>381</v>
      </c>
      <c r="F8" s="160">
        <v>108099743</v>
      </c>
      <c r="G8" s="160">
        <v>-257.39999999999998</v>
      </c>
      <c r="H8" s="214">
        <v>43490</v>
      </c>
      <c r="I8" s="160" t="s">
        <v>477</v>
      </c>
      <c r="J8" s="160" t="s">
        <v>9132</v>
      </c>
      <c r="K8" s="160">
        <f t="shared" si="0"/>
        <v>1</v>
      </c>
      <c r="L8" s="160" t="s">
        <v>101</v>
      </c>
      <c r="M8" s="211">
        <f>VLOOKUP(J8,'Depr Rates'!A:G,7,FALSE)</f>
        <v>3.7400000000000003E-2</v>
      </c>
    </row>
    <row r="9" spans="1:13" ht="14.45" x14ac:dyDescent="0.3">
      <c r="A9" s="212" t="s">
        <v>102</v>
      </c>
      <c r="B9" s="213">
        <v>10100501</v>
      </c>
      <c r="C9" s="212">
        <v>108</v>
      </c>
      <c r="D9" s="214">
        <v>43466</v>
      </c>
      <c r="E9" s="160" t="s">
        <v>381</v>
      </c>
      <c r="F9" s="160">
        <v>108099743</v>
      </c>
      <c r="G9" s="215">
        <v>-1265.8599999999999</v>
      </c>
      <c r="H9" s="214">
        <v>43490</v>
      </c>
      <c r="I9" s="160" t="s">
        <v>477</v>
      </c>
      <c r="J9" s="160" t="s">
        <v>9132</v>
      </c>
      <c r="K9" s="160">
        <f t="shared" si="0"/>
        <v>1</v>
      </c>
      <c r="L9" s="160" t="s">
        <v>101</v>
      </c>
      <c r="M9" s="211">
        <f>VLOOKUP(J9,'Depr Rates'!A:G,7,FALSE)</f>
        <v>3.7400000000000003E-2</v>
      </c>
    </row>
    <row r="10" spans="1:13" ht="14.45" x14ac:dyDescent="0.3">
      <c r="A10" s="212" t="s">
        <v>102</v>
      </c>
      <c r="B10" s="213">
        <v>10100501</v>
      </c>
      <c r="C10" s="212">
        <v>108</v>
      </c>
      <c r="D10" s="214">
        <v>43466</v>
      </c>
      <c r="E10" s="160" t="s">
        <v>381</v>
      </c>
      <c r="F10" s="160">
        <v>108099743</v>
      </c>
      <c r="G10" s="215">
        <v>-4544.8</v>
      </c>
      <c r="H10" s="214">
        <v>43490</v>
      </c>
      <c r="I10" s="160" t="s">
        <v>477</v>
      </c>
      <c r="J10" s="160" t="s">
        <v>9132</v>
      </c>
      <c r="K10" s="160">
        <f t="shared" si="0"/>
        <v>1</v>
      </c>
      <c r="L10" s="160" t="s">
        <v>101</v>
      </c>
      <c r="M10" s="211">
        <f>VLOOKUP(J10,'Depr Rates'!A:G,7,FALSE)</f>
        <v>3.7400000000000003E-2</v>
      </c>
    </row>
    <row r="11" spans="1:13" ht="14.45" x14ac:dyDescent="0.3">
      <c r="A11" s="212" t="s">
        <v>102</v>
      </c>
      <c r="B11" s="213">
        <v>10100501</v>
      </c>
      <c r="C11" s="212">
        <v>108</v>
      </c>
      <c r="D11" s="214">
        <v>43466</v>
      </c>
      <c r="E11" s="160" t="s">
        <v>383</v>
      </c>
      <c r="F11" s="160">
        <v>108099743</v>
      </c>
      <c r="G11" s="160">
        <v>0</v>
      </c>
      <c r="H11" s="214">
        <v>43490</v>
      </c>
      <c r="I11" s="160" t="s">
        <v>477</v>
      </c>
      <c r="J11" s="160" t="s">
        <v>9132</v>
      </c>
      <c r="K11" s="160">
        <f t="shared" si="0"/>
        <v>1</v>
      </c>
      <c r="L11" s="160" t="s">
        <v>101</v>
      </c>
      <c r="M11" s="211">
        <f>VLOOKUP(J11,'Depr Rates'!A:G,7,FALSE)</f>
        <v>3.7400000000000003E-2</v>
      </c>
    </row>
    <row r="12" spans="1:13" ht="14.45" x14ac:dyDescent="0.3">
      <c r="A12" s="212" t="s">
        <v>102</v>
      </c>
      <c r="B12" s="213">
        <v>10100501</v>
      </c>
      <c r="C12" s="212">
        <v>108</v>
      </c>
      <c r="D12" s="214">
        <v>43466</v>
      </c>
      <c r="E12" s="160" t="s">
        <v>383</v>
      </c>
      <c r="F12" s="160">
        <v>108099743</v>
      </c>
      <c r="G12" s="160">
        <v>0</v>
      </c>
      <c r="H12" s="214">
        <v>43490</v>
      </c>
      <c r="I12" s="160" t="s">
        <v>477</v>
      </c>
      <c r="J12" s="160" t="s">
        <v>9132</v>
      </c>
      <c r="K12" s="160">
        <f t="shared" si="0"/>
        <v>1</v>
      </c>
      <c r="L12" s="160" t="s">
        <v>101</v>
      </c>
      <c r="M12" s="211">
        <f>VLOOKUP(J12,'Depr Rates'!A:G,7,FALSE)</f>
        <v>3.7400000000000003E-2</v>
      </c>
    </row>
    <row r="13" spans="1:13" ht="14.45" x14ac:dyDescent="0.3">
      <c r="A13" s="212" t="s">
        <v>102</v>
      </c>
      <c r="B13" s="213">
        <v>10100501</v>
      </c>
      <c r="C13" s="212">
        <v>108</v>
      </c>
      <c r="D13" s="214">
        <v>43466</v>
      </c>
      <c r="E13" s="160" t="s">
        <v>383</v>
      </c>
      <c r="F13" s="160">
        <v>108099743</v>
      </c>
      <c r="G13" s="160">
        <v>0</v>
      </c>
      <c r="H13" s="214">
        <v>43490</v>
      </c>
      <c r="I13" s="160" t="s">
        <v>477</v>
      </c>
      <c r="J13" s="160" t="s">
        <v>9132</v>
      </c>
      <c r="K13" s="160">
        <f t="shared" si="0"/>
        <v>1</v>
      </c>
      <c r="L13" s="160" t="s">
        <v>101</v>
      </c>
      <c r="M13" s="211">
        <f>VLOOKUP(J13,'Depr Rates'!A:G,7,FALSE)</f>
        <v>3.7400000000000003E-2</v>
      </c>
    </row>
    <row r="14" spans="1:13" ht="14.45" x14ac:dyDescent="0.3">
      <c r="A14" s="212" t="s">
        <v>102</v>
      </c>
      <c r="B14" s="213">
        <v>10100501</v>
      </c>
      <c r="C14" s="212">
        <v>108</v>
      </c>
      <c r="D14" s="214">
        <v>43466</v>
      </c>
      <c r="E14" s="160" t="s">
        <v>383</v>
      </c>
      <c r="F14" s="160">
        <v>108099743</v>
      </c>
      <c r="G14" s="160">
        <v>0</v>
      </c>
      <c r="H14" s="214">
        <v>43490</v>
      </c>
      <c r="I14" s="160" t="s">
        <v>477</v>
      </c>
      <c r="J14" s="160" t="s">
        <v>9132</v>
      </c>
      <c r="K14" s="160">
        <f t="shared" si="0"/>
        <v>1</v>
      </c>
      <c r="L14" s="160" t="s">
        <v>101</v>
      </c>
      <c r="M14" s="211">
        <f>VLOOKUP(J14,'Depr Rates'!A:G,7,FALSE)</f>
        <v>3.7400000000000003E-2</v>
      </c>
    </row>
    <row r="15" spans="1:13" ht="14.45" x14ac:dyDescent="0.3">
      <c r="A15" s="212" t="s">
        <v>102</v>
      </c>
      <c r="B15" s="213">
        <v>10100501</v>
      </c>
      <c r="C15" s="212">
        <v>108</v>
      </c>
      <c r="D15" s="214">
        <v>43466</v>
      </c>
      <c r="E15" s="160" t="s">
        <v>383</v>
      </c>
      <c r="F15" s="160">
        <v>108099743</v>
      </c>
      <c r="G15" s="160">
        <v>0</v>
      </c>
      <c r="H15" s="214">
        <v>43490</v>
      </c>
      <c r="I15" s="160" t="s">
        <v>477</v>
      </c>
      <c r="J15" s="160" t="s">
        <v>9132</v>
      </c>
      <c r="K15" s="160">
        <f t="shared" si="0"/>
        <v>1</v>
      </c>
      <c r="L15" s="160" t="s">
        <v>101</v>
      </c>
      <c r="M15" s="211">
        <f>VLOOKUP(J15,'Depr Rates'!A:G,7,FALSE)</f>
        <v>3.7400000000000003E-2</v>
      </c>
    </row>
    <row r="16" spans="1:13" ht="14.45" x14ac:dyDescent="0.3">
      <c r="A16" s="212" t="s">
        <v>102</v>
      </c>
      <c r="B16" s="213">
        <v>10100501</v>
      </c>
      <c r="C16" s="212">
        <v>108</v>
      </c>
      <c r="D16" s="214">
        <v>43466</v>
      </c>
      <c r="E16" s="160" t="s">
        <v>381</v>
      </c>
      <c r="F16" s="160">
        <v>108099743</v>
      </c>
      <c r="G16" s="160">
        <v>-104.1</v>
      </c>
      <c r="H16" s="214">
        <v>43490</v>
      </c>
      <c r="I16" s="160" t="s">
        <v>477</v>
      </c>
      <c r="J16" s="160" t="s">
        <v>377</v>
      </c>
      <c r="K16" s="160">
        <f t="shared" si="0"/>
        <v>1</v>
      </c>
      <c r="L16" s="160" t="s">
        <v>101</v>
      </c>
      <c r="M16" s="211">
        <f>VLOOKUP(J16,'Depr Rates'!A:G,7,FALSE)</f>
        <v>1.77E-2</v>
      </c>
    </row>
    <row r="17" spans="1:13" ht="14.45" x14ac:dyDescent="0.3">
      <c r="A17" s="212" t="s">
        <v>102</v>
      </c>
      <c r="B17" s="213">
        <v>10100501</v>
      </c>
      <c r="C17" s="212">
        <v>108</v>
      </c>
      <c r="D17" s="214">
        <v>43466</v>
      </c>
      <c r="E17" s="160" t="s">
        <v>381</v>
      </c>
      <c r="F17" s="160">
        <v>108099743</v>
      </c>
      <c r="G17" s="160">
        <v>-90.3</v>
      </c>
      <c r="H17" s="214">
        <v>43490</v>
      </c>
      <c r="I17" s="160" t="s">
        <v>477</v>
      </c>
      <c r="J17" s="160" t="s">
        <v>377</v>
      </c>
      <c r="K17" s="160">
        <f t="shared" si="0"/>
        <v>1</v>
      </c>
      <c r="L17" s="160" t="s">
        <v>101</v>
      </c>
      <c r="M17" s="211">
        <f>VLOOKUP(J17,'Depr Rates'!A:G,7,FALSE)</f>
        <v>1.77E-2</v>
      </c>
    </row>
    <row r="18" spans="1:13" ht="14.45" x14ac:dyDescent="0.3">
      <c r="A18" s="212" t="s">
        <v>102</v>
      </c>
      <c r="B18" s="213">
        <v>10100501</v>
      </c>
      <c r="C18" s="212">
        <v>108</v>
      </c>
      <c r="D18" s="214">
        <v>43466</v>
      </c>
      <c r="E18" s="160" t="s">
        <v>383</v>
      </c>
      <c r="F18" s="160">
        <v>108099743</v>
      </c>
      <c r="G18" s="160">
        <v>0</v>
      </c>
      <c r="H18" s="214">
        <v>43490</v>
      </c>
      <c r="I18" s="160" t="s">
        <v>477</v>
      </c>
      <c r="J18" s="160" t="s">
        <v>377</v>
      </c>
      <c r="K18" s="160">
        <f t="shared" si="0"/>
        <v>1</v>
      </c>
      <c r="L18" s="160" t="s">
        <v>101</v>
      </c>
      <c r="M18" s="211">
        <f>VLOOKUP(J18,'Depr Rates'!A:G,7,FALSE)</f>
        <v>1.77E-2</v>
      </c>
    </row>
    <row r="19" spans="1:13" ht="14.45" x14ac:dyDescent="0.3">
      <c r="A19" s="212" t="s">
        <v>102</v>
      </c>
      <c r="B19" s="213">
        <v>10100501</v>
      </c>
      <c r="C19" s="212">
        <v>108</v>
      </c>
      <c r="D19" s="214">
        <v>43466</v>
      </c>
      <c r="E19" s="160" t="s">
        <v>383</v>
      </c>
      <c r="F19" s="160">
        <v>108099743</v>
      </c>
      <c r="G19" s="160">
        <v>0</v>
      </c>
      <c r="H19" s="214">
        <v>43490</v>
      </c>
      <c r="I19" s="160" t="s">
        <v>477</v>
      </c>
      <c r="J19" s="160" t="s">
        <v>377</v>
      </c>
      <c r="K19" s="160">
        <f t="shared" si="0"/>
        <v>1</v>
      </c>
      <c r="L19" s="160" t="s">
        <v>101</v>
      </c>
      <c r="M19" s="211">
        <f>VLOOKUP(J19,'Depr Rates'!A:G,7,FALSE)</f>
        <v>1.77E-2</v>
      </c>
    </row>
    <row r="20" spans="1:13" ht="14.45" x14ac:dyDescent="0.3">
      <c r="A20" s="212" t="s">
        <v>102</v>
      </c>
      <c r="B20" s="213">
        <v>10100501</v>
      </c>
      <c r="C20" s="212">
        <v>108</v>
      </c>
      <c r="D20" s="214">
        <v>43466</v>
      </c>
      <c r="E20" s="160" t="s">
        <v>381</v>
      </c>
      <c r="F20" s="160">
        <v>108099743</v>
      </c>
      <c r="G20" s="160">
        <v>-370.28</v>
      </c>
      <c r="H20" s="214">
        <v>43490</v>
      </c>
      <c r="I20" s="160" t="s">
        <v>477</v>
      </c>
      <c r="J20" s="160" t="s">
        <v>377</v>
      </c>
      <c r="K20" s="160">
        <f t="shared" si="0"/>
        <v>1</v>
      </c>
      <c r="L20" s="160" t="s">
        <v>101</v>
      </c>
      <c r="M20" s="211">
        <f>VLOOKUP(J20,'Depr Rates'!A:G,7,FALSE)</f>
        <v>1.77E-2</v>
      </c>
    </row>
    <row r="21" spans="1:13" ht="14.45" x14ac:dyDescent="0.3">
      <c r="A21" s="212" t="s">
        <v>102</v>
      </c>
      <c r="B21" s="213">
        <v>10100501</v>
      </c>
      <c r="C21" s="212">
        <v>108</v>
      </c>
      <c r="D21" s="214">
        <v>43466</v>
      </c>
      <c r="E21" s="160" t="s">
        <v>381</v>
      </c>
      <c r="F21" s="160">
        <v>108099743</v>
      </c>
      <c r="G21" s="160">
        <v>-370.28</v>
      </c>
      <c r="H21" s="214">
        <v>43490</v>
      </c>
      <c r="I21" s="160" t="s">
        <v>477</v>
      </c>
      <c r="J21" s="160" t="s">
        <v>377</v>
      </c>
      <c r="K21" s="160">
        <f t="shared" si="0"/>
        <v>1</v>
      </c>
      <c r="L21" s="160" t="s">
        <v>101</v>
      </c>
      <c r="M21" s="211">
        <f>VLOOKUP(J21,'Depr Rates'!A:G,7,FALSE)</f>
        <v>1.77E-2</v>
      </c>
    </row>
    <row r="22" spans="1:13" ht="14.45" x14ac:dyDescent="0.3">
      <c r="A22" s="212" t="s">
        <v>102</v>
      </c>
      <c r="B22" s="213">
        <v>10100501</v>
      </c>
      <c r="C22" s="212">
        <v>108</v>
      </c>
      <c r="D22" s="214">
        <v>43466</v>
      </c>
      <c r="E22" s="160" t="s">
        <v>383</v>
      </c>
      <c r="F22" s="160">
        <v>108099743</v>
      </c>
      <c r="G22" s="160">
        <v>0</v>
      </c>
      <c r="H22" s="214">
        <v>43490</v>
      </c>
      <c r="I22" s="160" t="s">
        <v>477</v>
      </c>
      <c r="J22" s="160" t="s">
        <v>377</v>
      </c>
      <c r="K22" s="160">
        <f t="shared" si="0"/>
        <v>1</v>
      </c>
      <c r="L22" s="160" t="s">
        <v>101</v>
      </c>
      <c r="M22" s="211">
        <f>VLOOKUP(J22,'Depr Rates'!A:G,7,FALSE)</f>
        <v>1.77E-2</v>
      </c>
    </row>
    <row r="23" spans="1:13" ht="14.45" x14ac:dyDescent="0.3">
      <c r="A23" s="212" t="s">
        <v>102</v>
      </c>
      <c r="B23" s="213">
        <v>10100501</v>
      </c>
      <c r="C23" s="212">
        <v>108</v>
      </c>
      <c r="D23" s="214">
        <v>43466</v>
      </c>
      <c r="E23" s="160" t="s">
        <v>383</v>
      </c>
      <c r="F23" s="160">
        <v>108099743</v>
      </c>
      <c r="G23" s="160">
        <v>0</v>
      </c>
      <c r="H23" s="214">
        <v>43490</v>
      </c>
      <c r="I23" s="160" t="s">
        <v>477</v>
      </c>
      <c r="J23" s="160" t="s">
        <v>377</v>
      </c>
      <c r="K23" s="160">
        <f t="shared" si="0"/>
        <v>1</v>
      </c>
      <c r="L23" s="160" t="s">
        <v>101</v>
      </c>
      <c r="M23" s="211">
        <f>VLOOKUP(J23,'Depr Rates'!A:G,7,FALSE)</f>
        <v>1.77E-2</v>
      </c>
    </row>
    <row r="24" spans="1:13" ht="14.45" x14ac:dyDescent="0.3">
      <c r="A24" s="212" t="s">
        <v>102</v>
      </c>
      <c r="B24" s="213">
        <v>10100501</v>
      </c>
      <c r="C24" s="212">
        <v>108</v>
      </c>
      <c r="D24" s="214">
        <v>43466</v>
      </c>
      <c r="E24" s="160" t="s">
        <v>381</v>
      </c>
      <c r="F24" s="160">
        <v>108099743</v>
      </c>
      <c r="G24" s="160">
        <v>-892.8</v>
      </c>
      <c r="H24" s="214">
        <v>43490</v>
      </c>
      <c r="I24" s="160" t="s">
        <v>477</v>
      </c>
      <c r="J24" s="160" t="s">
        <v>376</v>
      </c>
      <c r="K24" s="160">
        <f t="shared" si="0"/>
        <v>1</v>
      </c>
      <c r="L24" s="160" t="s">
        <v>101</v>
      </c>
      <c r="M24" s="211">
        <f>VLOOKUP(J24,'Depr Rates'!A:G,7,FALSE)</f>
        <v>3.9300000000000002E-2</v>
      </c>
    </row>
    <row r="25" spans="1:13" ht="14.45" x14ac:dyDescent="0.3">
      <c r="A25" s="212" t="s">
        <v>102</v>
      </c>
      <c r="B25" s="213">
        <v>10100501</v>
      </c>
      <c r="C25" s="212">
        <v>108</v>
      </c>
      <c r="D25" s="214">
        <v>43466</v>
      </c>
      <c r="E25" s="160" t="s">
        <v>381</v>
      </c>
      <c r="F25" s="160">
        <v>108099743</v>
      </c>
      <c r="G25" s="160">
        <v>-297.60000000000002</v>
      </c>
      <c r="H25" s="214">
        <v>43490</v>
      </c>
      <c r="I25" s="160" t="s">
        <v>477</v>
      </c>
      <c r="J25" s="160" t="s">
        <v>376</v>
      </c>
      <c r="K25" s="160">
        <f t="shared" si="0"/>
        <v>1</v>
      </c>
      <c r="L25" s="160" t="s">
        <v>101</v>
      </c>
      <c r="M25" s="211">
        <f>VLOOKUP(J25,'Depr Rates'!A:G,7,FALSE)</f>
        <v>3.9300000000000002E-2</v>
      </c>
    </row>
    <row r="26" spans="1:13" ht="14.45" x14ac:dyDescent="0.3">
      <c r="A26" s="212" t="s">
        <v>102</v>
      </c>
      <c r="B26" s="213">
        <v>10100501</v>
      </c>
      <c r="C26" s="212">
        <v>108</v>
      </c>
      <c r="D26" s="214">
        <v>43466</v>
      </c>
      <c r="E26" s="160" t="s">
        <v>381</v>
      </c>
      <c r="F26" s="160">
        <v>108099743</v>
      </c>
      <c r="G26" s="160">
        <v>297.60000000000002</v>
      </c>
      <c r="H26" s="214">
        <v>43490</v>
      </c>
      <c r="I26" s="160" t="s">
        <v>477</v>
      </c>
      <c r="J26" s="160" t="s">
        <v>376</v>
      </c>
      <c r="K26" s="160">
        <f t="shared" si="0"/>
        <v>1</v>
      </c>
      <c r="L26" s="160" t="s">
        <v>101</v>
      </c>
      <c r="M26" s="211">
        <f>VLOOKUP(J26,'Depr Rates'!A:G,7,FALSE)</f>
        <v>3.9300000000000002E-2</v>
      </c>
    </row>
    <row r="27" spans="1:13" ht="14.45" x14ac:dyDescent="0.3">
      <c r="A27" s="212" t="s">
        <v>102</v>
      </c>
      <c r="B27" s="213">
        <v>10100501</v>
      </c>
      <c r="C27" s="212">
        <v>108</v>
      </c>
      <c r="D27" s="214">
        <v>43466</v>
      </c>
      <c r="E27" s="160" t="s">
        <v>381</v>
      </c>
      <c r="F27" s="160">
        <v>108099743</v>
      </c>
      <c r="G27" s="160">
        <v>119.11</v>
      </c>
      <c r="H27" s="214">
        <v>43490</v>
      </c>
      <c r="I27" s="160" t="s">
        <v>477</v>
      </c>
      <c r="J27" s="160" t="s">
        <v>376</v>
      </c>
      <c r="K27" s="160">
        <f t="shared" si="0"/>
        <v>1</v>
      </c>
      <c r="L27" s="160" t="s">
        <v>101</v>
      </c>
      <c r="M27" s="211">
        <f>VLOOKUP(J27,'Depr Rates'!A:G,7,FALSE)</f>
        <v>3.9300000000000002E-2</v>
      </c>
    </row>
    <row r="28" spans="1:13" ht="14.45" x14ac:dyDescent="0.3">
      <c r="A28" s="212" t="s">
        <v>102</v>
      </c>
      <c r="B28" s="213">
        <v>10100501</v>
      </c>
      <c r="C28" s="212">
        <v>108</v>
      </c>
      <c r="D28" s="214">
        <v>43466</v>
      </c>
      <c r="E28" s="160" t="s">
        <v>381</v>
      </c>
      <c r="F28" s="160">
        <v>108099743</v>
      </c>
      <c r="G28" s="160">
        <v>892.8</v>
      </c>
      <c r="H28" s="214">
        <v>43490</v>
      </c>
      <c r="I28" s="160" t="s">
        <v>477</v>
      </c>
      <c r="J28" s="160" t="s">
        <v>376</v>
      </c>
      <c r="K28" s="160">
        <f t="shared" si="0"/>
        <v>1</v>
      </c>
      <c r="L28" s="160" t="s">
        <v>101</v>
      </c>
      <c r="M28" s="211">
        <f>VLOOKUP(J28,'Depr Rates'!A:G,7,FALSE)</f>
        <v>3.9300000000000002E-2</v>
      </c>
    </row>
    <row r="29" spans="1:13" ht="14.45" x14ac:dyDescent="0.3">
      <c r="A29" s="212" t="s">
        <v>102</v>
      </c>
      <c r="B29" s="213">
        <v>10100501</v>
      </c>
      <c r="C29" s="212">
        <v>108</v>
      </c>
      <c r="D29" s="214">
        <v>43466</v>
      </c>
      <c r="E29" s="160" t="s">
        <v>381</v>
      </c>
      <c r="F29" s="160">
        <v>108099743</v>
      </c>
      <c r="G29" s="215">
        <v>2440.35</v>
      </c>
      <c r="H29" s="214">
        <v>43490</v>
      </c>
      <c r="I29" s="160" t="s">
        <v>477</v>
      </c>
      <c r="J29" s="160" t="s">
        <v>376</v>
      </c>
      <c r="K29" s="160">
        <f t="shared" si="0"/>
        <v>1</v>
      </c>
      <c r="L29" s="160" t="s">
        <v>101</v>
      </c>
      <c r="M29" s="211">
        <f>VLOOKUP(J29,'Depr Rates'!A:G,7,FALSE)</f>
        <v>3.9300000000000002E-2</v>
      </c>
    </row>
    <row r="30" spans="1:13" ht="14.45" x14ac:dyDescent="0.3">
      <c r="A30" s="212" t="s">
        <v>102</v>
      </c>
      <c r="B30" s="213">
        <v>10100501</v>
      </c>
      <c r="C30" s="212">
        <v>108</v>
      </c>
      <c r="D30" s="214">
        <v>43466</v>
      </c>
      <c r="E30" s="160" t="s">
        <v>381</v>
      </c>
      <c r="F30" s="160">
        <v>108099743</v>
      </c>
      <c r="G30" s="215">
        <v>-2899.35</v>
      </c>
      <c r="H30" s="214">
        <v>43490</v>
      </c>
      <c r="I30" s="160" t="s">
        <v>477</v>
      </c>
      <c r="J30" s="160" t="s">
        <v>376</v>
      </c>
      <c r="K30" s="160">
        <f t="shared" si="0"/>
        <v>1</v>
      </c>
      <c r="L30" s="160" t="s">
        <v>101</v>
      </c>
      <c r="M30" s="211">
        <f>VLOOKUP(J30,'Depr Rates'!A:G,7,FALSE)</f>
        <v>3.9300000000000002E-2</v>
      </c>
    </row>
    <row r="31" spans="1:13" ht="14.45" x14ac:dyDescent="0.3">
      <c r="A31" s="212" t="s">
        <v>102</v>
      </c>
      <c r="B31" s="213">
        <v>10100501</v>
      </c>
      <c r="C31" s="212">
        <v>108</v>
      </c>
      <c r="D31" s="214">
        <v>43466</v>
      </c>
      <c r="E31" s="160" t="s">
        <v>381</v>
      </c>
      <c r="F31" s="160">
        <v>108099743</v>
      </c>
      <c r="G31" s="160">
        <v>-285.31</v>
      </c>
      <c r="H31" s="214">
        <v>43490</v>
      </c>
      <c r="I31" s="160" t="s">
        <v>477</v>
      </c>
      <c r="J31" s="160" t="s">
        <v>376</v>
      </c>
      <c r="K31" s="160">
        <f t="shared" si="0"/>
        <v>1</v>
      </c>
      <c r="L31" s="160" t="s">
        <v>101</v>
      </c>
      <c r="M31" s="211">
        <f>VLOOKUP(J31,'Depr Rates'!A:G,7,FALSE)</f>
        <v>3.9300000000000002E-2</v>
      </c>
    </row>
    <row r="32" spans="1:13" ht="14.45" x14ac:dyDescent="0.3">
      <c r="A32" s="212" t="s">
        <v>102</v>
      </c>
      <c r="B32" s="213">
        <v>10100501</v>
      </c>
      <c r="C32" s="212">
        <v>108</v>
      </c>
      <c r="D32" s="214">
        <v>43466</v>
      </c>
      <c r="E32" s="160" t="s">
        <v>383</v>
      </c>
      <c r="F32" s="160">
        <v>108099743</v>
      </c>
      <c r="G32" s="160">
        <v>0</v>
      </c>
      <c r="H32" s="214">
        <v>43490</v>
      </c>
      <c r="I32" s="160" t="s">
        <v>477</v>
      </c>
      <c r="J32" s="160" t="s">
        <v>376</v>
      </c>
      <c r="K32" s="160">
        <f t="shared" si="0"/>
        <v>1</v>
      </c>
      <c r="L32" s="160" t="s">
        <v>101</v>
      </c>
      <c r="M32" s="211">
        <f>VLOOKUP(J32,'Depr Rates'!A:G,7,FALSE)</f>
        <v>3.9300000000000002E-2</v>
      </c>
    </row>
    <row r="33" spans="1:13" ht="14.45" x14ac:dyDescent="0.3">
      <c r="A33" s="212" t="s">
        <v>102</v>
      </c>
      <c r="B33" s="213">
        <v>10100501</v>
      </c>
      <c r="C33" s="212">
        <v>108</v>
      </c>
      <c r="D33" s="214">
        <v>43466</v>
      </c>
      <c r="E33" s="160" t="s">
        <v>383</v>
      </c>
      <c r="F33" s="160">
        <v>108099743</v>
      </c>
      <c r="G33" s="160">
        <v>0</v>
      </c>
      <c r="H33" s="214">
        <v>43490</v>
      </c>
      <c r="I33" s="160" t="s">
        <v>477</v>
      </c>
      <c r="J33" s="160" t="s">
        <v>376</v>
      </c>
      <c r="K33" s="160">
        <f t="shared" si="0"/>
        <v>1</v>
      </c>
      <c r="L33" s="160" t="s">
        <v>101</v>
      </c>
      <c r="M33" s="211">
        <f>VLOOKUP(J33,'Depr Rates'!A:G,7,FALSE)</f>
        <v>3.9300000000000002E-2</v>
      </c>
    </row>
    <row r="34" spans="1:13" ht="14.45" x14ac:dyDescent="0.3">
      <c r="A34" s="212" t="s">
        <v>102</v>
      </c>
      <c r="B34" s="213">
        <v>10100501</v>
      </c>
      <c r="C34" s="212">
        <v>108</v>
      </c>
      <c r="D34" s="214">
        <v>43466</v>
      </c>
      <c r="E34" s="160" t="s">
        <v>383</v>
      </c>
      <c r="F34" s="160">
        <v>108099743</v>
      </c>
      <c r="G34" s="160">
        <v>0</v>
      </c>
      <c r="H34" s="214">
        <v>43490</v>
      </c>
      <c r="I34" s="160" t="s">
        <v>477</v>
      </c>
      <c r="J34" s="160" t="s">
        <v>376</v>
      </c>
      <c r="K34" s="160">
        <f t="shared" si="0"/>
        <v>1</v>
      </c>
      <c r="L34" s="160" t="s">
        <v>101</v>
      </c>
      <c r="M34" s="211">
        <f>VLOOKUP(J34,'Depr Rates'!A:G,7,FALSE)</f>
        <v>3.9300000000000002E-2</v>
      </c>
    </row>
    <row r="35" spans="1:13" ht="14.45" x14ac:dyDescent="0.3">
      <c r="A35" s="212" t="s">
        <v>102</v>
      </c>
      <c r="B35" s="213">
        <v>10100501</v>
      </c>
      <c r="C35" s="212">
        <v>108</v>
      </c>
      <c r="D35" s="214">
        <v>43466</v>
      </c>
      <c r="E35" s="160" t="s">
        <v>383</v>
      </c>
      <c r="F35" s="160">
        <v>108099743</v>
      </c>
      <c r="G35" s="160">
        <v>0</v>
      </c>
      <c r="H35" s="214">
        <v>43490</v>
      </c>
      <c r="I35" s="160" t="s">
        <v>477</v>
      </c>
      <c r="J35" s="160" t="s">
        <v>376</v>
      </c>
      <c r="K35" s="160">
        <f t="shared" si="0"/>
        <v>1</v>
      </c>
      <c r="L35" s="160" t="s">
        <v>101</v>
      </c>
      <c r="M35" s="211">
        <f>VLOOKUP(J35,'Depr Rates'!A:G,7,FALSE)</f>
        <v>3.9300000000000002E-2</v>
      </c>
    </row>
    <row r="36" spans="1:13" ht="14.45" x14ac:dyDescent="0.3">
      <c r="A36" s="212" t="s">
        <v>102</v>
      </c>
      <c r="B36" s="213">
        <v>10100501</v>
      </c>
      <c r="C36" s="212">
        <v>108</v>
      </c>
      <c r="D36" s="214">
        <v>43466</v>
      </c>
      <c r="E36" s="160" t="s">
        <v>383</v>
      </c>
      <c r="F36" s="160">
        <v>108099743</v>
      </c>
      <c r="G36" s="160">
        <v>0</v>
      </c>
      <c r="H36" s="214">
        <v>43490</v>
      </c>
      <c r="I36" s="160" t="s">
        <v>384</v>
      </c>
      <c r="J36" s="160" t="s">
        <v>9054</v>
      </c>
      <c r="K36" s="160">
        <f t="shared" si="0"/>
        <v>1</v>
      </c>
      <c r="L36" s="160" t="s">
        <v>101</v>
      </c>
      <c r="M36" s="211">
        <f>VLOOKUP(J36,'Depr Rates'!A:G,7,FALSE)</f>
        <v>3.1399999999999997E-2</v>
      </c>
    </row>
    <row r="37" spans="1:13" ht="14.45" x14ac:dyDescent="0.3">
      <c r="A37" s="212" t="s">
        <v>102</v>
      </c>
      <c r="B37" s="213">
        <v>10100501</v>
      </c>
      <c r="C37" s="212">
        <v>108</v>
      </c>
      <c r="D37" s="214">
        <v>43466</v>
      </c>
      <c r="E37" s="160" t="s">
        <v>383</v>
      </c>
      <c r="F37" s="160">
        <v>108099743</v>
      </c>
      <c r="G37" s="160">
        <v>0</v>
      </c>
      <c r="H37" s="214">
        <v>43490</v>
      </c>
      <c r="I37" s="160" t="s">
        <v>384</v>
      </c>
      <c r="J37" s="160" t="s">
        <v>9054</v>
      </c>
      <c r="K37" s="160">
        <f t="shared" si="0"/>
        <v>1</v>
      </c>
      <c r="L37" s="160" t="s">
        <v>101</v>
      </c>
      <c r="M37" s="211">
        <f>VLOOKUP(J37,'Depr Rates'!A:G,7,FALSE)</f>
        <v>3.1399999999999997E-2</v>
      </c>
    </row>
    <row r="38" spans="1:13" x14ac:dyDescent="0.25">
      <c r="A38" s="212" t="s">
        <v>102</v>
      </c>
      <c r="B38" s="213">
        <v>10100501</v>
      </c>
      <c r="C38" s="212">
        <v>108</v>
      </c>
      <c r="D38" s="214">
        <v>43466</v>
      </c>
      <c r="E38" s="160" t="s">
        <v>383</v>
      </c>
      <c r="F38" s="160">
        <v>108099743</v>
      </c>
      <c r="G38" s="160">
        <v>0</v>
      </c>
      <c r="H38" s="214">
        <v>43490</v>
      </c>
      <c r="I38" s="160" t="s">
        <v>384</v>
      </c>
      <c r="J38" s="160" t="s">
        <v>9132</v>
      </c>
      <c r="K38" s="160">
        <f t="shared" si="0"/>
        <v>1</v>
      </c>
      <c r="L38" s="160" t="s">
        <v>101</v>
      </c>
      <c r="M38" s="211">
        <f>VLOOKUP(J38,'Depr Rates'!A:G,7,FALSE)</f>
        <v>3.7400000000000003E-2</v>
      </c>
    </row>
    <row r="39" spans="1:13" x14ac:dyDescent="0.25">
      <c r="A39" s="212" t="s">
        <v>102</v>
      </c>
      <c r="B39" s="213">
        <v>10100501</v>
      </c>
      <c r="C39" s="212">
        <v>108</v>
      </c>
      <c r="D39" s="214">
        <v>43466</v>
      </c>
      <c r="E39" s="160" t="s">
        <v>383</v>
      </c>
      <c r="F39" s="160">
        <v>108099743</v>
      </c>
      <c r="G39" s="160">
        <v>0</v>
      </c>
      <c r="H39" s="214">
        <v>43490</v>
      </c>
      <c r="I39" s="160" t="s">
        <v>384</v>
      </c>
      <c r="J39" s="160" t="s">
        <v>9132</v>
      </c>
      <c r="K39" s="160">
        <f t="shared" si="0"/>
        <v>1</v>
      </c>
      <c r="L39" s="160" t="s">
        <v>101</v>
      </c>
      <c r="M39" s="211">
        <f>VLOOKUP(J39,'Depr Rates'!A:G,7,FALSE)</f>
        <v>3.7400000000000003E-2</v>
      </c>
    </row>
    <row r="40" spans="1:13" x14ac:dyDescent="0.25">
      <c r="A40" s="212" t="s">
        <v>102</v>
      </c>
      <c r="B40" s="213">
        <v>10100501</v>
      </c>
      <c r="C40" s="212">
        <v>108</v>
      </c>
      <c r="D40" s="214">
        <v>43466</v>
      </c>
      <c r="E40" s="160" t="s">
        <v>383</v>
      </c>
      <c r="F40" s="160">
        <v>108099743</v>
      </c>
      <c r="G40" s="160">
        <v>0</v>
      </c>
      <c r="H40" s="214">
        <v>43490</v>
      </c>
      <c r="I40" s="160" t="s">
        <v>384</v>
      </c>
      <c r="J40" s="160" t="s">
        <v>9132</v>
      </c>
      <c r="K40" s="160">
        <f t="shared" si="0"/>
        <v>1</v>
      </c>
      <c r="L40" s="160" t="s">
        <v>101</v>
      </c>
      <c r="M40" s="211">
        <f>VLOOKUP(J40,'Depr Rates'!A:G,7,FALSE)</f>
        <v>3.7400000000000003E-2</v>
      </c>
    </row>
    <row r="41" spans="1:13" x14ac:dyDescent="0.25">
      <c r="A41" s="212" t="s">
        <v>102</v>
      </c>
      <c r="B41" s="213">
        <v>10100501</v>
      </c>
      <c r="C41" s="212">
        <v>108</v>
      </c>
      <c r="D41" s="214">
        <v>43466</v>
      </c>
      <c r="E41" s="160" t="s">
        <v>383</v>
      </c>
      <c r="F41" s="160">
        <v>108099743</v>
      </c>
      <c r="G41" s="160">
        <v>0</v>
      </c>
      <c r="H41" s="214">
        <v>43490</v>
      </c>
      <c r="I41" s="160" t="s">
        <v>384</v>
      </c>
      <c r="J41" s="160" t="s">
        <v>9132</v>
      </c>
      <c r="K41" s="160">
        <f t="shared" si="0"/>
        <v>1</v>
      </c>
      <c r="L41" s="160" t="s">
        <v>101</v>
      </c>
      <c r="M41" s="211">
        <f>VLOOKUP(J41,'Depr Rates'!A:G,7,FALSE)</f>
        <v>3.7400000000000003E-2</v>
      </c>
    </row>
    <row r="42" spans="1:13" x14ac:dyDescent="0.25">
      <c r="A42" s="212" t="s">
        <v>102</v>
      </c>
      <c r="B42" s="213">
        <v>10100501</v>
      </c>
      <c r="C42" s="212">
        <v>108</v>
      </c>
      <c r="D42" s="214">
        <v>43466</v>
      </c>
      <c r="E42" s="160" t="s">
        <v>383</v>
      </c>
      <c r="F42" s="160">
        <v>108099743</v>
      </c>
      <c r="G42" s="160">
        <v>0</v>
      </c>
      <c r="H42" s="214">
        <v>43490</v>
      </c>
      <c r="I42" s="160" t="s">
        <v>384</v>
      </c>
      <c r="J42" s="160" t="s">
        <v>9132</v>
      </c>
      <c r="K42" s="160">
        <f t="shared" si="0"/>
        <v>1</v>
      </c>
      <c r="L42" s="160" t="s">
        <v>101</v>
      </c>
      <c r="M42" s="211">
        <f>VLOOKUP(J42,'Depr Rates'!A:G,7,FALSE)</f>
        <v>3.7400000000000003E-2</v>
      </c>
    </row>
    <row r="43" spans="1:13" x14ac:dyDescent="0.25">
      <c r="A43" s="212" t="s">
        <v>102</v>
      </c>
      <c r="B43" s="213">
        <v>10100501</v>
      </c>
      <c r="C43" s="212">
        <v>108</v>
      </c>
      <c r="D43" s="214">
        <v>43466</v>
      </c>
      <c r="E43" s="160" t="s">
        <v>383</v>
      </c>
      <c r="F43" s="160">
        <v>108099743</v>
      </c>
      <c r="G43" s="160">
        <v>0</v>
      </c>
      <c r="H43" s="214">
        <v>43490</v>
      </c>
      <c r="I43" s="160" t="s">
        <v>384</v>
      </c>
      <c r="J43" s="160" t="s">
        <v>377</v>
      </c>
      <c r="K43" s="160">
        <f t="shared" si="0"/>
        <v>1</v>
      </c>
      <c r="L43" s="160" t="s">
        <v>101</v>
      </c>
      <c r="M43" s="211">
        <f>VLOOKUP(J43,'Depr Rates'!A:G,7,FALSE)</f>
        <v>1.77E-2</v>
      </c>
    </row>
    <row r="44" spans="1:13" x14ac:dyDescent="0.25">
      <c r="A44" s="212" t="s">
        <v>102</v>
      </c>
      <c r="B44" s="213">
        <v>10100501</v>
      </c>
      <c r="C44" s="212">
        <v>108</v>
      </c>
      <c r="D44" s="214">
        <v>43466</v>
      </c>
      <c r="E44" s="160" t="s">
        <v>383</v>
      </c>
      <c r="F44" s="160">
        <v>108099743</v>
      </c>
      <c r="G44" s="160">
        <v>0</v>
      </c>
      <c r="H44" s="214">
        <v>43490</v>
      </c>
      <c r="I44" s="160" t="s">
        <v>384</v>
      </c>
      <c r="J44" s="160" t="s">
        <v>377</v>
      </c>
      <c r="K44" s="160">
        <f t="shared" si="0"/>
        <v>1</v>
      </c>
      <c r="L44" s="160" t="s">
        <v>101</v>
      </c>
      <c r="M44" s="211">
        <f>VLOOKUP(J44,'Depr Rates'!A:G,7,FALSE)</f>
        <v>1.77E-2</v>
      </c>
    </row>
    <row r="45" spans="1:13" x14ac:dyDescent="0.25">
      <c r="A45" s="212" t="s">
        <v>102</v>
      </c>
      <c r="B45" s="213">
        <v>10100501</v>
      </c>
      <c r="C45" s="212">
        <v>108</v>
      </c>
      <c r="D45" s="214">
        <v>43466</v>
      </c>
      <c r="E45" s="160" t="s">
        <v>383</v>
      </c>
      <c r="F45" s="160">
        <v>108099743</v>
      </c>
      <c r="G45" s="160">
        <v>0</v>
      </c>
      <c r="H45" s="214">
        <v>43490</v>
      </c>
      <c r="I45" s="160" t="s">
        <v>384</v>
      </c>
      <c r="J45" s="160" t="s">
        <v>377</v>
      </c>
      <c r="K45" s="160">
        <f t="shared" si="0"/>
        <v>1</v>
      </c>
      <c r="L45" s="160" t="s">
        <v>101</v>
      </c>
      <c r="M45" s="211">
        <f>VLOOKUP(J45,'Depr Rates'!A:G,7,FALSE)</f>
        <v>1.77E-2</v>
      </c>
    </row>
    <row r="46" spans="1:13" x14ac:dyDescent="0.25">
      <c r="A46" s="212" t="s">
        <v>102</v>
      </c>
      <c r="B46" s="213">
        <v>10100501</v>
      </c>
      <c r="C46" s="212">
        <v>108</v>
      </c>
      <c r="D46" s="214">
        <v>43466</v>
      </c>
      <c r="E46" s="160" t="s">
        <v>383</v>
      </c>
      <c r="F46" s="160">
        <v>108099743</v>
      </c>
      <c r="G46" s="160">
        <v>0</v>
      </c>
      <c r="H46" s="214">
        <v>43490</v>
      </c>
      <c r="I46" s="160" t="s">
        <v>384</v>
      </c>
      <c r="J46" s="160" t="s">
        <v>377</v>
      </c>
      <c r="K46" s="160">
        <f t="shared" si="0"/>
        <v>1</v>
      </c>
      <c r="L46" s="160" t="s">
        <v>101</v>
      </c>
      <c r="M46" s="211">
        <f>VLOOKUP(J46,'Depr Rates'!A:G,7,FALSE)</f>
        <v>1.77E-2</v>
      </c>
    </row>
    <row r="47" spans="1:13" x14ac:dyDescent="0.25">
      <c r="A47" s="212" t="s">
        <v>102</v>
      </c>
      <c r="B47" s="213">
        <v>10100501</v>
      </c>
      <c r="C47" s="212">
        <v>108</v>
      </c>
      <c r="D47" s="214">
        <v>43466</v>
      </c>
      <c r="E47" s="160" t="s">
        <v>383</v>
      </c>
      <c r="F47" s="160">
        <v>108099743</v>
      </c>
      <c r="G47" s="160">
        <v>0</v>
      </c>
      <c r="H47" s="214">
        <v>43490</v>
      </c>
      <c r="I47" s="160" t="s">
        <v>384</v>
      </c>
      <c r="J47" s="160" t="s">
        <v>376</v>
      </c>
      <c r="K47" s="160">
        <f t="shared" si="0"/>
        <v>1</v>
      </c>
      <c r="L47" s="160" t="s">
        <v>101</v>
      </c>
      <c r="M47" s="211">
        <f>VLOOKUP(J47,'Depr Rates'!A:G,7,FALSE)</f>
        <v>3.9300000000000002E-2</v>
      </c>
    </row>
    <row r="48" spans="1:13" x14ac:dyDescent="0.25">
      <c r="A48" s="212" t="s">
        <v>102</v>
      </c>
      <c r="B48" s="213">
        <v>10100501</v>
      </c>
      <c r="C48" s="212">
        <v>108</v>
      </c>
      <c r="D48" s="214">
        <v>43466</v>
      </c>
      <c r="E48" s="160" t="s">
        <v>383</v>
      </c>
      <c r="F48" s="160">
        <v>108099743</v>
      </c>
      <c r="G48" s="160">
        <v>0</v>
      </c>
      <c r="H48" s="214">
        <v>43490</v>
      </c>
      <c r="I48" s="160" t="s">
        <v>384</v>
      </c>
      <c r="J48" s="160" t="s">
        <v>376</v>
      </c>
      <c r="K48" s="160">
        <f t="shared" si="0"/>
        <v>1</v>
      </c>
      <c r="L48" s="160" t="s">
        <v>101</v>
      </c>
      <c r="M48" s="211">
        <f>VLOOKUP(J48,'Depr Rates'!A:G,7,FALSE)</f>
        <v>3.9300000000000002E-2</v>
      </c>
    </row>
    <row r="49" spans="1:13" x14ac:dyDescent="0.25">
      <c r="A49" s="212" t="s">
        <v>102</v>
      </c>
      <c r="B49" s="213">
        <v>10100501</v>
      </c>
      <c r="C49" s="212">
        <v>108</v>
      </c>
      <c r="D49" s="214">
        <v>43466</v>
      </c>
      <c r="E49" s="160" t="s">
        <v>383</v>
      </c>
      <c r="F49" s="160">
        <v>108099743</v>
      </c>
      <c r="G49" s="160">
        <v>0</v>
      </c>
      <c r="H49" s="214">
        <v>43490</v>
      </c>
      <c r="I49" s="160" t="s">
        <v>384</v>
      </c>
      <c r="J49" s="160" t="s">
        <v>376</v>
      </c>
      <c r="K49" s="160">
        <f t="shared" si="0"/>
        <v>1</v>
      </c>
      <c r="L49" s="160" t="s">
        <v>101</v>
      </c>
      <c r="M49" s="211">
        <f>VLOOKUP(J49,'Depr Rates'!A:G,7,FALSE)</f>
        <v>3.9300000000000002E-2</v>
      </c>
    </row>
    <row r="50" spans="1:13" x14ac:dyDescent="0.25">
      <c r="A50" s="212" t="s">
        <v>102</v>
      </c>
      <c r="B50" s="213">
        <v>10100501</v>
      </c>
      <c r="C50" s="212">
        <v>108</v>
      </c>
      <c r="D50" s="214">
        <v>43466</v>
      </c>
      <c r="E50" s="160" t="s">
        <v>383</v>
      </c>
      <c r="F50" s="160">
        <v>108099743</v>
      </c>
      <c r="G50" s="160">
        <v>0</v>
      </c>
      <c r="H50" s="214">
        <v>43490</v>
      </c>
      <c r="I50" s="160" t="s">
        <v>384</v>
      </c>
      <c r="J50" s="160" t="s">
        <v>376</v>
      </c>
      <c r="K50" s="160">
        <f t="shared" si="0"/>
        <v>1</v>
      </c>
      <c r="L50" s="160" t="s">
        <v>101</v>
      </c>
      <c r="M50" s="211">
        <f>VLOOKUP(J50,'Depr Rates'!A:G,7,FALSE)</f>
        <v>3.9300000000000002E-2</v>
      </c>
    </row>
    <row r="51" spans="1:13" x14ac:dyDescent="0.25">
      <c r="A51" s="212" t="s">
        <v>102</v>
      </c>
      <c r="B51" s="213">
        <v>10100501</v>
      </c>
      <c r="C51" s="212">
        <v>108</v>
      </c>
      <c r="D51" s="214">
        <v>43497</v>
      </c>
      <c r="E51" s="160" t="s">
        <v>383</v>
      </c>
      <c r="F51" s="160">
        <v>108099743</v>
      </c>
      <c r="G51" s="160">
        <v>0</v>
      </c>
      <c r="H51" s="214">
        <v>43490</v>
      </c>
      <c r="I51" s="160" t="s">
        <v>384</v>
      </c>
      <c r="J51" s="160" t="s">
        <v>377</v>
      </c>
      <c r="K51" s="160">
        <f t="shared" si="0"/>
        <v>1</v>
      </c>
      <c r="L51" s="160" t="s">
        <v>101</v>
      </c>
      <c r="M51" s="211">
        <f>VLOOKUP(J51,'Depr Rates'!A:G,7,FALSE)</f>
        <v>1.77E-2</v>
      </c>
    </row>
    <row r="52" spans="1:13" x14ac:dyDescent="0.25">
      <c r="A52" s="212" t="s">
        <v>102</v>
      </c>
      <c r="B52" s="213">
        <v>10100501</v>
      </c>
      <c r="C52" s="212">
        <v>108</v>
      </c>
      <c r="D52" s="214">
        <v>43497</v>
      </c>
      <c r="E52" s="160" t="s">
        <v>383</v>
      </c>
      <c r="F52" s="160">
        <v>108099743</v>
      </c>
      <c r="G52" s="160">
        <v>0</v>
      </c>
      <c r="H52" s="214">
        <v>43490</v>
      </c>
      <c r="I52" s="160" t="s">
        <v>384</v>
      </c>
      <c r="J52" s="160" t="s">
        <v>377</v>
      </c>
      <c r="K52" s="160">
        <f t="shared" si="0"/>
        <v>1</v>
      </c>
      <c r="L52" s="160" t="s">
        <v>101</v>
      </c>
      <c r="M52" s="211">
        <f>VLOOKUP(J52,'Depr Rates'!A:G,7,FALSE)</f>
        <v>1.77E-2</v>
      </c>
    </row>
    <row r="53" spans="1:13" x14ac:dyDescent="0.25">
      <c r="A53" s="212" t="s">
        <v>102</v>
      </c>
      <c r="B53" s="213">
        <v>10100501</v>
      </c>
      <c r="C53" s="212">
        <v>108</v>
      </c>
      <c r="D53" s="214">
        <v>43497</v>
      </c>
      <c r="E53" s="160" t="s">
        <v>381</v>
      </c>
      <c r="F53" s="160">
        <v>108099743</v>
      </c>
      <c r="G53" s="215">
        <v>-2899.35</v>
      </c>
      <c r="H53" s="214">
        <v>43490</v>
      </c>
      <c r="I53" s="160" t="s">
        <v>516</v>
      </c>
      <c r="J53" s="160" t="s">
        <v>376</v>
      </c>
      <c r="K53" s="160">
        <f t="shared" si="0"/>
        <v>1</v>
      </c>
      <c r="L53" s="160" t="s">
        <v>101</v>
      </c>
      <c r="M53" s="211">
        <f>VLOOKUP(J53,'Depr Rates'!A:G,7,FALSE)</f>
        <v>3.9300000000000002E-2</v>
      </c>
    </row>
    <row r="54" spans="1:13" x14ac:dyDescent="0.25">
      <c r="A54" s="212" t="s">
        <v>102</v>
      </c>
      <c r="B54" s="213">
        <v>10100501</v>
      </c>
      <c r="C54" s="212">
        <v>108</v>
      </c>
      <c r="D54" s="214">
        <v>43497</v>
      </c>
      <c r="E54" s="160" t="s">
        <v>383</v>
      </c>
      <c r="F54" s="160">
        <v>108099743</v>
      </c>
      <c r="G54" s="160">
        <v>0</v>
      </c>
      <c r="H54" s="214">
        <v>43490</v>
      </c>
      <c r="I54" s="160" t="s">
        <v>384</v>
      </c>
      <c r="J54" s="160" t="s">
        <v>376</v>
      </c>
      <c r="K54" s="160">
        <f t="shared" si="0"/>
        <v>1</v>
      </c>
      <c r="L54" s="160" t="s">
        <v>101</v>
      </c>
      <c r="M54" s="211">
        <f>VLOOKUP(J54,'Depr Rates'!A:G,7,FALSE)</f>
        <v>3.9300000000000002E-2</v>
      </c>
    </row>
    <row r="55" spans="1:13" x14ac:dyDescent="0.25">
      <c r="A55" s="212" t="s">
        <v>102</v>
      </c>
      <c r="B55" s="213">
        <v>10100501</v>
      </c>
      <c r="C55" s="212">
        <v>108</v>
      </c>
      <c r="D55" s="214">
        <v>43497</v>
      </c>
      <c r="E55" s="160" t="s">
        <v>383</v>
      </c>
      <c r="F55" s="160">
        <v>108099743</v>
      </c>
      <c r="G55" s="160">
        <v>0</v>
      </c>
      <c r="H55" s="214">
        <v>43490</v>
      </c>
      <c r="I55" s="160" t="s">
        <v>384</v>
      </c>
      <c r="J55" s="160" t="s">
        <v>376</v>
      </c>
      <c r="K55" s="160">
        <f t="shared" si="0"/>
        <v>1</v>
      </c>
      <c r="L55" s="160" t="s">
        <v>101</v>
      </c>
      <c r="M55" s="211">
        <f>VLOOKUP(J55,'Depr Rates'!A:G,7,FALSE)</f>
        <v>3.9300000000000002E-2</v>
      </c>
    </row>
    <row r="56" spans="1:13" x14ac:dyDescent="0.25">
      <c r="A56" s="212" t="s">
        <v>102</v>
      </c>
      <c r="B56" s="213">
        <v>10100501</v>
      </c>
      <c r="C56" s="212">
        <v>108</v>
      </c>
      <c r="D56" s="214">
        <v>43497</v>
      </c>
      <c r="E56" s="160" t="s">
        <v>383</v>
      </c>
      <c r="F56" s="160">
        <v>108099743</v>
      </c>
      <c r="G56" s="160">
        <v>0</v>
      </c>
      <c r="H56" s="214">
        <v>43490</v>
      </c>
      <c r="I56" s="160" t="s">
        <v>384</v>
      </c>
      <c r="J56" s="160" t="s">
        <v>376</v>
      </c>
      <c r="K56" s="160">
        <f t="shared" si="0"/>
        <v>1</v>
      </c>
      <c r="L56" s="160" t="s">
        <v>101</v>
      </c>
      <c r="M56" s="211">
        <f>VLOOKUP(J56,'Depr Rates'!A:G,7,FALSE)</f>
        <v>3.9300000000000002E-2</v>
      </c>
    </row>
    <row r="57" spans="1:13" x14ac:dyDescent="0.25">
      <c r="A57" s="212" t="s">
        <v>102</v>
      </c>
      <c r="B57" s="213">
        <v>10100501</v>
      </c>
      <c r="C57" s="212">
        <v>108</v>
      </c>
      <c r="D57" s="214">
        <v>43497</v>
      </c>
      <c r="E57" s="160" t="s">
        <v>383</v>
      </c>
      <c r="F57" s="160">
        <v>108099743</v>
      </c>
      <c r="G57" s="160">
        <v>0</v>
      </c>
      <c r="H57" s="214">
        <v>43490</v>
      </c>
      <c r="I57" s="160" t="s">
        <v>384</v>
      </c>
      <c r="J57" s="160" t="s">
        <v>376</v>
      </c>
      <c r="K57" s="160">
        <f t="shared" si="0"/>
        <v>1</v>
      </c>
      <c r="L57" s="160" t="s">
        <v>101</v>
      </c>
      <c r="M57" s="211">
        <f>VLOOKUP(J57,'Depr Rates'!A:G,7,FALSE)</f>
        <v>3.9300000000000002E-2</v>
      </c>
    </row>
    <row r="58" spans="1:13" x14ac:dyDescent="0.25">
      <c r="A58" s="212" t="s">
        <v>102</v>
      </c>
      <c r="B58" s="213">
        <v>10100501</v>
      </c>
      <c r="C58" s="212">
        <v>108</v>
      </c>
      <c r="D58" s="214">
        <v>43497</v>
      </c>
      <c r="E58" s="160" t="s">
        <v>383</v>
      </c>
      <c r="F58" s="160">
        <v>108099743</v>
      </c>
      <c r="G58" s="160">
        <v>0</v>
      </c>
      <c r="H58" s="214">
        <v>43490</v>
      </c>
      <c r="I58" s="160" t="s">
        <v>384</v>
      </c>
      <c r="J58" s="160" t="s">
        <v>9054</v>
      </c>
      <c r="K58" s="160">
        <f t="shared" si="0"/>
        <v>1</v>
      </c>
      <c r="L58" s="160" t="s">
        <v>101</v>
      </c>
      <c r="M58" s="211">
        <f>VLOOKUP(J58,'Depr Rates'!A:G,7,FALSE)</f>
        <v>3.1399999999999997E-2</v>
      </c>
    </row>
    <row r="59" spans="1:13" x14ac:dyDescent="0.25">
      <c r="A59" s="212" t="s">
        <v>102</v>
      </c>
      <c r="B59" s="213">
        <v>10100501</v>
      </c>
      <c r="C59" s="212">
        <v>108</v>
      </c>
      <c r="D59" s="214">
        <v>43497</v>
      </c>
      <c r="E59" s="160" t="s">
        <v>383</v>
      </c>
      <c r="F59" s="160">
        <v>108099743</v>
      </c>
      <c r="G59" s="160">
        <v>0</v>
      </c>
      <c r="H59" s="214">
        <v>43490</v>
      </c>
      <c r="I59" s="160" t="s">
        <v>384</v>
      </c>
      <c r="J59" s="160" t="s">
        <v>9054</v>
      </c>
      <c r="K59" s="160">
        <f t="shared" si="0"/>
        <v>1</v>
      </c>
      <c r="L59" s="160" t="s">
        <v>101</v>
      </c>
      <c r="M59" s="211">
        <f>VLOOKUP(J59,'Depr Rates'!A:G,7,FALSE)</f>
        <v>3.1399999999999997E-2</v>
      </c>
    </row>
    <row r="60" spans="1:13" x14ac:dyDescent="0.25">
      <c r="A60" s="212" t="s">
        <v>102</v>
      </c>
      <c r="B60" s="213">
        <v>10100501</v>
      </c>
      <c r="C60" s="212">
        <v>108</v>
      </c>
      <c r="D60" s="214">
        <v>43497</v>
      </c>
      <c r="E60" s="160" t="s">
        <v>381</v>
      </c>
      <c r="F60" s="160">
        <v>108099743</v>
      </c>
      <c r="G60" s="160">
        <v>-257.39999999999998</v>
      </c>
      <c r="H60" s="214">
        <v>43490</v>
      </c>
      <c r="I60" s="160" t="s">
        <v>516</v>
      </c>
      <c r="J60" s="160" t="s">
        <v>9132</v>
      </c>
      <c r="K60" s="160">
        <f t="shared" si="0"/>
        <v>1</v>
      </c>
      <c r="L60" s="160" t="s">
        <v>101</v>
      </c>
      <c r="M60" s="211">
        <f>VLOOKUP(J60,'Depr Rates'!A:G,7,FALSE)</f>
        <v>3.7400000000000003E-2</v>
      </c>
    </row>
    <row r="61" spans="1:13" x14ac:dyDescent="0.25">
      <c r="A61" s="212" t="s">
        <v>102</v>
      </c>
      <c r="B61" s="213">
        <v>10100501</v>
      </c>
      <c r="C61" s="212">
        <v>108</v>
      </c>
      <c r="D61" s="214">
        <v>43497</v>
      </c>
      <c r="E61" s="160" t="s">
        <v>381</v>
      </c>
      <c r="F61" s="160">
        <v>108099743</v>
      </c>
      <c r="G61" s="160">
        <v>257.39999999999998</v>
      </c>
      <c r="H61" s="214">
        <v>43490</v>
      </c>
      <c r="I61" s="160" t="s">
        <v>516</v>
      </c>
      <c r="J61" s="160" t="s">
        <v>9132</v>
      </c>
      <c r="K61" s="160">
        <f t="shared" si="0"/>
        <v>1</v>
      </c>
      <c r="L61" s="160" t="s">
        <v>101</v>
      </c>
      <c r="M61" s="211">
        <f>VLOOKUP(J61,'Depr Rates'!A:G,7,FALSE)</f>
        <v>3.7400000000000003E-2</v>
      </c>
    </row>
    <row r="62" spans="1:13" x14ac:dyDescent="0.25">
      <c r="A62" s="212" t="s">
        <v>102</v>
      </c>
      <c r="B62" s="213">
        <v>10100501</v>
      </c>
      <c r="C62" s="212">
        <v>108</v>
      </c>
      <c r="D62" s="214">
        <v>43497</v>
      </c>
      <c r="E62" s="160" t="s">
        <v>381</v>
      </c>
      <c r="F62" s="160">
        <v>108099743</v>
      </c>
      <c r="G62" s="215">
        <v>-3422.4</v>
      </c>
      <c r="H62" s="214">
        <v>43490</v>
      </c>
      <c r="I62" s="160" t="s">
        <v>516</v>
      </c>
      <c r="J62" s="160" t="s">
        <v>9132</v>
      </c>
      <c r="K62" s="160">
        <f t="shared" si="0"/>
        <v>1</v>
      </c>
      <c r="L62" s="160" t="s">
        <v>101</v>
      </c>
      <c r="M62" s="211">
        <f>VLOOKUP(J62,'Depr Rates'!A:G,7,FALSE)</f>
        <v>3.7400000000000003E-2</v>
      </c>
    </row>
    <row r="63" spans="1:13" x14ac:dyDescent="0.25">
      <c r="A63" s="212" t="s">
        <v>102</v>
      </c>
      <c r="B63" s="213">
        <v>10100501</v>
      </c>
      <c r="C63" s="212">
        <v>108</v>
      </c>
      <c r="D63" s="214">
        <v>43497</v>
      </c>
      <c r="E63" s="160" t="s">
        <v>381</v>
      </c>
      <c r="F63" s="160">
        <v>108099743</v>
      </c>
      <c r="G63" s="215">
        <v>4563.2</v>
      </c>
      <c r="H63" s="214">
        <v>43490</v>
      </c>
      <c r="I63" s="160" t="s">
        <v>516</v>
      </c>
      <c r="J63" s="160" t="s">
        <v>9132</v>
      </c>
      <c r="K63" s="160">
        <f t="shared" si="0"/>
        <v>1</v>
      </c>
      <c r="L63" s="160" t="s">
        <v>101</v>
      </c>
      <c r="M63" s="211">
        <f>VLOOKUP(J63,'Depr Rates'!A:G,7,FALSE)</f>
        <v>3.7400000000000003E-2</v>
      </c>
    </row>
    <row r="64" spans="1:13" x14ac:dyDescent="0.25">
      <c r="A64" s="212" t="s">
        <v>102</v>
      </c>
      <c r="B64" s="213">
        <v>10100501</v>
      </c>
      <c r="C64" s="212">
        <v>108</v>
      </c>
      <c r="D64" s="214">
        <v>43497</v>
      </c>
      <c r="E64" s="160" t="s">
        <v>381</v>
      </c>
      <c r="F64" s="160">
        <v>108099743</v>
      </c>
      <c r="G64" s="215">
        <v>-2827.2</v>
      </c>
      <c r="H64" s="214">
        <v>43490</v>
      </c>
      <c r="I64" s="160" t="s">
        <v>516</v>
      </c>
      <c r="J64" s="160" t="s">
        <v>9132</v>
      </c>
      <c r="K64" s="160">
        <f t="shared" si="0"/>
        <v>1</v>
      </c>
      <c r="L64" s="160" t="s">
        <v>101</v>
      </c>
      <c r="M64" s="211">
        <f>VLOOKUP(J64,'Depr Rates'!A:G,7,FALSE)</f>
        <v>3.7400000000000003E-2</v>
      </c>
    </row>
    <row r="65" spans="1:13" x14ac:dyDescent="0.25">
      <c r="A65" s="212" t="s">
        <v>102</v>
      </c>
      <c r="B65" s="213">
        <v>10100501</v>
      </c>
      <c r="C65" s="212">
        <v>108</v>
      </c>
      <c r="D65" s="214">
        <v>43497</v>
      </c>
      <c r="E65" s="160" t="s">
        <v>381</v>
      </c>
      <c r="F65" s="160">
        <v>108099743</v>
      </c>
      <c r="G65" s="215">
        <v>3769.6</v>
      </c>
      <c r="H65" s="214">
        <v>43490</v>
      </c>
      <c r="I65" s="160" t="s">
        <v>516</v>
      </c>
      <c r="J65" s="160" t="s">
        <v>9132</v>
      </c>
      <c r="K65" s="160">
        <f t="shared" si="0"/>
        <v>1</v>
      </c>
      <c r="L65" s="160" t="s">
        <v>101</v>
      </c>
      <c r="M65" s="211">
        <f>VLOOKUP(J65,'Depr Rates'!A:G,7,FALSE)</f>
        <v>3.7400000000000003E-2</v>
      </c>
    </row>
    <row r="66" spans="1:13" x14ac:dyDescent="0.25">
      <c r="A66" s="212" t="s">
        <v>102</v>
      </c>
      <c r="B66" s="213">
        <v>10100501</v>
      </c>
      <c r="C66" s="212">
        <v>108</v>
      </c>
      <c r="D66" s="214">
        <v>43497</v>
      </c>
      <c r="E66" s="160" t="s">
        <v>381</v>
      </c>
      <c r="F66" s="160">
        <v>108099743</v>
      </c>
      <c r="G66" s="215">
        <v>-1265.8599999999999</v>
      </c>
      <c r="H66" s="214">
        <v>43490</v>
      </c>
      <c r="I66" s="160" t="s">
        <v>516</v>
      </c>
      <c r="J66" s="160" t="s">
        <v>9132</v>
      </c>
      <c r="K66" s="160">
        <f t="shared" ref="K66:K129" si="1">MONTH(H66)</f>
        <v>1</v>
      </c>
      <c r="L66" s="160" t="s">
        <v>101</v>
      </c>
      <c r="M66" s="211">
        <f>VLOOKUP(J66,'Depr Rates'!A:G,7,FALSE)</f>
        <v>3.7400000000000003E-2</v>
      </c>
    </row>
    <row r="67" spans="1:13" x14ac:dyDescent="0.25">
      <c r="A67" s="212" t="s">
        <v>102</v>
      </c>
      <c r="B67" s="213">
        <v>10100501</v>
      </c>
      <c r="C67" s="212">
        <v>108</v>
      </c>
      <c r="D67" s="214">
        <v>43497</v>
      </c>
      <c r="E67" s="160" t="s">
        <v>381</v>
      </c>
      <c r="F67" s="160">
        <v>108099743</v>
      </c>
      <c r="G67" s="215">
        <v>1265.8599999999999</v>
      </c>
      <c r="H67" s="214">
        <v>43490</v>
      </c>
      <c r="I67" s="160" t="s">
        <v>516</v>
      </c>
      <c r="J67" s="160" t="s">
        <v>9132</v>
      </c>
      <c r="K67" s="160">
        <f t="shared" si="1"/>
        <v>1</v>
      </c>
      <c r="L67" s="160" t="s">
        <v>101</v>
      </c>
      <c r="M67" s="211">
        <f>VLOOKUP(J67,'Depr Rates'!A:G,7,FALSE)</f>
        <v>3.7400000000000003E-2</v>
      </c>
    </row>
    <row r="68" spans="1:13" x14ac:dyDescent="0.25">
      <c r="A68" s="212" t="s">
        <v>102</v>
      </c>
      <c r="B68" s="213">
        <v>10100501</v>
      </c>
      <c r="C68" s="212">
        <v>108</v>
      </c>
      <c r="D68" s="214">
        <v>43497</v>
      </c>
      <c r="E68" s="160" t="s">
        <v>381</v>
      </c>
      <c r="F68" s="160">
        <v>108099743</v>
      </c>
      <c r="G68" s="215">
        <v>-4166.3999999999996</v>
      </c>
      <c r="H68" s="214">
        <v>43490</v>
      </c>
      <c r="I68" s="160" t="s">
        <v>516</v>
      </c>
      <c r="J68" s="160" t="s">
        <v>9132</v>
      </c>
      <c r="K68" s="160">
        <f t="shared" si="1"/>
        <v>1</v>
      </c>
      <c r="L68" s="160" t="s">
        <v>101</v>
      </c>
      <c r="M68" s="211">
        <f>VLOOKUP(J68,'Depr Rates'!A:G,7,FALSE)</f>
        <v>3.7400000000000003E-2</v>
      </c>
    </row>
    <row r="69" spans="1:13" x14ac:dyDescent="0.25">
      <c r="A69" s="212" t="s">
        <v>102</v>
      </c>
      <c r="B69" s="213">
        <v>10100501</v>
      </c>
      <c r="C69" s="212">
        <v>108</v>
      </c>
      <c r="D69" s="214">
        <v>43497</v>
      </c>
      <c r="E69" s="160" t="s">
        <v>381</v>
      </c>
      <c r="F69" s="160">
        <v>108099743</v>
      </c>
      <c r="G69" s="215">
        <v>5555.2</v>
      </c>
      <c r="H69" s="214">
        <v>43490</v>
      </c>
      <c r="I69" s="160" t="s">
        <v>516</v>
      </c>
      <c r="J69" s="160" t="s">
        <v>9132</v>
      </c>
      <c r="K69" s="160">
        <f t="shared" si="1"/>
        <v>1</v>
      </c>
      <c r="L69" s="160" t="s">
        <v>101</v>
      </c>
      <c r="M69" s="211">
        <f>VLOOKUP(J69,'Depr Rates'!A:G,7,FALSE)</f>
        <v>3.7400000000000003E-2</v>
      </c>
    </row>
    <row r="70" spans="1:13" x14ac:dyDescent="0.25">
      <c r="A70" s="212" t="s">
        <v>102</v>
      </c>
      <c r="B70" s="213">
        <v>10100501</v>
      </c>
      <c r="C70" s="212">
        <v>108</v>
      </c>
      <c r="D70" s="214">
        <v>43497</v>
      </c>
      <c r="E70" s="160" t="s">
        <v>383</v>
      </c>
      <c r="F70" s="160">
        <v>108099743</v>
      </c>
      <c r="G70" s="160">
        <v>0</v>
      </c>
      <c r="H70" s="214">
        <v>43490</v>
      </c>
      <c r="I70" s="160" t="s">
        <v>384</v>
      </c>
      <c r="J70" s="160" t="s">
        <v>9132</v>
      </c>
      <c r="K70" s="160">
        <f t="shared" si="1"/>
        <v>1</v>
      </c>
      <c r="L70" s="160" t="s">
        <v>101</v>
      </c>
      <c r="M70" s="211">
        <f>VLOOKUP(J70,'Depr Rates'!A:G,7,FALSE)</f>
        <v>3.7400000000000003E-2</v>
      </c>
    </row>
    <row r="71" spans="1:13" x14ac:dyDescent="0.25">
      <c r="A71" s="212" t="s">
        <v>102</v>
      </c>
      <c r="B71" s="213">
        <v>10100501</v>
      </c>
      <c r="C71" s="212">
        <v>108</v>
      </c>
      <c r="D71" s="214">
        <v>43497</v>
      </c>
      <c r="E71" s="160" t="s">
        <v>383</v>
      </c>
      <c r="F71" s="160">
        <v>108099743</v>
      </c>
      <c r="G71" s="160">
        <v>0</v>
      </c>
      <c r="H71" s="214">
        <v>43490</v>
      </c>
      <c r="I71" s="160" t="s">
        <v>384</v>
      </c>
      <c r="J71" s="160" t="s">
        <v>9132</v>
      </c>
      <c r="K71" s="160">
        <f t="shared" si="1"/>
        <v>1</v>
      </c>
      <c r="L71" s="160" t="s">
        <v>101</v>
      </c>
      <c r="M71" s="211">
        <f>VLOOKUP(J71,'Depr Rates'!A:G,7,FALSE)</f>
        <v>3.7400000000000003E-2</v>
      </c>
    </row>
    <row r="72" spans="1:13" x14ac:dyDescent="0.25">
      <c r="A72" s="212" t="s">
        <v>102</v>
      </c>
      <c r="B72" s="213">
        <v>10100501</v>
      </c>
      <c r="C72" s="212">
        <v>108</v>
      </c>
      <c r="D72" s="214">
        <v>43497</v>
      </c>
      <c r="E72" s="160" t="s">
        <v>383</v>
      </c>
      <c r="F72" s="160">
        <v>108099743</v>
      </c>
      <c r="G72" s="160">
        <v>0</v>
      </c>
      <c r="H72" s="214">
        <v>43490</v>
      </c>
      <c r="I72" s="160" t="s">
        <v>384</v>
      </c>
      <c r="J72" s="160" t="s">
        <v>9132</v>
      </c>
      <c r="K72" s="160">
        <f t="shared" si="1"/>
        <v>1</v>
      </c>
      <c r="L72" s="160" t="s">
        <v>101</v>
      </c>
      <c r="M72" s="211">
        <f>VLOOKUP(J72,'Depr Rates'!A:G,7,FALSE)</f>
        <v>3.7400000000000003E-2</v>
      </c>
    </row>
    <row r="73" spans="1:13" x14ac:dyDescent="0.25">
      <c r="A73" s="212" t="s">
        <v>102</v>
      </c>
      <c r="B73" s="213">
        <v>10100501</v>
      </c>
      <c r="C73" s="212">
        <v>108</v>
      </c>
      <c r="D73" s="214">
        <v>43497</v>
      </c>
      <c r="E73" s="160" t="s">
        <v>383</v>
      </c>
      <c r="F73" s="160">
        <v>108099743</v>
      </c>
      <c r="G73" s="160">
        <v>0</v>
      </c>
      <c r="H73" s="214">
        <v>43490</v>
      </c>
      <c r="I73" s="160" t="s">
        <v>384</v>
      </c>
      <c r="J73" s="160" t="s">
        <v>9132</v>
      </c>
      <c r="K73" s="160">
        <f t="shared" si="1"/>
        <v>1</v>
      </c>
      <c r="L73" s="160" t="s">
        <v>101</v>
      </c>
      <c r="M73" s="211">
        <f>VLOOKUP(J73,'Depr Rates'!A:G,7,FALSE)</f>
        <v>3.7400000000000003E-2</v>
      </c>
    </row>
    <row r="74" spans="1:13" x14ac:dyDescent="0.25">
      <c r="A74" s="212" t="s">
        <v>102</v>
      </c>
      <c r="B74" s="213">
        <v>10100501</v>
      </c>
      <c r="C74" s="212">
        <v>108</v>
      </c>
      <c r="D74" s="214">
        <v>43497</v>
      </c>
      <c r="E74" s="160" t="s">
        <v>383</v>
      </c>
      <c r="F74" s="160">
        <v>108099743</v>
      </c>
      <c r="G74" s="160">
        <v>0</v>
      </c>
      <c r="H74" s="214">
        <v>43490</v>
      </c>
      <c r="I74" s="160" t="s">
        <v>384</v>
      </c>
      <c r="J74" s="160" t="s">
        <v>9132</v>
      </c>
      <c r="K74" s="160">
        <f t="shared" si="1"/>
        <v>1</v>
      </c>
      <c r="L74" s="160" t="s">
        <v>101</v>
      </c>
      <c r="M74" s="211">
        <f>VLOOKUP(J74,'Depr Rates'!A:G,7,FALSE)</f>
        <v>3.7400000000000003E-2</v>
      </c>
    </row>
    <row r="75" spans="1:13" x14ac:dyDescent="0.25">
      <c r="A75" s="212" t="s">
        <v>102</v>
      </c>
      <c r="B75" s="213">
        <v>10100501</v>
      </c>
      <c r="C75" s="212">
        <v>108</v>
      </c>
      <c r="D75" s="214">
        <v>43497</v>
      </c>
      <c r="E75" s="160" t="s">
        <v>383</v>
      </c>
      <c r="F75" s="160">
        <v>108099743</v>
      </c>
      <c r="G75" s="160">
        <v>0</v>
      </c>
      <c r="H75" s="214">
        <v>43490</v>
      </c>
      <c r="I75" s="160" t="s">
        <v>384</v>
      </c>
      <c r="J75" s="160" t="s">
        <v>377</v>
      </c>
      <c r="K75" s="160">
        <f t="shared" si="1"/>
        <v>1</v>
      </c>
      <c r="L75" s="160" t="s">
        <v>101</v>
      </c>
      <c r="M75" s="211">
        <f>VLOOKUP(J75,'Depr Rates'!A:G,7,FALSE)</f>
        <v>1.77E-2</v>
      </c>
    </row>
    <row r="76" spans="1:13" x14ac:dyDescent="0.25">
      <c r="A76" s="212" t="s">
        <v>102</v>
      </c>
      <c r="B76" s="213">
        <v>10100501</v>
      </c>
      <c r="C76" s="212">
        <v>108</v>
      </c>
      <c r="D76" s="214">
        <v>43497</v>
      </c>
      <c r="E76" s="160" t="s">
        <v>383</v>
      </c>
      <c r="F76" s="160">
        <v>108099743</v>
      </c>
      <c r="G76" s="160">
        <v>0</v>
      </c>
      <c r="H76" s="214">
        <v>43490</v>
      </c>
      <c r="I76" s="160" t="s">
        <v>384</v>
      </c>
      <c r="J76" s="160" t="s">
        <v>377</v>
      </c>
      <c r="K76" s="160">
        <f t="shared" si="1"/>
        <v>1</v>
      </c>
      <c r="L76" s="160" t="s">
        <v>101</v>
      </c>
      <c r="M76" s="211">
        <f>VLOOKUP(J76,'Depr Rates'!A:G,7,FALSE)</f>
        <v>1.77E-2</v>
      </c>
    </row>
    <row r="77" spans="1:13" x14ac:dyDescent="0.25">
      <c r="A77" s="212" t="s">
        <v>102</v>
      </c>
      <c r="B77" s="213">
        <v>10100501</v>
      </c>
      <c r="C77" s="212">
        <v>108</v>
      </c>
      <c r="D77" s="214">
        <v>43497</v>
      </c>
      <c r="E77" s="160" t="s">
        <v>383</v>
      </c>
      <c r="F77" s="160">
        <v>108099743</v>
      </c>
      <c r="G77" s="160">
        <v>0</v>
      </c>
      <c r="H77" s="214">
        <v>43490</v>
      </c>
      <c r="I77" s="160" t="s">
        <v>384</v>
      </c>
      <c r="J77" s="160" t="s">
        <v>9054</v>
      </c>
      <c r="K77" s="160">
        <f t="shared" si="1"/>
        <v>1</v>
      </c>
      <c r="L77" s="160" t="s">
        <v>101</v>
      </c>
      <c r="M77" s="211">
        <f>VLOOKUP(J77,'Depr Rates'!A:G,7,FALSE)</f>
        <v>3.1399999999999997E-2</v>
      </c>
    </row>
    <row r="78" spans="1:13" x14ac:dyDescent="0.25">
      <c r="A78" s="212" t="s">
        <v>102</v>
      </c>
      <c r="B78" s="213">
        <v>10100501</v>
      </c>
      <c r="C78" s="212">
        <v>108</v>
      </c>
      <c r="D78" s="214">
        <v>43497</v>
      </c>
      <c r="E78" s="160" t="s">
        <v>383</v>
      </c>
      <c r="F78" s="160">
        <v>108099743</v>
      </c>
      <c r="G78" s="160">
        <v>0</v>
      </c>
      <c r="H78" s="214">
        <v>43490</v>
      </c>
      <c r="I78" s="160" t="s">
        <v>384</v>
      </c>
      <c r="J78" s="160" t="s">
        <v>9054</v>
      </c>
      <c r="K78" s="160">
        <f t="shared" si="1"/>
        <v>1</v>
      </c>
      <c r="L78" s="160" t="s">
        <v>101</v>
      </c>
      <c r="M78" s="211">
        <f>VLOOKUP(J78,'Depr Rates'!A:G,7,FALSE)</f>
        <v>3.1399999999999997E-2</v>
      </c>
    </row>
    <row r="79" spans="1:13" x14ac:dyDescent="0.25">
      <c r="A79" s="212" t="s">
        <v>102</v>
      </c>
      <c r="B79" s="213">
        <v>10100501</v>
      </c>
      <c r="C79" s="212">
        <v>108</v>
      </c>
      <c r="D79" s="214">
        <v>43497</v>
      </c>
      <c r="E79" s="160" t="s">
        <v>383</v>
      </c>
      <c r="F79" s="160">
        <v>108099743</v>
      </c>
      <c r="G79" s="160">
        <v>0</v>
      </c>
      <c r="H79" s="214">
        <v>43490</v>
      </c>
      <c r="I79" s="160" t="s">
        <v>384</v>
      </c>
      <c r="J79" s="160" t="s">
        <v>9132</v>
      </c>
      <c r="K79" s="160">
        <f t="shared" si="1"/>
        <v>1</v>
      </c>
      <c r="L79" s="160" t="s">
        <v>101</v>
      </c>
      <c r="M79" s="211">
        <f>VLOOKUP(J79,'Depr Rates'!A:G,7,FALSE)</f>
        <v>3.7400000000000003E-2</v>
      </c>
    </row>
    <row r="80" spans="1:13" x14ac:dyDescent="0.25">
      <c r="A80" s="212" t="s">
        <v>102</v>
      </c>
      <c r="B80" s="213">
        <v>10100501</v>
      </c>
      <c r="C80" s="212">
        <v>108</v>
      </c>
      <c r="D80" s="214">
        <v>43497</v>
      </c>
      <c r="E80" s="160" t="s">
        <v>383</v>
      </c>
      <c r="F80" s="160">
        <v>108099743</v>
      </c>
      <c r="G80" s="160">
        <v>0</v>
      </c>
      <c r="H80" s="214">
        <v>43490</v>
      </c>
      <c r="I80" s="160" t="s">
        <v>384</v>
      </c>
      <c r="J80" s="160" t="s">
        <v>9132</v>
      </c>
      <c r="K80" s="160">
        <f t="shared" si="1"/>
        <v>1</v>
      </c>
      <c r="L80" s="160" t="s">
        <v>101</v>
      </c>
      <c r="M80" s="211">
        <f>VLOOKUP(J80,'Depr Rates'!A:G,7,FALSE)</f>
        <v>3.7400000000000003E-2</v>
      </c>
    </row>
    <row r="81" spans="1:13" x14ac:dyDescent="0.25">
      <c r="A81" s="212" t="s">
        <v>102</v>
      </c>
      <c r="B81" s="213">
        <v>10100501</v>
      </c>
      <c r="C81" s="212">
        <v>108</v>
      </c>
      <c r="D81" s="214">
        <v>43497</v>
      </c>
      <c r="E81" s="160" t="s">
        <v>383</v>
      </c>
      <c r="F81" s="160">
        <v>108099743</v>
      </c>
      <c r="G81" s="160">
        <v>0</v>
      </c>
      <c r="H81" s="214">
        <v>43490</v>
      </c>
      <c r="I81" s="160" t="s">
        <v>384</v>
      </c>
      <c r="J81" s="160" t="s">
        <v>9132</v>
      </c>
      <c r="K81" s="160">
        <f t="shared" si="1"/>
        <v>1</v>
      </c>
      <c r="L81" s="160" t="s">
        <v>101</v>
      </c>
      <c r="M81" s="211">
        <f>VLOOKUP(J81,'Depr Rates'!A:G,7,FALSE)</f>
        <v>3.7400000000000003E-2</v>
      </c>
    </row>
    <row r="82" spans="1:13" x14ac:dyDescent="0.25">
      <c r="A82" s="212" t="s">
        <v>102</v>
      </c>
      <c r="B82" s="213">
        <v>10100501</v>
      </c>
      <c r="C82" s="212">
        <v>108</v>
      </c>
      <c r="D82" s="214">
        <v>43497</v>
      </c>
      <c r="E82" s="160" t="s">
        <v>383</v>
      </c>
      <c r="F82" s="160">
        <v>108099743</v>
      </c>
      <c r="G82" s="160">
        <v>0</v>
      </c>
      <c r="H82" s="214">
        <v>43490</v>
      </c>
      <c r="I82" s="160" t="s">
        <v>384</v>
      </c>
      <c r="J82" s="160" t="s">
        <v>9132</v>
      </c>
      <c r="K82" s="160">
        <f t="shared" si="1"/>
        <v>1</v>
      </c>
      <c r="L82" s="160" t="s">
        <v>101</v>
      </c>
      <c r="M82" s="211">
        <f>VLOOKUP(J82,'Depr Rates'!A:G,7,FALSE)</f>
        <v>3.7400000000000003E-2</v>
      </c>
    </row>
    <row r="83" spans="1:13" x14ac:dyDescent="0.25">
      <c r="A83" s="212" t="s">
        <v>102</v>
      </c>
      <c r="B83" s="213">
        <v>10100501</v>
      </c>
      <c r="C83" s="212">
        <v>108</v>
      </c>
      <c r="D83" s="214">
        <v>43497</v>
      </c>
      <c r="E83" s="160" t="s">
        <v>383</v>
      </c>
      <c r="F83" s="160">
        <v>108099743</v>
      </c>
      <c r="G83" s="160">
        <v>0</v>
      </c>
      <c r="H83" s="214">
        <v>43490</v>
      </c>
      <c r="I83" s="160" t="s">
        <v>384</v>
      </c>
      <c r="J83" s="160" t="s">
        <v>9132</v>
      </c>
      <c r="K83" s="160">
        <f t="shared" si="1"/>
        <v>1</v>
      </c>
      <c r="L83" s="160" t="s">
        <v>101</v>
      </c>
      <c r="M83" s="211">
        <f>VLOOKUP(J83,'Depr Rates'!A:G,7,FALSE)</f>
        <v>3.7400000000000003E-2</v>
      </c>
    </row>
    <row r="84" spans="1:13" x14ac:dyDescent="0.25">
      <c r="A84" s="212" t="s">
        <v>102</v>
      </c>
      <c r="B84" s="213">
        <v>10100501</v>
      </c>
      <c r="C84" s="212">
        <v>108</v>
      </c>
      <c r="D84" s="214">
        <v>43497</v>
      </c>
      <c r="E84" s="160" t="s">
        <v>383</v>
      </c>
      <c r="F84" s="160">
        <v>108099743</v>
      </c>
      <c r="G84" s="160">
        <v>0</v>
      </c>
      <c r="H84" s="214">
        <v>43490</v>
      </c>
      <c r="I84" s="160" t="s">
        <v>384</v>
      </c>
      <c r="J84" s="160" t="s">
        <v>377</v>
      </c>
      <c r="K84" s="160">
        <f t="shared" si="1"/>
        <v>1</v>
      </c>
      <c r="L84" s="160" t="s">
        <v>101</v>
      </c>
      <c r="M84" s="211">
        <f>VLOOKUP(J84,'Depr Rates'!A:G,7,FALSE)</f>
        <v>1.77E-2</v>
      </c>
    </row>
    <row r="85" spans="1:13" x14ac:dyDescent="0.25">
      <c r="A85" s="212" t="s">
        <v>102</v>
      </c>
      <c r="B85" s="213">
        <v>10100501</v>
      </c>
      <c r="C85" s="212">
        <v>108</v>
      </c>
      <c r="D85" s="214">
        <v>43497</v>
      </c>
      <c r="E85" s="160" t="s">
        <v>383</v>
      </c>
      <c r="F85" s="160">
        <v>108099743</v>
      </c>
      <c r="G85" s="160">
        <v>0</v>
      </c>
      <c r="H85" s="214">
        <v>43490</v>
      </c>
      <c r="I85" s="160" t="s">
        <v>384</v>
      </c>
      <c r="J85" s="160" t="s">
        <v>377</v>
      </c>
      <c r="K85" s="160">
        <f t="shared" si="1"/>
        <v>1</v>
      </c>
      <c r="L85" s="160" t="s">
        <v>101</v>
      </c>
      <c r="M85" s="211">
        <f>VLOOKUP(J85,'Depr Rates'!A:G,7,FALSE)</f>
        <v>1.77E-2</v>
      </c>
    </row>
    <row r="86" spans="1:13" x14ac:dyDescent="0.25">
      <c r="A86" s="212" t="s">
        <v>102</v>
      </c>
      <c r="B86" s="213">
        <v>10100501</v>
      </c>
      <c r="C86" s="212">
        <v>108</v>
      </c>
      <c r="D86" s="214">
        <v>43497</v>
      </c>
      <c r="E86" s="160" t="s">
        <v>383</v>
      </c>
      <c r="F86" s="160">
        <v>108099743</v>
      </c>
      <c r="G86" s="160">
        <v>0</v>
      </c>
      <c r="H86" s="214">
        <v>43490</v>
      </c>
      <c r="I86" s="160" t="s">
        <v>384</v>
      </c>
      <c r="J86" s="160" t="s">
        <v>377</v>
      </c>
      <c r="K86" s="160">
        <f t="shared" si="1"/>
        <v>1</v>
      </c>
      <c r="L86" s="160" t="s">
        <v>101</v>
      </c>
      <c r="M86" s="211">
        <f>VLOOKUP(J86,'Depr Rates'!A:G,7,FALSE)</f>
        <v>1.77E-2</v>
      </c>
    </row>
    <row r="87" spans="1:13" x14ac:dyDescent="0.25">
      <c r="A87" s="212" t="s">
        <v>102</v>
      </c>
      <c r="B87" s="213">
        <v>10100501</v>
      </c>
      <c r="C87" s="212">
        <v>108</v>
      </c>
      <c r="D87" s="214">
        <v>43497</v>
      </c>
      <c r="E87" s="160" t="s">
        <v>383</v>
      </c>
      <c r="F87" s="160">
        <v>108099743</v>
      </c>
      <c r="G87" s="160">
        <v>0</v>
      </c>
      <c r="H87" s="214">
        <v>43490</v>
      </c>
      <c r="I87" s="160" t="s">
        <v>384</v>
      </c>
      <c r="J87" s="160" t="s">
        <v>377</v>
      </c>
      <c r="K87" s="160">
        <f t="shared" si="1"/>
        <v>1</v>
      </c>
      <c r="L87" s="160" t="s">
        <v>101</v>
      </c>
      <c r="M87" s="211">
        <f>VLOOKUP(J87,'Depr Rates'!A:G,7,FALSE)</f>
        <v>1.77E-2</v>
      </c>
    </row>
    <row r="88" spans="1:13" x14ac:dyDescent="0.25">
      <c r="A88" s="212" t="s">
        <v>102</v>
      </c>
      <c r="B88" s="213">
        <v>10100501</v>
      </c>
      <c r="C88" s="212">
        <v>108</v>
      </c>
      <c r="D88" s="214">
        <v>43497</v>
      </c>
      <c r="E88" s="160" t="s">
        <v>383</v>
      </c>
      <c r="F88" s="160">
        <v>108099743</v>
      </c>
      <c r="G88" s="160">
        <v>0</v>
      </c>
      <c r="H88" s="214">
        <v>43490</v>
      </c>
      <c r="I88" s="160" t="s">
        <v>384</v>
      </c>
      <c r="J88" s="160" t="s">
        <v>376</v>
      </c>
      <c r="K88" s="160">
        <f t="shared" si="1"/>
        <v>1</v>
      </c>
      <c r="L88" s="160" t="s">
        <v>101</v>
      </c>
      <c r="M88" s="211">
        <f>VLOOKUP(J88,'Depr Rates'!A:G,7,FALSE)</f>
        <v>3.9300000000000002E-2</v>
      </c>
    </row>
    <row r="89" spans="1:13" x14ac:dyDescent="0.25">
      <c r="A89" s="212" t="s">
        <v>102</v>
      </c>
      <c r="B89" s="213">
        <v>10100501</v>
      </c>
      <c r="C89" s="212">
        <v>108</v>
      </c>
      <c r="D89" s="214">
        <v>43497</v>
      </c>
      <c r="E89" s="160" t="s">
        <v>383</v>
      </c>
      <c r="F89" s="160">
        <v>108099743</v>
      </c>
      <c r="G89" s="160">
        <v>0</v>
      </c>
      <c r="H89" s="214">
        <v>43490</v>
      </c>
      <c r="I89" s="160" t="s">
        <v>384</v>
      </c>
      <c r="J89" s="160" t="s">
        <v>376</v>
      </c>
      <c r="K89" s="160">
        <f t="shared" si="1"/>
        <v>1</v>
      </c>
      <c r="L89" s="160" t="s">
        <v>101</v>
      </c>
      <c r="M89" s="211">
        <f>VLOOKUP(J89,'Depr Rates'!A:G,7,FALSE)</f>
        <v>3.9300000000000002E-2</v>
      </c>
    </row>
    <row r="90" spans="1:13" x14ac:dyDescent="0.25">
      <c r="A90" s="212" t="s">
        <v>102</v>
      </c>
      <c r="B90" s="213">
        <v>10100501</v>
      </c>
      <c r="C90" s="212">
        <v>108</v>
      </c>
      <c r="D90" s="214">
        <v>43497</v>
      </c>
      <c r="E90" s="160" t="s">
        <v>383</v>
      </c>
      <c r="F90" s="160">
        <v>108099743</v>
      </c>
      <c r="G90" s="160">
        <v>0</v>
      </c>
      <c r="H90" s="214">
        <v>43490</v>
      </c>
      <c r="I90" s="160" t="s">
        <v>384</v>
      </c>
      <c r="J90" s="160" t="s">
        <v>376</v>
      </c>
      <c r="K90" s="160">
        <f t="shared" si="1"/>
        <v>1</v>
      </c>
      <c r="L90" s="160" t="s">
        <v>101</v>
      </c>
      <c r="M90" s="211">
        <f>VLOOKUP(J90,'Depr Rates'!A:G,7,FALSE)</f>
        <v>3.9300000000000002E-2</v>
      </c>
    </row>
    <row r="91" spans="1:13" x14ac:dyDescent="0.25">
      <c r="A91" s="212" t="s">
        <v>102</v>
      </c>
      <c r="B91" s="213">
        <v>10100501</v>
      </c>
      <c r="C91" s="212">
        <v>108</v>
      </c>
      <c r="D91" s="214">
        <v>43497</v>
      </c>
      <c r="E91" s="160" t="s">
        <v>383</v>
      </c>
      <c r="F91" s="160">
        <v>108099743</v>
      </c>
      <c r="G91" s="160">
        <v>0</v>
      </c>
      <c r="H91" s="214">
        <v>43490</v>
      </c>
      <c r="I91" s="160" t="s">
        <v>384</v>
      </c>
      <c r="J91" s="160" t="s">
        <v>376</v>
      </c>
      <c r="K91" s="160">
        <f t="shared" si="1"/>
        <v>1</v>
      </c>
      <c r="L91" s="160" t="s">
        <v>101</v>
      </c>
      <c r="M91" s="211">
        <f>VLOOKUP(J91,'Depr Rates'!A:G,7,FALSE)</f>
        <v>3.9300000000000002E-2</v>
      </c>
    </row>
    <row r="92" spans="1:13" x14ac:dyDescent="0.25">
      <c r="A92" s="212" t="s">
        <v>102</v>
      </c>
      <c r="B92" s="213">
        <v>10100501</v>
      </c>
      <c r="C92" s="212">
        <v>108</v>
      </c>
      <c r="D92" s="214">
        <v>43497</v>
      </c>
      <c r="E92" s="160" t="s">
        <v>383</v>
      </c>
      <c r="F92" s="160">
        <v>108099743</v>
      </c>
      <c r="G92" s="160">
        <v>0</v>
      </c>
      <c r="H92" s="214">
        <v>43490</v>
      </c>
      <c r="I92" s="160" t="s">
        <v>384</v>
      </c>
      <c r="J92" s="160" t="s">
        <v>9054</v>
      </c>
      <c r="K92" s="160">
        <f t="shared" si="1"/>
        <v>1</v>
      </c>
      <c r="L92" s="160" t="s">
        <v>101</v>
      </c>
      <c r="M92" s="211">
        <f>VLOOKUP(J92,'Depr Rates'!A:G,7,FALSE)</f>
        <v>3.1399999999999997E-2</v>
      </c>
    </row>
    <row r="93" spans="1:13" x14ac:dyDescent="0.25">
      <c r="A93" s="212" t="s">
        <v>102</v>
      </c>
      <c r="B93" s="213">
        <v>10100501</v>
      </c>
      <c r="C93" s="212">
        <v>108</v>
      </c>
      <c r="D93" s="214">
        <v>43497</v>
      </c>
      <c r="E93" s="160" t="s">
        <v>383</v>
      </c>
      <c r="F93" s="160">
        <v>108099743</v>
      </c>
      <c r="G93" s="160">
        <v>0</v>
      </c>
      <c r="H93" s="214">
        <v>43490</v>
      </c>
      <c r="I93" s="160" t="s">
        <v>384</v>
      </c>
      <c r="J93" s="160" t="s">
        <v>9054</v>
      </c>
      <c r="K93" s="160">
        <f t="shared" si="1"/>
        <v>1</v>
      </c>
      <c r="L93" s="160" t="s">
        <v>101</v>
      </c>
      <c r="M93" s="211">
        <f>VLOOKUP(J93,'Depr Rates'!A:G,7,FALSE)</f>
        <v>3.1399999999999997E-2</v>
      </c>
    </row>
    <row r="94" spans="1:13" x14ac:dyDescent="0.25">
      <c r="A94" s="212" t="s">
        <v>102</v>
      </c>
      <c r="B94" s="213">
        <v>10100501</v>
      </c>
      <c r="C94" s="212">
        <v>108</v>
      </c>
      <c r="D94" s="214">
        <v>43497</v>
      </c>
      <c r="E94" s="160" t="s">
        <v>383</v>
      </c>
      <c r="F94" s="160">
        <v>108099743</v>
      </c>
      <c r="G94" s="160">
        <v>0</v>
      </c>
      <c r="H94" s="214">
        <v>43490</v>
      </c>
      <c r="I94" s="160" t="s">
        <v>384</v>
      </c>
      <c r="J94" s="160" t="s">
        <v>9132</v>
      </c>
      <c r="K94" s="160">
        <f t="shared" si="1"/>
        <v>1</v>
      </c>
      <c r="L94" s="160" t="s">
        <v>101</v>
      </c>
      <c r="M94" s="211">
        <f>VLOOKUP(J94,'Depr Rates'!A:G,7,FALSE)</f>
        <v>3.7400000000000003E-2</v>
      </c>
    </row>
    <row r="95" spans="1:13" x14ac:dyDescent="0.25">
      <c r="A95" s="212" t="s">
        <v>102</v>
      </c>
      <c r="B95" s="213">
        <v>10100501</v>
      </c>
      <c r="C95" s="212">
        <v>108</v>
      </c>
      <c r="D95" s="214">
        <v>43497</v>
      </c>
      <c r="E95" s="160" t="s">
        <v>383</v>
      </c>
      <c r="F95" s="160">
        <v>108099743</v>
      </c>
      <c r="G95" s="160">
        <v>0</v>
      </c>
      <c r="H95" s="214">
        <v>43490</v>
      </c>
      <c r="I95" s="160" t="s">
        <v>384</v>
      </c>
      <c r="J95" s="160" t="s">
        <v>9132</v>
      </c>
      <c r="K95" s="160">
        <f t="shared" si="1"/>
        <v>1</v>
      </c>
      <c r="L95" s="160" t="s">
        <v>101</v>
      </c>
      <c r="M95" s="211">
        <f>VLOOKUP(J95,'Depr Rates'!A:G,7,FALSE)</f>
        <v>3.7400000000000003E-2</v>
      </c>
    </row>
    <row r="96" spans="1:13" x14ac:dyDescent="0.25">
      <c r="A96" s="212" t="s">
        <v>102</v>
      </c>
      <c r="B96" s="213">
        <v>10100501</v>
      </c>
      <c r="C96" s="212">
        <v>108</v>
      </c>
      <c r="D96" s="214">
        <v>43497</v>
      </c>
      <c r="E96" s="160" t="s">
        <v>383</v>
      </c>
      <c r="F96" s="160">
        <v>108099743</v>
      </c>
      <c r="G96" s="160">
        <v>0</v>
      </c>
      <c r="H96" s="214">
        <v>43490</v>
      </c>
      <c r="I96" s="160" t="s">
        <v>384</v>
      </c>
      <c r="J96" s="160" t="s">
        <v>9132</v>
      </c>
      <c r="K96" s="160">
        <f t="shared" si="1"/>
        <v>1</v>
      </c>
      <c r="L96" s="160" t="s">
        <v>101</v>
      </c>
      <c r="M96" s="211">
        <f>VLOOKUP(J96,'Depr Rates'!A:G,7,FALSE)</f>
        <v>3.7400000000000003E-2</v>
      </c>
    </row>
    <row r="97" spans="1:13" x14ac:dyDescent="0.25">
      <c r="A97" s="212" t="s">
        <v>102</v>
      </c>
      <c r="B97" s="213">
        <v>10100501</v>
      </c>
      <c r="C97" s="212">
        <v>108</v>
      </c>
      <c r="D97" s="214">
        <v>43497</v>
      </c>
      <c r="E97" s="160" t="s">
        <v>383</v>
      </c>
      <c r="F97" s="160">
        <v>108099743</v>
      </c>
      <c r="G97" s="160">
        <v>0</v>
      </c>
      <c r="H97" s="214">
        <v>43490</v>
      </c>
      <c r="I97" s="160" t="s">
        <v>384</v>
      </c>
      <c r="J97" s="160" t="s">
        <v>9132</v>
      </c>
      <c r="K97" s="160">
        <f t="shared" si="1"/>
        <v>1</v>
      </c>
      <c r="L97" s="160" t="s">
        <v>101</v>
      </c>
      <c r="M97" s="211">
        <f>VLOOKUP(J97,'Depr Rates'!A:G,7,FALSE)</f>
        <v>3.7400000000000003E-2</v>
      </c>
    </row>
    <row r="98" spans="1:13" x14ac:dyDescent="0.25">
      <c r="A98" s="212" t="s">
        <v>102</v>
      </c>
      <c r="B98" s="213">
        <v>10100501</v>
      </c>
      <c r="C98" s="212">
        <v>108</v>
      </c>
      <c r="D98" s="214">
        <v>43497</v>
      </c>
      <c r="E98" s="160" t="s">
        <v>383</v>
      </c>
      <c r="F98" s="160">
        <v>108099743</v>
      </c>
      <c r="G98" s="160">
        <v>0</v>
      </c>
      <c r="H98" s="214">
        <v>43490</v>
      </c>
      <c r="I98" s="160" t="s">
        <v>384</v>
      </c>
      <c r="J98" s="160" t="s">
        <v>9132</v>
      </c>
      <c r="K98" s="160">
        <f t="shared" si="1"/>
        <v>1</v>
      </c>
      <c r="L98" s="160" t="s">
        <v>101</v>
      </c>
      <c r="M98" s="211">
        <f>VLOOKUP(J98,'Depr Rates'!A:G,7,FALSE)</f>
        <v>3.7400000000000003E-2</v>
      </c>
    </row>
    <row r="99" spans="1:13" x14ac:dyDescent="0.25">
      <c r="A99" s="212" t="s">
        <v>102</v>
      </c>
      <c r="B99" s="213">
        <v>10100501</v>
      </c>
      <c r="C99" s="212">
        <v>108</v>
      </c>
      <c r="D99" s="214">
        <v>43497</v>
      </c>
      <c r="E99" s="160" t="s">
        <v>383</v>
      </c>
      <c r="F99" s="160">
        <v>108099743</v>
      </c>
      <c r="G99" s="160">
        <v>0</v>
      </c>
      <c r="H99" s="214">
        <v>43490</v>
      </c>
      <c r="I99" s="160" t="s">
        <v>384</v>
      </c>
      <c r="J99" s="160" t="s">
        <v>377</v>
      </c>
      <c r="K99" s="160">
        <f t="shared" si="1"/>
        <v>1</v>
      </c>
      <c r="L99" s="160" t="s">
        <v>101</v>
      </c>
      <c r="M99" s="211">
        <f>VLOOKUP(J99,'Depr Rates'!A:G,7,FALSE)</f>
        <v>1.77E-2</v>
      </c>
    </row>
    <row r="100" spans="1:13" x14ac:dyDescent="0.25">
      <c r="A100" s="212" t="s">
        <v>102</v>
      </c>
      <c r="B100" s="213">
        <v>10100501</v>
      </c>
      <c r="C100" s="212">
        <v>108</v>
      </c>
      <c r="D100" s="214">
        <v>43497</v>
      </c>
      <c r="E100" s="160" t="s">
        <v>383</v>
      </c>
      <c r="F100" s="160">
        <v>108099743</v>
      </c>
      <c r="G100" s="160">
        <v>0</v>
      </c>
      <c r="H100" s="214">
        <v>43490</v>
      </c>
      <c r="I100" s="160" t="s">
        <v>384</v>
      </c>
      <c r="J100" s="160" t="s">
        <v>377</v>
      </c>
      <c r="K100" s="160">
        <f t="shared" si="1"/>
        <v>1</v>
      </c>
      <c r="L100" s="160" t="s">
        <v>101</v>
      </c>
      <c r="M100" s="211">
        <f>VLOOKUP(J100,'Depr Rates'!A:G,7,FALSE)</f>
        <v>1.77E-2</v>
      </c>
    </row>
    <row r="101" spans="1:13" x14ac:dyDescent="0.25">
      <c r="A101" s="212" t="s">
        <v>102</v>
      </c>
      <c r="B101" s="213">
        <v>10100501</v>
      </c>
      <c r="C101" s="212">
        <v>108</v>
      </c>
      <c r="D101" s="214">
        <v>43497</v>
      </c>
      <c r="E101" s="160" t="s">
        <v>383</v>
      </c>
      <c r="F101" s="160">
        <v>108099743</v>
      </c>
      <c r="G101" s="160">
        <v>0</v>
      </c>
      <c r="H101" s="214">
        <v>43490</v>
      </c>
      <c r="I101" s="160" t="s">
        <v>384</v>
      </c>
      <c r="J101" s="160" t="s">
        <v>377</v>
      </c>
      <c r="K101" s="160">
        <f t="shared" si="1"/>
        <v>1</v>
      </c>
      <c r="L101" s="160" t="s">
        <v>101</v>
      </c>
      <c r="M101" s="211">
        <f>VLOOKUP(J101,'Depr Rates'!A:G,7,FALSE)</f>
        <v>1.77E-2</v>
      </c>
    </row>
    <row r="102" spans="1:13" x14ac:dyDescent="0.25">
      <c r="A102" s="212" t="s">
        <v>102</v>
      </c>
      <c r="B102" s="213">
        <v>10100501</v>
      </c>
      <c r="C102" s="212">
        <v>108</v>
      </c>
      <c r="D102" s="214">
        <v>43497</v>
      </c>
      <c r="E102" s="160" t="s">
        <v>383</v>
      </c>
      <c r="F102" s="160">
        <v>108099743</v>
      </c>
      <c r="G102" s="160">
        <v>0</v>
      </c>
      <c r="H102" s="214">
        <v>43490</v>
      </c>
      <c r="I102" s="160" t="s">
        <v>384</v>
      </c>
      <c r="J102" s="160" t="s">
        <v>377</v>
      </c>
      <c r="K102" s="160">
        <f t="shared" si="1"/>
        <v>1</v>
      </c>
      <c r="L102" s="160" t="s">
        <v>101</v>
      </c>
      <c r="M102" s="211">
        <f>VLOOKUP(J102,'Depr Rates'!A:G,7,FALSE)</f>
        <v>1.77E-2</v>
      </c>
    </row>
    <row r="103" spans="1:13" x14ac:dyDescent="0.25">
      <c r="A103" s="212" t="s">
        <v>102</v>
      </c>
      <c r="B103" s="213">
        <v>10100501</v>
      </c>
      <c r="C103" s="212">
        <v>108</v>
      </c>
      <c r="D103" s="214">
        <v>43497</v>
      </c>
      <c r="E103" s="160" t="s">
        <v>383</v>
      </c>
      <c r="F103" s="160">
        <v>108099743</v>
      </c>
      <c r="G103" s="160">
        <v>0</v>
      </c>
      <c r="H103" s="214">
        <v>43490</v>
      </c>
      <c r="I103" s="160" t="s">
        <v>384</v>
      </c>
      <c r="J103" s="160" t="s">
        <v>376</v>
      </c>
      <c r="K103" s="160">
        <f t="shared" si="1"/>
        <v>1</v>
      </c>
      <c r="L103" s="160" t="s">
        <v>101</v>
      </c>
      <c r="M103" s="211">
        <f>VLOOKUP(J103,'Depr Rates'!A:G,7,FALSE)</f>
        <v>3.9300000000000002E-2</v>
      </c>
    </row>
    <row r="104" spans="1:13" x14ac:dyDescent="0.25">
      <c r="A104" s="212" t="s">
        <v>102</v>
      </c>
      <c r="B104" s="213">
        <v>10100501</v>
      </c>
      <c r="C104" s="212">
        <v>108</v>
      </c>
      <c r="D104" s="214">
        <v>43497</v>
      </c>
      <c r="E104" s="160" t="s">
        <v>383</v>
      </c>
      <c r="F104" s="160">
        <v>108099743</v>
      </c>
      <c r="G104" s="160">
        <v>0</v>
      </c>
      <c r="H104" s="214">
        <v>43490</v>
      </c>
      <c r="I104" s="160" t="s">
        <v>384</v>
      </c>
      <c r="J104" s="160" t="s">
        <v>376</v>
      </c>
      <c r="K104" s="160">
        <f t="shared" si="1"/>
        <v>1</v>
      </c>
      <c r="L104" s="160" t="s">
        <v>101</v>
      </c>
      <c r="M104" s="211">
        <f>VLOOKUP(J104,'Depr Rates'!A:G,7,FALSE)</f>
        <v>3.9300000000000002E-2</v>
      </c>
    </row>
    <row r="105" spans="1:13" x14ac:dyDescent="0.25">
      <c r="A105" s="212" t="s">
        <v>102</v>
      </c>
      <c r="B105" s="213">
        <v>10100501</v>
      </c>
      <c r="C105" s="212">
        <v>108</v>
      </c>
      <c r="D105" s="214">
        <v>43497</v>
      </c>
      <c r="E105" s="160" t="s">
        <v>383</v>
      </c>
      <c r="F105" s="160">
        <v>108099743</v>
      </c>
      <c r="G105" s="160">
        <v>0</v>
      </c>
      <c r="H105" s="214">
        <v>43490</v>
      </c>
      <c r="I105" s="160" t="s">
        <v>384</v>
      </c>
      <c r="J105" s="160" t="s">
        <v>376</v>
      </c>
      <c r="K105" s="160">
        <f t="shared" si="1"/>
        <v>1</v>
      </c>
      <c r="L105" s="160" t="s">
        <v>101</v>
      </c>
      <c r="M105" s="211">
        <f>VLOOKUP(J105,'Depr Rates'!A:G,7,FALSE)</f>
        <v>3.9300000000000002E-2</v>
      </c>
    </row>
    <row r="106" spans="1:13" x14ac:dyDescent="0.25">
      <c r="A106" s="212" t="s">
        <v>102</v>
      </c>
      <c r="B106" s="213">
        <v>10100501</v>
      </c>
      <c r="C106" s="212">
        <v>108</v>
      </c>
      <c r="D106" s="214">
        <v>43497</v>
      </c>
      <c r="E106" s="160" t="s">
        <v>383</v>
      </c>
      <c r="F106" s="160">
        <v>108099743</v>
      </c>
      <c r="G106" s="160">
        <v>0</v>
      </c>
      <c r="H106" s="214">
        <v>43490</v>
      </c>
      <c r="I106" s="160" t="s">
        <v>384</v>
      </c>
      <c r="J106" s="160" t="s">
        <v>376</v>
      </c>
      <c r="K106" s="160">
        <f t="shared" si="1"/>
        <v>1</v>
      </c>
      <c r="L106" s="160" t="s">
        <v>101</v>
      </c>
      <c r="M106" s="211">
        <f>VLOOKUP(J106,'Depr Rates'!A:G,7,FALSE)</f>
        <v>3.9300000000000002E-2</v>
      </c>
    </row>
    <row r="107" spans="1:13" x14ac:dyDescent="0.25">
      <c r="A107" s="212" t="s">
        <v>102</v>
      </c>
      <c r="B107" s="213">
        <v>10100501</v>
      </c>
      <c r="C107" s="212">
        <v>108</v>
      </c>
      <c r="D107" s="214">
        <v>43525</v>
      </c>
      <c r="E107" s="160" t="s">
        <v>383</v>
      </c>
      <c r="F107" s="160">
        <v>108099743</v>
      </c>
      <c r="G107" s="160">
        <v>0</v>
      </c>
      <c r="H107" s="214">
        <v>43490</v>
      </c>
      <c r="I107" s="160" t="s">
        <v>384</v>
      </c>
      <c r="J107" s="160" t="s">
        <v>376</v>
      </c>
      <c r="K107" s="160">
        <f t="shared" si="1"/>
        <v>1</v>
      </c>
      <c r="L107" s="160" t="s">
        <v>101</v>
      </c>
      <c r="M107" s="211">
        <f>VLOOKUP(J107,'Depr Rates'!A:G,7,FALSE)</f>
        <v>3.9300000000000002E-2</v>
      </c>
    </row>
    <row r="108" spans="1:13" x14ac:dyDescent="0.25">
      <c r="A108" s="212" t="s">
        <v>102</v>
      </c>
      <c r="B108" s="213">
        <v>10100501</v>
      </c>
      <c r="C108" s="212">
        <v>108</v>
      </c>
      <c r="D108" s="214">
        <v>43525</v>
      </c>
      <c r="E108" s="160" t="s">
        <v>383</v>
      </c>
      <c r="F108" s="160">
        <v>108099743</v>
      </c>
      <c r="G108" s="160">
        <v>0</v>
      </c>
      <c r="H108" s="214">
        <v>43490</v>
      </c>
      <c r="I108" s="160" t="s">
        <v>384</v>
      </c>
      <c r="J108" s="160" t="s">
        <v>376</v>
      </c>
      <c r="K108" s="160">
        <f t="shared" si="1"/>
        <v>1</v>
      </c>
      <c r="L108" s="160" t="s">
        <v>101</v>
      </c>
      <c r="M108" s="211">
        <f>VLOOKUP(J108,'Depr Rates'!A:G,7,FALSE)</f>
        <v>3.9300000000000002E-2</v>
      </c>
    </row>
    <row r="109" spans="1:13" x14ac:dyDescent="0.25">
      <c r="A109" s="212" t="s">
        <v>102</v>
      </c>
      <c r="B109" s="213">
        <v>10100501</v>
      </c>
      <c r="C109" s="212">
        <v>108</v>
      </c>
      <c r="D109" s="214">
        <v>43525</v>
      </c>
      <c r="E109" s="160" t="s">
        <v>383</v>
      </c>
      <c r="F109" s="160">
        <v>108099743</v>
      </c>
      <c r="G109" s="160">
        <v>0</v>
      </c>
      <c r="H109" s="214">
        <v>43490</v>
      </c>
      <c r="I109" s="160" t="s">
        <v>384</v>
      </c>
      <c r="J109" s="160" t="s">
        <v>376</v>
      </c>
      <c r="K109" s="160">
        <f t="shared" si="1"/>
        <v>1</v>
      </c>
      <c r="L109" s="160" t="s">
        <v>101</v>
      </c>
      <c r="M109" s="211">
        <f>VLOOKUP(J109,'Depr Rates'!A:G,7,FALSE)</f>
        <v>3.9300000000000002E-2</v>
      </c>
    </row>
    <row r="110" spans="1:13" x14ac:dyDescent="0.25">
      <c r="A110" s="212" t="s">
        <v>102</v>
      </c>
      <c r="B110" s="213">
        <v>10100501</v>
      </c>
      <c r="C110" s="212">
        <v>108</v>
      </c>
      <c r="D110" s="214">
        <v>43525</v>
      </c>
      <c r="E110" s="160" t="s">
        <v>383</v>
      </c>
      <c r="F110" s="160">
        <v>108099743</v>
      </c>
      <c r="G110" s="160">
        <v>0</v>
      </c>
      <c r="H110" s="214">
        <v>43490</v>
      </c>
      <c r="I110" s="160" t="s">
        <v>384</v>
      </c>
      <c r="J110" s="160" t="s">
        <v>9054</v>
      </c>
      <c r="K110" s="160">
        <f t="shared" si="1"/>
        <v>1</v>
      </c>
      <c r="L110" s="160" t="s">
        <v>101</v>
      </c>
      <c r="M110" s="211">
        <f>VLOOKUP(J110,'Depr Rates'!A:G,7,FALSE)</f>
        <v>3.1399999999999997E-2</v>
      </c>
    </row>
    <row r="111" spans="1:13" x14ac:dyDescent="0.25">
      <c r="A111" s="212" t="s">
        <v>102</v>
      </c>
      <c r="B111" s="213">
        <v>10100501</v>
      </c>
      <c r="C111" s="212">
        <v>108</v>
      </c>
      <c r="D111" s="214">
        <v>43525</v>
      </c>
      <c r="E111" s="160" t="s">
        <v>383</v>
      </c>
      <c r="F111" s="160">
        <v>108099743</v>
      </c>
      <c r="G111" s="160">
        <v>0</v>
      </c>
      <c r="H111" s="214">
        <v>43490</v>
      </c>
      <c r="I111" s="160" t="s">
        <v>384</v>
      </c>
      <c r="J111" s="160" t="s">
        <v>9054</v>
      </c>
      <c r="K111" s="160">
        <f t="shared" si="1"/>
        <v>1</v>
      </c>
      <c r="L111" s="160" t="s">
        <v>101</v>
      </c>
      <c r="M111" s="211">
        <f>VLOOKUP(J111,'Depr Rates'!A:G,7,FALSE)</f>
        <v>3.1399999999999997E-2</v>
      </c>
    </row>
    <row r="112" spans="1:13" x14ac:dyDescent="0.25">
      <c r="A112" s="212" t="s">
        <v>102</v>
      </c>
      <c r="B112" s="213">
        <v>10100501</v>
      </c>
      <c r="C112" s="212">
        <v>108</v>
      </c>
      <c r="D112" s="214">
        <v>43525</v>
      </c>
      <c r="E112" s="160" t="s">
        <v>383</v>
      </c>
      <c r="F112" s="160">
        <v>108099743</v>
      </c>
      <c r="G112" s="160">
        <v>0</v>
      </c>
      <c r="H112" s="214">
        <v>43490</v>
      </c>
      <c r="I112" s="160" t="s">
        <v>384</v>
      </c>
      <c r="J112" s="160" t="s">
        <v>9132</v>
      </c>
      <c r="K112" s="160">
        <f t="shared" si="1"/>
        <v>1</v>
      </c>
      <c r="L112" s="160" t="s">
        <v>101</v>
      </c>
      <c r="M112" s="211">
        <f>VLOOKUP(J112,'Depr Rates'!A:G,7,FALSE)</f>
        <v>3.7400000000000003E-2</v>
      </c>
    </row>
    <row r="113" spans="1:13" x14ac:dyDescent="0.25">
      <c r="A113" s="212" t="s">
        <v>102</v>
      </c>
      <c r="B113" s="213">
        <v>10100501</v>
      </c>
      <c r="C113" s="212">
        <v>108</v>
      </c>
      <c r="D113" s="214">
        <v>43525</v>
      </c>
      <c r="E113" s="160" t="s">
        <v>383</v>
      </c>
      <c r="F113" s="160">
        <v>108099743</v>
      </c>
      <c r="G113" s="160">
        <v>0</v>
      </c>
      <c r="H113" s="214">
        <v>43490</v>
      </c>
      <c r="I113" s="160" t="s">
        <v>384</v>
      </c>
      <c r="J113" s="160" t="s">
        <v>9132</v>
      </c>
      <c r="K113" s="160">
        <f t="shared" si="1"/>
        <v>1</v>
      </c>
      <c r="L113" s="160" t="s">
        <v>101</v>
      </c>
      <c r="M113" s="211">
        <f>VLOOKUP(J113,'Depr Rates'!A:G,7,FALSE)</f>
        <v>3.7400000000000003E-2</v>
      </c>
    </row>
    <row r="114" spans="1:13" x14ac:dyDescent="0.25">
      <c r="A114" s="212" t="s">
        <v>102</v>
      </c>
      <c r="B114" s="213">
        <v>10100501</v>
      </c>
      <c r="C114" s="212">
        <v>108</v>
      </c>
      <c r="D114" s="214">
        <v>43525</v>
      </c>
      <c r="E114" s="160" t="s">
        <v>383</v>
      </c>
      <c r="F114" s="160">
        <v>108099743</v>
      </c>
      <c r="G114" s="160">
        <v>0</v>
      </c>
      <c r="H114" s="214">
        <v>43490</v>
      </c>
      <c r="I114" s="160" t="s">
        <v>384</v>
      </c>
      <c r="J114" s="160" t="s">
        <v>9132</v>
      </c>
      <c r="K114" s="160">
        <f t="shared" si="1"/>
        <v>1</v>
      </c>
      <c r="L114" s="160" t="s">
        <v>101</v>
      </c>
      <c r="M114" s="211">
        <f>VLOOKUP(J114,'Depr Rates'!A:G,7,FALSE)</f>
        <v>3.7400000000000003E-2</v>
      </c>
    </row>
    <row r="115" spans="1:13" x14ac:dyDescent="0.25">
      <c r="A115" s="212" t="s">
        <v>102</v>
      </c>
      <c r="B115" s="213">
        <v>10100501</v>
      </c>
      <c r="C115" s="212">
        <v>108</v>
      </c>
      <c r="D115" s="214">
        <v>43525</v>
      </c>
      <c r="E115" s="160" t="s">
        <v>383</v>
      </c>
      <c r="F115" s="160">
        <v>108099743</v>
      </c>
      <c r="G115" s="160">
        <v>0</v>
      </c>
      <c r="H115" s="214">
        <v>43490</v>
      </c>
      <c r="I115" s="160" t="s">
        <v>384</v>
      </c>
      <c r="J115" s="160" t="s">
        <v>9132</v>
      </c>
      <c r="K115" s="160">
        <f t="shared" si="1"/>
        <v>1</v>
      </c>
      <c r="L115" s="160" t="s">
        <v>101</v>
      </c>
      <c r="M115" s="211">
        <f>VLOOKUP(J115,'Depr Rates'!A:G,7,FALSE)</f>
        <v>3.7400000000000003E-2</v>
      </c>
    </row>
    <row r="116" spans="1:13" x14ac:dyDescent="0.25">
      <c r="A116" s="212" t="s">
        <v>102</v>
      </c>
      <c r="B116" s="213">
        <v>10100501</v>
      </c>
      <c r="C116" s="212">
        <v>108</v>
      </c>
      <c r="D116" s="214">
        <v>43525</v>
      </c>
      <c r="E116" s="160" t="s">
        <v>383</v>
      </c>
      <c r="F116" s="160">
        <v>108099743</v>
      </c>
      <c r="G116" s="160">
        <v>0</v>
      </c>
      <c r="H116" s="214">
        <v>43490</v>
      </c>
      <c r="I116" s="160" t="s">
        <v>384</v>
      </c>
      <c r="J116" s="160" t="s">
        <v>9132</v>
      </c>
      <c r="K116" s="160">
        <f t="shared" si="1"/>
        <v>1</v>
      </c>
      <c r="L116" s="160" t="s">
        <v>101</v>
      </c>
      <c r="M116" s="211">
        <f>VLOOKUP(J116,'Depr Rates'!A:G,7,FALSE)</f>
        <v>3.7400000000000003E-2</v>
      </c>
    </row>
    <row r="117" spans="1:13" x14ac:dyDescent="0.25">
      <c r="A117" s="212" t="s">
        <v>102</v>
      </c>
      <c r="B117" s="213">
        <v>10100501</v>
      </c>
      <c r="C117" s="212">
        <v>108</v>
      </c>
      <c r="D117" s="214">
        <v>43525</v>
      </c>
      <c r="E117" s="160" t="s">
        <v>383</v>
      </c>
      <c r="F117" s="160">
        <v>108099743</v>
      </c>
      <c r="G117" s="160">
        <v>0</v>
      </c>
      <c r="H117" s="214">
        <v>43490</v>
      </c>
      <c r="I117" s="160" t="s">
        <v>384</v>
      </c>
      <c r="J117" s="160" t="s">
        <v>377</v>
      </c>
      <c r="K117" s="160">
        <f t="shared" si="1"/>
        <v>1</v>
      </c>
      <c r="L117" s="160" t="s">
        <v>101</v>
      </c>
      <c r="M117" s="211">
        <f>VLOOKUP(J117,'Depr Rates'!A:G,7,FALSE)</f>
        <v>1.77E-2</v>
      </c>
    </row>
    <row r="118" spans="1:13" x14ac:dyDescent="0.25">
      <c r="A118" s="212" t="s">
        <v>102</v>
      </c>
      <c r="B118" s="213">
        <v>10100501</v>
      </c>
      <c r="C118" s="212">
        <v>108</v>
      </c>
      <c r="D118" s="214">
        <v>43525</v>
      </c>
      <c r="E118" s="160" t="s">
        <v>383</v>
      </c>
      <c r="F118" s="160">
        <v>108099743</v>
      </c>
      <c r="G118" s="160">
        <v>0</v>
      </c>
      <c r="H118" s="214">
        <v>43490</v>
      </c>
      <c r="I118" s="160" t="s">
        <v>384</v>
      </c>
      <c r="J118" s="160" t="s">
        <v>377</v>
      </c>
      <c r="K118" s="160">
        <f t="shared" si="1"/>
        <v>1</v>
      </c>
      <c r="L118" s="160" t="s">
        <v>101</v>
      </c>
      <c r="M118" s="211">
        <f>VLOOKUP(J118,'Depr Rates'!A:G,7,FALSE)</f>
        <v>1.77E-2</v>
      </c>
    </row>
    <row r="119" spans="1:13" x14ac:dyDescent="0.25">
      <c r="A119" s="212" t="s">
        <v>102</v>
      </c>
      <c r="B119" s="213">
        <v>10100501</v>
      </c>
      <c r="C119" s="212">
        <v>108</v>
      </c>
      <c r="D119" s="214">
        <v>43525</v>
      </c>
      <c r="E119" s="160" t="s">
        <v>383</v>
      </c>
      <c r="F119" s="160">
        <v>108099743</v>
      </c>
      <c r="G119" s="160">
        <v>0</v>
      </c>
      <c r="H119" s="214">
        <v>43490</v>
      </c>
      <c r="I119" s="160" t="s">
        <v>384</v>
      </c>
      <c r="J119" s="160" t="s">
        <v>377</v>
      </c>
      <c r="K119" s="160">
        <f t="shared" si="1"/>
        <v>1</v>
      </c>
      <c r="L119" s="160" t="s">
        <v>101</v>
      </c>
      <c r="M119" s="211">
        <f>VLOOKUP(J119,'Depr Rates'!A:G,7,FALSE)</f>
        <v>1.77E-2</v>
      </c>
    </row>
    <row r="120" spans="1:13" x14ac:dyDescent="0.25">
      <c r="A120" s="212" t="s">
        <v>102</v>
      </c>
      <c r="B120" s="213">
        <v>10100501</v>
      </c>
      <c r="C120" s="212">
        <v>108</v>
      </c>
      <c r="D120" s="214">
        <v>43525</v>
      </c>
      <c r="E120" s="160" t="s">
        <v>383</v>
      </c>
      <c r="F120" s="160">
        <v>108099743</v>
      </c>
      <c r="G120" s="160">
        <v>0</v>
      </c>
      <c r="H120" s="214">
        <v>43490</v>
      </c>
      <c r="I120" s="160" t="s">
        <v>384</v>
      </c>
      <c r="J120" s="160" t="s">
        <v>377</v>
      </c>
      <c r="K120" s="160">
        <f t="shared" si="1"/>
        <v>1</v>
      </c>
      <c r="L120" s="160" t="s">
        <v>101</v>
      </c>
      <c r="M120" s="211">
        <f>VLOOKUP(J120,'Depr Rates'!A:G,7,FALSE)</f>
        <v>1.77E-2</v>
      </c>
    </row>
    <row r="121" spans="1:13" x14ac:dyDescent="0.25">
      <c r="A121" s="212" t="s">
        <v>102</v>
      </c>
      <c r="B121" s="213">
        <v>10100501</v>
      </c>
      <c r="C121" s="212">
        <v>108</v>
      </c>
      <c r="D121" s="214">
        <v>43525</v>
      </c>
      <c r="E121" s="160" t="s">
        <v>383</v>
      </c>
      <c r="F121" s="160">
        <v>108099743</v>
      </c>
      <c r="G121" s="160">
        <v>0</v>
      </c>
      <c r="H121" s="214">
        <v>43490</v>
      </c>
      <c r="I121" s="160" t="s">
        <v>384</v>
      </c>
      <c r="J121" s="160" t="s">
        <v>376</v>
      </c>
      <c r="K121" s="160">
        <f t="shared" si="1"/>
        <v>1</v>
      </c>
      <c r="L121" s="160" t="s">
        <v>101</v>
      </c>
      <c r="M121" s="211">
        <f>VLOOKUP(J121,'Depr Rates'!A:G,7,FALSE)</f>
        <v>3.9300000000000002E-2</v>
      </c>
    </row>
    <row r="122" spans="1:13" x14ac:dyDescent="0.25">
      <c r="A122" s="212" t="s">
        <v>102</v>
      </c>
      <c r="B122" s="213">
        <v>10100501</v>
      </c>
      <c r="C122" s="212">
        <v>108</v>
      </c>
      <c r="D122" s="214">
        <v>43525</v>
      </c>
      <c r="E122" s="160" t="s">
        <v>383</v>
      </c>
      <c r="F122" s="160">
        <v>108099743</v>
      </c>
      <c r="G122" s="160">
        <v>0</v>
      </c>
      <c r="H122" s="214">
        <v>43490</v>
      </c>
      <c r="I122" s="160" t="s">
        <v>384</v>
      </c>
      <c r="J122" s="160" t="s">
        <v>9054</v>
      </c>
      <c r="K122" s="160">
        <f t="shared" si="1"/>
        <v>1</v>
      </c>
      <c r="L122" s="160" t="s">
        <v>101</v>
      </c>
      <c r="M122" s="211">
        <f>VLOOKUP(J122,'Depr Rates'!A:G,7,FALSE)</f>
        <v>3.1399999999999997E-2</v>
      </c>
    </row>
    <row r="123" spans="1:13" x14ac:dyDescent="0.25">
      <c r="A123" s="212" t="s">
        <v>102</v>
      </c>
      <c r="B123" s="213">
        <v>10100501</v>
      </c>
      <c r="C123" s="212">
        <v>108</v>
      </c>
      <c r="D123" s="214">
        <v>43525</v>
      </c>
      <c r="E123" s="160" t="s">
        <v>383</v>
      </c>
      <c r="F123" s="160">
        <v>108099743</v>
      </c>
      <c r="G123" s="160">
        <v>0</v>
      </c>
      <c r="H123" s="214">
        <v>43490</v>
      </c>
      <c r="I123" s="160" t="s">
        <v>384</v>
      </c>
      <c r="J123" s="160" t="s">
        <v>9054</v>
      </c>
      <c r="K123" s="160">
        <f t="shared" si="1"/>
        <v>1</v>
      </c>
      <c r="L123" s="160" t="s">
        <v>101</v>
      </c>
      <c r="M123" s="211">
        <f>VLOOKUP(J123,'Depr Rates'!A:G,7,FALSE)</f>
        <v>3.1399999999999997E-2</v>
      </c>
    </row>
    <row r="124" spans="1:13" x14ac:dyDescent="0.25">
      <c r="A124" s="212" t="s">
        <v>102</v>
      </c>
      <c r="B124" s="213">
        <v>10100501</v>
      </c>
      <c r="C124" s="212">
        <v>108</v>
      </c>
      <c r="D124" s="214">
        <v>43525</v>
      </c>
      <c r="E124" s="160" t="s">
        <v>383</v>
      </c>
      <c r="F124" s="160">
        <v>108099743</v>
      </c>
      <c r="G124" s="160">
        <v>0</v>
      </c>
      <c r="H124" s="214">
        <v>43490</v>
      </c>
      <c r="I124" s="160" t="s">
        <v>384</v>
      </c>
      <c r="J124" s="160" t="s">
        <v>9132</v>
      </c>
      <c r="K124" s="160">
        <f t="shared" si="1"/>
        <v>1</v>
      </c>
      <c r="L124" s="160" t="s">
        <v>101</v>
      </c>
      <c r="M124" s="211">
        <f>VLOOKUP(J124,'Depr Rates'!A:G,7,FALSE)</f>
        <v>3.7400000000000003E-2</v>
      </c>
    </row>
    <row r="125" spans="1:13" x14ac:dyDescent="0.25">
      <c r="A125" s="212" t="s">
        <v>102</v>
      </c>
      <c r="B125" s="213">
        <v>10100501</v>
      </c>
      <c r="C125" s="212">
        <v>108</v>
      </c>
      <c r="D125" s="214">
        <v>43525</v>
      </c>
      <c r="E125" s="160" t="s">
        <v>383</v>
      </c>
      <c r="F125" s="160">
        <v>108099743</v>
      </c>
      <c r="G125" s="160">
        <v>0</v>
      </c>
      <c r="H125" s="214">
        <v>43490</v>
      </c>
      <c r="I125" s="160" t="s">
        <v>384</v>
      </c>
      <c r="J125" s="160" t="s">
        <v>9132</v>
      </c>
      <c r="K125" s="160">
        <f t="shared" si="1"/>
        <v>1</v>
      </c>
      <c r="L125" s="160" t="s">
        <v>101</v>
      </c>
      <c r="M125" s="211">
        <f>VLOOKUP(J125,'Depr Rates'!A:G,7,FALSE)</f>
        <v>3.7400000000000003E-2</v>
      </c>
    </row>
    <row r="126" spans="1:13" x14ac:dyDescent="0.25">
      <c r="A126" s="212" t="s">
        <v>102</v>
      </c>
      <c r="B126" s="213">
        <v>10100501</v>
      </c>
      <c r="C126" s="212">
        <v>108</v>
      </c>
      <c r="D126" s="214">
        <v>43525</v>
      </c>
      <c r="E126" s="160" t="s">
        <v>383</v>
      </c>
      <c r="F126" s="160">
        <v>108099743</v>
      </c>
      <c r="G126" s="160">
        <v>0</v>
      </c>
      <c r="H126" s="214">
        <v>43490</v>
      </c>
      <c r="I126" s="160" t="s">
        <v>384</v>
      </c>
      <c r="J126" s="160" t="s">
        <v>9132</v>
      </c>
      <c r="K126" s="160">
        <f t="shared" si="1"/>
        <v>1</v>
      </c>
      <c r="L126" s="160" t="s">
        <v>101</v>
      </c>
      <c r="M126" s="211">
        <f>VLOOKUP(J126,'Depr Rates'!A:G,7,FALSE)</f>
        <v>3.7400000000000003E-2</v>
      </c>
    </row>
    <row r="127" spans="1:13" x14ac:dyDescent="0.25">
      <c r="A127" s="212" t="s">
        <v>102</v>
      </c>
      <c r="B127" s="213">
        <v>10100501</v>
      </c>
      <c r="C127" s="212">
        <v>108</v>
      </c>
      <c r="D127" s="214">
        <v>43525</v>
      </c>
      <c r="E127" s="160" t="s">
        <v>383</v>
      </c>
      <c r="F127" s="160">
        <v>108099743</v>
      </c>
      <c r="G127" s="160">
        <v>0</v>
      </c>
      <c r="H127" s="214">
        <v>43490</v>
      </c>
      <c r="I127" s="160" t="s">
        <v>384</v>
      </c>
      <c r="J127" s="160" t="s">
        <v>9132</v>
      </c>
      <c r="K127" s="160">
        <f t="shared" si="1"/>
        <v>1</v>
      </c>
      <c r="L127" s="160" t="s">
        <v>101</v>
      </c>
      <c r="M127" s="211">
        <f>VLOOKUP(J127,'Depr Rates'!A:G,7,FALSE)</f>
        <v>3.7400000000000003E-2</v>
      </c>
    </row>
    <row r="128" spans="1:13" x14ac:dyDescent="0.25">
      <c r="A128" s="212" t="s">
        <v>102</v>
      </c>
      <c r="B128" s="213">
        <v>10100501</v>
      </c>
      <c r="C128" s="212">
        <v>108</v>
      </c>
      <c r="D128" s="214">
        <v>43525</v>
      </c>
      <c r="E128" s="160" t="s">
        <v>383</v>
      </c>
      <c r="F128" s="160">
        <v>108099743</v>
      </c>
      <c r="G128" s="160">
        <v>0</v>
      </c>
      <c r="H128" s="214">
        <v>43490</v>
      </c>
      <c r="I128" s="160" t="s">
        <v>384</v>
      </c>
      <c r="J128" s="160" t="s">
        <v>9132</v>
      </c>
      <c r="K128" s="160">
        <f t="shared" si="1"/>
        <v>1</v>
      </c>
      <c r="L128" s="160" t="s">
        <v>101</v>
      </c>
      <c r="M128" s="211">
        <f>VLOOKUP(J128,'Depr Rates'!A:G,7,FALSE)</f>
        <v>3.7400000000000003E-2</v>
      </c>
    </row>
    <row r="129" spans="1:13" x14ac:dyDescent="0.25">
      <c r="A129" s="212" t="s">
        <v>102</v>
      </c>
      <c r="B129" s="213">
        <v>10100501</v>
      </c>
      <c r="C129" s="212">
        <v>108</v>
      </c>
      <c r="D129" s="214">
        <v>43525</v>
      </c>
      <c r="E129" s="160" t="s">
        <v>383</v>
      </c>
      <c r="F129" s="160">
        <v>108099743</v>
      </c>
      <c r="G129" s="160">
        <v>0</v>
      </c>
      <c r="H129" s="214">
        <v>43490</v>
      </c>
      <c r="I129" s="160" t="s">
        <v>384</v>
      </c>
      <c r="J129" s="160" t="s">
        <v>377</v>
      </c>
      <c r="K129" s="160">
        <f t="shared" si="1"/>
        <v>1</v>
      </c>
      <c r="L129" s="160" t="s">
        <v>101</v>
      </c>
      <c r="M129" s="211">
        <f>VLOOKUP(J129,'Depr Rates'!A:G,7,FALSE)</f>
        <v>1.77E-2</v>
      </c>
    </row>
    <row r="130" spans="1:13" x14ac:dyDescent="0.25">
      <c r="A130" s="212" t="s">
        <v>102</v>
      </c>
      <c r="B130" s="213">
        <v>10100501</v>
      </c>
      <c r="C130" s="212">
        <v>108</v>
      </c>
      <c r="D130" s="214">
        <v>43525</v>
      </c>
      <c r="E130" s="160" t="s">
        <v>383</v>
      </c>
      <c r="F130" s="160">
        <v>108099743</v>
      </c>
      <c r="G130" s="160">
        <v>0</v>
      </c>
      <c r="H130" s="214">
        <v>43490</v>
      </c>
      <c r="I130" s="160" t="s">
        <v>384</v>
      </c>
      <c r="J130" s="160" t="s">
        <v>377</v>
      </c>
      <c r="K130" s="160">
        <f t="shared" ref="K130:K193" si="2">MONTH(H130)</f>
        <v>1</v>
      </c>
      <c r="L130" s="160" t="s">
        <v>101</v>
      </c>
      <c r="M130" s="211">
        <f>VLOOKUP(J130,'Depr Rates'!A:G,7,FALSE)</f>
        <v>1.77E-2</v>
      </c>
    </row>
    <row r="131" spans="1:13" x14ac:dyDescent="0.25">
      <c r="A131" s="212" t="s">
        <v>102</v>
      </c>
      <c r="B131" s="213">
        <v>10100501</v>
      </c>
      <c r="C131" s="212">
        <v>108</v>
      </c>
      <c r="D131" s="214">
        <v>43525</v>
      </c>
      <c r="E131" s="160" t="s">
        <v>383</v>
      </c>
      <c r="F131" s="160">
        <v>108099743</v>
      </c>
      <c r="G131" s="160">
        <v>0</v>
      </c>
      <c r="H131" s="214">
        <v>43490</v>
      </c>
      <c r="I131" s="160" t="s">
        <v>384</v>
      </c>
      <c r="J131" s="160" t="s">
        <v>377</v>
      </c>
      <c r="K131" s="160">
        <f t="shared" si="2"/>
        <v>1</v>
      </c>
      <c r="L131" s="160" t="s">
        <v>101</v>
      </c>
      <c r="M131" s="211">
        <f>VLOOKUP(J131,'Depr Rates'!A:G,7,FALSE)</f>
        <v>1.77E-2</v>
      </c>
    </row>
    <row r="132" spans="1:13" x14ac:dyDescent="0.25">
      <c r="A132" s="212" t="s">
        <v>102</v>
      </c>
      <c r="B132" s="213">
        <v>10100501</v>
      </c>
      <c r="C132" s="212">
        <v>108</v>
      </c>
      <c r="D132" s="214">
        <v>43525</v>
      </c>
      <c r="E132" s="160" t="s">
        <v>383</v>
      </c>
      <c r="F132" s="160">
        <v>108099743</v>
      </c>
      <c r="G132" s="160">
        <v>0</v>
      </c>
      <c r="H132" s="214">
        <v>43490</v>
      </c>
      <c r="I132" s="160" t="s">
        <v>384</v>
      </c>
      <c r="J132" s="160" t="s">
        <v>377</v>
      </c>
      <c r="K132" s="160">
        <f t="shared" si="2"/>
        <v>1</v>
      </c>
      <c r="L132" s="160" t="s">
        <v>101</v>
      </c>
      <c r="M132" s="211">
        <f>VLOOKUP(J132,'Depr Rates'!A:G,7,FALSE)</f>
        <v>1.77E-2</v>
      </c>
    </row>
    <row r="133" spans="1:13" x14ac:dyDescent="0.25">
      <c r="A133" s="212" t="s">
        <v>102</v>
      </c>
      <c r="B133" s="213">
        <v>10100501</v>
      </c>
      <c r="C133" s="212">
        <v>108</v>
      </c>
      <c r="D133" s="214">
        <v>43525</v>
      </c>
      <c r="E133" s="160" t="s">
        <v>383</v>
      </c>
      <c r="F133" s="160">
        <v>108099743</v>
      </c>
      <c r="G133" s="160">
        <v>0</v>
      </c>
      <c r="H133" s="214">
        <v>43490</v>
      </c>
      <c r="I133" s="160" t="s">
        <v>384</v>
      </c>
      <c r="J133" s="160" t="s">
        <v>376</v>
      </c>
      <c r="K133" s="160">
        <f t="shared" si="2"/>
        <v>1</v>
      </c>
      <c r="L133" s="160" t="s">
        <v>101</v>
      </c>
      <c r="M133" s="211">
        <f>VLOOKUP(J133,'Depr Rates'!A:G,7,FALSE)</f>
        <v>3.9300000000000002E-2</v>
      </c>
    </row>
    <row r="134" spans="1:13" x14ac:dyDescent="0.25">
      <c r="A134" s="212" t="s">
        <v>102</v>
      </c>
      <c r="B134" s="213">
        <v>10100501</v>
      </c>
      <c r="C134" s="212">
        <v>108</v>
      </c>
      <c r="D134" s="214">
        <v>43525</v>
      </c>
      <c r="E134" s="160" t="s">
        <v>383</v>
      </c>
      <c r="F134" s="160">
        <v>108099743</v>
      </c>
      <c r="G134" s="160">
        <v>0</v>
      </c>
      <c r="H134" s="214">
        <v>43490</v>
      </c>
      <c r="I134" s="160" t="s">
        <v>384</v>
      </c>
      <c r="J134" s="160" t="s">
        <v>376</v>
      </c>
      <c r="K134" s="160">
        <f t="shared" si="2"/>
        <v>1</v>
      </c>
      <c r="L134" s="160" t="s">
        <v>101</v>
      </c>
      <c r="M134" s="211">
        <f>VLOOKUP(J134,'Depr Rates'!A:G,7,FALSE)</f>
        <v>3.9300000000000002E-2</v>
      </c>
    </row>
    <row r="135" spans="1:13" x14ac:dyDescent="0.25">
      <c r="A135" s="212" t="s">
        <v>102</v>
      </c>
      <c r="B135" s="213">
        <v>10100501</v>
      </c>
      <c r="C135" s="212">
        <v>108</v>
      </c>
      <c r="D135" s="214">
        <v>43525</v>
      </c>
      <c r="E135" s="160" t="s">
        <v>383</v>
      </c>
      <c r="F135" s="160">
        <v>108099743</v>
      </c>
      <c r="G135" s="160">
        <v>0</v>
      </c>
      <c r="H135" s="214">
        <v>43490</v>
      </c>
      <c r="I135" s="160" t="s">
        <v>384</v>
      </c>
      <c r="J135" s="160" t="s">
        <v>376</v>
      </c>
      <c r="K135" s="160">
        <f t="shared" si="2"/>
        <v>1</v>
      </c>
      <c r="L135" s="160" t="s">
        <v>101</v>
      </c>
      <c r="M135" s="211">
        <f>VLOOKUP(J135,'Depr Rates'!A:G,7,FALSE)</f>
        <v>3.9300000000000002E-2</v>
      </c>
    </row>
    <row r="136" spans="1:13" x14ac:dyDescent="0.25">
      <c r="A136" s="212" t="s">
        <v>102</v>
      </c>
      <c r="B136" s="213">
        <v>10100501</v>
      </c>
      <c r="C136" s="212">
        <v>108</v>
      </c>
      <c r="D136" s="214">
        <v>43525</v>
      </c>
      <c r="E136" s="160" t="s">
        <v>383</v>
      </c>
      <c r="F136" s="160">
        <v>108099743</v>
      </c>
      <c r="G136" s="160">
        <v>0</v>
      </c>
      <c r="H136" s="214">
        <v>43490</v>
      </c>
      <c r="I136" s="160" t="s">
        <v>384</v>
      </c>
      <c r="J136" s="160" t="s">
        <v>376</v>
      </c>
      <c r="K136" s="160">
        <f t="shared" si="2"/>
        <v>1</v>
      </c>
      <c r="L136" s="160" t="s">
        <v>101</v>
      </c>
      <c r="M136" s="211">
        <f>VLOOKUP(J136,'Depr Rates'!A:G,7,FALSE)</f>
        <v>3.9300000000000002E-2</v>
      </c>
    </row>
    <row r="137" spans="1:13" x14ac:dyDescent="0.25">
      <c r="A137" s="212" t="s">
        <v>102</v>
      </c>
      <c r="B137" s="213">
        <v>10100501</v>
      </c>
      <c r="C137" s="212">
        <v>108</v>
      </c>
      <c r="D137" s="214">
        <v>43466</v>
      </c>
      <c r="E137" s="160" t="s">
        <v>381</v>
      </c>
      <c r="F137" s="160">
        <v>108099909</v>
      </c>
      <c r="G137" s="160">
        <v>-318.60000000000002</v>
      </c>
      <c r="H137" s="214">
        <v>43494</v>
      </c>
      <c r="I137" s="160" t="s">
        <v>475</v>
      </c>
      <c r="J137" s="160" t="s">
        <v>377</v>
      </c>
      <c r="K137" s="160">
        <f t="shared" si="2"/>
        <v>1</v>
      </c>
      <c r="L137" s="160" t="s">
        <v>101</v>
      </c>
      <c r="M137" s="211">
        <f>VLOOKUP(J137,'Depr Rates'!A:G,7,FALSE)</f>
        <v>1.77E-2</v>
      </c>
    </row>
    <row r="138" spans="1:13" x14ac:dyDescent="0.25">
      <c r="A138" s="212" t="s">
        <v>102</v>
      </c>
      <c r="B138" s="213">
        <v>10100501</v>
      </c>
      <c r="C138" s="212">
        <v>108</v>
      </c>
      <c r="D138" s="214">
        <v>43466</v>
      </c>
      <c r="E138" s="160" t="s">
        <v>381</v>
      </c>
      <c r="F138" s="160">
        <v>108099909</v>
      </c>
      <c r="G138" s="160">
        <v>-875.08</v>
      </c>
      <c r="H138" s="214">
        <v>43494</v>
      </c>
      <c r="I138" s="160" t="s">
        <v>475</v>
      </c>
      <c r="J138" s="160" t="s">
        <v>377</v>
      </c>
      <c r="K138" s="160">
        <f t="shared" si="2"/>
        <v>1</v>
      </c>
      <c r="L138" s="160" t="s">
        <v>101</v>
      </c>
      <c r="M138" s="211">
        <f>VLOOKUP(J138,'Depr Rates'!A:G,7,FALSE)</f>
        <v>1.77E-2</v>
      </c>
    </row>
    <row r="139" spans="1:13" x14ac:dyDescent="0.25">
      <c r="A139" s="212" t="s">
        <v>102</v>
      </c>
      <c r="B139" s="213">
        <v>10100501</v>
      </c>
      <c r="C139" s="212">
        <v>108</v>
      </c>
      <c r="D139" s="214">
        <v>43466</v>
      </c>
      <c r="E139" s="160" t="s">
        <v>381</v>
      </c>
      <c r="F139" s="160">
        <v>108099909</v>
      </c>
      <c r="G139" s="160">
        <v>-379.5</v>
      </c>
      <c r="H139" s="214">
        <v>43494</v>
      </c>
      <c r="I139" s="160" t="s">
        <v>475</v>
      </c>
      <c r="J139" s="160" t="s">
        <v>9132</v>
      </c>
      <c r="K139" s="160">
        <f t="shared" si="2"/>
        <v>1</v>
      </c>
      <c r="L139" s="160" t="s">
        <v>101</v>
      </c>
      <c r="M139" s="211">
        <f>VLOOKUP(J139,'Depr Rates'!A:G,7,FALSE)</f>
        <v>3.7400000000000003E-2</v>
      </c>
    </row>
    <row r="140" spans="1:13" x14ac:dyDescent="0.25">
      <c r="A140" s="212" t="s">
        <v>102</v>
      </c>
      <c r="B140" s="213">
        <v>10100501</v>
      </c>
      <c r="C140" s="212">
        <v>108</v>
      </c>
      <c r="D140" s="214">
        <v>43466</v>
      </c>
      <c r="E140" s="160" t="s">
        <v>381</v>
      </c>
      <c r="F140" s="160">
        <v>108099909</v>
      </c>
      <c r="G140" s="160">
        <v>-247</v>
      </c>
      <c r="H140" s="214">
        <v>43494</v>
      </c>
      <c r="I140" s="160" t="s">
        <v>475</v>
      </c>
      <c r="J140" s="160" t="s">
        <v>376</v>
      </c>
      <c r="K140" s="160">
        <f t="shared" si="2"/>
        <v>1</v>
      </c>
      <c r="L140" s="160" t="s">
        <v>101</v>
      </c>
      <c r="M140" s="211">
        <f>VLOOKUP(J140,'Depr Rates'!A:G,7,FALSE)</f>
        <v>3.9300000000000002E-2</v>
      </c>
    </row>
    <row r="141" spans="1:13" x14ac:dyDescent="0.25">
      <c r="A141" s="212" t="s">
        <v>102</v>
      </c>
      <c r="B141" s="213">
        <v>10100501</v>
      </c>
      <c r="C141" s="212">
        <v>108</v>
      </c>
      <c r="D141" s="214">
        <v>43466</v>
      </c>
      <c r="E141" s="160" t="s">
        <v>381</v>
      </c>
      <c r="F141" s="160">
        <v>108099909</v>
      </c>
      <c r="G141" s="215">
        <v>-2709.4</v>
      </c>
      <c r="H141" s="214">
        <v>43494</v>
      </c>
      <c r="I141" s="160" t="s">
        <v>475</v>
      </c>
      <c r="J141" s="160" t="s">
        <v>9132</v>
      </c>
      <c r="K141" s="160">
        <f t="shared" si="2"/>
        <v>1</v>
      </c>
      <c r="L141" s="160" t="s">
        <v>101</v>
      </c>
      <c r="M141" s="211">
        <f>VLOOKUP(J141,'Depr Rates'!A:G,7,FALSE)</f>
        <v>3.7400000000000003E-2</v>
      </c>
    </row>
    <row r="142" spans="1:13" x14ac:dyDescent="0.25">
      <c r="A142" s="212" t="s">
        <v>102</v>
      </c>
      <c r="B142" s="213">
        <v>10100501</v>
      </c>
      <c r="C142" s="212">
        <v>108</v>
      </c>
      <c r="D142" s="214">
        <v>43466</v>
      </c>
      <c r="E142" s="160" t="s">
        <v>381</v>
      </c>
      <c r="F142" s="160">
        <v>108099909</v>
      </c>
      <c r="G142" s="215">
        <v>-2490.9</v>
      </c>
      <c r="H142" s="214">
        <v>43494</v>
      </c>
      <c r="I142" s="160" t="s">
        <v>475</v>
      </c>
      <c r="J142" s="160" t="s">
        <v>9132</v>
      </c>
      <c r="K142" s="160">
        <f t="shared" si="2"/>
        <v>1</v>
      </c>
      <c r="L142" s="160" t="s">
        <v>101</v>
      </c>
      <c r="M142" s="211">
        <f>VLOOKUP(J142,'Depr Rates'!A:G,7,FALSE)</f>
        <v>3.7400000000000003E-2</v>
      </c>
    </row>
    <row r="143" spans="1:13" x14ac:dyDescent="0.25">
      <c r="A143" s="212" t="s">
        <v>102</v>
      </c>
      <c r="B143" s="213">
        <v>10100501</v>
      </c>
      <c r="C143" s="212">
        <v>108</v>
      </c>
      <c r="D143" s="214">
        <v>43466</v>
      </c>
      <c r="E143" s="160" t="s">
        <v>381</v>
      </c>
      <c r="F143" s="160">
        <v>108099909</v>
      </c>
      <c r="G143" s="160">
        <v>-247</v>
      </c>
      <c r="H143" s="214">
        <v>43494</v>
      </c>
      <c r="I143" s="160" t="s">
        <v>475</v>
      </c>
      <c r="J143" s="160" t="s">
        <v>376</v>
      </c>
      <c r="K143" s="160">
        <f t="shared" si="2"/>
        <v>1</v>
      </c>
      <c r="L143" s="160" t="s">
        <v>101</v>
      </c>
      <c r="M143" s="211">
        <f>VLOOKUP(J143,'Depr Rates'!A:G,7,FALSE)</f>
        <v>3.9300000000000002E-2</v>
      </c>
    </row>
    <row r="144" spans="1:13" x14ac:dyDescent="0.25">
      <c r="A144" s="212" t="s">
        <v>102</v>
      </c>
      <c r="B144" s="213">
        <v>10100501</v>
      </c>
      <c r="C144" s="212">
        <v>108</v>
      </c>
      <c r="D144" s="214">
        <v>43466</v>
      </c>
      <c r="E144" s="160" t="s">
        <v>381</v>
      </c>
      <c r="F144" s="160">
        <v>108099909</v>
      </c>
      <c r="G144" s="215">
        <v>-3062.8</v>
      </c>
      <c r="H144" s="214">
        <v>43494</v>
      </c>
      <c r="I144" s="160" t="s">
        <v>475</v>
      </c>
      <c r="J144" s="160" t="s">
        <v>376</v>
      </c>
      <c r="K144" s="160">
        <f t="shared" si="2"/>
        <v>1</v>
      </c>
      <c r="L144" s="160" t="s">
        <v>101</v>
      </c>
      <c r="M144" s="211">
        <f>VLOOKUP(J144,'Depr Rates'!A:G,7,FALSE)</f>
        <v>3.9300000000000002E-2</v>
      </c>
    </row>
    <row r="145" spans="1:13" x14ac:dyDescent="0.25">
      <c r="A145" s="212" t="s">
        <v>102</v>
      </c>
      <c r="B145" s="213">
        <v>10100501</v>
      </c>
      <c r="C145" s="212">
        <v>108</v>
      </c>
      <c r="D145" s="214">
        <v>43466</v>
      </c>
      <c r="E145" s="160" t="s">
        <v>383</v>
      </c>
      <c r="F145" s="160">
        <v>108099909</v>
      </c>
      <c r="G145" s="160">
        <v>0</v>
      </c>
      <c r="H145" s="214">
        <v>43494</v>
      </c>
      <c r="I145" s="160" t="s">
        <v>475</v>
      </c>
      <c r="J145" s="160" t="s">
        <v>9132</v>
      </c>
      <c r="K145" s="160">
        <f t="shared" si="2"/>
        <v>1</v>
      </c>
      <c r="L145" s="160" t="s">
        <v>101</v>
      </c>
      <c r="M145" s="211">
        <f>VLOOKUP(J145,'Depr Rates'!A:G,7,FALSE)</f>
        <v>3.7400000000000003E-2</v>
      </c>
    </row>
    <row r="146" spans="1:13" x14ac:dyDescent="0.25">
      <c r="A146" s="212" t="s">
        <v>102</v>
      </c>
      <c r="B146" s="213">
        <v>10100501</v>
      </c>
      <c r="C146" s="212">
        <v>108</v>
      </c>
      <c r="D146" s="214">
        <v>43466</v>
      </c>
      <c r="E146" s="160" t="s">
        <v>383</v>
      </c>
      <c r="F146" s="160">
        <v>108099909</v>
      </c>
      <c r="G146" s="160">
        <v>0</v>
      </c>
      <c r="H146" s="214">
        <v>43494</v>
      </c>
      <c r="I146" s="160" t="s">
        <v>475</v>
      </c>
      <c r="J146" s="160" t="s">
        <v>9132</v>
      </c>
      <c r="K146" s="160">
        <f t="shared" si="2"/>
        <v>1</v>
      </c>
      <c r="L146" s="160" t="s">
        <v>101</v>
      </c>
      <c r="M146" s="211">
        <f>VLOOKUP(J146,'Depr Rates'!A:G,7,FALSE)</f>
        <v>3.7400000000000003E-2</v>
      </c>
    </row>
    <row r="147" spans="1:13" x14ac:dyDescent="0.25">
      <c r="A147" s="212" t="s">
        <v>102</v>
      </c>
      <c r="B147" s="213">
        <v>10100501</v>
      </c>
      <c r="C147" s="212">
        <v>108</v>
      </c>
      <c r="D147" s="214">
        <v>43466</v>
      </c>
      <c r="E147" s="160" t="s">
        <v>383</v>
      </c>
      <c r="F147" s="160">
        <v>108099909</v>
      </c>
      <c r="G147" s="160">
        <v>0</v>
      </c>
      <c r="H147" s="214">
        <v>43494</v>
      </c>
      <c r="I147" s="160" t="s">
        <v>475</v>
      </c>
      <c r="J147" s="160" t="s">
        <v>9132</v>
      </c>
      <c r="K147" s="160">
        <f t="shared" si="2"/>
        <v>1</v>
      </c>
      <c r="L147" s="160" t="s">
        <v>101</v>
      </c>
      <c r="M147" s="211">
        <f>VLOOKUP(J147,'Depr Rates'!A:G,7,FALSE)</f>
        <v>3.7400000000000003E-2</v>
      </c>
    </row>
    <row r="148" spans="1:13" x14ac:dyDescent="0.25">
      <c r="A148" s="212" t="s">
        <v>102</v>
      </c>
      <c r="B148" s="213">
        <v>10100501</v>
      </c>
      <c r="C148" s="212">
        <v>108</v>
      </c>
      <c r="D148" s="214">
        <v>43466</v>
      </c>
      <c r="E148" s="160" t="s">
        <v>383</v>
      </c>
      <c r="F148" s="160">
        <v>108099909</v>
      </c>
      <c r="G148" s="160">
        <v>0</v>
      </c>
      <c r="H148" s="214">
        <v>43494</v>
      </c>
      <c r="I148" s="160" t="s">
        <v>475</v>
      </c>
      <c r="J148" s="160" t="s">
        <v>377</v>
      </c>
      <c r="K148" s="160">
        <f t="shared" si="2"/>
        <v>1</v>
      </c>
      <c r="L148" s="160" t="s">
        <v>101</v>
      </c>
      <c r="M148" s="211">
        <f>VLOOKUP(J148,'Depr Rates'!A:G,7,FALSE)</f>
        <v>1.77E-2</v>
      </c>
    </row>
    <row r="149" spans="1:13" x14ac:dyDescent="0.25">
      <c r="A149" s="212" t="s">
        <v>102</v>
      </c>
      <c r="B149" s="213">
        <v>10100501</v>
      </c>
      <c r="C149" s="212">
        <v>108</v>
      </c>
      <c r="D149" s="214">
        <v>43466</v>
      </c>
      <c r="E149" s="160" t="s">
        <v>383</v>
      </c>
      <c r="F149" s="160">
        <v>108099909</v>
      </c>
      <c r="G149" s="160">
        <v>0</v>
      </c>
      <c r="H149" s="214">
        <v>43494</v>
      </c>
      <c r="I149" s="160" t="s">
        <v>475</v>
      </c>
      <c r="J149" s="160" t="s">
        <v>377</v>
      </c>
      <c r="K149" s="160">
        <f t="shared" si="2"/>
        <v>1</v>
      </c>
      <c r="L149" s="160" t="s">
        <v>101</v>
      </c>
      <c r="M149" s="211">
        <f>VLOOKUP(J149,'Depr Rates'!A:G,7,FALSE)</f>
        <v>1.77E-2</v>
      </c>
    </row>
    <row r="150" spans="1:13" x14ac:dyDescent="0.25">
      <c r="A150" s="212" t="s">
        <v>102</v>
      </c>
      <c r="B150" s="213">
        <v>10100501</v>
      </c>
      <c r="C150" s="212">
        <v>108</v>
      </c>
      <c r="D150" s="214">
        <v>43466</v>
      </c>
      <c r="E150" s="160" t="s">
        <v>383</v>
      </c>
      <c r="F150" s="160">
        <v>108099909</v>
      </c>
      <c r="G150" s="160">
        <v>0</v>
      </c>
      <c r="H150" s="214">
        <v>43494</v>
      </c>
      <c r="I150" s="160" t="s">
        <v>475</v>
      </c>
      <c r="J150" s="160" t="s">
        <v>376</v>
      </c>
      <c r="K150" s="160">
        <f t="shared" si="2"/>
        <v>1</v>
      </c>
      <c r="L150" s="160" t="s">
        <v>101</v>
      </c>
      <c r="M150" s="211">
        <f>VLOOKUP(J150,'Depr Rates'!A:G,7,FALSE)</f>
        <v>3.9300000000000002E-2</v>
      </c>
    </row>
    <row r="151" spans="1:13" x14ac:dyDescent="0.25">
      <c r="A151" s="212" t="s">
        <v>102</v>
      </c>
      <c r="B151" s="213">
        <v>10100501</v>
      </c>
      <c r="C151" s="212">
        <v>108</v>
      </c>
      <c r="D151" s="214">
        <v>43466</v>
      </c>
      <c r="E151" s="160" t="s">
        <v>383</v>
      </c>
      <c r="F151" s="160">
        <v>108099909</v>
      </c>
      <c r="G151" s="160">
        <v>0</v>
      </c>
      <c r="H151" s="214">
        <v>43494</v>
      </c>
      <c r="I151" s="160" t="s">
        <v>475</v>
      </c>
      <c r="J151" s="160" t="s">
        <v>376</v>
      </c>
      <c r="K151" s="160">
        <f t="shared" si="2"/>
        <v>1</v>
      </c>
      <c r="L151" s="160" t="s">
        <v>101</v>
      </c>
      <c r="M151" s="211">
        <f>VLOOKUP(J151,'Depr Rates'!A:G,7,FALSE)</f>
        <v>3.9300000000000002E-2</v>
      </c>
    </row>
    <row r="152" spans="1:13" x14ac:dyDescent="0.25">
      <c r="A152" s="212" t="s">
        <v>102</v>
      </c>
      <c r="B152" s="213">
        <v>10100501</v>
      </c>
      <c r="C152" s="212">
        <v>108</v>
      </c>
      <c r="D152" s="214">
        <v>43466</v>
      </c>
      <c r="E152" s="160" t="s">
        <v>383</v>
      </c>
      <c r="F152" s="160">
        <v>108099909</v>
      </c>
      <c r="G152" s="160">
        <v>0</v>
      </c>
      <c r="H152" s="214">
        <v>43494</v>
      </c>
      <c r="I152" s="160" t="s">
        <v>475</v>
      </c>
      <c r="J152" s="160" t="s">
        <v>376</v>
      </c>
      <c r="K152" s="160">
        <f t="shared" si="2"/>
        <v>1</v>
      </c>
      <c r="L152" s="160" t="s">
        <v>101</v>
      </c>
      <c r="M152" s="211">
        <f>VLOOKUP(J152,'Depr Rates'!A:G,7,FALSE)</f>
        <v>3.9300000000000002E-2</v>
      </c>
    </row>
    <row r="153" spans="1:13" x14ac:dyDescent="0.25">
      <c r="A153" s="212" t="s">
        <v>102</v>
      </c>
      <c r="B153" s="213">
        <v>10100501</v>
      </c>
      <c r="C153" s="212">
        <v>108</v>
      </c>
      <c r="D153" s="214">
        <v>43497</v>
      </c>
      <c r="E153" s="160" t="s">
        <v>383</v>
      </c>
      <c r="F153" s="160">
        <v>108099909</v>
      </c>
      <c r="G153" s="160">
        <v>0</v>
      </c>
      <c r="H153" s="214">
        <v>43494</v>
      </c>
      <c r="I153" s="160" t="s">
        <v>384</v>
      </c>
      <c r="J153" s="160" t="s">
        <v>9132</v>
      </c>
      <c r="K153" s="160">
        <f t="shared" si="2"/>
        <v>1</v>
      </c>
      <c r="L153" s="160" t="s">
        <v>101</v>
      </c>
      <c r="M153" s="211">
        <f>VLOOKUP(J153,'Depr Rates'!A:G,7,FALSE)</f>
        <v>3.7400000000000003E-2</v>
      </c>
    </row>
    <row r="154" spans="1:13" x14ac:dyDescent="0.25">
      <c r="A154" s="212" t="s">
        <v>102</v>
      </c>
      <c r="B154" s="213">
        <v>10100501</v>
      </c>
      <c r="C154" s="212">
        <v>108</v>
      </c>
      <c r="D154" s="214">
        <v>43497</v>
      </c>
      <c r="E154" s="160" t="s">
        <v>383</v>
      </c>
      <c r="F154" s="160">
        <v>108099909</v>
      </c>
      <c r="G154" s="160">
        <v>0</v>
      </c>
      <c r="H154" s="214">
        <v>43494</v>
      </c>
      <c r="I154" s="160" t="s">
        <v>384</v>
      </c>
      <c r="J154" s="160" t="s">
        <v>9132</v>
      </c>
      <c r="K154" s="160">
        <f t="shared" si="2"/>
        <v>1</v>
      </c>
      <c r="L154" s="160" t="s">
        <v>101</v>
      </c>
      <c r="M154" s="211">
        <f>VLOOKUP(J154,'Depr Rates'!A:G,7,FALSE)</f>
        <v>3.7400000000000003E-2</v>
      </c>
    </row>
    <row r="155" spans="1:13" x14ac:dyDescent="0.25">
      <c r="A155" s="212" t="s">
        <v>102</v>
      </c>
      <c r="B155" s="213">
        <v>10100501</v>
      </c>
      <c r="C155" s="212">
        <v>108</v>
      </c>
      <c r="D155" s="214">
        <v>43497</v>
      </c>
      <c r="E155" s="160" t="s">
        <v>383</v>
      </c>
      <c r="F155" s="160">
        <v>108099909</v>
      </c>
      <c r="G155" s="160">
        <v>0</v>
      </c>
      <c r="H155" s="214">
        <v>43494</v>
      </c>
      <c r="I155" s="160" t="s">
        <v>384</v>
      </c>
      <c r="J155" s="160" t="s">
        <v>9132</v>
      </c>
      <c r="K155" s="160">
        <f t="shared" si="2"/>
        <v>1</v>
      </c>
      <c r="L155" s="160" t="s">
        <v>101</v>
      </c>
      <c r="M155" s="211">
        <f>VLOOKUP(J155,'Depr Rates'!A:G,7,FALSE)</f>
        <v>3.7400000000000003E-2</v>
      </c>
    </row>
    <row r="156" spans="1:13" x14ac:dyDescent="0.25">
      <c r="A156" s="212" t="s">
        <v>102</v>
      </c>
      <c r="B156" s="213">
        <v>10100501</v>
      </c>
      <c r="C156" s="212">
        <v>108</v>
      </c>
      <c r="D156" s="214">
        <v>43497</v>
      </c>
      <c r="E156" s="160" t="s">
        <v>383</v>
      </c>
      <c r="F156" s="160">
        <v>108099909</v>
      </c>
      <c r="G156" s="160">
        <v>0</v>
      </c>
      <c r="H156" s="214">
        <v>43494</v>
      </c>
      <c r="I156" s="160" t="s">
        <v>384</v>
      </c>
      <c r="J156" s="160" t="s">
        <v>377</v>
      </c>
      <c r="K156" s="160">
        <f t="shared" si="2"/>
        <v>1</v>
      </c>
      <c r="L156" s="160" t="s">
        <v>101</v>
      </c>
      <c r="M156" s="211">
        <f>VLOOKUP(J156,'Depr Rates'!A:G,7,FALSE)</f>
        <v>1.77E-2</v>
      </c>
    </row>
    <row r="157" spans="1:13" x14ac:dyDescent="0.25">
      <c r="A157" s="212" t="s">
        <v>102</v>
      </c>
      <c r="B157" s="213">
        <v>10100501</v>
      </c>
      <c r="C157" s="212">
        <v>108</v>
      </c>
      <c r="D157" s="214">
        <v>43497</v>
      </c>
      <c r="E157" s="160" t="s">
        <v>383</v>
      </c>
      <c r="F157" s="160">
        <v>108099909</v>
      </c>
      <c r="G157" s="160">
        <v>0</v>
      </c>
      <c r="H157" s="214">
        <v>43494</v>
      </c>
      <c r="I157" s="160" t="s">
        <v>384</v>
      </c>
      <c r="J157" s="160" t="s">
        <v>377</v>
      </c>
      <c r="K157" s="160">
        <f t="shared" si="2"/>
        <v>1</v>
      </c>
      <c r="L157" s="160" t="s">
        <v>101</v>
      </c>
      <c r="M157" s="211">
        <f>VLOOKUP(J157,'Depr Rates'!A:G,7,FALSE)</f>
        <v>1.77E-2</v>
      </c>
    </row>
    <row r="158" spans="1:13" x14ac:dyDescent="0.25">
      <c r="A158" s="212" t="s">
        <v>102</v>
      </c>
      <c r="B158" s="213">
        <v>10100501</v>
      </c>
      <c r="C158" s="212">
        <v>108</v>
      </c>
      <c r="D158" s="214">
        <v>43497</v>
      </c>
      <c r="E158" s="160" t="s">
        <v>383</v>
      </c>
      <c r="F158" s="160">
        <v>108099909</v>
      </c>
      <c r="G158" s="160">
        <v>0</v>
      </c>
      <c r="H158" s="214">
        <v>43494</v>
      </c>
      <c r="I158" s="160" t="s">
        <v>384</v>
      </c>
      <c r="J158" s="160" t="s">
        <v>376</v>
      </c>
      <c r="K158" s="160">
        <f t="shared" si="2"/>
        <v>1</v>
      </c>
      <c r="L158" s="160" t="s">
        <v>101</v>
      </c>
      <c r="M158" s="211">
        <f>VLOOKUP(J158,'Depr Rates'!A:G,7,FALSE)</f>
        <v>3.9300000000000002E-2</v>
      </c>
    </row>
    <row r="159" spans="1:13" x14ac:dyDescent="0.25">
      <c r="A159" s="212" t="s">
        <v>102</v>
      </c>
      <c r="B159" s="213">
        <v>10100501</v>
      </c>
      <c r="C159" s="212">
        <v>108</v>
      </c>
      <c r="D159" s="214">
        <v>43497</v>
      </c>
      <c r="E159" s="160" t="s">
        <v>383</v>
      </c>
      <c r="F159" s="160">
        <v>108099909</v>
      </c>
      <c r="G159" s="160">
        <v>0</v>
      </c>
      <c r="H159" s="214">
        <v>43494</v>
      </c>
      <c r="I159" s="160" t="s">
        <v>384</v>
      </c>
      <c r="J159" s="160" t="s">
        <v>376</v>
      </c>
      <c r="K159" s="160">
        <f t="shared" si="2"/>
        <v>1</v>
      </c>
      <c r="L159" s="160" t="s">
        <v>101</v>
      </c>
      <c r="M159" s="211">
        <f>VLOOKUP(J159,'Depr Rates'!A:G,7,FALSE)</f>
        <v>3.9300000000000002E-2</v>
      </c>
    </row>
    <row r="160" spans="1:13" x14ac:dyDescent="0.25">
      <c r="A160" s="212" t="s">
        <v>102</v>
      </c>
      <c r="B160" s="213">
        <v>10100501</v>
      </c>
      <c r="C160" s="212">
        <v>108</v>
      </c>
      <c r="D160" s="214">
        <v>43497</v>
      </c>
      <c r="E160" s="160" t="s">
        <v>383</v>
      </c>
      <c r="F160" s="160">
        <v>108099909</v>
      </c>
      <c r="G160" s="160">
        <v>0</v>
      </c>
      <c r="H160" s="214">
        <v>43494</v>
      </c>
      <c r="I160" s="160" t="s">
        <v>384</v>
      </c>
      <c r="J160" s="160" t="s">
        <v>376</v>
      </c>
      <c r="K160" s="160">
        <f t="shared" si="2"/>
        <v>1</v>
      </c>
      <c r="L160" s="160" t="s">
        <v>101</v>
      </c>
      <c r="M160" s="211">
        <f>VLOOKUP(J160,'Depr Rates'!A:G,7,FALSE)</f>
        <v>3.9300000000000002E-2</v>
      </c>
    </row>
    <row r="161" spans="1:13" x14ac:dyDescent="0.25">
      <c r="A161" s="212" t="s">
        <v>102</v>
      </c>
      <c r="B161" s="213">
        <v>10100501</v>
      </c>
      <c r="C161" s="212">
        <v>108</v>
      </c>
      <c r="D161" s="214">
        <v>43497</v>
      </c>
      <c r="E161" s="160" t="s">
        <v>383</v>
      </c>
      <c r="F161" s="160">
        <v>108099909</v>
      </c>
      <c r="G161" s="160">
        <v>0</v>
      </c>
      <c r="H161" s="214">
        <v>43494</v>
      </c>
      <c r="I161" s="160" t="s">
        <v>384</v>
      </c>
      <c r="J161" s="160" t="s">
        <v>9132</v>
      </c>
      <c r="K161" s="160">
        <f t="shared" si="2"/>
        <v>1</v>
      </c>
      <c r="L161" s="160" t="s">
        <v>101</v>
      </c>
      <c r="M161" s="211">
        <f>VLOOKUP(J161,'Depr Rates'!A:G,7,FALSE)</f>
        <v>3.7400000000000003E-2</v>
      </c>
    </row>
    <row r="162" spans="1:13" x14ac:dyDescent="0.25">
      <c r="A162" s="212" t="s">
        <v>102</v>
      </c>
      <c r="B162" s="213">
        <v>10100501</v>
      </c>
      <c r="C162" s="212">
        <v>108</v>
      </c>
      <c r="D162" s="214">
        <v>43497</v>
      </c>
      <c r="E162" s="160" t="s">
        <v>383</v>
      </c>
      <c r="F162" s="160">
        <v>108099909</v>
      </c>
      <c r="G162" s="160">
        <v>0</v>
      </c>
      <c r="H162" s="214">
        <v>43494</v>
      </c>
      <c r="I162" s="160" t="s">
        <v>384</v>
      </c>
      <c r="J162" s="160" t="s">
        <v>9132</v>
      </c>
      <c r="K162" s="160">
        <f t="shared" si="2"/>
        <v>1</v>
      </c>
      <c r="L162" s="160" t="s">
        <v>101</v>
      </c>
      <c r="M162" s="211">
        <f>VLOOKUP(J162,'Depr Rates'!A:G,7,FALSE)</f>
        <v>3.7400000000000003E-2</v>
      </c>
    </row>
    <row r="163" spans="1:13" x14ac:dyDescent="0.25">
      <c r="A163" s="212" t="s">
        <v>102</v>
      </c>
      <c r="B163" s="213">
        <v>10100501</v>
      </c>
      <c r="C163" s="212">
        <v>108</v>
      </c>
      <c r="D163" s="214">
        <v>43497</v>
      </c>
      <c r="E163" s="160" t="s">
        <v>383</v>
      </c>
      <c r="F163" s="160">
        <v>108099909</v>
      </c>
      <c r="G163" s="160">
        <v>0</v>
      </c>
      <c r="H163" s="214">
        <v>43494</v>
      </c>
      <c r="I163" s="160" t="s">
        <v>384</v>
      </c>
      <c r="J163" s="160" t="s">
        <v>9132</v>
      </c>
      <c r="K163" s="160">
        <f t="shared" si="2"/>
        <v>1</v>
      </c>
      <c r="L163" s="160" t="s">
        <v>101</v>
      </c>
      <c r="M163" s="211">
        <f>VLOOKUP(J163,'Depr Rates'!A:G,7,FALSE)</f>
        <v>3.7400000000000003E-2</v>
      </c>
    </row>
    <row r="164" spans="1:13" x14ac:dyDescent="0.25">
      <c r="A164" s="212" t="s">
        <v>102</v>
      </c>
      <c r="B164" s="213">
        <v>10100501</v>
      </c>
      <c r="C164" s="212">
        <v>108</v>
      </c>
      <c r="D164" s="214">
        <v>43497</v>
      </c>
      <c r="E164" s="160" t="s">
        <v>383</v>
      </c>
      <c r="F164" s="160">
        <v>108099909</v>
      </c>
      <c r="G164" s="160">
        <v>0</v>
      </c>
      <c r="H164" s="214">
        <v>43494</v>
      </c>
      <c r="I164" s="160" t="s">
        <v>384</v>
      </c>
      <c r="J164" s="160" t="s">
        <v>377</v>
      </c>
      <c r="K164" s="160">
        <f t="shared" si="2"/>
        <v>1</v>
      </c>
      <c r="L164" s="160" t="s">
        <v>101</v>
      </c>
      <c r="M164" s="211">
        <f>VLOOKUP(J164,'Depr Rates'!A:G,7,FALSE)</f>
        <v>1.77E-2</v>
      </c>
    </row>
    <row r="165" spans="1:13" x14ac:dyDescent="0.25">
      <c r="A165" s="212" t="s">
        <v>102</v>
      </c>
      <c r="B165" s="213">
        <v>10100501</v>
      </c>
      <c r="C165" s="212">
        <v>108</v>
      </c>
      <c r="D165" s="214">
        <v>43497</v>
      </c>
      <c r="E165" s="160" t="s">
        <v>383</v>
      </c>
      <c r="F165" s="160">
        <v>108099909</v>
      </c>
      <c r="G165" s="160">
        <v>0</v>
      </c>
      <c r="H165" s="214">
        <v>43494</v>
      </c>
      <c r="I165" s="160" t="s">
        <v>384</v>
      </c>
      <c r="J165" s="160" t="s">
        <v>377</v>
      </c>
      <c r="K165" s="160">
        <f t="shared" si="2"/>
        <v>1</v>
      </c>
      <c r="L165" s="160" t="s">
        <v>101</v>
      </c>
      <c r="M165" s="211">
        <f>VLOOKUP(J165,'Depr Rates'!A:G,7,FALSE)</f>
        <v>1.77E-2</v>
      </c>
    </row>
    <row r="166" spans="1:13" x14ac:dyDescent="0.25">
      <c r="A166" s="212" t="s">
        <v>102</v>
      </c>
      <c r="B166" s="213">
        <v>10100501</v>
      </c>
      <c r="C166" s="212">
        <v>108</v>
      </c>
      <c r="D166" s="214">
        <v>43497</v>
      </c>
      <c r="E166" s="160" t="s">
        <v>383</v>
      </c>
      <c r="F166" s="160">
        <v>108099909</v>
      </c>
      <c r="G166" s="160">
        <v>0</v>
      </c>
      <c r="H166" s="214">
        <v>43494</v>
      </c>
      <c r="I166" s="160" t="s">
        <v>384</v>
      </c>
      <c r="J166" s="160" t="s">
        <v>376</v>
      </c>
      <c r="K166" s="160">
        <f t="shared" si="2"/>
        <v>1</v>
      </c>
      <c r="L166" s="160" t="s">
        <v>101</v>
      </c>
      <c r="M166" s="211">
        <f>VLOOKUP(J166,'Depr Rates'!A:G,7,FALSE)</f>
        <v>3.9300000000000002E-2</v>
      </c>
    </row>
    <row r="167" spans="1:13" x14ac:dyDescent="0.25">
      <c r="A167" s="212" t="s">
        <v>102</v>
      </c>
      <c r="B167" s="213">
        <v>10100501</v>
      </c>
      <c r="C167" s="212">
        <v>108</v>
      </c>
      <c r="D167" s="214">
        <v>43497</v>
      </c>
      <c r="E167" s="160" t="s">
        <v>383</v>
      </c>
      <c r="F167" s="160">
        <v>108099909</v>
      </c>
      <c r="G167" s="160">
        <v>0</v>
      </c>
      <c r="H167" s="214">
        <v>43494</v>
      </c>
      <c r="I167" s="160" t="s">
        <v>384</v>
      </c>
      <c r="J167" s="160" t="s">
        <v>376</v>
      </c>
      <c r="K167" s="160">
        <f t="shared" si="2"/>
        <v>1</v>
      </c>
      <c r="L167" s="160" t="s">
        <v>101</v>
      </c>
      <c r="M167" s="211">
        <f>VLOOKUP(J167,'Depr Rates'!A:G,7,FALSE)</f>
        <v>3.9300000000000002E-2</v>
      </c>
    </row>
    <row r="168" spans="1:13" x14ac:dyDescent="0.25">
      <c r="A168" s="212" t="s">
        <v>102</v>
      </c>
      <c r="B168" s="213">
        <v>10100501</v>
      </c>
      <c r="C168" s="212">
        <v>108</v>
      </c>
      <c r="D168" s="214">
        <v>43497</v>
      </c>
      <c r="E168" s="160" t="s">
        <v>383</v>
      </c>
      <c r="F168" s="160">
        <v>108099909</v>
      </c>
      <c r="G168" s="160">
        <v>0</v>
      </c>
      <c r="H168" s="214">
        <v>43494</v>
      </c>
      <c r="I168" s="160" t="s">
        <v>384</v>
      </c>
      <c r="J168" s="160" t="s">
        <v>376</v>
      </c>
      <c r="K168" s="160">
        <f t="shared" si="2"/>
        <v>1</v>
      </c>
      <c r="L168" s="160" t="s">
        <v>101</v>
      </c>
      <c r="M168" s="211">
        <f>VLOOKUP(J168,'Depr Rates'!A:G,7,FALSE)</f>
        <v>3.9300000000000002E-2</v>
      </c>
    </row>
    <row r="169" spans="1:13" x14ac:dyDescent="0.25">
      <c r="A169" s="212" t="s">
        <v>102</v>
      </c>
      <c r="B169" s="213">
        <v>10100501</v>
      </c>
      <c r="C169" s="212">
        <v>108</v>
      </c>
      <c r="D169" s="214">
        <v>43525</v>
      </c>
      <c r="E169" s="160" t="s">
        <v>383</v>
      </c>
      <c r="F169" s="160">
        <v>108099909</v>
      </c>
      <c r="G169" s="160">
        <v>0</v>
      </c>
      <c r="H169" s="214">
        <v>43494</v>
      </c>
      <c r="I169" s="160" t="s">
        <v>384</v>
      </c>
      <c r="J169" s="160" t="s">
        <v>9132</v>
      </c>
      <c r="K169" s="160">
        <f t="shared" si="2"/>
        <v>1</v>
      </c>
      <c r="L169" s="160" t="s">
        <v>101</v>
      </c>
      <c r="M169" s="211">
        <f>VLOOKUP(J169,'Depr Rates'!A:G,7,FALSE)</f>
        <v>3.7400000000000003E-2</v>
      </c>
    </row>
    <row r="170" spans="1:13" x14ac:dyDescent="0.25">
      <c r="A170" s="212" t="s">
        <v>102</v>
      </c>
      <c r="B170" s="213">
        <v>10100501</v>
      </c>
      <c r="C170" s="212">
        <v>108</v>
      </c>
      <c r="D170" s="214">
        <v>43525</v>
      </c>
      <c r="E170" s="160" t="s">
        <v>383</v>
      </c>
      <c r="F170" s="160">
        <v>108099909</v>
      </c>
      <c r="G170" s="160">
        <v>0</v>
      </c>
      <c r="H170" s="214">
        <v>43494</v>
      </c>
      <c r="I170" s="160" t="s">
        <v>384</v>
      </c>
      <c r="J170" s="160" t="s">
        <v>9132</v>
      </c>
      <c r="K170" s="160">
        <f t="shared" si="2"/>
        <v>1</v>
      </c>
      <c r="L170" s="160" t="s">
        <v>101</v>
      </c>
      <c r="M170" s="211">
        <f>VLOOKUP(J170,'Depr Rates'!A:G,7,FALSE)</f>
        <v>3.7400000000000003E-2</v>
      </c>
    </row>
    <row r="171" spans="1:13" x14ac:dyDescent="0.25">
      <c r="A171" s="212" t="s">
        <v>102</v>
      </c>
      <c r="B171" s="213">
        <v>10100501</v>
      </c>
      <c r="C171" s="212">
        <v>108</v>
      </c>
      <c r="D171" s="214">
        <v>43525</v>
      </c>
      <c r="E171" s="160" t="s">
        <v>383</v>
      </c>
      <c r="F171" s="160">
        <v>108099909</v>
      </c>
      <c r="G171" s="160">
        <v>0</v>
      </c>
      <c r="H171" s="214">
        <v>43494</v>
      </c>
      <c r="I171" s="160" t="s">
        <v>384</v>
      </c>
      <c r="J171" s="160" t="s">
        <v>9132</v>
      </c>
      <c r="K171" s="160">
        <f t="shared" si="2"/>
        <v>1</v>
      </c>
      <c r="L171" s="160" t="s">
        <v>101</v>
      </c>
      <c r="M171" s="211">
        <f>VLOOKUP(J171,'Depr Rates'!A:G,7,FALSE)</f>
        <v>3.7400000000000003E-2</v>
      </c>
    </row>
    <row r="172" spans="1:13" x14ac:dyDescent="0.25">
      <c r="A172" s="212" t="s">
        <v>102</v>
      </c>
      <c r="B172" s="213">
        <v>10100501</v>
      </c>
      <c r="C172" s="212">
        <v>108</v>
      </c>
      <c r="D172" s="214">
        <v>43525</v>
      </c>
      <c r="E172" s="160" t="s">
        <v>383</v>
      </c>
      <c r="F172" s="160">
        <v>108099909</v>
      </c>
      <c r="G172" s="160">
        <v>0</v>
      </c>
      <c r="H172" s="214">
        <v>43494</v>
      </c>
      <c r="I172" s="160" t="s">
        <v>384</v>
      </c>
      <c r="J172" s="160" t="s">
        <v>377</v>
      </c>
      <c r="K172" s="160">
        <f t="shared" si="2"/>
        <v>1</v>
      </c>
      <c r="L172" s="160" t="s">
        <v>101</v>
      </c>
      <c r="M172" s="211">
        <f>VLOOKUP(J172,'Depr Rates'!A:G,7,FALSE)</f>
        <v>1.77E-2</v>
      </c>
    </row>
    <row r="173" spans="1:13" x14ac:dyDescent="0.25">
      <c r="A173" s="212" t="s">
        <v>102</v>
      </c>
      <c r="B173" s="213">
        <v>10100501</v>
      </c>
      <c r="C173" s="212">
        <v>108</v>
      </c>
      <c r="D173" s="214">
        <v>43525</v>
      </c>
      <c r="E173" s="160" t="s">
        <v>383</v>
      </c>
      <c r="F173" s="160">
        <v>108099909</v>
      </c>
      <c r="G173" s="160">
        <v>0</v>
      </c>
      <c r="H173" s="214">
        <v>43494</v>
      </c>
      <c r="I173" s="160" t="s">
        <v>384</v>
      </c>
      <c r="J173" s="160" t="s">
        <v>377</v>
      </c>
      <c r="K173" s="160">
        <f t="shared" si="2"/>
        <v>1</v>
      </c>
      <c r="L173" s="160" t="s">
        <v>101</v>
      </c>
      <c r="M173" s="211">
        <f>VLOOKUP(J173,'Depr Rates'!A:G,7,FALSE)</f>
        <v>1.77E-2</v>
      </c>
    </row>
    <row r="174" spans="1:13" x14ac:dyDescent="0.25">
      <c r="A174" s="212" t="s">
        <v>102</v>
      </c>
      <c r="B174" s="213">
        <v>10100501</v>
      </c>
      <c r="C174" s="212">
        <v>108</v>
      </c>
      <c r="D174" s="214">
        <v>43525</v>
      </c>
      <c r="E174" s="160" t="s">
        <v>383</v>
      </c>
      <c r="F174" s="160">
        <v>108099909</v>
      </c>
      <c r="G174" s="160">
        <v>0</v>
      </c>
      <c r="H174" s="214">
        <v>43494</v>
      </c>
      <c r="I174" s="160" t="s">
        <v>384</v>
      </c>
      <c r="J174" s="160" t="s">
        <v>376</v>
      </c>
      <c r="K174" s="160">
        <f t="shared" si="2"/>
        <v>1</v>
      </c>
      <c r="L174" s="160" t="s">
        <v>101</v>
      </c>
      <c r="M174" s="211">
        <f>VLOOKUP(J174,'Depr Rates'!A:G,7,FALSE)</f>
        <v>3.9300000000000002E-2</v>
      </c>
    </row>
    <row r="175" spans="1:13" x14ac:dyDescent="0.25">
      <c r="A175" s="212" t="s">
        <v>102</v>
      </c>
      <c r="B175" s="213">
        <v>10100501</v>
      </c>
      <c r="C175" s="212">
        <v>108</v>
      </c>
      <c r="D175" s="214">
        <v>43525</v>
      </c>
      <c r="E175" s="160" t="s">
        <v>383</v>
      </c>
      <c r="F175" s="160">
        <v>108099909</v>
      </c>
      <c r="G175" s="160">
        <v>0</v>
      </c>
      <c r="H175" s="214">
        <v>43494</v>
      </c>
      <c r="I175" s="160" t="s">
        <v>384</v>
      </c>
      <c r="J175" s="160" t="s">
        <v>376</v>
      </c>
      <c r="K175" s="160">
        <f t="shared" si="2"/>
        <v>1</v>
      </c>
      <c r="L175" s="160" t="s">
        <v>101</v>
      </c>
      <c r="M175" s="211">
        <f>VLOOKUP(J175,'Depr Rates'!A:G,7,FALSE)</f>
        <v>3.9300000000000002E-2</v>
      </c>
    </row>
    <row r="176" spans="1:13" x14ac:dyDescent="0.25">
      <c r="A176" s="212" t="s">
        <v>102</v>
      </c>
      <c r="B176" s="213">
        <v>10100501</v>
      </c>
      <c r="C176" s="212">
        <v>108</v>
      </c>
      <c r="D176" s="214">
        <v>43525</v>
      </c>
      <c r="E176" s="160" t="s">
        <v>383</v>
      </c>
      <c r="F176" s="160">
        <v>108099909</v>
      </c>
      <c r="G176" s="160">
        <v>0</v>
      </c>
      <c r="H176" s="214">
        <v>43494</v>
      </c>
      <c r="I176" s="160" t="s">
        <v>384</v>
      </c>
      <c r="J176" s="160" t="s">
        <v>376</v>
      </c>
      <c r="K176" s="160">
        <f t="shared" si="2"/>
        <v>1</v>
      </c>
      <c r="L176" s="160" t="s">
        <v>101</v>
      </c>
      <c r="M176" s="211">
        <f>VLOOKUP(J176,'Depr Rates'!A:G,7,FALSE)</f>
        <v>3.9300000000000002E-2</v>
      </c>
    </row>
    <row r="177" spans="1:13" x14ac:dyDescent="0.25">
      <c r="A177" s="212" t="s">
        <v>102</v>
      </c>
      <c r="B177" s="213">
        <v>10100501</v>
      </c>
      <c r="C177" s="212">
        <v>108</v>
      </c>
      <c r="D177" s="214">
        <v>43525</v>
      </c>
      <c r="E177" s="160" t="s">
        <v>383</v>
      </c>
      <c r="F177" s="160">
        <v>108099909</v>
      </c>
      <c r="G177" s="160">
        <v>0</v>
      </c>
      <c r="H177" s="214">
        <v>43494</v>
      </c>
      <c r="I177" s="160" t="s">
        <v>384</v>
      </c>
      <c r="J177" s="160" t="s">
        <v>9132</v>
      </c>
      <c r="K177" s="160">
        <f t="shared" si="2"/>
        <v>1</v>
      </c>
      <c r="L177" s="160" t="s">
        <v>101</v>
      </c>
      <c r="M177" s="211">
        <f>VLOOKUP(J177,'Depr Rates'!A:G,7,FALSE)</f>
        <v>3.7400000000000003E-2</v>
      </c>
    </row>
    <row r="178" spans="1:13" x14ac:dyDescent="0.25">
      <c r="A178" s="212" t="s">
        <v>102</v>
      </c>
      <c r="B178" s="213">
        <v>10100501</v>
      </c>
      <c r="C178" s="212">
        <v>108</v>
      </c>
      <c r="D178" s="214">
        <v>43525</v>
      </c>
      <c r="E178" s="160" t="s">
        <v>383</v>
      </c>
      <c r="F178" s="160">
        <v>108099909</v>
      </c>
      <c r="G178" s="160">
        <v>0</v>
      </c>
      <c r="H178" s="214">
        <v>43494</v>
      </c>
      <c r="I178" s="160" t="s">
        <v>384</v>
      </c>
      <c r="J178" s="160" t="s">
        <v>9132</v>
      </c>
      <c r="K178" s="160">
        <f t="shared" si="2"/>
        <v>1</v>
      </c>
      <c r="L178" s="160" t="s">
        <v>101</v>
      </c>
      <c r="M178" s="211">
        <f>VLOOKUP(J178,'Depr Rates'!A:G,7,FALSE)</f>
        <v>3.7400000000000003E-2</v>
      </c>
    </row>
    <row r="179" spans="1:13" x14ac:dyDescent="0.25">
      <c r="A179" s="212" t="s">
        <v>102</v>
      </c>
      <c r="B179" s="213">
        <v>10100501</v>
      </c>
      <c r="C179" s="212">
        <v>108</v>
      </c>
      <c r="D179" s="214">
        <v>43525</v>
      </c>
      <c r="E179" s="160" t="s">
        <v>383</v>
      </c>
      <c r="F179" s="160">
        <v>108099909</v>
      </c>
      <c r="G179" s="160">
        <v>0</v>
      </c>
      <c r="H179" s="214">
        <v>43494</v>
      </c>
      <c r="I179" s="160" t="s">
        <v>384</v>
      </c>
      <c r="J179" s="160" t="s">
        <v>9132</v>
      </c>
      <c r="K179" s="160">
        <f t="shared" si="2"/>
        <v>1</v>
      </c>
      <c r="L179" s="160" t="s">
        <v>101</v>
      </c>
      <c r="M179" s="211">
        <f>VLOOKUP(J179,'Depr Rates'!A:G,7,FALSE)</f>
        <v>3.7400000000000003E-2</v>
      </c>
    </row>
    <row r="180" spans="1:13" x14ac:dyDescent="0.25">
      <c r="A180" s="212" t="s">
        <v>102</v>
      </c>
      <c r="B180" s="213">
        <v>10100501</v>
      </c>
      <c r="C180" s="212">
        <v>108</v>
      </c>
      <c r="D180" s="214">
        <v>43525</v>
      </c>
      <c r="E180" s="160" t="s">
        <v>383</v>
      </c>
      <c r="F180" s="160">
        <v>108099909</v>
      </c>
      <c r="G180" s="160">
        <v>0</v>
      </c>
      <c r="H180" s="214">
        <v>43494</v>
      </c>
      <c r="I180" s="160" t="s">
        <v>384</v>
      </c>
      <c r="J180" s="160" t="s">
        <v>377</v>
      </c>
      <c r="K180" s="160">
        <f t="shared" si="2"/>
        <v>1</v>
      </c>
      <c r="L180" s="160" t="s">
        <v>101</v>
      </c>
      <c r="M180" s="211">
        <f>VLOOKUP(J180,'Depr Rates'!A:G,7,FALSE)</f>
        <v>1.77E-2</v>
      </c>
    </row>
    <row r="181" spans="1:13" x14ac:dyDescent="0.25">
      <c r="A181" s="212" t="s">
        <v>102</v>
      </c>
      <c r="B181" s="213">
        <v>10100501</v>
      </c>
      <c r="C181" s="212">
        <v>108</v>
      </c>
      <c r="D181" s="214">
        <v>43525</v>
      </c>
      <c r="E181" s="160" t="s">
        <v>383</v>
      </c>
      <c r="F181" s="160">
        <v>108099909</v>
      </c>
      <c r="G181" s="160">
        <v>0</v>
      </c>
      <c r="H181" s="214">
        <v>43494</v>
      </c>
      <c r="I181" s="160" t="s">
        <v>384</v>
      </c>
      <c r="J181" s="160" t="s">
        <v>377</v>
      </c>
      <c r="K181" s="160">
        <f t="shared" si="2"/>
        <v>1</v>
      </c>
      <c r="L181" s="160" t="s">
        <v>101</v>
      </c>
      <c r="M181" s="211">
        <f>VLOOKUP(J181,'Depr Rates'!A:G,7,FALSE)</f>
        <v>1.77E-2</v>
      </c>
    </row>
    <row r="182" spans="1:13" x14ac:dyDescent="0.25">
      <c r="A182" s="212" t="s">
        <v>102</v>
      </c>
      <c r="B182" s="213">
        <v>10100501</v>
      </c>
      <c r="C182" s="212">
        <v>108</v>
      </c>
      <c r="D182" s="214">
        <v>43525</v>
      </c>
      <c r="E182" s="160" t="s">
        <v>383</v>
      </c>
      <c r="F182" s="160">
        <v>108099909</v>
      </c>
      <c r="G182" s="160">
        <v>0</v>
      </c>
      <c r="H182" s="214">
        <v>43494</v>
      </c>
      <c r="I182" s="160" t="s">
        <v>384</v>
      </c>
      <c r="J182" s="160" t="s">
        <v>376</v>
      </c>
      <c r="K182" s="160">
        <f t="shared" si="2"/>
        <v>1</v>
      </c>
      <c r="L182" s="160" t="s">
        <v>101</v>
      </c>
      <c r="M182" s="211">
        <f>VLOOKUP(J182,'Depr Rates'!A:G,7,FALSE)</f>
        <v>3.9300000000000002E-2</v>
      </c>
    </row>
    <row r="183" spans="1:13" x14ac:dyDescent="0.25">
      <c r="A183" s="212" t="s">
        <v>102</v>
      </c>
      <c r="B183" s="213">
        <v>10100501</v>
      </c>
      <c r="C183" s="212">
        <v>108</v>
      </c>
      <c r="D183" s="214">
        <v>43525</v>
      </c>
      <c r="E183" s="160" t="s">
        <v>383</v>
      </c>
      <c r="F183" s="160">
        <v>108099909</v>
      </c>
      <c r="G183" s="160">
        <v>0</v>
      </c>
      <c r="H183" s="214">
        <v>43494</v>
      </c>
      <c r="I183" s="160" t="s">
        <v>384</v>
      </c>
      <c r="J183" s="160" t="s">
        <v>376</v>
      </c>
      <c r="K183" s="160">
        <f t="shared" si="2"/>
        <v>1</v>
      </c>
      <c r="L183" s="160" t="s">
        <v>101</v>
      </c>
      <c r="M183" s="211">
        <f>VLOOKUP(J183,'Depr Rates'!A:G,7,FALSE)</f>
        <v>3.9300000000000002E-2</v>
      </c>
    </row>
    <row r="184" spans="1:13" x14ac:dyDescent="0.25">
      <c r="A184" s="212" t="s">
        <v>102</v>
      </c>
      <c r="B184" s="213">
        <v>10100501</v>
      </c>
      <c r="C184" s="212">
        <v>108</v>
      </c>
      <c r="D184" s="214">
        <v>43525</v>
      </c>
      <c r="E184" s="160" t="s">
        <v>383</v>
      </c>
      <c r="F184" s="160">
        <v>108099909</v>
      </c>
      <c r="G184" s="160">
        <v>0</v>
      </c>
      <c r="H184" s="214">
        <v>43494</v>
      </c>
      <c r="I184" s="160" t="s">
        <v>384</v>
      </c>
      <c r="J184" s="160" t="s">
        <v>376</v>
      </c>
      <c r="K184" s="160">
        <f t="shared" si="2"/>
        <v>1</v>
      </c>
      <c r="L184" s="160" t="s">
        <v>101</v>
      </c>
      <c r="M184" s="211">
        <f>VLOOKUP(J184,'Depr Rates'!A:G,7,FALSE)</f>
        <v>3.9300000000000002E-2</v>
      </c>
    </row>
    <row r="185" spans="1:13" x14ac:dyDescent="0.25">
      <c r="A185" s="212" t="s">
        <v>102</v>
      </c>
      <c r="B185" s="213">
        <v>10100501</v>
      </c>
      <c r="C185" s="212">
        <v>108</v>
      </c>
      <c r="D185" s="214">
        <v>43525</v>
      </c>
      <c r="E185" s="160" t="s">
        <v>383</v>
      </c>
      <c r="F185" s="160">
        <v>108099909</v>
      </c>
      <c r="G185" s="160">
        <v>0</v>
      </c>
      <c r="H185" s="214">
        <v>43494</v>
      </c>
      <c r="I185" s="160" t="s">
        <v>384</v>
      </c>
      <c r="J185" s="160" t="s">
        <v>9132</v>
      </c>
      <c r="K185" s="160">
        <f t="shared" si="2"/>
        <v>1</v>
      </c>
      <c r="L185" s="160" t="s">
        <v>101</v>
      </c>
      <c r="M185" s="211">
        <f>VLOOKUP(J185,'Depr Rates'!A:G,7,FALSE)</f>
        <v>3.7400000000000003E-2</v>
      </c>
    </row>
    <row r="186" spans="1:13" x14ac:dyDescent="0.25">
      <c r="A186" s="212" t="s">
        <v>102</v>
      </c>
      <c r="B186" s="213">
        <v>10100501</v>
      </c>
      <c r="C186" s="212">
        <v>108</v>
      </c>
      <c r="D186" s="214">
        <v>43525</v>
      </c>
      <c r="E186" s="160" t="s">
        <v>383</v>
      </c>
      <c r="F186" s="160">
        <v>108099909</v>
      </c>
      <c r="G186" s="160">
        <v>0</v>
      </c>
      <c r="H186" s="214">
        <v>43494</v>
      </c>
      <c r="I186" s="160" t="s">
        <v>384</v>
      </c>
      <c r="J186" s="160" t="s">
        <v>9132</v>
      </c>
      <c r="K186" s="160">
        <f t="shared" si="2"/>
        <v>1</v>
      </c>
      <c r="L186" s="160" t="s">
        <v>101</v>
      </c>
      <c r="M186" s="211">
        <f>VLOOKUP(J186,'Depr Rates'!A:G,7,FALSE)</f>
        <v>3.7400000000000003E-2</v>
      </c>
    </row>
    <row r="187" spans="1:13" x14ac:dyDescent="0.25">
      <c r="A187" s="212" t="s">
        <v>102</v>
      </c>
      <c r="B187" s="213">
        <v>10100501</v>
      </c>
      <c r="C187" s="212">
        <v>108</v>
      </c>
      <c r="D187" s="214">
        <v>43525</v>
      </c>
      <c r="E187" s="160" t="s">
        <v>383</v>
      </c>
      <c r="F187" s="160">
        <v>108099909</v>
      </c>
      <c r="G187" s="160">
        <v>0</v>
      </c>
      <c r="H187" s="214">
        <v>43494</v>
      </c>
      <c r="I187" s="160" t="s">
        <v>384</v>
      </c>
      <c r="J187" s="160" t="s">
        <v>9132</v>
      </c>
      <c r="K187" s="160">
        <f t="shared" si="2"/>
        <v>1</v>
      </c>
      <c r="L187" s="160" t="s">
        <v>101</v>
      </c>
      <c r="M187" s="211">
        <f>VLOOKUP(J187,'Depr Rates'!A:G,7,FALSE)</f>
        <v>3.7400000000000003E-2</v>
      </c>
    </row>
    <row r="188" spans="1:13" x14ac:dyDescent="0.25">
      <c r="A188" s="212" t="s">
        <v>102</v>
      </c>
      <c r="B188" s="213">
        <v>10100501</v>
      </c>
      <c r="C188" s="212">
        <v>108</v>
      </c>
      <c r="D188" s="214">
        <v>43525</v>
      </c>
      <c r="E188" s="160" t="s">
        <v>383</v>
      </c>
      <c r="F188" s="160">
        <v>108099909</v>
      </c>
      <c r="G188" s="160">
        <v>0</v>
      </c>
      <c r="H188" s="214">
        <v>43494</v>
      </c>
      <c r="I188" s="160" t="s">
        <v>384</v>
      </c>
      <c r="J188" s="160" t="s">
        <v>377</v>
      </c>
      <c r="K188" s="160">
        <f t="shared" si="2"/>
        <v>1</v>
      </c>
      <c r="L188" s="160" t="s">
        <v>101</v>
      </c>
      <c r="M188" s="211">
        <f>VLOOKUP(J188,'Depr Rates'!A:G,7,FALSE)</f>
        <v>1.77E-2</v>
      </c>
    </row>
    <row r="189" spans="1:13" x14ac:dyDescent="0.25">
      <c r="A189" s="212" t="s">
        <v>102</v>
      </c>
      <c r="B189" s="213">
        <v>10100501</v>
      </c>
      <c r="C189" s="212">
        <v>108</v>
      </c>
      <c r="D189" s="214">
        <v>43525</v>
      </c>
      <c r="E189" s="160" t="s">
        <v>383</v>
      </c>
      <c r="F189" s="160">
        <v>108099909</v>
      </c>
      <c r="G189" s="160">
        <v>0</v>
      </c>
      <c r="H189" s="214">
        <v>43494</v>
      </c>
      <c r="I189" s="160" t="s">
        <v>384</v>
      </c>
      <c r="J189" s="160" t="s">
        <v>377</v>
      </c>
      <c r="K189" s="160">
        <f t="shared" si="2"/>
        <v>1</v>
      </c>
      <c r="L189" s="160" t="s">
        <v>101</v>
      </c>
      <c r="M189" s="211">
        <f>VLOOKUP(J189,'Depr Rates'!A:G,7,FALSE)</f>
        <v>1.77E-2</v>
      </c>
    </row>
    <row r="190" spans="1:13" x14ac:dyDescent="0.25">
      <c r="A190" s="212" t="s">
        <v>102</v>
      </c>
      <c r="B190" s="213">
        <v>10100501</v>
      </c>
      <c r="C190" s="212">
        <v>108</v>
      </c>
      <c r="D190" s="214">
        <v>43525</v>
      </c>
      <c r="E190" s="160" t="s">
        <v>383</v>
      </c>
      <c r="F190" s="160">
        <v>108099909</v>
      </c>
      <c r="G190" s="160">
        <v>0</v>
      </c>
      <c r="H190" s="214">
        <v>43494</v>
      </c>
      <c r="I190" s="160" t="s">
        <v>384</v>
      </c>
      <c r="J190" s="160" t="s">
        <v>376</v>
      </c>
      <c r="K190" s="160">
        <f t="shared" si="2"/>
        <v>1</v>
      </c>
      <c r="L190" s="160" t="s">
        <v>101</v>
      </c>
      <c r="M190" s="211">
        <f>VLOOKUP(J190,'Depr Rates'!A:G,7,FALSE)</f>
        <v>3.9300000000000002E-2</v>
      </c>
    </row>
    <row r="191" spans="1:13" x14ac:dyDescent="0.25">
      <c r="A191" s="212" t="s">
        <v>102</v>
      </c>
      <c r="B191" s="213">
        <v>10100501</v>
      </c>
      <c r="C191" s="212">
        <v>108</v>
      </c>
      <c r="D191" s="214">
        <v>43525</v>
      </c>
      <c r="E191" s="160" t="s">
        <v>383</v>
      </c>
      <c r="F191" s="160">
        <v>108099909</v>
      </c>
      <c r="G191" s="160">
        <v>0</v>
      </c>
      <c r="H191" s="214">
        <v>43494</v>
      </c>
      <c r="I191" s="160" t="s">
        <v>384</v>
      </c>
      <c r="J191" s="160" t="s">
        <v>376</v>
      </c>
      <c r="K191" s="160">
        <f t="shared" si="2"/>
        <v>1</v>
      </c>
      <c r="L191" s="160" t="s">
        <v>101</v>
      </c>
      <c r="M191" s="211">
        <f>VLOOKUP(J191,'Depr Rates'!A:G,7,FALSE)</f>
        <v>3.9300000000000002E-2</v>
      </c>
    </row>
    <row r="192" spans="1:13" x14ac:dyDescent="0.25">
      <c r="A192" s="212" t="s">
        <v>102</v>
      </c>
      <c r="B192" s="213">
        <v>10100501</v>
      </c>
      <c r="C192" s="212">
        <v>108</v>
      </c>
      <c r="D192" s="214">
        <v>43525</v>
      </c>
      <c r="E192" s="160" t="s">
        <v>383</v>
      </c>
      <c r="F192" s="160">
        <v>108099909</v>
      </c>
      <c r="G192" s="160">
        <v>0</v>
      </c>
      <c r="H192" s="214">
        <v>43494</v>
      </c>
      <c r="I192" s="160" t="s">
        <v>384</v>
      </c>
      <c r="J192" s="160" t="s">
        <v>376</v>
      </c>
      <c r="K192" s="160">
        <f t="shared" si="2"/>
        <v>1</v>
      </c>
      <c r="L192" s="160" t="s">
        <v>101</v>
      </c>
      <c r="M192" s="211">
        <f>VLOOKUP(J192,'Depr Rates'!A:G,7,FALSE)</f>
        <v>3.9300000000000002E-2</v>
      </c>
    </row>
    <row r="193" spans="1:13" x14ac:dyDescent="0.25">
      <c r="A193" s="212" t="s">
        <v>102</v>
      </c>
      <c r="B193" s="213">
        <v>10100501</v>
      </c>
      <c r="C193" s="212">
        <v>108</v>
      </c>
      <c r="D193" s="214">
        <v>43466</v>
      </c>
      <c r="E193" s="160" t="s">
        <v>381</v>
      </c>
      <c r="F193" s="160">
        <v>108102071</v>
      </c>
      <c r="G193" s="160">
        <v>-197.24</v>
      </c>
      <c r="H193" s="214">
        <v>43493</v>
      </c>
      <c r="I193" s="160" t="s">
        <v>476</v>
      </c>
      <c r="J193" s="160" t="s">
        <v>9054</v>
      </c>
      <c r="K193" s="160">
        <f t="shared" si="2"/>
        <v>1</v>
      </c>
      <c r="L193" s="160" t="s">
        <v>101</v>
      </c>
      <c r="M193" s="211">
        <f>VLOOKUP(J193,'Depr Rates'!A:G,7,FALSE)</f>
        <v>3.1399999999999997E-2</v>
      </c>
    </row>
    <row r="194" spans="1:13" x14ac:dyDescent="0.25">
      <c r="A194" s="212" t="s">
        <v>102</v>
      </c>
      <c r="B194" s="213">
        <v>10100501</v>
      </c>
      <c r="C194" s="212">
        <v>108</v>
      </c>
      <c r="D194" s="214">
        <v>43466</v>
      </c>
      <c r="E194" s="160" t="s">
        <v>383</v>
      </c>
      <c r="F194" s="160">
        <v>108102071</v>
      </c>
      <c r="G194" s="160">
        <v>0</v>
      </c>
      <c r="H194" s="214">
        <v>43493</v>
      </c>
      <c r="I194" s="160" t="s">
        <v>476</v>
      </c>
      <c r="J194" s="160" t="s">
        <v>9054</v>
      </c>
      <c r="K194" s="160">
        <f t="shared" ref="K194:K257" si="3">MONTH(H194)</f>
        <v>1</v>
      </c>
      <c r="L194" s="160" t="s">
        <v>101</v>
      </c>
      <c r="M194" s="211">
        <f>VLOOKUP(J194,'Depr Rates'!A:G,7,FALSE)</f>
        <v>3.1399999999999997E-2</v>
      </c>
    </row>
    <row r="195" spans="1:13" x14ac:dyDescent="0.25">
      <c r="A195" s="212" t="s">
        <v>102</v>
      </c>
      <c r="B195" s="213">
        <v>10100501</v>
      </c>
      <c r="C195" s="212">
        <v>108</v>
      </c>
      <c r="D195" s="214">
        <v>43466</v>
      </c>
      <c r="E195" s="160" t="s">
        <v>381</v>
      </c>
      <c r="F195" s="160">
        <v>108102071</v>
      </c>
      <c r="G195" s="160">
        <v>-329.4</v>
      </c>
      <c r="H195" s="214">
        <v>43493</v>
      </c>
      <c r="I195" s="160" t="s">
        <v>476</v>
      </c>
      <c r="J195" s="160" t="s">
        <v>9132</v>
      </c>
      <c r="K195" s="160">
        <f t="shared" si="3"/>
        <v>1</v>
      </c>
      <c r="L195" s="160" t="s">
        <v>101</v>
      </c>
      <c r="M195" s="211">
        <f>VLOOKUP(J195,'Depr Rates'!A:G,7,FALSE)</f>
        <v>3.7400000000000003E-2</v>
      </c>
    </row>
    <row r="196" spans="1:13" x14ac:dyDescent="0.25">
      <c r="A196" s="212" t="s">
        <v>102</v>
      </c>
      <c r="B196" s="213">
        <v>10100501</v>
      </c>
      <c r="C196" s="212">
        <v>108</v>
      </c>
      <c r="D196" s="214">
        <v>43466</v>
      </c>
      <c r="E196" s="160" t="s">
        <v>381</v>
      </c>
      <c r="F196" s="160">
        <v>108102071</v>
      </c>
      <c r="G196" s="160">
        <v>-329.4</v>
      </c>
      <c r="H196" s="214">
        <v>43493</v>
      </c>
      <c r="I196" s="160" t="s">
        <v>476</v>
      </c>
      <c r="J196" s="160" t="s">
        <v>9132</v>
      </c>
      <c r="K196" s="160">
        <f t="shared" si="3"/>
        <v>1</v>
      </c>
      <c r="L196" s="160" t="s">
        <v>101</v>
      </c>
      <c r="M196" s="211">
        <f>VLOOKUP(J196,'Depr Rates'!A:G,7,FALSE)</f>
        <v>3.7400000000000003E-2</v>
      </c>
    </row>
    <row r="197" spans="1:13" x14ac:dyDescent="0.25">
      <c r="A197" s="212" t="s">
        <v>102</v>
      </c>
      <c r="B197" s="213">
        <v>10100501</v>
      </c>
      <c r="C197" s="212">
        <v>108</v>
      </c>
      <c r="D197" s="214">
        <v>43466</v>
      </c>
      <c r="E197" s="160" t="s">
        <v>383</v>
      </c>
      <c r="F197" s="160">
        <v>108102071</v>
      </c>
      <c r="G197" s="160">
        <v>0</v>
      </c>
      <c r="H197" s="214">
        <v>43493</v>
      </c>
      <c r="I197" s="160" t="s">
        <v>476</v>
      </c>
      <c r="J197" s="160" t="s">
        <v>9132</v>
      </c>
      <c r="K197" s="160">
        <f t="shared" si="3"/>
        <v>1</v>
      </c>
      <c r="L197" s="160" t="s">
        <v>101</v>
      </c>
      <c r="M197" s="211">
        <f>VLOOKUP(J197,'Depr Rates'!A:G,7,FALSE)</f>
        <v>3.7400000000000003E-2</v>
      </c>
    </row>
    <row r="198" spans="1:13" x14ac:dyDescent="0.25">
      <c r="A198" s="212" t="s">
        <v>102</v>
      </c>
      <c r="B198" s="213">
        <v>10100501</v>
      </c>
      <c r="C198" s="212">
        <v>108</v>
      </c>
      <c r="D198" s="214">
        <v>43466</v>
      </c>
      <c r="E198" s="160" t="s">
        <v>383</v>
      </c>
      <c r="F198" s="160">
        <v>108102071</v>
      </c>
      <c r="G198" s="160">
        <v>0</v>
      </c>
      <c r="H198" s="214">
        <v>43493</v>
      </c>
      <c r="I198" s="160" t="s">
        <v>476</v>
      </c>
      <c r="J198" s="160" t="s">
        <v>9132</v>
      </c>
      <c r="K198" s="160">
        <f t="shared" si="3"/>
        <v>1</v>
      </c>
      <c r="L198" s="160" t="s">
        <v>101</v>
      </c>
      <c r="M198" s="211">
        <f>VLOOKUP(J198,'Depr Rates'!A:G,7,FALSE)</f>
        <v>3.7400000000000003E-2</v>
      </c>
    </row>
    <row r="199" spans="1:13" x14ac:dyDescent="0.25">
      <c r="A199" s="212" t="s">
        <v>102</v>
      </c>
      <c r="B199" s="213">
        <v>10100501</v>
      </c>
      <c r="C199" s="212">
        <v>108</v>
      </c>
      <c r="D199" s="214">
        <v>43466</v>
      </c>
      <c r="E199" s="160" t="s">
        <v>381</v>
      </c>
      <c r="F199" s="160">
        <v>108102071</v>
      </c>
      <c r="G199" s="160">
        <v>-106.2</v>
      </c>
      <c r="H199" s="214">
        <v>43493</v>
      </c>
      <c r="I199" s="160" t="s">
        <v>476</v>
      </c>
      <c r="J199" s="160" t="s">
        <v>377</v>
      </c>
      <c r="K199" s="160">
        <f t="shared" si="3"/>
        <v>1</v>
      </c>
      <c r="L199" s="160" t="s">
        <v>101</v>
      </c>
      <c r="M199" s="211">
        <f>VLOOKUP(J199,'Depr Rates'!A:G,7,FALSE)</f>
        <v>1.77E-2</v>
      </c>
    </row>
    <row r="200" spans="1:13" x14ac:dyDescent="0.25">
      <c r="A200" s="212" t="s">
        <v>102</v>
      </c>
      <c r="B200" s="213">
        <v>10100501</v>
      </c>
      <c r="C200" s="212">
        <v>108</v>
      </c>
      <c r="D200" s="214">
        <v>43466</v>
      </c>
      <c r="E200" s="160" t="s">
        <v>383</v>
      </c>
      <c r="F200" s="160">
        <v>108102071</v>
      </c>
      <c r="G200" s="160">
        <v>0</v>
      </c>
      <c r="H200" s="214">
        <v>43493</v>
      </c>
      <c r="I200" s="160" t="s">
        <v>476</v>
      </c>
      <c r="J200" s="160" t="s">
        <v>377</v>
      </c>
      <c r="K200" s="160">
        <f t="shared" si="3"/>
        <v>1</v>
      </c>
      <c r="L200" s="160" t="s">
        <v>101</v>
      </c>
      <c r="M200" s="211">
        <f>VLOOKUP(J200,'Depr Rates'!A:G,7,FALSE)</f>
        <v>1.77E-2</v>
      </c>
    </row>
    <row r="201" spans="1:13" x14ac:dyDescent="0.25">
      <c r="A201" s="212" t="s">
        <v>102</v>
      </c>
      <c r="B201" s="213">
        <v>10100501</v>
      </c>
      <c r="C201" s="212">
        <v>108</v>
      </c>
      <c r="D201" s="214">
        <v>43466</v>
      </c>
      <c r="E201" s="160" t="s">
        <v>383</v>
      </c>
      <c r="F201" s="160">
        <v>108102071</v>
      </c>
      <c r="G201" s="160">
        <v>0</v>
      </c>
      <c r="H201" s="214">
        <v>43493</v>
      </c>
      <c r="I201" s="160" t="s">
        <v>384</v>
      </c>
      <c r="J201" s="160" t="s">
        <v>9054</v>
      </c>
      <c r="K201" s="160">
        <f t="shared" si="3"/>
        <v>1</v>
      </c>
      <c r="L201" s="160" t="s">
        <v>101</v>
      </c>
      <c r="M201" s="211">
        <f>VLOOKUP(J201,'Depr Rates'!A:G,7,FALSE)</f>
        <v>3.1399999999999997E-2</v>
      </c>
    </row>
    <row r="202" spans="1:13" x14ac:dyDescent="0.25">
      <c r="A202" s="212" t="s">
        <v>102</v>
      </c>
      <c r="B202" s="213">
        <v>10100501</v>
      </c>
      <c r="C202" s="212">
        <v>108</v>
      </c>
      <c r="D202" s="214">
        <v>43466</v>
      </c>
      <c r="E202" s="160" t="s">
        <v>383</v>
      </c>
      <c r="F202" s="160">
        <v>108102071</v>
      </c>
      <c r="G202" s="160">
        <v>0</v>
      </c>
      <c r="H202" s="214">
        <v>43493</v>
      </c>
      <c r="I202" s="160" t="s">
        <v>384</v>
      </c>
      <c r="J202" s="160" t="s">
        <v>9132</v>
      </c>
      <c r="K202" s="160">
        <f t="shared" si="3"/>
        <v>1</v>
      </c>
      <c r="L202" s="160" t="s">
        <v>101</v>
      </c>
      <c r="M202" s="211">
        <f>VLOOKUP(J202,'Depr Rates'!A:G,7,FALSE)</f>
        <v>3.7400000000000003E-2</v>
      </c>
    </row>
    <row r="203" spans="1:13" x14ac:dyDescent="0.25">
      <c r="A203" s="212" t="s">
        <v>102</v>
      </c>
      <c r="B203" s="213">
        <v>10100501</v>
      </c>
      <c r="C203" s="212">
        <v>108</v>
      </c>
      <c r="D203" s="214">
        <v>43466</v>
      </c>
      <c r="E203" s="160" t="s">
        <v>383</v>
      </c>
      <c r="F203" s="160">
        <v>108102071</v>
      </c>
      <c r="G203" s="160">
        <v>0</v>
      </c>
      <c r="H203" s="214">
        <v>43493</v>
      </c>
      <c r="I203" s="160" t="s">
        <v>384</v>
      </c>
      <c r="J203" s="160" t="s">
        <v>9132</v>
      </c>
      <c r="K203" s="160">
        <f t="shared" si="3"/>
        <v>1</v>
      </c>
      <c r="L203" s="160" t="s">
        <v>101</v>
      </c>
      <c r="M203" s="211">
        <f>VLOOKUP(J203,'Depr Rates'!A:G,7,FALSE)</f>
        <v>3.7400000000000003E-2</v>
      </c>
    </row>
    <row r="204" spans="1:13" x14ac:dyDescent="0.25">
      <c r="A204" s="212" t="s">
        <v>102</v>
      </c>
      <c r="B204" s="213">
        <v>10100501</v>
      </c>
      <c r="C204" s="212">
        <v>108</v>
      </c>
      <c r="D204" s="214">
        <v>43466</v>
      </c>
      <c r="E204" s="160" t="s">
        <v>383</v>
      </c>
      <c r="F204" s="160">
        <v>108102071</v>
      </c>
      <c r="G204" s="160">
        <v>0</v>
      </c>
      <c r="H204" s="214">
        <v>43493</v>
      </c>
      <c r="I204" s="160" t="s">
        <v>384</v>
      </c>
      <c r="J204" s="160" t="s">
        <v>377</v>
      </c>
      <c r="K204" s="160">
        <f t="shared" si="3"/>
        <v>1</v>
      </c>
      <c r="L204" s="160" t="s">
        <v>101</v>
      </c>
      <c r="M204" s="211">
        <f>VLOOKUP(J204,'Depr Rates'!A:G,7,FALSE)</f>
        <v>1.77E-2</v>
      </c>
    </row>
    <row r="205" spans="1:13" x14ac:dyDescent="0.25">
      <c r="A205" s="212" t="s">
        <v>102</v>
      </c>
      <c r="B205" s="213">
        <v>10100501</v>
      </c>
      <c r="C205" s="212">
        <v>108</v>
      </c>
      <c r="D205" s="214">
        <v>43497</v>
      </c>
      <c r="E205" s="160" t="s">
        <v>383</v>
      </c>
      <c r="F205" s="160">
        <v>108102071</v>
      </c>
      <c r="G205" s="160">
        <v>0</v>
      </c>
      <c r="H205" s="214">
        <v>43493</v>
      </c>
      <c r="I205" s="160" t="s">
        <v>384</v>
      </c>
      <c r="J205" s="160" t="s">
        <v>9054</v>
      </c>
      <c r="K205" s="160">
        <f t="shared" si="3"/>
        <v>1</v>
      </c>
      <c r="L205" s="160" t="s">
        <v>101</v>
      </c>
      <c r="M205" s="211">
        <f>VLOOKUP(J205,'Depr Rates'!A:G,7,FALSE)</f>
        <v>3.1399999999999997E-2</v>
      </c>
    </row>
    <row r="206" spans="1:13" x14ac:dyDescent="0.25">
      <c r="A206" s="212" t="s">
        <v>102</v>
      </c>
      <c r="B206" s="213">
        <v>10100501</v>
      </c>
      <c r="C206" s="212">
        <v>108</v>
      </c>
      <c r="D206" s="214">
        <v>43497</v>
      </c>
      <c r="E206" s="160" t="s">
        <v>383</v>
      </c>
      <c r="F206" s="160">
        <v>108102071</v>
      </c>
      <c r="G206" s="160">
        <v>0</v>
      </c>
      <c r="H206" s="214">
        <v>43493</v>
      </c>
      <c r="I206" s="160" t="s">
        <v>384</v>
      </c>
      <c r="J206" s="160" t="s">
        <v>9132</v>
      </c>
      <c r="K206" s="160">
        <f t="shared" si="3"/>
        <v>1</v>
      </c>
      <c r="L206" s="160" t="s">
        <v>101</v>
      </c>
      <c r="M206" s="211">
        <f>VLOOKUP(J206,'Depr Rates'!A:G,7,FALSE)</f>
        <v>3.7400000000000003E-2</v>
      </c>
    </row>
    <row r="207" spans="1:13" x14ac:dyDescent="0.25">
      <c r="A207" s="212" t="s">
        <v>102</v>
      </c>
      <c r="B207" s="213">
        <v>10100501</v>
      </c>
      <c r="C207" s="212">
        <v>108</v>
      </c>
      <c r="D207" s="214">
        <v>43497</v>
      </c>
      <c r="E207" s="160" t="s">
        <v>383</v>
      </c>
      <c r="F207" s="160">
        <v>108102071</v>
      </c>
      <c r="G207" s="160">
        <v>0</v>
      </c>
      <c r="H207" s="214">
        <v>43493</v>
      </c>
      <c r="I207" s="160" t="s">
        <v>384</v>
      </c>
      <c r="J207" s="160" t="s">
        <v>9132</v>
      </c>
      <c r="K207" s="160">
        <f t="shared" si="3"/>
        <v>1</v>
      </c>
      <c r="L207" s="160" t="s">
        <v>101</v>
      </c>
      <c r="M207" s="211">
        <f>VLOOKUP(J207,'Depr Rates'!A:G,7,FALSE)</f>
        <v>3.7400000000000003E-2</v>
      </c>
    </row>
    <row r="208" spans="1:13" x14ac:dyDescent="0.25">
      <c r="A208" s="212" t="s">
        <v>102</v>
      </c>
      <c r="B208" s="213">
        <v>10100501</v>
      </c>
      <c r="C208" s="212">
        <v>108</v>
      </c>
      <c r="D208" s="214">
        <v>43497</v>
      </c>
      <c r="E208" s="160" t="s">
        <v>383</v>
      </c>
      <c r="F208" s="160">
        <v>108102071</v>
      </c>
      <c r="G208" s="160">
        <v>0</v>
      </c>
      <c r="H208" s="214">
        <v>43493</v>
      </c>
      <c r="I208" s="160" t="s">
        <v>384</v>
      </c>
      <c r="J208" s="160" t="s">
        <v>377</v>
      </c>
      <c r="K208" s="160">
        <f t="shared" si="3"/>
        <v>1</v>
      </c>
      <c r="L208" s="160" t="s">
        <v>101</v>
      </c>
      <c r="M208" s="211">
        <f>VLOOKUP(J208,'Depr Rates'!A:G,7,FALSE)</f>
        <v>1.77E-2</v>
      </c>
    </row>
    <row r="209" spans="1:13" x14ac:dyDescent="0.25">
      <c r="A209" s="212" t="s">
        <v>102</v>
      </c>
      <c r="B209" s="213">
        <v>10100501</v>
      </c>
      <c r="C209" s="212">
        <v>108</v>
      </c>
      <c r="D209" s="214">
        <v>43497</v>
      </c>
      <c r="E209" s="160" t="s">
        <v>383</v>
      </c>
      <c r="F209" s="160">
        <v>108102071</v>
      </c>
      <c r="G209" s="160">
        <v>0</v>
      </c>
      <c r="H209" s="214">
        <v>43493</v>
      </c>
      <c r="I209" s="160" t="s">
        <v>384</v>
      </c>
      <c r="J209" s="160" t="s">
        <v>9054</v>
      </c>
      <c r="K209" s="160">
        <f t="shared" si="3"/>
        <v>1</v>
      </c>
      <c r="L209" s="160" t="s">
        <v>101</v>
      </c>
      <c r="M209" s="211">
        <f>VLOOKUP(J209,'Depr Rates'!A:G,7,FALSE)</f>
        <v>3.1399999999999997E-2</v>
      </c>
    </row>
    <row r="210" spans="1:13" x14ac:dyDescent="0.25">
      <c r="A210" s="212" t="s">
        <v>102</v>
      </c>
      <c r="B210" s="213">
        <v>10100501</v>
      </c>
      <c r="C210" s="212">
        <v>108</v>
      </c>
      <c r="D210" s="214">
        <v>43497</v>
      </c>
      <c r="E210" s="160" t="s">
        <v>383</v>
      </c>
      <c r="F210" s="160">
        <v>108102071</v>
      </c>
      <c r="G210" s="160">
        <v>0</v>
      </c>
      <c r="H210" s="214">
        <v>43493</v>
      </c>
      <c r="I210" s="160" t="s">
        <v>384</v>
      </c>
      <c r="J210" s="160" t="s">
        <v>9132</v>
      </c>
      <c r="K210" s="160">
        <f t="shared" si="3"/>
        <v>1</v>
      </c>
      <c r="L210" s="160" t="s">
        <v>101</v>
      </c>
      <c r="M210" s="211">
        <f>VLOOKUP(J210,'Depr Rates'!A:G,7,FALSE)</f>
        <v>3.7400000000000003E-2</v>
      </c>
    </row>
    <row r="211" spans="1:13" x14ac:dyDescent="0.25">
      <c r="A211" s="212" t="s">
        <v>102</v>
      </c>
      <c r="B211" s="213">
        <v>10100501</v>
      </c>
      <c r="C211" s="212">
        <v>108</v>
      </c>
      <c r="D211" s="214">
        <v>43497</v>
      </c>
      <c r="E211" s="160" t="s">
        <v>383</v>
      </c>
      <c r="F211" s="160">
        <v>108102071</v>
      </c>
      <c r="G211" s="160">
        <v>0</v>
      </c>
      <c r="H211" s="214">
        <v>43493</v>
      </c>
      <c r="I211" s="160" t="s">
        <v>384</v>
      </c>
      <c r="J211" s="160" t="s">
        <v>9132</v>
      </c>
      <c r="K211" s="160">
        <f t="shared" si="3"/>
        <v>1</v>
      </c>
      <c r="L211" s="160" t="s">
        <v>101</v>
      </c>
      <c r="M211" s="211">
        <f>VLOOKUP(J211,'Depr Rates'!A:G,7,FALSE)</f>
        <v>3.7400000000000003E-2</v>
      </c>
    </row>
    <row r="212" spans="1:13" x14ac:dyDescent="0.25">
      <c r="A212" s="212" t="s">
        <v>102</v>
      </c>
      <c r="B212" s="213">
        <v>10100501</v>
      </c>
      <c r="C212" s="212">
        <v>108</v>
      </c>
      <c r="D212" s="214">
        <v>43497</v>
      </c>
      <c r="E212" s="160" t="s">
        <v>383</v>
      </c>
      <c r="F212" s="160">
        <v>108102071</v>
      </c>
      <c r="G212" s="160">
        <v>0</v>
      </c>
      <c r="H212" s="214">
        <v>43493</v>
      </c>
      <c r="I212" s="160" t="s">
        <v>384</v>
      </c>
      <c r="J212" s="160" t="s">
        <v>377</v>
      </c>
      <c r="K212" s="160">
        <f t="shared" si="3"/>
        <v>1</v>
      </c>
      <c r="L212" s="160" t="s">
        <v>101</v>
      </c>
      <c r="M212" s="211">
        <f>VLOOKUP(J212,'Depr Rates'!A:G,7,FALSE)</f>
        <v>1.77E-2</v>
      </c>
    </row>
    <row r="213" spans="1:13" x14ac:dyDescent="0.25">
      <c r="A213" s="212" t="s">
        <v>102</v>
      </c>
      <c r="B213" s="213">
        <v>10100501</v>
      </c>
      <c r="C213" s="212">
        <v>108</v>
      </c>
      <c r="D213" s="214">
        <v>43525</v>
      </c>
      <c r="E213" s="160" t="s">
        <v>383</v>
      </c>
      <c r="F213" s="160">
        <v>108102071</v>
      </c>
      <c r="G213" s="160">
        <v>0</v>
      </c>
      <c r="H213" s="214">
        <v>43493</v>
      </c>
      <c r="I213" s="160" t="s">
        <v>384</v>
      </c>
      <c r="J213" s="160" t="s">
        <v>9054</v>
      </c>
      <c r="K213" s="160">
        <f t="shared" si="3"/>
        <v>1</v>
      </c>
      <c r="L213" s="160" t="s">
        <v>101</v>
      </c>
      <c r="M213" s="211">
        <f>VLOOKUP(J213,'Depr Rates'!A:G,7,FALSE)</f>
        <v>3.1399999999999997E-2</v>
      </c>
    </row>
    <row r="214" spans="1:13" x14ac:dyDescent="0.25">
      <c r="A214" s="212" t="s">
        <v>102</v>
      </c>
      <c r="B214" s="213">
        <v>10100501</v>
      </c>
      <c r="C214" s="212">
        <v>108</v>
      </c>
      <c r="D214" s="214">
        <v>43525</v>
      </c>
      <c r="E214" s="160" t="s">
        <v>383</v>
      </c>
      <c r="F214" s="160">
        <v>108102071</v>
      </c>
      <c r="G214" s="160">
        <v>0</v>
      </c>
      <c r="H214" s="214">
        <v>43493</v>
      </c>
      <c r="I214" s="160" t="s">
        <v>384</v>
      </c>
      <c r="J214" s="160" t="s">
        <v>9132</v>
      </c>
      <c r="K214" s="160">
        <f t="shared" si="3"/>
        <v>1</v>
      </c>
      <c r="L214" s="160" t="s">
        <v>101</v>
      </c>
      <c r="M214" s="211">
        <f>VLOOKUP(J214,'Depr Rates'!A:G,7,FALSE)</f>
        <v>3.7400000000000003E-2</v>
      </c>
    </row>
    <row r="215" spans="1:13" x14ac:dyDescent="0.25">
      <c r="A215" s="212" t="s">
        <v>102</v>
      </c>
      <c r="B215" s="213">
        <v>10100501</v>
      </c>
      <c r="C215" s="212">
        <v>108</v>
      </c>
      <c r="D215" s="214">
        <v>43525</v>
      </c>
      <c r="E215" s="160" t="s">
        <v>383</v>
      </c>
      <c r="F215" s="160">
        <v>108102071</v>
      </c>
      <c r="G215" s="160">
        <v>0</v>
      </c>
      <c r="H215" s="214">
        <v>43493</v>
      </c>
      <c r="I215" s="160" t="s">
        <v>384</v>
      </c>
      <c r="J215" s="160" t="s">
        <v>9132</v>
      </c>
      <c r="K215" s="160">
        <f t="shared" si="3"/>
        <v>1</v>
      </c>
      <c r="L215" s="160" t="s">
        <v>101</v>
      </c>
      <c r="M215" s="211">
        <f>VLOOKUP(J215,'Depr Rates'!A:G,7,FALSE)</f>
        <v>3.7400000000000003E-2</v>
      </c>
    </row>
    <row r="216" spans="1:13" x14ac:dyDescent="0.25">
      <c r="A216" s="212" t="s">
        <v>102</v>
      </c>
      <c r="B216" s="213">
        <v>10100501</v>
      </c>
      <c r="C216" s="212">
        <v>108</v>
      </c>
      <c r="D216" s="214">
        <v>43525</v>
      </c>
      <c r="E216" s="160" t="s">
        <v>383</v>
      </c>
      <c r="F216" s="160">
        <v>108102071</v>
      </c>
      <c r="G216" s="160">
        <v>0</v>
      </c>
      <c r="H216" s="214">
        <v>43493</v>
      </c>
      <c r="I216" s="160" t="s">
        <v>384</v>
      </c>
      <c r="J216" s="160" t="s">
        <v>377</v>
      </c>
      <c r="K216" s="160">
        <f t="shared" si="3"/>
        <v>1</v>
      </c>
      <c r="L216" s="160" t="s">
        <v>101</v>
      </c>
      <c r="M216" s="211">
        <f>VLOOKUP(J216,'Depr Rates'!A:G,7,FALSE)</f>
        <v>1.77E-2</v>
      </c>
    </row>
    <row r="217" spans="1:13" x14ac:dyDescent="0.25">
      <c r="A217" s="212" t="s">
        <v>102</v>
      </c>
      <c r="B217" s="213">
        <v>10100501</v>
      </c>
      <c r="C217" s="212">
        <v>108</v>
      </c>
      <c r="D217" s="214">
        <v>43525</v>
      </c>
      <c r="E217" s="160" t="s">
        <v>383</v>
      </c>
      <c r="F217" s="160">
        <v>108102071</v>
      </c>
      <c r="G217" s="160">
        <v>0</v>
      </c>
      <c r="H217" s="214">
        <v>43493</v>
      </c>
      <c r="I217" s="160" t="s">
        <v>384</v>
      </c>
      <c r="J217" s="160" t="s">
        <v>9054</v>
      </c>
      <c r="K217" s="160">
        <f t="shared" si="3"/>
        <v>1</v>
      </c>
      <c r="L217" s="160" t="s">
        <v>101</v>
      </c>
      <c r="M217" s="211">
        <f>VLOOKUP(J217,'Depr Rates'!A:G,7,FALSE)</f>
        <v>3.1399999999999997E-2</v>
      </c>
    </row>
    <row r="218" spans="1:13" x14ac:dyDescent="0.25">
      <c r="A218" s="212" t="s">
        <v>102</v>
      </c>
      <c r="B218" s="213">
        <v>10100501</v>
      </c>
      <c r="C218" s="212">
        <v>108</v>
      </c>
      <c r="D218" s="214">
        <v>43525</v>
      </c>
      <c r="E218" s="160" t="s">
        <v>383</v>
      </c>
      <c r="F218" s="160">
        <v>108102071</v>
      </c>
      <c r="G218" s="160">
        <v>0</v>
      </c>
      <c r="H218" s="214">
        <v>43493</v>
      </c>
      <c r="I218" s="160" t="s">
        <v>384</v>
      </c>
      <c r="J218" s="160" t="s">
        <v>9132</v>
      </c>
      <c r="K218" s="160">
        <f t="shared" si="3"/>
        <v>1</v>
      </c>
      <c r="L218" s="160" t="s">
        <v>101</v>
      </c>
      <c r="M218" s="211">
        <f>VLOOKUP(J218,'Depr Rates'!A:G,7,FALSE)</f>
        <v>3.7400000000000003E-2</v>
      </c>
    </row>
    <row r="219" spans="1:13" x14ac:dyDescent="0.25">
      <c r="A219" s="212" t="s">
        <v>102</v>
      </c>
      <c r="B219" s="213">
        <v>10100501</v>
      </c>
      <c r="C219" s="212">
        <v>108</v>
      </c>
      <c r="D219" s="214">
        <v>43525</v>
      </c>
      <c r="E219" s="160" t="s">
        <v>383</v>
      </c>
      <c r="F219" s="160">
        <v>108102071</v>
      </c>
      <c r="G219" s="160">
        <v>0</v>
      </c>
      <c r="H219" s="214">
        <v>43493</v>
      </c>
      <c r="I219" s="160" t="s">
        <v>384</v>
      </c>
      <c r="J219" s="160" t="s">
        <v>9132</v>
      </c>
      <c r="K219" s="160">
        <f t="shared" si="3"/>
        <v>1</v>
      </c>
      <c r="L219" s="160" t="s">
        <v>101</v>
      </c>
      <c r="M219" s="211">
        <f>VLOOKUP(J219,'Depr Rates'!A:G,7,FALSE)</f>
        <v>3.7400000000000003E-2</v>
      </c>
    </row>
    <row r="220" spans="1:13" x14ac:dyDescent="0.25">
      <c r="A220" s="212" t="s">
        <v>102</v>
      </c>
      <c r="B220" s="213">
        <v>10100501</v>
      </c>
      <c r="C220" s="212">
        <v>108</v>
      </c>
      <c r="D220" s="214">
        <v>43525</v>
      </c>
      <c r="E220" s="160" t="s">
        <v>383</v>
      </c>
      <c r="F220" s="160">
        <v>108102071</v>
      </c>
      <c r="G220" s="160">
        <v>0</v>
      </c>
      <c r="H220" s="214">
        <v>43493</v>
      </c>
      <c r="I220" s="160" t="s">
        <v>384</v>
      </c>
      <c r="J220" s="160" t="s">
        <v>377</v>
      </c>
      <c r="K220" s="160">
        <f t="shared" si="3"/>
        <v>1</v>
      </c>
      <c r="L220" s="160" t="s">
        <v>101</v>
      </c>
      <c r="M220" s="211">
        <f>VLOOKUP(J220,'Depr Rates'!A:G,7,FALSE)</f>
        <v>1.77E-2</v>
      </c>
    </row>
    <row r="221" spans="1:13" x14ac:dyDescent="0.25">
      <c r="A221" s="212" t="s">
        <v>102</v>
      </c>
      <c r="B221" s="213">
        <v>10100501</v>
      </c>
      <c r="C221" s="212">
        <v>108</v>
      </c>
      <c r="D221" s="214">
        <v>43525</v>
      </c>
      <c r="E221" s="160" t="s">
        <v>383</v>
      </c>
      <c r="F221" s="160">
        <v>108102071</v>
      </c>
      <c r="G221" s="160">
        <v>0</v>
      </c>
      <c r="H221" s="214">
        <v>43493</v>
      </c>
      <c r="I221" s="160" t="s">
        <v>384</v>
      </c>
      <c r="J221" s="160" t="s">
        <v>9054</v>
      </c>
      <c r="K221" s="160">
        <f t="shared" si="3"/>
        <v>1</v>
      </c>
      <c r="L221" s="160" t="s">
        <v>101</v>
      </c>
      <c r="M221" s="211">
        <f>VLOOKUP(J221,'Depr Rates'!A:G,7,FALSE)</f>
        <v>3.1399999999999997E-2</v>
      </c>
    </row>
    <row r="222" spans="1:13" x14ac:dyDescent="0.25">
      <c r="A222" s="212" t="s">
        <v>102</v>
      </c>
      <c r="B222" s="213">
        <v>10100501</v>
      </c>
      <c r="C222" s="212">
        <v>108</v>
      </c>
      <c r="D222" s="214">
        <v>43525</v>
      </c>
      <c r="E222" s="160" t="s">
        <v>383</v>
      </c>
      <c r="F222" s="160">
        <v>108102071</v>
      </c>
      <c r="G222" s="160">
        <v>0</v>
      </c>
      <c r="H222" s="214">
        <v>43493</v>
      </c>
      <c r="I222" s="160" t="s">
        <v>384</v>
      </c>
      <c r="J222" s="160" t="s">
        <v>9132</v>
      </c>
      <c r="K222" s="160">
        <f t="shared" si="3"/>
        <v>1</v>
      </c>
      <c r="L222" s="160" t="s">
        <v>101</v>
      </c>
      <c r="M222" s="211">
        <f>VLOOKUP(J222,'Depr Rates'!A:G,7,FALSE)</f>
        <v>3.7400000000000003E-2</v>
      </c>
    </row>
    <row r="223" spans="1:13" x14ac:dyDescent="0.25">
      <c r="A223" s="212" t="s">
        <v>102</v>
      </c>
      <c r="B223" s="213">
        <v>10100501</v>
      </c>
      <c r="C223" s="212">
        <v>108</v>
      </c>
      <c r="D223" s="214">
        <v>43525</v>
      </c>
      <c r="E223" s="160" t="s">
        <v>383</v>
      </c>
      <c r="F223" s="160">
        <v>108102071</v>
      </c>
      <c r="G223" s="160">
        <v>0</v>
      </c>
      <c r="H223" s="214">
        <v>43493</v>
      </c>
      <c r="I223" s="160" t="s">
        <v>384</v>
      </c>
      <c r="J223" s="160" t="s">
        <v>9132</v>
      </c>
      <c r="K223" s="160">
        <f t="shared" si="3"/>
        <v>1</v>
      </c>
      <c r="L223" s="160" t="s">
        <v>101</v>
      </c>
      <c r="M223" s="211">
        <f>VLOOKUP(J223,'Depr Rates'!A:G,7,FALSE)</f>
        <v>3.7400000000000003E-2</v>
      </c>
    </row>
    <row r="224" spans="1:13" x14ac:dyDescent="0.25">
      <c r="A224" s="212" t="s">
        <v>102</v>
      </c>
      <c r="B224" s="213">
        <v>10100501</v>
      </c>
      <c r="C224" s="212">
        <v>108</v>
      </c>
      <c r="D224" s="214">
        <v>43525</v>
      </c>
      <c r="E224" s="160" t="s">
        <v>383</v>
      </c>
      <c r="F224" s="160">
        <v>108102071</v>
      </c>
      <c r="G224" s="160">
        <v>0</v>
      </c>
      <c r="H224" s="214">
        <v>43493</v>
      </c>
      <c r="I224" s="160" t="s">
        <v>384</v>
      </c>
      <c r="J224" s="160" t="s">
        <v>377</v>
      </c>
      <c r="K224" s="160">
        <f t="shared" si="3"/>
        <v>1</v>
      </c>
      <c r="L224" s="160" t="s">
        <v>101</v>
      </c>
      <c r="M224" s="211">
        <f>VLOOKUP(J224,'Depr Rates'!A:G,7,FALSE)</f>
        <v>1.77E-2</v>
      </c>
    </row>
    <row r="225" spans="1:13" x14ac:dyDescent="0.25">
      <c r="A225" s="212" t="s">
        <v>102</v>
      </c>
      <c r="B225" s="213">
        <v>10100501</v>
      </c>
      <c r="C225" s="212">
        <v>108</v>
      </c>
      <c r="D225" s="214">
        <v>43466</v>
      </c>
      <c r="E225" s="160" t="s">
        <v>381</v>
      </c>
      <c r="F225" s="160">
        <v>108102414</v>
      </c>
      <c r="G225" s="160">
        <v>-333.28</v>
      </c>
      <c r="H225" s="214">
        <v>43475</v>
      </c>
      <c r="I225" s="160" t="s">
        <v>411</v>
      </c>
      <c r="J225" s="160" t="s">
        <v>9054</v>
      </c>
      <c r="K225" s="160">
        <f t="shared" si="3"/>
        <v>1</v>
      </c>
      <c r="L225" s="160" t="s">
        <v>101</v>
      </c>
      <c r="M225" s="211">
        <f>VLOOKUP(J225,'Depr Rates'!A:G,7,FALSE)</f>
        <v>3.1399999999999997E-2</v>
      </c>
    </row>
    <row r="226" spans="1:13" x14ac:dyDescent="0.25">
      <c r="A226" s="212" t="s">
        <v>102</v>
      </c>
      <c r="B226" s="213">
        <v>10100501</v>
      </c>
      <c r="C226" s="212">
        <v>108</v>
      </c>
      <c r="D226" s="214">
        <v>43466</v>
      </c>
      <c r="E226" s="160" t="s">
        <v>381</v>
      </c>
      <c r="F226" s="160">
        <v>108102414</v>
      </c>
      <c r="G226" s="160">
        <v>-951.6</v>
      </c>
      <c r="H226" s="214">
        <v>43475</v>
      </c>
      <c r="I226" s="160" t="s">
        <v>411</v>
      </c>
      <c r="J226" s="160" t="s">
        <v>9132</v>
      </c>
      <c r="K226" s="160">
        <f t="shared" si="3"/>
        <v>1</v>
      </c>
      <c r="L226" s="160" t="s">
        <v>101</v>
      </c>
      <c r="M226" s="211">
        <f>VLOOKUP(J226,'Depr Rates'!A:G,7,FALSE)</f>
        <v>3.7400000000000003E-2</v>
      </c>
    </row>
    <row r="227" spans="1:13" x14ac:dyDescent="0.25">
      <c r="A227" s="212" t="s">
        <v>102</v>
      </c>
      <c r="B227" s="213">
        <v>10100501</v>
      </c>
      <c r="C227" s="212">
        <v>108</v>
      </c>
      <c r="D227" s="214">
        <v>43466</v>
      </c>
      <c r="E227" s="160" t="s">
        <v>383</v>
      </c>
      <c r="F227" s="160">
        <v>108102414</v>
      </c>
      <c r="G227" s="160">
        <v>0</v>
      </c>
      <c r="H227" s="214">
        <v>43475</v>
      </c>
      <c r="I227" s="160" t="s">
        <v>411</v>
      </c>
      <c r="J227" s="160" t="s">
        <v>9054</v>
      </c>
      <c r="K227" s="160">
        <f t="shared" si="3"/>
        <v>1</v>
      </c>
      <c r="L227" s="160" t="s">
        <v>101</v>
      </c>
      <c r="M227" s="211">
        <f>VLOOKUP(J227,'Depr Rates'!A:G,7,FALSE)</f>
        <v>3.1399999999999997E-2</v>
      </c>
    </row>
    <row r="228" spans="1:13" x14ac:dyDescent="0.25">
      <c r="A228" s="212" t="s">
        <v>102</v>
      </c>
      <c r="B228" s="213">
        <v>10100501</v>
      </c>
      <c r="C228" s="212">
        <v>108</v>
      </c>
      <c r="D228" s="214">
        <v>43466</v>
      </c>
      <c r="E228" s="160" t="s">
        <v>383</v>
      </c>
      <c r="F228" s="160">
        <v>108102414</v>
      </c>
      <c r="G228" s="160">
        <v>0</v>
      </c>
      <c r="H228" s="214">
        <v>43475</v>
      </c>
      <c r="I228" s="160" t="s">
        <v>411</v>
      </c>
      <c r="J228" s="160" t="s">
        <v>9132</v>
      </c>
      <c r="K228" s="160">
        <f t="shared" si="3"/>
        <v>1</v>
      </c>
      <c r="L228" s="160" t="s">
        <v>101</v>
      </c>
      <c r="M228" s="211">
        <f>VLOOKUP(J228,'Depr Rates'!A:G,7,FALSE)</f>
        <v>3.7400000000000003E-2</v>
      </c>
    </row>
    <row r="229" spans="1:13" x14ac:dyDescent="0.25">
      <c r="A229" s="212" t="s">
        <v>102</v>
      </c>
      <c r="B229" s="213">
        <v>10100501</v>
      </c>
      <c r="C229" s="212">
        <v>108</v>
      </c>
      <c r="D229" s="214">
        <v>43497</v>
      </c>
      <c r="E229" s="160" t="s">
        <v>383</v>
      </c>
      <c r="F229" s="160">
        <v>108102414</v>
      </c>
      <c r="G229" s="160">
        <v>0</v>
      </c>
      <c r="H229" s="214">
        <v>43475</v>
      </c>
      <c r="I229" s="160" t="s">
        <v>384</v>
      </c>
      <c r="J229" s="160" t="s">
        <v>9054</v>
      </c>
      <c r="K229" s="160">
        <f t="shared" si="3"/>
        <v>1</v>
      </c>
      <c r="L229" s="160" t="s">
        <v>101</v>
      </c>
      <c r="M229" s="211">
        <f>VLOOKUP(J229,'Depr Rates'!A:G,7,FALSE)</f>
        <v>3.1399999999999997E-2</v>
      </c>
    </row>
    <row r="230" spans="1:13" x14ac:dyDescent="0.25">
      <c r="A230" s="212" t="s">
        <v>102</v>
      </c>
      <c r="B230" s="213">
        <v>10100501</v>
      </c>
      <c r="C230" s="212">
        <v>108</v>
      </c>
      <c r="D230" s="214">
        <v>43497</v>
      </c>
      <c r="E230" s="160" t="s">
        <v>383</v>
      </c>
      <c r="F230" s="160">
        <v>108102414</v>
      </c>
      <c r="G230" s="160">
        <v>0</v>
      </c>
      <c r="H230" s="214">
        <v>43475</v>
      </c>
      <c r="I230" s="160" t="s">
        <v>384</v>
      </c>
      <c r="J230" s="160" t="s">
        <v>9132</v>
      </c>
      <c r="K230" s="160">
        <f t="shared" si="3"/>
        <v>1</v>
      </c>
      <c r="L230" s="160" t="s">
        <v>101</v>
      </c>
      <c r="M230" s="211">
        <f>VLOOKUP(J230,'Depr Rates'!A:G,7,FALSE)</f>
        <v>3.7400000000000003E-2</v>
      </c>
    </row>
    <row r="231" spans="1:13" x14ac:dyDescent="0.25">
      <c r="A231" s="212" t="s">
        <v>102</v>
      </c>
      <c r="B231" s="213">
        <v>10100501</v>
      </c>
      <c r="C231" s="212">
        <v>108</v>
      </c>
      <c r="D231" s="214">
        <v>43497</v>
      </c>
      <c r="E231" s="160" t="s">
        <v>383</v>
      </c>
      <c r="F231" s="160">
        <v>108102414</v>
      </c>
      <c r="G231" s="160">
        <v>0</v>
      </c>
      <c r="H231" s="214">
        <v>43475</v>
      </c>
      <c r="I231" s="160" t="s">
        <v>384</v>
      </c>
      <c r="J231" s="160" t="s">
        <v>9054</v>
      </c>
      <c r="K231" s="160">
        <f t="shared" si="3"/>
        <v>1</v>
      </c>
      <c r="L231" s="160" t="s">
        <v>101</v>
      </c>
      <c r="M231" s="211">
        <f>VLOOKUP(J231,'Depr Rates'!A:G,7,FALSE)</f>
        <v>3.1399999999999997E-2</v>
      </c>
    </row>
    <row r="232" spans="1:13" x14ac:dyDescent="0.25">
      <c r="A232" s="212" t="s">
        <v>102</v>
      </c>
      <c r="B232" s="213">
        <v>10100501</v>
      </c>
      <c r="C232" s="212">
        <v>108</v>
      </c>
      <c r="D232" s="214">
        <v>43497</v>
      </c>
      <c r="E232" s="160" t="s">
        <v>383</v>
      </c>
      <c r="F232" s="160">
        <v>108102414</v>
      </c>
      <c r="G232" s="160">
        <v>0</v>
      </c>
      <c r="H232" s="214">
        <v>43475</v>
      </c>
      <c r="I232" s="160" t="s">
        <v>384</v>
      </c>
      <c r="J232" s="160" t="s">
        <v>9132</v>
      </c>
      <c r="K232" s="160">
        <f t="shared" si="3"/>
        <v>1</v>
      </c>
      <c r="L232" s="160" t="s">
        <v>101</v>
      </c>
      <c r="M232" s="211">
        <f>VLOOKUP(J232,'Depr Rates'!A:G,7,FALSE)</f>
        <v>3.7400000000000003E-2</v>
      </c>
    </row>
    <row r="233" spans="1:13" x14ac:dyDescent="0.25">
      <c r="A233" s="212" t="s">
        <v>102</v>
      </c>
      <c r="B233" s="213">
        <v>10100501</v>
      </c>
      <c r="C233" s="212">
        <v>108</v>
      </c>
      <c r="D233" s="214">
        <v>43466</v>
      </c>
      <c r="E233" s="160" t="s">
        <v>381</v>
      </c>
      <c r="F233" s="160">
        <v>108102516</v>
      </c>
      <c r="G233" s="215">
        <v>-5659.98</v>
      </c>
      <c r="H233" s="214">
        <v>43481</v>
      </c>
      <c r="I233" s="160" t="s">
        <v>455</v>
      </c>
      <c r="J233" s="160" t="s">
        <v>377</v>
      </c>
      <c r="K233" s="160">
        <f t="shared" si="3"/>
        <v>1</v>
      </c>
      <c r="L233" s="160" t="s">
        <v>101</v>
      </c>
      <c r="M233" s="211">
        <f>VLOOKUP(J233,'Depr Rates'!A:G,7,FALSE)</f>
        <v>1.77E-2</v>
      </c>
    </row>
    <row r="234" spans="1:13" x14ac:dyDescent="0.25">
      <c r="A234" s="212" t="s">
        <v>102</v>
      </c>
      <c r="B234" s="213">
        <v>10100501</v>
      </c>
      <c r="C234" s="212">
        <v>108</v>
      </c>
      <c r="D234" s="214">
        <v>43466</v>
      </c>
      <c r="E234" s="160" t="s">
        <v>381</v>
      </c>
      <c r="F234" s="160">
        <v>108102516</v>
      </c>
      <c r="G234" s="160">
        <v>-875.13</v>
      </c>
      <c r="H234" s="214">
        <v>43481</v>
      </c>
      <c r="I234" s="160" t="s">
        <v>455</v>
      </c>
      <c r="J234" s="160" t="s">
        <v>377</v>
      </c>
      <c r="K234" s="160">
        <f t="shared" si="3"/>
        <v>1</v>
      </c>
      <c r="L234" s="160" t="s">
        <v>101</v>
      </c>
      <c r="M234" s="211">
        <f>VLOOKUP(J234,'Depr Rates'!A:G,7,FALSE)</f>
        <v>1.77E-2</v>
      </c>
    </row>
    <row r="235" spans="1:13" x14ac:dyDescent="0.25">
      <c r="A235" s="212" t="s">
        <v>102</v>
      </c>
      <c r="B235" s="213">
        <v>10100501</v>
      </c>
      <c r="C235" s="212">
        <v>108</v>
      </c>
      <c r="D235" s="214">
        <v>43466</v>
      </c>
      <c r="E235" s="160" t="s">
        <v>381</v>
      </c>
      <c r="F235" s="160">
        <v>108102516</v>
      </c>
      <c r="G235" s="160">
        <v>-875.13</v>
      </c>
      <c r="H235" s="214">
        <v>43481</v>
      </c>
      <c r="I235" s="160" t="s">
        <v>455</v>
      </c>
      <c r="J235" s="160" t="s">
        <v>377</v>
      </c>
      <c r="K235" s="160">
        <f t="shared" si="3"/>
        <v>1</v>
      </c>
      <c r="L235" s="160" t="s">
        <v>101</v>
      </c>
      <c r="M235" s="211">
        <f>VLOOKUP(J235,'Depr Rates'!A:G,7,FALSE)</f>
        <v>1.77E-2</v>
      </c>
    </row>
    <row r="236" spans="1:13" x14ac:dyDescent="0.25">
      <c r="A236" s="212" t="s">
        <v>102</v>
      </c>
      <c r="B236" s="213">
        <v>10100501</v>
      </c>
      <c r="C236" s="212">
        <v>108</v>
      </c>
      <c r="D236" s="214">
        <v>43466</v>
      </c>
      <c r="E236" s="160" t="s">
        <v>381</v>
      </c>
      <c r="F236" s="160">
        <v>108102516</v>
      </c>
      <c r="G236" s="215">
        <v>-27748.5</v>
      </c>
      <c r="H236" s="214">
        <v>43481</v>
      </c>
      <c r="I236" s="160" t="s">
        <v>455</v>
      </c>
      <c r="J236" s="160" t="s">
        <v>376</v>
      </c>
      <c r="K236" s="160">
        <f t="shared" si="3"/>
        <v>1</v>
      </c>
      <c r="L236" s="160" t="s">
        <v>101</v>
      </c>
      <c r="M236" s="211">
        <f>VLOOKUP(J236,'Depr Rates'!A:G,7,FALSE)</f>
        <v>3.9300000000000002E-2</v>
      </c>
    </row>
    <row r="237" spans="1:13" x14ac:dyDescent="0.25">
      <c r="A237" s="212" t="s">
        <v>102</v>
      </c>
      <c r="B237" s="213">
        <v>10100501</v>
      </c>
      <c r="C237" s="212">
        <v>108</v>
      </c>
      <c r="D237" s="214">
        <v>43466</v>
      </c>
      <c r="E237" s="160" t="s">
        <v>381</v>
      </c>
      <c r="F237" s="160">
        <v>108102516</v>
      </c>
      <c r="G237" s="215">
        <v>-15933.64</v>
      </c>
      <c r="H237" s="214">
        <v>43481</v>
      </c>
      <c r="I237" s="160" t="s">
        <v>455</v>
      </c>
      <c r="J237" s="160" t="s">
        <v>376</v>
      </c>
      <c r="K237" s="160">
        <f t="shared" si="3"/>
        <v>1</v>
      </c>
      <c r="L237" s="160" t="s">
        <v>101</v>
      </c>
      <c r="M237" s="211">
        <f>VLOOKUP(J237,'Depr Rates'!A:G,7,FALSE)</f>
        <v>3.9300000000000002E-2</v>
      </c>
    </row>
    <row r="238" spans="1:13" x14ac:dyDescent="0.25">
      <c r="A238" s="212" t="s">
        <v>102</v>
      </c>
      <c r="B238" s="213">
        <v>10100501</v>
      </c>
      <c r="C238" s="212">
        <v>108</v>
      </c>
      <c r="D238" s="214">
        <v>43466</v>
      </c>
      <c r="E238" s="160" t="s">
        <v>381</v>
      </c>
      <c r="F238" s="160">
        <v>108102516</v>
      </c>
      <c r="G238" s="160">
        <v>-443.16</v>
      </c>
      <c r="H238" s="214">
        <v>43481</v>
      </c>
      <c r="I238" s="160" t="s">
        <v>455</v>
      </c>
      <c r="J238" s="160" t="s">
        <v>377</v>
      </c>
      <c r="K238" s="160">
        <f t="shared" si="3"/>
        <v>1</v>
      </c>
      <c r="L238" s="160" t="s">
        <v>101</v>
      </c>
      <c r="M238" s="211">
        <f>VLOOKUP(J238,'Depr Rates'!A:G,7,FALSE)</f>
        <v>1.77E-2</v>
      </c>
    </row>
    <row r="239" spans="1:13" x14ac:dyDescent="0.25">
      <c r="A239" s="212" t="s">
        <v>102</v>
      </c>
      <c r="B239" s="213">
        <v>10100501</v>
      </c>
      <c r="C239" s="212">
        <v>108</v>
      </c>
      <c r="D239" s="214">
        <v>43466</v>
      </c>
      <c r="E239" s="160" t="s">
        <v>381</v>
      </c>
      <c r="F239" s="160">
        <v>108102516</v>
      </c>
      <c r="G239" s="215">
        <v>-44534.1</v>
      </c>
      <c r="H239" s="214">
        <v>43481</v>
      </c>
      <c r="I239" s="160" t="s">
        <v>455</v>
      </c>
      <c r="J239" s="160" t="s">
        <v>376</v>
      </c>
      <c r="K239" s="160">
        <f t="shared" si="3"/>
        <v>1</v>
      </c>
      <c r="L239" s="160" t="s">
        <v>101</v>
      </c>
      <c r="M239" s="211">
        <f>VLOOKUP(J239,'Depr Rates'!A:G,7,FALSE)</f>
        <v>3.9300000000000002E-2</v>
      </c>
    </row>
    <row r="240" spans="1:13" x14ac:dyDescent="0.25">
      <c r="A240" s="212" t="s">
        <v>102</v>
      </c>
      <c r="B240" s="213">
        <v>10100501</v>
      </c>
      <c r="C240" s="212">
        <v>108</v>
      </c>
      <c r="D240" s="214">
        <v>43466</v>
      </c>
      <c r="E240" s="160" t="s">
        <v>381</v>
      </c>
      <c r="F240" s="160">
        <v>108102516</v>
      </c>
      <c r="G240" s="215">
        <v>-15972.35</v>
      </c>
      <c r="H240" s="214">
        <v>43481</v>
      </c>
      <c r="I240" s="160" t="s">
        <v>455</v>
      </c>
      <c r="J240" s="160" t="s">
        <v>9132</v>
      </c>
      <c r="K240" s="160">
        <f t="shared" si="3"/>
        <v>1</v>
      </c>
      <c r="L240" s="160" t="s">
        <v>101</v>
      </c>
      <c r="M240" s="211">
        <f>VLOOKUP(J240,'Depr Rates'!A:G,7,FALSE)</f>
        <v>3.7400000000000003E-2</v>
      </c>
    </row>
    <row r="241" spans="1:13" x14ac:dyDescent="0.25">
      <c r="A241" s="212" t="s">
        <v>102</v>
      </c>
      <c r="B241" s="213">
        <v>10100501</v>
      </c>
      <c r="C241" s="212">
        <v>108</v>
      </c>
      <c r="D241" s="214">
        <v>43466</v>
      </c>
      <c r="E241" s="160" t="s">
        <v>381</v>
      </c>
      <c r="F241" s="160">
        <v>108102516</v>
      </c>
      <c r="G241" s="215">
        <v>-5953.2</v>
      </c>
      <c r="H241" s="214">
        <v>43481</v>
      </c>
      <c r="I241" s="160" t="s">
        <v>455</v>
      </c>
      <c r="J241" s="160" t="s">
        <v>376</v>
      </c>
      <c r="K241" s="160">
        <f t="shared" si="3"/>
        <v>1</v>
      </c>
      <c r="L241" s="160" t="s">
        <v>101</v>
      </c>
      <c r="M241" s="211">
        <f>VLOOKUP(J241,'Depr Rates'!A:G,7,FALSE)</f>
        <v>3.9300000000000002E-2</v>
      </c>
    </row>
    <row r="242" spans="1:13" x14ac:dyDescent="0.25">
      <c r="A242" s="212" t="s">
        <v>102</v>
      </c>
      <c r="B242" s="213">
        <v>10100501</v>
      </c>
      <c r="C242" s="212">
        <v>108</v>
      </c>
      <c r="D242" s="214">
        <v>43466</v>
      </c>
      <c r="E242" s="160" t="s">
        <v>381</v>
      </c>
      <c r="F242" s="160">
        <v>108102516</v>
      </c>
      <c r="G242" s="215">
        <v>-8966.1</v>
      </c>
      <c r="H242" s="214">
        <v>43481</v>
      </c>
      <c r="I242" s="160" t="s">
        <v>455</v>
      </c>
      <c r="J242" s="160" t="s">
        <v>376</v>
      </c>
      <c r="K242" s="160">
        <f t="shared" si="3"/>
        <v>1</v>
      </c>
      <c r="L242" s="160" t="s">
        <v>101</v>
      </c>
      <c r="M242" s="211">
        <f>VLOOKUP(J242,'Depr Rates'!A:G,7,FALSE)</f>
        <v>3.9300000000000002E-2</v>
      </c>
    </row>
    <row r="243" spans="1:13" x14ac:dyDescent="0.25">
      <c r="A243" s="212" t="s">
        <v>102</v>
      </c>
      <c r="B243" s="213">
        <v>10100501</v>
      </c>
      <c r="C243" s="212">
        <v>108</v>
      </c>
      <c r="D243" s="214">
        <v>43466</v>
      </c>
      <c r="E243" s="160" t="s">
        <v>381</v>
      </c>
      <c r="F243" s="160">
        <v>108102516</v>
      </c>
      <c r="G243" s="215">
        <v>-16478.7</v>
      </c>
      <c r="H243" s="214">
        <v>43481</v>
      </c>
      <c r="I243" s="160" t="s">
        <v>455</v>
      </c>
      <c r="J243" s="160" t="s">
        <v>377</v>
      </c>
      <c r="K243" s="160">
        <f t="shared" si="3"/>
        <v>1</v>
      </c>
      <c r="L243" s="160" t="s">
        <v>101</v>
      </c>
      <c r="M243" s="211">
        <f>VLOOKUP(J243,'Depr Rates'!A:G,7,FALSE)</f>
        <v>1.77E-2</v>
      </c>
    </row>
    <row r="244" spans="1:13" x14ac:dyDescent="0.25">
      <c r="A244" s="212" t="s">
        <v>102</v>
      </c>
      <c r="B244" s="213">
        <v>10100501</v>
      </c>
      <c r="C244" s="212">
        <v>108</v>
      </c>
      <c r="D244" s="214">
        <v>43466</v>
      </c>
      <c r="E244" s="160" t="s">
        <v>383</v>
      </c>
      <c r="F244" s="160">
        <v>108102516</v>
      </c>
      <c r="G244" s="160">
        <v>0</v>
      </c>
      <c r="H244" s="214">
        <v>43481</v>
      </c>
      <c r="I244" s="160" t="s">
        <v>455</v>
      </c>
      <c r="J244" s="160" t="s">
        <v>9132</v>
      </c>
      <c r="K244" s="160">
        <f t="shared" si="3"/>
        <v>1</v>
      </c>
      <c r="L244" s="160" t="s">
        <v>101</v>
      </c>
      <c r="M244" s="211">
        <f>VLOOKUP(J244,'Depr Rates'!A:G,7,FALSE)</f>
        <v>3.7400000000000003E-2</v>
      </c>
    </row>
    <row r="245" spans="1:13" x14ac:dyDescent="0.25">
      <c r="A245" s="212" t="s">
        <v>102</v>
      </c>
      <c r="B245" s="213">
        <v>10100501</v>
      </c>
      <c r="C245" s="212">
        <v>108</v>
      </c>
      <c r="D245" s="214">
        <v>43466</v>
      </c>
      <c r="E245" s="160" t="s">
        <v>383</v>
      </c>
      <c r="F245" s="160">
        <v>108102516</v>
      </c>
      <c r="G245" s="160">
        <v>0</v>
      </c>
      <c r="H245" s="214">
        <v>43481</v>
      </c>
      <c r="I245" s="160" t="s">
        <v>455</v>
      </c>
      <c r="J245" s="160" t="s">
        <v>377</v>
      </c>
      <c r="K245" s="160">
        <f t="shared" si="3"/>
        <v>1</v>
      </c>
      <c r="L245" s="160" t="s">
        <v>101</v>
      </c>
      <c r="M245" s="211">
        <f>VLOOKUP(J245,'Depr Rates'!A:G,7,FALSE)</f>
        <v>1.77E-2</v>
      </c>
    </row>
    <row r="246" spans="1:13" x14ac:dyDescent="0.25">
      <c r="A246" s="212" t="s">
        <v>102</v>
      </c>
      <c r="B246" s="213">
        <v>10100501</v>
      </c>
      <c r="C246" s="212">
        <v>108</v>
      </c>
      <c r="D246" s="214">
        <v>43466</v>
      </c>
      <c r="E246" s="160" t="s">
        <v>383</v>
      </c>
      <c r="F246" s="160">
        <v>108102516</v>
      </c>
      <c r="G246" s="160">
        <v>0</v>
      </c>
      <c r="H246" s="214">
        <v>43481</v>
      </c>
      <c r="I246" s="160" t="s">
        <v>455</v>
      </c>
      <c r="J246" s="160" t="s">
        <v>377</v>
      </c>
      <c r="K246" s="160">
        <f t="shared" si="3"/>
        <v>1</v>
      </c>
      <c r="L246" s="160" t="s">
        <v>101</v>
      </c>
      <c r="M246" s="211">
        <f>VLOOKUP(J246,'Depr Rates'!A:G,7,FALSE)</f>
        <v>1.77E-2</v>
      </c>
    </row>
    <row r="247" spans="1:13" x14ac:dyDescent="0.25">
      <c r="A247" s="212" t="s">
        <v>102</v>
      </c>
      <c r="B247" s="213">
        <v>10100501</v>
      </c>
      <c r="C247" s="212">
        <v>108</v>
      </c>
      <c r="D247" s="214">
        <v>43466</v>
      </c>
      <c r="E247" s="160" t="s">
        <v>383</v>
      </c>
      <c r="F247" s="160">
        <v>108102516</v>
      </c>
      <c r="G247" s="160">
        <v>0</v>
      </c>
      <c r="H247" s="214">
        <v>43481</v>
      </c>
      <c r="I247" s="160" t="s">
        <v>455</v>
      </c>
      <c r="J247" s="160" t="s">
        <v>377</v>
      </c>
      <c r="K247" s="160">
        <f t="shared" si="3"/>
        <v>1</v>
      </c>
      <c r="L247" s="160" t="s">
        <v>101</v>
      </c>
      <c r="M247" s="211">
        <f>VLOOKUP(J247,'Depr Rates'!A:G,7,FALSE)</f>
        <v>1.77E-2</v>
      </c>
    </row>
    <row r="248" spans="1:13" x14ac:dyDescent="0.25">
      <c r="A248" s="212" t="s">
        <v>102</v>
      </c>
      <c r="B248" s="213">
        <v>10100501</v>
      </c>
      <c r="C248" s="212">
        <v>108</v>
      </c>
      <c r="D248" s="214">
        <v>43466</v>
      </c>
      <c r="E248" s="160" t="s">
        <v>383</v>
      </c>
      <c r="F248" s="160">
        <v>108102516</v>
      </c>
      <c r="G248" s="160">
        <v>0</v>
      </c>
      <c r="H248" s="214">
        <v>43481</v>
      </c>
      <c r="I248" s="160" t="s">
        <v>455</v>
      </c>
      <c r="J248" s="160" t="s">
        <v>377</v>
      </c>
      <c r="K248" s="160">
        <f t="shared" si="3"/>
        <v>1</v>
      </c>
      <c r="L248" s="160" t="s">
        <v>101</v>
      </c>
      <c r="M248" s="211">
        <f>VLOOKUP(J248,'Depr Rates'!A:G,7,FALSE)</f>
        <v>1.77E-2</v>
      </c>
    </row>
    <row r="249" spans="1:13" x14ac:dyDescent="0.25">
      <c r="A249" s="212" t="s">
        <v>102</v>
      </c>
      <c r="B249" s="213">
        <v>10100501</v>
      </c>
      <c r="C249" s="212">
        <v>108</v>
      </c>
      <c r="D249" s="214">
        <v>43466</v>
      </c>
      <c r="E249" s="160" t="s">
        <v>383</v>
      </c>
      <c r="F249" s="160">
        <v>108102516</v>
      </c>
      <c r="G249" s="160">
        <v>0</v>
      </c>
      <c r="H249" s="214">
        <v>43481</v>
      </c>
      <c r="I249" s="160" t="s">
        <v>455</v>
      </c>
      <c r="J249" s="160" t="s">
        <v>377</v>
      </c>
      <c r="K249" s="160">
        <f t="shared" si="3"/>
        <v>1</v>
      </c>
      <c r="L249" s="160" t="s">
        <v>101</v>
      </c>
      <c r="M249" s="211">
        <f>VLOOKUP(J249,'Depr Rates'!A:G,7,FALSE)</f>
        <v>1.77E-2</v>
      </c>
    </row>
    <row r="250" spans="1:13" x14ac:dyDescent="0.25">
      <c r="A250" s="212" t="s">
        <v>102</v>
      </c>
      <c r="B250" s="213">
        <v>10100501</v>
      </c>
      <c r="C250" s="212">
        <v>108</v>
      </c>
      <c r="D250" s="214">
        <v>43466</v>
      </c>
      <c r="E250" s="160" t="s">
        <v>383</v>
      </c>
      <c r="F250" s="160">
        <v>108102516</v>
      </c>
      <c r="G250" s="160">
        <v>0</v>
      </c>
      <c r="H250" s="214">
        <v>43481</v>
      </c>
      <c r="I250" s="160" t="s">
        <v>455</v>
      </c>
      <c r="J250" s="160" t="s">
        <v>376</v>
      </c>
      <c r="K250" s="160">
        <f t="shared" si="3"/>
        <v>1</v>
      </c>
      <c r="L250" s="160" t="s">
        <v>101</v>
      </c>
      <c r="M250" s="211">
        <f>VLOOKUP(J250,'Depr Rates'!A:G,7,FALSE)</f>
        <v>3.9300000000000002E-2</v>
      </c>
    </row>
    <row r="251" spans="1:13" x14ac:dyDescent="0.25">
      <c r="A251" s="212" t="s">
        <v>102</v>
      </c>
      <c r="B251" s="213">
        <v>10100501</v>
      </c>
      <c r="C251" s="212">
        <v>108</v>
      </c>
      <c r="D251" s="214">
        <v>43466</v>
      </c>
      <c r="E251" s="160" t="s">
        <v>383</v>
      </c>
      <c r="F251" s="160">
        <v>108102516</v>
      </c>
      <c r="G251" s="160">
        <v>0</v>
      </c>
      <c r="H251" s="214">
        <v>43481</v>
      </c>
      <c r="I251" s="160" t="s">
        <v>455</v>
      </c>
      <c r="J251" s="160" t="s">
        <v>376</v>
      </c>
      <c r="K251" s="160">
        <f t="shared" si="3"/>
        <v>1</v>
      </c>
      <c r="L251" s="160" t="s">
        <v>101</v>
      </c>
      <c r="M251" s="211">
        <f>VLOOKUP(J251,'Depr Rates'!A:G,7,FALSE)</f>
        <v>3.9300000000000002E-2</v>
      </c>
    </row>
    <row r="252" spans="1:13" x14ac:dyDescent="0.25">
      <c r="A252" s="212" t="s">
        <v>102</v>
      </c>
      <c r="B252" s="213">
        <v>10100501</v>
      </c>
      <c r="C252" s="212">
        <v>108</v>
      </c>
      <c r="D252" s="214">
        <v>43466</v>
      </c>
      <c r="E252" s="160" t="s">
        <v>383</v>
      </c>
      <c r="F252" s="160">
        <v>108102516</v>
      </c>
      <c r="G252" s="160">
        <v>0</v>
      </c>
      <c r="H252" s="214">
        <v>43481</v>
      </c>
      <c r="I252" s="160" t="s">
        <v>455</v>
      </c>
      <c r="J252" s="160" t="s">
        <v>376</v>
      </c>
      <c r="K252" s="160">
        <f t="shared" si="3"/>
        <v>1</v>
      </c>
      <c r="L252" s="160" t="s">
        <v>101</v>
      </c>
      <c r="M252" s="211">
        <f>VLOOKUP(J252,'Depr Rates'!A:G,7,FALSE)</f>
        <v>3.9300000000000002E-2</v>
      </c>
    </row>
    <row r="253" spans="1:13" x14ac:dyDescent="0.25">
      <c r="A253" s="212" t="s">
        <v>102</v>
      </c>
      <c r="B253" s="213">
        <v>10100501</v>
      </c>
      <c r="C253" s="212">
        <v>108</v>
      </c>
      <c r="D253" s="214">
        <v>43466</v>
      </c>
      <c r="E253" s="160" t="s">
        <v>383</v>
      </c>
      <c r="F253" s="160">
        <v>108102516</v>
      </c>
      <c r="G253" s="160">
        <v>0</v>
      </c>
      <c r="H253" s="214">
        <v>43481</v>
      </c>
      <c r="I253" s="160" t="s">
        <v>455</v>
      </c>
      <c r="J253" s="160" t="s">
        <v>376</v>
      </c>
      <c r="K253" s="160">
        <f t="shared" si="3"/>
        <v>1</v>
      </c>
      <c r="L253" s="160" t="s">
        <v>101</v>
      </c>
      <c r="M253" s="211">
        <f>VLOOKUP(J253,'Depr Rates'!A:G,7,FALSE)</f>
        <v>3.9300000000000002E-2</v>
      </c>
    </row>
    <row r="254" spans="1:13" x14ac:dyDescent="0.25">
      <c r="A254" s="212" t="s">
        <v>102</v>
      </c>
      <c r="B254" s="213">
        <v>10100501</v>
      </c>
      <c r="C254" s="212">
        <v>108</v>
      </c>
      <c r="D254" s="214">
        <v>43466</v>
      </c>
      <c r="E254" s="160" t="s">
        <v>383</v>
      </c>
      <c r="F254" s="160">
        <v>108102516</v>
      </c>
      <c r="G254" s="160">
        <v>0</v>
      </c>
      <c r="H254" s="214">
        <v>43481</v>
      </c>
      <c r="I254" s="160" t="s">
        <v>455</v>
      </c>
      <c r="J254" s="160" t="s">
        <v>376</v>
      </c>
      <c r="K254" s="160">
        <f t="shared" si="3"/>
        <v>1</v>
      </c>
      <c r="L254" s="160" t="s">
        <v>101</v>
      </c>
      <c r="M254" s="211">
        <f>VLOOKUP(J254,'Depr Rates'!A:G,7,FALSE)</f>
        <v>3.9300000000000002E-2</v>
      </c>
    </row>
    <row r="255" spans="1:13" x14ac:dyDescent="0.25">
      <c r="A255" s="212" t="s">
        <v>102</v>
      </c>
      <c r="B255" s="213">
        <v>10100501</v>
      </c>
      <c r="C255" s="212">
        <v>108</v>
      </c>
      <c r="D255" s="214">
        <v>43497</v>
      </c>
      <c r="E255" s="160" t="s">
        <v>383</v>
      </c>
      <c r="F255" s="160">
        <v>108102516</v>
      </c>
      <c r="G255" s="160">
        <v>0</v>
      </c>
      <c r="H255" s="214">
        <v>43481</v>
      </c>
      <c r="I255" s="160" t="s">
        <v>384</v>
      </c>
      <c r="J255" s="160" t="s">
        <v>9132</v>
      </c>
      <c r="K255" s="160">
        <f t="shared" si="3"/>
        <v>1</v>
      </c>
      <c r="L255" s="160" t="s">
        <v>101</v>
      </c>
      <c r="M255" s="211">
        <f>VLOOKUP(J255,'Depr Rates'!A:G,7,FALSE)</f>
        <v>3.7400000000000003E-2</v>
      </c>
    </row>
    <row r="256" spans="1:13" x14ac:dyDescent="0.25">
      <c r="A256" s="212" t="s">
        <v>102</v>
      </c>
      <c r="B256" s="213">
        <v>10100501</v>
      </c>
      <c r="C256" s="212">
        <v>108</v>
      </c>
      <c r="D256" s="214">
        <v>43497</v>
      </c>
      <c r="E256" s="160" t="s">
        <v>383</v>
      </c>
      <c r="F256" s="160">
        <v>108102516</v>
      </c>
      <c r="G256" s="160">
        <v>0</v>
      </c>
      <c r="H256" s="214">
        <v>43481</v>
      </c>
      <c r="I256" s="160" t="s">
        <v>384</v>
      </c>
      <c r="J256" s="160" t="s">
        <v>377</v>
      </c>
      <c r="K256" s="160">
        <f t="shared" si="3"/>
        <v>1</v>
      </c>
      <c r="L256" s="160" t="s">
        <v>101</v>
      </c>
      <c r="M256" s="211">
        <f>VLOOKUP(J256,'Depr Rates'!A:G,7,FALSE)</f>
        <v>1.77E-2</v>
      </c>
    </row>
    <row r="257" spans="1:13" x14ac:dyDescent="0.25">
      <c r="A257" s="212" t="s">
        <v>102</v>
      </c>
      <c r="B257" s="213">
        <v>10100501</v>
      </c>
      <c r="C257" s="212">
        <v>108</v>
      </c>
      <c r="D257" s="214">
        <v>43497</v>
      </c>
      <c r="E257" s="160" t="s">
        <v>383</v>
      </c>
      <c r="F257" s="160">
        <v>108102516</v>
      </c>
      <c r="G257" s="160">
        <v>0</v>
      </c>
      <c r="H257" s="214">
        <v>43481</v>
      </c>
      <c r="I257" s="160" t="s">
        <v>384</v>
      </c>
      <c r="J257" s="160" t="s">
        <v>377</v>
      </c>
      <c r="K257" s="160">
        <f t="shared" si="3"/>
        <v>1</v>
      </c>
      <c r="L257" s="160" t="s">
        <v>101</v>
      </c>
      <c r="M257" s="211">
        <f>VLOOKUP(J257,'Depr Rates'!A:G,7,FALSE)</f>
        <v>1.77E-2</v>
      </c>
    </row>
    <row r="258" spans="1:13" x14ac:dyDescent="0.25">
      <c r="A258" s="212" t="s">
        <v>102</v>
      </c>
      <c r="B258" s="213">
        <v>10100501</v>
      </c>
      <c r="C258" s="212">
        <v>108</v>
      </c>
      <c r="D258" s="214">
        <v>43497</v>
      </c>
      <c r="E258" s="160" t="s">
        <v>383</v>
      </c>
      <c r="F258" s="160">
        <v>108102516</v>
      </c>
      <c r="G258" s="160">
        <v>0</v>
      </c>
      <c r="H258" s="214">
        <v>43481</v>
      </c>
      <c r="I258" s="160" t="s">
        <v>384</v>
      </c>
      <c r="J258" s="160" t="s">
        <v>377</v>
      </c>
      <c r="K258" s="160">
        <f t="shared" ref="K258:K321" si="4">MONTH(H258)</f>
        <v>1</v>
      </c>
      <c r="L258" s="160" t="s">
        <v>101</v>
      </c>
      <c r="M258" s="211">
        <f>VLOOKUP(J258,'Depr Rates'!A:G,7,FALSE)</f>
        <v>1.77E-2</v>
      </c>
    </row>
    <row r="259" spans="1:13" x14ac:dyDescent="0.25">
      <c r="A259" s="212" t="s">
        <v>102</v>
      </c>
      <c r="B259" s="213">
        <v>10100501</v>
      </c>
      <c r="C259" s="212">
        <v>108</v>
      </c>
      <c r="D259" s="214">
        <v>43497</v>
      </c>
      <c r="E259" s="160" t="s">
        <v>383</v>
      </c>
      <c r="F259" s="160">
        <v>108102516</v>
      </c>
      <c r="G259" s="160">
        <v>0</v>
      </c>
      <c r="H259" s="214">
        <v>43481</v>
      </c>
      <c r="I259" s="160" t="s">
        <v>384</v>
      </c>
      <c r="J259" s="160" t="s">
        <v>377</v>
      </c>
      <c r="K259" s="160">
        <f t="shared" si="4"/>
        <v>1</v>
      </c>
      <c r="L259" s="160" t="s">
        <v>101</v>
      </c>
      <c r="M259" s="211">
        <f>VLOOKUP(J259,'Depr Rates'!A:G,7,FALSE)</f>
        <v>1.77E-2</v>
      </c>
    </row>
    <row r="260" spans="1:13" x14ac:dyDescent="0.25">
      <c r="A260" s="212" t="s">
        <v>102</v>
      </c>
      <c r="B260" s="213">
        <v>10100501</v>
      </c>
      <c r="C260" s="212">
        <v>108</v>
      </c>
      <c r="D260" s="214">
        <v>43497</v>
      </c>
      <c r="E260" s="160" t="s">
        <v>383</v>
      </c>
      <c r="F260" s="160">
        <v>108102516</v>
      </c>
      <c r="G260" s="160">
        <v>0</v>
      </c>
      <c r="H260" s="214">
        <v>43481</v>
      </c>
      <c r="I260" s="160" t="s">
        <v>384</v>
      </c>
      <c r="J260" s="160" t="s">
        <v>377</v>
      </c>
      <c r="K260" s="160">
        <f t="shared" si="4"/>
        <v>1</v>
      </c>
      <c r="L260" s="160" t="s">
        <v>101</v>
      </c>
      <c r="M260" s="211">
        <f>VLOOKUP(J260,'Depr Rates'!A:G,7,FALSE)</f>
        <v>1.77E-2</v>
      </c>
    </row>
    <row r="261" spans="1:13" x14ac:dyDescent="0.25">
      <c r="A261" s="212" t="s">
        <v>102</v>
      </c>
      <c r="B261" s="213">
        <v>10100501</v>
      </c>
      <c r="C261" s="212">
        <v>108</v>
      </c>
      <c r="D261" s="214">
        <v>43497</v>
      </c>
      <c r="E261" s="160" t="s">
        <v>383</v>
      </c>
      <c r="F261" s="160">
        <v>108102516</v>
      </c>
      <c r="G261" s="160">
        <v>0</v>
      </c>
      <c r="H261" s="214">
        <v>43481</v>
      </c>
      <c r="I261" s="160" t="s">
        <v>384</v>
      </c>
      <c r="J261" s="160" t="s">
        <v>376</v>
      </c>
      <c r="K261" s="160">
        <f t="shared" si="4"/>
        <v>1</v>
      </c>
      <c r="L261" s="160" t="s">
        <v>101</v>
      </c>
      <c r="M261" s="211">
        <f>VLOOKUP(J261,'Depr Rates'!A:G,7,FALSE)</f>
        <v>3.9300000000000002E-2</v>
      </c>
    </row>
    <row r="262" spans="1:13" x14ac:dyDescent="0.25">
      <c r="A262" s="212" t="s">
        <v>102</v>
      </c>
      <c r="B262" s="213">
        <v>10100501</v>
      </c>
      <c r="C262" s="212">
        <v>108</v>
      </c>
      <c r="D262" s="214">
        <v>43497</v>
      </c>
      <c r="E262" s="160" t="s">
        <v>383</v>
      </c>
      <c r="F262" s="160">
        <v>108102516</v>
      </c>
      <c r="G262" s="160">
        <v>0</v>
      </c>
      <c r="H262" s="214">
        <v>43481</v>
      </c>
      <c r="I262" s="160" t="s">
        <v>384</v>
      </c>
      <c r="J262" s="160" t="s">
        <v>376</v>
      </c>
      <c r="K262" s="160">
        <f t="shared" si="4"/>
        <v>1</v>
      </c>
      <c r="L262" s="160" t="s">
        <v>101</v>
      </c>
      <c r="M262" s="211">
        <f>VLOOKUP(J262,'Depr Rates'!A:G,7,FALSE)</f>
        <v>3.9300000000000002E-2</v>
      </c>
    </row>
    <row r="263" spans="1:13" x14ac:dyDescent="0.25">
      <c r="A263" s="212" t="s">
        <v>102</v>
      </c>
      <c r="B263" s="213">
        <v>10100501</v>
      </c>
      <c r="C263" s="212">
        <v>108</v>
      </c>
      <c r="D263" s="214">
        <v>43497</v>
      </c>
      <c r="E263" s="160" t="s">
        <v>383</v>
      </c>
      <c r="F263" s="160">
        <v>108102516</v>
      </c>
      <c r="G263" s="160">
        <v>0</v>
      </c>
      <c r="H263" s="214">
        <v>43481</v>
      </c>
      <c r="I263" s="160" t="s">
        <v>384</v>
      </c>
      <c r="J263" s="160" t="s">
        <v>376</v>
      </c>
      <c r="K263" s="160">
        <f t="shared" si="4"/>
        <v>1</v>
      </c>
      <c r="L263" s="160" t="s">
        <v>101</v>
      </c>
      <c r="M263" s="211">
        <f>VLOOKUP(J263,'Depr Rates'!A:G,7,FALSE)</f>
        <v>3.9300000000000002E-2</v>
      </c>
    </row>
    <row r="264" spans="1:13" x14ac:dyDescent="0.25">
      <c r="A264" s="212" t="s">
        <v>102</v>
      </c>
      <c r="B264" s="213">
        <v>10100501</v>
      </c>
      <c r="C264" s="212">
        <v>108</v>
      </c>
      <c r="D264" s="214">
        <v>43497</v>
      </c>
      <c r="E264" s="160" t="s">
        <v>383</v>
      </c>
      <c r="F264" s="160">
        <v>108102516</v>
      </c>
      <c r="G264" s="160">
        <v>0</v>
      </c>
      <c r="H264" s="214">
        <v>43481</v>
      </c>
      <c r="I264" s="160" t="s">
        <v>384</v>
      </c>
      <c r="J264" s="160" t="s">
        <v>376</v>
      </c>
      <c r="K264" s="160">
        <f t="shared" si="4"/>
        <v>1</v>
      </c>
      <c r="L264" s="160" t="s">
        <v>101</v>
      </c>
      <c r="M264" s="211">
        <f>VLOOKUP(J264,'Depr Rates'!A:G,7,FALSE)</f>
        <v>3.9300000000000002E-2</v>
      </c>
    </row>
    <row r="265" spans="1:13" x14ac:dyDescent="0.25">
      <c r="A265" s="212" t="s">
        <v>102</v>
      </c>
      <c r="B265" s="213">
        <v>10100501</v>
      </c>
      <c r="C265" s="212">
        <v>108</v>
      </c>
      <c r="D265" s="214">
        <v>43497</v>
      </c>
      <c r="E265" s="160" t="s">
        <v>383</v>
      </c>
      <c r="F265" s="160">
        <v>108102516</v>
      </c>
      <c r="G265" s="160">
        <v>0</v>
      </c>
      <c r="H265" s="214">
        <v>43481</v>
      </c>
      <c r="I265" s="160" t="s">
        <v>384</v>
      </c>
      <c r="J265" s="160" t="s">
        <v>376</v>
      </c>
      <c r="K265" s="160">
        <f t="shared" si="4"/>
        <v>1</v>
      </c>
      <c r="L265" s="160" t="s">
        <v>101</v>
      </c>
      <c r="M265" s="211">
        <f>VLOOKUP(J265,'Depr Rates'!A:G,7,FALSE)</f>
        <v>3.9300000000000002E-2</v>
      </c>
    </row>
    <row r="266" spans="1:13" x14ac:dyDescent="0.25">
      <c r="A266" s="212" t="s">
        <v>102</v>
      </c>
      <c r="B266" s="213">
        <v>10100501</v>
      </c>
      <c r="C266" s="212">
        <v>108</v>
      </c>
      <c r="D266" s="214">
        <v>43497</v>
      </c>
      <c r="E266" s="160" t="s">
        <v>383</v>
      </c>
      <c r="F266" s="160">
        <v>108102516</v>
      </c>
      <c r="G266" s="160">
        <v>0</v>
      </c>
      <c r="H266" s="214">
        <v>43481</v>
      </c>
      <c r="I266" s="160" t="s">
        <v>384</v>
      </c>
      <c r="J266" s="160" t="s">
        <v>9132</v>
      </c>
      <c r="K266" s="160">
        <f t="shared" si="4"/>
        <v>1</v>
      </c>
      <c r="L266" s="160" t="s">
        <v>101</v>
      </c>
      <c r="M266" s="211">
        <f>VLOOKUP(J266,'Depr Rates'!A:G,7,FALSE)</f>
        <v>3.7400000000000003E-2</v>
      </c>
    </row>
    <row r="267" spans="1:13" x14ac:dyDescent="0.25">
      <c r="A267" s="212" t="s">
        <v>102</v>
      </c>
      <c r="B267" s="213">
        <v>10100501</v>
      </c>
      <c r="C267" s="212">
        <v>108</v>
      </c>
      <c r="D267" s="214">
        <v>43497</v>
      </c>
      <c r="E267" s="160" t="s">
        <v>383</v>
      </c>
      <c r="F267" s="160">
        <v>108102516</v>
      </c>
      <c r="G267" s="160">
        <v>0</v>
      </c>
      <c r="H267" s="214">
        <v>43481</v>
      </c>
      <c r="I267" s="160" t="s">
        <v>384</v>
      </c>
      <c r="J267" s="160" t="s">
        <v>377</v>
      </c>
      <c r="K267" s="160">
        <f t="shared" si="4"/>
        <v>1</v>
      </c>
      <c r="L267" s="160" t="s">
        <v>101</v>
      </c>
      <c r="M267" s="211">
        <f>VLOOKUP(J267,'Depr Rates'!A:G,7,FALSE)</f>
        <v>1.77E-2</v>
      </c>
    </row>
    <row r="268" spans="1:13" x14ac:dyDescent="0.25">
      <c r="A268" s="212" t="s">
        <v>102</v>
      </c>
      <c r="B268" s="213">
        <v>10100501</v>
      </c>
      <c r="C268" s="212">
        <v>108</v>
      </c>
      <c r="D268" s="214">
        <v>43497</v>
      </c>
      <c r="E268" s="160" t="s">
        <v>383</v>
      </c>
      <c r="F268" s="160">
        <v>108102516</v>
      </c>
      <c r="G268" s="160">
        <v>0</v>
      </c>
      <c r="H268" s="214">
        <v>43481</v>
      </c>
      <c r="I268" s="160" t="s">
        <v>384</v>
      </c>
      <c r="J268" s="160" t="s">
        <v>377</v>
      </c>
      <c r="K268" s="160">
        <f t="shared" si="4"/>
        <v>1</v>
      </c>
      <c r="L268" s="160" t="s">
        <v>101</v>
      </c>
      <c r="M268" s="211">
        <f>VLOOKUP(J268,'Depr Rates'!A:G,7,FALSE)</f>
        <v>1.77E-2</v>
      </c>
    </row>
    <row r="269" spans="1:13" x14ac:dyDescent="0.25">
      <c r="A269" s="212" t="s">
        <v>102</v>
      </c>
      <c r="B269" s="213">
        <v>10100501</v>
      </c>
      <c r="C269" s="212">
        <v>108</v>
      </c>
      <c r="D269" s="214">
        <v>43497</v>
      </c>
      <c r="E269" s="160" t="s">
        <v>383</v>
      </c>
      <c r="F269" s="160">
        <v>108102516</v>
      </c>
      <c r="G269" s="160">
        <v>0</v>
      </c>
      <c r="H269" s="214">
        <v>43481</v>
      </c>
      <c r="I269" s="160" t="s">
        <v>384</v>
      </c>
      <c r="J269" s="160" t="s">
        <v>377</v>
      </c>
      <c r="K269" s="160">
        <f t="shared" si="4"/>
        <v>1</v>
      </c>
      <c r="L269" s="160" t="s">
        <v>101</v>
      </c>
      <c r="M269" s="211">
        <f>VLOOKUP(J269,'Depr Rates'!A:G,7,FALSE)</f>
        <v>1.77E-2</v>
      </c>
    </row>
    <row r="270" spans="1:13" x14ac:dyDescent="0.25">
      <c r="A270" s="212" t="s">
        <v>102</v>
      </c>
      <c r="B270" s="213">
        <v>10100501</v>
      </c>
      <c r="C270" s="212">
        <v>108</v>
      </c>
      <c r="D270" s="214">
        <v>43497</v>
      </c>
      <c r="E270" s="160" t="s">
        <v>383</v>
      </c>
      <c r="F270" s="160">
        <v>108102516</v>
      </c>
      <c r="G270" s="160">
        <v>0</v>
      </c>
      <c r="H270" s="214">
        <v>43481</v>
      </c>
      <c r="I270" s="160" t="s">
        <v>384</v>
      </c>
      <c r="J270" s="160" t="s">
        <v>377</v>
      </c>
      <c r="K270" s="160">
        <f t="shared" si="4"/>
        <v>1</v>
      </c>
      <c r="L270" s="160" t="s">
        <v>101</v>
      </c>
      <c r="M270" s="211">
        <f>VLOOKUP(J270,'Depr Rates'!A:G,7,FALSE)</f>
        <v>1.77E-2</v>
      </c>
    </row>
    <row r="271" spans="1:13" x14ac:dyDescent="0.25">
      <c r="A271" s="212" t="s">
        <v>102</v>
      </c>
      <c r="B271" s="213">
        <v>10100501</v>
      </c>
      <c r="C271" s="212">
        <v>108</v>
      </c>
      <c r="D271" s="214">
        <v>43497</v>
      </c>
      <c r="E271" s="160" t="s">
        <v>383</v>
      </c>
      <c r="F271" s="160">
        <v>108102516</v>
      </c>
      <c r="G271" s="160">
        <v>0</v>
      </c>
      <c r="H271" s="214">
        <v>43481</v>
      </c>
      <c r="I271" s="160" t="s">
        <v>384</v>
      </c>
      <c r="J271" s="160" t="s">
        <v>377</v>
      </c>
      <c r="K271" s="160">
        <f t="shared" si="4"/>
        <v>1</v>
      </c>
      <c r="L271" s="160" t="s">
        <v>101</v>
      </c>
      <c r="M271" s="211">
        <f>VLOOKUP(J271,'Depr Rates'!A:G,7,FALSE)</f>
        <v>1.77E-2</v>
      </c>
    </row>
    <row r="272" spans="1:13" x14ac:dyDescent="0.25">
      <c r="A272" s="212" t="s">
        <v>102</v>
      </c>
      <c r="B272" s="213">
        <v>10100501</v>
      </c>
      <c r="C272" s="212">
        <v>108</v>
      </c>
      <c r="D272" s="214">
        <v>43497</v>
      </c>
      <c r="E272" s="160" t="s">
        <v>383</v>
      </c>
      <c r="F272" s="160">
        <v>108102516</v>
      </c>
      <c r="G272" s="160">
        <v>0</v>
      </c>
      <c r="H272" s="214">
        <v>43481</v>
      </c>
      <c r="I272" s="160" t="s">
        <v>384</v>
      </c>
      <c r="J272" s="160" t="s">
        <v>376</v>
      </c>
      <c r="K272" s="160">
        <f t="shared" si="4"/>
        <v>1</v>
      </c>
      <c r="L272" s="160" t="s">
        <v>101</v>
      </c>
      <c r="M272" s="211">
        <f>VLOOKUP(J272,'Depr Rates'!A:G,7,FALSE)</f>
        <v>3.9300000000000002E-2</v>
      </c>
    </row>
    <row r="273" spans="1:13" x14ac:dyDescent="0.25">
      <c r="A273" s="212" t="s">
        <v>102</v>
      </c>
      <c r="B273" s="213">
        <v>10100501</v>
      </c>
      <c r="C273" s="212">
        <v>108</v>
      </c>
      <c r="D273" s="214">
        <v>43497</v>
      </c>
      <c r="E273" s="160" t="s">
        <v>383</v>
      </c>
      <c r="F273" s="160">
        <v>108102516</v>
      </c>
      <c r="G273" s="160">
        <v>0</v>
      </c>
      <c r="H273" s="214">
        <v>43481</v>
      </c>
      <c r="I273" s="160" t="s">
        <v>384</v>
      </c>
      <c r="J273" s="160" t="s">
        <v>376</v>
      </c>
      <c r="K273" s="160">
        <f t="shared" si="4"/>
        <v>1</v>
      </c>
      <c r="L273" s="160" t="s">
        <v>101</v>
      </c>
      <c r="M273" s="211">
        <f>VLOOKUP(J273,'Depr Rates'!A:G,7,FALSE)</f>
        <v>3.9300000000000002E-2</v>
      </c>
    </row>
    <row r="274" spans="1:13" x14ac:dyDescent="0.25">
      <c r="A274" s="212" t="s">
        <v>102</v>
      </c>
      <c r="B274" s="213">
        <v>10100501</v>
      </c>
      <c r="C274" s="212">
        <v>108</v>
      </c>
      <c r="D274" s="214">
        <v>43497</v>
      </c>
      <c r="E274" s="160" t="s">
        <v>383</v>
      </c>
      <c r="F274" s="160">
        <v>108102516</v>
      </c>
      <c r="G274" s="160">
        <v>0</v>
      </c>
      <c r="H274" s="214">
        <v>43481</v>
      </c>
      <c r="I274" s="160" t="s">
        <v>384</v>
      </c>
      <c r="J274" s="160" t="s">
        <v>376</v>
      </c>
      <c r="K274" s="160">
        <f t="shared" si="4"/>
        <v>1</v>
      </c>
      <c r="L274" s="160" t="s">
        <v>101</v>
      </c>
      <c r="M274" s="211">
        <f>VLOOKUP(J274,'Depr Rates'!A:G,7,FALSE)</f>
        <v>3.9300000000000002E-2</v>
      </c>
    </row>
    <row r="275" spans="1:13" x14ac:dyDescent="0.25">
      <c r="A275" s="212" t="s">
        <v>102</v>
      </c>
      <c r="B275" s="213">
        <v>10100501</v>
      </c>
      <c r="C275" s="212">
        <v>108</v>
      </c>
      <c r="D275" s="214">
        <v>43497</v>
      </c>
      <c r="E275" s="160" t="s">
        <v>383</v>
      </c>
      <c r="F275" s="160">
        <v>108102516</v>
      </c>
      <c r="G275" s="160">
        <v>0</v>
      </c>
      <c r="H275" s="214">
        <v>43481</v>
      </c>
      <c r="I275" s="160" t="s">
        <v>384</v>
      </c>
      <c r="J275" s="160" t="s">
        <v>376</v>
      </c>
      <c r="K275" s="160">
        <f t="shared" si="4"/>
        <v>1</v>
      </c>
      <c r="L275" s="160" t="s">
        <v>101</v>
      </c>
      <c r="M275" s="211">
        <f>VLOOKUP(J275,'Depr Rates'!A:G,7,FALSE)</f>
        <v>3.9300000000000002E-2</v>
      </c>
    </row>
    <row r="276" spans="1:13" x14ac:dyDescent="0.25">
      <c r="A276" s="212" t="s">
        <v>102</v>
      </c>
      <c r="B276" s="213">
        <v>10100501</v>
      </c>
      <c r="C276" s="212">
        <v>108</v>
      </c>
      <c r="D276" s="214">
        <v>43497</v>
      </c>
      <c r="E276" s="160" t="s">
        <v>383</v>
      </c>
      <c r="F276" s="160">
        <v>108102516</v>
      </c>
      <c r="G276" s="160">
        <v>0</v>
      </c>
      <c r="H276" s="214">
        <v>43481</v>
      </c>
      <c r="I276" s="160" t="s">
        <v>384</v>
      </c>
      <c r="J276" s="160" t="s">
        <v>376</v>
      </c>
      <c r="K276" s="160">
        <f t="shared" si="4"/>
        <v>1</v>
      </c>
      <c r="L276" s="160" t="s">
        <v>101</v>
      </c>
      <c r="M276" s="211">
        <f>VLOOKUP(J276,'Depr Rates'!A:G,7,FALSE)</f>
        <v>3.9300000000000002E-2</v>
      </c>
    </row>
    <row r="277" spans="1:13" x14ac:dyDescent="0.25">
      <c r="A277" s="212" t="s">
        <v>102</v>
      </c>
      <c r="B277" s="213">
        <v>10100501</v>
      </c>
      <c r="C277" s="212">
        <v>108</v>
      </c>
      <c r="D277" s="214">
        <v>43497</v>
      </c>
      <c r="E277" s="160" t="s">
        <v>383</v>
      </c>
      <c r="F277" s="160">
        <v>108102516</v>
      </c>
      <c r="G277" s="160">
        <v>0</v>
      </c>
      <c r="H277" s="214">
        <v>43481</v>
      </c>
      <c r="I277" s="160" t="s">
        <v>384</v>
      </c>
      <c r="J277" s="160" t="s">
        <v>9132</v>
      </c>
      <c r="K277" s="160">
        <f t="shared" si="4"/>
        <v>1</v>
      </c>
      <c r="L277" s="160" t="s">
        <v>101</v>
      </c>
      <c r="M277" s="211">
        <f>VLOOKUP(J277,'Depr Rates'!A:G,7,FALSE)</f>
        <v>3.7400000000000003E-2</v>
      </c>
    </row>
    <row r="278" spans="1:13" x14ac:dyDescent="0.25">
      <c r="A278" s="212" t="s">
        <v>102</v>
      </c>
      <c r="B278" s="213">
        <v>10100501</v>
      </c>
      <c r="C278" s="212">
        <v>108</v>
      </c>
      <c r="D278" s="214">
        <v>43497</v>
      </c>
      <c r="E278" s="160" t="s">
        <v>383</v>
      </c>
      <c r="F278" s="160">
        <v>108102516</v>
      </c>
      <c r="G278" s="160">
        <v>0</v>
      </c>
      <c r="H278" s="214">
        <v>43481</v>
      </c>
      <c r="I278" s="160" t="s">
        <v>384</v>
      </c>
      <c r="J278" s="160" t="s">
        <v>377</v>
      </c>
      <c r="K278" s="160">
        <f t="shared" si="4"/>
        <v>1</v>
      </c>
      <c r="L278" s="160" t="s">
        <v>101</v>
      </c>
      <c r="M278" s="211">
        <f>VLOOKUP(J278,'Depr Rates'!A:G,7,FALSE)</f>
        <v>1.77E-2</v>
      </c>
    </row>
    <row r="279" spans="1:13" x14ac:dyDescent="0.25">
      <c r="A279" s="212" t="s">
        <v>102</v>
      </c>
      <c r="B279" s="213">
        <v>10100501</v>
      </c>
      <c r="C279" s="212">
        <v>108</v>
      </c>
      <c r="D279" s="214">
        <v>43497</v>
      </c>
      <c r="E279" s="160" t="s">
        <v>383</v>
      </c>
      <c r="F279" s="160">
        <v>108102516</v>
      </c>
      <c r="G279" s="160">
        <v>0</v>
      </c>
      <c r="H279" s="214">
        <v>43481</v>
      </c>
      <c r="I279" s="160" t="s">
        <v>384</v>
      </c>
      <c r="J279" s="160" t="s">
        <v>377</v>
      </c>
      <c r="K279" s="160">
        <f t="shared" si="4"/>
        <v>1</v>
      </c>
      <c r="L279" s="160" t="s">
        <v>101</v>
      </c>
      <c r="M279" s="211">
        <f>VLOOKUP(J279,'Depr Rates'!A:G,7,FALSE)</f>
        <v>1.77E-2</v>
      </c>
    </row>
    <row r="280" spans="1:13" x14ac:dyDescent="0.25">
      <c r="A280" s="212" t="s">
        <v>102</v>
      </c>
      <c r="B280" s="213">
        <v>10100501</v>
      </c>
      <c r="C280" s="212">
        <v>108</v>
      </c>
      <c r="D280" s="214">
        <v>43497</v>
      </c>
      <c r="E280" s="160" t="s">
        <v>383</v>
      </c>
      <c r="F280" s="160">
        <v>108102516</v>
      </c>
      <c r="G280" s="160">
        <v>0</v>
      </c>
      <c r="H280" s="214">
        <v>43481</v>
      </c>
      <c r="I280" s="160" t="s">
        <v>384</v>
      </c>
      <c r="J280" s="160" t="s">
        <v>377</v>
      </c>
      <c r="K280" s="160">
        <f t="shared" si="4"/>
        <v>1</v>
      </c>
      <c r="L280" s="160" t="s">
        <v>101</v>
      </c>
      <c r="M280" s="211">
        <f>VLOOKUP(J280,'Depr Rates'!A:G,7,FALSE)</f>
        <v>1.77E-2</v>
      </c>
    </row>
    <row r="281" spans="1:13" x14ac:dyDescent="0.25">
      <c r="A281" s="212" t="s">
        <v>102</v>
      </c>
      <c r="B281" s="213">
        <v>10100501</v>
      </c>
      <c r="C281" s="212">
        <v>108</v>
      </c>
      <c r="D281" s="214">
        <v>43497</v>
      </c>
      <c r="E281" s="160" t="s">
        <v>383</v>
      </c>
      <c r="F281" s="160">
        <v>108102516</v>
      </c>
      <c r="G281" s="160">
        <v>0</v>
      </c>
      <c r="H281" s="214">
        <v>43481</v>
      </c>
      <c r="I281" s="160" t="s">
        <v>384</v>
      </c>
      <c r="J281" s="160" t="s">
        <v>377</v>
      </c>
      <c r="K281" s="160">
        <f t="shared" si="4"/>
        <v>1</v>
      </c>
      <c r="L281" s="160" t="s">
        <v>101</v>
      </c>
      <c r="M281" s="211">
        <f>VLOOKUP(J281,'Depr Rates'!A:G,7,FALSE)</f>
        <v>1.77E-2</v>
      </c>
    </row>
    <row r="282" spans="1:13" x14ac:dyDescent="0.25">
      <c r="A282" s="212" t="s">
        <v>102</v>
      </c>
      <c r="B282" s="213">
        <v>10100501</v>
      </c>
      <c r="C282" s="212">
        <v>108</v>
      </c>
      <c r="D282" s="214">
        <v>43497</v>
      </c>
      <c r="E282" s="160" t="s">
        <v>383</v>
      </c>
      <c r="F282" s="160">
        <v>108102516</v>
      </c>
      <c r="G282" s="160">
        <v>0</v>
      </c>
      <c r="H282" s="214">
        <v>43481</v>
      </c>
      <c r="I282" s="160" t="s">
        <v>384</v>
      </c>
      <c r="J282" s="160" t="s">
        <v>377</v>
      </c>
      <c r="K282" s="160">
        <f t="shared" si="4"/>
        <v>1</v>
      </c>
      <c r="L282" s="160" t="s">
        <v>101</v>
      </c>
      <c r="M282" s="211">
        <f>VLOOKUP(J282,'Depr Rates'!A:G,7,FALSE)</f>
        <v>1.77E-2</v>
      </c>
    </row>
    <row r="283" spans="1:13" x14ac:dyDescent="0.25">
      <c r="A283" s="212" t="s">
        <v>102</v>
      </c>
      <c r="B283" s="213">
        <v>10100501</v>
      </c>
      <c r="C283" s="212">
        <v>108</v>
      </c>
      <c r="D283" s="214">
        <v>43497</v>
      </c>
      <c r="E283" s="160" t="s">
        <v>383</v>
      </c>
      <c r="F283" s="160">
        <v>108102516</v>
      </c>
      <c r="G283" s="160">
        <v>0</v>
      </c>
      <c r="H283" s="214">
        <v>43481</v>
      </c>
      <c r="I283" s="160" t="s">
        <v>384</v>
      </c>
      <c r="J283" s="160" t="s">
        <v>376</v>
      </c>
      <c r="K283" s="160">
        <f t="shared" si="4"/>
        <v>1</v>
      </c>
      <c r="L283" s="160" t="s">
        <v>101</v>
      </c>
      <c r="M283" s="211">
        <f>VLOOKUP(J283,'Depr Rates'!A:G,7,FALSE)</f>
        <v>3.9300000000000002E-2</v>
      </c>
    </row>
    <row r="284" spans="1:13" x14ac:dyDescent="0.25">
      <c r="A284" s="212" t="s">
        <v>102</v>
      </c>
      <c r="B284" s="213">
        <v>10100501</v>
      </c>
      <c r="C284" s="212">
        <v>108</v>
      </c>
      <c r="D284" s="214">
        <v>43497</v>
      </c>
      <c r="E284" s="160" t="s">
        <v>383</v>
      </c>
      <c r="F284" s="160">
        <v>108102516</v>
      </c>
      <c r="G284" s="160">
        <v>0</v>
      </c>
      <c r="H284" s="214">
        <v>43481</v>
      </c>
      <c r="I284" s="160" t="s">
        <v>384</v>
      </c>
      <c r="J284" s="160" t="s">
        <v>376</v>
      </c>
      <c r="K284" s="160">
        <f t="shared" si="4"/>
        <v>1</v>
      </c>
      <c r="L284" s="160" t="s">
        <v>101</v>
      </c>
      <c r="M284" s="211">
        <f>VLOOKUP(J284,'Depr Rates'!A:G,7,FALSE)</f>
        <v>3.9300000000000002E-2</v>
      </c>
    </row>
    <row r="285" spans="1:13" x14ac:dyDescent="0.25">
      <c r="A285" s="212" t="s">
        <v>102</v>
      </c>
      <c r="B285" s="213">
        <v>10100501</v>
      </c>
      <c r="C285" s="212">
        <v>108</v>
      </c>
      <c r="D285" s="214">
        <v>43497</v>
      </c>
      <c r="E285" s="160" t="s">
        <v>383</v>
      </c>
      <c r="F285" s="160">
        <v>108102516</v>
      </c>
      <c r="G285" s="160">
        <v>0</v>
      </c>
      <c r="H285" s="214">
        <v>43481</v>
      </c>
      <c r="I285" s="160" t="s">
        <v>384</v>
      </c>
      <c r="J285" s="160" t="s">
        <v>376</v>
      </c>
      <c r="K285" s="160">
        <f t="shared" si="4"/>
        <v>1</v>
      </c>
      <c r="L285" s="160" t="s">
        <v>101</v>
      </c>
      <c r="M285" s="211">
        <f>VLOOKUP(J285,'Depr Rates'!A:G,7,FALSE)</f>
        <v>3.9300000000000002E-2</v>
      </c>
    </row>
    <row r="286" spans="1:13" x14ac:dyDescent="0.25">
      <c r="A286" s="212" t="s">
        <v>102</v>
      </c>
      <c r="B286" s="213">
        <v>10100501</v>
      </c>
      <c r="C286" s="212">
        <v>108</v>
      </c>
      <c r="D286" s="214">
        <v>43497</v>
      </c>
      <c r="E286" s="160" t="s">
        <v>383</v>
      </c>
      <c r="F286" s="160">
        <v>108102516</v>
      </c>
      <c r="G286" s="160">
        <v>0</v>
      </c>
      <c r="H286" s="214">
        <v>43481</v>
      </c>
      <c r="I286" s="160" t="s">
        <v>384</v>
      </c>
      <c r="J286" s="160" t="s">
        <v>376</v>
      </c>
      <c r="K286" s="160">
        <f t="shared" si="4"/>
        <v>1</v>
      </c>
      <c r="L286" s="160" t="s">
        <v>101</v>
      </c>
      <c r="M286" s="211">
        <f>VLOOKUP(J286,'Depr Rates'!A:G,7,FALSE)</f>
        <v>3.9300000000000002E-2</v>
      </c>
    </row>
    <row r="287" spans="1:13" x14ac:dyDescent="0.25">
      <c r="A287" s="212" t="s">
        <v>102</v>
      </c>
      <c r="B287" s="213">
        <v>10100501</v>
      </c>
      <c r="C287" s="212">
        <v>108</v>
      </c>
      <c r="D287" s="214">
        <v>43497</v>
      </c>
      <c r="E287" s="160" t="s">
        <v>383</v>
      </c>
      <c r="F287" s="160">
        <v>108102516</v>
      </c>
      <c r="G287" s="160">
        <v>0</v>
      </c>
      <c r="H287" s="214">
        <v>43481</v>
      </c>
      <c r="I287" s="160" t="s">
        <v>384</v>
      </c>
      <c r="J287" s="160" t="s">
        <v>376</v>
      </c>
      <c r="K287" s="160">
        <f t="shared" si="4"/>
        <v>1</v>
      </c>
      <c r="L287" s="160" t="s">
        <v>101</v>
      </c>
      <c r="M287" s="211">
        <f>VLOOKUP(J287,'Depr Rates'!A:G,7,FALSE)</f>
        <v>3.9300000000000002E-2</v>
      </c>
    </row>
    <row r="288" spans="1:13" x14ac:dyDescent="0.25">
      <c r="A288" s="212" t="s">
        <v>102</v>
      </c>
      <c r="B288" s="213">
        <v>10100501</v>
      </c>
      <c r="C288" s="212">
        <v>108</v>
      </c>
      <c r="D288" s="214">
        <v>43466</v>
      </c>
      <c r="E288" s="160" t="s">
        <v>381</v>
      </c>
      <c r="F288" s="160">
        <v>108102521</v>
      </c>
      <c r="G288" s="160">
        <v>-495.9</v>
      </c>
      <c r="H288" s="214">
        <v>43475</v>
      </c>
      <c r="I288" s="160" t="s">
        <v>411</v>
      </c>
      <c r="J288" s="160" t="s">
        <v>9132</v>
      </c>
      <c r="K288" s="160">
        <f t="shared" si="4"/>
        <v>1</v>
      </c>
      <c r="L288" s="160" t="s">
        <v>101</v>
      </c>
      <c r="M288" s="211">
        <f>VLOOKUP(J288,'Depr Rates'!A:G,7,FALSE)</f>
        <v>3.7400000000000003E-2</v>
      </c>
    </row>
    <row r="289" spans="1:13" x14ac:dyDescent="0.25">
      <c r="A289" s="212" t="s">
        <v>102</v>
      </c>
      <c r="B289" s="213">
        <v>10100501</v>
      </c>
      <c r="C289" s="212">
        <v>108</v>
      </c>
      <c r="D289" s="214">
        <v>43466</v>
      </c>
      <c r="E289" s="160" t="s">
        <v>381</v>
      </c>
      <c r="F289" s="160">
        <v>108102521</v>
      </c>
      <c r="G289" s="160">
        <v>-222.3</v>
      </c>
      <c r="H289" s="214">
        <v>43475</v>
      </c>
      <c r="I289" s="160" t="s">
        <v>411</v>
      </c>
      <c r="J289" s="160" t="s">
        <v>9132</v>
      </c>
      <c r="K289" s="160">
        <f t="shared" si="4"/>
        <v>1</v>
      </c>
      <c r="L289" s="160" t="s">
        <v>101</v>
      </c>
      <c r="M289" s="211">
        <f>VLOOKUP(J289,'Depr Rates'!A:G,7,FALSE)</f>
        <v>3.7400000000000003E-2</v>
      </c>
    </row>
    <row r="290" spans="1:13" x14ac:dyDescent="0.25">
      <c r="A290" s="212" t="s">
        <v>102</v>
      </c>
      <c r="B290" s="213">
        <v>10100501</v>
      </c>
      <c r="C290" s="212">
        <v>108</v>
      </c>
      <c r="D290" s="214">
        <v>43466</v>
      </c>
      <c r="E290" s="160" t="s">
        <v>383</v>
      </c>
      <c r="F290" s="160">
        <v>108102521</v>
      </c>
      <c r="G290" s="160">
        <v>0</v>
      </c>
      <c r="H290" s="214">
        <v>43475</v>
      </c>
      <c r="I290" s="160" t="s">
        <v>411</v>
      </c>
      <c r="J290" s="160" t="s">
        <v>9132</v>
      </c>
      <c r="K290" s="160">
        <f t="shared" si="4"/>
        <v>1</v>
      </c>
      <c r="L290" s="160" t="s">
        <v>101</v>
      </c>
      <c r="M290" s="211">
        <f>VLOOKUP(J290,'Depr Rates'!A:G,7,FALSE)</f>
        <v>3.7400000000000003E-2</v>
      </c>
    </row>
    <row r="291" spans="1:13" x14ac:dyDescent="0.25">
      <c r="A291" s="212" t="s">
        <v>102</v>
      </c>
      <c r="B291" s="213">
        <v>10100501</v>
      </c>
      <c r="C291" s="212">
        <v>108</v>
      </c>
      <c r="D291" s="214">
        <v>43466</v>
      </c>
      <c r="E291" s="160" t="s">
        <v>383</v>
      </c>
      <c r="F291" s="160">
        <v>108102521</v>
      </c>
      <c r="G291" s="160">
        <v>0</v>
      </c>
      <c r="H291" s="214">
        <v>43475</v>
      </c>
      <c r="I291" s="160" t="s">
        <v>411</v>
      </c>
      <c r="J291" s="160" t="s">
        <v>9132</v>
      </c>
      <c r="K291" s="160">
        <f t="shared" si="4"/>
        <v>1</v>
      </c>
      <c r="L291" s="160" t="s">
        <v>101</v>
      </c>
      <c r="M291" s="211">
        <f>VLOOKUP(J291,'Depr Rates'!A:G,7,FALSE)</f>
        <v>3.7400000000000003E-2</v>
      </c>
    </row>
    <row r="292" spans="1:13" x14ac:dyDescent="0.25">
      <c r="A292" s="212" t="s">
        <v>102</v>
      </c>
      <c r="B292" s="213">
        <v>10100501</v>
      </c>
      <c r="C292" s="212">
        <v>108</v>
      </c>
      <c r="D292" s="214">
        <v>43466</v>
      </c>
      <c r="E292" s="160" t="s">
        <v>383</v>
      </c>
      <c r="F292" s="160">
        <v>108102521</v>
      </c>
      <c r="G292" s="160">
        <v>0</v>
      </c>
      <c r="H292" s="214">
        <v>43475</v>
      </c>
      <c r="I292" s="160" t="s">
        <v>384</v>
      </c>
      <c r="J292" s="160" t="s">
        <v>9132</v>
      </c>
      <c r="K292" s="160">
        <f t="shared" si="4"/>
        <v>1</v>
      </c>
      <c r="L292" s="160" t="s">
        <v>101</v>
      </c>
      <c r="M292" s="211">
        <f>VLOOKUP(J292,'Depr Rates'!A:G,7,FALSE)</f>
        <v>3.7400000000000003E-2</v>
      </c>
    </row>
    <row r="293" spans="1:13" x14ac:dyDescent="0.25">
      <c r="A293" s="212" t="s">
        <v>102</v>
      </c>
      <c r="B293" s="213">
        <v>10100501</v>
      </c>
      <c r="C293" s="212">
        <v>108</v>
      </c>
      <c r="D293" s="214">
        <v>43466</v>
      </c>
      <c r="E293" s="160" t="s">
        <v>383</v>
      </c>
      <c r="F293" s="160">
        <v>108102521</v>
      </c>
      <c r="G293" s="160">
        <v>0</v>
      </c>
      <c r="H293" s="214">
        <v>43475</v>
      </c>
      <c r="I293" s="160" t="s">
        <v>384</v>
      </c>
      <c r="J293" s="160" t="s">
        <v>9132</v>
      </c>
      <c r="K293" s="160">
        <f t="shared" si="4"/>
        <v>1</v>
      </c>
      <c r="L293" s="160" t="s">
        <v>101</v>
      </c>
      <c r="M293" s="211">
        <f>VLOOKUP(J293,'Depr Rates'!A:G,7,FALSE)</f>
        <v>3.7400000000000003E-2</v>
      </c>
    </row>
    <row r="294" spans="1:13" x14ac:dyDescent="0.25">
      <c r="A294" s="212" t="s">
        <v>102</v>
      </c>
      <c r="B294" s="213">
        <v>10100501</v>
      </c>
      <c r="C294" s="212">
        <v>108</v>
      </c>
      <c r="D294" s="214">
        <v>43497</v>
      </c>
      <c r="E294" s="160" t="s">
        <v>383</v>
      </c>
      <c r="F294" s="160">
        <v>108102521</v>
      </c>
      <c r="G294" s="160">
        <v>0</v>
      </c>
      <c r="H294" s="214">
        <v>43475</v>
      </c>
      <c r="I294" s="160" t="s">
        <v>384</v>
      </c>
      <c r="J294" s="160" t="s">
        <v>9132</v>
      </c>
      <c r="K294" s="160">
        <f t="shared" si="4"/>
        <v>1</v>
      </c>
      <c r="L294" s="160" t="s">
        <v>101</v>
      </c>
      <c r="M294" s="211">
        <f>VLOOKUP(J294,'Depr Rates'!A:G,7,FALSE)</f>
        <v>3.7400000000000003E-2</v>
      </c>
    </row>
    <row r="295" spans="1:13" x14ac:dyDescent="0.25">
      <c r="A295" s="212" t="s">
        <v>102</v>
      </c>
      <c r="B295" s="213">
        <v>10100501</v>
      </c>
      <c r="C295" s="212">
        <v>108</v>
      </c>
      <c r="D295" s="214">
        <v>43497</v>
      </c>
      <c r="E295" s="160" t="s">
        <v>383</v>
      </c>
      <c r="F295" s="160">
        <v>108102521</v>
      </c>
      <c r="G295" s="160">
        <v>0</v>
      </c>
      <c r="H295" s="214">
        <v>43475</v>
      </c>
      <c r="I295" s="160" t="s">
        <v>384</v>
      </c>
      <c r="J295" s="160" t="s">
        <v>9132</v>
      </c>
      <c r="K295" s="160">
        <f t="shared" si="4"/>
        <v>1</v>
      </c>
      <c r="L295" s="160" t="s">
        <v>101</v>
      </c>
      <c r="M295" s="211">
        <f>VLOOKUP(J295,'Depr Rates'!A:G,7,FALSE)</f>
        <v>3.7400000000000003E-2</v>
      </c>
    </row>
    <row r="296" spans="1:13" x14ac:dyDescent="0.25">
      <c r="A296" s="212" t="s">
        <v>102</v>
      </c>
      <c r="B296" s="213">
        <v>10100501</v>
      </c>
      <c r="C296" s="212">
        <v>108</v>
      </c>
      <c r="D296" s="214">
        <v>43497</v>
      </c>
      <c r="E296" s="160" t="s">
        <v>383</v>
      </c>
      <c r="F296" s="160">
        <v>108102521</v>
      </c>
      <c r="G296" s="160">
        <v>0</v>
      </c>
      <c r="H296" s="214">
        <v>43475</v>
      </c>
      <c r="I296" s="160" t="s">
        <v>384</v>
      </c>
      <c r="J296" s="160" t="s">
        <v>9132</v>
      </c>
      <c r="K296" s="160">
        <f t="shared" si="4"/>
        <v>1</v>
      </c>
      <c r="L296" s="160" t="s">
        <v>101</v>
      </c>
      <c r="M296" s="211">
        <f>VLOOKUP(J296,'Depr Rates'!A:G,7,FALSE)</f>
        <v>3.7400000000000003E-2</v>
      </c>
    </row>
    <row r="297" spans="1:13" x14ac:dyDescent="0.25">
      <c r="A297" s="212" t="s">
        <v>102</v>
      </c>
      <c r="B297" s="213">
        <v>10100501</v>
      </c>
      <c r="C297" s="212">
        <v>108</v>
      </c>
      <c r="D297" s="214">
        <v>43497</v>
      </c>
      <c r="E297" s="160" t="s">
        <v>383</v>
      </c>
      <c r="F297" s="160">
        <v>108102521</v>
      </c>
      <c r="G297" s="160">
        <v>0</v>
      </c>
      <c r="H297" s="214">
        <v>43475</v>
      </c>
      <c r="I297" s="160" t="s">
        <v>384</v>
      </c>
      <c r="J297" s="160" t="s">
        <v>9132</v>
      </c>
      <c r="K297" s="160">
        <f t="shared" si="4"/>
        <v>1</v>
      </c>
      <c r="L297" s="160" t="s">
        <v>101</v>
      </c>
      <c r="M297" s="211">
        <f>VLOOKUP(J297,'Depr Rates'!A:G,7,FALSE)</f>
        <v>3.7400000000000003E-2</v>
      </c>
    </row>
    <row r="298" spans="1:13" x14ac:dyDescent="0.25">
      <c r="A298" s="212" t="s">
        <v>102</v>
      </c>
      <c r="B298" s="213">
        <v>10100501</v>
      </c>
      <c r="C298" s="212">
        <v>108</v>
      </c>
      <c r="D298" s="214">
        <v>43466</v>
      </c>
      <c r="E298" s="160" t="s">
        <v>381</v>
      </c>
      <c r="F298" s="160">
        <v>108103706</v>
      </c>
      <c r="G298" s="215">
        <v>-3099.25</v>
      </c>
      <c r="H298" s="214">
        <v>43466</v>
      </c>
      <c r="I298" s="160" t="s">
        <v>456</v>
      </c>
      <c r="J298" s="160" t="s">
        <v>9132</v>
      </c>
      <c r="K298" s="160">
        <f t="shared" si="4"/>
        <v>1</v>
      </c>
      <c r="L298" s="160" t="s">
        <v>101</v>
      </c>
      <c r="M298" s="211">
        <f>VLOOKUP(J298,'Depr Rates'!A:G,7,FALSE)</f>
        <v>3.7400000000000003E-2</v>
      </c>
    </row>
    <row r="299" spans="1:13" x14ac:dyDescent="0.25">
      <c r="A299" s="212" t="s">
        <v>102</v>
      </c>
      <c r="B299" s="213">
        <v>10100501</v>
      </c>
      <c r="C299" s="212">
        <v>108</v>
      </c>
      <c r="D299" s="214">
        <v>43466</v>
      </c>
      <c r="E299" s="160" t="s">
        <v>381</v>
      </c>
      <c r="F299" s="160">
        <v>108103706</v>
      </c>
      <c r="G299" s="215">
        <v>3099.25</v>
      </c>
      <c r="H299" s="214">
        <v>43466</v>
      </c>
      <c r="I299" s="160" t="s">
        <v>456</v>
      </c>
      <c r="J299" s="160" t="s">
        <v>9132</v>
      </c>
      <c r="K299" s="160">
        <f t="shared" si="4"/>
        <v>1</v>
      </c>
      <c r="L299" s="160" t="s">
        <v>101</v>
      </c>
      <c r="M299" s="211">
        <f>VLOOKUP(J299,'Depr Rates'!A:G,7,FALSE)</f>
        <v>3.7400000000000003E-2</v>
      </c>
    </row>
    <row r="300" spans="1:13" x14ac:dyDescent="0.25">
      <c r="A300" s="212" t="s">
        <v>102</v>
      </c>
      <c r="B300" s="213">
        <v>10100501</v>
      </c>
      <c r="C300" s="212">
        <v>108</v>
      </c>
      <c r="D300" s="214">
        <v>43466</v>
      </c>
      <c r="E300" s="160" t="s">
        <v>381</v>
      </c>
      <c r="F300" s="160">
        <v>108104111</v>
      </c>
      <c r="G300" s="215">
        <v>-21617.439999999999</v>
      </c>
      <c r="H300" s="214">
        <v>43490</v>
      </c>
      <c r="I300" s="160" t="s">
        <v>477</v>
      </c>
      <c r="J300" s="160" t="s">
        <v>9132</v>
      </c>
      <c r="K300" s="160">
        <f t="shared" si="4"/>
        <v>1</v>
      </c>
      <c r="L300" s="160" t="s">
        <v>101</v>
      </c>
      <c r="M300" s="211">
        <f>VLOOKUP(J300,'Depr Rates'!A:G,7,FALSE)</f>
        <v>3.7400000000000003E-2</v>
      </c>
    </row>
    <row r="301" spans="1:13" x14ac:dyDescent="0.25">
      <c r="A301" s="212" t="s">
        <v>102</v>
      </c>
      <c r="B301" s="213">
        <v>10100501</v>
      </c>
      <c r="C301" s="212">
        <v>108</v>
      </c>
      <c r="D301" s="214">
        <v>43466</v>
      </c>
      <c r="E301" s="160" t="s">
        <v>381</v>
      </c>
      <c r="F301" s="160">
        <v>108104111</v>
      </c>
      <c r="G301" s="160">
        <v>-938.6</v>
      </c>
      <c r="H301" s="214">
        <v>43490</v>
      </c>
      <c r="I301" s="160" t="s">
        <v>477</v>
      </c>
      <c r="J301" s="160" t="s">
        <v>9132</v>
      </c>
      <c r="K301" s="160">
        <f t="shared" si="4"/>
        <v>1</v>
      </c>
      <c r="L301" s="160" t="s">
        <v>101</v>
      </c>
      <c r="M301" s="211">
        <f>VLOOKUP(J301,'Depr Rates'!A:G,7,FALSE)</f>
        <v>3.7400000000000003E-2</v>
      </c>
    </row>
    <row r="302" spans="1:13" x14ac:dyDescent="0.25">
      <c r="A302" s="212" t="s">
        <v>102</v>
      </c>
      <c r="B302" s="213">
        <v>10100501</v>
      </c>
      <c r="C302" s="212">
        <v>108</v>
      </c>
      <c r="D302" s="214">
        <v>43466</v>
      </c>
      <c r="E302" s="160" t="s">
        <v>381</v>
      </c>
      <c r="F302" s="160">
        <v>108104111</v>
      </c>
      <c r="G302" s="160">
        <v>-351.89</v>
      </c>
      <c r="H302" s="214">
        <v>43490</v>
      </c>
      <c r="I302" s="160" t="s">
        <v>477</v>
      </c>
      <c r="J302" s="160" t="s">
        <v>9054</v>
      </c>
      <c r="K302" s="160">
        <f t="shared" si="4"/>
        <v>1</v>
      </c>
      <c r="L302" s="160" t="s">
        <v>101</v>
      </c>
      <c r="M302" s="211">
        <f>VLOOKUP(J302,'Depr Rates'!A:G,7,FALSE)</f>
        <v>3.1399999999999997E-2</v>
      </c>
    </row>
    <row r="303" spans="1:13" x14ac:dyDescent="0.25">
      <c r="A303" s="212" t="s">
        <v>102</v>
      </c>
      <c r="B303" s="213">
        <v>10100501</v>
      </c>
      <c r="C303" s="212">
        <v>108</v>
      </c>
      <c r="D303" s="214">
        <v>43466</v>
      </c>
      <c r="E303" s="160" t="s">
        <v>381</v>
      </c>
      <c r="F303" s="160">
        <v>108104111</v>
      </c>
      <c r="G303" s="160">
        <v>-90.28</v>
      </c>
      <c r="H303" s="214">
        <v>43490</v>
      </c>
      <c r="I303" s="160" t="s">
        <v>477</v>
      </c>
      <c r="J303" s="160" t="s">
        <v>9054</v>
      </c>
      <c r="K303" s="160">
        <f t="shared" si="4"/>
        <v>1</v>
      </c>
      <c r="L303" s="160" t="s">
        <v>101</v>
      </c>
      <c r="M303" s="211">
        <f>VLOOKUP(J303,'Depr Rates'!A:G,7,FALSE)</f>
        <v>3.1399999999999997E-2</v>
      </c>
    </row>
    <row r="304" spans="1:13" x14ac:dyDescent="0.25">
      <c r="A304" s="212" t="s">
        <v>102</v>
      </c>
      <c r="B304" s="213">
        <v>10100501</v>
      </c>
      <c r="C304" s="212">
        <v>108</v>
      </c>
      <c r="D304" s="214">
        <v>43466</v>
      </c>
      <c r="E304" s="160" t="s">
        <v>381</v>
      </c>
      <c r="F304" s="160">
        <v>108104111</v>
      </c>
      <c r="G304" s="160">
        <v>-355.42</v>
      </c>
      <c r="H304" s="214">
        <v>43490</v>
      </c>
      <c r="I304" s="160" t="s">
        <v>477</v>
      </c>
      <c r="J304" s="160" t="s">
        <v>447</v>
      </c>
      <c r="K304" s="160">
        <f t="shared" si="4"/>
        <v>1</v>
      </c>
      <c r="L304" s="160" t="s">
        <v>101</v>
      </c>
      <c r="M304" s="211">
        <f>VLOOKUP(J304,'Depr Rates'!A:G,7,FALSE)</f>
        <v>3.15E-2</v>
      </c>
    </row>
    <row r="305" spans="1:13" x14ac:dyDescent="0.25">
      <c r="A305" s="212" t="s">
        <v>102</v>
      </c>
      <c r="B305" s="213">
        <v>10100501</v>
      </c>
      <c r="C305" s="212">
        <v>108</v>
      </c>
      <c r="D305" s="214">
        <v>43466</v>
      </c>
      <c r="E305" s="160" t="s">
        <v>381</v>
      </c>
      <c r="F305" s="160">
        <v>108104111</v>
      </c>
      <c r="G305" s="160">
        <v>-90.28</v>
      </c>
      <c r="H305" s="214">
        <v>43490</v>
      </c>
      <c r="I305" s="160" t="s">
        <v>477</v>
      </c>
      <c r="J305" s="160" t="s">
        <v>9054</v>
      </c>
      <c r="K305" s="160">
        <f t="shared" si="4"/>
        <v>1</v>
      </c>
      <c r="L305" s="160" t="s">
        <v>101</v>
      </c>
      <c r="M305" s="211">
        <f>VLOOKUP(J305,'Depr Rates'!A:G,7,FALSE)</f>
        <v>3.1399999999999997E-2</v>
      </c>
    </row>
    <row r="306" spans="1:13" x14ac:dyDescent="0.25">
      <c r="A306" s="212" t="s">
        <v>102</v>
      </c>
      <c r="B306" s="213">
        <v>10100501</v>
      </c>
      <c r="C306" s="212">
        <v>108</v>
      </c>
      <c r="D306" s="214">
        <v>43466</v>
      </c>
      <c r="E306" s="160" t="s">
        <v>381</v>
      </c>
      <c r="F306" s="160">
        <v>108104111</v>
      </c>
      <c r="G306" s="160">
        <v>-831.56</v>
      </c>
      <c r="H306" s="214">
        <v>43490</v>
      </c>
      <c r="I306" s="160" t="s">
        <v>477</v>
      </c>
      <c r="J306" s="160" t="s">
        <v>9054</v>
      </c>
      <c r="K306" s="160">
        <f t="shared" si="4"/>
        <v>1</v>
      </c>
      <c r="L306" s="160" t="s">
        <v>101</v>
      </c>
      <c r="M306" s="211">
        <f>VLOOKUP(J306,'Depr Rates'!A:G,7,FALSE)</f>
        <v>3.1399999999999997E-2</v>
      </c>
    </row>
    <row r="307" spans="1:13" x14ac:dyDescent="0.25">
      <c r="A307" s="212" t="s">
        <v>102</v>
      </c>
      <c r="B307" s="213">
        <v>10100501</v>
      </c>
      <c r="C307" s="212">
        <v>108</v>
      </c>
      <c r="D307" s="214">
        <v>43466</v>
      </c>
      <c r="E307" s="160" t="s">
        <v>381</v>
      </c>
      <c r="F307" s="160">
        <v>108104111</v>
      </c>
      <c r="G307" s="160">
        <v>-600.47</v>
      </c>
      <c r="H307" s="214">
        <v>43490</v>
      </c>
      <c r="I307" s="160" t="s">
        <v>477</v>
      </c>
      <c r="J307" s="160" t="s">
        <v>9054</v>
      </c>
      <c r="K307" s="160">
        <f t="shared" si="4"/>
        <v>1</v>
      </c>
      <c r="L307" s="160" t="s">
        <v>101</v>
      </c>
      <c r="M307" s="211">
        <f>VLOOKUP(J307,'Depr Rates'!A:G,7,FALSE)</f>
        <v>3.1399999999999997E-2</v>
      </c>
    </row>
    <row r="308" spans="1:13" x14ac:dyDescent="0.25">
      <c r="A308" s="212" t="s">
        <v>102</v>
      </c>
      <c r="B308" s="213">
        <v>10100501</v>
      </c>
      <c r="C308" s="212">
        <v>108</v>
      </c>
      <c r="D308" s="214">
        <v>43466</v>
      </c>
      <c r="E308" s="160" t="s">
        <v>381</v>
      </c>
      <c r="F308" s="160">
        <v>108104111</v>
      </c>
      <c r="G308" s="160">
        <v>-315.55</v>
      </c>
      <c r="H308" s="214">
        <v>43490</v>
      </c>
      <c r="I308" s="160" t="s">
        <v>477</v>
      </c>
      <c r="J308" s="160" t="s">
        <v>9054</v>
      </c>
      <c r="K308" s="160">
        <f t="shared" si="4"/>
        <v>1</v>
      </c>
      <c r="L308" s="160" t="s">
        <v>101</v>
      </c>
      <c r="M308" s="211">
        <f>VLOOKUP(J308,'Depr Rates'!A:G,7,FALSE)</f>
        <v>3.1399999999999997E-2</v>
      </c>
    </row>
    <row r="309" spans="1:13" x14ac:dyDescent="0.25">
      <c r="A309" s="212" t="s">
        <v>102</v>
      </c>
      <c r="B309" s="213">
        <v>10100501</v>
      </c>
      <c r="C309" s="212">
        <v>108</v>
      </c>
      <c r="D309" s="214">
        <v>43466</v>
      </c>
      <c r="E309" s="160" t="s">
        <v>381</v>
      </c>
      <c r="F309" s="160">
        <v>108104111</v>
      </c>
      <c r="G309" s="160">
        <v>-315.55</v>
      </c>
      <c r="H309" s="214">
        <v>43490</v>
      </c>
      <c r="I309" s="160" t="s">
        <v>477</v>
      </c>
      <c r="J309" s="160" t="s">
        <v>9054</v>
      </c>
      <c r="K309" s="160">
        <f t="shared" si="4"/>
        <v>1</v>
      </c>
      <c r="L309" s="160" t="s">
        <v>101</v>
      </c>
      <c r="M309" s="211">
        <f>VLOOKUP(J309,'Depr Rates'!A:G,7,FALSE)</f>
        <v>3.1399999999999997E-2</v>
      </c>
    </row>
    <row r="310" spans="1:13" x14ac:dyDescent="0.25">
      <c r="A310" s="212" t="s">
        <v>102</v>
      </c>
      <c r="B310" s="213">
        <v>10100501</v>
      </c>
      <c r="C310" s="212">
        <v>108</v>
      </c>
      <c r="D310" s="214">
        <v>43466</v>
      </c>
      <c r="E310" s="160" t="s">
        <v>381</v>
      </c>
      <c r="F310" s="160">
        <v>108104111</v>
      </c>
      <c r="G310" s="215">
        <v>-2987.81</v>
      </c>
      <c r="H310" s="214">
        <v>43490</v>
      </c>
      <c r="I310" s="160" t="s">
        <v>477</v>
      </c>
      <c r="J310" s="160" t="s">
        <v>9054</v>
      </c>
      <c r="K310" s="160">
        <f t="shared" si="4"/>
        <v>1</v>
      </c>
      <c r="L310" s="160" t="s">
        <v>101</v>
      </c>
      <c r="M310" s="211">
        <f>VLOOKUP(J310,'Depr Rates'!A:G,7,FALSE)</f>
        <v>3.1399999999999997E-2</v>
      </c>
    </row>
    <row r="311" spans="1:13" x14ac:dyDescent="0.25">
      <c r="A311" s="212" t="s">
        <v>102</v>
      </c>
      <c r="B311" s="213">
        <v>10100501</v>
      </c>
      <c r="C311" s="212">
        <v>108</v>
      </c>
      <c r="D311" s="214">
        <v>43466</v>
      </c>
      <c r="E311" s="160" t="s">
        <v>381</v>
      </c>
      <c r="F311" s="160">
        <v>108104111</v>
      </c>
      <c r="G311" s="160">
        <v>-315.55</v>
      </c>
      <c r="H311" s="214">
        <v>43490</v>
      </c>
      <c r="I311" s="160" t="s">
        <v>477</v>
      </c>
      <c r="J311" s="160" t="s">
        <v>9054</v>
      </c>
      <c r="K311" s="160">
        <f t="shared" si="4"/>
        <v>1</v>
      </c>
      <c r="L311" s="160" t="s">
        <v>101</v>
      </c>
      <c r="M311" s="211">
        <f>VLOOKUP(J311,'Depr Rates'!A:G,7,FALSE)</f>
        <v>3.1399999999999997E-2</v>
      </c>
    </row>
    <row r="312" spans="1:13" x14ac:dyDescent="0.25">
      <c r="A312" s="212" t="s">
        <v>102</v>
      </c>
      <c r="B312" s="213">
        <v>10100501</v>
      </c>
      <c r="C312" s="212">
        <v>108</v>
      </c>
      <c r="D312" s="214">
        <v>43466</v>
      </c>
      <c r="E312" s="160" t="s">
        <v>381</v>
      </c>
      <c r="F312" s="160">
        <v>108104111</v>
      </c>
      <c r="G312" s="215">
        <v>-2247.09</v>
      </c>
      <c r="H312" s="214">
        <v>43490</v>
      </c>
      <c r="I312" s="160" t="s">
        <v>477</v>
      </c>
      <c r="J312" s="160" t="s">
        <v>9054</v>
      </c>
      <c r="K312" s="160">
        <f t="shared" si="4"/>
        <v>1</v>
      </c>
      <c r="L312" s="160" t="s">
        <v>101</v>
      </c>
      <c r="M312" s="211">
        <f>VLOOKUP(J312,'Depr Rates'!A:G,7,FALSE)</f>
        <v>3.1399999999999997E-2</v>
      </c>
    </row>
    <row r="313" spans="1:13" x14ac:dyDescent="0.25">
      <c r="A313" s="212" t="s">
        <v>102</v>
      </c>
      <c r="B313" s="213">
        <v>10100501</v>
      </c>
      <c r="C313" s="212">
        <v>108</v>
      </c>
      <c r="D313" s="214">
        <v>43466</v>
      </c>
      <c r="E313" s="160" t="s">
        <v>381</v>
      </c>
      <c r="F313" s="160">
        <v>108104111</v>
      </c>
      <c r="G313" s="160">
        <v>-266.33</v>
      </c>
      <c r="H313" s="214">
        <v>43490</v>
      </c>
      <c r="I313" s="160" t="s">
        <v>477</v>
      </c>
      <c r="J313" s="160" t="s">
        <v>9054</v>
      </c>
      <c r="K313" s="160">
        <f t="shared" si="4"/>
        <v>1</v>
      </c>
      <c r="L313" s="160" t="s">
        <v>101</v>
      </c>
      <c r="M313" s="211">
        <f>VLOOKUP(J313,'Depr Rates'!A:G,7,FALSE)</f>
        <v>3.1399999999999997E-2</v>
      </c>
    </row>
    <row r="314" spans="1:13" x14ac:dyDescent="0.25">
      <c r="A314" s="212" t="s">
        <v>102</v>
      </c>
      <c r="B314" s="213">
        <v>10100501</v>
      </c>
      <c r="C314" s="212">
        <v>108</v>
      </c>
      <c r="D314" s="214">
        <v>43466</v>
      </c>
      <c r="E314" s="160" t="s">
        <v>381</v>
      </c>
      <c r="F314" s="160">
        <v>108104111</v>
      </c>
      <c r="G314" s="215">
        <v>-8039.85</v>
      </c>
      <c r="H314" s="214">
        <v>43490</v>
      </c>
      <c r="I314" s="160" t="s">
        <v>477</v>
      </c>
      <c r="J314" s="160" t="s">
        <v>9132</v>
      </c>
      <c r="K314" s="160">
        <f t="shared" si="4"/>
        <v>1</v>
      </c>
      <c r="L314" s="160" t="s">
        <v>101</v>
      </c>
      <c r="M314" s="211">
        <f>VLOOKUP(J314,'Depr Rates'!A:G,7,FALSE)</f>
        <v>3.7400000000000003E-2</v>
      </c>
    </row>
    <row r="315" spans="1:13" x14ac:dyDescent="0.25">
      <c r="A315" s="212" t="s">
        <v>102</v>
      </c>
      <c r="B315" s="213">
        <v>10100501</v>
      </c>
      <c r="C315" s="212">
        <v>108</v>
      </c>
      <c r="D315" s="214">
        <v>43466</v>
      </c>
      <c r="E315" s="160" t="s">
        <v>381</v>
      </c>
      <c r="F315" s="160">
        <v>108104111</v>
      </c>
      <c r="G315" s="215">
        <v>-2679.95</v>
      </c>
      <c r="H315" s="214">
        <v>43490</v>
      </c>
      <c r="I315" s="160" t="s">
        <v>477</v>
      </c>
      <c r="J315" s="160" t="s">
        <v>9132</v>
      </c>
      <c r="K315" s="160">
        <f t="shared" si="4"/>
        <v>1</v>
      </c>
      <c r="L315" s="160" t="s">
        <v>101</v>
      </c>
      <c r="M315" s="211">
        <f>VLOOKUP(J315,'Depr Rates'!A:G,7,FALSE)</f>
        <v>3.7400000000000003E-2</v>
      </c>
    </row>
    <row r="316" spans="1:13" x14ac:dyDescent="0.25">
      <c r="A316" s="212" t="s">
        <v>102</v>
      </c>
      <c r="B316" s="213">
        <v>10100501</v>
      </c>
      <c r="C316" s="212">
        <v>108</v>
      </c>
      <c r="D316" s="214">
        <v>43466</v>
      </c>
      <c r="E316" s="160" t="s">
        <v>381</v>
      </c>
      <c r="F316" s="160">
        <v>108104111</v>
      </c>
      <c r="G316" s="160">
        <v>-117.68</v>
      </c>
      <c r="H316" s="214">
        <v>43490</v>
      </c>
      <c r="I316" s="160" t="s">
        <v>477</v>
      </c>
      <c r="J316" s="160" t="s">
        <v>9054</v>
      </c>
      <c r="K316" s="160">
        <f t="shared" si="4"/>
        <v>1</v>
      </c>
      <c r="L316" s="160" t="s">
        <v>101</v>
      </c>
      <c r="M316" s="211">
        <f>VLOOKUP(J316,'Depr Rates'!A:G,7,FALSE)</f>
        <v>3.1399999999999997E-2</v>
      </c>
    </row>
    <row r="317" spans="1:13" x14ac:dyDescent="0.25">
      <c r="A317" s="212" t="s">
        <v>102</v>
      </c>
      <c r="B317" s="213">
        <v>10100501</v>
      </c>
      <c r="C317" s="212">
        <v>108</v>
      </c>
      <c r="D317" s="214">
        <v>43466</v>
      </c>
      <c r="E317" s="160" t="s">
        <v>383</v>
      </c>
      <c r="F317" s="160">
        <v>108104111</v>
      </c>
      <c r="G317" s="160">
        <v>0</v>
      </c>
      <c r="H317" s="214">
        <v>43490</v>
      </c>
      <c r="I317" s="160" t="s">
        <v>477</v>
      </c>
      <c r="J317" s="160" t="s">
        <v>9054</v>
      </c>
      <c r="K317" s="160">
        <f t="shared" si="4"/>
        <v>1</v>
      </c>
      <c r="L317" s="160" t="s">
        <v>101</v>
      </c>
      <c r="M317" s="211">
        <f>VLOOKUP(J317,'Depr Rates'!A:G,7,FALSE)</f>
        <v>3.1399999999999997E-2</v>
      </c>
    </row>
    <row r="318" spans="1:13" x14ac:dyDescent="0.25">
      <c r="A318" s="212" t="s">
        <v>102</v>
      </c>
      <c r="B318" s="213">
        <v>10100501</v>
      </c>
      <c r="C318" s="212">
        <v>108</v>
      </c>
      <c r="D318" s="214">
        <v>43466</v>
      </c>
      <c r="E318" s="160" t="s">
        <v>383</v>
      </c>
      <c r="F318" s="160">
        <v>108104111</v>
      </c>
      <c r="G318" s="160">
        <v>0</v>
      </c>
      <c r="H318" s="214">
        <v>43490</v>
      </c>
      <c r="I318" s="160" t="s">
        <v>477</v>
      </c>
      <c r="J318" s="160" t="s">
        <v>9054</v>
      </c>
      <c r="K318" s="160">
        <f t="shared" si="4"/>
        <v>1</v>
      </c>
      <c r="L318" s="160" t="s">
        <v>101</v>
      </c>
      <c r="M318" s="211">
        <f>VLOOKUP(J318,'Depr Rates'!A:G,7,FALSE)</f>
        <v>3.1399999999999997E-2</v>
      </c>
    </row>
    <row r="319" spans="1:13" x14ac:dyDescent="0.25">
      <c r="A319" s="212" t="s">
        <v>102</v>
      </c>
      <c r="B319" s="213">
        <v>10100501</v>
      </c>
      <c r="C319" s="212">
        <v>108</v>
      </c>
      <c r="D319" s="214">
        <v>43466</v>
      </c>
      <c r="E319" s="160" t="s">
        <v>383</v>
      </c>
      <c r="F319" s="160">
        <v>108104111</v>
      </c>
      <c r="G319" s="160">
        <v>0</v>
      </c>
      <c r="H319" s="214">
        <v>43490</v>
      </c>
      <c r="I319" s="160" t="s">
        <v>477</v>
      </c>
      <c r="J319" s="160" t="s">
        <v>9054</v>
      </c>
      <c r="K319" s="160">
        <f t="shared" si="4"/>
        <v>1</v>
      </c>
      <c r="L319" s="160" t="s">
        <v>101</v>
      </c>
      <c r="M319" s="211">
        <f>VLOOKUP(J319,'Depr Rates'!A:G,7,FALSE)</f>
        <v>3.1399999999999997E-2</v>
      </c>
    </row>
    <row r="320" spans="1:13" x14ac:dyDescent="0.25">
      <c r="A320" s="212" t="s">
        <v>102</v>
      </c>
      <c r="B320" s="213">
        <v>10100501</v>
      </c>
      <c r="C320" s="212">
        <v>108</v>
      </c>
      <c r="D320" s="214">
        <v>43466</v>
      </c>
      <c r="E320" s="160" t="s">
        <v>383</v>
      </c>
      <c r="F320" s="160">
        <v>108104111</v>
      </c>
      <c r="G320" s="160">
        <v>0</v>
      </c>
      <c r="H320" s="214">
        <v>43490</v>
      </c>
      <c r="I320" s="160" t="s">
        <v>477</v>
      </c>
      <c r="J320" s="160" t="s">
        <v>9054</v>
      </c>
      <c r="K320" s="160">
        <f t="shared" si="4"/>
        <v>1</v>
      </c>
      <c r="L320" s="160" t="s">
        <v>101</v>
      </c>
      <c r="M320" s="211">
        <f>VLOOKUP(J320,'Depr Rates'!A:G,7,FALSE)</f>
        <v>3.1399999999999997E-2</v>
      </c>
    </row>
    <row r="321" spans="1:13" x14ac:dyDescent="0.25">
      <c r="A321" s="212" t="s">
        <v>102</v>
      </c>
      <c r="B321" s="213">
        <v>10100501</v>
      </c>
      <c r="C321" s="212">
        <v>108</v>
      </c>
      <c r="D321" s="214">
        <v>43466</v>
      </c>
      <c r="E321" s="160" t="s">
        <v>383</v>
      </c>
      <c r="F321" s="160">
        <v>108104111</v>
      </c>
      <c r="G321" s="160">
        <v>0</v>
      </c>
      <c r="H321" s="214">
        <v>43490</v>
      </c>
      <c r="I321" s="160" t="s">
        <v>477</v>
      </c>
      <c r="J321" s="160" t="s">
        <v>9054</v>
      </c>
      <c r="K321" s="160">
        <f t="shared" si="4"/>
        <v>1</v>
      </c>
      <c r="L321" s="160" t="s">
        <v>101</v>
      </c>
      <c r="M321" s="211">
        <f>VLOOKUP(J321,'Depr Rates'!A:G,7,FALSE)</f>
        <v>3.1399999999999997E-2</v>
      </c>
    </row>
    <row r="322" spans="1:13" x14ac:dyDescent="0.25">
      <c r="A322" s="212" t="s">
        <v>102</v>
      </c>
      <c r="B322" s="213">
        <v>10100501</v>
      </c>
      <c r="C322" s="212">
        <v>108</v>
      </c>
      <c r="D322" s="214">
        <v>43466</v>
      </c>
      <c r="E322" s="160" t="s">
        <v>383</v>
      </c>
      <c r="F322" s="160">
        <v>108104111</v>
      </c>
      <c r="G322" s="160">
        <v>0</v>
      </c>
      <c r="H322" s="214">
        <v>43490</v>
      </c>
      <c r="I322" s="160" t="s">
        <v>477</v>
      </c>
      <c r="J322" s="160" t="s">
        <v>9054</v>
      </c>
      <c r="K322" s="160">
        <f t="shared" ref="K322:K385" si="5">MONTH(H322)</f>
        <v>1</v>
      </c>
      <c r="L322" s="160" t="s">
        <v>101</v>
      </c>
      <c r="M322" s="211">
        <f>VLOOKUP(J322,'Depr Rates'!A:G,7,FALSE)</f>
        <v>3.1399999999999997E-2</v>
      </c>
    </row>
    <row r="323" spans="1:13" x14ac:dyDescent="0.25">
      <c r="A323" s="212" t="s">
        <v>102</v>
      </c>
      <c r="B323" s="213">
        <v>10100501</v>
      </c>
      <c r="C323" s="212">
        <v>108</v>
      </c>
      <c r="D323" s="214">
        <v>43466</v>
      </c>
      <c r="E323" s="160" t="s">
        <v>383</v>
      </c>
      <c r="F323" s="160">
        <v>108104111</v>
      </c>
      <c r="G323" s="160">
        <v>0</v>
      </c>
      <c r="H323" s="214">
        <v>43490</v>
      </c>
      <c r="I323" s="160" t="s">
        <v>477</v>
      </c>
      <c r="J323" s="160" t="s">
        <v>9054</v>
      </c>
      <c r="K323" s="160">
        <f t="shared" si="5"/>
        <v>1</v>
      </c>
      <c r="L323" s="160" t="s">
        <v>101</v>
      </c>
      <c r="M323" s="211">
        <f>VLOOKUP(J323,'Depr Rates'!A:G,7,FALSE)</f>
        <v>3.1399999999999997E-2</v>
      </c>
    </row>
    <row r="324" spans="1:13" x14ac:dyDescent="0.25">
      <c r="A324" s="212" t="s">
        <v>102</v>
      </c>
      <c r="B324" s="213">
        <v>10100501</v>
      </c>
      <c r="C324" s="212">
        <v>108</v>
      </c>
      <c r="D324" s="214">
        <v>43466</v>
      </c>
      <c r="E324" s="160" t="s">
        <v>383</v>
      </c>
      <c r="F324" s="160">
        <v>108104111</v>
      </c>
      <c r="G324" s="160">
        <v>0</v>
      </c>
      <c r="H324" s="214">
        <v>43490</v>
      </c>
      <c r="I324" s="160" t="s">
        <v>477</v>
      </c>
      <c r="J324" s="160" t="s">
        <v>9054</v>
      </c>
      <c r="K324" s="160">
        <f t="shared" si="5"/>
        <v>1</v>
      </c>
      <c r="L324" s="160" t="s">
        <v>101</v>
      </c>
      <c r="M324" s="211">
        <f>VLOOKUP(J324,'Depr Rates'!A:G,7,FALSE)</f>
        <v>3.1399999999999997E-2</v>
      </c>
    </row>
    <row r="325" spans="1:13" x14ac:dyDescent="0.25">
      <c r="A325" s="212" t="s">
        <v>102</v>
      </c>
      <c r="B325" s="213">
        <v>10100501</v>
      </c>
      <c r="C325" s="212">
        <v>108</v>
      </c>
      <c r="D325" s="214">
        <v>43466</v>
      </c>
      <c r="E325" s="160" t="s">
        <v>383</v>
      </c>
      <c r="F325" s="160">
        <v>108104111</v>
      </c>
      <c r="G325" s="160">
        <v>0</v>
      </c>
      <c r="H325" s="214">
        <v>43490</v>
      </c>
      <c r="I325" s="160" t="s">
        <v>477</v>
      </c>
      <c r="J325" s="160" t="s">
        <v>9054</v>
      </c>
      <c r="K325" s="160">
        <f t="shared" si="5"/>
        <v>1</v>
      </c>
      <c r="L325" s="160" t="s">
        <v>101</v>
      </c>
      <c r="M325" s="211">
        <f>VLOOKUP(J325,'Depr Rates'!A:G,7,FALSE)</f>
        <v>3.1399999999999997E-2</v>
      </c>
    </row>
    <row r="326" spans="1:13" x14ac:dyDescent="0.25">
      <c r="A326" s="212" t="s">
        <v>102</v>
      </c>
      <c r="B326" s="213">
        <v>10100501</v>
      </c>
      <c r="C326" s="212">
        <v>108</v>
      </c>
      <c r="D326" s="214">
        <v>43466</v>
      </c>
      <c r="E326" s="160" t="s">
        <v>383</v>
      </c>
      <c r="F326" s="160">
        <v>108104111</v>
      </c>
      <c r="G326" s="160">
        <v>0</v>
      </c>
      <c r="H326" s="214">
        <v>43490</v>
      </c>
      <c r="I326" s="160" t="s">
        <v>477</v>
      </c>
      <c r="J326" s="160" t="s">
        <v>9054</v>
      </c>
      <c r="K326" s="160">
        <f t="shared" si="5"/>
        <v>1</v>
      </c>
      <c r="L326" s="160" t="s">
        <v>101</v>
      </c>
      <c r="M326" s="211">
        <f>VLOOKUP(J326,'Depr Rates'!A:G,7,FALSE)</f>
        <v>3.1399999999999997E-2</v>
      </c>
    </row>
    <row r="327" spans="1:13" x14ac:dyDescent="0.25">
      <c r="A327" s="212" t="s">
        <v>102</v>
      </c>
      <c r="B327" s="213">
        <v>10100501</v>
      </c>
      <c r="C327" s="212">
        <v>108</v>
      </c>
      <c r="D327" s="214">
        <v>43466</v>
      </c>
      <c r="E327" s="160" t="s">
        <v>383</v>
      </c>
      <c r="F327" s="160">
        <v>108104111</v>
      </c>
      <c r="G327" s="160">
        <v>0</v>
      </c>
      <c r="H327" s="214">
        <v>43490</v>
      </c>
      <c r="I327" s="160" t="s">
        <v>477</v>
      </c>
      <c r="J327" s="160" t="s">
        <v>9054</v>
      </c>
      <c r="K327" s="160">
        <f t="shared" si="5"/>
        <v>1</v>
      </c>
      <c r="L327" s="160" t="s">
        <v>101</v>
      </c>
      <c r="M327" s="211">
        <f>VLOOKUP(J327,'Depr Rates'!A:G,7,FALSE)</f>
        <v>3.1399999999999997E-2</v>
      </c>
    </row>
    <row r="328" spans="1:13" x14ac:dyDescent="0.25">
      <c r="A328" s="212" t="s">
        <v>102</v>
      </c>
      <c r="B328" s="213">
        <v>10100501</v>
      </c>
      <c r="C328" s="212">
        <v>108</v>
      </c>
      <c r="D328" s="214">
        <v>43466</v>
      </c>
      <c r="E328" s="160" t="s">
        <v>383</v>
      </c>
      <c r="F328" s="160">
        <v>108104111</v>
      </c>
      <c r="G328" s="160">
        <v>0</v>
      </c>
      <c r="H328" s="214">
        <v>43490</v>
      </c>
      <c r="I328" s="160" t="s">
        <v>477</v>
      </c>
      <c r="J328" s="160" t="s">
        <v>9054</v>
      </c>
      <c r="K328" s="160">
        <f t="shared" si="5"/>
        <v>1</v>
      </c>
      <c r="L328" s="160" t="s">
        <v>101</v>
      </c>
      <c r="M328" s="211">
        <f>VLOOKUP(J328,'Depr Rates'!A:G,7,FALSE)</f>
        <v>3.1399999999999997E-2</v>
      </c>
    </row>
    <row r="329" spans="1:13" x14ac:dyDescent="0.25">
      <c r="A329" s="212" t="s">
        <v>102</v>
      </c>
      <c r="B329" s="213">
        <v>10100501</v>
      </c>
      <c r="C329" s="212">
        <v>108</v>
      </c>
      <c r="D329" s="214">
        <v>43466</v>
      </c>
      <c r="E329" s="160" t="s">
        <v>383</v>
      </c>
      <c r="F329" s="160">
        <v>108104111</v>
      </c>
      <c r="G329" s="160">
        <v>0</v>
      </c>
      <c r="H329" s="214">
        <v>43490</v>
      </c>
      <c r="I329" s="160" t="s">
        <v>477</v>
      </c>
      <c r="J329" s="160" t="s">
        <v>9132</v>
      </c>
      <c r="K329" s="160">
        <f t="shared" si="5"/>
        <v>1</v>
      </c>
      <c r="L329" s="160" t="s">
        <v>101</v>
      </c>
      <c r="M329" s="211">
        <f>VLOOKUP(J329,'Depr Rates'!A:G,7,FALSE)</f>
        <v>3.7400000000000003E-2</v>
      </c>
    </row>
    <row r="330" spans="1:13" x14ac:dyDescent="0.25">
      <c r="A330" s="212" t="s">
        <v>102</v>
      </c>
      <c r="B330" s="213">
        <v>10100501</v>
      </c>
      <c r="C330" s="212">
        <v>108</v>
      </c>
      <c r="D330" s="214">
        <v>43466</v>
      </c>
      <c r="E330" s="160" t="s">
        <v>383</v>
      </c>
      <c r="F330" s="160">
        <v>108104111</v>
      </c>
      <c r="G330" s="160">
        <v>0</v>
      </c>
      <c r="H330" s="214">
        <v>43490</v>
      </c>
      <c r="I330" s="160" t="s">
        <v>477</v>
      </c>
      <c r="J330" s="160" t="s">
        <v>9132</v>
      </c>
      <c r="K330" s="160">
        <f t="shared" si="5"/>
        <v>1</v>
      </c>
      <c r="L330" s="160" t="s">
        <v>101</v>
      </c>
      <c r="M330" s="211">
        <f>VLOOKUP(J330,'Depr Rates'!A:G,7,FALSE)</f>
        <v>3.7400000000000003E-2</v>
      </c>
    </row>
    <row r="331" spans="1:13" x14ac:dyDescent="0.25">
      <c r="A331" s="212" t="s">
        <v>102</v>
      </c>
      <c r="B331" s="213">
        <v>10100501</v>
      </c>
      <c r="C331" s="212">
        <v>108</v>
      </c>
      <c r="D331" s="214">
        <v>43466</v>
      </c>
      <c r="E331" s="160" t="s">
        <v>383</v>
      </c>
      <c r="F331" s="160">
        <v>108104111</v>
      </c>
      <c r="G331" s="160">
        <v>0</v>
      </c>
      <c r="H331" s="214">
        <v>43490</v>
      </c>
      <c r="I331" s="160" t="s">
        <v>477</v>
      </c>
      <c r="J331" s="160" t="s">
        <v>9132</v>
      </c>
      <c r="K331" s="160">
        <f t="shared" si="5"/>
        <v>1</v>
      </c>
      <c r="L331" s="160" t="s">
        <v>101</v>
      </c>
      <c r="M331" s="211">
        <f>VLOOKUP(J331,'Depr Rates'!A:G,7,FALSE)</f>
        <v>3.7400000000000003E-2</v>
      </c>
    </row>
    <row r="332" spans="1:13" x14ac:dyDescent="0.25">
      <c r="A332" s="212" t="s">
        <v>102</v>
      </c>
      <c r="B332" s="213">
        <v>10100501</v>
      </c>
      <c r="C332" s="212">
        <v>108</v>
      </c>
      <c r="D332" s="214">
        <v>43466</v>
      </c>
      <c r="E332" s="160" t="s">
        <v>383</v>
      </c>
      <c r="F332" s="160">
        <v>108104111</v>
      </c>
      <c r="G332" s="160">
        <v>0</v>
      </c>
      <c r="H332" s="214">
        <v>43490</v>
      </c>
      <c r="I332" s="160" t="s">
        <v>477</v>
      </c>
      <c r="J332" s="160" t="s">
        <v>9132</v>
      </c>
      <c r="K332" s="160">
        <f t="shared" si="5"/>
        <v>1</v>
      </c>
      <c r="L332" s="160" t="s">
        <v>101</v>
      </c>
      <c r="M332" s="211">
        <f>VLOOKUP(J332,'Depr Rates'!A:G,7,FALSE)</f>
        <v>3.7400000000000003E-2</v>
      </c>
    </row>
    <row r="333" spans="1:13" x14ac:dyDescent="0.25">
      <c r="A333" s="212" t="s">
        <v>102</v>
      </c>
      <c r="B333" s="213">
        <v>10100501</v>
      </c>
      <c r="C333" s="212">
        <v>108</v>
      </c>
      <c r="D333" s="214">
        <v>43466</v>
      </c>
      <c r="E333" s="160" t="s">
        <v>383</v>
      </c>
      <c r="F333" s="160">
        <v>108104111</v>
      </c>
      <c r="G333" s="160">
        <v>0</v>
      </c>
      <c r="H333" s="214">
        <v>43490</v>
      </c>
      <c r="I333" s="160" t="s">
        <v>477</v>
      </c>
      <c r="J333" s="160" t="s">
        <v>447</v>
      </c>
      <c r="K333" s="160">
        <f t="shared" si="5"/>
        <v>1</v>
      </c>
      <c r="L333" s="160" t="s">
        <v>101</v>
      </c>
      <c r="M333" s="211">
        <f>VLOOKUP(J333,'Depr Rates'!A:G,7,FALSE)</f>
        <v>3.15E-2</v>
      </c>
    </row>
    <row r="334" spans="1:13" x14ac:dyDescent="0.25">
      <c r="A334" s="212" t="s">
        <v>102</v>
      </c>
      <c r="B334" s="213">
        <v>10100501</v>
      </c>
      <c r="C334" s="212">
        <v>108</v>
      </c>
      <c r="D334" s="214">
        <v>43497</v>
      </c>
      <c r="E334" s="160" t="s">
        <v>383</v>
      </c>
      <c r="F334" s="160">
        <v>108104111</v>
      </c>
      <c r="G334" s="160">
        <v>0</v>
      </c>
      <c r="H334" s="214">
        <v>43490</v>
      </c>
      <c r="I334" s="160" t="s">
        <v>384</v>
      </c>
      <c r="J334" s="160" t="s">
        <v>9054</v>
      </c>
      <c r="K334" s="160">
        <f t="shared" si="5"/>
        <v>1</v>
      </c>
      <c r="L334" s="160" t="s">
        <v>101</v>
      </c>
      <c r="M334" s="211">
        <f>VLOOKUP(J334,'Depr Rates'!A:G,7,FALSE)</f>
        <v>3.1399999999999997E-2</v>
      </c>
    </row>
    <row r="335" spans="1:13" x14ac:dyDescent="0.25">
      <c r="A335" s="212" t="s">
        <v>102</v>
      </c>
      <c r="B335" s="213">
        <v>10100501</v>
      </c>
      <c r="C335" s="212">
        <v>108</v>
      </c>
      <c r="D335" s="214">
        <v>43497</v>
      </c>
      <c r="E335" s="160" t="s">
        <v>383</v>
      </c>
      <c r="F335" s="160">
        <v>108104111</v>
      </c>
      <c r="G335" s="160">
        <v>0</v>
      </c>
      <c r="H335" s="214">
        <v>43490</v>
      </c>
      <c r="I335" s="160" t="s">
        <v>384</v>
      </c>
      <c r="J335" s="160" t="s">
        <v>9054</v>
      </c>
      <c r="K335" s="160">
        <f t="shared" si="5"/>
        <v>1</v>
      </c>
      <c r="L335" s="160" t="s">
        <v>101</v>
      </c>
      <c r="M335" s="211">
        <f>VLOOKUP(J335,'Depr Rates'!A:G,7,FALSE)</f>
        <v>3.1399999999999997E-2</v>
      </c>
    </row>
    <row r="336" spans="1:13" x14ac:dyDescent="0.25">
      <c r="A336" s="212" t="s">
        <v>102</v>
      </c>
      <c r="B336" s="213">
        <v>10100501</v>
      </c>
      <c r="C336" s="212">
        <v>108</v>
      </c>
      <c r="D336" s="214">
        <v>43497</v>
      </c>
      <c r="E336" s="160" t="s">
        <v>383</v>
      </c>
      <c r="F336" s="160">
        <v>108104111</v>
      </c>
      <c r="G336" s="160">
        <v>0</v>
      </c>
      <c r="H336" s="214">
        <v>43490</v>
      </c>
      <c r="I336" s="160" t="s">
        <v>384</v>
      </c>
      <c r="J336" s="160" t="s">
        <v>9054</v>
      </c>
      <c r="K336" s="160">
        <f t="shared" si="5"/>
        <v>1</v>
      </c>
      <c r="L336" s="160" t="s">
        <v>101</v>
      </c>
      <c r="M336" s="211">
        <f>VLOOKUP(J336,'Depr Rates'!A:G,7,FALSE)</f>
        <v>3.1399999999999997E-2</v>
      </c>
    </row>
    <row r="337" spans="1:13" x14ac:dyDescent="0.25">
      <c r="A337" s="212" t="s">
        <v>102</v>
      </c>
      <c r="B337" s="213">
        <v>10100501</v>
      </c>
      <c r="C337" s="212">
        <v>108</v>
      </c>
      <c r="D337" s="214">
        <v>43497</v>
      </c>
      <c r="E337" s="160" t="s">
        <v>383</v>
      </c>
      <c r="F337" s="160">
        <v>108104111</v>
      </c>
      <c r="G337" s="160">
        <v>0</v>
      </c>
      <c r="H337" s="214">
        <v>43490</v>
      </c>
      <c r="I337" s="160" t="s">
        <v>384</v>
      </c>
      <c r="J337" s="160" t="s">
        <v>9054</v>
      </c>
      <c r="K337" s="160">
        <f t="shared" si="5"/>
        <v>1</v>
      </c>
      <c r="L337" s="160" t="s">
        <v>101</v>
      </c>
      <c r="M337" s="211">
        <f>VLOOKUP(J337,'Depr Rates'!A:G,7,FALSE)</f>
        <v>3.1399999999999997E-2</v>
      </c>
    </row>
    <row r="338" spans="1:13" x14ac:dyDescent="0.25">
      <c r="A338" s="212" t="s">
        <v>102</v>
      </c>
      <c r="B338" s="213">
        <v>10100501</v>
      </c>
      <c r="C338" s="212">
        <v>108</v>
      </c>
      <c r="D338" s="214">
        <v>43497</v>
      </c>
      <c r="E338" s="160" t="s">
        <v>383</v>
      </c>
      <c r="F338" s="160">
        <v>108104111</v>
      </c>
      <c r="G338" s="160">
        <v>0</v>
      </c>
      <c r="H338" s="214">
        <v>43490</v>
      </c>
      <c r="I338" s="160" t="s">
        <v>384</v>
      </c>
      <c r="J338" s="160" t="s">
        <v>9054</v>
      </c>
      <c r="K338" s="160">
        <f t="shared" si="5"/>
        <v>1</v>
      </c>
      <c r="L338" s="160" t="s">
        <v>101</v>
      </c>
      <c r="M338" s="211">
        <f>VLOOKUP(J338,'Depr Rates'!A:G,7,FALSE)</f>
        <v>3.1399999999999997E-2</v>
      </c>
    </row>
    <row r="339" spans="1:13" x14ac:dyDescent="0.25">
      <c r="A339" s="212" t="s">
        <v>102</v>
      </c>
      <c r="B339" s="213">
        <v>10100501</v>
      </c>
      <c r="C339" s="212">
        <v>108</v>
      </c>
      <c r="D339" s="214">
        <v>43497</v>
      </c>
      <c r="E339" s="160" t="s">
        <v>383</v>
      </c>
      <c r="F339" s="160">
        <v>108104111</v>
      </c>
      <c r="G339" s="160">
        <v>0</v>
      </c>
      <c r="H339" s="214">
        <v>43490</v>
      </c>
      <c r="I339" s="160" t="s">
        <v>384</v>
      </c>
      <c r="J339" s="160" t="s">
        <v>9054</v>
      </c>
      <c r="K339" s="160">
        <f t="shared" si="5"/>
        <v>1</v>
      </c>
      <c r="L339" s="160" t="s">
        <v>101</v>
      </c>
      <c r="M339" s="211">
        <f>VLOOKUP(J339,'Depr Rates'!A:G,7,FALSE)</f>
        <v>3.1399999999999997E-2</v>
      </c>
    </row>
    <row r="340" spans="1:13" x14ac:dyDescent="0.25">
      <c r="A340" s="212" t="s">
        <v>102</v>
      </c>
      <c r="B340" s="213">
        <v>10100501</v>
      </c>
      <c r="C340" s="212">
        <v>108</v>
      </c>
      <c r="D340" s="214">
        <v>43497</v>
      </c>
      <c r="E340" s="160" t="s">
        <v>383</v>
      </c>
      <c r="F340" s="160">
        <v>108104111</v>
      </c>
      <c r="G340" s="160">
        <v>0</v>
      </c>
      <c r="H340" s="214">
        <v>43490</v>
      </c>
      <c r="I340" s="160" t="s">
        <v>384</v>
      </c>
      <c r="J340" s="160" t="s">
        <v>9054</v>
      </c>
      <c r="K340" s="160">
        <f t="shared" si="5"/>
        <v>1</v>
      </c>
      <c r="L340" s="160" t="s">
        <v>101</v>
      </c>
      <c r="M340" s="211">
        <f>VLOOKUP(J340,'Depr Rates'!A:G,7,FALSE)</f>
        <v>3.1399999999999997E-2</v>
      </c>
    </row>
    <row r="341" spans="1:13" x14ac:dyDescent="0.25">
      <c r="A341" s="212" t="s">
        <v>102</v>
      </c>
      <c r="B341" s="213">
        <v>10100501</v>
      </c>
      <c r="C341" s="212">
        <v>108</v>
      </c>
      <c r="D341" s="214">
        <v>43497</v>
      </c>
      <c r="E341" s="160" t="s">
        <v>383</v>
      </c>
      <c r="F341" s="160">
        <v>108104111</v>
      </c>
      <c r="G341" s="160">
        <v>0</v>
      </c>
      <c r="H341" s="214">
        <v>43490</v>
      </c>
      <c r="I341" s="160" t="s">
        <v>384</v>
      </c>
      <c r="J341" s="160" t="s">
        <v>9054</v>
      </c>
      <c r="K341" s="160">
        <f t="shared" si="5"/>
        <v>1</v>
      </c>
      <c r="L341" s="160" t="s">
        <v>101</v>
      </c>
      <c r="M341" s="211">
        <f>VLOOKUP(J341,'Depr Rates'!A:G,7,FALSE)</f>
        <v>3.1399999999999997E-2</v>
      </c>
    </row>
    <row r="342" spans="1:13" x14ac:dyDescent="0.25">
      <c r="A342" s="212" t="s">
        <v>102</v>
      </c>
      <c r="B342" s="213">
        <v>10100501</v>
      </c>
      <c r="C342" s="212">
        <v>108</v>
      </c>
      <c r="D342" s="214">
        <v>43497</v>
      </c>
      <c r="E342" s="160" t="s">
        <v>383</v>
      </c>
      <c r="F342" s="160">
        <v>108104111</v>
      </c>
      <c r="G342" s="160">
        <v>0</v>
      </c>
      <c r="H342" s="214">
        <v>43490</v>
      </c>
      <c r="I342" s="160" t="s">
        <v>384</v>
      </c>
      <c r="J342" s="160" t="s">
        <v>9054</v>
      </c>
      <c r="K342" s="160">
        <f t="shared" si="5"/>
        <v>1</v>
      </c>
      <c r="L342" s="160" t="s">
        <v>101</v>
      </c>
      <c r="M342" s="211">
        <f>VLOOKUP(J342,'Depr Rates'!A:G,7,FALSE)</f>
        <v>3.1399999999999997E-2</v>
      </c>
    </row>
    <row r="343" spans="1:13" x14ac:dyDescent="0.25">
      <c r="A343" s="212" t="s">
        <v>102</v>
      </c>
      <c r="B343" s="213">
        <v>10100501</v>
      </c>
      <c r="C343" s="212">
        <v>108</v>
      </c>
      <c r="D343" s="214">
        <v>43497</v>
      </c>
      <c r="E343" s="160" t="s">
        <v>383</v>
      </c>
      <c r="F343" s="160">
        <v>108104111</v>
      </c>
      <c r="G343" s="160">
        <v>0</v>
      </c>
      <c r="H343" s="214">
        <v>43490</v>
      </c>
      <c r="I343" s="160" t="s">
        <v>384</v>
      </c>
      <c r="J343" s="160" t="s">
        <v>9054</v>
      </c>
      <c r="K343" s="160">
        <f t="shared" si="5"/>
        <v>1</v>
      </c>
      <c r="L343" s="160" t="s">
        <v>101</v>
      </c>
      <c r="M343" s="211">
        <f>VLOOKUP(J343,'Depr Rates'!A:G,7,FALSE)</f>
        <v>3.1399999999999997E-2</v>
      </c>
    </row>
    <row r="344" spans="1:13" x14ac:dyDescent="0.25">
      <c r="A344" s="212" t="s">
        <v>102</v>
      </c>
      <c r="B344" s="213">
        <v>10100501</v>
      </c>
      <c r="C344" s="212">
        <v>108</v>
      </c>
      <c r="D344" s="214">
        <v>43497</v>
      </c>
      <c r="E344" s="160" t="s">
        <v>383</v>
      </c>
      <c r="F344" s="160">
        <v>108104111</v>
      </c>
      <c r="G344" s="160">
        <v>0</v>
      </c>
      <c r="H344" s="214">
        <v>43490</v>
      </c>
      <c r="I344" s="160" t="s">
        <v>384</v>
      </c>
      <c r="J344" s="160" t="s">
        <v>9054</v>
      </c>
      <c r="K344" s="160">
        <f t="shared" si="5"/>
        <v>1</v>
      </c>
      <c r="L344" s="160" t="s">
        <v>101</v>
      </c>
      <c r="M344" s="211">
        <f>VLOOKUP(J344,'Depr Rates'!A:G,7,FALSE)</f>
        <v>3.1399999999999997E-2</v>
      </c>
    </row>
    <row r="345" spans="1:13" x14ac:dyDescent="0.25">
      <c r="A345" s="212" t="s">
        <v>102</v>
      </c>
      <c r="B345" s="213">
        <v>10100501</v>
      </c>
      <c r="C345" s="212">
        <v>108</v>
      </c>
      <c r="D345" s="214">
        <v>43497</v>
      </c>
      <c r="E345" s="160" t="s">
        <v>381</v>
      </c>
      <c r="F345" s="160">
        <v>108104111</v>
      </c>
      <c r="G345" s="215">
        <v>-23959.279999999999</v>
      </c>
      <c r="H345" s="214">
        <v>43490</v>
      </c>
      <c r="I345" s="160" t="s">
        <v>516</v>
      </c>
      <c r="J345" s="160" t="s">
        <v>9132</v>
      </c>
      <c r="K345" s="160">
        <f t="shared" si="5"/>
        <v>1</v>
      </c>
      <c r="L345" s="160" t="s">
        <v>101</v>
      </c>
      <c r="M345" s="211">
        <f>VLOOKUP(J345,'Depr Rates'!A:G,7,FALSE)</f>
        <v>3.7400000000000003E-2</v>
      </c>
    </row>
    <row r="346" spans="1:13" x14ac:dyDescent="0.25">
      <c r="A346" s="212" t="s">
        <v>102</v>
      </c>
      <c r="B346" s="213">
        <v>10100501</v>
      </c>
      <c r="C346" s="212">
        <v>108</v>
      </c>
      <c r="D346" s="214">
        <v>43497</v>
      </c>
      <c r="E346" s="160" t="s">
        <v>381</v>
      </c>
      <c r="F346" s="160">
        <v>108104111</v>
      </c>
      <c r="G346" s="215">
        <v>24395.759999999998</v>
      </c>
      <c r="H346" s="214">
        <v>43490</v>
      </c>
      <c r="I346" s="160" t="s">
        <v>516</v>
      </c>
      <c r="J346" s="160" t="s">
        <v>9132</v>
      </c>
      <c r="K346" s="160">
        <f t="shared" si="5"/>
        <v>1</v>
      </c>
      <c r="L346" s="160" t="s">
        <v>101</v>
      </c>
      <c r="M346" s="211">
        <f>VLOOKUP(J346,'Depr Rates'!A:G,7,FALSE)</f>
        <v>3.7400000000000003E-2</v>
      </c>
    </row>
    <row r="347" spans="1:13" x14ac:dyDescent="0.25">
      <c r="A347" s="212" t="s">
        <v>102</v>
      </c>
      <c r="B347" s="213">
        <v>10100501</v>
      </c>
      <c r="C347" s="212">
        <v>108</v>
      </c>
      <c r="D347" s="214">
        <v>43497</v>
      </c>
      <c r="E347" s="160" t="s">
        <v>383</v>
      </c>
      <c r="F347" s="160">
        <v>108104111</v>
      </c>
      <c r="G347" s="160">
        <v>0</v>
      </c>
      <c r="H347" s="214">
        <v>43490</v>
      </c>
      <c r="I347" s="160" t="s">
        <v>384</v>
      </c>
      <c r="J347" s="160" t="s">
        <v>9132</v>
      </c>
      <c r="K347" s="160">
        <f t="shared" si="5"/>
        <v>1</v>
      </c>
      <c r="L347" s="160" t="s">
        <v>101</v>
      </c>
      <c r="M347" s="211">
        <f>VLOOKUP(J347,'Depr Rates'!A:G,7,FALSE)</f>
        <v>3.7400000000000003E-2</v>
      </c>
    </row>
    <row r="348" spans="1:13" x14ac:dyDescent="0.25">
      <c r="A348" s="212" t="s">
        <v>102</v>
      </c>
      <c r="B348" s="213">
        <v>10100501</v>
      </c>
      <c r="C348" s="212">
        <v>108</v>
      </c>
      <c r="D348" s="214">
        <v>43497</v>
      </c>
      <c r="E348" s="160" t="s">
        <v>383</v>
      </c>
      <c r="F348" s="160">
        <v>108104111</v>
      </c>
      <c r="G348" s="160">
        <v>0</v>
      </c>
      <c r="H348" s="214">
        <v>43490</v>
      </c>
      <c r="I348" s="160" t="s">
        <v>384</v>
      </c>
      <c r="J348" s="160" t="s">
        <v>9132</v>
      </c>
      <c r="K348" s="160">
        <f t="shared" si="5"/>
        <v>1</v>
      </c>
      <c r="L348" s="160" t="s">
        <v>101</v>
      </c>
      <c r="M348" s="211">
        <f>VLOOKUP(J348,'Depr Rates'!A:G,7,FALSE)</f>
        <v>3.7400000000000003E-2</v>
      </c>
    </row>
    <row r="349" spans="1:13" x14ac:dyDescent="0.25">
      <c r="A349" s="212" t="s">
        <v>102</v>
      </c>
      <c r="B349" s="213">
        <v>10100501</v>
      </c>
      <c r="C349" s="212">
        <v>108</v>
      </c>
      <c r="D349" s="214">
        <v>43497</v>
      </c>
      <c r="E349" s="160" t="s">
        <v>383</v>
      </c>
      <c r="F349" s="160">
        <v>108104111</v>
      </c>
      <c r="G349" s="160">
        <v>0</v>
      </c>
      <c r="H349" s="214">
        <v>43490</v>
      </c>
      <c r="I349" s="160" t="s">
        <v>384</v>
      </c>
      <c r="J349" s="160" t="s">
        <v>9132</v>
      </c>
      <c r="K349" s="160">
        <f t="shared" si="5"/>
        <v>1</v>
      </c>
      <c r="L349" s="160" t="s">
        <v>101</v>
      </c>
      <c r="M349" s="211">
        <f>VLOOKUP(J349,'Depr Rates'!A:G,7,FALSE)</f>
        <v>3.7400000000000003E-2</v>
      </c>
    </row>
    <row r="350" spans="1:13" x14ac:dyDescent="0.25">
      <c r="A350" s="212" t="s">
        <v>102</v>
      </c>
      <c r="B350" s="213">
        <v>10100501</v>
      </c>
      <c r="C350" s="212">
        <v>108</v>
      </c>
      <c r="D350" s="214">
        <v>43497</v>
      </c>
      <c r="E350" s="160" t="s">
        <v>383</v>
      </c>
      <c r="F350" s="160">
        <v>108104111</v>
      </c>
      <c r="G350" s="160">
        <v>0</v>
      </c>
      <c r="H350" s="214">
        <v>43490</v>
      </c>
      <c r="I350" s="160" t="s">
        <v>384</v>
      </c>
      <c r="J350" s="160" t="s">
        <v>9132</v>
      </c>
      <c r="K350" s="160">
        <f t="shared" si="5"/>
        <v>1</v>
      </c>
      <c r="L350" s="160" t="s">
        <v>101</v>
      </c>
      <c r="M350" s="211">
        <f>VLOOKUP(J350,'Depr Rates'!A:G,7,FALSE)</f>
        <v>3.7400000000000003E-2</v>
      </c>
    </row>
    <row r="351" spans="1:13" x14ac:dyDescent="0.25">
      <c r="A351" s="212" t="s">
        <v>102</v>
      </c>
      <c r="B351" s="213">
        <v>10100501</v>
      </c>
      <c r="C351" s="212">
        <v>108</v>
      </c>
      <c r="D351" s="214">
        <v>43497</v>
      </c>
      <c r="E351" s="160" t="s">
        <v>381</v>
      </c>
      <c r="F351" s="160">
        <v>108104111</v>
      </c>
      <c r="G351" s="160">
        <v>355.42</v>
      </c>
      <c r="H351" s="214">
        <v>43490</v>
      </c>
      <c r="I351" s="160" t="s">
        <v>516</v>
      </c>
      <c r="J351" s="160" t="s">
        <v>447</v>
      </c>
      <c r="K351" s="160">
        <f t="shared" si="5"/>
        <v>1</v>
      </c>
      <c r="L351" s="160" t="s">
        <v>101</v>
      </c>
      <c r="M351" s="211">
        <f>VLOOKUP(J351,'Depr Rates'!A:G,7,FALSE)</f>
        <v>3.15E-2</v>
      </c>
    </row>
    <row r="352" spans="1:13" x14ac:dyDescent="0.25">
      <c r="A352" s="212" t="s">
        <v>102</v>
      </c>
      <c r="B352" s="213">
        <v>10100501</v>
      </c>
      <c r="C352" s="212">
        <v>108</v>
      </c>
      <c r="D352" s="214">
        <v>43497</v>
      </c>
      <c r="E352" s="160" t="s">
        <v>383</v>
      </c>
      <c r="F352" s="160">
        <v>108104111</v>
      </c>
      <c r="G352" s="160">
        <v>0</v>
      </c>
      <c r="H352" s="214">
        <v>43490</v>
      </c>
      <c r="I352" s="160" t="s">
        <v>384</v>
      </c>
      <c r="J352" s="160" t="s">
        <v>447</v>
      </c>
      <c r="K352" s="160">
        <f t="shared" si="5"/>
        <v>1</v>
      </c>
      <c r="L352" s="160" t="s">
        <v>101</v>
      </c>
      <c r="M352" s="211">
        <f>VLOOKUP(J352,'Depr Rates'!A:G,7,FALSE)</f>
        <v>3.15E-2</v>
      </c>
    </row>
    <row r="353" spans="1:13" x14ac:dyDescent="0.25">
      <c r="A353" s="212" t="s">
        <v>102</v>
      </c>
      <c r="B353" s="213">
        <v>10100501</v>
      </c>
      <c r="C353" s="212">
        <v>108</v>
      </c>
      <c r="D353" s="214">
        <v>43497</v>
      </c>
      <c r="E353" s="160" t="s">
        <v>383</v>
      </c>
      <c r="F353" s="160">
        <v>108104111</v>
      </c>
      <c r="G353" s="160">
        <v>0</v>
      </c>
      <c r="H353" s="214">
        <v>43490</v>
      </c>
      <c r="I353" s="160" t="s">
        <v>384</v>
      </c>
      <c r="J353" s="160" t="s">
        <v>9054</v>
      </c>
      <c r="K353" s="160">
        <f t="shared" si="5"/>
        <v>1</v>
      </c>
      <c r="L353" s="160" t="s">
        <v>101</v>
      </c>
      <c r="M353" s="211">
        <f>VLOOKUP(J353,'Depr Rates'!A:G,7,FALSE)</f>
        <v>3.1399999999999997E-2</v>
      </c>
    </row>
    <row r="354" spans="1:13" x14ac:dyDescent="0.25">
      <c r="A354" s="212" t="s">
        <v>102</v>
      </c>
      <c r="B354" s="213">
        <v>10100501</v>
      </c>
      <c r="C354" s="212">
        <v>108</v>
      </c>
      <c r="D354" s="214">
        <v>43497</v>
      </c>
      <c r="E354" s="160" t="s">
        <v>383</v>
      </c>
      <c r="F354" s="160">
        <v>108104111</v>
      </c>
      <c r="G354" s="160">
        <v>0</v>
      </c>
      <c r="H354" s="214">
        <v>43490</v>
      </c>
      <c r="I354" s="160" t="s">
        <v>384</v>
      </c>
      <c r="J354" s="160" t="s">
        <v>9054</v>
      </c>
      <c r="K354" s="160">
        <f t="shared" si="5"/>
        <v>1</v>
      </c>
      <c r="L354" s="160" t="s">
        <v>101</v>
      </c>
      <c r="M354" s="211">
        <f>VLOOKUP(J354,'Depr Rates'!A:G,7,FALSE)</f>
        <v>3.1399999999999997E-2</v>
      </c>
    </row>
    <row r="355" spans="1:13" x14ac:dyDescent="0.25">
      <c r="A355" s="212" t="s">
        <v>102</v>
      </c>
      <c r="B355" s="213">
        <v>10100501</v>
      </c>
      <c r="C355" s="212">
        <v>108</v>
      </c>
      <c r="D355" s="214">
        <v>43497</v>
      </c>
      <c r="E355" s="160" t="s">
        <v>383</v>
      </c>
      <c r="F355" s="160">
        <v>108104111</v>
      </c>
      <c r="G355" s="160">
        <v>0</v>
      </c>
      <c r="H355" s="214">
        <v>43490</v>
      </c>
      <c r="I355" s="160" t="s">
        <v>384</v>
      </c>
      <c r="J355" s="160" t="s">
        <v>9054</v>
      </c>
      <c r="K355" s="160">
        <f t="shared" si="5"/>
        <v>1</v>
      </c>
      <c r="L355" s="160" t="s">
        <v>101</v>
      </c>
      <c r="M355" s="211">
        <f>VLOOKUP(J355,'Depr Rates'!A:G,7,FALSE)</f>
        <v>3.1399999999999997E-2</v>
      </c>
    </row>
    <row r="356" spans="1:13" x14ac:dyDescent="0.25">
      <c r="A356" s="212" t="s">
        <v>102</v>
      </c>
      <c r="B356" s="213">
        <v>10100501</v>
      </c>
      <c r="C356" s="212">
        <v>108</v>
      </c>
      <c r="D356" s="214">
        <v>43497</v>
      </c>
      <c r="E356" s="160" t="s">
        <v>383</v>
      </c>
      <c r="F356" s="160">
        <v>108104111</v>
      </c>
      <c r="G356" s="160">
        <v>0</v>
      </c>
      <c r="H356" s="214">
        <v>43490</v>
      </c>
      <c r="I356" s="160" t="s">
        <v>384</v>
      </c>
      <c r="J356" s="160" t="s">
        <v>9054</v>
      </c>
      <c r="K356" s="160">
        <f t="shared" si="5"/>
        <v>1</v>
      </c>
      <c r="L356" s="160" t="s">
        <v>101</v>
      </c>
      <c r="M356" s="211">
        <f>VLOOKUP(J356,'Depr Rates'!A:G,7,FALSE)</f>
        <v>3.1399999999999997E-2</v>
      </c>
    </row>
    <row r="357" spans="1:13" x14ac:dyDescent="0.25">
      <c r="A357" s="212" t="s">
        <v>102</v>
      </c>
      <c r="B357" s="213">
        <v>10100501</v>
      </c>
      <c r="C357" s="212">
        <v>108</v>
      </c>
      <c r="D357" s="214">
        <v>43497</v>
      </c>
      <c r="E357" s="160" t="s">
        <v>383</v>
      </c>
      <c r="F357" s="160">
        <v>108104111</v>
      </c>
      <c r="G357" s="160">
        <v>0</v>
      </c>
      <c r="H357" s="214">
        <v>43490</v>
      </c>
      <c r="I357" s="160" t="s">
        <v>384</v>
      </c>
      <c r="J357" s="160" t="s">
        <v>9054</v>
      </c>
      <c r="K357" s="160">
        <f t="shared" si="5"/>
        <v>1</v>
      </c>
      <c r="L357" s="160" t="s">
        <v>101</v>
      </c>
      <c r="M357" s="211">
        <f>VLOOKUP(J357,'Depr Rates'!A:G,7,FALSE)</f>
        <v>3.1399999999999997E-2</v>
      </c>
    </row>
    <row r="358" spans="1:13" x14ac:dyDescent="0.25">
      <c r="A358" s="212" t="s">
        <v>102</v>
      </c>
      <c r="B358" s="213">
        <v>10100501</v>
      </c>
      <c r="C358" s="212">
        <v>108</v>
      </c>
      <c r="D358" s="214">
        <v>43497</v>
      </c>
      <c r="E358" s="160" t="s">
        <v>383</v>
      </c>
      <c r="F358" s="160">
        <v>108104111</v>
      </c>
      <c r="G358" s="160">
        <v>0</v>
      </c>
      <c r="H358" s="214">
        <v>43490</v>
      </c>
      <c r="I358" s="160" t="s">
        <v>384</v>
      </c>
      <c r="J358" s="160" t="s">
        <v>9054</v>
      </c>
      <c r="K358" s="160">
        <f t="shared" si="5"/>
        <v>1</v>
      </c>
      <c r="L358" s="160" t="s">
        <v>101</v>
      </c>
      <c r="M358" s="211">
        <f>VLOOKUP(J358,'Depr Rates'!A:G,7,FALSE)</f>
        <v>3.1399999999999997E-2</v>
      </c>
    </row>
    <row r="359" spans="1:13" x14ac:dyDescent="0.25">
      <c r="A359" s="212" t="s">
        <v>102</v>
      </c>
      <c r="B359" s="213">
        <v>10100501</v>
      </c>
      <c r="C359" s="212">
        <v>108</v>
      </c>
      <c r="D359" s="214">
        <v>43497</v>
      </c>
      <c r="E359" s="160" t="s">
        <v>383</v>
      </c>
      <c r="F359" s="160">
        <v>108104111</v>
      </c>
      <c r="G359" s="160">
        <v>0</v>
      </c>
      <c r="H359" s="214">
        <v>43490</v>
      </c>
      <c r="I359" s="160" t="s">
        <v>384</v>
      </c>
      <c r="J359" s="160" t="s">
        <v>9054</v>
      </c>
      <c r="K359" s="160">
        <f t="shared" si="5"/>
        <v>1</v>
      </c>
      <c r="L359" s="160" t="s">
        <v>101</v>
      </c>
      <c r="M359" s="211">
        <f>VLOOKUP(J359,'Depr Rates'!A:G,7,FALSE)</f>
        <v>3.1399999999999997E-2</v>
      </c>
    </row>
    <row r="360" spans="1:13" x14ac:dyDescent="0.25">
      <c r="A360" s="212" t="s">
        <v>102</v>
      </c>
      <c r="B360" s="213">
        <v>10100501</v>
      </c>
      <c r="C360" s="212">
        <v>108</v>
      </c>
      <c r="D360" s="214">
        <v>43497</v>
      </c>
      <c r="E360" s="160" t="s">
        <v>383</v>
      </c>
      <c r="F360" s="160">
        <v>108104111</v>
      </c>
      <c r="G360" s="160">
        <v>0</v>
      </c>
      <c r="H360" s="214">
        <v>43490</v>
      </c>
      <c r="I360" s="160" t="s">
        <v>384</v>
      </c>
      <c r="J360" s="160" t="s">
        <v>9054</v>
      </c>
      <c r="K360" s="160">
        <f t="shared" si="5"/>
        <v>1</v>
      </c>
      <c r="L360" s="160" t="s">
        <v>101</v>
      </c>
      <c r="M360" s="211">
        <f>VLOOKUP(J360,'Depr Rates'!A:G,7,FALSE)</f>
        <v>3.1399999999999997E-2</v>
      </c>
    </row>
    <row r="361" spans="1:13" x14ac:dyDescent="0.25">
      <c r="A361" s="212" t="s">
        <v>102</v>
      </c>
      <c r="B361" s="213">
        <v>10100501</v>
      </c>
      <c r="C361" s="212">
        <v>108</v>
      </c>
      <c r="D361" s="214">
        <v>43497</v>
      </c>
      <c r="E361" s="160" t="s">
        <v>383</v>
      </c>
      <c r="F361" s="160">
        <v>108104111</v>
      </c>
      <c r="G361" s="160">
        <v>0</v>
      </c>
      <c r="H361" s="214">
        <v>43490</v>
      </c>
      <c r="I361" s="160" t="s">
        <v>384</v>
      </c>
      <c r="J361" s="160" t="s">
        <v>9054</v>
      </c>
      <c r="K361" s="160">
        <f t="shared" si="5"/>
        <v>1</v>
      </c>
      <c r="L361" s="160" t="s">
        <v>101</v>
      </c>
      <c r="M361" s="211">
        <f>VLOOKUP(J361,'Depr Rates'!A:G,7,FALSE)</f>
        <v>3.1399999999999997E-2</v>
      </c>
    </row>
    <row r="362" spans="1:13" x14ac:dyDescent="0.25">
      <c r="A362" s="212" t="s">
        <v>102</v>
      </c>
      <c r="B362" s="213">
        <v>10100501</v>
      </c>
      <c r="C362" s="212">
        <v>108</v>
      </c>
      <c r="D362" s="214">
        <v>43497</v>
      </c>
      <c r="E362" s="160" t="s">
        <v>383</v>
      </c>
      <c r="F362" s="160">
        <v>108104111</v>
      </c>
      <c r="G362" s="160">
        <v>0</v>
      </c>
      <c r="H362" s="214">
        <v>43490</v>
      </c>
      <c r="I362" s="160" t="s">
        <v>384</v>
      </c>
      <c r="J362" s="160" t="s">
        <v>9054</v>
      </c>
      <c r="K362" s="160">
        <f t="shared" si="5"/>
        <v>1</v>
      </c>
      <c r="L362" s="160" t="s">
        <v>101</v>
      </c>
      <c r="M362" s="211">
        <f>VLOOKUP(J362,'Depr Rates'!A:G,7,FALSE)</f>
        <v>3.1399999999999997E-2</v>
      </c>
    </row>
    <row r="363" spans="1:13" x14ac:dyDescent="0.25">
      <c r="A363" s="212" t="s">
        <v>102</v>
      </c>
      <c r="B363" s="213">
        <v>10100501</v>
      </c>
      <c r="C363" s="212">
        <v>108</v>
      </c>
      <c r="D363" s="214">
        <v>43497</v>
      </c>
      <c r="E363" s="160" t="s">
        <v>383</v>
      </c>
      <c r="F363" s="160">
        <v>108104111</v>
      </c>
      <c r="G363" s="160">
        <v>0</v>
      </c>
      <c r="H363" s="214">
        <v>43490</v>
      </c>
      <c r="I363" s="160" t="s">
        <v>384</v>
      </c>
      <c r="J363" s="160" t="s">
        <v>9054</v>
      </c>
      <c r="K363" s="160">
        <f t="shared" si="5"/>
        <v>1</v>
      </c>
      <c r="L363" s="160" t="s">
        <v>101</v>
      </c>
      <c r="M363" s="211">
        <f>VLOOKUP(J363,'Depr Rates'!A:G,7,FALSE)</f>
        <v>3.1399999999999997E-2</v>
      </c>
    </row>
    <row r="364" spans="1:13" x14ac:dyDescent="0.25">
      <c r="A364" s="212" t="s">
        <v>102</v>
      </c>
      <c r="B364" s="213">
        <v>10100501</v>
      </c>
      <c r="C364" s="212">
        <v>108</v>
      </c>
      <c r="D364" s="214">
        <v>43497</v>
      </c>
      <c r="E364" s="160" t="s">
        <v>383</v>
      </c>
      <c r="F364" s="160">
        <v>108104111</v>
      </c>
      <c r="G364" s="160">
        <v>0</v>
      </c>
      <c r="H364" s="214">
        <v>43490</v>
      </c>
      <c r="I364" s="160" t="s">
        <v>384</v>
      </c>
      <c r="J364" s="160" t="s">
        <v>9054</v>
      </c>
      <c r="K364" s="160">
        <f t="shared" si="5"/>
        <v>1</v>
      </c>
      <c r="L364" s="160" t="s">
        <v>101</v>
      </c>
      <c r="M364" s="211">
        <f>VLOOKUP(J364,'Depr Rates'!A:G,7,FALSE)</f>
        <v>3.1399999999999997E-2</v>
      </c>
    </row>
    <row r="365" spans="1:13" x14ac:dyDescent="0.25">
      <c r="A365" s="212" t="s">
        <v>102</v>
      </c>
      <c r="B365" s="213">
        <v>10100501</v>
      </c>
      <c r="C365" s="212">
        <v>108</v>
      </c>
      <c r="D365" s="214">
        <v>43497</v>
      </c>
      <c r="E365" s="160" t="s">
        <v>383</v>
      </c>
      <c r="F365" s="160">
        <v>108104111</v>
      </c>
      <c r="G365" s="160">
        <v>0</v>
      </c>
      <c r="H365" s="214">
        <v>43490</v>
      </c>
      <c r="I365" s="160" t="s">
        <v>384</v>
      </c>
      <c r="J365" s="160" t="s">
        <v>9054</v>
      </c>
      <c r="K365" s="160">
        <f t="shared" si="5"/>
        <v>1</v>
      </c>
      <c r="L365" s="160" t="s">
        <v>101</v>
      </c>
      <c r="M365" s="211">
        <f>VLOOKUP(J365,'Depr Rates'!A:G,7,FALSE)</f>
        <v>3.1399999999999997E-2</v>
      </c>
    </row>
    <row r="366" spans="1:13" x14ac:dyDescent="0.25">
      <c r="A366" s="212" t="s">
        <v>102</v>
      </c>
      <c r="B366" s="213">
        <v>10100501</v>
      </c>
      <c r="C366" s="212">
        <v>108</v>
      </c>
      <c r="D366" s="214">
        <v>43497</v>
      </c>
      <c r="E366" s="160" t="s">
        <v>383</v>
      </c>
      <c r="F366" s="160">
        <v>108104111</v>
      </c>
      <c r="G366" s="160">
        <v>0</v>
      </c>
      <c r="H366" s="214">
        <v>43490</v>
      </c>
      <c r="I366" s="160" t="s">
        <v>384</v>
      </c>
      <c r="J366" s="160" t="s">
        <v>9132</v>
      </c>
      <c r="K366" s="160">
        <f t="shared" si="5"/>
        <v>1</v>
      </c>
      <c r="L366" s="160" t="s">
        <v>101</v>
      </c>
      <c r="M366" s="211">
        <f>VLOOKUP(J366,'Depr Rates'!A:G,7,FALSE)</f>
        <v>3.7400000000000003E-2</v>
      </c>
    </row>
    <row r="367" spans="1:13" x14ac:dyDescent="0.25">
      <c r="A367" s="212" t="s">
        <v>102</v>
      </c>
      <c r="B367" s="213">
        <v>10100501</v>
      </c>
      <c r="C367" s="212">
        <v>108</v>
      </c>
      <c r="D367" s="214">
        <v>43497</v>
      </c>
      <c r="E367" s="160" t="s">
        <v>383</v>
      </c>
      <c r="F367" s="160">
        <v>108104111</v>
      </c>
      <c r="G367" s="160">
        <v>0</v>
      </c>
      <c r="H367" s="214">
        <v>43490</v>
      </c>
      <c r="I367" s="160" t="s">
        <v>384</v>
      </c>
      <c r="J367" s="160" t="s">
        <v>9132</v>
      </c>
      <c r="K367" s="160">
        <f t="shared" si="5"/>
        <v>1</v>
      </c>
      <c r="L367" s="160" t="s">
        <v>101</v>
      </c>
      <c r="M367" s="211">
        <f>VLOOKUP(J367,'Depr Rates'!A:G,7,FALSE)</f>
        <v>3.7400000000000003E-2</v>
      </c>
    </row>
    <row r="368" spans="1:13" x14ac:dyDescent="0.25">
      <c r="A368" s="212" t="s">
        <v>102</v>
      </c>
      <c r="B368" s="213">
        <v>10100501</v>
      </c>
      <c r="C368" s="212">
        <v>108</v>
      </c>
      <c r="D368" s="214">
        <v>43497</v>
      </c>
      <c r="E368" s="160" t="s">
        <v>383</v>
      </c>
      <c r="F368" s="160">
        <v>108104111</v>
      </c>
      <c r="G368" s="160">
        <v>0</v>
      </c>
      <c r="H368" s="214">
        <v>43490</v>
      </c>
      <c r="I368" s="160" t="s">
        <v>384</v>
      </c>
      <c r="J368" s="160" t="s">
        <v>9132</v>
      </c>
      <c r="K368" s="160">
        <f t="shared" si="5"/>
        <v>1</v>
      </c>
      <c r="L368" s="160" t="s">
        <v>101</v>
      </c>
      <c r="M368" s="211">
        <f>VLOOKUP(J368,'Depr Rates'!A:G,7,FALSE)</f>
        <v>3.7400000000000003E-2</v>
      </c>
    </row>
    <row r="369" spans="1:13" x14ac:dyDescent="0.25">
      <c r="A369" s="212" t="s">
        <v>102</v>
      </c>
      <c r="B369" s="213">
        <v>10100501</v>
      </c>
      <c r="C369" s="212">
        <v>108</v>
      </c>
      <c r="D369" s="214">
        <v>43497</v>
      </c>
      <c r="E369" s="160" t="s">
        <v>383</v>
      </c>
      <c r="F369" s="160">
        <v>108104111</v>
      </c>
      <c r="G369" s="160">
        <v>0</v>
      </c>
      <c r="H369" s="214">
        <v>43490</v>
      </c>
      <c r="I369" s="160" t="s">
        <v>384</v>
      </c>
      <c r="J369" s="160" t="s">
        <v>9132</v>
      </c>
      <c r="K369" s="160">
        <f t="shared" si="5"/>
        <v>1</v>
      </c>
      <c r="L369" s="160" t="s">
        <v>101</v>
      </c>
      <c r="M369" s="211">
        <f>VLOOKUP(J369,'Depr Rates'!A:G,7,FALSE)</f>
        <v>3.7400000000000003E-2</v>
      </c>
    </row>
    <row r="370" spans="1:13" x14ac:dyDescent="0.25">
      <c r="A370" s="212" t="s">
        <v>102</v>
      </c>
      <c r="B370" s="213">
        <v>10100501</v>
      </c>
      <c r="C370" s="212">
        <v>108</v>
      </c>
      <c r="D370" s="214">
        <v>43497</v>
      </c>
      <c r="E370" s="160" t="s">
        <v>383</v>
      </c>
      <c r="F370" s="160">
        <v>108104111</v>
      </c>
      <c r="G370" s="160">
        <v>0</v>
      </c>
      <c r="H370" s="214">
        <v>43490</v>
      </c>
      <c r="I370" s="160" t="s">
        <v>384</v>
      </c>
      <c r="J370" s="160" t="s">
        <v>447</v>
      </c>
      <c r="K370" s="160">
        <f t="shared" si="5"/>
        <v>1</v>
      </c>
      <c r="L370" s="160" t="s">
        <v>101</v>
      </c>
      <c r="M370" s="211">
        <f>VLOOKUP(J370,'Depr Rates'!A:G,7,FALSE)</f>
        <v>3.15E-2</v>
      </c>
    </row>
    <row r="371" spans="1:13" x14ac:dyDescent="0.25">
      <c r="A371" s="212" t="s">
        <v>102</v>
      </c>
      <c r="B371" s="213">
        <v>10100501</v>
      </c>
      <c r="C371" s="212">
        <v>108</v>
      </c>
      <c r="D371" s="214">
        <v>43466</v>
      </c>
      <c r="E371" s="160" t="s">
        <v>381</v>
      </c>
      <c r="F371" s="160">
        <v>108105247</v>
      </c>
      <c r="G371" s="215">
        <v>-1204.51</v>
      </c>
      <c r="H371" s="214">
        <v>43494</v>
      </c>
      <c r="I371" s="160" t="s">
        <v>475</v>
      </c>
      <c r="J371" s="160" t="s">
        <v>9054</v>
      </c>
      <c r="K371" s="160">
        <f t="shared" si="5"/>
        <v>1</v>
      </c>
      <c r="L371" s="160" t="s">
        <v>101</v>
      </c>
      <c r="M371" s="211">
        <f>VLOOKUP(J371,'Depr Rates'!A:G,7,FALSE)</f>
        <v>3.1399999999999997E-2</v>
      </c>
    </row>
    <row r="372" spans="1:13" x14ac:dyDescent="0.25">
      <c r="A372" s="212" t="s">
        <v>102</v>
      </c>
      <c r="B372" s="213">
        <v>10100501</v>
      </c>
      <c r="C372" s="212">
        <v>108</v>
      </c>
      <c r="D372" s="214">
        <v>43466</v>
      </c>
      <c r="E372" s="160" t="s">
        <v>383</v>
      </c>
      <c r="F372" s="160">
        <v>108105247</v>
      </c>
      <c r="G372" s="160">
        <v>0</v>
      </c>
      <c r="H372" s="214">
        <v>43494</v>
      </c>
      <c r="I372" s="160" t="s">
        <v>475</v>
      </c>
      <c r="J372" s="160" t="s">
        <v>9054</v>
      </c>
      <c r="K372" s="160">
        <f t="shared" si="5"/>
        <v>1</v>
      </c>
      <c r="L372" s="160" t="s">
        <v>101</v>
      </c>
      <c r="M372" s="211">
        <f>VLOOKUP(J372,'Depr Rates'!A:G,7,FALSE)</f>
        <v>3.1399999999999997E-2</v>
      </c>
    </row>
    <row r="373" spans="1:13" x14ac:dyDescent="0.25">
      <c r="A373" s="212" t="s">
        <v>102</v>
      </c>
      <c r="B373" s="213">
        <v>10100501</v>
      </c>
      <c r="C373" s="212">
        <v>108</v>
      </c>
      <c r="D373" s="214">
        <v>43466</v>
      </c>
      <c r="E373" s="160" t="s">
        <v>381</v>
      </c>
      <c r="F373" s="160">
        <v>108105247</v>
      </c>
      <c r="G373" s="215">
        <v>-4483.8</v>
      </c>
      <c r="H373" s="214">
        <v>43494</v>
      </c>
      <c r="I373" s="160" t="s">
        <v>475</v>
      </c>
      <c r="J373" s="160" t="s">
        <v>376</v>
      </c>
      <c r="K373" s="160">
        <f t="shared" si="5"/>
        <v>1</v>
      </c>
      <c r="L373" s="160" t="s">
        <v>101</v>
      </c>
      <c r="M373" s="211">
        <f>VLOOKUP(J373,'Depr Rates'!A:G,7,FALSE)</f>
        <v>3.9300000000000002E-2</v>
      </c>
    </row>
    <row r="374" spans="1:13" x14ac:dyDescent="0.25">
      <c r="A374" s="212" t="s">
        <v>102</v>
      </c>
      <c r="B374" s="213">
        <v>10100501</v>
      </c>
      <c r="C374" s="212">
        <v>108</v>
      </c>
      <c r="D374" s="214">
        <v>43466</v>
      </c>
      <c r="E374" s="160" t="s">
        <v>383</v>
      </c>
      <c r="F374" s="160">
        <v>108105247</v>
      </c>
      <c r="G374" s="160">
        <v>0</v>
      </c>
      <c r="H374" s="214">
        <v>43494</v>
      </c>
      <c r="I374" s="160" t="s">
        <v>475</v>
      </c>
      <c r="J374" s="160" t="s">
        <v>376</v>
      </c>
      <c r="K374" s="160">
        <f t="shared" si="5"/>
        <v>1</v>
      </c>
      <c r="L374" s="160" t="s">
        <v>101</v>
      </c>
      <c r="M374" s="211">
        <f>VLOOKUP(J374,'Depr Rates'!A:G,7,FALSE)</f>
        <v>3.9300000000000002E-2</v>
      </c>
    </row>
    <row r="375" spans="1:13" x14ac:dyDescent="0.25">
      <c r="A375" s="212" t="s">
        <v>102</v>
      </c>
      <c r="B375" s="213">
        <v>10100501</v>
      </c>
      <c r="C375" s="212">
        <v>108</v>
      </c>
      <c r="D375" s="214">
        <v>43466</v>
      </c>
      <c r="E375" s="160" t="s">
        <v>383</v>
      </c>
      <c r="F375" s="160">
        <v>108105247</v>
      </c>
      <c r="G375" s="160">
        <v>0</v>
      </c>
      <c r="H375" s="214">
        <v>43494</v>
      </c>
      <c r="I375" s="160" t="s">
        <v>384</v>
      </c>
      <c r="J375" s="160" t="s">
        <v>9054</v>
      </c>
      <c r="K375" s="160">
        <f t="shared" si="5"/>
        <v>1</v>
      </c>
      <c r="L375" s="160" t="s">
        <v>101</v>
      </c>
      <c r="M375" s="211">
        <f>VLOOKUP(J375,'Depr Rates'!A:G,7,FALSE)</f>
        <v>3.1399999999999997E-2</v>
      </c>
    </row>
    <row r="376" spans="1:13" x14ac:dyDescent="0.25">
      <c r="A376" s="212" t="s">
        <v>102</v>
      </c>
      <c r="B376" s="213">
        <v>10100501</v>
      </c>
      <c r="C376" s="212">
        <v>108</v>
      </c>
      <c r="D376" s="214">
        <v>43466</v>
      </c>
      <c r="E376" s="160" t="s">
        <v>383</v>
      </c>
      <c r="F376" s="160">
        <v>108105247</v>
      </c>
      <c r="G376" s="160">
        <v>0</v>
      </c>
      <c r="H376" s="214">
        <v>43494</v>
      </c>
      <c r="I376" s="160" t="s">
        <v>384</v>
      </c>
      <c r="J376" s="160" t="s">
        <v>376</v>
      </c>
      <c r="K376" s="160">
        <f t="shared" si="5"/>
        <v>1</v>
      </c>
      <c r="L376" s="160" t="s">
        <v>101</v>
      </c>
      <c r="M376" s="211">
        <f>VLOOKUP(J376,'Depr Rates'!A:G,7,FALSE)</f>
        <v>3.9300000000000002E-2</v>
      </c>
    </row>
    <row r="377" spans="1:13" x14ac:dyDescent="0.25">
      <c r="A377" s="212" t="s">
        <v>102</v>
      </c>
      <c r="B377" s="213">
        <v>10100501</v>
      </c>
      <c r="C377" s="212">
        <v>108</v>
      </c>
      <c r="D377" s="214">
        <v>43497</v>
      </c>
      <c r="E377" s="160" t="s">
        <v>383</v>
      </c>
      <c r="F377" s="160">
        <v>108105247</v>
      </c>
      <c r="G377" s="160">
        <v>0</v>
      </c>
      <c r="H377" s="214">
        <v>43494</v>
      </c>
      <c r="I377" s="160" t="s">
        <v>384</v>
      </c>
      <c r="J377" s="160" t="s">
        <v>9054</v>
      </c>
      <c r="K377" s="160">
        <f t="shared" si="5"/>
        <v>1</v>
      </c>
      <c r="L377" s="160" t="s">
        <v>101</v>
      </c>
      <c r="M377" s="211">
        <f>VLOOKUP(J377,'Depr Rates'!A:G,7,FALSE)</f>
        <v>3.1399999999999997E-2</v>
      </c>
    </row>
    <row r="378" spans="1:13" x14ac:dyDescent="0.25">
      <c r="A378" s="212" t="s">
        <v>102</v>
      </c>
      <c r="B378" s="213">
        <v>10100501</v>
      </c>
      <c r="C378" s="212">
        <v>108</v>
      </c>
      <c r="D378" s="214">
        <v>43497</v>
      </c>
      <c r="E378" s="160" t="s">
        <v>383</v>
      </c>
      <c r="F378" s="160">
        <v>108105247</v>
      </c>
      <c r="G378" s="160">
        <v>0</v>
      </c>
      <c r="H378" s="214">
        <v>43494</v>
      </c>
      <c r="I378" s="160" t="s">
        <v>384</v>
      </c>
      <c r="J378" s="160" t="s">
        <v>376</v>
      </c>
      <c r="K378" s="160">
        <f t="shared" si="5"/>
        <v>1</v>
      </c>
      <c r="L378" s="160" t="s">
        <v>101</v>
      </c>
      <c r="M378" s="211">
        <f>VLOOKUP(J378,'Depr Rates'!A:G,7,FALSE)</f>
        <v>3.9300000000000002E-2</v>
      </c>
    </row>
    <row r="379" spans="1:13" x14ac:dyDescent="0.25">
      <c r="A379" s="212" t="s">
        <v>102</v>
      </c>
      <c r="B379" s="213">
        <v>10100501</v>
      </c>
      <c r="C379" s="212">
        <v>108</v>
      </c>
      <c r="D379" s="214">
        <v>43497</v>
      </c>
      <c r="E379" s="160" t="s">
        <v>383</v>
      </c>
      <c r="F379" s="160">
        <v>108105247</v>
      </c>
      <c r="G379" s="160">
        <v>0</v>
      </c>
      <c r="H379" s="214">
        <v>43494</v>
      </c>
      <c r="I379" s="160" t="s">
        <v>384</v>
      </c>
      <c r="J379" s="160" t="s">
        <v>9054</v>
      </c>
      <c r="K379" s="160">
        <f t="shared" si="5"/>
        <v>1</v>
      </c>
      <c r="L379" s="160" t="s">
        <v>101</v>
      </c>
      <c r="M379" s="211">
        <f>VLOOKUP(J379,'Depr Rates'!A:G,7,FALSE)</f>
        <v>3.1399999999999997E-2</v>
      </c>
    </row>
    <row r="380" spans="1:13" x14ac:dyDescent="0.25">
      <c r="A380" s="212" t="s">
        <v>102</v>
      </c>
      <c r="B380" s="213">
        <v>10100501</v>
      </c>
      <c r="C380" s="212">
        <v>108</v>
      </c>
      <c r="D380" s="214">
        <v>43497</v>
      </c>
      <c r="E380" s="160" t="s">
        <v>383</v>
      </c>
      <c r="F380" s="160">
        <v>108105247</v>
      </c>
      <c r="G380" s="160">
        <v>0</v>
      </c>
      <c r="H380" s="214">
        <v>43494</v>
      </c>
      <c r="I380" s="160" t="s">
        <v>384</v>
      </c>
      <c r="J380" s="160" t="s">
        <v>376</v>
      </c>
      <c r="K380" s="160">
        <f t="shared" si="5"/>
        <v>1</v>
      </c>
      <c r="L380" s="160" t="s">
        <v>101</v>
      </c>
      <c r="M380" s="211">
        <f>VLOOKUP(J380,'Depr Rates'!A:G,7,FALSE)</f>
        <v>3.9300000000000002E-2</v>
      </c>
    </row>
    <row r="381" spans="1:13" x14ac:dyDescent="0.25">
      <c r="A381" s="212" t="s">
        <v>102</v>
      </c>
      <c r="B381" s="213">
        <v>10100501</v>
      </c>
      <c r="C381" s="212">
        <v>108</v>
      </c>
      <c r="D381" s="214">
        <v>43525</v>
      </c>
      <c r="E381" s="160" t="s">
        <v>383</v>
      </c>
      <c r="F381" s="160">
        <v>108105247</v>
      </c>
      <c r="G381" s="160">
        <v>0</v>
      </c>
      <c r="H381" s="214">
        <v>43494</v>
      </c>
      <c r="I381" s="160" t="s">
        <v>384</v>
      </c>
      <c r="J381" s="160" t="s">
        <v>9054</v>
      </c>
      <c r="K381" s="160">
        <f t="shared" si="5"/>
        <v>1</v>
      </c>
      <c r="L381" s="160" t="s">
        <v>101</v>
      </c>
      <c r="M381" s="211">
        <f>VLOOKUP(J381,'Depr Rates'!A:G,7,FALSE)</f>
        <v>3.1399999999999997E-2</v>
      </c>
    </row>
    <row r="382" spans="1:13" x14ac:dyDescent="0.25">
      <c r="A382" s="212" t="s">
        <v>102</v>
      </c>
      <c r="B382" s="213">
        <v>10100501</v>
      </c>
      <c r="C382" s="212">
        <v>108</v>
      </c>
      <c r="D382" s="214">
        <v>43525</v>
      </c>
      <c r="E382" s="160" t="s">
        <v>383</v>
      </c>
      <c r="F382" s="160">
        <v>108105247</v>
      </c>
      <c r="G382" s="160">
        <v>0</v>
      </c>
      <c r="H382" s="214">
        <v>43494</v>
      </c>
      <c r="I382" s="160" t="s">
        <v>384</v>
      </c>
      <c r="J382" s="160" t="s">
        <v>376</v>
      </c>
      <c r="K382" s="160">
        <f t="shared" si="5"/>
        <v>1</v>
      </c>
      <c r="L382" s="160" t="s">
        <v>101</v>
      </c>
      <c r="M382" s="211">
        <f>VLOOKUP(J382,'Depr Rates'!A:G,7,FALSE)</f>
        <v>3.9300000000000002E-2</v>
      </c>
    </row>
    <row r="383" spans="1:13" x14ac:dyDescent="0.25">
      <c r="A383" s="212" t="s">
        <v>102</v>
      </c>
      <c r="B383" s="213">
        <v>10100501</v>
      </c>
      <c r="C383" s="212">
        <v>108</v>
      </c>
      <c r="D383" s="214">
        <v>43525</v>
      </c>
      <c r="E383" s="160" t="s">
        <v>383</v>
      </c>
      <c r="F383" s="160">
        <v>108105247</v>
      </c>
      <c r="G383" s="160">
        <v>0</v>
      </c>
      <c r="H383" s="214">
        <v>43494</v>
      </c>
      <c r="I383" s="160" t="s">
        <v>384</v>
      </c>
      <c r="J383" s="160" t="s">
        <v>9054</v>
      </c>
      <c r="K383" s="160">
        <f t="shared" si="5"/>
        <v>1</v>
      </c>
      <c r="L383" s="160" t="s">
        <v>101</v>
      </c>
      <c r="M383" s="211">
        <f>VLOOKUP(J383,'Depr Rates'!A:G,7,FALSE)</f>
        <v>3.1399999999999997E-2</v>
      </c>
    </row>
    <row r="384" spans="1:13" x14ac:dyDescent="0.25">
      <c r="A384" s="212" t="s">
        <v>102</v>
      </c>
      <c r="B384" s="213">
        <v>10100501</v>
      </c>
      <c r="C384" s="212">
        <v>108</v>
      </c>
      <c r="D384" s="214">
        <v>43525</v>
      </c>
      <c r="E384" s="160" t="s">
        <v>383</v>
      </c>
      <c r="F384" s="160">
        <v>108105247</v>
      </c>
      <c r="G384" s="160">
        <v>0</v>
      </c>
      <c r="H384" s="214">
        <v>43494</v>
      </c>
      <c r="I384" s="160" t="s">
        <v>384</v>
      </c>
      <c r="J384" s="160" t="s">
        <v>376</v>
      </c>
      <c r="K384" s="160">
        <f t="shared" si="5"/>
        <v>1</v>
      </c>
      <c r="L384" s="160" t="s">
        <v>101</v>
      </c>
      <c r="M384" s="211">
        <f>VLOOKUP(J384,'Depr Rates'!A:G,7,FALSE)</f>
        <v>3.9300000000000002E-2</v>
      </c>
    </row>
    <row r="385" spans="1:13" x14ac:dyDescent="0.25">
      <c r="A385" s="212" t="s">
        <v>102</v>
      </c>
      <c r="B385" s="213">
        <v>10100501</v>
      </c>
      <c r="C385" s="212">
        <v>108</v>
      </c>
      <c r="D385" s="214">
        <v>43525</v>
      </c>
      <c r="E385" s="160" t="s">
        <v>383</v>
      </c>
      <c r="F385" s="160">
        <v>108105247</v>
      </c>
      <c r="G385" s="160">
        <v>0</v>
      </c>
      <c r="H385" s="214">
        <v>43494</v>
      </c>
      <c r="I385" s="160" t="s">
        <v>384</v>
      </c>
      <c r="J385" s="160" t="s">
        <v>9054</v>
      </c>
      <c r="K385" s="160">
        <f t="shared" si="5"/>
        <v>1</v>
      </c>
      <c r="L385" s="160" t="s">
        <v>101</v>
      </c>
      <c r="M385" s="211">
        <f>VLOOKUP(J385,'Depr Rates'!A:G,7,FALSE)</f>
        <v>3.1399999999999997E-2</v>
      </c>
    </row>
    <row r="386" spans="1:13" x14ac:dyDescent="0.25">
      <c r="A386" s="212" t="s">
        <v>102</v>
      </c>
      <c r="B386" s="213">
        <v>10100501</v>
      </c>
      <c r="C386" s="212">
        <v>108</v>
      </c>
      <c r="D386" s="214">
        <v>43525</v>
      </c>
      <c r="E386" s="160" t="s">
        <v>383</v>
      </c>
      <c r="F386" s="160">
        <v>108105247</v>
      </c>
      <c r="G386" s="160">
        <v>0</v>
      </c>
      <c r="H386" s="214">
        <v>43494</v>
      </c>
      <c r="I386" s="160" t="s">
        <v>384</v>
      </c>
      <c r="J386" s="160" t="s">
        <v>376</v>
      </c>
      <c r="K386" s="160">
        <f t="shared" ref="K386:K449" si="6">MONTH(H386)</f>
        <v>1</v>
      </c>
      <c r="L386" s="160" t="s">
        <v>101</v>
      </c>
      <c r="M386" s="211">
        <f>VLOOKUP(J386,'Depr Rates'!A:G,7,FALSE)</f>
        <v>3.9300000000000002E-2</v>
      </c>
    </row>
    <row r="387" spans="1:13" x14ac:dyDescent="0.25">
      <c r="A387" s="212" t="s">
        <v>102</v>
      </c>
      <c r="B387" s="213">
        <v>10100501</v>
      </c>
      <c r="C387" s="212">
        <v>108</v>
      </c>
      <c r="D387" s="214">
        <v>43466</v>
      </c>
      <c r="E387" s="160" t="s">
        <v>381</v>
      </c>
      <c r="F387" s="160">
        <v>108105310</v>
      </c>
      <c r="G387" s="215">
        <v>-1801.84</v>
      </c>
      <c r="H387" s="214">
        <v>43472</v>
      </c>
      <c r="I387" s="160" t="s">
        <v>410</v>
      </c>
      <c r="J387" s="160" t="s">
        <v>9054</v>
      </c>
      <c r="K387" s="160">
        <f t="shared" si="6"/>
        <v>1</v>
      </c>
      <c r="L387" s="160" t="s">
        <v>101</v>
      </c>
      <c r="M387" s="211">
        <f>VLOOKUP(J387,'Depr Rates'!A:G,7,FALSE)</f>
        <v>3.1399999999999997E-2</v>
      </c>
    </row>
    <row r="388" spans="1:13" x14ac:dyDescent="0.25">
      <c r="A388" s="212" t="s">
        <v>102</v>
      </c>
      <c r="B388" s="213">
        <v>10100501</v>
      </c>
      <c r="C388" s="212">
        <v>108</v>
      </c>
      <c r="D388" s="214">
        <v>43466</v>
      </c>
      <c r="E388" s="160" t="s">
        <v>381</v>
      </c>
      <c r="F388" s="160">
        <v>108105310</v>
      </c>
      <c r="G388" s="215">
        <v>-1218.6099999999999</v>
      </c>
      <c r="H388" s="214">
        <v>43472</v>
      </c>
      <c r="I388" s="160" t="s">
        <v>410</v>
      </c>
      <c r="J388" s="160" t="s">
        <v>9054</v>
      </c>
      <c r="K388" s="160">
        <f t="shared" si="6"/>
        <v>1</v>
      </c>
      <c r="L388" s="160" t="s">
        <v>101</v>
      </c>
      <c r="M388" s="211">
        <f>VLOOKUP(J388,'Depr Rates'!A:G,7,FALSE)</f>
        <v>3.1399999999999997E-2</v>
      </c>
    </row>
    <row r="389" spans="1:13" x14ac:dyDescent="0.25">
      <c r="A389" s="212" t="s">
        <v>102</v>
      </c>
      <c r="B389" s="213">
        <v>10100501</v>
      </c>
      <c r="C389" s="212">
        <v>108</v>
      </c>
      <c r="D389" s="214">
        <v>43466</v>
      </c>
      <c r="E389" s="160" t="s">
        <v>381</v>
      </c>
      <c r="F389" s="160">
        <v>108105310</v>
      </c>
      <c r="G389" s="215">
        <v>-1218.6099999999999</v>
      </c>
      <c r="H389" s="214">
        <v>43472</v>
      </c>
      <c r="I389" s="160" t="s">
        <v>410</v>
      </c>
      <c r="J389" s="160" t="s">
        <v>9054</v>
      </c>
      <c r="K389" s="160">
        <f t="shared" si="6"/>
        <v>1</v>
      </c>
      <c r="L389" s="160" t="s">
        <v>101</v>
      </c>
      <c r="M389" s="211">
        <f>VLOOKUP(J389,'Depr Rates'!A:G,7,FALSE)</f>
        <v>3.1399999999999997E-2</v>
      </c>
    </row>
    <row r="390" spans="1:13" x14ac:dyDescent="0.25">
      <c r="A390" s="212" t="s">
        <v>102</v>
      </c>
      <c r="B390" s="213">
        <v>10100501</v>
      </c>
      <c r="C390" s="212">
        <v>108</v>
      </c>
      <c r="D390" s="214">
        <v>43466</v>
      </c>
      <c r="E390" s="160" t="s">
        <v>383</v>
      </c>
      <c r="F390" s="160">
        <v>108105310</v>
      </c>
      <c r="G390" s="160">
        <v>0</v>
      </c>
      <c r="H390" s="214">
        <v>43472</v>
      </c>
      <c r="I390" s="160" t="s">
        <v>410</v>
      </c>
      <c r="J390" s="160" t="s">
        <v>9054</v>
      </c>
      <c r="K390" s="160">
        <f t="shared" si="6"/>
        <v>1</v>
      </c>
      <c r="L390" s="160" t="s">
        <v>101</v>
      </c>
      <c r="M390" s="211">
        <f>VLOOKUP(J390,'Depr Rates'!A:G,7,FALSE)</f>
        <v>3.1399999999999997E-2</v>
      </c>
    </row>
    <row r="391" spans="1:13" x14ac:dyDescent="0.25">
      <c r="A391" s="212" t="s">
        <v>102</v>
      </c>
      <c r="B391" s="213">
        <v>10100501</v>
      </c>
      <c r="C391" s="212">
        <v>108</v>
      </c>
      <c r="D391" s="214">
        <v>43466</v>
      </c>
      <c r="E391" s="160" t="s">
        <v>383</v>
      </c>
      <c r="F391" s="160">
        <v>108105310</v>
      </c>
      <c r="G391" s="160">
        <v>0</v>
      </c>
      <c r="H391" s="214">
        <v>43472</v>
      </c>
      <c r="I391" s="160" t="s">
        <v>410</v>
      </c>
      <c r="J391" s="160" t="s">
        <v>9054</v>
      </c>
      <c r="K391" s="160">
        <f t="shared" si="6"/>
        <v>1</v>
      </c>
      <c r="L391" s="160" t="s">
        <v>101</v>
      </c>
      <c r="M391" s="211">
        <f>VLOOKUP(J391,'Depr Rates'!A:G,7,FALSE)</f>
        <v>3.1399999999999997E-2</v>
      </c>
    </row>
    <row r="392" spans="1:13" x14ac:dyDescent="0.25">
      <c r="A392" s="212" t="s">
        <v>102</v>
      </c>
      <c r="B392" s="213">
        <v>10100501</v>
      </c>
      <c r="C392" s="212">
        <v>108</v>
      </c>
      <c r="D392" s="214">
        <v>43466</v>
      </c>
      <c r="E392" s="160" t="s">
        <v>383</v>
      </c>
      <c r="F392" s="160">
        <v>108105310</v>
      </c>
      <c r="G392" s="160">
        <v>0</v>
      </c>
      <c r="H392" s="214">
        <v>43472</v>
      </c>
      <c r="I392" s="160" t="s">
        <v>410</v>
      </c>
      <c r="J392" s="160" t="s">
        <v>9054</v>
      </c>
      <c r="K392" s="160">
        <f t="shared" si="6"/>
        <v>1</v>
      </c>
      <c r="L392" s="160" t="s">
        <v>101</v>
      </c>
      <c r="M392" s="211">
        <f>VLOOKUP(J392,'Depr Rates'!A:G,7,FALSE)</f>
        <v>3.1399999999999997E-2</v>
      </c>
    </row>
    <row r="393" spans="1:13" x14ac:dyDescent="0.25">
      <c r="A393" s="212" t="s">
        <v>102</v>
      </c>
      <c r="B393" s="213">
        <v>10100501</v>
      </c>
      <c r="C393" s="212">
        <v>108</v>
      </c>
      <c r="D393" s="214">
        <v>43466</v>
      </c>
      <c r="E393" s="160" t="s">
        <v>381</v>
      </c>
      <c r="F393" s="160">
        <v>108105310</v>
      </c>
      <c r="G393" s="160">
        <v>-683.1</v>
      </c>
      <c r="H393" s="214">
        <v>43472</v>
      </c>
      <c r="I393" s="160" t="s">
        <v>410</v>
      </c>
      <c r="J393" s="160" t="s">
        <v>9132</v>
      </c>
      <c r="K393" s="160">
        <f t="shared" si="6"/>
        <v>1</v>
      </c>
      <c r="L393" s="160" t="s">
        <v>101</v>
      </c>
      <c r="M393" s="211">
        <f>VLOOKUP(J393,'Depr Rates'!A:G,7,FALSE)</f>
        <v>3.7400000000000003E-2</v>
      </c>
    </row>
    <row r="394" spans="1:13" x14ac:dyDescent="0.25">
      <c r="A394" s="212" t="s">
        <v>102</v>
      </c>
      <c r="B394" s="213">
        <v>10100501</v>
      </c>
      <c r="C394" s="212">
        <v>108</v>
      </c>
      <c r="D394" s="214">
        <v>43466</v>
      </c>
      <c r="E394" s="160" t="s">
        <v>381</v>
      </c>
      <c r="F394" s="160">
        <v>108105310</v>
      </c>
      <c r="G394" s="160">
        <v>-834.9</v>
      </c>
      <c r="H394" s="214">
        <v>43472</v>
      </c>
      <c r="I394" s="160" t="s">
        <v>410</v>
      </c>
      <c r="J394" s="160" t="s">
        <v>9132</v>
      </c>
      <c r="K394" s="160">
        <f t="shared" si="6"/>
        <v>1</v>
      </c>
      <c r="L394" s="160" t="s">
        <v>101</v>
      </c>
      <c r="M394" s="211">
        <f>VLOOKUP(J394,'Depr Rates'!A:G,7,FALSE)</f>
        <v>3.7400000000000003E-2</v>
      </c>
    </row>
    <row r="395" spans="1:13" x14ac:dyDescent="0.25">
      <c r="A395" s="212" t="s">
        <v>102</v>
      </c>
      <c r="B395" s="213">
        <v>10100501</v>
      </c>
      <c r="C395" s="212">
        <v>108</v>
      </c>
      <c r="D395" s="214">
        <v>43466</v>
      </c>
      <c r="E395" s="160" t="s">
        <v>381</v>
      </c>
      <c r="F395" s="160">
        <v>108105310</v>
      </c>
      <c r="G395" s="160">
        <v>-278.3</v>
      </c>
      <c r="H395" s="214">
        <v>43472</v>
      </c>
      <c r="I395" s="160" t="s">
        <v>410</v>
      </c>
      <c r="J395" s="160" t="s">
        <v>9132</v>
      </c>
      <c r="K395" s="160">
        <f t="shared" si="6"/>
        <v>1</v>
      </c>
      <c r="L395" s="160" t="s">
        <v>101</v>
      </c>
      <c r="M395" s="211">
        <f>VLOOKUP(J395,'Depr Rates'!A:G,7,FALSE)</f>
        <v>3.7400000000000003E-2</v>
      </c>
    </row>
    <row r="396" spans="1:13" x14ac:dyDescent="0.25">
      <c r="A396" s="212" t="s">
        <v>102</v>
      </c>
      <c r="B396" s="213">
        <v>10100501</v>
      </c>
      <c r="C396" s="212">
        <v>108</v>
      </c>
      <c r="D396" s="214">
        <v>43466</v>
      </c>
      <c r="E396" s="160" t="s">
        <v>381</v>
      </c>
      <c r="F396" s="160">
        <v>108105310</v>
      </c>
      <c r="G396" s="160">
        <v>-986.7</v>
      </c>
      <c r="H396" s="214">
        <v>43472</v>
      </c>
      <c r="I396" s="160" t="s">
        <v>410</v>
      </c>
      <c r="J396" s="160" t="s">
        <v>9132</v>
      </c>
      <c r="K396" s="160">
        <f t="shared" si="6"/>
        <v>1</v>
      </c>
      <c r="L396" s="160" t="s">
        <v>101</v>
      </c>
      <c r="M396" s="211">
        <f>VLOOKUP(J396,'Depr Rates'!A:G,7,FALSE)</f>
        <v>3.7400000000000003E-2</v>
      </c>
    </row>
    <row r="397" spans="1:13" x14ac:dyDescent="0.25">
      <c r="A397" s="212" t="s">
        <v>102</v>
      </c>
      <c r="B397" s="213">
        <v>10100501</v>
      </c>
      <c r="C397" s="212">
        <v>108</v>
      </c>
      <c r="D397" s="214">
        <v>43466</v>
      </c>
      <c r="E397" s="160" t="s">
        <v>381</v>
      </c>
      <c r="F397" s="160">
        <v>108105310</v>
      </c>
      <c r="G397" s="215">
        <v>-2163.15</v>
      </c>
      <c r="H397" s="214">
        <v>43472</v>
      </c>
      <c r="I397" s="160" t="s">
        <v>410</v>
      </c>
      <c r="J397" s="160" t="s">
        <v>9132</v>
      </c>
      <c r="K397" s="160">
        <f t="shared" si="6"/>
        <v>1</v>
      </c>
      <c r="L397" s="160" t="s">
        <v>101</v>
      </c>
      <c r="M397" s="211">
        <f>VLOOKUP(J397,'Depr Rates'!A:G,7,FALSE)</f>
        <v>3.7400000000000003E-2</v>
      </c>
    </row>
    <row r="398" spans="1:13" x14ac:dyDescent="0.25">
      <c r="A398" s="212" t="s">
        <v>102</v>
      </c>
      <c r="B398" s="213">
        <v>10100501</v>
      </c>
      <c r="C398" s="212">
        <v>108</v>
      </c>
      <c r="D398" s="214">
        <v>43466</v>
      </c>
      <c r="E398" s="160" t="s">
        <v>381</v>
      </c>
      <c r="F398" s="160">
        <v>108105310</v>
      </c>
      <c r="G398" s="160">
        <v>-721.05</v>
      </c>
      <c r="H398" s="214">
        <v>43472</v>
      </c>
      <c r="I398" s="160" t="s">
        <v>410</v>
      </c>
      <c r="J398" s="160" t="s">
        <v>9132</v>
      </c>
      <c r="K398" s="160">
        <f t="shared" si="6"/>
        <v>1</v>
      </c>
      <c r="L398" s="160" t="s">
        <v>101</v>
      </c>
      <c r="M398" s="211">
        <f>VLOOKUP(J398,'Depr Rates'!A:G,7,FALSE)</f>
        <v>3.7400000000000003E-2</v>
      </c>
    </row>
    <row r="399" spans="1:13" x14ac:dyDescent="0.25">
      <c r="A399" s="212" t="s">
        <v>102</v>
      </c>
      <c r="B399" s="213">
        <v>10100501</v>
      </c>
      <c r="C399" s="212">
        <v>108</v>
      </c>
      <c r="D399" s="214">
        <v>43466</v>
      </c>
      <c r="E399" s="160" t="s">
        <v>381</v>
      </c>
      <c r="F399" s="160">
        <v>108105310</v>
      </c>
      <c r="G399" s="160">
        <v>-683.1</v>
      </c>
      <c r="H399" s="214">
        <v>43472</v>
      </c>
      <c r="I399" s="160" t="s">
        <v>410</v>
      </c>
      <c r="J399" s="160" t="s">
        <v>9132</v>
      </c>
      <c r="K399" s="160">
        <f t="shared" si="6"/>
        <v>1</v>
      </c>
      <c r="L399" s="160" t="s">
        <v>101</v>
      </c>
      <c r="M399" s="211">
        <f>VLOOKUP(J399,'Depr Rates'!A:G,7,FALSE)</f>
        <v>3.7400000000000003E-2</v>
      </c>
    </row>
    <row r="400" spans="1:13" x14ac:dyDescent="0.25">
      <c r="A400" s="212" t="s">
        <v>102</v>
      </c>
      <c r="B400" s="213">
        <v>10100501</v>
      </c>
      <c r="C400" s="212">
        <v>108</v>
      </c>
      <c r="D400" s="214">
        <v>43466</v>
      </c>
      <c r="E400" s="160" t="s">
        <v>381</v>
      </c>
      <c r="F400" s="160">
        <v>108105310</v>
      </c>
      <c r="G400" s="160">
        <v>-657.8</v>
      </c>
      <c r="H400" s="214">
        <v>43472</v>
      </c>
      <c r="I400" s="160" t="s">
        <v>410</v>
      </c>
      <c r="J400" s="160" t="s">
        <v>9132</v>
      </c>
      <c r="K400" s="160">
        <f t="shared" si="6"/>
        <v>1</v>
      </c>
      <c r="L400" s="160" t="s">
        <v>101</v>
      </c>
      <c r="M400" s="211">
        <f>VLOOKUP(J400,'Depr Rates'!A:G,7,FALSE)</f>
        <v>3.7400000000000003E-2</v>
      </c>
    </row>
    <row r="401" spans="1:13" x14ac:dyDescent="0.25">
      <c r="A401" s="212" t="s">
        <v>102</v>
      </c>
      <c r="B401" s="213">
        <v>10100501</v>
      </c>
      <c r="C401" s="212">
        <v>108</v>
      </c>
      <c r="D401" s="214">
        <v>43466</v>
      </c>
      <c r="E401" s="160" t="s">
        <v>381</v>
      </c>
      <c r="F401" s="160">
        <v>108105310</v>
      </c>
      <c r="G401" s="215">
        <v>-1239.7</v>
      </c>
      <c r="H401" s="214">
        <v>43472</v>
      </c>
      <c r="I401" s="160" t="s">
        <v>410</v>
      </c>
      <c r="J401" s="160" t="s">
        <v>9132</v>
      </c>
      <c r="K401" s="160">
        <f t="shared" si="6"/>
        <v>1</v>
      </c>
      <c r="L401" s="160" t="s">
        <v>101</v>
      </c>
      <c r="M401" s="211">
        <f>VLOOKUP(J401,'Depr Rates'!A:G,7,FALSE)</f>
        <v>3.7400000000000003E-2</v>
      </c>
    </row>
    <row r="402" spans="1:13" x14ac:dyDescent="0.25">
      <c r="A402" s="212" t="s">
        <v>102</v>
      </c>
      <c r="B402" s="213">
        <v>10100501</v>
      </c>
      <c r="C402" s="212">
        <v>108</v>
      </c>
      <c r="D402" s="214">
        <v>43466</v>
      </c>
      <c r="E402" s="160" t="s">
        <v>383</v>
      </c>
      <c r="F402" s="160">
        <v>108105310</v>
      </c>
      <c r="G402" s="160">
        <v>0</v>
      </c>
      <c r="H402" s="214">
        <v>43472</v>
      </c>
      <c r="I402" s="160" t="s">
        <v>410</v>
      </c>
      <c r="J402" s="160" t="s">
        <v>9132</v>
      </c>
      <c r="K402" s="160">
        <f t="shared" si="6"/>
        <v>1</v>
      </c>
      <c r="L402" s="160" t="s">
        <v>101</v>
      </c>
      <c r="M402" s="211">
        <f>VLOOKUP(J402,'Depr Rates'!A:G,7,FALSE)</f>
        <v>3.7400000000000003E-2</v>
      </c>
    </row>
    <row r="403" spans="1:13" x14ac:dyDescent="0.25">
      <c r="A403" s="212" t="s">
        <v>102</v>
      </c>
      <c r="B403" s="213">
        <v>10100501</v>
      </c>
      <c r="C403" s="212">
        <v>108</v>
      </c>
      <c r="D403" s="214">
        <v>43466</v>
      </c>
      <c r="E403" s="160" t="s">
        <v>383</v>
      </c>
      <c r="F403" s="160">
        <v>108105310</v>
      </c>
      <c r="G403" s="160">
        <v>0</v>
      </c>
      <c r="H403" s="214">
        <v>43472</v>
      </c>
      <c r="I403" s="160" t="s">
        <v>410</v>
      </c>
      <c r="J403" s="160" t="s">
        <v>9132</v>
      </c>
      <c r="K403" s="160">
        <f t="shared" si="6"/>
        <v>1</v>
      </c>
      <c r="L403" s="160" t="s">
        <v>101</v>
      </c>
      <c r="M403" s="211">
        <f>VLOOKUP(J403,'Depr Rates'!A:G,7,FALSE)</f>
        <v>3.7400000000000003E-2</v>
      </c>
    </row>
    <row r="404" spans="1:13" x14ac:dyDescent="0.25">
      <c r="A404" s="212" t="s">
        <v>102</v>
      </c>
      <c r="B404" s="213">
        <v>10100501</v>
      </c>
      <c r="C404" s="212">
        <v>108</v>
      </c>
      <c r="D404" s="214">
        <v>43466</v>
      </c>
      <c r="E404" s="160" t="s">
        <v>383</v>
      </c>
      <c r="F404" s="160">
        <v>108105310</v>
      </c>
      <c r="G404" s="160">
        <v>0</v>
      </c>
      <c r="H404" s="214">
        <v>43472</v>
      </c>
      <c r="I404" s="160" t="s">
        <v>410</v>
      </c>
      <c r="J404" s="160" t="s">
        <v>9132</v>
      </c>
      <c r="K404" s="160">
        <f t="shared" si="6"/>
        <v>1</v>
      </c>
      <c r="L404" s="160" t="s">
        <v>101</v>
      </c>
      <c r="M404" s="211">
        <f>VLOOKUP(J404,'Depr Rates'!A:G,7,FALSE)</f>
        <v>3.7400000000000003E-2</v>
      </c>
    </row>
    <row r="405" spans="1:13" x14ac:dyDescent="0.25">
      <c r="A405" s="212" t="s">
        <v>102</v>
      </c>
      <c r="B405" s="213">
        <v>10100501</v>
      </c>
      <c r="C405" s="212">
        <v>108</v>
      </c>
      <c r="D405" s="214">
        <v>43466</v>
      </c>
      <c r="E405" s="160" t="s">
        <v>383</v>
      </c>
      <c r="F405" s="160">
        <v>108105310</v>
      </c>
      <c r="G405" s="160">
        <v>0</v>
      </c>
      <c r="H405" s="214">
        <v>43472</v>
      </c>
      <c r="I405" s="160" t="s">
        <v>410</v>
      </c>
      <c r="J405" s="160" t="s">
        <v>9132</v>
      </c>
      <c r="K405" s="160">
        <f t="shared" si="6"/>
        <v>1</v>
      </c>
      <c r="L405" s="160" t="s">
        <v>101</v>
      </c>
      <c r="M405" s="211">
        <f>VLOOKUP(J405,'Depr Rates'!A:G,7,FALSE)</f>
        <v>3.7400000000000003E-2</v>
      </c>
    </row>
    <row r="406" spans="1:13" x14ac:dyDescent="0.25">
      <c r="A406" s="212" t="s">
        <v>102</v>
      </c>
      <c r="B406" s="213">
        <v>10100501</v>
      </c>
      <c r="C406" s="212">
        <v>108</v>
      </c>
      <c r="D406" s="214">
        <v>43466</v>
      </c>
      <c r="E406" s="160" t="s">
        <v>383</v>
      </c>
      <c r="F406" s="160">
        <v>108105310</v>
      </c>
      <c r="G406" s="160">
        <v>0</v>
      </c>
      <c r="H406" s="214">
        <v>43472</v>
      </c>
      <c r="I406" s="160" t="s">
        <v>410</v>
      </c>
      <c r="J406" s="160" t="s">
        <v>9132</v>
      </c>
      <c r="K406" s="160">
        <f t="shared" si="6"/>
        <v>1</v>
      </c>
      <c r="L406" s="160" t="s">
        <v>101</v>
      </c>
      <c r="M406" s="211">
        <f>VLOOKUP(J406,'Depr Rates'!A:G,7,FALSE)</f>
        <v>3.7400000000000003E-2</v>
      </c>
    </row>
    <row r="407" spans="1:13" x14ac:dyDescent="0.25">
      <c r="A407" s="212" t="s">
        <v>102</v>
      </c>
      <c r="B407" s="213">
        <v>10100501</v>
      </c>
      <c r="C407" s="212">
        <v>108</v>
      </c>
      <c r="D407" s="214">
        <v>43466</v>
      </c>
      <c r="E407" s="160" t="s">
        <v>383</v>
      </c>
      <c r="F407" s="160">
        <v>108105310</v>
      </c>
      <c r="G407" s="160">
        <v>0</v>
      </c>
      <c r="H407" s="214">
        <v>43472</v>
      </c>
      <c r="I407" s="160" t="s">
        <v>410</v>
      </c>
      <c r="J407" s="160" t="s">
        <v>9132</v>
      </c>
      <c r="K407" s="160">
        <f t="shared" si="6"/>
        <v>1</v>
      </c>
      <c r="L407" s="160" t="s">
        <v>101</v>
      </c>
      <c r="M407" s="211">
        <f>VLOOKUP(J407,'Depr Rates'!A:G,7,FALSE)</f>
        <v>3.7400000000000003E-2</v>
      </c>
    </row>
    <row r="408" spans="1:13" x14ac:dyDescent="0.25">
      <c r="A408" s="212" t="s">
        <v>102</v>
      </c>
      <c r="B408" s="213">
        <v>10100501</v>
      </c>
      <c r="C408" s="212">
        <v>108</v>
      </c>
      <c r="D408" s="214">
        <v>43466</v>
      </c>
      <c r="E408" s="160" t="s">
        <v>383</v>
      </c>
      <c r="F408" s="160">
        <v>108105310</v>
      </c>
      <c r="G408" s="160">
        <v>0</v>
      </c>
      <c r="H408" s="214">
        <v>43472</v>
      </c>
      <c r="I408" s="160" t="s">
        <v>410</v>
      </c>
      <c r="J408" s="160" t="s">
        <v>9132</v>
      </c>
      <c r="K408" s="160">
        <f t="shared" si="6"/>
        <v>1</v>
      </c>
      <c r="L408" s="160" t="s">
        <v>101</v>
      </c>
      <c r="M408" s="211">
        <f>VLOOKUP(J408,'Depr Rates'!A:G,7,FALSE)</f>
        <v>3.7400000000000003E-2</v>
      </c>
    </row>
    <row r="409" spans="1:13" x14ac:dyDescent="0.25">
      <c r="A409" s="212" t="s">
        <v>102</v>
      </c>
      <c r="B409" s="213">
        <v>10100501</v>
      </c>
      <c r="C409" s="212">
        <v>108</v>
      </c>
      <c r="D409" s="214">
        <v>43466</v>
      </c>
      <c r="E409" s="160" t="s">
        <v>383</v>
      </c>
      <c r="F409" s="160">
        <v>108105310</v>
      </c>
      <c r="G409" s="160">
        <v>0</v>
      </c>
      <c r="H409" s="214">
        <v>43472</v>
      </c>
      <c r="I409" s="160" t="s">
        <v>410</v>
      </c>
      <c r="J409" s="160" t="s">
        <v>9132</v>
      </c>
      <c r="K409" s="160">
        <f t="shared" si="6"/>
        <v>1</v>
      </c>
      <c r="L409" s="160" t="s">
        <v>101</v>
      </c>
      <c r="M409" s="211">
        <f>VLOOKUP(J409,'Depr Rates'!A:G,7,FALSE)</f>
        <v>3.7400000000000003E-2</v>
      </c>
    </row>
    <row r="410" spans="1:13" x14ac:dyDescent="0.25">
      <c r="A410" s="212" t="s">
        <v>102</v>
      </c>
      <c r="B410" s="213">
        <v>10100501</v>
      </c>
      <c r="C410" s="212">
        <v>108</v>
      </c>
      <c r="D410" s="214">
        <v>43466</v>
      </c>
      <c r="E410" s="160" t="s">
        <v>383</v>
      </c>
      <c r="F410" s="160">
        <v>108105310</v>
      </c>
      <c r="G410" s="160">
        <v>0</v>
      </c>
      <c r="H410" s="214">
        <v>43472</v>
      </c>
      <c r="I410" s="160" t="s">
        <v>410</v>
      </c>
      <c r="J410" s="160" t="s">
        <v>9132</v>
      </c>
      <c r="K410" s="160">
        <f t="shared" si="6"/>
        <v>1</v>
      </c>
      <c r="L410" s="160" t="s">
        <v>101</v>
      </c>
      <c r="M410" s="211">
        <f>VLOOKUP(J410,'Depr Rates'!A:G,7,FALSE)</f>
        <v>3.7400000000000003E-2</v>
      </c>
    </row>
    <row r="411" spans="1:13" x14ac:dyDescent="0.25">
      <c r="A411" s="212" t="s">
        <v>102</v>
      </c>
      <c r="B411" s="213">
        <v>10100501</v>
      </c>
      <c r="C411" s="212">
        <v>108</v>
      </c>
      <c r="D411" s="214">
        <v>43466</v>
      </c>
      <c r="E411" s="160" t="s">
        <v>381</v>
      </c>
      <c r="F411" s="160">
        <v>108105310</v>
      </c>
      <c r="G411" s="160">
        <v>-370.5</v>
      </c>
      <c r="H411" s="214">
        <v>43472</v>
      </c>
      <c r="I411" s="160" t="s">
        <v>410</v>
      </c>
      <c r="J411" s="160" t="s">
        <v>376</v>
      </c>
      <c r="K411" s="160">
        <f t="shared" si="6"/>
        <v>1</v>
      </c>
      <c r="L411" s="160" t="s">
        <v>101</v>
      </c>
      <c r="M411" s="211">
        <f>VLOOKUP(J411,'Depr Rates'!A:G,7,FALSE)</f>
        <v>3.9300000000000002E-2</v>
      </c>
    </row>
    <row r="412" spans="1:13" x14ac:dyDescent="0.25">
      <c r="A412" s="212" t="s">
        <v>102</v>
      </c>
      <c r="B412" s="213">
        <v>10100501</v>
      </c>
      <c r="C412" s="212">
        <v>108</v>
      </c>
      <c r="D412" s="214">
        <v>43466</v>
      </c>
      <c r="E412" s="160" t="s">
        <v>383</v>
      </c>
      <c r="F412" s="160">
        <v>108105310</v>
      </c>
      <c r="G412" s="160">
        <v>0</v>
      </c>
      <c r="H412" s="214">
        <v>43472</v>
      </c>
      <c r="I412" s="160" t="s">
        <v>410</v>
      </c>
      <c r="J412" s="160" t="s">
        <v>376</v>
      </c>
      <c r="K412" s="160">
        <f t="shared" si="6"/>
        <v>1</v>
      </c>
      <c r="L412" s="160" t="s">
        <v>101</v>
      </c>
      <c r="M412" s="211">
        <f>VLOOKUP(J412,'Depr Rates'!A:G,7,FALSE)</f>
        <v>3.9300000000000002E-2</v>
      </c>
    </row>
    <row r="413" spans="1:13" x14ac:dyDescent="0.25">
      <c r="A413" s="212" t="s">
        <v>102</v>
      </c>
      <c r="B413" s="213">
        <v>10100501</v>
      </c>
      <c r="C413" s="212">
        <v>108</v>
      </c>
      <c r="D413" s="214">
        <v>43466</v>
      </c>
      <c r="E413" s="160" t="s">
        <v>383</v>
      </c>
      <c r="F413" s="160">
        <v>108105310</v>
      </c>
      <c r="G413" s="160">
        <v>0</v>
      </c>
      <c r="H413" s="214">
        <v>43472</v>
      </c>
      <c r="I413" s="160" t="s">
        <v>384</v>
      </c>
      <c r="J413" s="160" t="s">
        <v>9054</v>
      </c>
      <c r="K413" s="160">
        <f t="shared" si="6"/>
        <v>1</v>
      </c>
      <c r="L413" s="160" t="s">
        <v>101</v>
      </c>
      <c r="M413" s="211">
        <f>VLOOKUP(J413,'Depr Rates'!A:G,7,FALSE)</f>
        <v>3.1399999999999997E-2</v>
      </c>
    </row>
    <row r="414" spans="1:13" x14ac:dyDescent="0.25">
      <c r="A414" s="212" t="s">
        <v>102</v>
      </c>
      <c r="B414" s="213">
        <v>10100501</v>
      </c>
      <c r="C414" s="212">
        <v>108</v>
      </c>
      <c r="D414" s="214">
        <v>43466</v>
      </c>
      <c r="E414" s="160" t="s">
        <v>383</v>
      </c>
      <c r="F414" s="160">
        <v>108105310</v>
      </c>
      <c r="G414" s="160">
        <v>0</v>
      </c>
      <c r="H414" s="214">
        <v>43472</v>
      </c>
      <c r="I414" s="160" t="s">
        <v>384</v>
      </c>
      <c r="J414" s="160" t="s">
        <v>9054</v>
      </c>
      <c r="K414" s="160">
        <f t="shared" si="6"/>
        <v>1</v>
      </c>
      <c r="L414" s="160" t="s">
        <v>101</v>
      </c>
      <c r="M414" s="211">
        <f>VLOOKUP(J414,'Depr Rates'!A:G,7,FALSE)</f>
        <v>3.1399999999999997E-2</v>
      </c>
    </row>
    <row r="415" spans="1:13" x14ac:dyDescent="0.25">
      <c r="A415" s="212" t="s">
        <v>102</v>
      </c>
      <c r="B415" s="213">
        <v>10100501</v>
      </c>
      <c r="C415" s="212">
        <v>108</v>
      </c>
      <c r="D415" s="214">
        <v>43466</v>
      </c>
      <c r="E415" s="160" t="s">
        <v>383</v>
      </c>
      <c r="F415" s="160">
        <v>108105310</v>
      </c>
      <c r="G415" s="160">
        <v>0</v>
      </c>
      <c r="H415" s="214">
        <v>43472</v>
      </c>
      <c r="I415" s="160" t="s">
        <v>384</v>
      </c>
      <c r="J415" s="160" t="s">
        <v>9054</v>
      </c>
      <c r="K415" s="160">
        <f t="shared" si="6"/>
        <v>1</v>
      </c>
      <c r="L415" s="160" t="s">
        <v>101</v>
      </c>
      <c r="M415" s="211">
        <f>VLOOKUP(J415,'Depr Rates'!A:G,7,FALSE)</f>
        <v>3.1399999999999997E-2</v>
      </c>
    </row>
    <row r="416" spans="1:13" x14ac:dyDescent="0.25">
      <c r="A416" s="212" t="s">
        <v>102</v>
      </c>
      <c r="B416" s="213">
        <v>10100501</v>
      </c>
      <c r="C416" s="212">
        <v>108</v>
      </c>
      <c r="D416" s="214">
        <v>43466</v>
      </c>
      <c r="E416" s="160" t="s">
        <v>383</v>
      </c>
      <c r="F416" s="160">
        <v>108105310</v>
      </c>
      <c r="G416" s="160">
        <v>0</v>
      </c>
      <c r="H416" s="214">
        <v>43472</v>
      </c>
      <c r="I416" s="160" t="s">
        <v>384</v>
      </c>
      <c r="J416" s="160" t="s">
        <v>9132</v>
      </c>
      <c r="K416" s="160">
        <f t="shared" si="6"/>
        <v>1</v>
      </c>
      <c r="L416" s="160" t="s">
        <v>101</v>
      </c>
      <c r="M416" s="211">
        <f>VLOOKUP(J416,'Depr Rates'!A:G,7,FALSE)</f>
        <v>3.7400000000000003E-2</v>
      </c>
    </row>
    <row r="417" spans="1:13" x14ac:dyDescent="0.25">
      <c r="A417" s="212" t="s">
        <v>102</v>
      </c>
      <c r="B417" s="213">
        <v>10100501</v>
      </c>
      <c r="C417" s="212">
        <v>108</v>
      </c>
      <c r="D417" s="214">
        <v>43466</v>
      </c>
      <c r="E417" s="160" t="s">
        <v>383</v>
      </c>
      <c r="F417" s="160">
        <v>108105310</v>
      </c>
      <c r="G417" s="160">
        <v>0</v>
      </c>
      <c r="H417" s="214">
        <v>43472</v>
      </c>
      <c r="I417" s="160" t="s">
        <v>384</v>
      </c>
      <c r="J417" s="160" t="s">
        <v>9132</v>
      </c>
      <c r="K417" s="160">
        <f t="shared" si="6"/>
        <v>1</v>
      </c>
      <c r="L417" s="160" t="s">
        <v>101</v>
      </c>
      <c r="M417" s="211">
        <f>VLOOKUP(J417,'Depr Rates'!A:G,7,FALSE)</f>
        <v>3.7400000000000003E-2</v>
      </c>
    </row>
    <row r="418" spans="1:13" x14ac:dyDescent="0.25">
      <c r="A418" s="212" t="s">
        <v>102</v>
      </c>
      <c r="B418" s="213">
        <v>10100501</v>
      </c>
      <c r="C418" s="212">
        <v>108</v>
      </c>
      <c r="D418" s="214">
        <v>43466</v>
      </c>
      <c r="E418" s="160" t="s">
        <v>383</v>
      </c>
      <c r="F418" s="160">
        <v>108105310</v>
      </c>
      <c r="G418" s="160">
        <v>0</v>
      </c>
      <c r="H418" s="214">
        <v>43472</v>
      </c>
      <c r="I418" s="160" t="s">
        <v>384</v>
      </c>
      <c r="J418" s="160" t="s">
        <v>9132</v>
      </c>
      <c r="K418" s="160">
        <f t="shared" si="6"/>
        <v>1</v>
      </c>
      <c r="L418" s="160" t="s">
        <v>101</v>
      </c>
      <c r="M418" s="211">
        <f>VLOOKUP(J418,'Depr Rates'!A:G,7,FALSE)</f>
        <v>3.7400000000000003E-2</v>
      </c>
    </row>
    <row r="419" spans="1:13" x14ac:dyDescent="0.25">
      <c r="A419" s="212" t="s">
        <v>102</v>
      </c>
      <c r="B419" s="213">
        <v>10100501</v>
      </c>
      <c r="C419" s="212">
        <v>108</v>
      </c>
      <c r="D419" s="214">
        <v>43466</v>
      </c>
      <c r="E419" s="160" t="s">
        <v>383</v>
      </c>
      <c r="F419" s="160">
        <v>108105310</v>
      </c>
      <c r="G419" s="160">
        <v>0</v>
      </c>
      <c r="H419" s="214">
        <v>43472</v>
      </c>
      <c r="I419" s="160" t="s">
        <v>384</v>
      </c>
      <c r="J419" s="160" t="s">
        <v>9132</v>
      </c>
      <c r="K419" s="160">
        <f t="shared" si="6"/>
        <v>1</v>
      </c>
      <c r="L419" s="160" t="s">
        <v>101</v>
      </c>
      <c r="M419" s="211">
        <f>VLOOKUP(J419,'Depr Rates'!A:G,7,FALSE)</f>
        <v>3.7400000000000003E-2</v>
      </c>
    </row>
    <row r="420" spans="1:13" x14ac:dyDescent="0.25">
      <c r="A420" s="212" t="s">
        <v>102</v>
      </c>
      <c r="B420" s="213">
        <v>10100501</v>
      </c>
      <c r="C420" s="212">
        <v>108</v>
      </c>
      <c r="D420" s="214">
        <v>43466</v>
      </c>
      <c r="E420" s="160" t="s">
        <v>383</v>
      </c>
      <c r="F420" s="160">
        <v>108105310</v>
      </c>
      <c r="G420" s="160">
        <v>0</v>
      </c>
      <c r="H420" s="214">
        <v>43472</v>
      </c>
      <c r="I420" s="160" t="s">
        <v>384</v>
      </c>
      <c r="J420" s="160" t="s">
        <v>9132</v>
      </c>
      <c r="K420" s="160">
        <f t="shared" si="6"/>
        <v>1</v>
      </c>
      <c r="L420" s="160" t="s">
        <v>101</v>
      </c>
      <c r="M420" s="211">
        <f>VLOOKUP(J420,'Depr Rates'!A:G,7,FALSE)</f>
        <v>3.7400000000000003E-2</v>
      </c>
    </row>
    <row r="421" spans="1:13" x14ac:dyDescent="0.25">
      <c r="A421" s="212" t="s">
        <v>102</v>
      </c>
      <c r="B421" s="213">
        <v>10100501</v>
      </c>
      <c r="C421" s="212">
        <v>108</v>
      </c>
      <c r="D421" s="214">
        <v>43466</v>
      </c>
      <c r="E421" s="160" t="s">
        <v>383</v>
      </c>
      <c r="F421" s="160">
        <v>108105310</v>
      </c>
      <c r="G421" s="160">
        <v>0</v>
      </c>
      <c r="H421" s="214">
        <v>43472</v>
      </c>
      <c r="I421" s="160" t="s">
        <v>384</v>
      </c>
      <c r="J421" s="160" t="s">
        <v>9132</v>
      </c>
      <c r="K421" s="160">
        <f t="shared" si="6"/>
        <v>1</v>
      </c>
      <c r="L421" s="160" t="s">
        <v>101</v>
      </c>
      <c r="M421" s="211">
        <f>VLOOKUP(J421,'Depr Rates'!A:G,7,FALSE)</f>
        <v>3.7400000000000003E-2</v>
      </c>
    </row>
    <row r="422" spans="1:13" x14ac:dyDescent="0.25">
      <c r="A422" s="212" t="s">
        <v>102</v>
      </c>
      <c r="B422" s="213">
        <v>10100501</v>
      </c>
      <c r="C422" s="212">
        <v>108</v>
      </c>
      <c r="D422" s="214">
        <v>43466</v>
      </c>
      <c r="E422" s="160" t="s">
        <v>383</v>
      </c>
      <c r="F422" s="160">
        <v>108105310</v>
      </c>
      <c r="G422" s="160">
        <v>0</v>
      </c>
      <c r="H422" s="214">
        <v>43472</v>
      </c>
      <c r="I422" s="160" t="s">
        <v>384</v>
      </c>
      <c r="J422" s="160" t="s">
        <v>9132</v>
      </c>
      <c r="K422" s="160">
        <f t="shared" si="6"/>
        <v>1</v>
      </c>
      <c r="L422" s="160" t="s">
        <v>101</v>
      </c>
      <c r="M422" s="211">
        <f>VLOOKUP(J422,'Depr Rates'!A:G,7,FALSE)</f>
        <v>3.7400000000000003E-2</v>
      </c>
    </row>
    <row r="423" spans="1:13" x14ac:dyDescent="0.25">
      <c r="A423" s="212" t="s">
        <v>102</v>
      </c>
      <c r="B423" s="213">
        <v>10100501</v>
      </c>
      <c r="C423" s="212">
        <v>108</v>
      </c>
      <c r="D423" s="214">
        <v>43466</v>
      </c>
      <c r="E423" s="160" t="s">
        <v>383</v>
      </c>
      <c r="F423" s="160">
        <v>108105310</v>
      </c>
      <c r="G423" s="160">
        <v>0</v>
      </c>
      <c r="H423" s="214">
        <v>43472</v>
      </c>
      <c r="I423" s="160" t="s">
        <v>384</v>
      </c>
      <c r="J423" s="160" t="s">
        <v>9132</v>
      </c>
      <c r="K423" s="160">
        <f t="shared" si="6"/>
        <v>1</v>
      </c>
      <c r="L423" s="160" t="s">
        <v>101</v>
      </c>
      <c r="M423" s="211">
        <f>VLOOKUP(J423,'Depr Rates'!A:G,7,FALSE)</f>
        <v>3.7400000000000003E-2</v>
      </c>
    </row>
    <row r="424" spans="1:13" x14ac:dyDescent="0.25">
      <c r="A424" s="212" t="s">
        <v>102</v>
      </c>
      <c r="B424" s="213">
        <v>10100501</v>
      </c>
      <c r="C424" s="212">
        <v>108</v>
      </c>
      <c r="D424" s="214">
        <v>43466</v>
      </c>
      <c r="E424" s="160" t="s">
        <v>383</v>
      </c>
      <c r="F424" s="160">
        <v>108105310</v>
      </c>
      <c r="G424" s="160">
        <v>0</v>
      </c>
      <c r="H424" s="214">
        <v>43472</v>
      </c>
      <c r="I424" s="160" t="s">
        <v>384</v>
      </c>
      <c r="J424" s="160" t="s">
        <v>9132</v>
      </c>
      <c r="K424" s="160">
        <f t="shared" si="6"/>
        <v>1</v>
      </c>
      <c r="L424" s="160" t="s">
        <v>101</v>
      </c>
      <c r="M424" s="211">
        <f>VLOOKUP(J424,'Depr Rates'!A:G,7,FALSE)</f>
        <v>3.7400000000000003E-2</v>
      </c>
    </row>
    <row r="425" spans="1:13" x14ac:dyDescent="0.25">
      <c r="A425" s="212" t="s">
        <v>102</v>
      </c>
      <c r="B425" s="213">
        <v>10100501</v>
      </c>
      <c r="C425" s="212">
        <v>108</v>
      </c>
      <c r="D425" s="214">
        <v>43466</v>
      </c>
      <c r="E425" s="160" t="s">
        <v>383</v>
      </c>
      <c r="F425" s="160">
        <v>108105310</v>
      </c>
      <c r="G425" s="160">
        <v>0</v>
      </c>
      <c r="H425" s="214">
        <v>43472</v>
      </c>
      <c r="I425" s="160" t="s">
        <v>384</v>
      </c>
      <c r="J425" s="160" t="s">
        <v>376</v>
      </c>
      <c r="K425" s="160">
        <f t="shared" si="6"/>
        <v>1</v>
      </c>
      <c r="L425" s="160" t="s">
        <v>101</v>
      </c>
      <c r="M425" s="211">
        <f>VLOOKUP(J425,'Depr Rates'!A:G,7,FALSE)</f>
        <v>3.9300000000000002E-2</v>
      </c>
    </row>
    <row r="426" spans="1:13" x14ac:dyDescent="0.25">
      <c r="A426" s="212" t="s">
        <v>102</v>
      </c>
      <c r="B426" s="213">
        <v>10100501</v>
      </c>
      <c r="C426" s="212">
        <v>108</v>
      </c>
      <c r="D426" s="214">
        <v>43497</v>
      </c>
      <c r="E426" s="160" t="s">
        <v>383</v>
      </c>
      <c r="F426" s="160">
        <v>108105310</v>
      </c>
      <c r="G426" s="160">
        <v>0</v>
      </c>
      <c r="H426" s="214">
        <v>43472</v>
      </c>
      <c r="I426" s="160" t="s">
        <v>384</v>
      </c>
      <c r="J426" s="160" t="s">
        <v>9054</v>
      </c>
      <c r="K426" s="160">
        <f t="shared" si="6"/>
        <v>1</v>
      </c>
      <c r="L426" s="160" t="s">
        <v>101</v>
      </c>
      <c r="M426" s="211">
        <f>VLOOKUP(J426,'Depr Rates'!A:G,7,FALSE)</f>
        <v>3.1399999999999997E-2</v>
      </c>
    </row>
    <row r="427" spans="1:13" x14ac:dyDescent="0.25">
      <c r="A427" s="212" t="s">
        <v>102</v>
      </c>
      <c r="B427" s="213">
        <v>10100501</v>
      </c>
      <c r="C427" s="212">
        <v>108</v>
      </c>
      <c r="D427" s="214">
        <v>43497</v>
      </c>
      <c r="E427" s="160" t="s">
        <v>383</v>
      </c>
      <c r="F427" s="160">
        <v>108105310</v>
      </c>
      <c r="G427" s="160">
        <v>0</v>
      </c>
      <c r="H427" s="214">
        <v>43472</v>
      </c>
      <c r="I427" s="160" t="s">
        <v>384</v>
      </c>
      <c r="J427" s="160" t="s">
        <v>9054</v>
      </c>
      <c r="K427" s="160">
        <f t="shared" si="6"/>
        <v>1</v>
      </c>
      <c r="L427" s="160" t="s">
        <v>101</v>
      </c>
      <c r="M427" s="211">
        <f>VLOOKUP(J427,'Depr Rates'!A:G,7,FALSE)</f>
        <v>3.1399999999999997E-2</v>
      </c>
    </row>
    <row r="428" spans="1:13" x14ac:dyDescent="0.25">
      <c r="A428" s="212" t="s">
        <v>102</v>
      </c>
      <c r="B428" s="213">
        <v>10100501</v>
      </c>
      <c r="C428" s="212">
        <v>108</v>
      </c>
      <c r="D428" s="214">
        <v>43497</v>
      </c>
      <c r="E428" s="160" t="s">
        <v>383</v>
      </c>
      <c r="F428" s="160">
        <v>108105310</v>
      </c>
      <c r="G428" s="160">
        <v>0</v>
      </c>
      <c r="H428" s="214">
        <v>43472</v>
      </c>
      <c r="I428" s="160" t="s">
        <v>384</v>
      </c>
      <c r="J428" s="160" t="s">
        <v>9054</v>
      </c>
      <c r="K428" s="160">
        <f t="shared" si="6"/>
        <v>1</v>
      </c>
      <c r="L428" s="160" t="s">
        <v>101</v>
      </c>
      <c r="M428" s="211">
        <f>VLOOKUP(J428,'Depr Rates'!A:G,7,FALSE)</f>
        <v>3.1399999999999997E-2</v>
      </c>
    </row>
    <row r="429" spans="1:13" x14ac:dyDescent="0.25">
      <c r="A429" s="212" t="s">
        <v>102</v>
      </c>
      <c r="B429" s="213">
        <v>10100501</v>
      </c>
      <c r="C429" s="212">
        <v>108</v>
      </c>
      <c r="D429" s="214">
        <v>43497</v>
      </c>
      <c r="E429" s="160" t="s">
        <v>383</v>
      </c>
      <c r="F429" s="160">
        <v>108105310</v>
      </c>
      <c r="G429" s="160">
        <v>0</v>
      </c>
      <c r="H429" s="214">
        <v>43472</v>
      </c>
      <c r="I429" s="160" t="s">
        <v>384</v>
      </c>
      <c r="J429" s="160" t="s">
        <v>9132</v>
      </c>
      <c r="K429" s="160">
        <f t="shared" si="6"/>
        <v>1</v>
      </c>
      <c r="L429" s="160" t="s">
        <v>101</v>
      </c>
      <c r="M429" s="211">
        <f>VLOOKUP(J429,'Depr Rates'!A:G,7,FALSE)</f>
        <v>3.7400000000000003E-2</v>
      </c>
    </row>
    <row r="430" spans="1:13" x14ac:dyDescent="0.25">
      <c r="A430" s="212" t="s">
        <v>102</v>
      </c>
      <c r="B430" s="213">
        <v>10100501</v>
      </c>
      <c r="C430" s="212">
        <v>108</v>
      </c>
      <c r="D430" s="214">
        <v>43497</v>
      </c>
      <c r="E430" s="160" t="s">
        <v>383</v>
      </c>
      <c r="F430" s="160">
        <v>108105310</v>
      </c>
      <c r="G430" s="160">
        <v>0</v>
      </c>
      <c r="H430" s="214">
        <v>43472</v>
      </c>
      <c r="I430" s="160" t="s">
        <v>384</v>
      </c>
      <c r="J430" s="160" t="s">
        <v>9132</v>
      </c>
      <c r="K430" s="160">
        <f t="shared" si="6"/>
        <v>1</v>
      </c>
      <c r="L430" s="160" t="s">
        <v>101</v>
      </c>
      <c r="M430" s="211">
        <f>VLOOKUP(J430,'Depr Rates'!A:G,7,FALSE)</f>
        <v>3.7400000000000003E-2</v>
      </c>
    </row>
    <row r="431" spans="1:13" x14ac:dyDescent="0.25">
      <c r="A431" s="212" t="s">
        <v>102</v>
      </c>
      <c r="B431" s="213">
        <v>10100501</v>
      </c>
      <c r="C431" s="212">
        <v>108</v>
      </c>
      <c r="D431" s="214">
        <v>43497</v>
      </c>
      <c r="E431" s="160" t="s">
        <v>383</v>
      </c>
      <c r="F431" s="160">
        <v>108105310</v>
      </c>
      <c r="G431" s="160">
        <v>0</v>
      </c>
      <c r="H431" s="214">
        <v>43472</v>
      </c>
      <c r="I431" s="160" t="s">
        <v>384</v>
      </c>
      <c r="J431" s="160" t="s">
        <v>9132</v>
      </c>
      <c r="K431" s="160">
        <f t="shared" si="6"/>
        <v>1</v>
      </c>
      <c r="L431" s="160" t="s">
        <v>101</v>
      </c>
      <c r="M431" s="211">
        <f>VLOOKUP(J431,'Depr Rates'!A:G,7,FALSE)</f>
        <v>3.7400000000000003E-2</v>
      </c>
    </row>
    <row r="432" spans="1:13" x14ac:dyDescent="0.25">
      <c r="A432" s="212" t="s">
        <v>102</v>
      </c>
      <c r="B432" s="213">
        <v>10100501</v>
      </c>
      <c r="C432" s="212">
        <v>108</v>
      </c>
      <c r="D432" s="214">
        <v>43497</v>
      </c>
      <c r="E432" s="160" t="s">
        <v>383</v>
      </c>
      <c r="F432" s="160">
        <v>108105310</v>
      </c>
      <c r="G432" s="160">
        <v>0</v>
      </c>
      <c r="H432" s="214">
        <v>43472</v>
      </c>
      <c r="I432" s="160" t="s">
        <v>384</v>
      </c>
      <c r="J432" s="160" t="s">
        <v>9132</v>
      </c>
      <c r="K432" s="160">
        <f t="shared" si="6"/>
        <v>1</v>
      </c>
      <c r="L432" s="160" t="s">
        <v>101</v>
      </c>
      <c r="M432" s="211">
        <f>VLOOKUP(J432,'Depr Rates'!A:G,7,FALSE)</f>
        <v>3.7400000000000003E-2</v>
      </c>
    </row>
    <row r="433" spans="1:13" x14ac:dyDescent="0.25">
      <c r="A433" s="212" t="s">
        <v>102</v>
      </c>
      <c r="B433" s="213">
        <v>10100501</v>
      </c>
      <c r="C433" s="212">
        <v>108</v>
      </c>
      <c r="D433" s="214">
        <v>43497</v>
      </c>
      <c r="E433" s="160" t="s">
        <v>383</v>
      </c>
      <c r="F433" s="160">
        <v>108105310</v>
      </c>
      <c r="G433" s="160">
        <v>0</v>
      </c>
      <c r="H433" s="214">
        <v>43472</v>
      </c>
      <c r="I433" s="160" t="s">
        <v>384</v>
      </c>
      <c r="J433" s="160" t="s">
        <v>9132</v>
      </c>
      <c r="K433" s="160">
        <f t="shared" si="6"/>
        <v>1</v>
      </c>
      <c r="L433" s="160" t="s">
        <v>101</v>
      </c>
      <c r="M433" s="211">
        <f>VLOOKUP(J433,'Depr Rates'!A:G,7,FALSE)</f>
        <v>3.7400000000000003E-2</v>
      </c>
    </row>
    <row r="434" spans="1:13" x14ac:dyDescent="0.25">
      <c r="A434" s="212" t="s">
        <v>102</v>
      </c>
      <c r="B434" s="213">
        <v>10100501</v>
      </c>
      <c r="C434" s="212">
        <v>108</v>
      </c>
      <c r="D434" s="214">
        <v>43497</v>
      </c>
      <c r="E434" s="160" t="s">
        <v>383</v>
      </c>
      <c r="F434" s="160">
        <v>108105310</v>
      </c>
      <c r="G434" s="160">
        <v>0</v>
      </c>
      <c r="H434" s="214">
        <v>43472</v>
      </c>
      <c r="I434" s="160" t="s">
        <v>384</v>
      </c>
      <c r="J434" s="160" t="s">
        <v>9132</v>
      </c>
      <c r="K434" s="160">
        <f t="shared" si="6"/>
        <v>1</v>
      </c>
      <c r="L434" s="160" t="s">
        <v>101</v>
      </c>
      <c r="M434" s="211">
        <f>VLOOKUP(J434,'Depr Rates'!A:G,7,FALSE)</f>
        <v>3.7400000000000003E-2</v>
      </c>
    </row>
    <row r="435" spans="1:13" x14ac:dyDescent="0.25">
      <c r="A435" s="212" t="s">
        <v>102</v>
      </c>
      <c r="B435" s="213">
        <v>10100501</v>
      </c>
      <c r="C435" s="212">
        <v>108</v>
      </c>
      <c r="D435" s="214">
        <v>43497</v>
      </c>
      <c r="E435" s="160" t="s">
        <v>383</v>
      </c>
      <c r="F435" s="160">
        <v>108105310</v>
      </c>
      <c r="G435" s="160">
        <v>0</v>
      </c>
      <c r="H435" s="214">
        <v>43472</v>
      </c>
      <c r="I435" s="160" t="s">
        <v>384</v>
      </c>
      <c r="J435" s="160" t="s">
        <v>9132</v>
      </c>
      <c r="K435" s="160">
        <f t="shared" si="6"/>
        <v>1</v>
      </c>
      <c r="L435" s="160" t="s">
        <v>101</v>
      </c>
      <c r="M435" s="211">
        <f>VLOOKUP(J435,'Depr Rates'!A:G,7,FALSE)</f>
        <v>3.7400000000000003E-2</v>
      </c>
    </row>
    <row r="436" spans="1:13" x14ac:dyDescent="0.25">
      <c r="A436" s="212" t="s">
        <v>102</v>
      </c>
      <c r="B436" s="213">
        <v>10100501</v>
      </c>
      <c r="C436" s="212">
        <v>108</v>
      </c>
      <c r="D436" s="214">
        <v>43497</v>
      </c>
      <c r="E436" s="160" t="s">
        <v>383</v>
      </c>
      <c r="F436" s="160">
        <v>108105310</v>
      </c>
      <c r="G436" s="160">
        <v>0</v>
      </c>
      <c r="H436" s="214">
        <v>43472</v>
      </c>
      <c r="I436" s="160" t="s">
        <v>384</v>
      </c>
      <c r="J436" s="160" t="s">
        <v>9132</v>
      </c>
      <c r="K436" s="160">
        <f t="shared" si="6"/>
        <v>1</v>
      </c>
      <c r="L436" s="160" t="s">
        <v>101</v>
      </c>
      <c r="M436" s="211">
        <f>VLOOKUP(J436,'Depr Rates'!A:G,7,FALSE)</f>
        <v>3.7400000000000003E-2</v>
      </c>
    </row>
    <row r="437" spans="1:13" x14ac:dyDescent="0.25">
      <c r="A437" s="212" t="s">
        <v>102</v>
      </c>
      <c r="B437" s="213">
        <v>10100501</v>
      </c>
      <c r="C437" s="212">
        <v>108</v>
      </c>
      <c r="D437" s="214">
        <v>43497</v>
      </c>
      <c r="E437" s="160" t="s">
        <v>383</v>
      </c>
      <c r="F437" s="160">
        <v>108105310</v>
      </c>
      <c r="G437" s="160">
        <v>0</v>
      </c>
      <c r="H437" s="214">
        <v>43472</v>
      </c>
      <c r="I437" s="160" t="s">
        <v>384</v>
      </c>
      <c r="J437" s="160" t="s">
        <v>9132</v>
      </c>
      <c r="K437" s="160">
        <f t="shared" si="6"/>
        <v>1</v>
      </c>
      <c r="L437" s="160" t="s">
        <v>101</v>
      </c>
      <c r="M437" s="211">
        <f>VLOOKUP(J437,'Depr Rates'!A:G,7,FALSE)</f>
        <v>3.7400000000000003E-2</v>
      </c>
    </row>
    <row r="438" spans="1:13" x14ac:dyDescent="0.25">
      <c r="A438" s="212" t="s">
        <v>102</v>
      </c>
      <c r="B438" s="213">
        <v>10100501</v>
      </c>
      <c r="C438" s="212">
        <v>108</v>
      </c>
      <c r="D438" s="214">
        <v>43497</v>
      </c>
      <c r="E438" s="160" t="s">
        <v>383</v>
      </c>
      <c r="F438" s="160">
        <v>108105310</v>
      </c>
      <c r="G438" s="160">
        <v>0</v>
      </c>
      <c r="H438" s="214">
        <v>43472</v>
      </c>
      <c r="I438" s="160" t="s">
        <v>384</v>
      </c>
      <c r="J438" s="160" t="s">
        <v>376</v>
      </c>
      <c r="K438" s="160">
        <f t="shared" si="6"/>
        <v>1</v>
      </c>
      <c r="L438" s="160" t="s">
        <v>101</v>
      </c>
      <c r="M438" s="211">
        <f>VLOOKUP(J438,'Depr Rates'!A:G,7,FALSE)</f>
        <v>3.9300000000000002E-2</v>
      </c>
    </row>
    <row r="439" spans="1:13" x14ac:dyDescent="0.25">
      <c r="A439" s="212" t="s">
        <v>102</v>
      </c>
      <c r="B439" s="213">
        <v>10100501</v>
      </c>
      <c r="C439" s="212">
        <v>108</v>
      </c>
      <c r="D439" s="214">
        <v>43497</v>
      </c>
      <c r="E439" s="160" t="s">
        <v>383</v>
      </c>
      <c r="F439" s="160">
        <v>108105310</v>
      </c>
      <c r="G439" s="160">
        <v>0</v>
      </c>
      <c r="H439" s="214">
        <v>43472</v>
      </c>
      <c r="I439" s="160" t="s">
        <v>384</v>
      </c>
      <c r="J439" s="160" t="s">
        <v>9054</v>
      </c>
      <c r="K439" s="160">
        <f t="shared" si="6"/>
        <v>1</v>
      </c>
      <c r="L439" s="160" t="s">
        <v>101</v>
      </c>
      <c r="M439" s="211">
        <f>VLOOKUP(J439,'Depr Rates'!A:G,7,FALSE)</f>
        <v>3.1399999999999997E-2</v>
      </c>
    </row>
    <row r="440" spans="1:13" x14ac:dyDescent="0.25">
      <c r="A440" s="212" t="s">
        <v>102</v>
      </c>
      <c r="B440" s="213">
        <v>10100501</v>
      </c>
      <c r="C440" s="212">
        <v>108</v>
      </c>
      <c r="D440" s="214">
        <v>43497</v>
      </c>
      <c r="E440" s="160" t="s">
        <v>383</v>
      </c>
      <c r="F440" s="160">
        <v>108105310</v>
      </c>
      <c r="G440" s="160">
        <v>0</v>
      </c>
      <c r="H440" s="214">
        <v>43472</v>
      </c>
      <c r="I440" s="160" t="s">
        <v>384</v>
      </c>
      <c r="J440" s="160" t="s">
        <v>9054</v>
      </c>
      <c r="K440" s="160">
        <f t="shared" si="6"/>
        <v>1</v>
      </c>
      <c r="L440" s="160" t="s">
        <v>101</v>
      </c>
      <c r="M440" s="211">
        <f>VLOOKUP(J440,'Depr Rates'!A:G,7,FALSE)</f>
        <v>3.1399999999999997E-2</v>
      </c>
    </row>
    <row r="441" spans="1:13" x14ac:dyDescent="0.25">
      <c r="A441" s="212" t="s">
        <v>102</v>
      </c>
      <c r="B441" s="213">
        <v>10100501</v>
      </c>
      <c r="C441" s="212">
        <v>108</v>
      </c>
      <c r="D441" s="214">
        <v>43497</v>
      </c>
      <c r="E441" s="160" t="s">
        <v>383</v>
      </c>
      <c r="F441" s="160">
        <v>108105310</v>
      </c>
      <c r="G441" s="160">
        <v>0</v>
      </c>
      <c r="H441" s="214">
        <v>43472</v>
      </c>
      <c r="I441" s="160" t="s">
        <v>384</v>
      </c>
      <c r="J441" s="160" t="s">
        <v>9054</v>
      </c>
      <c r="K441" s="160">
        <f t="shared" si="6"/>
        <v>1</v>
      </c>
      <c r="L441" s="160" t="s">
        <v>101</v>
      </c>
      <c r="M441" s="211">
        <f>VLOOKUP(J441,'Depr Rates'!A:G,7,FALSE)</f>
        <v>3.1399999999999997E-2</v>
      </c>
    </row>
    <row r="442" spans="1:13" x14ac:dyDescent="0.25">
      <c r="A442" s="212" t="s">
        <v>102</v>
      </c>
      <c r="B442" s="213">
        <v>10100501</v>
      </c>
      <c r="C442" s="212">
        <v>108</v>
      </c>
      <c r="D442" s="214">
        <v>43497</v>
      </c>
      <c r="E442" s="160" t="s">
        <v>383</v>
      </c>
      <c r="F442" s="160">
        <v>108105310</v>
      </c>
      <c r="G442" s="160">
        <v>0</v>
      </c>
      <c r="H442" s="214">
        <v>43472</v>
      </c>
      <c r="I442" s="160" t="s">
        <v>384</v>
      </c>
      <c r="J442" s="160" t="s">
        <v>9132</v>
      </c>
      <c r="K442" s="160">
        <f t="shared" si="6"/>
        <v>1</v>
      </c>
      <c r="L442" s="160" t="s">
        <v>101</v>
      </c>
      <c r="M442" s="211">
        <f>VLOOKUP(J442,'Depr Rates'!A:G,7,FALSE)</f>
        <v>3.7400000000000003E-2</v>
      </c>
    </row>
    <row r="443" spans="1:13" x14ac:dyDescent="0.25">
      <c r="A443" s="212" t="s">
        <v>102</v>
      </c>
      <c r="B443" s="213">
        <v>10100501</v>
      </c>
      <c r="C443" s="212">
        <v>108</v>
      </c>
      <c r="D443" s="214">
        <v>43497</v>
      </c>
      <c r="E443" s="160" t="s">
        <v>383</v>
      </c>
      <c r="F443" s="160">
        <v>108105310</v>
      </c>
      <c r="G443" s="160">
        <v>0</v>
      </c>
      <c r="H443" s="214">
        <v>43472</v>
      </c>
      <c r="I443" s="160" t="s">
        <v>384</v>
      </c>
      <c r="J443" s="160" t="s">
        <v>9132</v>
      </c>
      <c r="K443" s="160">
        <f t="shared" si="6"/>
        <v>1</v>
      </c>
      <c r="L443" s="160" t="s">
        <v>101</v>
      </c>
      <c r="M443" s="211">
        <f>VLOOKUP(J443,'Depr Rates'!A:G,7,FALSE)</f>
        <v>3.7400000000000003E-2</v>
      </c>
    </row>
    <row r="444" spans="1:13" x14ac:dyDescent="0.25">
      <c r="A444" s="212" t="s">
        <v>102</v>
      </c>
      <c r="B444" s="213">
        <v>10100501</v>
      </c>
      <c r="C444" s="212">
        <v>108</v>
      </c>
      <c r="D444" s="214">
        <v>43497</v>
      </c>
      <c r="E444" s="160" t="s">
        <v>383</v>
      </c>
      <c r="F444" s="160">
        <v>108105310</v>
      </c>
      <c r="G444" s="160">
        <v>0</v>
      </c>
      <c r="H444" s="214">
        <v>43472</v>
      </c>
      <c r="I444" s="160" t="s">
        <v>384</v>
      </c>
      <c r="J444" s="160" t="s">
        <v>9132</v>
      </c>
      <c r="K444" s="160">
        <f t="shared" si="6"/>
        <v>1</v>
      </c>
      <c r="L444" s="160" t="s">
        <v>101</v>
      </c>
      <c r="M444" s="211">
        <f>VLOOKUP(J444,'Depr Rates'!A:G,7,FALSE)</f>
        <v>3.7400000000000003E-2</v>
      </c>
    </row>
    <row r="445" spans="1:13" x14ac:dyDescent="0.25">
      <c r="A445" s="212" t="s">
        <v>102</v>
      </c>
      <c r="B445" s="213">
        <v>10100501</v>
      </c>
      <c r="C445" s="212">
        <v>108</v>
      </c>
      <c r="D445" s="214">
        <v>43497</v>
      </c>
      <c r="E445" s="160" t="s">
        <v>383</v>
      </c>
      <c r="F445" s="160">
        <v>108105310</v>
      </c>
      <c r="G445" s="160">
        <v>0</v>
      </c>
      <c r="H445" s="214">
        <v>43472</v>
      </c>
      <c r="I445" s="160" t="s">
        <v>384</v>
      </c>
      <c r="J445" s="160" t="s">
        <v>9132</v>
      </c>
      <c r="K445" s="160">
        <f t="shared" si="6"/>
        <v>1</v>
      </c>
      <c r="L445" s="160" t="s">
        <v>101</v>
      </c>
      <c r="M445" s="211">
        <f>VLOOKUP(J445,'Depr Rates'!A:G,7,FALSE)</f>
        <v>3.7400000000000003E-2</v>
      </c>
    </row>
    <row r="446" spans="1:13" x14ac:dyDescent="0.25">
      <c r="A446" s="212" t="s">
        <v>102</v>
      </c>
      <c r="B446" s="213">
        <v>10100501</v>
      </c>
      <c r="C446" s="212">
        <v>108</v>
      </c>
      <c r="D446" s="214">
        <v>43497</v>
      </c>
      <c r="E446" s="160" t="s">
        <v>383</v>
      </c>
      <c r="F446" s="160">
        <v>108105310</v>
      </c>
      <c r="G446" s="160">
        <v>0</v>
      </c>
      <c r="H446" s="214">
        <v>43472</v>
      </c>
      <c r="I446" s="160" t="s">
        <v>384</v>
      </c>
      <c r="J446" s="160" t="s">
        <v>9132</v>
      </c>
      <c r="K446" s="160">
        <f t="shared" si="6"/>
        <v>1</v>
      </c>
      <c r="L446" s="160" t="s">
        <v>101</v>
      </c>
      <c r="M446" s="211">
        <f>VLOOKUP(J446,'Depr Rates'!A:G,7,FALSE)</f>
        <v>3.7400000000000003E-2</v>
      </c>
    </row>
    <row r="447" spans="1:13" x14ac:dyDescent="0.25">
      <c r="A447" s="212" t="s">
        <v>102</v>
      </c>
      <c r="B447" s="213">
        <v>10100501</v>
      </c>
      <c r="C447" s="212">
        <v>108</v>
      </c>
      <c r="D447" s="214">
        <v>43497</v>
      </c>
      <c r="E447" s="160" t="s">
        <v>383</v>
      </c>
      <c r="F447" s="160">
        <v>108105310</v>
      </c>
      <c r="G447" s="160">
        <v>0</v>
      </c>
      <c r="H447" s="214">
        <v>43472</v>
      </c>
      <c r="I447" s="160" t="s">
        <v>384</v>
      </c>
      <c r="J447" s="160" t="s">
        <v>9132</v>
      </c>
      <c r="K447" s="160">
        <f t="shared" si="6"/>
        <v>1</v>
      </c>
      <c r="L447" s="160" t="s">
        <v>101</v>
      </c>
      <c r="M447" s="211">
        <f>VLOOKUP(J447,'Depr Rates'!A:G,7,FALSE)</f>
        <v>3.7400000000000003E-2</v>
      </c>
    </row>
    <row r="448" spans="1:13" x14ac:dyDescent="0.25">
      <c r="A448" s="212" t="s">
        <v>102</v>
      </c>
      <c r="B448" s="213">
        <v>10100501</v>
      </c>
      <c r="C448" s="212">
        <v>108</v>
      </c>
      <c r="D448" s="214">
        <v>43497</v>
      </c>
      <c r="E448" s="160" t="s">
        <v>383</v>
      </c>
      <c r="F448" s="160">
        <v>108105310</v>
      </c>
      <c r="G448" s="160">
        <v>0</v>
      </c>
      <c r="H448" s="214">
        <v>43472</v>
      </c>
      <c r="I448" s="160" t="s">
        <v>384</v>
      </c>
      <c r="J448" s="160" t="s">
        <v>9132</v>
      </c>
      <c r="K448" s="160">
        <f t="shared" si="6"/>
        <v>1</v>
      </c>
      <c r="L448" s="160" t="s">
        <v>101</v>
      </c>
      <c r="M448" s="211">
        <f>VLOOKUP(J448,'Depr Rates'!A:G,7,FALSE)</f>
        <v>3.7400000000000003E-2</v>
      </c>
    </row>
    <row r="449" spans="1:13" x14ac:dyDescent="0.25">
      <c r="A449" s="212" t="s">
        <v>102</v>
      </c>
      <c r="B449" s="213">
        <v>10100501</v>
      </c>
      <c r="C449" s="212">
        <v>108</v>
      </c>
      <c r="D449" s="214">
        <v>43497</v>
      </c>
      <c r="E449" s="160" t="s">
        <v>383</v>
      </c>
      <c r="F449" s="160">
        <v>108105310</v>
      </c>
      <c r="G449" s="160">
        <v>0</v>
      </c>
      <c r="H449" s="214">
        <v>43472</v>
      </c>
      <c r="I449" s="160" t="s">
        <v>384</v>
      </c>
      <c r="J449" s="160" t="s">
        <v>9132</v>
      </c>
      <c r="K449" s="160">
        <f t="shared" si="6"/>
        <v>1</v>
      </c>
      <c r="L449" s="160" t="s">
        <v>101</v>
      </c>
      <c r="M449" s="211">
        <f>VLOOKUP(J449,'Depr Rates'!A:G,7,FALSE)</f>
        <v>3.7400000000000003E-2</v>
      </c>
    </row>
    <row r="450" spans="1:13" x14ac:dyDescent="0.25">
      <c r="A450" s="212" t="s">
        <v>102</v>
      </c>
      <c r="B450" s="213">
        <v>10100501</v>
      </c>
      <c r="C450" s="212">
        <v>108</v>
      </c>
      <c r="D450" s="214">
        <v>43497</v>
      </c>
      <c r="E450" s="160" t="s">
        <v>383</v>
      </c>
      <c r="F450" s="160">
        <v>108105310</v>
      </c>
      <c r="G450" s="160">
        <v>0</v>
      </c>
      <c r="H450" s="214">
        <v>43472</v>
      </c>
      <c r="I450" s="160" t="s">
        <v>384</v>
      </c>
      <c r="J450" s="160" t="s">
        <v>9132</v>
      </c>
      <c r="K450" s="160">
        <f t="shared" ref="K450:K513" si="7">MONTH(H450)</f>
        <v>1</v>
      </c>
      <c r="L450" s="160" t="s">
        <v>101</v>
      </c>
      <c r="M450" s="211">
        <f>VLOOKUP(J450,'Depr Rates'!A:G,7,FALSE)</f>
        <v>3.7400000000000003E-2</v>
      </c>
    </row>
    <row r="451" spans="1:13" x14ac:dyDescent="0.25">
      <c r="A451" s="212" t="s">
        <v>102</v>
      </c>
      <c r="B451" s="213">
        <v>10100501</v>
      </c>
      <c r="C451" s="212">
        <v>108</v>
      </c>
      <c r="D451" s="214">
        <v>43497</v>
      </c>
      <c r="E451" s="160" t="s">
        <v>383</v>
      </c>
      <c r="F451" s="160">
        <v>108105310</v>
      </c>
      <c r="G451" s="160">
        <v>0</v>
      </c>
      <c r="H451" s="214">
        <v>43472</v>
      </c>
      <c r="I451" s="160" t="s">
        <v>384</v>
      </c>
      <c r="J451" s="160" t="s">
        <v>376</v>
      </c>
      <c r="K451" s="160">
        <f t="shared" si="7"/>
        <v>1</v>
      </c>
      <c r="L451" s="160" t="s">
        <v>101</v>
      </c>
      <c r="M451" s="211">
        <f>VLOOKUP(J451,'Depr Rates'!A:G,7,FALSE)</f>
        <v>3.9300000000000002E-2</v>
      </c>
    </row>
    <row r="452" spans="1:13" x14ac:dyDescent="0.25">
      <c r="A452" s="212" t="s">
        <v>102</v>
      </c>
      <c r="B452" s="213">
        <v>10100501</v>
      </c>
      <c r="C452" s="212">
        <v>108</v>
      </c>
      <c r="D452" s="214">
        <v>43466</v>
      </c>
      <c r="E452" s="160" t="s">
        <v>381</v>
      </c>
      <c r="F452" s="160">
        <v>108105402</v>
      </c>
      <c r="G452" s="215">
        <v>-11278.4</v>
      </c>
      <c r="H452" s="214">
        <v>43479</v>
      </c>
      <c r="I452" s="160" t="s">
        <v>423</v>
      </c>
      <c r="J452" s="160" t="s">
        <v>9132</v>
      </c>
      <c r="K452" s="160">
        <f t="shared" si="7"/>
        <v>1</v>
      </c>
      <c r="L452" s="160" t="s">
        <v>101</v>
      </c>
      <c r="M452" s="211">
        <f>VLOOKUP(J452,'Depr Rates'!A:G,7,FALSE)</f>
        <v>3.7400000000000003E-2</v>
      </c>
    </row>
    <row r="453" spans="1:13" x14ac:dyDescent="0.25">
      <c r="A453" s="212" t="s">
        <v>102</v>
      </c>
      <c r="B453" s="213">
        <v>10100501</v>
      </c>
      <c r="C453" s="212">
        <v>108</v>
      </c>
      <c r="D453" s="214">
        <v>43466</v>
      </c>
      <c r="E453" s="160" t="s">
        <v>381</v>
      </c>
      <c r="F453" s="160">
        <v>108105402</v>
      </c>
      <c r="G453" s="215">
        <v>-2074.38</v>
      </c>
      <c r="H453" s="214">
        <v>43479</v>
      </c>
      <c r="I453" s="160" t="s">
        <v>423</v>
      </c>
      <c r="J453" s="160" t="s">
        <v>376</v>
      </c>
      <c r="K453" s="160">
        <f t="shared" si="7"/>
        <v>1</v>
      </c>
      <c r="L453" s="160" t="s">
        <v>101</v>
      </c>
      <c r="M453" s="211">
        <f>VLOOKUP(J453,'Depr Rates'!A:G,7,FALSE)</f>
        <v>3.9300000000000002E-2</v>
      </c>
    </row>
    <row r="454" spans="1:13" x14ac:dyDescent="0.25">
      <c r="A454" s="212" t="s">
        <v>102</v>
      </c>
      <c r="B454" s="213">
        <v>10100501</v>
      </c>
      <c r="C454" s="212">
        <v>108</v>
      </c>
      <c r="D454" s="214">
        <v>43466</v>
      </c>
      <c r="E454" s="160" t="s">
        <v>381</v>
      </c>
      <c r="F454" s="160">
        <v>108105402</v>
      </c>
      <c r="G454" s="160">
        <v>-691.46</v>
      </c>
      <c r="H454" s="214">
        <v>43479</v>
      </c>
      <c r="I454" s="160" t="s">
        <v>423</v>
      </c>
      <c r="J454" s="160" t="s">
        <v>376</v>
      </c>
      <c r="K454" s="160">
        <f t="shared" si="7"/>
        <v>1</v>
      </c>
      <c r="L454" s="160" t="s">
        <v>101</v>
      </c>
      <c r="M454" s="211">
        <f>VLOOKUP(J454,'Depr Rates'!A:G,7,FALSE)</f>
        <v>3.9300000000000002E-2</v>
      </c>
    </row>
    <row r="455" spans="1:13" x14ac:dyDescent="0.25">
      <c r="A455" s="212" t="s">
        <v>102</v>
      </c>
      <c r="B455" s="213">
        <v>10100501</v>
      </c>
      <c r="C455" s="212">
        <v>108</v>
      </c>
      <c r="D455" s="214">
        <v>43466</v>
      </c>
      <c r="E455" s="160" t="s">
        <v>381</v>
      </c>
      <c r="F455" s="160">
        <v>108105402</v>
      </c>
      <c r="G455" s="215">
        <v>-1521.1</v>
      </c>
      <c r="H455" s="214">
        <v>43479</v>
      </c>
      <c r="I455" s="160" t="s">
        <v>423</v>
      </c>
      <c r="J455" s="160" t="s">
        <v>9132</v>
      </c>
      <c r="K455" s="160">
        <f t="shared" si="7"/>
        <v>1</v>
      </c>
      <c r="L455" s="160" t="s">
        <v>101</v>
      </c>
      <c r="M455" s="211">
        <f>VLOOKUP(J455,'Depr Rates'!A:G,7,FALSE)</f>
        <v>3.7400000000000003E-2</v>
      </c>
    </row>
    <row r="456" spans="1:13" x14ac:dyDescent="0.25">
      <c r="A456" s="212" t="s">
        <v>102</v>
      </c>
      <c r="B456" s="213">
        <v>10100501</v>
      </c>
      <c r="C456" s="212">
        <v>108</v>
      </c>
      <c r="D456" s="214">
        <v>43466</v>
      </c>
      <c r="E456" s="160" t="s">
        <v>383</v>
      </c>
      <c r="F456" s="160">
        <v>108105402</v>
      </c>
      <c r="G456" s="160">
        <v>0</v>
      </c>
      <c r="H456" s="214">
        <v>43479</v>
      </c>
      <c r="I456" s="160" t="s">
        <v>423</v>
      </c>
      <c r="J456" s="160" t="s">
        <v>9132</v>
      </c>
      <c r="K456" s="160">
        <f t="shared" si="7"/>
        <v>1</v>
      </c>
      <c r="L456" s="160" t="s">
        <v>101</v>
      </c>
      <c r="M456" s="211">
        <f>VLOOKUP(J456,'Depr Rates'!A:G,7,FALSE)</f>
        <v>3.7400000000000003E-2</v>
      </c>
    </row>
    <row r="457" spans="1:13" x14ac:dyDescent="0.25">
      <c r="A457" s="212" t="s">
        <v>102</v>
      </c>
      <c r="B457" s="213">
        <v>10100501</v>
      </c>
      <c r="C457" s="212">
        <v>108</v>
      </c>
      <c r="D457" s="214">
        <v>43466</v>
      </c>
      <c r="E457" s="160" t="s">
        <v>383</v>
      </c>
      <c r="F457" s="160">
        <v>108105402</v>
      </c>
      <c r="G457" s="160">
        <v>0</v>
      </c>
      <c r="H457" s="214">
        <v>43479</v>
      </c>
      <c r="I457" s="160" t="s">
        <v>423</v>
      </c>
      <c r="J457" s="160" t="s">
        <v>9132</v>
      </c>
      <c r="K457" s="160">
        <f t="shared" si="7"/>
        <v>1</v>
      </c>
      <c r="L457" s="160" t="s">
        <v>101</v>
      </c>
      <c r="M457" s="211">
        <f>VLOOKUP(J457,'Depr Rates'!A:G,7,FALSE)</f>
        <v>3.7400000000000003E-2</v>
      </c>
    </row>
    <row r="458" spans="1:13" x14ac:dyDescent="0.25">
      <c r="A458" s="212" t="s">
        <v>102</v>
      </c>
      <c r="B458" s="213">
        <v>10100501</v>
      </c>
      <c r="C458" s="212">
        <v>108</v>
      </c>
      <c r="D458" s="214">
        <v>43466</v>
      </c>
      <c r="E458" s="160" t="s">
        <v>383</v>
      </c>
      <c r="F458" s="160">
        <v>108105402</v>
      </c>
      <c r="G458" s="160">
        <v>0</v>
      </c>
      <c r="H458" s="214">
        <v>43479</v>
      </c>
      <c r="I458" s="160" t="s">
        <v>423</v>
      </c>
      <c r="J458" s="160" t="s">
        <v>376</v>
      </c>
      <c r="K458" s="160">
        <f t="shared" si="7"/>
        <v>1</v>
      </c>
      <c r="L458" s="160" t="s">
        <v>101</v>
      </c>
      <c r="M458" s="211">
        <f>VLOOKUP(J458,'Depr Rates'!A:G,7,FALSE)</f>
        <v>3.9300000000000002E-2</v>
      </c>
    </row>
    <row r="459" spans="1:13" x14ac:dyDescent="0.25">
      <c r="A459" s="212" t="s">
        <v>102</v>
      </c>
      <c r="B459" s="213">
        <v>10100501</v>
      </c>
      <c r="C459" s="212">
        <v>108</v>
      </c>
      <c r="D459" s="214">
        <v>43466</v>
      </c>
      <c r="E459" s="160" t="s">
        <v>383</v>
      </c>
      <c r="F459" s="160">
        <v>108105402</v>
      </c>
      <c r="G459" s="160">
        <v>0</v>
      </c>
      <c r="H459" s="214">
        <v>43479</v>
      </c>
      <c r="I459" s="160" t="s">
        <v>423</v>
      </c>
      <c r="J459" s="160" t="s">
        <v>376</v>
      </c>
      <c r="K459" s="160">
        <f t="shared" si="7"/>
        <v>1</v>
      </c>
      <c r="L459" s="160" t="s">
        <v>101</v>
      </c>
      <c r="M459" s="211">
        <f>VLOOKUP(J459,'Depr Rates'!A:G,7,FALSE)</f>
        <v>3.9300000000000002E-2</v>
      </c>
    </row>
    <row r="460" spans="1:13" x14ac:dyDescent="0.25">
      <c r="A460" s="212" t="s">
        <v>102</v>
      </c>
      <c r="B460" s="213">
        <v>10100501</v>
      </c>
      <c r="C460" s="212">
        <v>108</v>
      </c>
      <c r="D460" s="214">
        <v>43497</v>
      </c>
      <c r="E460" s="160" t="s">
        <v>383</v>
      </c>
      <c r="F460" s="160">
        <v>108105402</v>
      </c>
      <c r="G460" s="160">
        <v>0</v>
      </c>
      <c r="H460" s="214">
        <v>43479</v>
      </c>
      <c r="I460" s="160" t="s">
        <v>384</v>
      </c>
      <c r="J460" s="160" t="s">
        <v>9132</v>
      </c>
      <c r="K460" s="160">
        <f t="shared" si="7"/>
        <v>1</v>
      </c>
      <c r="L460" s="160" t="s">
        <v>101</v>
      </c>
      <c r="M460" s="211">
        <f>VLOOKUP(J460,'Depr Rates'!A:G,7,FALSE)</f>
        <v>3.7400000000000003E-2</v>
      </c>
    </row>
    <row r="461" spans="1:13" x14ac:dyDescent="0.25">
      <c r="A461" s="212" t="s">
        <v>102</v>
      </c>
      <c r="B461" s="213">
        <v>10100501</v>
      </c>
      <c r="C461" s="212">
        <v>108</v>
      </c>
      <c r="D461" s="214">
        <v>43497</v>
      </c>
      <c r="E461" s="160" t="s">
        <v>383</v>
      </c>
      <c r="F461" s="160">
        <v>108105402</v>
      </c>
      <c r="G461" s="160">
        <v>0</v>
      </c>
      <c r="H461" s="214">
        <v>43479</v>
      </c>
      <c r="I461" s="160" t="s">
        <v>384</v>
      </c>
      <c r="J461" s="160" t="s">
        <v>9132</v>
      </c>
      <c r="K461" s="160">
        <f t="shared" si="7"/>
        <v>1</v>
      </c>
      <c r="L461" s="160" t="s">
        <v>101</v>
      </c>
      <c r="M461" s="211">
        <f>VLOOKUP(J461,'Depr Rates'!A:G,7,FALSE)</f>
        <v>3.7400000000000003E-2</v>
      </c>
    </row>
    <row r="462" spans="1:13" x14ac:dyDescent="0.25">
      <c r="A462" s="212" t="s">
        <v>102</v>
      </c>
      <c r="B462" s="213">
        <v>10100501</v>
      </c>
      <c r="C462" s="212">
        <v>108</v>
      </c>
      <c r="D462" s="214">
        <v>43497</v>
      </c>
      <c r="E462" s="160" t="s">
        <v>383</v>
      </c>
      <c r="F462" s="160">
        <v>108105402</v>
      </c>
      <c r="G462" s="160">
        <v>0</v>
      </c>
      <c r="H462" s="214">
        <v>43479</v>
      </c>
      <c r="I462" s="160" t="s">
        <v>384</v>
      </c>
      <c r="J462" s="160" t="s">
        <v>376</v>
      </c>
      <c r="K462" s="160">
        <f t="shared" si="7"/>
        <v>1</v>
      </c>
      <c r="L462" s="160" t="s">
        <v>101</v>
      </c>
      <c r="M462" s="211">
        <f>VLOOKUP(J462,'Depr Rates'!A:G,7,FALSE)</f>
        <v>3.9300000000000002E-2</v>
      </c>
    </row>
    <row r="463" spans="1:13" x14ac:dyDescent="0.25">
      <c r="A463" s="212" t="s">
        <v>102</v>
      </c>
      <c r="B463" s="213">
        <v>10100501</v>
      </c>
      <c r="C463" s="212">
        <v>108</v>
      </c>
      <c r="D463" s="214">
        <v>43497</v>
      </c>
      <c r="E463" s="160" t="s">
        <v>383</v>
      </c>
      <c r="F463" s="160">
        <v>108105402</v>
      </c>
      <c r="G463" s="160">
        <v>0</v>
      </c>
      <c r="H463" s="214">
        <v>43479</v>
      </c>
      <c r="I463" s="160" t="s">
        <v>384</v>
      </c>
      <c r="J463" s="160" t="s">
        <v>376</v>
      </c>
      <c r="K463" s="160">
        <f t="shared" si="7"/>
        <v>1</v>
      </c>
      <c r="L463" s="160" t="s">
        <v>101</v>
      </c>
      <c r="M463" s="211">
        <f>VLOOKUP(J463,'Depr Rates'!A:G,7,FALSE)</f>
        <v>3.9300000000000002E-2</v>
      </c>
    </row>
    <row r="464" spans="1:13" x14ac:dyDescent="0.25">
      <c r="A464" s="212" t="s">
        <v>102</v>
      </c>
      <c r="B464" s="213">
        <v>10100501</v>
      </c>
      <c r="C464" s="212">
        <v>108</v>
      </c>
      <c r="D464" s="214">
        <v>43497</v>
      </c>
      <c r="E464" s="160" t="s">
        <v>383</v>
      </c>
      <c r="F464" s="160">
        <v>108105402</v>
      </c>
      <c r="G464" s="160">
        <v>0</v>
      </c>
      <c r="H464" s="214">
        <v>43479</v>
      </c>
      <c r="I464" s="160" t="s">
        <v>384</v>
      </c>
      <c r="J464" s="160" t="s">
        <v>9132</v>
      </c>
      <c r="K464" s="160">
        <f t="shared" si="7"/>
        <v>1</v>
      </c>
      <c r="L464" s="160" t="s">
        <v>101</v>
      </c>
      <c r="M464" s="211">
        <f>VLOOKUP(J464,'Depr Rates'!A:G,7,FALSE)</f>
        <v>3.7400000000000003E-2</v>
      </c>
    </row>
    <row r="465" spans="1:13" x14ac:dyDescent="0.25">
      <c r="A465" s="212" t="s">
        <v>102</v>
      </c>
      <c r="B465" s="213">
        <v>10100501</v>
      </c>
      <c r="C465" s="212">
        <v>108</v>
      </c>
      <c r="D465" s="214">
        <v>43497</v>
      </c>
      <c r="E465" s="160" t="s">
        <v>383</v>
      </c>
      <c r="F465" s="160">
        <v>108105402</v>
      </c>
      <c r="G465" s="160">
        <v>0</v>
      </c>
      <c r="H465" s="214">
        <v>43479</v>
      </c>
      <c r="I465" s="160" t="s">
        <v>384</v>
      </c>
      <c r="J465" s="160" t="s">
        <v>9132</v>
      </c>
      <c r="K465" s="160">
        <f t="shared" si="7"/>
        <v>1</v>
      </c>
      <c r="L465" s="160" t="s">
        <v>101</v>
      </c>
      <c r="M465" s="211">
        <f>VLOOKUP(J465,'Depr Rates'!A:G,7,FALSE)</f>
        <v>3.7400000000000003E-2</v>
      </c>
    </row>
    <row r="466" spans="1:13" x14ac:dyDescent="0.25">
      <c r="A466" s="212" t="s">
        <v>102</v>
      </c>
      <c r="B466" s="213">
        <v>10100501</v>
      </c>
      <c r="C466" s="212">
        <v>108</v>
      </c>
      <c r="D466" s="214">
        <v>43497</v>
      </c>
      <c r="E466" s="160" t="s">
        <v>383</v>
      </c>
      <c r="F466" s="160">
        <v>108105402</v>
      </c>
      <c r="G466" s="160">
        <v>0</v>
      </c>
      <c r="H466" s="214">
        <v>43479</v>
      </c>
      <c r="I466" s="160" t="s">
        <v>384</v>
      </c>
      <c r="J466" s="160" t="s">
        <v>376</v>
      </c>
      <c r="K466" s="160">
        <f t="shared" si="7"/>
        <v>1</v>
      </c>
      <c r="L466" s="160" t="s">
        <v>101</v>
      </c>
      <c r="M466" s="211">
        <f>VLOOKUP(J466,'Depr Rates'!A:G,7,FALSE)</f>
        <v>3.9300000000000002E-2</v>
      </c>
    </row>
    <row r="467" spans="1:13" x14ac:dyDescent="0.25">
      <c r="A467" s="212" t="s">
        <v>102</v>
      </c>
      <c r="B467" s="213">
        <v>10100501</v>
      </c>
      <c r="C467" s="212">
        <v>108</v>
      </c>
      <c r="D467" s="214">
        <v>43497</v>
      </c>
      <c r="E467" s="160" t="s">
        <v>383</v>
      </c>
      <c r="F467" s="160">
        <v>108105402</v>
      </c>
      <c r="G467" s="160">
        <v>0</v>
      </c>
      <c r="H467" s="214">
        <v>43479</v>
      </c>
      <c r="I467" s="160" t="s">
        <v>384</v>
      </c>
      <c r="J467" s="160" t="s">
        <v>376</v>
      </c>
      <c r="K467" s="160">
        <f t="shared" si="7"/>
        <v>1</v>
      </c>
      <c r="L467" s="160" t="s">
        <v>101</v>
      </c>
      <c r="M467" s="211">
        <f>VLOOKUP(J467,'Depr Rates'!A:G,7,FALSE)</f>
        <v>3.9300000000000002E-2</v>
      </c>
    </row>
    <row r="468" spans="1:13" x14ac:dyDescent="0.25">
      <c r="A468" s="212" t="s">
        <v>102</v>
      </c>
      <c r="B468" s="213">
        <v>10100501</v>
      </c>
      <c r="C468" s="212">
        <v>108</v>
      </c>
      <c r="D468" s="214">
        <v>43466</v>
      </c>
      <c r="E468" s="160" t="s">
        <v>381</v>
      </c>
      <c r="F468" s="160">
        <v>108105596</v>
      </c>
      <c r="G468" s="215">
        <v>-1095.3</v>
      </c>
      <c r="H468" s="214">
        <v>43493</v>
      </c>
      <c r="I468" s="160" t="s">
        <v>476</v>
      </c>
      <c r="J468" s="160" t="s">
        <v>9054</v>
      </c>
      <c r="K468" s="160">
        <f t="shared" si="7"/>
        <v>1</v>
      </c>
      <c r="L468" s="160" t="s">
        <v>101</v>
      </c>
      <c r="M468" s="211">
        <f>VLOOKUP(J468,'Depr Rates'!A:G,7,FALSE)</f>
        <v>3.1399999999999997E-2</v>
      </c>
    </row>
    <row r="469" spans="1:13" x14ac:dyDescent="0.25">
      <c r="A469" s="212" t="s">
        <v>102</v>
      </c>
      <c r="B469" s="213">
        <v>10100501</v>
      </c>
      <c r="C469" s="212">
        <v>108</v>
      </c>
      <c r="D469" s="214">
        <v>43466</v>
      </c>
      <c r="E469" s="160" t="s">
        <v>383</v>
      </c>
      <c r="F469" s="160">
        <v>108105596</v>
      </c>
      <c r="G469" s="160">
        <v>0</v>
      </c>
      <c r="H469" s="214">
        <v>43493</v>
      </c>
      <c r="I469" s="160" t="s">
        <v>476</v>
      </c>
      <c r="J469" s="160" t="s">
        <v>9054</v>
      </c>
      <c r="K469" s="160">
        <f t="shared" si="7"/>
        <v>1</v>
      </c>
      <c r="L469" s="160" t="s">
        <v>101</v>
      </c>
      <c r="M469" s="211">
        <f>VLOOKUP(J469,'Depr Rates'!A:G,7,FALSE)</f>
        <v>3.1399999999999997E-2</v>
      </c>
    </row>
    <row r="470" spans="1:13" x14ac:dyDescent="0.25">
      <c r="A470" s="212" t="s">
        <v>102</v>
      </c>
      <c r="B470" s="213">
        <v>10100501</v>
      </c>
      <c r="C470" s="212">
        <v>108</v>
      </c>
      <c r="D470" s="214">
        <v>43466</v>
      </c>
      <c r="E470" s="160" t="s">
        <v>381</v>
      </c>
      <c r="F470" s="160">
        <v>108105596</v>
      </c>
      <c r="G470" s="215">
        <v>-4411.78</v>
      </c>
      <c r="H470" s="214">
        <v>43493</v>
      </c>
      <c r="I470" s="160" t="s">
        <v>476</v>
      </c>
      <c r="J470" s="160" t="s">
        <v>9054</v>
      </c>
      <c r="K470" s="160">
        <f t="shared" si="7"/>
        <v>1</v>
      </c>
      <c r="L470" s="160" t="s">
        <v>101</v>
      </c>
      <c r="M470" s="211">
        <f>VLOOKUP(J470,'Depr Rates'!A:G,7,FALSE)</f>
        <v>3.1399999999999997E-2</v>
      </c>
    </row>
    <row r="471" spans="1:13" x14ac:dyDescent="0.25">
      <c r="A471" s="212" t="s">
        <v>102</v>
      </c>
      <c r="B471" s="213">
        <v>10100501</v>
      </c>
      <c r="C471" s="212">
        <v>108</v>
      </c>
      <c r="D471" s="214">
        <v>43466</v>
      </c>
      <c r="E471" s="160" t="s">
        <v>383</v>
      </c>
      <c r="F471" s="160">
        <v>108105596</v>
      </c>
      <c r="G471" s="160">
        <v>0</v>
      </c>
      <c r="H471" s="214">
        <v>43493</v>
      </c>
      <c r="I471" s="160" t="s">
        <v>476</v>
      </c>
      <c r="J471" s="160" t="s">
        <v>9054</v>
      </c>
      <c r="K471" s="160">
        <f t="shared" si="7"/>
        <v>1</v>
      </c>
      <c r="L471" s="160" t="s">
        <v>101</v>
      </c>
      <c r="M471" s="211">
        <f>VLOOKUP(J471,'Depr Rates'!A:G,7,FALSE)</f>
        <v>3.1399999999999997E-2</v>
      </c>
    </row>
    <row r="472" spans="1:13" x14ac:dyDescent="0.25">
      <c r="A472" s="212" t="s">
        <v>102</v>
      </c>
      <c r="B472" s="213">
        <v>10100501</v>
      </c>
      <c r="C472" s="212">
        <v>108</v>
      </c>
      <c r="D472" s="214">
        <v>43466</v>
      </c>
      <c r="E472" s="160" t="s">
        <v>381</v>
      </c>
      <c r="F472" s="160">
        <v>108105596</v>
      </c>
      <c r="G472" s="215">
        <v>-6238.84</v>
      </c>
      <c r="H472" s="214">
        <v>43493</v>
      </c>
      <c r="I472" s="160" t="s">
        <v>476</v>
      </c>
      <c r="J472" s="160" t="s">
        <v>9054</v>
      </c>
      <c r="K472" s="160">
        <f t="shared" si="7"/>
        <v>1</v>
      </c>
      <c r="L472" s="160" t="s">
        <v>101</v>
      </c>
      <c r="M472" s="211">
        <f>VLOOKUP(J472,'Depr Rates'!A:G,7,FALSE)</f>
        <v>3.1399999999999997E-2</v>
      </c>
    </row>
    <row r="473" spans="1:13" x14ac:dyDescent="0.25">
      <c r="A473" s="212" t="s">
        <v>102</v>
      </c>
      <c r="B473" s="213">
        <v>10100501</v>
      </c>
      <c r="C473" s="212">
        <v>108</v>
      </c>
      <c r="D473" s="214">
        <v>43466</v>
      </c>
      <c r="E473" s="160" t="s">
        <v>383</v>
      </c>
      <c r="F473" s="160">
        <v>108105596</v>
      </c>
      <c r="G473" s="160">
        <v>0</v>
      </c>
      <c r="H473" s="214">
        <v>43493</v>
      </c>
      <c r="I473" s="160" t="s">
        <v>476</v>
      </c>
      <c r="J473" s="160" t="s">
        <v>9054</v>
      </c>
      <c r="K473" s="160">
        <f t="shared" si="7"/>
        <v>1</v>
      </c>
      <c r="L473" s="160" t="s">
        <v>101</v>
      </c>
      <c r="M473" s="211">
        <f>VLOOKUP(J473,'Depr Rates'!A:G,7,FALSE)</f>
        <v>3.1399999999999997E-2</v>
      </c>
    </row>
    <row r="474" spans="1:13" x14ac:dyDescent="0.25">
      <c r="A474" s="212" t="s">
        <v>102</v>
      </c>
      <c r="B474" s="213">
        <v>10100501</v>
      </c>
      <c r="C474" s="212">
        <v>108</v>
      </c>
      <c r="D474" s="214">
        <v>43466</v>
      </c>
      <c r="E474" s="160" t="s">
        <v>381</v>
      </c>
      <c r="F474" s="160">
        <v>108105596</v>
      </c>
      <c r="G474" s="160">
        <v>-116.48</v>
      </c>
      <c r="H474" s="214">
        <v>43493</v>
      </c>
      <c r="I474" s="160" t="s">
        <v>476</v>
      </c>
      <c r="J474" s="160" t="s">
        <v>9132</v>
      </c>
      <c r="K474" s="160">
        <f t="shared" si="7"/>
        <v>1</v>
      </c>
      <c r="L474" s="160" t="s">
        <v>101</v>
      </c>
      <c r="M474" s="211">
        <f>VLOOKUP(J474,'Depr Rates'!A:G,7,FALSE)</f>
        <v>3.7400000000000003E-2</v>
      </c>
    </row>
    <row r="475" spans="1:13" x14ac:dyDescent="0.25">
      <c r="A475" s="212" t="s">
        <v>102</v>
      </c>
      <c r="B475" s="213">
        <v>10100501</v>
      </c>
      <c r="C475" s="212">
        <v>108</v>
      </c>
      <c r="D475" s="214">
        <v>43466</v>
      </c>
      <c r="E475" s="160" t="s">
        <v>383</v>
      </c>
      <c r="F475" s="160">
        <v>108105596</v>
      </c>
      <c r="G475" s="160">
        <v>0</v>
      </c>
      <c r="H475" s="214">
        <v>43493</v>
      </c>
      <c r="I475" s="160" t="s">
        <v>476</v>
      </c>
      <c r="J475" s="160" t="s">
        <v>9132</v>
      </c>
      <c r="K475" s="160">
        <f t="shared" si="7"/>
        <v>1</v>
      </c>
      <c r="L475" s="160" t="s">
        <v>101</v>
      </c>
      <c r="M475" s="211">
        <f>VLOOKUP(J475,'Depr Rates'!A:G,7,FALSE)</f>
        <v>3.7400000000000003E-2</v>
      </c>
    </row>
    <row r="476" spans="1:13" x14ac:dyDescent="0.25">
      <c r="A476" s="212" t="s">
        <v>102</v>
      </c>
      <c r="B476" s="213">
        <v>10100501</v>
      </c>
      <c r="C476" s="212">
        <v>108</v>
      </c>
      <c r="D476" s="214">
        <v>43466</v>
      </c>
      <c r="E476" s="160" t="s">
        <v>381</v>
      </c>
      <c r="F476" s="160">
        <v>108105596</v>
      </c>
      <c r="G476" s="215">
        <v>-1915.52</v>
      </c>
      <c r="H476" s="214">
        <v>43493</v>
      </c>
      <c r="I476" s="160" t="s">
        <v>476</v>
      </c>
      <c r="J476" s="160" t="s">
        <v>376</v>
      </c>
      <c r="K476" s="160">
        <f t="shared" si="7"/>
        <v>1</v>
      </c>
      <c r="L476" s="160" t="s">
        <v>101</v>
      </c>
      <c r="M476" s="211">
        <f>VLOOKUP(J476,'Depr Rates'!A:G,7,FALSE)</f>
        <v>3.9300000000000002E-2</v>
      </c>
    </row>
    <row r="477" spans="1:13" x14ac:dyDescent="0.25">
      <c r="A477" s="212" t="s">
        <v>102</v>
      </c>
      <c r="B477" s="213">
        <v>10100501</v>
      </c>
      <c r="C477" s="212">
        <v>108</v>
      </c>
      <c r="D477" s="214">
        <v>43466</v>
      </c>
      <c r="E477" s="160" t="s">
        <v>383</v>
      </c>
      <c r="F477" s="160">
        <v>108105596</v>
      </c>
      <c r="G477" s="160">
        <v>0</v>
      </c>
      <c r="H477" s="214">
        <v>43493</v>
      </c>
      <c r="I477" s="160" t="s">
        <v>476</v>
      </c>
      <c r="J477" s="160" t="s">
        <v>376</v>
      </c>
      <c r="K477" s="160">
        <f t="shared" si="7"/>
        <v>1</v>
      </c>
      <c r="L477" s="160" t="s">
        <v>101</v>
      </c>
      <c r="M477" s="211">
        <f>VLOOKUP(J477,'Depr Rates'!A:G,7,FALSE)</f>
        <v>3.9300000000000002E-2</v>
      </c>
    </row>
    <row r="478" spans="1:13" x14ac:dyDescent="0.25">
      <c r="A478" s="212" t="s">
        <v>102</v>
      </c>
      <c r="B478" s="213">
        <v>10100501</v>
      </c>
      <c r="C478" s="212">
        <v>108</v>
      </c>
      <c r="D478" s="214">
        <v>43466</v>
      </c>
      <c r="E478" s="160" t="s">
        <v>383</v>
      </c>
      <c r="F478" s="160">
        <v>108105596</v>
      </c>
      <c r="G478" s="160">
        <v>0</v>
      </c>
      <c r="H478" s="214">
        <v>43493</v>
      </c>
      <c r="I478" s="160" t="s">
        <v>384</v>
      </c>
      <c r="J478" s="160" t="s">
        <v>9054</v>
      </c>
      <c r="K478" s="160">
        <f t="shared" si="7"/>
        <v>1</v>
      </c>
      <c r="L478" s="160" t="s">
        <v>101</v>
      </c>
      <c r="M478" s="211">
        <f>VLOOKUP(J478,'Depr Rates'!A:G,7,FALSE)</f>
        <v>3.1399999999999997E-2</v>
      </c>
    </row>
    <row r="479" spans="1:13" x14ac:dyDescent="0.25">
      <c r="A479" s="212" t="s">
        <v>102</v>
      </c>
      <c r="B479" s="213">
        <v>10100501</v>
      </c>
      <c r="C479" s="212">
        <v>108</v>
      </c>
      <c r="D479" s="214">
        <v>43466</v>
      </c>
      <c r="E479" s="160" t="s">
        <v>383</v>
      </c>
      <c r="F479" s="160">
        <v>108105596</v>
      </c>
      <c r="G479" s="160">
        <v>0</v>
      </c>
      <c r="H479" s="214">
        <v>43493</v>
      </c>
      <c r="I479" s="160" t="s">
        <v>384</v>
      </c>
      <c r="J479" s="160" t="s">
        <v>9054</v>
      </c>
      <c r="K479" s="160">
        <f t="shared" si="7"/>
        <v>1</v>
      </c>
      <c r="L479" s="160" t="s">
        <v>101</v>
      </c>
      <c r="M479" s="211">
        <f>VLOOKUP(J479,'Depr Rates'!A:G,7,FALSE)</f>
        <v>3.1399999999999997E-2</v>
      </c>
    </row>
    <row r="480" spans="1:13" x14ac:dyDescent="0.25">
      <c r="A480" s="212" t="s">
        <v>102</v>
      </c>
      <c r="B480" s="213">
        <v>10100501</v>
      </c>
      <c r="C480" s="212">
        <v>108</v>
      </c>
      <c r="D480" s="214">
        <v>43466</v>
      </c>
      <c r="E480" s="160" t="s">
        <v>383</v>
      </c>
      <c r="F480" s="160">
        <v>108105596</v>
      </c>
      <c r="G480" s="160">
        <v>0</v>
      </c>
      <c r="H480" s="214">
        <v>43493</v>
      </c>
      <c r="I480" s="160" t="s">
        <v>384</v>
      </c>
      <c r="J480" s="160" t="s">
        <v>9054</v>
      </c>
      <c r="K480" s="160">
        <f t="shared" si="7"/>
        <v>1</v>
      </c>
      <c r="L480" s="160" t="s">
        <v>101</v>
      </c>
      <c r="M480" s="211">
        <f>VLOOKUP(J480,'Depr Rates'!A:G,7,FALSE)</f>
        <v>3.1399999999999997E-2</v>
      </c>
    </row>
    <row r="481" spans="1:13" x14ac:dyDescent="0.25">
      <c r="A481" s="212" t="s">
        <v>102</v>
      </c>
      <c r="B481" s="213">
        <v>10100501</v>
      </c>
      <c r="C481" s="212">
        <v>108</v>
      </c>
      <c r="D481" s="214">
        <v>43466</v>
      </c>
      <c r="E481" s="160" t="s">
        <v>383</v>
      </c>
      <c r="F481" s="160">
        <v>108105596</v>
      </c>
      <c r="G481" s="160">
        <v>0</v>
      </c>
      <c r="H481" s="214">
        <v>43493</v>
      </c>
      <c r="I481" s="160" t="s">
        <v>384</v>
      </c>
      <c r="J481" s="160" t="s">
        <v>9132</v>
      </c>
      <c r="K481" s="160">
        <f t="shared" si="7"/>
        <v>1</v>
      </c>
      <c r="L481" s="160" t="s">
        <v>101</v>
      </c>
      <c r="M481" s="211">
        <f>VLOOKUP(J481,'Depr Rates'!A:G,7,FALSE)</f>
        <v>3.7400000000000003E-2</v>
      </c>
    </row>
    <row r="482" spans="1:13" x14ac:dyDescent="0.25">
      <c r="A482" s="212" t="s">
        <v>102</v>
      </c>
      <c r="B482" s="213">
        <v>10100501</v>
      </c>
      <c r="C482" s="212">
        <v>108</v>
      </c>
      <c r="D482" s="214">
        <v>43466</v>
      </c>
      <c r="E482" s="160" t="s">
        <v>383</v>
      </c>
      <c r="F482" s="160">
        <v>108105596</v>
      </c>
      <c r="G482" s="160">
        <v>0</v>
      </c>
      <c r="H482" s="214">
        <v>43493</v>
      </c>
      <c r="I482" s="160" t="s">
        <v>384</v>
      </c>
      <c r="J482" s="160" t="s">
        <v>376</v>
      </c>
      <c r="K482" s="160">
        <f t="shared" si="7"/>
        <v>1</v>
      </c>
      <c r="L482" s="160" t="s">
        <v>101</v>
      </c>
      <c r="M482" s="211">
        <f>VLOOKUP(J482,'Depr Rates'!A:G,7,FALSE)</f>
        <v>3.9300000000000002E-2</v>
      </c>
    </row>
    <row r="483" spans="1:13" x14ac:dyDescent="0.25">
      <c r="A483" s="212" t="s">
        <v>102</v>
      </c>
      <c r="B483" s="213">
        <v>10100501</v>
      </c>
      <c r="C483" s="212">
        <v>108</v>
      </c>
      <c r="D483" s="214">
        <v>43497</v>
      </c>
      <c r="E483" s="160" t="s">
        <v>383</v>
      </c>
      <c r="F483" s="160">
        <v>108105596</v>
      </c>
      <c r="G483" s="160">
        <v>0</v>
      </c>
      <c r="H483" s="214">
        <v>43493</v>
      </c>
      <c r="I483" s="160" t="s">
        <v>384</v>
      </c>
      <c r="J483" s="160" t="s">
        <v>9054</v>
      </c>
      <c r="K483" s="160">
        <f t="shared" si="7"/>
        <v>1</v>
      </c>
      <c r="L483" s="160" t="s">
        <v>101</v>
      </c>
      <c r="M483" s="211">
        <f>VLOOKUP(J483,'Depr Rates'!A:G,7,FALSE)</f>
        <v>3.1399999999999997E-2</v>
      </c>
    </row>
    <row r="484" spans="1:13" x14ac:dyDescent="0.25">
      <c r="A484" s="212" t="s">
        <v>102</v>
      </c>
      <c r="B484" s="213">
        <v>10100501</v>
      </c>
      <c r="C484" s="212">
        <v>108</v>
      </c>
      <c r="D484" s="214">
        <v>43497</v>
      </c>
      <c r="E484" s="160" t="s">
        <v>383</v>
      </c>
      <c r="F484" s="160">
        <v>108105596</v>
      </c>
      <c r="G484" s="160">
        <v>0</v>
      </c>
      <c r="H484" s="214">
        <v>43493</v>
      </c>
      <c r="I484" s="160" t="s">
        <v>384</v>
      </c>
      <c r="J484" s="160" t="s">
        <v>9054</v>
      </c>
      <c r="K484" s="160">
        <f t="shared" si="7"/>
        <v>1</v>
      </c>
      <c r="L484" s="160" t="s">
        <v>101</v>
      </c>
      <c r="M484" s="211">
        <f>VLOOKUP(J484,'Depr Rates'!A:G,7,FALSE)</f>
        <v>3.1399999999999997E-2</v>
      </c>
    </row>
    <row r="485" spans="1:13" x14ac:dyDescent="0.25">
      <c r="A485" s="212" t="s">
        <v>102</v>
      </c>
      <c r="B485" s="213">
        <v>10100501</v>
      </c>
      <c r="C485" s="212">
        <v>108</v>
      </c>
      <c r="D485" s="214">
        <v>43497</v>
      </c>
      <c r="E485" s="160" t="s">
        <v>383</v>
      </c>
      <c r="F485" s="160">
        <v>108105596</v>
      </c>
      <c r="G485" s="160">
        <v>0</v>
      </c>
      <c r="H485" s="214">
        <v>43493</v>
      </c>
      <c r="I485" s="160" t="s">
        <v>384</v>
      </c>
      <c r="J485" s="160" t="s">
        <v>9054</v>
      </c>
      <c r="K485" s="160">
        <f t="shared" si="7"/>
        <v>1</v>
      </c>
      <c r="L485" s="160" t="s">
        <v>101</v>
      </c>
      <c r="M485" s="211">
        <f>VLOOKUP(J485,'Depr Rates'!A:G,7,FALSE)</f>
        <v>3.1399999999999997E-2</v>
      </c>
    </row>
    <row r="486" spans="1:13" x14ac:dyDescent="0.25">
      <c r="A486" s="212" t="s">
        <v>102</v>
      </c>
      <c r="B486" s="213">
        <v>10100501</v>
      </c>
      <c r="C486" s="212">
        <v>108</v>
      </c>
      <c r="D486" s="214">
        <v>43497</v>
      </c>
      <c r="E486" s="160" t="s">
        <v>383</v>
      </c>
      <c r="F486" s="160">
        <v>108105596</v>
      </c>
      <c r="G486" s="160">
        <v>0</v>
      </c>
      <c r="H486" s="214">
        <v>43493</v>
      </c>
      <c r="I486" s="160" t="s">
        <v>384</v>
      </c>
      <c r="J486" s="160" t="s">
        <v>9132</v>
      </c>
      <c r="K486" s="160">
        <f t="shared" si="7"/>
        <v>1</v>
      </c>
      <c r="L486" s="160" t="s">
        <v>101</v>
      </c>
      <c r="M486" s="211">
        <f>VLOOKUP(J486,'Depr Rates'!A:G,7,FALSE)</f>
        <v>3.7400000000000003E-2</v>
      </c>
    </row>
    <row r="487" spans="1:13" x14ac:dyDescent="0.25">
      <c r="A487" s="212" t="s">
        <v>102</v>
      </c>
      <c r="B487" s="213">
        <v>10100501</v>
      </c>
      <c r="C487" s="212">
        <v>108</v>
      </c>
      <c r="D487" s="214">
        <v>43497</v>
      </c>
      <c r="E487" s="160" t="s">
        <v>383</v>
      </c>
      <c r="F487" s="160">
        <v>108105596</v>
      </c>
      <c r="G487" s="160">
        <v>0</v>
      </c>
      <c r="H487" s="214">
        <v>43493</v>
      </c>
      <c r="I487" s="160" t="s">
        <v>384</v>
      </c>
      <c r="J487" s="160" t="s">
        <v>376</v>
      </c>
      <c r="K487" s="160">
        <f t="shared" si="7"/>
        <v>1</v>
      </c>
      <c r="L487" s="160" t="s">
        <v>101</v>
      </c>
      <c r="M487" s="211">
        <f>VLOOKUP(J487,'Depr Rates'!A:G,7,FALSE)</f>
        <v>3.9300000000000002E-2</v>
      </c>
    </row>
    <row r="488" spans="1:13" x14ac:dyDescent="0.25">
      <c r="A488" s="212" t="s">
        <v>102</v>
      </c>
      <c r="B488" s="213">
        <v>10100501</v>
      </c>
      <c r="C488" s="212">
        <v>108</v>
      </c>
      <c r="D488" s="214">
        <v>43497</v>
      </c>
      <c r="E488" s="160" t="s">
        <v>383</v>
      </c>
      <c r="F488" s="160">
        <v>108105596</v>
      </c>
      <c r="G488" s="160">
        <v>0</v>
      </c>
      <c r="H488" s="214">
        <v>43493</v>
      </c>
      <c r="I488" s="160" t="s">
        <v>384</v>
      </c>
      <c r="J488" s="160" t="s">
        <v>9054</v>
      </c>
      <c r="K488" s="160">
        <f t="shared" si="7"/>
        <v>1</v>
      </c>
      <c r="L488" s="160" t="s">
        <v>101</v>
      </c>
      <c r="M488" s="211">
        <f>VLOOKUP(J488,'Depr Rates'!A:G,7,FALSE)</f>
        <v>3.1399999999999997E-2</v>
      </c>
    </row>
    <row r="489" spans="1:13" x14ac:dyDescent="0.25">
      <c r="A489" s="212" t="s">
        <v>102</v>
      </c>
      <c r="B489" s="213">
        <v>10100501</v>
      </c>
      <c r="C489" s="212">
        <v>108</v>
      </c>
      <c r="D489" s="214">
        <v>43497</v>
      </c>
      <c r="E489" s="160" t="s">
        <v>383</v>
      </c>
      <c r="F489" s="160">
        <v>108105596</v>
      </c>
      <c r="G489" s="160">
        <v>0</v>
      </c>
      <c r="H489" s="214">
        <v>43493</v>
      </c>
      <c r="I489" s="160" t="s">
        <v>384</v>
      </c>
      <c r="J489" s="160" t="s">
        <v>9054</v>
      </c>
      <c r="K489" s="160">
        <f t="shared" si="7"/>
        <v>1</v>
      </c>
      <c r="L489" s="160" t="s">
        <v>101</v>
      </c>
      <c r="M489" s="211">
        <f>VLOOKUP(J489,'Depr Rates'!A:G,7,FALSE)</f>
        <v>3.1399999999999997E-2</v>
      </c>
    </row>
    <row r="490" spans="1:13" x14ac:dyDescent="0.25">
      <c r="A490" s="212" t="s">
        <v>102</v>
      </c>
      <c r="B490" s="213">
        <v>10100501</v>
      </c>
      <c r="C490" s="212">
        <v>108</v>
      </c>
      <c r="D490" s="214">
        <v>43497</v>
      </c>
      <c r="E490" s="160" t="s">
        <v>383</v>
      </c>
      <c r="F490" s="160">
        <v>108105596</v>
      </c>
      <c r="G490" s="160">
        <v>0</v>
      </c>
      <c r="H490" s="214">
        <v>43493</v>
      </c>
      <c r="I490" s="160" t="s">
        <v>384</v>
      </c>
      <c r="J490" s="160" t="s">
        <v>9054</v>
      </c>
      <c r="K490" s="160">
        <f t="shared" si="7"/>
        <v>1</v>
      </c>
      <c r="L490" s="160" t="s">
        <v>101</v>
      </c>
      <c r="M490" s="211">
        <f>VLOOKUP(J490,'Depr Rates'!A:G,7,FALSE)</f>
        <v>3.1399999999999997E-2</v>
      </c>
    </row>
    <row r="491" spans="1:13" x14ac:dyDescent="0.25">
      <c r="A491" s="212" t="s">
        <v>102</v>
      </c>
      <c r="B491" s="213">
        <v>10100501</v>
      </c>
      <c r="C491" s="212">
        <v>108</v>
      </c>
      <c r="D491" s="214">
        <v>43497</v>
      </c>
      <c r="E491" s="160" t="s">
        <v>383</v>
      </c>
      <c r="F491" s="160">
        <v>108105596</v>
      </c>
      <c r="G491" s="160">
        <v>0</v>
      </c>
      <c r="H491" s="214">
        <v>43493</v>
      </c>
      <c r="I491" s="160" t="s">
        <v>384</v>
      </c>
      <c r="J491" s="160" t="s">
        <v>9132</v>
      </c>
      <c r="K491" s="160">
        <f t="shared" si="7"/>
        <v>1</v>
      </c>
      <c r="L491" s="160" t="s">
        <v>101</v>
      </c>
      <c r="M491" s="211">
        <f>VLOOKUP(J491,'Depr Rates'!A:G,7,FALSE)</f>
        <v>3.7400000000000003E-2</v>
      </c>
    </row>
    <row r="492" spans="1:13" x14ac:dyDescent="0.25">
      <c r="A492" s="212" t="s">
        <v>102</v>
      </c>
      <c r="B492" s="213">
        <v>10100501</v>
      </c>
      <c r="C492" s="212">
        <v>108</v>
      </c>
      <c r="D492" s="214">
        <v>43497</v>
      </c>
      <c r="E492" s="160" t="s">
        <v>383</v>
      </c>
      <c r="F492" s="160">
        <v>108105596</v>
      </c>
      <c r="G492" s="160">
        <v>0</v>
      </c>
      <c r="H492" s="214">
        <v>43493</v>
      </c>
      <c r="I492" s="160" t="s">
        <v>384</v>
      </c>
      <c r="J492" s="160" t="s">
        <v>376</v>
      </c>
      <c r="K492" s="160">
        <f t="shared" si="7"/>
        <v>1</v>
      </c>
      <c r="L492" s="160" t="s">
        <v>101</v>
      </c>
      <c r="M492" s="211">
        <f>VLOOKUP(J492,'Depr Rates'!A:G,7,FALSE)</f>
        <v>3.9300000000000002E-2</v>
      </c>
    </row>
    <row r="493" spans="1:13" x14ac:dyDescent="0.25">
      <c r="A493" s="212" t="s">
        <v>102</v>
      </c>
      <c r="B493" s="213">
        <v>10100501</v>
      </c>
      <c r="C493" s="212">
        <v>108</v>
      </c>
      <c r="D493" s="214">
        <v>43525</v>
      </c>
      <c r="E493" s="160" t="s">
        <v>383</v>
      </c>
      <c r="F493" s="160">
        <v>108105596</v>
      </c>
      <c r="G493" s="160">
        <v>0</v>
      </c>
      <c r="H493" s="214">
        <v>43493</v>
      </c>
      <c r="I493" s="160" t="s">
        <v>384</v>
      </c>
      <c r="J493" s="160" t="s">
        <v>9054</v>
      </c>
      <c r="K493" s="160">
        <f t="shared" si="7"/>
        <v>1</v>
      </c>
      <c r="L493" s="160" t="s">
        <v>101</v>
      </c>
      <c r="M493" s="211">
        <f>VLOOKUP(J493,'Depr Rates'!A:G,7,FALSE)</f>
        <v>3.1399999999999997E-2</v>
      </c>
    </row>
    <row r="494" spans="1:13" x14ac:dyDescent="0.25">
      <c r="A494" s="212" t="s">
        <v>102</v>
      </c>
      <c r="B494" s="213">
        <v>10100501</v>
      </c>
      <c r="C494" s="212">
        <v>108</v>
      </c>
      <c r="D494" s="214">
        <v>43525</v>
      </c>
      <c r="E494" s="160" t="s">
        <v>383</v>
      </c>
      <c r="F494" s="160">
        <v>108105596</v>
      </c>
      <c r="G494" s="160">
        <v>0</v>
      </c>
      <c r="H494" s="214">
        <v>43493</v>
      </c>
      <c r="I494" s="160" t="s">
        <v>384</v>
      </c>
      <c r="J494" s="160" t="s">
        <v>9054</v>
      </c>
      <c r="K494" s="160">
        <f t="shared" si="7"/>
        <v>1</v>
      </c>
      <c r="L494" s="160" t="s">
        <v>101</v>
      </c>
      <c r="M494" s="211">
        <f>VLOOKUP(J494,'Depr Rates'!A:G,7,FALSE)</f>
        <v>3.1399999999999997E-2</v>
      </c>
    </row>
    <row r="495" spans="1:13" x14ac:dyDescent="0.25">
      <c r="A495" s="212" t="s">
        <v>102</v>
      </c>
      <c r="B495" s="213">
        <v>10100501</v>
      </c>
      <c r="C495" s="212">
        <v>108</v>
      </c>
      <c r="D495" s="214">
        <v>43525</v>
      </c>
      <c r="E495" s="160" t="s">
        <v>383</v>
      </c>
      <c r="F495" s="160">
        <v>108105596</v>
      </c>
      <c r="G495" s="160">
        <v>0</v>
      </c>
      <c r="H495" s="214">
        <v>43493</v>
      </c>
      <c r="I495" s="160" t="s">
        <v>384</v>
      </c>
      <c r="J495" s="160" t="s">
        <v>9054</v>
      </c>
      <c r="K495" s="160">
        <f t="shared" si="7"/>
        <v>1</v>
      </c>
      <c r="L495" s="160" t="s">
        <v>101</v>
      </c>
      <c r="M495" s="211">
        <f>VLOOKUP(J495,'Depr Rates'!A:G,7,FALSE)</f>
        <v>3.1399999999999997E-2</v>
      </c>
    </row>
    <row r="496" spans="1:13" x14ac:dyDescent="0.25">
      <c r="A496" s="212" t="s">
        <v>102</v>
      </c>
      <c r="B496" s="213">
        <v>10100501</v>
      </c>
      <c r="C496" s="212">
        <v>108</v>
      </c>
      <c r="D496" s="214">
        <v>43525</v>
      </c>
      <c r="E496" s="160" t="s">
        <v>383</v>
      </c>
      <c r="F496" s="160">
        <v>108105596</v>
      </c>
      <c r="G496" s="160">
        <v>0</v>
      </c>
      <c r="H496" s="214">
        <v>43493</v>
      </c>
      <c r="I496" s="160" t="s">
        <v>384</v>
      </c>
      <c r="J496" s="160" t="s">
        <v>9132</v>
      </c>
      <c r="K496" s="160">
        <f t="shared" si="7"/>
        <v>1</v>
      </c>
      <c r="L496" s="160" t="s">
        <v>101</v>
      </c>
      <c r="M496" s="211">
        <f>VLOOKUP(J496,'Depr Rates'!A:G,7,FALSE)</f>
        <v>3.7400000000000003E-2</v>
      </c>
    </row>
    <row r="497" spans="1:13" x14ac:dyDescent="0.25">
      <c r="A497" s="212" t="s">
        <v>102</v>
      </c>
      <c r="B497" s="213">
        <v>10100501</v>
      </c>
      <c r="C497" s="212">
        <v>108</v>
      </c>
      <c r="D497" s="214">
        <v>43525</v>
      </c>
      <c r="E497" s="160" t="s">
        <v>383</v>
      </c>
      <c r="F497" s="160">
        <v>108105596</v>
      </c>
      <c r="G497" s="160">
        <v>0</v>
      </c>
      <c r="H497" s="214">
        <v>43493</v>
      </c>
      <c r="I497" s="160" t="s">
        <v>384</v>
      </c>
      <c r="J497" s="160" t="s">
        <v>376</v>
      </c>
      <c r="K497" s="160">
        <f t="shared" si="7"/>
        <v>1</v>
      </c>
      <c r="L497" s="160" t="s">
        <v>101</v>
      </c>
      <c r="M497" s="211">
        <f>VLOOKUP(J497,'Depr Rates'!A:G,7,FALSE)</f>
        <v>3.9300000000000002E-2</v>
      </c>
    </row>
    <row r="498" spans="1:13" x14ac:dyDescent="0.25">
      <c r="A498" s="212" t="s">
        <v>102</v>
      </c>
      <c r="B498" s="213">
        <v>10100501</v>
      </c>
      <c r="C498" s="212">
        <v>108</v>
      </c>
      <c r="D498" s="214">
        <v>43525</v>
      </c>
      <c r="E498" s="160" t="s">
        <v>383</v>
      </c>
      <c r="F498" s="160">
        <v>108105596</v>
      </c>
      <c r="G498" s="160">
        <v>0</v>
      </c>
      <c r="H498" s="214">
        <v>43493</v>
      </c>
      <c r="I498" s="160" t="s">
        <v>384</v>
      </c>
      <c r="J498" s="160" t="s">
        <v>9054</v>
      </c>
      <c r="K498" s="160">
        <f t="shared" si="7"/>
        <v>1</v>
      </c>
      <c r="L498" s="160" t="s">
        <v>101</v>
      </c>
      <c r="M498" s="211">
        <f>VLOOKUP(J498,'Depr Rates'!A:G,7,FALSE)</f>
        <v>3.1399999999999997E-2</v>
      </c>
    </row>
    <row r="499" spans="1:13" x14ac:dyDescent="0.25">
      <c r="A499" s="212" t="s">
        <v>102</v>
      </c>
      <c r="B499" s="213">
        <v>10100501</v>
      </c>
      <c r="C499" s="212">
        <v>108</v>
      </c>
      <c r="D499" s="214">
        <v>43525</v>
      </c>
      <c r="E499" s="160" t="s">
        <v>383</v>
      </c>
      <c r="F499" s="160">
        <v>108105596</v>
      </c>
      <c r="G499" s="160">
        <v>0</v>
      </c>
      <c r="H499" s="214">
        <v>43493</v>
      </c>
      <c r="I499" s="160" t="s">
        <v>384</v>
      </c>
      <c r="J499" s="160" t="s">
        <v>9054</v>
      </c>
      <c r="K499" s="160">
        <f t="shared" si="7"/>
        <v>1</v>
      </c>
      <c r="L499" s="160" t="s">
        <v>101</v>
      </c>
      <c r="M499" s="211">
        <f>VLOOKUP(J499,'Depr Rates'!A:G,7,FALSE)</f>
        <v>3.1399999999999997E-2</v>
      </c>
    </row>
    <row r="500" spans="1:13" x14ac:dyDescent="0.25">
      <c r="A500" s="212" t="s">
        <v>102</v>
      </c>
      <c r="B500" s="213">
        <v>10100501</v>
      </c>
      <c r="C500" s="212">
        <v>108</v>
      </c>
      <c r="D500" s="214">
        <v>43525</v>
      </c>
      <c r="E500" s="160" t="s">
        <v>383</v>
      </c>
      <c r="F500" s="160">
        <v>108105596</v>
      </c>
      <c r="G500" s="160">
        <v>0</v>
      </c>
      <c r="H500" s="214">
        <v>43493</v>
      </c>
      <c r="I500" s="160" t="s">
        <v>384</v>
      </c>
      <c r="J500" s="160" t="s">
        <v>9054</v>
      </c>
      <c r="K500" s="160">
        <f t="shared" si="7"/>
        <v>1</v>
      </c>
      <c r="L500" s="160" t="s">
        <v>101</v>
      </c>
      <c r="M500" s="211">
        <f>VLOOKUP(J500,'Depr Rates'!A:G,7,FALSE)</f>
        <v>3.1399999999999997E-2</v>
      </c>
    </row>
    <row r="501" spans="1:13" x14ac:dyDescent="0.25">
      <c r="A501" s="212" t="s">
        <v>102</v>
      </c>
      <c r="B501" s="213">
        <v>10100501</v>
      </c>
      <c r="C501" s="212">
        <v>108</v>
      </c>
      <c r="D501" s="214">
        <v>43525</v>
      </c>
      <c r="E501" s="160" t="s">
        <v>383</v>
      </c>
      <c r="F501" s="160">
        <v>108105596</v>
      </c>
      <c r="G501" s="160">
        <v>0</v>
      </c>
      <c r="H501" s="214">
        <v>43493</v>
      </c>
      <c r="I501" s="160" t="s">
        <v>384</v>
      </c>
      <c r="J501" s="160" t="s">
        <v>9132</v>
      </c>
      <c r="K501" s="160">
        <f t="shared" si="7"/>
        <v>1</v>
      </c>
      <c r="L501" s="160" t="s">
        <v>101</v>
      </c>
      <c r="M501" s="211">
        <f>VLOOKUP(J501,'Depr Rates'!A:G,7,FALSE)</f>
        <v>3.7400000000000003E-2</v>
      </c>
    </row>
    <row r="502" spans="1:13" x14ac:dyDescent="0.25">
      <c r="A502" s="212" t="s">
        <v>102</v>
      </c>
      <c r="B502" s="213">
        <v>10100501</v>
      </c>
      <c r="C502" s="212">
        <v>108</v>
      </c>
      <c r="D502" s="214">
        <v>43525</v>
      </c>
      <c r="E502" s="160" t="s">
        <v>383</v>
      </c>
      <c r="F502" s="160">
        <v>108105596</v>
      </c>
      <c r="G502" s="160">
        <v>0</v>
      </c>
      <c r="H502" s="214">
        <v>43493</v>
      </c>
      <c r="I502" s="160" t="s">
        <v>384</v>
      </c>
      <c r="J502" s="160" t="s">
        <v>376</v>
      </c>
      <c r="K502" s="160">
        <f t="shared" si="7"/>
        <v>1</v>
      </c>
      <c r="L502" s="160" t="s">
        <v>101</v>
      </c>
      <c r="M502" s="211">
        <f>VLOOKUP(J502,'Depr Rates'!A:G,7,FALSE)</f>
        <v>3.9300000000000002E-2</v>
      </c>
    </row>
    <row r="503" spans="1:13" x14ac:dyDescent="0.25">
      <c r="A503" s="212" t="s">
        <v>102</v>
      </c>
      <c r="B503" s="213">
        <v>10100501</v>
      </c>
      <c r="C503" s="212">
        <v>108</v>
      </c>
      <c r="D503" s="214">
        <v>43525</v>
      </c>
      <c r="E503" s="160" t="s">
        <v>383</v>
      </c>
      <c r="F503" s="160">
        <v>108105596</v>
      </c>
      <c r="G503" s="160">
        <v>0</v>
      </c>
      <c r="H503" s="214">
        <v>43493</v>
      </c>
      <c r="I503" s="160" t="s">
        <v>384</v>
      </c>
      <c r="J503" s="160" t="s">
        <v>9054</v>
      </c>
      <c r="K503" s="160">
        <f t="shared" si="7"/>
        <v>1</v>
      </c>
      <c r="L503" s="160" t="s">
        <v>101</v>
      </c>
      <c r="M503" s="211">
        <f>VLOOKUP(J503,'Depr Rates'!A:G,7,FALSE)</f>
        <v>3.1399999999999997E-2</v>
      </c>
    </row>
    <row r="504" spans="1:13" x14ac:dyDescent="0.25">
      <c r="A504" s="212" t="s">
        <v>102</v>
      </c>
      <c r="B504" s="213">
        <v>10100501</v>
      </c>
      <c r="C504" s="212">
        <v>108</v>
      </c>
      <c r="D504" s="214">
        <v>43525</v>
      </c>
      <c r="E504" s="160" t="s">
        <v>383</v>
      </c>
      <c r="F504" s="160">
        <v>108105596</v>
      </c>
      <c r="G504" s="160">
        <v>0</v>
      </c>
      <c r="H504" s="214">
        <v>43493</v>
      </c>
      <c r="I504" s="160" t="s">
        <v>384</v>
      </c>
      <c r="J504" s="160" t="s">
        <v>9054</v>
      </c>
      <c r="K504" s="160">
        <f t="shared" si="7"/>
        <v>1</v>
      </c>
      <c r="L504" s="160" t="s">
        <v>101</v>
      </c>
      <c r="M504" s="211">
        <f>VLOOKUP(J504,'Depr Rates'!A:G,7,FALSE)</f>
        <v>3.1399999999999997E-2</v>
      </c>
    </row>
    <row r="505" spans="1:13" x14ac:dyDescent="0.25">
      <c r="A505" s="212" t="s">
        <v>102</v>
      </c>
      <c r="B505" s="213">
        <v>10100501</v>
      </c>
      <c r="C505" s="212">
        <v>108</v>
      </c>
      <c r="D505" s="214">
        <v>43525</v>
      </c>
      <c r="E505" s="160" t="s">
        <v>383</v>
      </c>
      <c r="F505" s="160">
        <v>108105596</v>
      </c>
      <c r="G505" s="160">
        <v>0</v>
      </c>
      <c r="H505" s="214">
        <v>43493</v>
      </c>
      <c r="I505" s="160" t="s">
        <v>384</v>
      </c>
      <c r="J505" s="160" t="s">
        <v>9054</v>
      </c>
      <c r="K505" s="160">
        <f t="shared" si="7"/>
        <v>1</v>
      </c>
      <c r="L505" s="160" t="s">
        <v>101</v>
      </c>
      <c r="M505" s="211">
        <f>VLOOKUP(J505,'Depr Rates'!A:G,7,FALSE)</f>
        <v>3.1399999999999997E-2</v>
      </c>
    </row>
    <row r="506" spans="1:13" x14ac:dyDescent="0.25">
      <c r="A506" s="212" t="s">
        <v>102</v>
      </c>
      <c r="B506" s="213">
        <v>10100501</v>
      </c>
      <c r="C506" s="212">
        <v>108</v>
      </c>
      <c r="D506" s="214">
        <v>43525</v>
      </c>
      <c r="E506" s="160" t="s">
        <v>383</v>
      </c>
      <c r="F506" s="160">
        <v>108105596</v>
      </c>
      <c r="G506" s="160">
        <v>0</v>
      </c>
      <c r="H506" s="214">
        <v>43493</v>
      </c>
      <c r="I506" s="160" t="s">
        <v>384</v>
      </c>
      <c r="J506" s="160" t="s">
        <v>9132</v>
      </c>
      <c r="K506" s="160">
        <f t="shared" si="7"/>
        <v>1</v>
      </c>
      <c r="L506" s="160" t="s">
        <v>101</v>
      </c>
      <c r="M506" s="211">
        <f>VLOOKUP(J506,'Depr Rates'!A:G,7,FALSE)</f>
        <v>3.7400000000000003E-2</v>
      </c>
    </row>
    <row r="507" spans="1:13" x14ac:dyDescent="0.25">
      <c r="A507" s="212" t="s">
        <v>102</v>
      </c>
      <c r="B507" s="213">
        <v>10100501</v>
      </c>
      <c r="C507" s="212">
        <v>108</v>
      </c>
      <c r="D507" s="214">
        <v>43525</v>
      </c>
      <c r="E507" s="160" t="s">
        <v>383</v>
      </c>
      <c r="F507" s="160">
        <v>108105596</v>
      </c>
      <c r="G507" s="160">
        <v>0</v>
      </c>
      <c r="H507" s="214">
        <v>43493</v>
      </c>
      <c r="I507" s="160" t="s">
        <v>384</v>
      </c>
      <c r="J507" s="160" t="s">
        <v>376</v>
      </c>
      <c r="K507" s="160">
        <f t="shared" si="7"/>
        <v>1</v>
      </c>
      <c r="L507" s="160" t="s">
        <v>101</v>
      </c>
      <c r="M507" s="211">
        <f>VLOOKUP(J507,'Depr Rates'!A:G,7,FALSE)</f>
        <v>3.9300000000000002E-2</v>
      </c>
    </row>
    <row r="508" spans="1:13" x14ac:dyDescent="0.25">
      <c r="A508" s="212" t="s">
        <v>102</v>
      </c>
      <c r="B508" s="213">
        <v>10100501</v>
      </c>
      <c r="C508" s="212">
        <v>108</v>
      </c>
      <c r="D508" s="214">
        <v>43466</v>
      </c>
      <c r="E508" s="160" t="s">
        <v>381</v>
      </c>
      <c r="F508" s="160">
        <v>108105719</v>
      </c>
      <c r="G508" s="160">
        <v>-347.63</v>
      </c>
      <c r="H508" s="214">
        <v>43488</v>
      </c>
      <c r="I508" s="160" t="s">
        <v>478</v>
      </c>
      <c r="J508" s="160" t="s">
        <v>9054</v>
      </c>
      <c r="K508" s="160">
        <f t="shared" si="7"/>
        <v>1</v>
      </c>
      <c r="L508" s="160" t="s">
        <v>101</v>
      </c>
      <c r="M508" s="211">
        <f>VLOOKUP(J508,'Depr Rates'!A:G,7,FALSE)</f>
        <v>3.1399999999999997E-2</v>
      </c>
    </row>
    <row r="509" spans="1:13" x14ac:dyDescent="0.25">
      <c r="A509" s="212" t="s">
        <v>102</v>
      </c>
      <c r="B509" s="213">
        <v>10100501</v>
      </c>
      <c r="C509" s="212">
        <v>108</v>
      </c>
      <c r="D509" s="214">
        <v>43466</v>
      </c>
      <c r="E509" s="160" t="s">
        <v>383</v>
      </c>
      <c r="F509" s="160">
        <v>108105719</v>
      </c>
      <c r="G509" s="160">
        <v>0</v>
      </c>
      <c r="H509" s="214">
        <v>43488</v>
      </c>
      <c r="I509" s="160" t="s">
        <v>478</v>
      </c>
      <c r="J509" s="160" t="s">
        <v>9054</v>
      </c>
      <c r="K509" s="160">
        <f t="shared" si="7"/>
        <v>1</v>
      </c>
      <c r="L509" s="160" t="s">
        <v>101</v>
      </c>
      <c r="M509" s="211">
        <f>VLOOKUP(J509,'Depr Rates'!A:G,7,FALSE)</f>
        <v>3.1399999999999997E-2</v>
      </c>
    </row>
    <row r="510" spans="1:13" x14ac:dyDescent="0.25">
      <c r="A510" s="212" t="s">
        <v>102</v>
      </c>
      <c r="B510" s="213">
        <v>10100501</v>
      </c>
      <c r="C510" s="212">
        <v>108</v>
      </c>
      <c r="D510" s="214">
        <v>43466</v>
      </c>
      <c r="E510" s="160" t="s">
        <v>383</v>
      </c>
      <c r="F510" s="160">
        <v>108105719</v>
      </c>
      <c r="G510" s="160">
        <v>0</v>
      </c>
      <c r="H510" s="214">
        <v>43488</v>
      </c>
      <c r="I510" s="160" t="s">
        <v>384</v>
      </c>
      <c r="J510" s="160" t="s">
        <v>9054</v>
      </c>
      <c r="K510" s="160">
        <f t="shared" si="7"/>
        <v>1</v>
      </c>
      <c r="L510" s="160" t="s">
        <v>101</v>
      </c>
      <c r="M510" s="211">
        <f>VLOOKUP(J510,'Depr Rates'!A:G,7,FALSE)</f>
        <v>3.1399999999999997E-2</v>
      </c>
    </row>
    <row r="511" spans="1:13" x14ac:dyDescent="0.25">
      <c r="A511" s="212" t="s">
        <v>102</v>
      </c>
      <c r="B511" s="213">
        <v>10100501</v>
      </c>
      <c r="C511" s="212">
        <v>108</v>
      </c>
      <c r="D511" s="214">
        <v>43497</v>
      </c>
      <c r="E511" s="160" t="s">
        <v>383</v>
      </c>
      <c r="F511" s="160">
        <v>108105719</v>
      </c>
      <c r="G511" s="160">
        <v>0</v>
      </c>
      <c r="H511" s="214">
        <v>43488</v>
      </c>
      <c r="I511" s="160" t="s">
        <v>384</v>
      </c>
      <c r="J511" s="160" t="s">
        <v>9054</v>
      </c>
      <c r="K511" s="160">
        <f t="shared" si="7"/>
        <v>1</v>
      </c>
      <c r="L511" s="160" t="s">
        <v>101</v>
      </c>
      <c r="M511" s="211">
        <f>VLOOKUP(J511,'Depr Rates'!A:G,7,FALSE)</f>
        <v>3.1399999999999997E-2</v>
      </c>
    </row>
    <row r="512" spans="1:13" x14ac:dyDescent="0.25">
      <c r="A512" s="212" t="s">
        <v>102</v>
      </c>
      <c r="B512" s="213">
        <v>10100501</v>
      </c>
      <c r="C512" s="212">
        <v>108</v>
      </c>
      <c r="D512" s="214">
        <v>43497</v>
      </c>
      <c r="E512" s="160" t="s">
        <v>383</v>
      </c>
      <c r="F512" s="160">
        <v>108105719</v>
      </c>
      <c r="G512" s="160">
        <v>0</v>
      </c>
      <c r="H512" s="214">
        <v>43488</v>
      </c>
      <c r="I512" s="160" t="s">
        <v>384</v>
      </c>
      <c r="J512" s="160" t="s">
        <v>9054</v>
      </c>
      <c r="K512" s="160">
        <f t="shared" si="7"/>
        <v>1</v>
      </c>
      <c r="L512" s="160" t="s">
        <v>101</v>
      </c>
      <c r="M512" s="211">
        <f>VLOOKUP(J512,'Depr Rates'!A:G,7,FALSE)</f>
        <v>3.1399999999999997E-2</v>
      </c>
    </row>
    <row r="513" spans="1:13" x14ac:dyDescent="0.25">
      <c r="A513" s="212" t="s">
        <v>102</v>
      </c>
      <c r="B513" s="213">
        <v>10100501</v>
      </c>
      <c r="C513" s="212">
        <v>108</v>
      </c>
      <c r="D513" s="214">
        <v>43525</v>
      </c>
      <c r="E513" s="160" t="s">
        <v>383</v>
      </c>
      <c r="F513" s="160">
        <v>108105719</v>
      </c>
      <c r="G513" s="160">
        <v>0</v>
      </c>
      <c r="H513" s="214">
        <v>43488</v>
      </c>
      <c r="I513" s="160" t="s">
        <v>384</v>
      </c>
      <c r="J513" s="160" t="s">
        <v>9054</v>
      </c>
      <c r="K513" s="160">
        <f t="shared" si="7"/>
        <v>1</v>
      </c>
      <c r="L513" s="160" t="s">
        <v>101</v>
      </c>
      <c r="M513" s="211">
        <f>VLOOKUP(J513,'Depr Rates'!A:G,7,FALSE)</f>
        <v>3.1399999999999997E-2</v>
      </c>
    </row>
    <row r="514" spans="1:13" x14ac:dyDescent="0.25">
      <c r="A514" s="212" t="s">
        <v>102</v>
      </c>
      <c r="B514" s="213">
        <v>10100501</v>
      </c>
      <c r="C514" s="212">
        <v>108</v>
      </c>
      <c r="D514" s="214">
        <v>43525</v>
      </c>
      <c r="E514" s="160" t="s">
        <v>383</v>
      </c>
      <c r="F514" s="160">
        <v>108105719</v>
      </c>
      <c r="G514" s="160">
        <v>0</v>
      </c>
      <c r="H514" s="214">
        <v>43488</v>
      </c>
      <c r="I514" s="160" t="s">
        <v>384</v>
      </c>
      <c r="J514" s="160" t="s">
        <v>9054</v>
      </c>
      <c r="K514" s="160">
        <f t="shared" ref="K514:K577" si="8">MONTH(H514)</f>
        <v>1</v>
      </c>
      <c r="L514" s="160" t="s">
        <v>101</v>
      </c>
      <c r="M514" s="211">
        <f>VLOOKUP(J514,'Depr Rates'!A:G,7,FALSE)</f>
        <v>3.1399999999999997E-2</v>
      </c>
    </row>
    <row r="515" spans="1:13" x14ac:dyDescent="0.25">
      <c r="A515" s="212" t="s">
        <v>102</v>
      </c>
      <c r="B515" s="213">
        <v>10100501</v>
      </c>
      <c r="C515" s="212">
        <v>108</v>
      </c>
      <c r="D515" s="214">
        <v>43525</v>
      </c>
      <c r="E515" s="160" t="s">
        <v>383</v>
      </c>
      <c r="F515" s="160">
        <v>108105719</v>
      </c>
      <c r="G515" s="160">
        <v>0</v>
      </c>
      <c r="H515" s="214">
        <v>43488</v>
      </c>
      <c r="I515" s="160" t="s">
        <v>384</v>
      </c>
      <c r="J515" s="160" t="s">
        <v>9054</v>
      </c>
      <c r="K515" s="160">
        <f t="shared" si="8"/>
        <v>1</v>
      </c>
      <c r="L515" s="160" t="s">
        <v>101</v>
      </c>
      <c r="M515" s="211">
        <f>VLOOKUP(J515,'Depr Rates'!A:G,7,FALSE)</f>
        <v>3.1399999999999997E-2</v>
      </c>
    </row>
    <row r="516" spans="1:13" x14ac:dyDescent="0.25">
      <c r="A516" s="212" t="s">
        <v>102</v>
      </c>
      <c r="B516" s="213">
        <v>10100501</v>
      </c>
      <c r="C516" s="212">
        <v>108</v>
      </c>
      <c r="D516" s="214">
        <v>43466</v>
      </c>
      <c r="E516" s="160" t="s">
        <v>381</v>
      </c>
      <c r="F516" s="160">
        <v>108106229</v>
      </c>
      <c r="G516" s="215">
        <v>-6136.18</v>
      </c>
      <c r="H516" s="214">
        <v>43468</v>
      </c>
      <c r="I516" s="160" t="s">
        <v>414</v>
      </c>
      <c r="J516" s="160" t="s">
        <v>9054</v>
      </c>
      <c r="K516" s="160">
        <f t="shared" si="8"/>
        <v>1</v>
      </c>
      <c r="L516" s="160" t="s">
        <v>101</v>
      </c>
      <c r="M516" s="211">
        <f>VLOOKUP(J516,'Depr Rates'!A:G,7,FALSE)</f>
        <v>3.1399999999999997E-2</v>
      </c>
    </row>
    <row r="517" spans="1:13" x14ac:dyDescent="0.25">
      <c r="A517" s="212" t="s">
        <v>102</v>
      </c>
      <c r="B517" s="213">
        <v>10100501</v>
      </c>
      <c r="C517" s="212">
        <v>108</v>
      </c>
      <c r="D517" s="214">
        <v>43466</v>
      </c>
      <c r="E517" s="160" t="s">
        <v>381</v>
      </c>
      <c r="F517" s="160">
        <v>108106229</v>
      </c>
      <c r="G517" s="160">
        <v>-323.45</v>
      </c>
      <c r="H517" s="214">
        <v>43468</v>
      </c>
      <c r="I517" s="160" t="s">
        <v>414</v>
      </c>
      <c r="J517" s="160" t="s">
        <v>9054</v>
      </c>
      <c r="K517" s="160">
        <f t="shared" si="8"/>
        <v>1</v>
      </c>
      <c r="L517" s="160" t="s">
        <v>101</v>
      </c>
      <c r="M517" s="211">
        <f>VLOOKUP(J517,'Depr Rates'!A:G,7,FALSE)</f>
        <v>3.1399999999999997E-2</v>
      </c>
    </row>
    <row r="518" spans="1:13" x14ac:dyDescent="0.25">
      <c r="A518" s="212" t="s">
        <v>102</v>
      </c>
      <c r="B518" s="213">
        <v>10100501</v>
      </c>
      <c r="C518" s="212">
        <v>108</v>
      </c>
      <c r="D518" s="214">
        <v>43466</v>
      </c>
      <c r="E518" s="160" t="s">
        <v>381</v>
      </c>
      <c r="F518" s="160">
        <v>108106229</v>
      </c>
      <c r="G518" s="215">
        <v>-4598.87</v>
      </c>
      <c r="H518" s="214">
        <v>43468</v>
      </c>
      <c r="I518" s="160" t="s">
        <v>414</v>
      </c>
      <c r="J518" s="160" t="s">
        <v>9054</v>
      </c>
      <c r="K518" s="160">
        <f t="shared" si="8"/>
        <v>1</v>
      </c>
      <c r="L518" s="160" t="s">
        <v>101</v>
      </c>
      <c r="M518" s="211">
        <f>VLOOKUP(J518,'Depr Rates'!A:G,7,FALSE)</f>
        <v>3.1399999999999997E-2</v>
      </c>
    </row>
    <row r="519" spans="1:13" x14ac:dyDescent="0.25">
      <c r="A519" s="212" t="s">
        <v>102</v>
      </c>
      <c r="B519" s="213">
        <v>10100501</v>
      </c>
      <c r="C519" s="212">
        <v>108</v>
      </c>
      <c r="D519" s="214">
        <v>43466</v>
      </c>
      <c r="E519" s="160" t="s">
        <v>381</v>
      </c>
      <c r="F519" s="160">
        <v>108106229</v>
      </c>
      <c r="G519" s="215">
        <v>-2734.09</v>
      </c>
      <c r="H519" s="214">
        <v>43468</v>
      </c>
      <c r="I519" s="160" t="s">
        <v>414</v>
      </c>
      <c r="J519" s="160" t="s">
        <v>9054</v>
      </c>
      <c r="K519" s="160">
        <f t="shared" si="8"/>
        <v>1</v>
      </c>
      <c r="L519" s="160" t="s">
        <v>101</v>
      </c>
      <c r="M519" s="211">
        <f>VLOOKUP(J519,'Depr Rates'!A:G,7,FALSE)</f>
        <v>3.1399999999999997E-2</v>
      </c>
    </row>
    <row r="520" spans="1:13" x14ac:dyDescent="0.25">
      <c r="A520" s="212" t="s">
        <v>102</v>
      </c>
      <c r="B520" s="213">
        <v>10100501</v>
      </c>
      <c r="C520" s="212">
        <v>108</v>
      </c>
      <c r="D520" s="214">
        <v>43466</v>
      </c>
      <c r="E520" s="160" t="s">
        <v>383</v>
      </c>
      <c r="F520" s="160">
        <v>108106229</v>
      </c>
      <c r="G520" s="160">
        <v>0</v>
      </c>
      <c r="H520" s="214">
        <v>43468</v>
      </c>
      <c r="I520" s="160" t="s">
        <v>414</v>
      </c>
      <c r="J520" s="160" t="s">
        <v>9054</v>
      </c>
      <c r="K520" s="160">
        <f t="shared" si="8"/>
        <v>1</v>
      </c>
      <c r="L520" s="160" t="s">
        <v>101</v>
      </c>
      <c r="M520" s="211">
        <f>VLOOKUP(J520,'Depr Rates'!A:G,7,FALSE)</f>
        <v>3.1399999999999997E-2</v>
      </c>
    </row>
    <row r="521" spans="1:13" x14ac:dyDescent="0.25">
      <c r="A521" s="212" t="s">
        <v>102</v>
      </c>
      <c r="B521" s="213">
        <v>10100501</v>
      </c>
      <c r="C521" s="212">
        <v>108</v>
      </c>
      <c r="D521" s="214">
        <v>43466</v>
      </c>
      <c r="E521" s="160" t="s">
        <v>383</v>
      </c>
      <c r="F521" s="160">
        <v>108106229</v>
      </c>
      <c r="G521" s="160">
        <v>0</v>
      </c>
      <c r="H521" s="214">
        <v>43468</v>
      </c>
      <c r="I521" s="160" t="s">
        <v>414</v>
      </c>
      <c r="J521" s="160" t="s">
        <v>9054</v>
      </c>
      <c r="K521" s="160">
        <f t="shared" si="8"/>
        <v>1</v>
      </c>
      <c r="L521" s="160" t="s">
        <v>101</v>
      </c>
      <c r="M521" s="211">
        <f>VLOOKUP(J521,'Depr Rates'!A:G,7,FALSE)</f>
        <v>3.1399999999999997E-2</v>
      </c>
    </row>
    <row r="522" spans="1:13" x14ac:dyDescent="0.25">
      <c r="A522" s="212" t="s">
        <v>102</v>
      </c>
      <c r="B522" s="213">
        <v>10100501</v>
      </c>
      <c r="C522" s="212">
        <v>108</v>
      </c>
      <c r="D522" s="214">
        <v>43466</v>
      </c>
      <c r="E522" s="160" t="s">
        <v>383</v>
      </c>
      <c r="F522" s="160">
        <v>108106229</v>
      </c>
      <c r="G522" s="160">
        <v>0</v>
      </c>
      <c r="H522" s="214">
        <v>43468</v>
      </c>
      <c r="I522" s="160" t="s">
        <v>414</v>
      </c>
      <c r="J522" s="160" t="s">
        <v>9054</v>
      </c>
      <c r="K522" s="160">
        <f t="shared" si="8"/>
        <v>1</v>
      </c>
      <c r="L522" s="160" t="s">
        <v>101</v>
      </c>
      <c r="M522" s="211">
        <f>VLOOKUP(J522,'Depr Rates'!A:G,7,FALSE)</f>
        <v>3.1399999999999997E-2</v>
      </c>
    </row>
    <row r="523" spans="1:13" x14ac:dyDescent="0.25">
      <c r="A523" s="212" t="s">
        <v>102</v>
      </c>
      <c r="B523" s="213">
        <v>10100501</v>
      </c>
      <c r="C523" s="212">
        <v>108</v>
      </c>
      <c r="D523" s="214">
        <v>43466</v>
      </c>
      <c r="E523" s="160" t="s">
        <v>383</v>
      </c>
      <c r="F523" s="160">
        <v>108106229</v>
      </c>
      <c r="G523" s="160">
        <v>0</v>
      </c>
      <c r="H523" s="214">
        <v>43468</v>
      </c>
      <c r="I523" s="160" t="s">
        <v>414</v>
      </c>
      <c r="J523" s="160" t="s">
        <v>9054</v>
      </c>
      <c r="K523" s="160">
        <f t="shared" si="8"/>
        <v>1</v>
      </c>
      <c r="L523" s="160" t="s">
        <v>101</v>
      </c>
      <c r="M523" s="211">
        <f>VLOOKUP(J523,'Depr Rates'!A:G,7,FALSE)</f>
        <v>3.1399999999999997E-2</v>
      </c>
    </row>
    <row r="524" spans="1:13" x14ac:dyDescent="0.25">
      <c r="A524" s="212" t="s">
        <v>102</v>
      </c>
      <c r="B524" s="213">
        <v>10100501</v>
      </c>
      <c r="C524" s="212">
        <v>108</v>
      </c>
      <c r="D524" s="214">
        <v>43497</v>
      </c>
      <c r="E524" s="160" t="s">
        <v>383</v>
      </c>
      <c r="F524" s="160">
        <v>108106229</v>
      </c>
      <c r="G524" s="160">
        <v>0</v>
      </c>
      <c r="H524" s="214">
        <v>43468</v>
      </c>
      <c r="I524" s="160" t="s">
        <v>384</v>
      </c>
      <c r="J524" s="160" t="s">
        <v>9054</v>
      </c>
      <c r="K524" s="160">
        <f t="shared" si="8"/>
        <v>1</v>
      </c>
      <c r="L524" s="160" t="s">
        <v>101</v>
      </c>
      <c r="M524" s="211">
        <f>VLOOKUP(J524,'Depr Rates'!A:G,7,FALSE)</f>
        <v>3.1399999999999997E-2</v>
      </c>
    </row>
    <row r="525" spans="1:13" x14ac:dyDescent="0.25">
      <c r="A525" s="212" t="s">
        <v>102</v>
      </c>
      <c r="B525" s="213">
        <v>10100501</v>
      </c>
      <c r="C525" s="212">
        <v>108</v>
      </c>
      <c r="D525" s="214">
        <v>43497</v>
      </c>
      <c r="E525" s="160" t="s">
        <v>383</v>
      </c>
      <c r="F525" s="160">
        <v>108106229</v>
      </c>
      <c r="G525" s="160">
        <v>0</v>
      </c>
      <c r="H525" s="214">
        <v>43468</v>
      </c>
      <c r="I525" s="160" t="s">
        <v>384</v>
      </c>
      <c r="J525" s="160" t="s">
        <v>9054</v>
      </c>
      <c r="K525" s="160">
        <f t="shared" si="8"/>
        <v>1</v>
      </c>
      <c r="L525" s="160" t="s">
        <v>101</v>
      </c>
      <c r="M525" s="211">
        <f>VLOOKUP(J525,'Depr Rates'!A:G,7,FALSE)</f>
        <v>3.1399999999999997E-2</v>
      </c>
    </row>
    <row r="526" spans="1:13" x14ac:dyDescent="0.25">
      <c r="A526" s="212" t="s">
        <v>102</v>
      </c>
      <c r="B526" s="213">
        <v>10100501</v>
      </c>
      <c r="C526" s="212">
        <v>108</v>
      </c>
      <c r="D526" s="214">
        <v>43497</v>
      </c>
      <c r="E526" s="160" t="s">
        <v>383</v>
      </c>
      <c r="F526" s="160">
        <v>108106229</v>
      </c>
      <c r="G526" s="160">
        <v>0</v>
      </c>
      <c r="H526" s="214">
        <v>43468</v>
      </c>
      <c r="I526" s="160" t="s">
        <v>384</v>
      </c>
      <c r="J526" s="160" t="s">
        <v>9054</v>
      </c>
      <c r="K526" s="160">
        <f t="shared" si="8"/>
        <v>1</v>
      </c>
      <c r="L526" s="160" t="s">
        <v>101</v>
      </c>
      <c r="M526" s="211">
        <f>VLOOKUP(J526,'Depr Rates'!A:G,7,FALSE)</f>
        <v>3.1399999999999997E-2</v>
      </c>
    </row>
    <row r="527" spans="1:13" x14ac:dyDescent="0.25">
      <c r="A527" s="212" t="s">
        <v>102</v>
      </c>
      <c r="B527" s="213">
        <v>10100501</v>
      </c>
      <c r="C527" s="212">
        <v>108</v>
      </c>
      <c r="D527" s="214">
        <v>43497</v>
      </c>
      <c r="E527" s="160" t="s">
        <v>383</v>
      </c>
      <c r="F527" s="160">
        <v>108106229</v>
      </c>
      <c r="G527" s="160">
        <v>0</v>
      </c>
      <c r="H527" s="214">
        <v>43468</v>
      </c>
      <c r="I527" s="160" t="s">
        <v>384</v>
      </c>
      <c r="J527" s="160" t="s">
        <v>9054</v>
      </c>
      <c r="K527" s="160">
        <f t="shared" si="8"/>
        <v>1</v>
      </c>
      <c r="L527" s="160" t="s">
        <v>101</v>
      </c>
      <c r="M527" s="211">
        <f>VLOOKUP(J527,'Depr Rates'!A:G,7,FALSE)</f>
        <v>3.1399999999999997E-2</v>
      </c>
    </row>
    <row r="528" spans="1:13" x14ac:dyDescent="0.25">
      <c r="A528" s="212" t="s">
        <v>102</v>
      </c>
      <c r="B528" s="213">
        <v>10100501</v>
      </c>
      <c r="C528" s="212">
        <v>108</v>
      </c>
      <c r="D528" s="214">
        <v>43497</v>
      </c>
      <c r="E528" s="160" t="s">
        <v>383</v>
      </c>
      <c r="F528" s="160">
        <v>108106229</v>
      </c>
      <c r="G528" s="160">
        <v>0</v>
      </c>
      <c r="H528" s="214">
        <v>43468</v>
      </c>
      <c r="I528" s="160" t="s">
        <v>384</v>
      </c>
      <c r="J528" s="160" t="s">
        <v>9054</v>
      </c>
      <c r="K528" s="160">
        <f t="shared" si="8"/>
        <v>1</v>
      </c>
      <c r="L528" s="160" t="s">
        <v>101</v>
      </c>
      <c r="M528" s="211">
        <f>VLOOKUP(J528,'Depr Rates'!A:G,7,FALSE)</f>
        <v>3.1399999999999997E-2</v>
      </c>
    </row>
    <row r="529" spans="1:13" x14ac:dyDescent="0.25">
      <c r="A529" s="212" t="s">
        <v>102</v>
      </c>
      <c r="B529" s="213">
        <v>10100501</v>
      </c>
      <c r="C529" s="212">
        <v>108</v>
      </c>
      <c r="D529" s="214">
        <v>43497</v>
      </c>
      <c r="E529" s="160" t="s">
        <v>383</v>
      </c>
      <c r="F529" s="160">
        <v>108106229</v>
      </c>
      <c r="G529" s="160">
        <v>0</v>
      </c>
      <c r="H529" s="214">
        <v>43468</v>
      </c>
      <c r="I529" s="160" t="s">
        <v>384</v>
      </c>
      <c r="J529" s="160" t="s">
        <v>9054</v>
      </c>
      <c r="K529" s="160">
        <f t="shared" si="8"/>
        <v>1</v>
      </c>
      <c r="L529" s="160" t="s">
        <v>101</v>
      </c>
      <c r="M529" s="211">
        <f>VLOOKUP(J529,'Depr Rates'!A:G,7,FALSE)</f>
        <v>3.1399999999999997E-2</v>
      </c>
    </row>
    <row r="530" spans="1:13" x14ac:dyDescent="0.25">
      <c r="A530" s="212" t="s">
        <v>102</v>
      </c>
      <c r="B530" s="213">
        <v>10100501</v>
      </c>
      <c r="C530" s="212">
        <v>108</v>
      </c>
      <c r="D530" s="214">
        <v>43497</v>
      </c>
      <c r="E530" s="160" t="s">
        <v>383</v>
      </c>
      <c r="F530" s="160">
        <v>108106229</v>
      </c>
      <c r="G530" s="160">
        <v>0</v>
      </c>
      <c r="H530" s="214">
        <v>43468</v>
      </c>
      <c r="I530" s="160" t="s">
        <v>384</v>
      </c>
      <c r="J530" s="160" t="s">
        <v>9054</v>
      </c>
      <c r="K530" s="160">
        <f t="shared" si="8"/>
        <v>1</v>
      </c>
      <c r="L530" s="160" t="s">
        <v>101</v>
      </c>
      <c r="M530" s="211">
        <f>VLOOKUP(J530,'Depr Rates'!A:G,7,FALSE)</f>
        <v>3.1399999999999997E-2</v>
      </c>
    </row>
    <row r="531" spans="1:13" x14ac:dyDescent="0.25">
      <c r="A531" s="212" t="s">
        <v>102</v>
      </c>
      <c r="B531" s="213">
        <v>10100501</v>
      </c>
      <c r="C531" s="212">
        <v>108</v>
      </c>
      <c r="D531" s="214">
        <v>43497</v>
      </c>
      <c r="E531" s="160" t="s">
        <v>383</v>
      </c>
      <c r="F531" s="160">
        <v>108106229</v>
      </c>
      <c r="G531" s="160">
        <v>0</v>
      </c>
      <c r="H531" s="214">
        <v>43468</v>
      </c>
      <c r="I531" s="160" t="s">
        <v>384</v>
      </c>
      <c r="J531" s="160" t="s">
        <v>9054</v>
      </c>
      <c r="K531" s="160">
        <f t="shared" si="8"/>
        <v>1</v>
      </c>
      <c r="L531" s="160" t="s">
        <v>101</v>
      </c>
      <c r="M531" s="211">
        <f>VLOOKUP(J531,'Depr Rates'!A:G,7,FALSE)</f>
        <v>3.1399999999999997E-2</v>
      </c>
    </row>
    <row r="532" spans="1:13" x14ac:dyDescent="0.25">
      <c r="A532" s="212" t="s">
        <v>102</v>
      </c>
      <c r="B532" s="213">
        <v>10100501</v>
      </c>
      <c r="C532" s="212">
        <v>108</v>
      </c>
      <c r="D532" s="214">
        <v>43466</v>
      </c>
      <c r="E532" s="160" t="s">
        <v>381</v>
      </c>
      <c r="F532" s="160">
        <v>108106436</v>
      </c>
      <c r="G532" s="215">
        <v>-1438.33</v>
      </c>
      <c r="H532" s="214">
        <v>43486</v>
      </c>
      <c r="I532" s="160" t="s">
        <v>453</v>
      </c>
      <c r="J532" s="160" t="s">
        <v>9054</v>
      </c>
      <c r="K532" s="160">
        <f t="shared" si="8"/>
        <v>1</v>
      </c>
      <c r="L532" s="160" t="s">
        <v>101</v>
      </c>
      <c r="M532" s="211">
        <f>VLOOKUP(J532,'Depr Rates'!A:G,7,FALSE)</f>
        <v>3.1399999999999997E-2</v>
      </c>
    </row>
    <row r="533" spans="1:13" x14ac:dyDescent="0.25">
      <c r="A533" s="212" t="s">
        <v>102</v>
      </c>
      <c r="B533" s="213">
        <v>10100501</v>
      </c>
      <c r="C533" s="212">
        <v>108</v>
      </c>
      <c r="D533" s="214">
        <v>43466</v>
      </c>
      <c r="E533" s="160" t="s">
        <v>383</v>
      </c>
      <c r="F533" s="160">
        <v>108106436</v>
      </c>
      <c r="G533" s="160">
        <v>0</v>
      </c>
      <c r="H533" s="214">
        <v>43486</v>
      </c>
      <c r="I533" s="160" t="s">
        <v>453</v>
      </c>
      <c r="J533" s="160" t="s">
        <v>9054</v>
      </c>
      <c r="K533" s="160">
        <f t="shared" si="8"/>
        <v>1</v>
      </c>
      <c r="L533" s="160" t="s">
        <v>101</v>
      </c>
      <c r="M533" s="211">
        <f>VLOOKUP(J533,'Depr Rates'!A:G,7,FALSE)</f>
        <v>3.1399999999999997E-2</v>
      </c>
    </row>
    <row r="534" spans="1:13" x14ac:dyDescent="0.25">
      <c r="A534" s="212" t="s">
        <v>102</v>
      </c>
      <c r="B534" s="213">
        <v>10100501</v>
      </c>
      <c r="C534" s="212">
        <v>108</v>
      </c>
      <c r="D534" s="214">
        <v>43466</v>
      </c>
      <c r="E534" s="160" t="s">
        <v>381</v>
      </c>
      <c r="F534" s="160">
        <v>108106436</v>
      </c>
      <c r="G534" s="160">
        <v>-474.75</v>
      </c>
      <c r="H534" s="214">
        <v>43486</v>
      </c>
      <c r="I534" s="160" t="s">
        <v>453</v>
      </c>
      <c r="J534" s="160" t="s">
        <v>376</v>
      </c>
      <c r="K534" s="160">
        <f t="shared" si="8"/>
        <v>1</v>
      </c>
      <c r="L534" s="160" t="s">
        <v>101</v>
      </c>
      <c r="M534" s="211">
        <f>VLOOKUP(J534,'Depr Rates'!A:G,7,FALSE)</f>
        <v>3.9300000000000002E-2</v>
      </c>
    </row>
    <row r="535" spans="1:13" x14ac:dyDescent="0.25">
      <c r="A535" s="212" t="s">
        <v>102</v>
      </c>
      <c r="B535" s="213">
        <v>10100501</v>
      </c>
      <c r="C535" s="212">
        <v>108</v>
      </c>
      <c r="D535" s="214">
        <v>43466</v>
      </c>
      <c r="E535" s="160" t="s">
        <v>383</v>
      </c>
      <c r="F535" s="160">
        <v>108106436</v>
      </c>
      <c r="G535" s="160">
        <v>0</v>
      </c>
      <c r="H535" s="214">
        <v>43486</v>
      </c>
      <c r="I535" s="160" t="s">
        <v>453</v>
      </c>
      <c r="J535" s="160" t="s">
        <v>376</v>
      </c>
      <c r="K535" s="160">
        <f t="shared" si="8"/>
        <v>1</v>
      </c>
      <c r="L535" s="160" t="s">
        <v>101</v>
      </c>
      <c r="M535" s="211">
        <f>VLOOKUP(J535,'Depr Rates'!A:G,7,FALSE)</f>
        <v>3.9300000000000002E-2</v>
      </c>
    </row>
    <row r="536" spans="1:13" x14ac:dyDescent="0.25">
      <c r="A536" s="212" t="s">
        <v>102</v>
      </c>
      <c r="B536" s="213">
        <v>10100501</v>
      </c>
      <c r="C536" s="212">
        <v>108</v>
      </c>
      <c r="D536" s="214">
        <v>43466</v>
      </c>
      <c r="E536" s="160" t="s">
        <v>383</v>
      </c>
      <c r="F536" s="160">
        <v>108106436</v>
      </c>
      <c r="G536" s="160">
        <v>0</v>
      </c>
      <c r="H536" s="214">
        <v>43486</v>
      </c>
      <c r="I536" s="160" t="s">
        <v>384</v>
      </c>
      <c r="J536" s="160" t="s">
        <v>9054</v>
      </c>
      <c r="K536" s="160">
        <f t="shared" si="8"/>
        <v>1</v>
      </c>
      <c r="L536" s="160" t="s">
        <v>101</v>
      </c>
      <c r="M536" s="211">
        <f>VLOOKUP(J536,'Depr Rates'!A:G,7,FALSE)</f>
        <v>3.1399999999999997E-2</v>
      </c>
    </row>
    <row r="537" spans="1:13" x14ac:dyDescent="0.25">
      <c r="A537" s="212" t="s">
        <v>102</v>
      </c>
      <c r="B537" s="213">
        <v>10100501</v>
      </c>
      <c r="C537" s="212">
        <v>108</v>
      </c>
      <c r="D537" s="214">
        <v>43466</v>
      </c>
      <c r="E537" s="160" t="s">
        <v>383</v>
      </c>
      <c r="F537" s="160">
        <v>108106436</v>
      </c>
      <c r="G537" s="160">
        <v>0</v>
      </c>
      <c r="H537" s="214">
        <v>43486</v>
      </c>
      <c r="I537" s="160" t="s">
        <v>384</v>
      </c>
      <c r="J537" s="160" t="s">
        <v>376</v>
      </c>
      <c r="K537" s="160">
        <f t="shared" si="8"/>
        <v>1</v>
      </c>
      <c r="L537" s="160" t="s">
        <v>101</v>
      </c>
      <c r="M537" s="211">
        <f>VLOOKUP(J537,'Depr Rates'!A:G,7,FALSE)</f>
        <v>3.9300000000000002E-2</v>
      </c>
    </row>
    <row r="538" spans="1:13" x14ac:dyDescent="0.25">
      <c r="A538" s="212" t="s">
        <v>102</v>
      </c>
      <c r="B538" s="213">
        <v>10100501</v>
      </c>
      <c r="C538" s="212">
        <v>108</v>
      </c>
      <c r="D538" s="214">
        <v>43497</v>
      </c>
      <c r="E538" s="160" t="s">
        <v>383</v>
      </c>
      <c r="F538" s="160">
        <v>108106436</v>
      </c>
      <c r="G538" s="160">
        <v>0</v>
      </c>
      <c r="H538" s="214">
        <v>43486</v>
      </c>
      <c r="I538" s="160" t="s">
        <v>384</v>
      </c>
      <c r="J538" s="160" t="s">
        <v>9054</v>
      </c>
      <c r="K538" s="160">
        <f t="shared" si="8"/>
        <v>1</v>
      </c>
      <c r="L538" s="160" t="s">
        <v>101</v>
      </c>
      <c r="M538" s="211">
        <f>VLOOKUP(J538,'Depr Rates'!A:G,7,FALSE)</f>
        <v>3.1399999999999997E-2</v>
      </c>
    </row>
    <row r="539" spans="1:13" x14ac:dyDescent="0.25">
      <c r="A539" s="212" t="s">
        <v>102</v>
      </c>
      <c r="B539" s="213">
        <v>10100501</v>
      </c>
      <c r="C539" s="212">
        <v>108</v>
      </c>
      <c r="D539" s="214">
        <v>43497</v>
      </c>
      <c r="E539" s="160" t="s">
        <v>383</v>
      </c>
      <c r="F539" s="160">
        <v>108106436</v>
      </c>
      <c r="G539" s="160">
        <v>0</v>
      </c>
      <c r="H539" s="214">
        <v>43486</v>
      </c>
      <c r="I539" s="160" t="s">
        <v>384</v>
      </c>
      <c r="J539" s="160" t="s">
        <v>376</v>
      </c>
      <c r="K539" s="160">
        <f t="shared" si="8"/>
        <v>1</v>
      </c>
      <c r="L539" s="160" t="s">
        <v>101</v>
      </c>
      <c r="M539" s="211">
        <f>VLOOKUP(J539,'Depr Rates'!A:G,7,FALSE)</f>
        <v>3.9300000000000002E-2</v>
      </c>
    </row>
    <row r="540" spans="1:13" x14ac:dyDescent="0.25">
      <c r="A540" s="212" t="s">
        <v>102</v>
      </c>
      <c r="B540" s="213">
        <v>10100501</v>
      </c>
      <c r="C540" s="212">
        <v>108</v>
      </c>
      <c r="D540" s="214">
        <v>43497</v>
      </c>
      <c r="E540" s="160" t="s">
        <v>383</v>
      </c>
      <c r="F540" s="160">
        <v>108106436</v>
      </c>
      <c r="G540" s="160">
        <v>0</v>
      </c>
      <c r="H540" s="214">
        <v>43486</v>
      </c>
      <c r="I540" s="160" t="s">
        <v>384</v>
      </c>
      <c r="J540" s="160" t="s">
        <v>9054</v>
      </c>
      <c r="K540" s="160">
        <f t="shared" si="8"/>
        <v>1</v>
      </c>
      <c r="L540" s="160" t="s">
        <v>101</v>
      </c>
      <c r="M540" s="211">
        <f>VLOOKUP(J540,'Depr Rates'!A:G,7,FALSE)</f>
        <v>3.1399999999999997E-2</v>
      </c>
    </row>
    <row r="541" spans="1:13" x14ac:dyDescent="0.25">
      <c r="A541" s="212" t="s">
        <v>102</v>
      </c>
      <c r="B541" s="213">
        <v>10100501</v>
      </c>
      <c r="C541" s="212">
        <v>108</v>
      </c>
      <c r="D541" s="214">
        <v>43497</v>
      </c>
      <c r="E541" s="160" t="s">
        <v>383</v>
      </c>
      <c r="F541" s="160">
        <v>108106436</v>
      </c>
      <c r="G541" s="160">
        <v>0</v>
      </c>
      <c r="H541" s="214">
        <v>43486</v>
      </c>
      <c r="I541" s="160" t="s">
        <v>384</v>
      </c>
      <c r="J541" s="160" t="s">
        <v>376</v>
      </c>
      <c r="K541" s="160">
        <f t="shared" si="8"/>
        <v>1</v>
      </c>
      <c r="L541" s="160" t="s">
        <v>101</v>
      </c>
      <c r="M541" s="211">
        <f>VLOOKUP(J541,'Depr Rates'!A:G,7,FALSE)</f>
        <v>3.9300000000000002E-2</v>
      </c>
    </row>
    <row r="542" spans="1:13" x14ac:dyDescent="0.25">
      <c r="A542" s="212" t="s">
        <v>102</v>
      </c>
      <c r="B542" s="213">
        <v>10100501</v>
      </c>
      <c r="C542" s="212">
        <v>108</v>
      </c>
      <c r="D542" s="214">
        <v>43525</v>
      </c>
      <c r="E542" s="160" t="s">
        <v>383</v>
      </c>
      <c r="F542" s="160">
        <v>108106436</v>
      </c>
      <c r="G542" s="160">
        <v>0</v>
      </c>
      <c r="H542" s="214">
        <v>43486</v>
      </c>
      <c r="I542" s="160" t="s">
        <v>384</v>
      </c>
      <c r="J542" s="160" t="s">
        <v>9054</v>
      </c>
      <c r="K542" s="160">
        <f t="shared" si="8"/>
        <v>1</v>
      </c>
      <c r="L542" s="160" t="s">
        <v>101</v>
      </c>
      <c r="M542" s="211">
        <f>VLOOKUP(J542,'Depr Rates'!A:G,7,FALSE)</f>
        <v>3.1399999999999997E-2</v>
      </c>
    </row>
    <row r="543" spans="1:13" x14ac:dyDescent="0.25">
      <c r="A543" s="212" t="s">
        <v>102</v>
      </c>
      <c r="B543" s="213">
        <v>10100501</v>
      </c>
      <c r="C543" s="212">
        <v>108</v>
      </c>
      <c r="D543" s="214">
        <v>43525</v>
      </c>
      <c r="E543" s="160" t="s">
        <v>383</v>
      </c>
      <c r="F543" s="160">
        <v>108106436</v>
      </c>
      <c r="G543" s="160">
        <v>0</v>
      </c>
      <c r="H543" s="214">
        <v>43486</v>
      </c>
      <c r="I543" s="160" t="s">
        <v>384</v>
      </c>
      <c r="J543" s="160" t="s">
        <v>376</v>
      </c>
      <c r="K543" s="160">
        <f t="shared" si="8"/>
        <v>1</v>
      </c>
      <c r="L543" s="160" t="s">
        <v>101</v>
      </c>
      <c r="M543" s="211">
        <f>VLOOKUP(J543,'Depr Rates'!A:G,7,FALSE)</f>
        <v>3.9300000000000002E-2</v>
      </c>
    </row>
    <row r="544" spans="1:13" x14ac:dyDescent="0.25">
      <c r="A544" s="212" t="s">
        <v>102</v>
      </c>
      <c r="B544" s="213">
        <v>10100501</v>
      </c>
      <c r="C544" s="212">
        <v>108</v>
      </c>
      <c r="D544" s="214">
        <v>43525</v>
      </c>
      <c r="E544" s="160" t="s">
        <v>383</v>
      </c>
      <c r="F544" s="160">
        <v>108106436</v>
      </c>
      <c r="G544" s="160">
        <v>0</v>
      </c>
      <c r="H544" s="214">
        <v>43486</v>
      </c>
      <c r="I544" s="160" t="s">
        <v>384</v>
      </c>
      <c r="J544" s="160" t="s">
        <v>9054</v>
      </c>
      <c r="K544" s="160">
        <f t="shared" si="8"/>
        <v>1</v>
      </c>
      <c r="L544" s="160" t="s">
        <v>101</v>
      </c>
      <c r="M544" s="211">
        <f>VLOOKUP(J544,'Depr Rates'!A:G,7,FALSE)</f>
        <v>3.1399999999999997E-2</v>
      </c>
    </row>
    <row r="545" spans="1:13" x14ac:dyDescent="0.25">
      <c r="A545" s="212" t="s">
        <v>102</v>
      </c>
      <c r="B545" s="213">
        <v>10100501</v>
      </c>
      <c r="C545" s="212">
        <v>108</v>
      </c>
      <c r="D545" s="214">
        <v>43525</v>
      </c>
      <c r="E545" s="160" t="s">
        <v>383</v>
      </c>
      <c r="F545" s="160">
        <v>108106436</v>
      </c>
      <c r="G545" s="160">
        <v>0</v>
      </c>
      <c r="H545" s="214">
        <v>43486</v>
      </c>
      <c r="I545" s="160" t="s">
        <v>384</v>
      </c>
      <c r="J545" s="160" t="s">
        <v>376</v>
      </c>
      <c r="K545" s="160">
        <f t="shared" si="8"/>
        <v>1</v>
      </c>
      <c r="L545" s="160" t="s">
        <v>101</v>
      </c>
      <c r="M545" s="211">
        <f>VLOOKUP(J545,'Depr Rates'!A:G,7,FALSE)</f>
        <v>3.9300000000000002E-2</v>
      </c>
    </row>
    <row r="546" spans="1:13" x14ac:dyDescent="0.25">
      <c r="A546" s="212" t="s">
        <v>102</v>
      </c>
      <c r="B546" s="213">
        <v>10100501</v>
      </c>
      <c r="C546" s="212">
        <v>108</v>
      </c>
      <c r="D546" s="214">
        <v>43525</v>
      </c>
      <c r="E546" s="160" t="s">
        <v>383</v>
      </c>
      <c r="F546" s="160">
        <v>108106436</v>
      </c>
      <c r="G546" s="160">
        <v>0</v>
      </c>
      <c r="H546" s="214">
        <v>43486</v>
      </c>
      <c r="I546" s="160" t="s">
        <v>384</v>
      </c>
      <c r="J546" s="160" t="s">
        <v>9054</v>
      </c>
      <c r="K546" s="160">
        <f t="shared" si="8"/>
        <v>1</v>
      </c>
      <c r="L546" s="160" t="s">
        <v>101</v>
      </c>
      <c r="M546" s="211">
        <f>VLOOKUP(J546,'Depr Rates'!A:G,7,FALSE)</f>
        <v>3.1399999999999997E-2</v>
      </c>
    </row>
    <row r="547" spans="1:13" x14ac:dyDescent="0.25">
      <c r="A547" s="212" t="s">
        <v>102</v>
      </c>
      <c r="B547" s="213">
        <v>10100501</v>
      </c>
      <c r="C547" s="212">
        <v>108</v>
      </c>
      <c r="D547" s="214">
        <v>43525</v>
      </c>
      <c r="E547" s="160" t="s">
        <v>383</v>
      </c>
      <c r="F547" s="160">
        <v>108106436</v>
      </c>
      <c r="G547" s="160">
        <v>0</v>
      </c>
      <c r="H547" s="214">
        <v>43486</v>
      </c>
      <c r="I547" s="160" t="s">
        <v>384</v>
      </c>
      <c r="J547" s="160" t="s">
        <v>376</v>
      </c>
      <c r="K547" s="160">
        <f t="shared" si="8"/>
        <v>1</v>
      </c>
      <c r="L547" s="160" t="s">
        <v>101</v>
      </c>
      <c r="M547" s="211">
        <f>VLOOKUP(J547,'Depr Rates'!A:G,7,FALSE)</f>
        <v>3.9300000000000002E-2</v>
      </c>
    </row>
    <row r="548" spans="1:13" x14ac:dyDescent="0.25">
      <c r="A548" s="212" t="s">
        <v>102</v>
      </c>
      <c r="B548" s="213">
        <v>10100501</v>
      </c>
      <c r="C548" s="212">
        <v>108</v>
      </c>
      <c r="D548" s="214">
        <v>43466</v>
      </c>
      <c r="E548" s="160" t="s">
        <v>381</v>
      </c>
      <c r="F548" s="160">
        <v>108106663</v>
      </c>
      <c r="G548" s="215">
        <v>-1578.7</v>
      </c>
      <c r="H548" s="214">
        <v>43484</v>
      </c>
      <c r="I548" s="160" t="s">
        <v>454</v>
      </c>
      <c r="J548" s="160" t="s">
        <v>9054</v>
      </c>
      <c r="K548" s="160">
        <f t="shared" si="8"/>
        <v>1</v>
      </c>
      <c r="L548" s="160" t="s">
        <v>101</v>
      </c>
      <c r="M548" s="211">
        <f>VLOOKUP(J548,'Depr Rates'!A:G,7,FALSE)</f>
        <v>3.1399999999999997E-2</v>
      </c>
    </row>
    <row r="549" spans="1:13" x14ac:dyDescent="0.25">
      <c r="A549" s="212" t="s">
        <v>102</v>
      </c>
      <c r="B549" s="213">
        <v>10100501</v>
      </c>
      <c r="C549" s="212">
        <v>108</v>
      </c>
      <c r="D549" s="214">
        <v>43466</v>
      </c>
      <c r="E549" s="160" t="s">
        <v>381</v>
      </c>
      <c r="F549" s="160">
        <v>108106663</v>
      </c>
      <c r="G549" s="215">
        <v>-1393.31</v>
      </c>
      <c r="H549" s="214">
        <v>43484</v>
      </c>
      <c r="I549" s="160" t="s">
        <v>454</v>
      </c>
      <c r="J549" s="160" t="s">
        <v>9054</v>
      </c>
      <c r="K549" s="160">
        <f t="shared" si="8"/>
        <v>1</v>
      </c>
      <c r="L549" s="160" t="s">
        <v>101</v>
      </c>
      <c r="M549" s="211">
        <f>VLOOKUP(J549,'Depr Rates'!A:G,7,FALSE)</f>
        <v>3.1399999999999997E-2</v>
      </c>
    </row>
    <row r="550" spans="1:13" x14ac:dyDescent="0.25">
      <c r="A550" s="212" t="s">
        <v>102</v>
      </c>
      <c r="B550" s="213">
        <v>10100501</v>
      </c>
      <c r="C550" s="212">
        <v>108</v>
      </c>
      <c r="D550" s="214">
        <v>43466</v>
      </c>
      <c r="E550" s="160" t="s">
        <v>381</v>
      </c>
      <c r="F550" s="160">
        <v>108106663</v>
      </c>
      <c r="G550" s="160">
        <v>-500.88</v>
      </c>
      <c r="H550" s="214">
        <v>43484</v>
      </c>
      <c r="I550" s="160" t="s">
        <v>454</v>
      </c>
      <c r="J550" s="160" t="s">
        <v>9054</v>
      </c>
      <c r="K550" s="160">
        <f t="shared" si="8"/>
        <v>1</v>
      </c>
      <c r="L550" s="160" t="s">
        <v>101</v>
      </c>
      <c r="M550" s="211">
        <f>VLOOKUP(J550,'Depr Rates'!A:G,7,FALSE)</f>
        <v>3.1399999999999997E-2</v>
      </c>
    </row>
    <row r="551" spans="1:13" x14ac:dyDescent="0.25">
      <c r="A551" s="212" t="s">
        <v>102</v>
      </c>
      <c r="B551" s="213">
        <v>10100501</v>
      </c>
      <c r="C551" s="212">
        <v>108</v>
      </c>
      <c r="D551" s="214">
        <v>43466</v>
      </c>
      <c r="E551" s="160" t="s">
        <v>383</v>
      </c>
      <c r="F551" s="160">
        <v>108106663</v>
      </c>
      <c r="G551" s="160">
        <v>0</v>
      </c>
      <c r="H551" s="214">
        <v>43484</v>
      </c>
      <c r="I551" s="160" t="s">
        <v>454</v>
      </c>
      <c r="J551" s="160" t="s">
        <v>9054</v>
      </c>
      <c r="K551" s="160">
        <f t="shared" si="8"/>
        <v>1</v>
      </c>
      <c r="L551" s="160" t="s">
        <v>101</v>
      </c>
      <c r="M551" s="211">
        <f>VLOOKUP(J551,'Depr Rates'!A:G,7,FALSE)</f>
        <v>3.1399999999999997E-2</v>
      </c>
    </row>
    <row r="552" spans="1:13" x14ac:dyDescent="0.25">
      <c r="A552" s="212" t="s">
        <v>102</v>
      </c>
      <c r="B552" s="213">
        <v>10100501</v>
      </c>
      <c r="C552" s="212">
        <v>108</v>
      </c>
      <c r="D552" s="214">
        <v>43466</v>
      </c>
      <c r="E552" s="160" t="s">
        <v>383</v>
      </c>
      <c r="F552" s="160">
        <v>108106663</v>
      </c>
      <c r="G552" s="160">
        <v>0</v>
      </c>
      <c r="H552" s="214">
        <v>43484</v>
      </c>
      <c r="I552" s="160" t="s">
        <v>454</v>
      </c>
      <c r="J552" s="160" t="s">
        <v>9054</v>
      </c>
      <c r="K552" s="160">
        <f t="shared" si="8"/>
        <v>1</v>
      </c>
      <c r="L552" s="160" t="s">
        <v>101</v>
      </c>
      <c r="M552" s="211">
        <f>VLOOKUP(J552,'Depr Rates'!A:G,7,FALSE)</f>
        <v>3.1399999999999997E-2</v>
      </c>
    </row>
    <row r="553" spans="1:13" x14ac:dyDescent="0.25">
      <c r="A553" s="212" t="s">
        <v>102</v>
      </c>
      <c r="B553" s="213">
        <v>10100501</v>
      </c>
      <c r="C553" s="212">
        <v>108</v>
      </c>
      <c r="D553" s="214">
        <v>43466</v>
      </c>
      <c r="E553" s="160" t="s">
        <v>383</v>
      </c>
      <c r="F553" s="160">
        <v>108106663</v>
      </c>
      <c r="G553" s="160">
        <v>0</v>
      </c>
      <c r="H553" s="214">
        <v>43484</v>
      </c>
      <c r="I553" s="160" t="s">
        <v>454</v>
      </c>
      <c r="J553" s="160" t="s">
        <v>9054</v>
      </c>
      <c r="K553" s="160">
        <f t="shared" si="8"/>
        <v>1</v>
      </c>
      <c r="L553" s="160" t="s">
        <v>101</v>
      </c>
      <c r="M553" s="211">
        <f>VLOOKUP(J553,'Depr Rates'!A:G,7,FALSE)</f>
        <v>3.1399999999999997E-2</v>
      </c>
    </row>
    <row r="554" spans="1:13" x14ac:dyDescent="0.25">
      <c r="A554" s="212" t="s">
        <v>102</v>
      </c>
      <c r="B554" s="213">
        <v>10100501</v>
      </c>
      <c r="C554" s="212">
        <v>108</v>
      </c>
      <c r="D554" s="214">
        <v>43466</v>
      </c>
      <c r="E554" s="160" t="s">
        <v>381</v>
      </c>
      <c r="F554" s="160">
        <v>108106663</v>
      </c>
      <c r="G554" s="215">
        <v>-5228.6499999999996</v>
      </c>
      <c r="H554" s="214">
        <v>43484</v>
      </c>
      <c r="I554" s="160" t="s">
        <v>454</v>
      </c>
      <c r="J554" s="160" t="s">
        <v>9054</v>
      </c>
      <c r="K554" s="160">
        <f t="shared" si="8"/>
        <v>1</v>
      </c>
      <c r="L554" s="160" t="s">
        <v>101</v>
      </c>
      <c r="M554" s="211">
        <f>VLOOKUP(J554,'Depr Rates'!A:G,7,FALSE)</f>
        <v>3.1399999999999997E-2</v>
      </c>
    </row>
    <row r="555" spans="1:13" x14ac:dyDescent="0.25">
      <c r="A555" s="212" t="s">
        <v>102</v>
      </c>
      <c r="B555" s="213">
        <v>10100501</v>
      </c>
      <c r="C555" s="212">
        <v>108</v>
      </c>
      <c r="D555" s="214">
        <v>43466</v>
      </c>
      <c r="E555" s="160" t="s">
        <v>381</v>
      </c>
      <c r="F555" s="160">
        <v>108106663</v>
      </c>
      <c r="G555" s="215">
        <v>-4604.38</v>
      </c>
      <c r="H555" s="214">
        <v>43484</v>
      </c>
      <c r="I555" s="160" t="s">
        <v>454</v>
      </c>
      <c r="J555" s="160" t="s">
        <v>9054</v>
      </c>
      <c r="K555" s="160">
        <f t="shared" si="8"/>
        <v>1</v>
      </c>
      <c r="L555" s="160" t="s">
        <v>101</v>
      </c>
      <c r="M555" s="211">
        <f>VLOOKUP(J555,'Depr Rates'!A:G,7,FALSE)</f>
        <v>3.1399999999999997E-2</v>
      </c>
    </row>
    <row r="556" spans="1:13" x14ac:dyDescent="0.25">
      <c r="A556" s="212" t="s">
        <v>102</v>
      </c>
      <c r="B556" s="213">
        <v>10100501</v>
      </c>
      <c r="C556" s="212">
        <v>108</v>
      </c>
      <c r="D556" s="214">
        <v>43466</v>
      </c>
      <c r="E556" s="160" t="s">
        <v>383</v>
      </c>
      <c r="F556" s="160">
        <v>108106663</v>
      </c>
      <c r="G556" s="160">
        <v>0</v>
      </c>
      <c r="H556" s="214">
        <v>43484</v>
      </c>
      <c r="I556" s="160" t="s">
        <v>454</v>
      </c>
      <c r="J556" s="160" t="s">
        <v>9054</v>
      </c>
      <c r="K556" s="160">
        <f t="shared" si="8"/>
        <v>1</v>
      </c>
      <c r="L556" s="160" t="s">
        <v>101</v>
      </c>
      <c r="M556" s="211">
        <f>VLOOKUP(J556,'Depr Rates'!A:G,7,FALSE)</f>
        <v>3.1399999999999997E-2</v>
      </c>
    </row>
    <row r="557" spans="1:13" x14ac:dyDescent="0.25">
      <c r="A557" s="212" t="s">
        <v>102</v>
      </c>
      <c r="B557" s="213">
        <v>10100501</v>
      </c>
      <c r="C557" s="212">
        <v>108</v>
      </c>
      <c r="D557" s="214">
        <v>43466</v>
      </c>
      <c r="E557" s="160" t="s">
        <v>383</v>
      </c>
      <c r="F557" s="160">
        <v>108106663</v>
      </c>
      <c r="G557" s="160">
        <v>0</v>
      </c>
      <c r="H557" s="214">
        <v>43484</v>
      </c>
      <c r="I557" s="160" t="s">
        <v>454</v>
      </c>
      <c r="J557" s="160" t="s">
        <v>9054</v>
      </c>
      <c r="K557" s="160">
        <f t="shared" si="8"/>
        <v>1</v>
      </c>
      <c r="L557" s="160" t="s">
        <v>101</v>
      </c>
      <c r="M557" s="211">
        <f>VLOOKUP(J557,'Depr Rates'!A:G,7,FALSE)</f>
        <v>3.1399999999999997E-2</v>
      </c>
    </row>
    <row r="558" spans="1:13" x14ac:dyDescent="0.25">
      <c r="A558" s="212" t="s">
        <v>102</v>
      </c>
      <c r="B558" s="213">
        <v>10100501</v>
      </c>
      <c r="C558" s="212">
        <v>108</v>
      </c>
      <c r="D558" s="214">
        <v>43466</v>
      </c>
      <c r="E558" s="160" t="s">
        <v>383</v>
      </c>
      <c r="F558" s="160">
        <v>108106663</v>
      </c>
      <c r="G558" s="160">
        <v>0</v>
      </c>
      <c r="H558" s="214">
        <v>43484</v>
      </c>
      <c r="I558" s="160" t="s">
        <v>384</v>
      </c>
      <c r="J558" s="160" t="s">
        <v>9054</v>
      </c>
      <c r="K558" s="160">
        <f t="shared" si="8"/>
        <v>1</v>
      </c>
      <c r="L558" s="160" t="s">
        <v>101</v>
      </c>
      <c r="M558" s="211">
        <f>VLOOKUP(J558,'Depr Rates'!A:G,7,FALSE)</f>
        <v>3.1399999999999997E-2</v>
      </c>
    </row>
    <row r="559" spans="1:13" x14ac:dyDescent="0.25">
      <c r="A559" s="212" t="s">
        <v>102</v>
      </c>
      <c r="B559" s="213">
        <v>10100501</v>
      </c>
      <c r="C559" s="212">
        <v>108</v>
      </c>
      <c r="D559" s="214">
        <v>43466</v>
      </c>
      <c r="E559" s="160" t="s">
        <v>383</v>
      </c>
      <c r="F559" s="160">
        <v>108106663</v>
      </c>
      <c r="G559" s="160">
        <v>0</v>
      </c>
      <c r="H559" s="214">
        <v>43484</v>
      </c>
      <c r="I559" s="160" t="s">
        <v>384</v>
      </c>
      <c r="J559" s="160" t="s">
        <v>9054</v>
      </c>
      <c r="K559" s="160">
        <f t="shared" si="8"/>
        <v>1</v>
      </c>
      <c r="L559" s="160" t="s">
        <v>101</v>
      </c>
      <c r="M559" s="211">
        <f>VLOOKUP(J559,'Depr Rates'!A:G,7,FALSE)</f>
        <v>3.1399999999999997E-2</v>
      </c>
    </row>
    <row r="560" spans="1:13" x14ac:dyDescent="0.25">
      <c r="A560" s="212" t="s">
        <v>102</v>
      </c>
      <c r="B560" s="213">
        <v>10100501</v>
      </c>
      <c r="C560" s="212">
        <v>108</v>
      </c>
      <c r="D560" s="214">
        <v>43466</v>
      </c>
      <c r="E560" s="160" t="s">
        <v>383</v>
      </c>
      <c r="F560" s="160">
        <v>108106663</v>
      </c>
      <c r="G560" s="160">
        <v>0</v>
      </c>
      <c r="H560" s="214">
        <v>43484</v>
      </c>
      <c r="I560" s="160" t="s">
        <v>384</v>
      </c>
      <c r="J560" s="160" t="s">
        <v>9054</v>
      </c>
      <c r="K560" s="160">
        <f t="shared" si="8"/>
        <v>1</v>
      </c>
      <c r="L560" s="160" t="s">
        <v>101</v>
      </c>
      <c r="M560" s="211">
        <f>VLOOKUP(J560,'Depr Rates'!A:G,7,FALSE)</f>
        <v>3.1399999999999997E-2</v>
      </c>
    </row>
    <row r="561" spans="1:13" x14ac:dyDescent="0.25">
      <c r="A561" s="212" t="s">
        <v>102</v>
      </c>
      <c r="B561" s="213">
        <v>10100501</v>
      </c>
      <c r="C561" s="212">
        <v>108</v>
      </c>
      <c r="D561" s="214">
        <v>43466</v>
      </c>
      <c r="E561" s="160" t="s">
        <v>383</v>
      </c>
      <c r="F561" s="160">
        <v>108106663</v>
      </c>
      <c r="G561" s="160">
        <v>0</v>
      </c>
      <c r="H561" s="214">
        <v>43484</v>
      </c>
      <c r="I561" s="160" t="s">
        <v>384</v>
      </c>
      <c r="J561" s="160" t="s">
        <v>9054</v>
      </c>
      <c r="K561" s="160">
        <f t="shared" si="8"/>
        <v>1</v>
      </c>
      <c r="L561" s="160" t="s">
        <v>101</v>
      </c>
      <c r="M561" s="211">
        <f>VLOOKUP(J561,'Depr Rates'!A:G,7,FALSE)</f>
        <v>3.1399999999999997E-2</v>
      </c>
    </row>
    <row r="562" spans="1:13" x14ac:dyDescent="0.25">
      <c r="A562" s="212" t="s">
        <v>102</v>
      </c>
      <c r="B562" s="213">
        <v>10100501</v>
      </c>
      <c r="C562" s="212">
        <v>108</v>
      </c>
      <c r="D562" s="214">
        <v>43466</v>
      </c>
      <c r="E562" s="160" t="s">
        <v>383</v>
      </c>
      <c r="F562" s="160">
        <v>108106663</v>
      </c>
      <c r="G562" s="160">
        <v>0</v>
      </c>
      <c r="H562" s="214">
        <v>43484</v>
      </c>
      <c r="I562" s="160" t="s">
        <v>384</v>
      </c>
      <c r="J562" s="160" t="s">
        <v>9054</v>
      </c>
      <c r="K562" s="160">
        <f t="shared" si="8"/>
        <v>1</v>
      </c>
      <c r="L562" s="160" t="s">
        <v>101</v>
      </c>
      <c r="M562" s="211">
        <f>VLOOKUP(J562,'Depr Rates'!A:G,7,FALSE)</f>
        <v>3.1399999999999997E-2</v>
      </c>
    </row>
    <row r="563" spans="1:13" x14ac:dyDescent="0.25">
      <c r="A563" s="212" t="s">
        <v>102</v>
      </c>
      <c r="B563" s="213">
        <v>10100501</v>
      </c>
      <c r="C563" s="212">
        <v>108</v>
      </c>
      <c r="D563" s="214">
        <v>43497</v>
      </c>
      <c r="E563" s="160" t="s">
        <v>383</v>
      </c>
      <c r="F563" s="160">
        <v>108106663</v>
      </c>
      <c r="G563" s="160">
        <v>0</v>
      </c>
      <c r="H563" s="214">
        <v>43484</v>
      </c>
      <c r="I563" s="160" t="s">
        <v>384</v>
      </c>
      <c r="J563" s="160" t="s">
        <v>9054</v>
      </c>
      <c r="K563" s="160">
        <f t="shared" si="8"/>
        <v>1</v>
      </c>
      <c r="L563" s="160" t="s">
        <v>101</v>
      </c>
      <c r="M563" s="211">
        <f>VLOOKUP(J563,'Depr Rates'!A:G,7,FALSE)</f>
        <v>3.1399999999999997E-2</v>
      </c>
    </row>
    <row r="564" spans="1:13" x14ac:dyDescent="0.25">
      <c r="A564" s="212" t="s">
        <v>102</v>
      </c>
      <c r="B564" s="213">
        <v>10100501</v>
      </c>
      <c r="C564" s="212">
        <v>108</v>
      </c>
      <c r="D564" s="214">
        <v>43497</v>
      </c>
      <c r="E564" s="160" t="s">
        <v>383</v>
      </c>
      <c r="F564" s="160">
        <v>108106663</v>
      </c>
      <c r="G564" s="160">
        <v>0</v>
      </c>
      <c r="H564" s="214">
        <v>43484</v>
      </c>
      <c r="I564" s="160" t="s">
        <v>384</v>
      </c>
      <c r="J564" s="160" t="s">
        <v>9054</v>
      </c>
      <c r="K564" s="160">
        <f t="shared" si="8"/>
        <v>1</v>
      </c>
      <c r="L564" s="160" t="s">
        <v>101</v>
      </c>
      <c r="M564" s="211">
        <f>VLOOKUP(J564,'Depr Rates'!A:G,7,FALSE)</f>
        <v>3.1399999999999997E-2</v>
      </c>
    </row>
    <row r="565" spans="1:13" x14ac:dyDescent="0.25">
      <c r="A565" s="212" t="s">
        <v>102</v>
      </c>
      <c r="B565" s="213">
        <v>10100501</v>
      </c>
      <c r="C565" s="212">
        <v>108</v>
      </c>
      <c r="D565" s="214">
        <v>43497</v>
      </c>
      <c r="E565" s="160" t="s">
        <v>383</v>
      </c>
      <c r="F565" s="160">
        <v>108106663</v>
      </c>
      <c r="G565" s="160">
        <v>0</v>
      </c>
      <c r="H565" s="214">
        <v>43484</v>
      </c>
      <c r="I565" s="160" t="s">
        <v>384</v>
      </c>
      <c r="J565" s="160" t="s">
        <v>9054</v>
      </c>
      <c r="K565" s="160">
        <f t="shared" si="8"/>
        <v>1</v>
      </c>
      <c r="L565" s="160" t="s">
        <v>101</v>
      </c>
      <c r="M565" s="211">
        <f>VLOOKUP(J565,'Depr Rates'!A:G,7,FALSE)</f>
        <v>3.1399999999999997E-2</v>
      </c>
    </row>
    <row r="566" spans="1:13" x14ac:dyDescent="0.25">
      <c r="A566" s="212" t="s">
        <v>102</v>
      </c>
      <c r="B566" s="213">
        <v>10100501</v>
      </c>
      <c r="C566" s="212">
        <v>108</v>
      </c>
      <c r="D566" s="214">
        <v>43497</v>
      </c>
      <c r="E566" s="160" t="s">
        <v>383</v>
      </c>
      <c r="F566" s="160">
        <v>108106663</v>
      </c>
      <c r="G566" s="160">
        <v>0</v>
      </c>
      <c r="H566" s="214">
        <v>43484</v>
      </c>
      <c r="I566" s="160" t="s">
        <v>384</v>
      </c>
      <c r="J566" s="160" t="s">
        <v>9054</v>
      </c>
      <c r="K566" s="160">
        <f t="shared" si="8"/>
        <v>1</v>
      </c>
      <c r="L566" s="160" t="s">
        <v>101</v>
      </c>
      <c r="M566" s="211">
        <f>VLOOKUP(J566,'Depr Rates'!A:G,7,FALSE)</f>
        <v>3.1399999999999997E-2</v>
      </c>
    </row>
    <row r="567" spans="1:13" x14ac:dyDescent="0.25">
      <c r="A567" s="212" t="s">
        <v>102</v>
      </c>
      <c r="B567" s="213">
        <v>10100501</v>
      </c>
      <c r="C567" s="212">
        <v>108</v>
      </c>
      <c r="D567" s="214">
        <v>43497</v>
      </c>
      <c r="E567" s="160" t="s">
        <v>383</v>
      </c>
      <c r="F567" s="160">
        <v>108106663</v>
      </c>
      <c r="G567" s="160">
        <v>0</v>
      </c>
      <c r="H567" s="214">
        <v>43484</v>
      </c>
      <c r="I567" s="160" t="s">
        <v>384</v>
      </c>
      <c r="J567" s="160" t="s">
        <v>9054</v>
      </c>
      <c r="K567" s="160">
        <f t="shared" si="8"/>
        <v>1</v>
      </c>
      <c r="L567" s="160" t="s">
        <v>101</v>
      </c>
      <c r="M567" s="211">
        <f>VLOOKUP(J567,'Depr Rates'!A:G,7,FALSE)</f>
        <v>3.1399999999999997E-2</v>
      </c>
    </row>
    <row r="568" spans="1:13" x14ac:dyDescent="0.25">
      <c r="A568" s="212" t="s">
        <v>102</v>
      </c>
      <c r="B568" s="213">
        <v>10100501</v>
      </c>
      <c r="C568" s="212">
        <v>108</v>
      </c>
      <c r="D568" s="214">
        <v>43497</v>
      </c>
      <c r="E568" s="160" t="s">
        <v>383</v>
      </c>
      <c r="F568" s="160">
        <v>108106663</v>
      </c>
      <c r="G568" s="160">
        <v>0</v>
      </c>
      <c r="H568" s="214">
        <v>43484</v>
      </c>
      <c r="I568" s="160" t="s">
        <v>384</v>
      </c>
      <c r="J568" s="160" t="s">
        <v>9054</v>
      </c>
      <c r="K568" s="160">
        <f t="shared" si="8"/>
        <v>1</v>
      </c>
      <c r="L568" s="160" t="s">
        <v>101</v>
      </c>
      <c r="M568" s="211">
        <f>VLOOKUP(J568,'Depr Rates'!A:G,7,FALSE)</f>
        <v>3.1399999999999997E-2</v>
      </c>
    </row>
    <row r="569" spans="1:13" x14ac:dyDescent="0.25">
      <c r="A569" s="212" t="s">
        <v>102</v>
      </c>
      <c r="B569" s="213">
        <v>10100501</v>
      </c>
      <c r="C569" s="212">
        <v>108</v>
      </c>
      <c r="D569" s="214">
        <v>43497</v>
      </c>
      <c r="E569" s="160" t="s">
        <v>383</v>
      </c>
      <c r="F569" s="160">
        <v>108106663</v>
      </c>
      <c r="G569" s="160">
        <v>0</v>
      </c>
      <c r="H569" s="214">
        <v>43484</v>
      </c>
      <c r="I569" s="160" t="s">
        <v>384</v>
      </c>
      <c r="J569" s="160" t="s">
        <v>9054</v>
      </c>
      <c r="K569" s="160">
        <f t="shared" si="8"/>
        <v>1</v>
      </c>
      <c r="L569" s="160" t="s">
        <v>101</v>
      </c>
      <c r="M569" s="211">
        <f>VLOOKUP(J569,'Depr Rates'!A:G,7,FALSE)</f>
        <v>3.1399999999999997E-2</v>
      </c>
    </row>
    <row r="570" spans="1:13" x14ac:dyDescent="0.25">
      <c r="A570" s="212" t="s">
        <v>102</v>
      </c>
      <c r="B570" s="213">
        <v>10100501</v>
      </c>
      <c r="C570" s="212">
        <v>108</v>
      </c>
      <c r="D570" s="214">
        <v>43497</v>
      </c>
      <c r="E570" s="160" t="s">
        <v>383</v>
      </c>
      <c r="F570" s="160">
        <v>108106663</v>
      </c>
      <c r="G570" s="160">
        <v>0</v>
      </c>
      <c r="H570" s="214">
        <v>43484</v>
      </c>
      <c r="I570" s="160" t="s">
        <v>384</v>
      </c>
      <c r="J570" s="160" t="s">
        <v>9054</v>
      </c>
      <c r="K570" s="160">
        <f t="shared" si="8"/>
        <v>1</v>
      </c>
      <c r="L570" s="160" t="s">
        <v>101</v>
      </c>
      <c r="M570" s="211">
        <f>VLOOKUP(J570,'Depr Rates'!A:G,7,FALSE)</f>
        <v>3.1399999999999997E-2</v>
      </c>
    </row>
    <row r="571" spans="1:13" x14ac:dyDescent="0.25">
      <c r="A571" s="212" t="s">
        <v>102</v>
      </c>
      <c r="B571" s="213">
        <v>10100501</v>
      </c>
      <c r="C571" s="212">
        <v>108</v>
      </c>
      <c r="D571" s="214">
        <v>43497</v>
      </c>
      <c r="E571" s="160" t="s">
        <v>383</v>
      </c>
      <c r="F571" s="160">
        <v>108106663</v>
      </c>
      <c r="G571" s="160">
        <v>0</v>
      </c>
      <c r="H571" s="214">
        <v>43484</v>
      </c>
      <c r="I571" s="160" t="s">
        <v>384</v>
      </c>
      <c r="J571" s="160" t="s">
        <v>9054</v>
      </c>
      <c r="K571" s="160">
        <f t="shared" si="8"/>
        <v>1</v>
      </c>
      <c r="L571" s="160" t="s">
        <v>101</v>
      </c>
      <c r="M571" s="211">
        <f>VLOOKUP(J571,'Depr Rates'!A:G,7,FALSE)</f>
        <v>3.1399999999999997E-2</v>
      </c>
    </row>
    <row r="572" spans="1:13" x14ac:dyDescent="0.25">
      <c r="A572" s="212" t="s">
        <v>102</v>
      </c>
      <c r="B572" s="213">
        <v>10100501</v>
      </c>
      <c r="C572" s="212">
        <v>108</v>
      </c>
      <c r="D572" s="214">
        <v>43497</v>
      </c>
      <c r="E572" s="160" t="s">
        <v>383</v>
      </c>
      <c r="F572" s="160">
        <v>108106663</v>
      </c>
      <c r="G572" s="160">
        <v>0</v>
      </c>
      <c r="H572" s="214">
        <v>43484</v>
      </c>
      <c r="I572" s="160" t="s">
        <v>384</v>
      </c>
      <c r="J572" s="160" t="s">
        <v>9054</v>
      </c>
      <c r="K572" s="160">
        <f t="shared" si="8"/>
        <v>1</v>
      </c>
      <c r="L572" s="160" t="s">
        <v>101</v>
      </c>
      <c r="M572" s="211">
        <f>VLOOKUP(J572,'Depr Rates'!A:G,7,FALSE)</f>
        <v>3.1399999999999997E-2</v>
      </c>
    </row>
    <row r="573" spans="1:13" x14ac:dyDescent="0.25">
      <c r="A573" s="212" t="s">
        <v>102</v>
      </c>
      <c r="B573" s="213">
        <v>10100501</v>
      </c>
      <c r="C573" s="212">
        <v>108</v>
      </c>
      <c r="D573" s="214">
        <v>43497</v>
      </c>
      <c r="E573" s="160" t="s">
        <v>383</v>
      </c>
      <c r="F573" s="160">
        <v>108106663</v>
      </c>
      <c r="G573" s="160">
        <v>0</v>
      </c>
      <c r="H573" s="214">
        <v>43484</v>
      </c>
      <c r="I573" s="160" t="s">
        <v>384</v>
      </c>
      <c r="J573" s="160" t="s">
        <v>9054</v>
      </c>
      <c r="K573" s="160">
        <f t="shared" si="8"/>
        <v>1</v>
      </c>
      <c r="L573" s="160" t="s">
        <v>101</v>
      </c>
      <c r="M573" s="211">
        <f>VLOOKUP(J573,'Depr Rates'!A:G,7,FALSE)</f>
        <v>3.1399999999999997E-2</v>
      </c>
    </row>
    <row r="574" spans="1:13" x14ac:dyDescent="0.25">
      <c r="A574" s="212" t="s">
        <v>102</v>
      </c>
      <c r="B574" s="213">
        <v>10100501</v>
      </c>
      <c r="C574" s="212">
        <v>108</v>
      </c>
      <c r="D574" s="214">
        <v>43497</v>
      </c>
      <c r="E574" s="160" t="s">
        <v>383</v>
      </c>
      <c r="F574" s="160">
        <v>108106663</v>
      </c>
      <c r="G574" s="160">
        <v>0</v>
      </c>
      <c r="H574" s="214">
        <v>43484</v>
      </c>
      <c r="I574" s="160" t="s">
        <v>384</v>
      </c>
      <c r="J574" s="160" t="s">
        <v>9054</v>
      </c>
      <c r="K574" s="160">
        <f t="shared" si="8"/>
        <v>1</v>
      </c>
      <c r="L574" s="160" t="s">
        <v>101</v>
      </c>
      <c r="M574" s="211">
        <f>VLOOKUP(J574,'Depr Rates'!A:G,7,FALSE)</f>
        <v>3.1399999999999997E-2</v>
      </c>
    </row>
    <row r="575" spans="1:13" x14ac:dyDescent="0.25">
      <c r="A575" s="212" t="s">
        <v>102</v>
      </c>
      <c r="B575" s="213">
        <v>10100501</v>
      </c>
      <c r="C575" s="212">
        <v>108</v>
      </c>
      <c r="D575" s="214">
        <v>43497</v>
      </c>
      <c r="E575" s="160" t="s">
        <v>383</v>
      </c>
      <c r="F575" s="160">
        <v>108106663</v>
      </c>
      <c r="G575" s="160">
        <v>0</v>
      </c>
      <c r="H575" s="214">
        <v>43484</v>
      </c>
      <c r="I575" s="160" t="s">
        <v>384</v>
      </c>
      <c r="J575" s="160" t="s">
        <v>9054</v>
      </c>
      <c r="K575" s="160">
        <f t="shared" si="8"/>
        <v>1</v>
      </c>
      <c r="L575" s="160" t="s">
        <v>101</v>
      </c>
      <c r="M575" s="211">
        <f>VLOOKUP(J575,'Depr Rates'!A:G,7,FALSE)</f>
        <v>3.1399999999999997E-2</v>
      </c>
    </row>
    <row r="576" spans="1:13" x14ac:dyDescent="0.25">
      <c r="A576" s="212" t="s">
        <v>102</v>
      </c>
      <c r="B576" s="213">
        <v>10100501</v>
      </c>
      <c r="C576" s="212">
        <v>108</v>
      </c>
      <c r="D576" s="214">
        <v>43497</v>
      </c>
      <c r="E576" s="160" t="s">
        <v>383</v>
      </c>
      <c r="F576" s="160">
        <v>108106663</v>
      </c>
      <c r="G576" s="160">
        <v>0</v>
      </c>
      <c r="H576" s="214">
        <v>43484</v>
      </c>
      <c r="I576" s="160" t="s">
        <v>384</v>
      </c>
      <c r="J576" s="160" t="s">
        <v>9054</v>
      </c>
      <c r="K576" s="160">
        <f t="shared" si="8"/>
        <v>1</v>
      </c>
      <c r="L576" s="160" t="s">
        <v>101</v>
      </c>
      <c r="M576" s="211">
        <f>VLOOKUP(J576,'Depr Rates'!A:G,7,FALSE)</f>
        <v>3.1399999999999997E-2</v>
      </c>
    </row>
    <row r="577" spans="1:13" x14ac:dyDescent="0.25">
      <c r="A577" s="212" t="s">
        <v>102</v>
      </c>
      <c r="B577" s="213">
        <v>10100501</v>
      </c>
      <c r="C577" s="212">
        <v>108</v>
      </c>
      <c r="D577" s="214">
        <v>43497</v>
      </c>
      <c r="E577" s="160" t="s">
        <v>383</v>
      </c>
      <c r="F577" s="160">
        <v>108106663</v>
      </c>
      <c r="G577" s="160">
        <v>0</v>
      </c>
      <c r="H577" s="214">
        <v>43484</v>
      </c>
      <c r="I577" s="160" t="s">
        <v>384</v>
      </c>
      <c r="J577" s="160" t="s">
        <v>9054</v>
      </c>
      <c r="K577" s="160">
        <f t="shared" si="8"/>
        <v>1</v>
      </c>
      <c r="L577" s="160" t="s">
        <v>101</v>
      </c>
      <c r="M577" s="211">
        <f>VLOOKUP(J577,'Depr Rates'!A:G,7,FALSE)</f>
        <v>3.1399999999999997E-2</v>
      </c>
    </row>
    <row r="578" spans="1:13" x14ac:dyDescent="0.25">
      <c r="A578" s="212" t="s">
        <v>102</v>
      </c>
      <c r="B578" s="213">
        <v>10100501</v>
      </c>
      <c r="C578" s="212">
        <v>108</v>
      </c>
      <c r="D578" s="214">
        <v>43466</v>
      </c>
      <c r="E578" s="160" t="s">
        <v>381</v>
      </c>
      <c r="F578" s="160">
        <v>108106860</v>
      </c>
      <c r="G578" s="160">
        <v>-309.45</v>
      </c>
      <c r="H578" s="214">
        <v>43468</v>
      </c>
      <c r="I578" s="160" t="s">
        <v>414</v>
      </c>
      <c r="J578" s="160" t="s">
        <v>9054</v>
      </c>
      <c r="K578" s="160">
        <f t="shared" ref="K578:K641" si="9">MONTH(H578)</f>
        <v>1</v>
      </c>
      <c r="L578" s="160" t="s">
        <v>101</v>
      </c>
      <c r="M578" s="211">
        <f>VLOOKUP(J578,'Depr Rates'!A:G,7,FALSE)</f>
        <v>3.1399999999999997E-2</v>
      </c>
    </row>
    <row r="579" spans="1:13" x14ac:dyDescent="0.25">
      <c r="A579" s="212" t="s">
        <v>102</v>
      </c>
      <c r="B579" s="213">
        <v>10100501</v>
      </c>
      <c r="C579" s="212">
        <v>108</v>
      </c>
      <c r="D579" s="214">
        <v>43466</v>
      </c>
      <c r="E579" s="160" t="s">
        <v>383</v>
      </c>
      <c r="F579" s="160">
        <v>108106860</v>
      </c>
      <c r="G579" s="160">
        <v>0</v>
      </c>
      <c r="H579" s="214">
        <v>43468</v>
      </c>
      <c r="I579" s="160" t="s">
        <v>414</v>
      </c>
      <c r="J579" s="160" t="s">
        <v>9054</v>
      </c>
      <c r="K579" s="160">
        <f t="shared" si="9"/>
        <v>1</v>
      </c>
      <c r="L579" s="160" t="s">
        <v>101</v>
      </c>
      <c r="M579" s="211">
        <f>VLOOKUP(J579,'Depr Rates'!A:G,7,FALSE)</f>
        <v>3.1399999999999997E-2</v>
      </c>
    </row>
    <row r="580" spans="1:13" x14ac:dyDescent="0.25">
      <c r="A580" s="212" t="s">
        <v>102</v>
      </c>
      <c r="B580" s="213">
        <v>10100501</v>
      </c>
      <c r="C580" s="212">
        <v>108</v>
      </c>
      <c r="D580" s="214">
        <v>43466</v>
      </c>
      <c r="E580" s="160" t="s">
        <v>383</v>
      </c>
      <c r="F580" s="160">
        <v>108106860</v>
      </c>
      <c r="G580" s="160">
        <v>0</v>
      </c>
      <c r="H580" s="214">
        <v>43468</v>
      </c>
      <c r="I580" s="160" t="s">
        <v>384</v>
      </c>
      <c r="J580" s="160" t="s">
        <v>9054</v>
      </c>
      <c r="K580" s="160">
        <f t="shared" si="9"/>
        <v>1</v>
      </c>
      <c r="L580" s="160" t="s">
        <v>101</v>
      </c>
      <c r="M580" s="211">
        <f>VLOOKUP(J580,'Depr Rates'!A:G,7,FALSE)</f>
        <v>3.1399999999999997E-2</v>
      </c>
    </row>
    <row r="581" spans="1:13" x14ac:dyDescent="0.25">
      <c r="A581" s="212" t="s">
        <v>102</v>
      </c>
      <c r="B581" s="213">
        <v>10100501</v>
      </c>
      <c r="C581" s="212">
        <v>108</v>
      </c>
      <c r="D581" s="214">
        <v>43466</v>
      </c>
      <c r="E581" s="160" t="s">
        <v>383</v>
      </c>
      <c r="F581" s="160">
        <v>108106860</v>
      </c>
      <c r="G581" s="160">
        <v>0</v>
      </c>
      <c r="H581" s="214">
        <v>43468</v>
      </c>
      <c r="I581" s="160" t="s">
        <v>384</v>
      </c>
      <c r="J581" s="160" t="s">
        <v>9054</v>
      </c>
      <c r="K581" s="160">
        <f t="shared" si="9"/>
        <v>1</v>
      </c>
      <c r="L581" s="160" t="s">
        <v>101</v>
      </c>
      <c r="M581" s="211">
        <f>VLOOKUP(J581,'Depr Rates'!A:G,7,FALSE)</f>
        <v>3.1399999999999997E-2</v>
      </c>
    </row>
    <row r="582" spans="1:13" x14ac:dyDescent="0.25">
      <c r="A582" s="212" t="s">
        <v>102</v>
      </c>
      <c r="B582" s="213">
        <v>10100501</v>
      </c>
      <c r="C582" s="212">
        <v>108</v>
      </c>
      <c r="D582" s="214">
        <v>43497</v>
      </c>
      <c r="E582" s="160" t="s">
        <v>383</v>
      </c>
      <c r="F582" s="160">
        <v>108106860</v>
      </c>
      <c r="G582" s="160">
        <v>0</v>
      </c>
      <c r="H582" s="214">
        <v>43468</v>
      </c>
      <c r="I582" s="160" t="s">
        <v>384</v>
      </c>
      <c r="J582" s="160" t="s">
        <v>9054</v>
      </c>
      <c r="K582" s="160">
        <f t="shared" si="9"/>
        <v>1</v>
      </c>
      <c r="L582" s="160" t="s">
        <v>101</v>
      </c>
      <c r="M582" s="211">
        <f>VLOOKUP(J582,'Depr Rates'!A:G,7,FALSE)</f>
        <v>3.1399999999999997E-2</v>
      </c>
    </row>
    <row r="583" spans="1:13" x14ac:dyDescent="0.25">
      <c r="A583" s="212" t="s">
        <v>102</v>
      </c>
      <c r="B583" s="213">
        <v>10100501</v>
      </c>
      <c r="C583" s="212">
        <v>108</v>
      </c>
      <c r="D583" s="214">
        <v>43497</v>
      </c>
      <c r="E583" s="160" t="s">
        <v>383</v>
      </c>
      <c r="F583" s="160">
        <v>108106860</v>
      </c>
      <c r="G583" s="160">
        <v>0</v>
      </c>
      <c r="H583" s="214">
        <v>43468</v>
      </c>
      <c r="I583" s="160" t="s">
        <v>384</v>
      </c>
      <c r="J583" s="160" t="s">
        <v>9054</v>
      </c>
      <c r="K583" s="160">
        <f t="shared" si="9"/>
        <v>1</v>
      </c>
      <c r="L583" s="160" t="s">
        <v>101</v>
      </c>
      <c r="M583" s="211">
        <f>VLOOKUP(J583,'Depr Rates'!A:G,7,FALSE)</f>
        <v>3.1399999999999997E-2</v>
      </c>
    </row>
    <row r="584" spans="1:13" x14ac:dyDescent="0.25">
      <c r="A584" s="212" t="s">
        <v>102</v>
      </c>
      <c r="B584" s="213">
        <v>10100501</v>
      </c>
      <c r="C584" s="212">
        <v>108</v>
      </c>
      <c r="D584" s="214">
        <v>43466</v>
      </c>
      <c r="E584" s="160" t="s">
        <v>381</v>
      </c>
      <c r="F584" s="160">
        <v>108106943</v>
      </c>
      <c r="G584" s="215">
        <v>-5032.5</v>
      </c>
      <c r="H584" s="214">
        <v>43483</v>
      </c>
      <c r="I584" s="160" t="s">
        <v>457</v>
      </c>
      <c r="J584" s="160" t="s">
        <v>9132</v>
      </c>
      <c r="K584" s="160">
        <f t="shared" si="9"/>
        <v>1</v>
      </c>
      <c r="L584" s="160" t="s">
        <v>101</v>
      </c>
      <c r="M584" s="211">
        <f>VLOOKUP(J584,'Depr Rates'!A:G,7,FALSE)</f>
        <v>3.7400000000000003E-2</v>
      </c>
    </row>
    <row r="585" spans="1:13" x14ac:dyDescent="0.25">
      <c r="A585" s="212" t="s">
        <v>102</v>
      </c>
      <c r="B585" s="213">
        <v>10100501</v>
      </c>
      <c r="C585" s="212">
        <v>108</v>
      </c>
      <c r="D585" s="214">
        <v>43466</v>
      </c>
      <c r="E585" s="160" t="s">
        <v>383</v>
      </c>
      <c r="F585" s="160">
        <v>108106943</v>
      </c>
      <c r="G585" s="160">
        <v>0</v>
      </c>
      <c r="H585" s="214">
        <v>43483</v>
      </c>
      <c r="I585" s="160" t="s">
        <v>457</v>
      </c>
      <c r="J585" s="160" t="s">
        <v>9132</v>
      </c>
      <c r="K585" s="160">
        <f t="shared" si="9"/>
        <v>1</v>
      </c>
      <c r="L585" s="160" t="s">
        <v>101</v>
      </c>
      <c r="M585" s="211">
        <f>VLOOKUP(J585,'Depr Rates'!A:G,7,FALSE)</f>
        <v>3.7400000000000003E-2</v>
      </c>
    </row>
    <row r="586" spans="1:13" x14ac:dyDescent="0.25">
      <c r="A586" s="212" t="s">
        <v>102</v>
      </c>
      <c r="B586" s="213">
        <v>10100501</v>
      </c>
      <c r="C586" s="212">
        <v>108</v>
      </c>
      <c r="D586" s="214">
        <v>43497</v>
      </c>
      <c r="E586" s="160" t="s">
        <v>383</v>
      </c>
      <c r="F586" s="160">
        <v>108106943</v>
      </c>
      <c r="G586" s="160">
        <v>0</v>
      </c>
      <c r="H586" s="214">
        <v>43483</v>
      </c>
      <c r="I586" s="160" t="s">
        <v>384</v>
      </c>
      <c r="J586" s="160" t="s">
        <v>9132</v>
      </c>
      <c r="K586" s="160">
        <f t="shared" si="9"/>
        <v>1</v>
      </c>
      <c r="L586" s="160" t="s">
        <v>101</v>
      </c>
      <c r="M586" s="211">
        <f>VLOOKUP(J586,'Depr Rates'!A:G,7,FALSE)</f>
        <v>3.7400000000000003E-2</v>
      </c>
    </row>
    <row r="587" spans="1:13" x14ac:dyDescent="0.25">
      <c r="A587" s="212" t="s">
        <v>102</v>
      </c>
      <c r="B587" s="213">
        <v>10100501</v>
      </c>
      <c r="C587" s="212">
        <v>108</v>
      </c>
      <c r="D587" s="214">
        <v>43497</v>
      </c>
      <c r="E587" s="160" t="s">
        <v>383</v>
      </c>
      <c r="F587" s="160">
        <v>108106943</v>
      </c>
      <c r="G587" s="160">
        <v>0</v>
      </c>
      <c r="H587" s="214">
        <v>43483</v>
      </c>
      <c r="I587" s="160" t="s">
        <v>384</v>
      </c>
      <c r="J587" s="160" t="s">
        <v>9132</v>
      </c>
      <c r="K587" s="160">
        <f t="shared" si="9"/>
        <v>1</v>
      </c>
      <c r="L587" s="160" t="s">
        <v>101</v>
      </c>
      <c r="M587" s="211">
        <f>VLOOKUP(J587,'Depr Rates'!A:G,7,FALSE)</f>
        <v>3.7400000000000003E-2</v>
      </c>
    </row>
    <row r="588" spans="1:13" x14ac:dyDescent="0.25">
      <c r="A588" s="212" t="s">
        <v>102</v>
      </c>
      <c r="B588" s="213">
        <v>10100501</v>
      </c>
      <c r="C588" s="212">
        <v>108</v>
      </c>
      <c r="D588" s="214">
        <v>43497</v>
      </c>
      <c r="E588" s="160" t="s">
        <v>383</v>
      </c>
      <c r="F588" s="160">
        <v>108106943</v>
      </c>
      <c r="G588" s="160">
        <v>0</v>
      </c>
      <c r="H588" s="214">
        <v>43483</v>
      </c>
      <c r="I588" s="160" t="s">
        <v>384</v>
      </c>
      <c r="J588" s="160" t="s">
        <v>9132</v>
      </c>
      <c r="K588" s="160">
        <f t="shared" si="9"/>
        <v>1</v>
      </c>
      <c r="L588" s="160" t="s">
        <v>101</v>
      </c>
      <c r="M588" s="211">
        <f>VLOOKUP(J588,'Depr Rates'!A:G,7,FALSE)</f>
        <v>3.7400000000000003E-2</v>
      </c>
    </row>
    <row r="589" spans="1:13" x14ac:dyDescent="0.25">
      <c r="A589" s="212" t="s">
        <v>102</v>
      </c>
      <c r="B589" s="213">
        <v>10100501</v>
      </c>
      <c r="C589" s="212">
        <v>108</v>
      </c>
      <c r="D589" s="214">
        <v>43466</v>
      </c>
      <c r="E589" s="160" t="s">
        <v>381</v>
      </c>
      <c r="F589" s="160">
        <v>108106962</v>
      </c>
      <c r="G589" s="215">
        <v>-1333.8</v>
      </c>
      <c r="H589" s="214">
        <v>43481</v>
      </c>
      <c r="I589" s="160" t="s">
        <v>456</v>
      </c>
      <c r="J589" s="160" t="s">
        <v>376</v>
      </c>
      <c r="K589" s="160">
        <f t="shared" si="9"/>
        <v>1</v>
      </c>
      <c r="L589" s="160" t="s">
        <v>101</v>
      </c>
      <c r="M589" s="211">
        <f>VLOOKUP(J589,'Depr Rates'!A:G,7,FALSE)</f>
        <v>3.9300000000000002E-2</v>
      </c>
    </row>
    <row r="590" spans="1:13" x14ac:dyDescent="0.25">
      <c r="A590" s="212" t="s">
        <v>102</v>
      </c>
      <c r="B590" s="213">
        <v>10100501</v>
      </c>
      <c r="C590" s="212">
        <v>108</v>
      </c>
      <c r="D590" s="214">
        <v>43466</v>
      </c>
      <c r="E590" s="160" t="s">
        <v>381</v>
      </c>
      <c r="F590" s="160">
        <v>108106962</v>
      </c>
      <c r="G590" s="160">
        <v>-592.79999999999995</v>
      </c>
      <c r="H590" s="214">
        <v>43481</v>
      </c>
      <c r="I590" s="160" t="s">
        <v>456</v>
      </c>
      <c r="J590" s="160" t="s">
        <v>376</v>
      </c>
      <c r="K590" s="160">
        <f t="shared" si="9"/>
        <v>1</v>
      </c>
      <c r="L590" s="160" t="s">
        <v>101</v>
      </c>
      <c r="M590" s="211">
        <f>VLOOKUP(J590,'Depr Rates'!A:G,7,FALSE)</f>
        <v>3.9300000000000002E-2</v>
      </c>
    </row>
    <row r="591" spans="1:13" x14ac:dyDescent="0.25">
      <c r="A591" s="212" t="s">
        <v>102</v>
      </c>
      <c r="B591" s="213">
        <v>10100501</v>
      </c>
      <c r="C591" s="212">
        <v>108</v>
      </c>
      <c r="D591" s="214">
        <v>43466</v>
      </c>
      <c r="E591" s="160" t="s">
        <v>383</v>
      </c>
      <c r="F591" s="160">
        <v>108106962</v>
      </c>
      <c r="G591" s="160">
        <v>0</v>
      </c>
      <c r="H591" s="214">
        <v>43481</v>
      </c>
      <c r="I591" s="160" t="s">
        <v>456</v>
      </c>
      <c r="J591" s="160" t="s">
        <v>376</v>
      </c>
      <c r="K591" s="160">
        <f t="shared" si="9"/>
        <v>1</v>
      </c>
      <c r="L591" s="160" t="s">
        <v>101</v>
      </c>
      <c r="M591" s="211">
        <f>VLOOKUP(J591,'Depr Rates'!A:G,7,FALSE)</f>
        <v>3.9300000000000002E-2</v>
      </c>
    </row>
    <row r="592" spans="1:13" x14ac:dyDescent="0.25">
      <c r="A592" s="212" t="s">
        <v>102</v>
      </c>
      <c r="B592" s="213">
        <v>10100501</v>
      </c>
      <c r="C592" s="212">
        <v>108</v>
      </c>
      <c r="D592" s="214">
        <v>43466</v>
      </c>
      <c r="E592" s="160" t="s">
        <v>383</v>
      </c>
      <c r="F592" s="160">
        <v>108106962</v>
      </c>
      <c r="G592" s="160">
        <v>0</v>
      </c>
      <c r="H592" s="214">
        <v>43481</v>
      </c>
      <c r="I592" s="160" t="s">
        <v>456</v>
      </c>
      <c r="J592" s="160" t="s">
        <v>376</v>
      </c>
      <c r="K592" s="160">
        <f t="shared" si="9"/>
        <v>1</v>
      </c>
      <c r="L592" s="160" t="s">
        <v>101</v>
      </c>
      <c r="M592" s="211">
        <f>VLOOKUP(J592,'Depr Rates'!A:G,7,FALSE)</f>
        <v>3.9300000000000002E-2</v>
      </c>
    </row>
    <row r="593" spans="1:13" x14ac:dyDescent="0.25">
      <c r="A593" s="212" t="s">
        <v>102</v>
      </c>
      <c r="B593" s="213">
        <v>10100501</v>
      </c>
      <c r="C593" s="212">
        <v>108</v>
      </c>
      <c r="D593" s="214">
        <v>43497</v>
      </c>
      <c r="E593" s="160" t="s">
        <v>383</v>
      </c>
      <c r="F593" s="160">
        <v>108106962</v>
      </c>
      <c r="G593" s="160">
        <v>0</v>
      </c>
      <c r="H593" s="214">
        <v>43481</v>
      </c>
      <c r="I593" s="160" t="s">
        <v>384</v>
      </c>
      <c r="J593" s="160" t="s">
        <v>376</v>
      </c>
      <c r="K593" s="160">
        <f t="shared" si="9"/>
        <v>1</v>
      </c>
      <c r="L593" s="160" t="s">
        <v>101</v>
      </c>
      <c r="M593" s="211">
        <f>VLOOKUP(J593,'Depr Rates'!A:G,7,FALSE)</f>
        <v>3.9300000000000002E-2</v>
      </c>
    </row>
    <row r="594" spans="1:13" x14ac:dyDescent="0.25">
      <c r="A594" s="212" t="s">
        <v>102</v>
      </c>
      <c r="B594" s="213">
        <v>10100501</v>
      </c>
      <c r="C594" s="212">
        <v>108</v>
      </c>
      <c r="D594" s="214">
        <v>43497</v>
      </c>
      <c r="E594" s="160" t="s">
        <v>383</v>
      </c>
      <c r="F594" s="160">
        <v>108106962</v>
      </c>
      <c r="G594" s="160">
        <v>0</v>
      </c>
      <c r="H594" s="214">
        <v>43481</v>
      </c>
      <c r="I594" s="160" t="s">
        <v>384</v>
      </c>
      <c r="J594" s="160" t="s">
        <v>376</v>
      </c>
      <c r="K594" s="160">
        <f t="shared" si="9"/>
        <v>1</v>
      </c>
      <c r="L594" s="160" t="s">
        <v>101</v>
      </c>
      <c r="M594" s="211">
        <f>VLOOKUP(J594,'Depr Rates'!A:G,7,FALSE)</f>
        <v>3.9300000000000002E-2</v>
      </c>
    </row>
    <row r="595" spans="1:13" x14ac:dyDescent="0.25">
      <c r="A595" s="212" t="s">
        <v>102</v>
      </c>
      <c r="B595" s="213">
        <v>10100501</v>
      </c>
      <c r="C595" s="212">
        <v>108</v>
      </c>
      <c r="D595" s="214">
        <v>43497</v>
      </c>
      <c r="E595" s="160" t="s">
        <v>383</v>
      </c>
      <c r="F595" s="160">
        <v>108106962</v>
      </c>
      <c r="G595" s="160">
        <v>0</v>
      </c>
      <c r="H595" s="214">
        <v>43481</v>
      </c>
      <c r="I595" s="160" t="s">
        <v>384</v>
      </c>
      <c r="J595" s="160" t="s">
        <v>376</v>
      </c>
      <c r="K595" s="160">
        <f t="shared" si="9"/>
        <v>1</v>
      </c>
      <c r="L595" s="160" t="s">
        <v>101</v>
      </c>
      <c r="M595" s="211">
        <f>VLOOKUP(J595,'Depr Rates'!A:G,7,FALSE)</f>
        <v>3.9300000000000002E-2</v>
      </c>
    </row>
    <row r="596" spans="1:13" x14ac:dyDescent="0.25">
      <c r="A596" s="212" t="s">
        <v>102</v>
      </c>
      <c r="B596" s="213">
        <v>10100501</v>
      </c>
      <c r="C596" s="212">
        <v>108</v>
      </c>
      <c r="D596" s="214">
        <v>43497</v>
      </c>
      <c r="E596" s="160" t="s">
        <v>383</v>
      </c>
      <c r="F596" s="160">
        <v>108106962</v>
      </c>
      <c r="G596" s="160">
        <v>0</v>
      </c>
      <c r="H596" s="214">
        <v>43481</v>
      </c>
      <c r="I596" s="160" t="s">
        <v>384</v>
      </c>
      <c r="J596" s="160" t="s">
        <v>376</v>
      </c>
      <c r="K596" s="160">
        <f t="shared" si="9"/>
        <v>1</v>
      </c>
      <c r="L596" s="160" t="s">
        <v>101</v>
      </c>
      <c r="M596" s="211">
        <f>VLOOKUP(J596,'Depr Rates'!A:G,7,FALSE)</f>
        <v>3.9300000000000002E-2</v>
      </c>
    </row>
    <row r="597" spans="1:13" x14ac:dyDescent="0.25">
      <c r="A597" s="212" t="s">
        <v>102</v>
      </c>
      <c r="B597" s="213">
        <v>10100501</v>
      </c>
      <c r="C597" s="212">
        <v>108</v>
      </c>
      <c r="D597" s="214">
        <v>43497</v>
      </c>
      <c r="E597" s="160" t="s">
        <v>383</v>
      </c>
      <c r="F597" s="160">
        <v>108106962</v>
      </c>
      <c r="G597" s="160">
        <v>0</v>
      </c>
      <c r="H597" s="214">
        <v>43481</v>
      </c>
      <c r="I597" s="160" t="s">
        <v>384</v>
      </c>
      <c r="J597" s="160" t="s">
        <v>376</v>
      </c>
      <c r="K597" s="160">
        <f t="shared" si="9"/>
        <v>1</v>
      </c>
      <c r="L597" s="160" t="s">
        <v>101</v>
      </c>
      <c r="M597" s="211">
        <f>VLOOKUP(J597,'Depr Rates'!A:G,7,FALSE)</f>
        <v>3.9300000000000002E-2</v>
      </c>
    </row>
    <row r="598" spans="1:13" x14ac:dyDescent="0.25">
      <c r="A598" s="212" t="s">
        <v>102</v>
      </c>
      <c r="B598" s="213">
        <v>10100501</v>
      </c>
      <c r="C598" s="212">
        <v>108</v>
      </c>
      <c r="D598" s="214">
        <v>43497</v>
      </c>
      <c r="E598" s="160" t="s">
        <v>383</v>
      </c>
      <c r="F598" s="160">
        <v>108106962</v>
      </c>
      <c r="G598" s="160">
        <v>0</v>
      </c>
      <c r="H598" s="214">
        <v>43481</v>
      </c>
      <c r="I598" s="160" t="s">
        <v>384</v>
      </c>
      <c r="J598" s="160" t="s">
        <v>376</v>
      </c>
      <c r="K598" s="160">
        <f t="shared" si="9"/>
        <v>1</v>
      </c>
      <c r="L598" s="160" t="s">
        <v>101</v>
      </c>
      <c r="M598" s="211">
        <f>VLOOKUP(J598,'Depr Rates'!A:G,7,FALSE)</f>
        <v>3.9300000000000002E-2</v>
      </c>
    </row>
    <row r="599" spans="1:13" x14ac:dyDescent="0.25">
      <c r="A599" s="212" t="s">
        <v>102</v>
      </c>
      <c r="B599" s="213">
        <v>10100501</v>
      </c>
      <c r="C599" s="212">
        <v>108</v>
      </c>
      <c r="D599" s="214">
        <v>43466</v>
      </c>
      <c r="E599" s="160" t="s">
        <v>381</v>
      </c>
      <c r="F599" s="160">
        <v>108107074</v>
      </c>
      <c r="G599" s="215">
        <v>-3835.41</v>
      </c>
      <c r="H599" s="214">
        <v>43472</v>
      </c>
      <c r="I599" s="160" t="s">
        <v>410</v>
      </c>
      <c r="J599" s="160" t="s">
        <v>9054</v>
      </c>
      <c r="K599" s="160">
        <f t="shared" si="9"/>
        <v>1</v>
      </c>
      <c r="L599" s="160" t="s">
        <v>101</v>
      </c>
      <c r="M599" s="211">
        <f>VLOOKUP(J599,'Depr Rates'!A:G,7,FALSE)</f>
        <v>3.1399999999999997E-2</v>
      </c>
    </row>
    <row r="600" spans="1:13" x14ac:dyDescent="0.25">
      <c r="A600" s="212" t="s">
        <v>102</v>
      </c>
      <c r="B600" s="213">
        <v>10100501</v>
      </c>
      <c r="C600" s="212">
        <v>108</v>
      </c>
      <c r="D600" s="214">
        <v>43466</v>
      </c>
      <c r="E600" s="160" t="s">
        <v>383</v>
      </c>
      <c r="F600" s="160">
        <v>108107074</v>
      </c>
      <c r="G600" s="160">
        <v>0</v>
      </c>
      <c r="H600" s="214">
        <v>43472</v>
      </c>
      <c r="I600" s="160" t="s">
        <v>410</v>
      </c>
      <c r="J600" s="160" t="s">
        <v>9054</v>
      </c>
      <c r="K600" s="160">
        <f t="shared" si="9"/>
        <v>1</v>
      </c>
      <c r="L600" s="160" t="s">
        <v>101</v>
      </c>
      <c r="M600" s="211">
        <f>VLOOKUP(J600,'Depr Rates'!A:G,7,FALSE)</f>
        <v>3.1399999999999997E-2</v>
      </c>
    </row>
    <row r="601" spans="1:13" x14ac:dyDescent="0.25">
      <c r="A601" s="212" t="s">
        <v>102</v>
      </c>
      <c r="B601" s="213">
        <v>10100501</v>
      </c>
      <c r="C601" s="212">
        <v>108</v>
      </c>
      <c r="D601" s="214">
        <v>43466</v>
      </c>
      <c r="E601" s="160" t="s">
        <v>381</v>
      </c>
      <c r="F601" s="160">
        <v>108107074</v>
      </c>
      <c r="G601" s="215">
        <v>-6175</v>
      </c>
      <c r="H601" s="214">
        <v>43472</v>
      </c>
      <c r="I601" s="160" t="s">
        <v>410</v>
      </c>
      <c r="J601" s="160" t="s">
        <v>9132</v>
      </c>
      <c r="K601" s="160">
        <f t="shared" si="9"/>
        <v>1</v>
      </c>
      <c r="L601" s="160" t="s">
        <v>101</v>
      </c>
      <c r="M601" s="211">
        <f>VLOOKUP(J601,'Depr Rates'!A:G,7,FALSE)</f>
        <v>3.7400000000000003E-2</v>
      </c>
    </row>
    <row r="602" spans="1:13" x14ac:dyDescent="0.25">
      <c r="A602" s="212" t="s">
        <v>102</v>
      </c>
      <c r="B602" s="213">
        <v>10100501</v>
      </c>
      <c r="C602" s="212">
        <v>108</v>
      </c>
      <c r="D602" s="214">
        <v>43466</v>
      </c>
      <c r="E602" s="160" t="s">
        <v>381</v>
      </c>
      <c r="F602" s="160">
        <v>108107074</v>
      </c>
      <c r="G602" s="215">
        <v>-6175</v>
      </c>
      <c r="H602" s="214">
        <v>43472</v>
      </c>
      <c r="I602" s="160" t="s">
        <v>410</v>
      </c>
      <c r="J602" s="160" t="s">
        <v>9132</v>
      </c>
      <c r="K602" s="160">
        <f t="shared" si="9"/>
        <v>1</v>
      </c>
      <c r="L602" s="160" t="s">
        <v>101</v>
      </c>
      <c r="M602" s="211">
        <f>VLOOKUP(J602,'Depr Rates'!A:G,7,FALSE)</f>
        <v>3.7400000000000003E-2</v>
      </c>
    </row>
    <row r="603" spans="1:13" x14ac:dyDescent="0.25">
      <c r="A603" s="212" t="s">
        <v>102</v>
      </c>
      <c r="B603" s="213">
        <v>10100501</v>
      </c>
      <c r="C603" s="212">
        <v>108</v>
      </c>
      <c r="D603" s="214">
        <v>43466</v>
      </c>
      <c r="E603" s="160" t="s">
        <v>383</v>
      </c>
      <c r="F603" s="160">
        <v>108107074</v>
      </c>
      <c r="G603" s="160">
        <v>0</v>
      </c>
      <c r="H603" s="214">
        <v>43472</v>
      </c>
      <c r="I603" s="160" t="s">
        <v>410</v>
      </c>
      <c r="J603" s="160" t="s">
        <v>9132</v>
      </c>
      <c r="K603" s="160">
        <f t="shared" si="9"/>
        <v>1</v>
      </c>
      <c r="L603" s="160" t="s">
        <v>101</v>
      </c>
      <c r="M603" s="211">
        <f>VLOOKUP(J603,'Depr Rates'!A:G,7,FALSE)</f>
        <v>3.7400000000000003E-2</v>
      </c>
    </row>
    <row r="604" spans="1:13" x14ac:dyDescent="0.25">
      <c r="A604" s="212" t="s">
        <v>102</v>
      </c>
      <c r="B604" s="213">
        <v>10100501</v>
      </c>
      <c r="C604" s="212">
        <v>108</v>
      </c>
      <c r="D604" s="214">
        <v>43466</v>
      </c>
      <c r="E604" s="160" t="s">
        <v>383</v>
      </c>
      <c r="F604" s="160">
        <v>108107074</v>
      </c>
      <c r="G604" s="160">
        <v>0</v>
      </c>
      <c r="H604" s="214">
        <v>43472</v>
      </c>
      <c r="I604" s="160" t="s">
        <v>410</v>
      </c>
      <c r="J604" s="160" t="s">
        <v>9132</v>
      </c>
      <c r="K604" s="160">
        <f t="shared" si="9"/>
        <v>1</v>
      </c>
      <c r="L604" s="160" t="s">
        <v>101</v>
      </c>
      <c r="M604" s="211">
        <f>VLOOKUP(J604,'Depr Rates'!A:G,7,FALSE)</f>
        <v>3.7400000000000003E-2</v>
      </c>
    </row>
    <row r="605" spans="1:13" x14ac:dyDescent="0.25">
      <c r="A605" s="212" t="s">
        <v>102</v>
      </c>
      <c r="B605" s="213">
        <v>10100501</v>
      </c>
      <c r="C605" s="212">
        <v>108</v>
      </c>
      <c r="D605" s="214">
        <v>43466</v>
      </c>
      <c r="E605" s="160" t="s">
        <v>383</v>
      </c>
      <c r="F605" s="160">
        <v>108107074</v>
      </c>
      <c r="G605" s="160">
        <v>0</v>
      </c>
      <c r="H605" s="214">
        <v>43472</v>
      </c>
      <c r="I605" s="160" t="s">
        <v>384</v>
      </c>
      <c r="J605" s="160" t="s">
        <v>9054</v>
      </c>
      <c r="K605" s="160">
        <f t="shared" si="9"/>
        <v>1</v>
      </c>
      <c r="L605" s="160" t="s">
        <v>101</v>
      </c>
      <c r="M605" s="211">
        <f>VLOOKUP(J605,'Depr Rates'!A:G,7,FALSE)</f>
        <v>3.1399999999999997E-2</v>
      </c>
    </row>
    <row r="606" spans="1:13" x14ac:dyDescent="0.25">
      <c r="A606" s="212" t="s">
        <v>102</v>
      </c>
      <c r="B606" s="213">
        <v>10100501</v>
      </c>
      <c r="C606" s="212">
        <v>108</v>
      </c>
      <c r="D606" s="214">
        <v>43466</v>
      </c>
      <c r="E606" s="160" t="s">
        <v>383</v>
      </c>
      <c r="F606" s="160">
        <v>108107074</v>
      </c>
      <c r="G606" s="160">
        <v>0</v>
      </c>
      <c r="H606" s="214">
        <v>43472</v>
      </c>
      <c r="I606" s="160" t="s">
        <v>384</v>
      </c>
      <c r="J606" s="160" t="s">
        <v>9132</v>
      </c>
      <c r="K606" s="160">
        <f t="shared" si="9"/>
        <v>1</v>
      </c>
      <c r="L606" s="160" t="s">
        <v>101</v>
      </c>
      <c r="M606" s="211">
        <f>VLOOKUP(J606,'Depr Rates'!A:G,7,FALSE)</f>
        <v>3.7400000000000003E-2</v>
      </c>
    </row>
    <row r="607" spans="1:13" x14ac:dyDescent="0.25">
      <c r="A607" s="212" t="s">
        <v>102</v>
      </c>
      <c r="B607" s="213">
        <v>10100501</v>
      </c>
      <c r="C607" s="212">
        <v>108</v>
      </c>
      <c r="D607" s="214">
        <v>43466</v>
      </c>
      <c r="E607" s="160" t="s">
        <v>383</v>
      </c>
      <c r="F607" s="160">
        <v>108107074</v>
      </c>
      <c r="G607" s="160">
        <v>0</v>
      </c>
      <c r="H607" s="214">
        <v>43472</v>
      </c>
      <c r="I607" s="160" t="s">
        <v>384</v>
      </c>
      <c r="J607" s="160" t="s">
        <v>9132</v>
      </c>
      <c r="K607" s="160">
        <f t="shared" si="9"/>
        <v>1</v>
      </c>
      <c r="L607" s="160" t="s">
        <v>101</v>
      </c>
      <c r="M607" s="211">
        <f>VLOOKUP(J607,'Depr Rates'!A:G,7,FALSE)</f>
        <v>3.7400000000000003E-2</v>
      </c>
    </row>
    <row r="608" spans="1:13" x14ac:dyDescent="0.25">
      <c r="A608" s="212" t="s">
        <v>102</v>
      </c>
      <c r="B608" s="213">
        <v>10100501</v>
      </c>
      <c r="C608" s="212">
        <v>108</v>
      </c>
      <c r="D608" s="214">
        <v>43466</v>
      </c>
      <c r="E608" s="160" t="s">
        <v>383</v>
      </c>
      <c r="F608" s="160">
        <v>108107074</v>
      </c>
      <c r="G608" s="160">
        <v>0</v>
      </c>
      <c r="H608" s="214">
        <v>43472</v>
      </c>
      <c r="I608" s="160" t="s">
        <v>384</v>
      </c>
      <c r="J608" s="160" t="s">
        <v>9054</v>
      </c>
      <c r="K608" s="160">
        <f t="shared" si="9"/>
        <v>1</v>
      </c>
      <c r="L608" s="160" t="s">
        <v>101</v>
      </c>
      <c r="M608" s="211">
        <f>VLOOKUP(J608,'Depr Rates'!A:G,7,FALSE)</f>
        <v>3.1399999999999997E-2</v>
      </c>
    </row>
    <row r="609" spans="1:13" x14ac:dyDescent="0.25">
      <c r="A609" s="212" t="s">
        <v>102</v>
      </c>
      <c r="B609" s="213">
        <v>10100501</v>
      </c>
      <c r="C609" s="212">
        <v>108</v>
      </c>
      <c r="D609" s="214">
        <v>43466</v>
      </c>
      <c r="E609" s="160" t="s">
        <v>383</v>
      </c>
      <c r="F609" s="160">
        <v>108107074</v>
      </c>
      <c r="G609" s="160">
        <v>0</v>
      </c>
      <c r="H609" s="214">
        <v>43472</v>
      </c>
      <c r="I609" s="160" t="s">
        <v>384</v>
      </c>
      <c r="J609" s="160" t="s">
        <v>9132</v>
      </c>
      <c r="K609" s="160">
        <f t="shared" si="9"/>
        <v>1</v>
      </c>
      <c r="L609" s="160" t="s">
        <v>101</v>
      </c>
      <c r="M609" s="211">
        <f>VLOOKUP(J609,'Depr Rates'!A:G,7,FALSE)</f>
        <v>3.7400000000000003E-2</v>
      </c>
    </row>
    <row r="610" spans="1:13" x14ac:dyDescent="0.25">
      <c r="A610" s="212" t="s">
        <v>102</v>
      </c>
      <c r="B610" s="213">
        <v>10100501</v>
      </c>
      <c r="C610" s="212">
        <v>108</v>
      </c>
      <c r="D610" s="214">
        <v>43466</v>
      </c>
      <c r="E610" s="160" t="s">
        <v>383</v>
      </c>
      <c r="F610" s="160">
        <v>108107074</v>
      </c>
      <c r="G610" s="160">
        <v>0</v>
      </c>
      <c r="H610" s="214">
        <v>43472</v>
      </c>
      <c r="I610" s="160" t="s">
        <v>384</v>
      </c>
      <c r="J610" s="160" t="s">
        <v>9132</v>
      </c>
      <c r="K610" s="160">
        <f t="shared" si="9"/>
        <v>1</v>
      </c>
      <c r="L610" s="160" t="s">
        <v>101</v>
      </c>
      <c r="M610" s="211">
        <f>VLOOKUP(J610,'Depr Rates'!A:G,7,FALSE)</f>
        <v>3.7400000000000003E-2</v>
      </c>
    </row>
    <row r="611" spans="1:13" x14ac:dyDescent="0.25">
      <c r="A611" s="212" t="s">
        <v>102</v>
      </c>
      <c r="B611" s="213">
        <v>10100501</v>
      </c>
      <c r="C611" s="212">
        <v>108</v>
      </c>
      <c r="D611" s="214">
        <v>43497</v>
      </c>
      <c r="E611" s="160" t="s">
        <v>383</v>
      </c>
      <c r="F611" s="160">
        <v>108107074</v>
      </c>
      <c r="G611" s="160">
        <v>0</v>
      </c>
      <c r="H611" s="214">
        <v>43472</v>
      </c>
      <c r="I611" s="160" t="s">
        <v>384</v>
      </c>
      <c r="J611" s="160" t="s">
        <v>9054</v>
      </c>
      <c r="K611" s="160">
        <f t="shared" si="9"/>
        <v>1</v>
      </c>
      <c r="L611" s="160" t="s">
        <v>101</v>
      </c>
      <c r="M611" s="211">
        <f>VLOOKUP(J611,'Depr Rates'!A:G,7,FALSE)</f>
        <v>3.1399999999999997E-2</v>
      </c>
    </row>
    <row r="612" spans="1:13" x14ac:dyDescent="0.25">
      <c r="A612" s="212" t="s">
        <v>102</v>
      </c>
      <c r="B612" s="213">
        <v>10100501</v>
      </c>
      <c r="C612" s="212">
        <v>108</v>
      </c>
      <c r="D612" s="214">
        <v>43497</v>
      </c>
      <c r="E612" s="160" t="s">
        <v>383</v>
      </c>
      <c r="F612" s="160">
        <v>108107074</v>
      </c>
      <c r="G612" s="160">
        <v>0</v>
      </c>
      <c r="H612" s="214">
        <v>43472</v>
      </c>
      <c r="I612" s="160" t="s">
        <v>384</v>
      </c>
      <c r="J612" s="160" t="s">
        <v>9132</v>
      </c>
      <c r="K612" s="160">
        <f t="shared" si="9"/>
        <v>1</v>
      </c>
      <c r="L612" s="160" t="s">
        <v>101</v>
      </c>
      <c r="M612" s="211">
        <f>VLOOKUP(J612,'Depr Rates'!A:G,7,FALSE)</f>
        <v>3.7400000000000003E-2</v>
      </c>
    </row>
    <row r="613" spans="1:13" x14ac:dyDescent="0.25">
      <c r="A613" s="212" t="s">
        <v>102</v>
      </c>
      <c r="B613" s="213">
        <v>10100501</v>
      </c>
      <c r="C613" s="212">
        <v>108</v>
      </c>
      <c r="D613" s="214">
        <v>43497</v>
      </c>
      <c r="E613" s="160" t="s">
        <v>383</v>
      </c>
      <c r="F613" s="160">
        <v>108107074</v>
      </c>
      <c r="G613" s="160">
        <v>0</v>
      </c>
      <c r="H613" s="214">
        <v>43472</v>
      </c>
      <c r="I613" s="160" t="s">
        <v>384</v>
      </c>
      <c r="J613" s="160" t="s">
        <v>9132</v>
      </c>
      <c r="K613" s="160">
        <f t="shared" si="9"/>
        <v>1</v>
      </c>
      <c r="L613" s="160" t="s">
        <v>101</v>
      </c>
      <c r="M613" s="211">
        <f>VLOOKUP(J613,'Depr Rates'!A:G,7,FALSE)</f>
        <v>3.7400000000000003E-2</v>
      </c>
    </row>
    <row r="614" spans="1:13" x14ac:dyDescent="0.25">
      <c r="A614" s="212" t="s">
        <v>102</v>
      </c>
      <c r="B614" s="213">
        <v>10100501</v>
      </c>
      <c r="C614" s="212">
        <v>108</v>
      </c>
      <c r="D614" s="214">
        <v>43497</v>
      </c>
      <c r="E614" s="160" t="s">
        <v>383</v>
      </c>
      <c r="F614" s="160">
        <v>108107074</v>
      </c>
      <c r="G614" s="160">
        <v>0</v>
      </c>
      <c r="H614" s="214">
        <v>43472</v>
      </c>
      <c r="I614" s="160" t="s">
        <v>384</v>
      </c>
      <c r="J614" s="160" t="s">
        <v>9054</v>
      </c>
      <c r="K614" s="160">
        <f t="shared" si="9"/>
        <v>1</v>
      </c>
      <c r="L614" s="160" t="s">
        <v>101</v>
      </c>
      <c r="M614" s="211">
        <f>VLOOKUP(J614,'Depr Rates'!A:G,7,FALSE)</f>
        <v>3.1399999999999997E-2</v>
      </c>
    </row>
    <row r="615" spans="1:13" x14ac:dyDescent="0.25">
      <c r="A615" s="212" t="s">
        <v>102</v>
      </c>
      <c r="B615" s="213">
        <v>10100501</v>
      </c>
      <c r="C615" s="212">
        <v>108</v>
      </c>
      <c r="D615" s="214">
        <v>43497</v>
      </c>
      <c r="E615" s="160" t="s">
        <v>383</v>
      </c>
      <c r="F615" s="160">
        <v>108107074</v>
      </c>
      <c r="G615" s="160">
        <v>0</v>
      </c>
      <c r="H615" s="214">
        <v>43472</v>
      </c>
      <c r="I615" s="160" t="s">
        <v>384</v>
      </c>
      <c r="J615" s="160" t="s">
        <v>9132</v>
      </c>
      <c r="K615" s="160">
        <f t="shared" si="9"/>
        <v>1</v>
      </c>
      <c r="L615" s="160" t="s">
        <v>101</v>
      </c>
      <c r="M615" s="211">
        <f>VLOOKUP(J615,'Depr Rates'!A:G,7,FALSE)</f>
        <v>3.7400000000000003E-2</v>
      </c>
    </row>
    <row r="616" spans="1:13" x14ac:dyDescent="0.25">
      <c r="A616" s="212" t="s">
        <v>102</v>
      </c>
      <c r="B616" s="213">
        <v>10100501</v>
      </c>
      <c r="C616" s="212">
        <v>108</v>
      </c>
      <c r="D616" s="214">
        <v>43497</v>
      </c>
      <c r="E616" s="160" t="s">
        <v>383</v>
      </c>
      <c r="F616" s="160">
        <v>108107074</v>
      </c>
      <c r="G616" s="160">
        <v>0</v>
      </c>
      <c r="H616" s="214">
        <v>43472</v>
      </c>
      <c r="I616" s="160" t="s">
        <v>384</v>
      </c>
      <c r="J616" s="160" t="s">
        <v>9132</v>
      </c>
      <c r="K616" s="160">
        <f t="shared" si="9"/>
        <v>1</v>
      </c>
      <c r="L616" s="160" t="s">
        <v>101</v>
      </c>
      <c r="M616" s="211">
        <f>VLOOKUP(J616,'Depr Rates'!A:G,7,FALSE)</f>
        <v>3.7400000000000003E-2</v>
      </c>
    </row>
    <row r="617" spans="1:13" x14ac:dyDescent="0.25">
      <c r="A617" s="212" t="s">
        <v>102</v>
      </c>
      <c r="B617" s="213">
        <v>10100501</v>
      </c>
      <c r="C617" s="212">
        <v>108</v>
      </c>
      <c r="D617" s="214">
        <v>43466</v>
      </c>
      <c r="E617" s="160" t="s">
        <v>381</v>
      </c>
      <c r="F617" s="160">
        <v>108107199</v>
      </c>
      <c r="G617" s="215">
        <v>-5550.28</v>
      </c>
      <c r="H617" s="214">
        <v>43496</v>
      </c>
      <c r="I617" s="160" t="s">
        <v>486</v>
      </c>
      <c r="J617" s="160" t="s">
        <v>9054</v>
      </c>
      <c r="K617" s="160">
        <f t="shared" si="9"/>
        <v>1</v>
      </c>
      <c r="L617" s="160" t="s">
        <v>101</v>
      </c>
      <c r="M617" s="211">
        <f>VLOOKUP(J617,'Depr Rates'!A:G,7,FALSE)</f>
        <v>3.1399999999999997E-2</v>
      </c>
    </row>
    <row r="618" spans="1:13" x14ac:dyDescent="0.25">
      <c r="A618" s="212" t="s">
        <v>102</v>
      </c>
      <c r="B618" s="213">
        <v>10100501</v>
      </c>
      <c r="C618" s="212">
        <v>108</v>
      </c>
      <c r="D618" s="214">
        <v>43466</v>
      </c>
      <c r="E618" s="160" t="s">
        <v>383</v>
      </c>
      <c r="F618" s="160">
        <v>108107199</v>
      </c>
      <c r="G618" s="160">
        <v>0</v>
      </c>
      <c r="H618" s="214">
        <v>43496</v>
      </c>
      <c r="I618" s="160" t="s">
        <v>486</v>
      </c>
      <c r="J618" s="160" t="s">
        <v>9054</v>
      </c>
      <c r="K618" s="160">
        <f t="shared" si="9"/>
        <v>1</v>
      </c>
      <c r="L618" s="160" t="s">
        <v>101</v>
      </c>
      <c r="M618" s="211">
        <f>VLOOKUP(J618,'Depr Rates'!A:G,7,FALSE)</f>
        <v>3.1399999999999997E-2</v>
      </c>
    </row>
    <row r="619" spans="1:13" x14ac:dyDescent="0.25">
      <c r="A619" s="212" t="s">
        <v>102</v>
      </c>
      <c r="B619" s="213">
        <v>10100501</v>
      </c>
      <c r="C619" s="212">
        <v>108</v>
      </c>
      <c r="D619" s="214">
        <v>43466</v>
      </c>
      <c r="E619" s="160" t="s">
        <v>381</v>
      </c>
      <c r="F619" s="160">
        <v>108107199</v>
      </c>
      <c r="G619" s="160">
        <v>-759</v>
      </c>
      <c r="H619" s="214">
        <v>43496</v>
      </c>
      <c r="I619" s="160" t="s">
        <v>486</v>
      </c>
      <c r="J619" s="160" t="s">
        <v>9132</v>
      </c>
      <c r="K619" s="160">
        <f t="shared" si="9"/>
        <v>1</v>
      </c>
      <c r="L619" s="160" t="s">
        <v>101</v>
      </c>
      <c r="M619" s="211">
        <f>VLOOKUP(J619,'Depr Rates'!A:G,7,FALSE)</f>
        <v>3.7400000000000003E-2</v>
      </c>
    </row>
    <row r="620" spans="1:13" x14ac:dyDescent="0.25">
      <c r="A620" s="212" t="s">
        <v>102</v>
      </c>
      <c r="B620" s="213">
        <v>10100501</v>
      </c>
      <c r="C620" s="212">
        <v>108</v>
      </c>
      <c r="D620" s="214">
        <v>43466</v>
      </c>
      <c r="E620" s="160" t="s">
        <v>383</v>
      </c>
      <c r="F620" s="160">
        <v>108107199</v>
      </c>
      <c r="G620" s="160">
        <v>0</v>
      </c>
      <c r="H620" s="214">
        <v>43496</v>
      </c>
      <c r="I620" s="160" t="s">
        <v>486</v>
      </c>
      <c r="J620" s="160" t="s">
        <v>9132</v>
      </c>
      <c r="K620" s="160">
        <f t="shared" si="9"/>
        <v>1</v>
      </c>
      <c r="L620" s="160" t="s">
        <v>101</v>
      </c>
      <c r="M620" s="211">
        <f>VLOOKUP(J620,'Depr Rates'!A:G,7,FALSE)</f>
        <v>3.7400000000000003E-2</v>
      </c>
    </row>
    <row r="621" spans="1:13" x14ac:dyDescent="0.25">
      <c r="A621" s="212" t="s">
        <v>102</v>
      </c>
      <c r="B621" s="213">
        <v>10100501</v>
      </c>
      <c r="C621" s="212">
        <v>108</v>
      </c>
      <c r="D621" s="214">
        <v>43466</v>
      </c>
      <c r="E621" s="160" t="s">
        <v>381</v>
      </c>
      <c r="F621" s="160">
        <v>108107199</v>
      </c>
      <c r="G621" s="160">
        <v>-321.10000000000002</v>
      </c>
      <c r="H621" s="214">
        <v>43496</v>
      </c>
      <c r="I621" s="160" t="s">
        <v>486</v>
      </c>
      <c r="J621" s="160" t="s">
        <v>376</v>
      </c>
      <c r="K621" s="160">
        <f t="shared" si="9"/>
        <v>1</v>
      </c>
      <c r="L621" s="160" t="s">
        <v>101</v>
      </c>
      <c r="M621" s="211">
        <f>VLOOKUP(J621,'Depr Rates'!A:G,7,FALSE)</f>
        <v>3.9300000000000002E-2</v>
      </c>
    </row>
    <row r="622" spans="1:13" x14ac:dyDescent="0.25">
      <c r="A622" s="212" t="s">
        <v>102</v>
      </c>
      <c r="B622" s="213">
        <v>10100501</v>
      </c>
      <c r="C622" s="212">
        <v>108</v>
      </c>
      <c r="D622" s="214">
        <v>43466</v>
      </c>
      <c r="E622" s="160" t="s">
        <v>383</v>
      </c>
      <c r="F622" s="160">
        <v>108107199</v>
      </c>
      <c r="G622" s="160">
        <v>0</v>
      </c>
      <c r="H622" s="214">
        <v>43496</v>
      </c>
      <c r="I622" s="160" t="s">
        <v>486</v>
      </c>
      <c r="J622" s="160" t="s">
        <v>376</v>
      </c>
      <c r="K622" s="160">
        <f t="shared" si="9"/>
        <v>1</v>
      </c>
      <c r="L622" s="160" t="s">
        <v>101</v>
      </c>
      <c r="M622" s="211">
        <f>VLOOKUP(J622,'Depr Rates'!A:G,7,FALSE)</f>
        <v>3.9300000000000002E-2</v>
      </c>
    </row>
    <row r="623" spans="1:13" x14ac:dyDescent="0.25">
      <c r="A623" s="212" t="s">
        <v>102</v>
      </c>
      <c r="B623" s="213">
        <v>10100501</v>
      </c>
      <c r="C623" s="212">
        <v>108</v>
      </c>
      <c r="D623" s="214">
        <v>43497</v>
      </c>
      <c r="E623" s="160" t="s">
        <v>383</v>
      </c>
      <c r="F623" s="160">
        <v>108107199</v>
      </c>
      <c r="G623" s="160">
        <v>0</v>
      </c>
      <c r="H623" s="214">
        <v>43496</v>
      </c>
      <c r="I623" s="160" t="s">
        <v>384</v>
      </c>
      <c r="J623" s="160" t="s">
        <v>9054</v>
      </c>
      <c r="K623" s="160">
        <f t="shared" si="9"/>
        <v>1</v>
      </c>
      <c r="L623" s="160" t="s">
        <v>101</v>
      </c>
      <c r="M623" s="211">
        <f>VLOOKUP(J623,'Depr Rates'!A:G,7,FALSE)</f>
        <v>3.1399999999999997E-2</v>
      </c>
    </row>
    <row r="624" spans="1:13" x14ac:dyDescent="0.25">
      <c r="A624" s="212" t="s">
        <v>102</v>
      </c>
      <c r="B624" s="213">
        <v>10100501</v>
      </c>
      <c r="C624" s="212">
        <v>108</v>
      </c>
      <c r="D624" s="214">
        <v>43497</v>
      </c>
      <c r="E624" s="160" t="s">
        <v>383</v>
      </c>
      <c r="F624" s="160">
        <v>108107199</v>
      </c>
      <c r="G624" s="160">
        <v>0</v>
      </c>
      <c r="H624" s="214">
        <v>43496</v>
      </c>
      <c r="I624" s="160" t="s">
        <v>384</v>
      </c>
      <c r="J624" s="160" t="s">
        <v>9132</v>
      </c>
      <c r="K624" s="160">
        <f t="shared" si="9"/>
        <v>1</v>
      </c>
      <c r="L624" s="160" t="s">
        <v>101</v>
      </c>
      <c r="M624" s="211">
        <f>VLOOKUP(J624,'Depr Rates'!A:G,7,FALSE)</f>
        <v>3.7400000000000003E-2</v>
      </c>
    </row>
    <row r="625" spans="1:13" x14ac:dyDescent="0.25">
      <c r="A625" s="212" t="s">
        <v>102</v>
      </c>
      <c r="B625" s="213">
        <v>10100501</v>
      </c>
      <c r="C625" s="212">
        <v>108</v>
      </c>
      <c r="D625" s="214">
        <v>43497</v>
      </c>
      <c r="E625" s="160" t="s">
        <v>383</v>
      </c>
      <c r="F625" s="160">
        <v>108107199</v>
      </c>
      <c r="G625" s="160">
        <v>0</v>
      </c>
      <c r="H625" s="214">
        <v>43496</v>
      </c>
      <c r="I625" s="160" t="s">
        <v>384</v>
      </c>
      <c r="J625" s="160" t="s">
        <v>376</v>
      </c>
      <c r="K625" s="160">
        <f t="shared" si="9"/>
        <v>1</v>
      </c>
      <c r="L625" s="160" t="s">
        <v>101</v>
      </c>
      <c r="M625" s="211">
        <f>VLOOKUP(J625,'Depr Rates'!A:G,7,FALSE)</f>
        <v>3.9300000000000002E-2</v>
      </c>
    </row>
    <row r="626" spans="1:13" x14ac:dyDescent="0.25">
      <c r="A626" s="212" t="s">
        <v>102</v>
      </c>
      <c r="B626" s="213">
        <v>10100501</v>
      </c>
      <c r="C626" s="212">
        <v>108</v>
      </c>
      <c r="D626" s="214">
        <v>43497</v>
      </c>
      <c r="E626" s="160" t="s">
        <v>383</v>
      </c>
      <c r="F626" s="160">
        <v>108107199</v>
      </c>
      <c r="G626" s="160">
        <v>0</v>
      </c>
      <c r="H626" s="214">
        <v>43496</v>
      </c>
      <c r="I626" s="160" t="s">
        <v>384</v>
      </c>
      <c r="J626" s="160" t="s">
        <v>9054</v>
      </c>
      <c r="K626" s="160">
        <f t="shared" si="9"/>
        <v>1</v>
      </c>
      <c r="L626" s="160" t="s">
        <v>101</v>
      </c>
      <c r="M626" s="211">
        <f>VLOOKUP(J626,'Depr Rates'!A:G,7,FALSE)</f>
        <v>3.1399999999999997E-2</v>
      </c>
    </row>
    <row r="627" spans="1:13" x14ac:dyDescent="0.25">
      <c r="A627" s="212" t="s">
        <v>102</v>
      </c>
      <c r="B627" s="213">
        <v>10100501</v>
      </c>
      <c r="C627" s="212">
        <v>108</v>
      </c>
      <c r="D627" s="214">
        <v>43497</v>
      </c>
      <c r="E627" s="160" t="s">
        <v>383</v>
      </c>
      <c r="F627" s="160">
        <v>108107199</v>
      </c>
      <c r="G627" s="160">
        <v>0</v>
      </c>
      <c r="H627" s="214">
        <v>43496</v>
      </c>
      <c r="I627" s="160" t="s">
        <v>384</v>
      </c>
      <c r="J627" s="160" t="s">
        <v>9132</v>
      </c>
      <c r="K627" s="160">
        <f t="shared" si="9"/>
        <v>1</v>
      </c>
      <c r="L627" s="160" t="s">
        <v>101</v>
      </c>
      <c r="M627" s="211">
        <f>VLOOKUP(J627,'Depr Rates'!A:G,7,FALSE)</f>
        <v>3.7400000000000003E-2</v>
      </c>
    </row>
    <row r="628" spans="1:13" x14ac:dyDescent="0.25">
      <c r="A628" s="212" t="s">
        <v>102</v>
      </c>
      <c r="B628" s="213">
        <v>10100501</v>
      </c>
      <c r="C628" s="212">
        <v>108</v>
      </c>
      <c r="D628" s="214">
        <v>43497</v>
      </c>
      <c r="E628" s="160" t="s">
        <v>383</v>
      </c>
      <c r="F628" s="160">
        <v>108107199</v>
      </c>
      <c r="G628" s="160">
        <v>0</v>
      </c>
      <c r="H628" s="214">
        <v>43496</v>
      </c>
      <c r="I628" s="160" t="s">
        <v>384</v>
      </c>
      <c r="J628" s="160" t="s">
        <v>376</v>
      </c>
      <c r="K628" s="160">
        <f t="shared" si="9"/>
        <v>1</v>
      </c>
      <c r="L628" s="160" t="s">
        <v>101</v>
      </c>
      <c r="M628" s="211">
        <f>VLOOKUP(J628,'Depr Rates'!A:G,7,FALSE)</f>
        <v>3.9300000000000002E-2</v>
      </c>
    </row>
    <row r="629" spans="1:13" x14ac:dyDescent="0.25">
      <c r="A629" s="212" t="s">
        <v>102</v>
      </c>
      <c r="B629" s="213">
        <v>10100501</v>
      </c>
      <c r="C629" s="212">
        <v>108</v>
      </c>
      <c r="D629" s="214">
        <v>43525</v>
      </c>
      <c r="E629" s="160" t="s">
        <v>383</v>
      </c>
      <c r="F629" s="160">
        <v>108107199</v>
      </c>
      <c r="G629" s="160">
        <v>0</v>
      </c>
      <c r="H629" s="214">
        <v>43496</v>
      </c>
      <c r="I629" s="160" t="s">
        <v>384</v>
      </c>
      <c r="J629" s="160" t="s">
        <v>9054</v>
      </c>
      <c r="K629" s="160">
        <f t="shared" si="9"/>
        <v>1</v>
      </c>
      <c r="L629" s="160" t="s">
        <v>101</v>
      </c>
      <c r="M629" s="211">
        <f>VLOOKUP(J629,'Depr Rates'!A:G,7,FALSE)</f>
        <v>3.1399999999999997E-2</v>
      </c>
    </row>
    <row r="630" spans="1:13" x14ac:dyDescent="0.25">
      <c r="A630" s="212" t="s">
        <v>102</v>
      </c>
      <c r="B630" s="213">
        <v>10100501</v>
      </c>
      <c r="C630" s="212">
        <v>108</v>
      </c>
      <c r="D630" s="214">
        <v>43525</v>
      </c>
      <c r="E630" s="160" t="s">
        <v>383</v>
      </c>
      <c r="F630" s="160">
        <v>108107199</v>
      </c>
      <c r="G630" s="160">
        <v>0</v>
      </c>
      <c r="H630" s="214">
        <v>43496</v>
      </c>
      <c r="I630" s="160" t="s">
        <v>384</v>
      </c>
      <c r="J630" s="160" t="s">
        <v>9132</v>
      </c>
      <c r="K630" s="160">
        <f t="shared" si="9"/>
        <v>1</v>
      </c>
      <c r="L630" s="160" t="s">
        <v>101</v>
      </c>
      <c r="M630" s="211">
        <f>VLOOKUP(J630,'Depr Rates'!A:G,7,FALSE)</f>
        <v>3.7400000000000003E-2</v>
      </c>
    </row>
    <row r="631" spans="1:13" x14ac:dyDescent="0.25">
      <c r="A631" s="212" t="s">
        <v>102</v>
      </c>
      <c r="B631" s="213">
        <v>10100501</v>
      </c>
      <c r="C631" s="212">
        <v>108</v>
      </c>
      <c r="D631" s="214">
        <v>43525</v>
      </c>
      <c r="E631" s="160" t="s">
        <v>383</v>
      </c>
      <c r="F631" s="160">
        <v>108107199</v>
      </c>
      <c r="G631" s="160">
        <v>0</v>
      </c>
      <c r="H631" s="214">
        <v>43496</v>
      </c>
      <c r="I631" s="160" t="s">
        <v>384</v>
      </c>
      <c r="J631" s="160" t="s">
        <v>376</v>
      </c>
      <c r="K631" s="160">
        <f t="shared" si="9"/>
        <v>1</v>
      </c>
      <c r="L631" s="160" t="s">
        <v>101</v>
      </c>
      <c r="M631" s="211">
        <f>VLOOKUP(J631,'Depr Rates'!A:G,7,FALSE)</f>
        <v>3.9300000000000002E-2</v>
      </c>
    </row>
    <row r="632" spans="1:13" x14ac:dyDescent="0.25">
      <c r="A632" s="212" t="s">
        <v>102</v>
      </c>
      <c r="B632" s="213">
        <v>10100501</v>
      </c>
      <c r="C632" s="212">
        <v>108</v>
      </c>
      <c r="D632" s="214">
        <v>43525</v>
      </c>
      <c r="E632" s="160" t="s">
        <v>383</v>
      </c>
      <c r="F632" s="160">
        <v>108107199</v>
      </c>
      <c r="G632" s="160">
        <v>0</v>
      </c>
      <c r="H632" s="214">
        <v>43496</v>
      </c>
      <c r="I632" s="160" t="s">
        <v>384</v>
      </c>
      <c r="J632" s="160" t="s">
        <v>9054</v>
      </c>
      <c r="K632" s="160">
        <f t="shared" si="9"/>
        <v>1</v>
      </c>
      <c r="L632" s="160" t="s">
        <v>101</v>
      </c>
      <c r="M632" s="211">
        <f>VLOOKUP(J632,'Depr Rates'!A:G,7,FALSE)</f>
        <v>3.1399999999999997E-2</v>
      </c>
    </row>
    <row r="633" spans="1:13" x14ac:dyDescent="0.25">
      <c r="A633" s="212" t="s">
        <v>102</v>
      </c>
      <c r="B633" s="213">
        <v>10100501</v>
      </c>
      <c r="C633" s="212">
        <v>108</v>
      </c>
      <c r="D633" s="214">
        <v>43525</v>
      </c>
      <c r="E633" s="160" t="s">
        <v>383</v>
      </c>
      <c r="F633" s="160">
        <v>108107199</v>
      </c>
      <c r="G633" s="160">
        <v>0</v>
      </c>
      <c r="H633" s="214">
        <v>43496</v>
      </c>
      <c r="I633" s="160" t="s">
        <v>384</v>
      </c>
      <c r="J633" s="160" t="s">
        <v>9132</v>
      </c>
      <c r="K633" s="160">
        <f t="shared" si="9"/>
        <v>1</v>
      </c>
      <c r="L633" s="160" t="s">
        <v>101</v>
      </c>
      <c r="M633" s="211">
        <f>VLOOKUP(J633,'Depr Rates'!A:G,7,FALSE)</f>
        <v>3.7400000000000003E-2</v>
      </c>
    </row>
    <row r="634" spans="1:13" x14ac:dyDescent="0.25">
      <c r="A634" s="212" t="s">
        <v>102</v>
      </c>
      <c r="B634" s="213">
        <v>10100501</v>
      </c>
      <c r="C634" s="212">
        <v>108</v>
      </c>
      <c r="D634" s="214">
        <v>43525</v>
      </c>
      <c r="E634" s="160" t="s">
        <v>383</v>
      </c>
      <c r="F634" s="160">
        <v>108107199</v>
      </c>
      <c r="G634" s="160">
        <v>0</v>
      </c>
      <c r="H634" s="214">
        <v>43496</v>
      </c>
      <c r="I634" s="160" t="s">
        <v>384</v>
      </c>
      <c r="J634" s="160" t="s">
        <v>376</v>
      </c>
      <c r="K634" s="160">
        <f t="shared" si="9"/>
        <v>1</v>
      </c>
      <c r="L634" s="160" t="s">
        <v>101</v>
      </c>
      <c r="M634" s="211">
        <f>VLOOKUP(J634,'Depr Rates'!A:G,7,FALSE)</f>
        <v>3.9300000000000002E-2</v>
      </c>
    </row>
    <row r="635" spans="1:13" x14ac:dyDescent="0.25">
      <c r="A635" s="212" t="s">
        <v>102</v>
      </c>
      <c r="B635" s="213">
        <v>10100501</v>
      </c>
      <c r="C635" s="212">
        <v>108</v>
      </c>
      <c r="D635" s="214">
        <v>43525</v>
      </c>
      <c r="E635" s="160" t="s">
        <v>383</v>
      </c>
      <c r="F635" s="160">
        <v>108107199</v>
      </c>
      <c r="G635" s="160">
        <v>0</v>
      </c>
      <c r="H635" s="214">
        <v>43496</v>
      </c>
      <c r="I635" s="160" t="s">
        <v>384</v>
      </c>
      <c r="J635" s="160" t="s">
        <v>9054</v>
      </c>
      <c r="K635" s="160">
        <f t="shared" si="9"/>
        <v>1</v>
      </c>
      <c r="L635" s="160" t="s">
        <v>101</v>
      </c>
      <c r="M635" s="211">
        <f>VLOOKUP(J635,'Depr Rates'!A:G,7,FALSE)</f>
        <v>3.1399999999999997E-2</v>
      </c>
    </row>
    <row r="636" spans="1:13" x14ac:dyDescent="0.25">
      <c r="A636" s="212" t="s">
        <v>102</v>
      </c>
      <c r="B636" s="213">
        <v>10100501</v>
      </c>
      <c r="C636" s="212">
        <v>108</v>
      </c>
      <c r="D636" s="214">
        <v>43525</v>
      </c>
      <c r="E636" s="160" t="s">
        <v>383</v>
      </c>
      <c r="F636" s="160">
        <v>108107199</v>
      </c>
      <c r="G636" s="160">
        <v>0</v>
      </c>
      <c r="H636" s="214">
        <v>43496</v>
      </c>
      <c r="I636" s="160" t="s">
        <v>384</v>
      </c>
      <c r="J636" s="160" t="s">
        <v>9132</v>
      </c>
      <c r="K636" s="160">
        <f t="shared" si="9"/>
        <v>1</v>
      </c>
      <c r="L636" s="160" t="s">
        <v>101</v>
      </c>
      <c r="M636" s="211">
        <f>VLOOKUP(J636,'Depr Rates'!A:G,7,FALSE)</f>
        <v>3.7400000000000003E-2</v>
      </c>
    </row>
    <row r="637" spans="1:13" x14ac:dyDescent="0.25">
      <c r="A637" s="212" t="s">
        <v>102</v>
      </c>
      <c r="B637" s="213">
        <v>10100501</v>
      </c>
      <c r="C637" s="212">
        <v>108</v>
      </c>
      <c r="D637" s="214">
        <v>43525</v>
      </c>
      <c r="E637" s="160" t="s">
        <v>383</v>
      </c>
      <c r="F637" s="160">
        <v>108107199</v>
      </c>
      <c r="G637" s="160">
        <v>0</v>
      </c>
      <c r="H637" s="214">
        <v>43496</v>
      </c>
      <c r="I637" s="160" t="s">
        <v>384</v>
      </c>
      <c r="J637" s="160" t="s">
        <v>376</v>
      </c>
      <c r="K637" s="160">
        <f t="shared" si="9"/>
        <v>1</v>
      </c>
      <c r="L637" s="160" t="s">
        <v>101</v>
      </c>
      <c r="M637" s="211">
        <f>VLOOKUP(J637,'Depr Rates'!A:G,7,FALSE)</f>
        <v>3.9300000000000002E-2</v>
      </c>
    </row>
    <row r="638" spans="1:13" x14ac:dyDescent="0.25">
      <c r="A638" s="212" t="s">
        <v>102</v>
      </c>
      <c r="B638" s="213">
        <v>10100501</v>
      </c>
      <c r="C638" s="212">
        <v>108</v>
      </c>
      <c r="D638" s="214">
        <v>43466</v>
      </c>
      <c r="E638" s="160" t="s">
        <v>381</v>
      </c>
      <c r="F638" s="160">
        <v>108107652</v>
      </c>
      <c r="G638" s="160">
        <v>-181.44</v>
      </c>
      <c r="H638" s="214">
        <v>43475</v>
      </c>
      <c r="I638" s="160" t="s">
        <v>411</v>
      </c>
      <c r="J638" s="160" t="s">
        <v>9054</v>
      </c>
      <c r="K638" s="160">
        <f t="shared" si="9"/>
        <v>1</v>
      </c>
      <c r="L638" s="160" t="s">
        <v>101</v>
      </c>
      <c r="M638" s="211">
        <f>VLOOKUP(J638,'Depr Rates'!A:G,7,FALSE)</f>
        <v>3.1399999999999997E-2</v>
      </c>
    </row>
    <row r="639" spans="1:13" x14ac:dyDescent="0.25">
      <c r="A639" s="212" t="s">
        <v>102</v>
      </c>
      <c r="B639" s="213">
        <v>10100501</v>
      </c>
      <c r="C639" s="212">
        <v>108</v>
      </c>
      <c r="D639" s="214">
        <v>43466</v>
      </c>
      <c r="E639" s="160" t="s">
        <v>383</v>
      </c>
      <c r="F639" s="160">
        <v>108107652</v>
      </c>
      <c r="G639" s="160">
        <v>0</v>
      </c>
      <c r="H639" s="214">
        <v>43475</v>
      </c>
      <c r="I639" s="160" t="s">
        <v>411</v>
      </c>
      <c r="J639" s="160" t="s">
        <v>9054</v>
      </c>
      <c r="K639" s="160">
        <f t="shared" si="9"/>
        <v>1</v>
      </c>
      <c r="L639" s="160" t="s">
        <v>101</v>
      </c>
      <c r="M639" s="211">
        <f>VLOOKUP(J639,'Depr Rates'!A:G,7,FALSE)</f>
        <v>3.1399999999999997E-2</v>
      </c>
    </row>
    <row r="640" spans="1:13" x14ac:dyDescent="0.25">
      <c r="A640" s="212" t="s">
        <v>102</v>
      </c>
      <c r="B640" s="213">
        <v>10100501</v>
      </c>
      <c r="C640" s="212">
        <v>108</v>
      </c>
      <c r="D640" s="214">
        <v>43466</v>
      </c>
      <c r="E640" s="160" t="s">
        <v>383</v>
      </c>
      <c r="F640" s="160">
        <v>108107652</v>
      </c>
      <c r="G640" s="160">
        <v>0</v>
      </c>
      <c r="H640" s="214">
        <v>43475</v>
      </c>
      <c r="I640" s="160" t="s">
        <v>384</v>
      </c>
      <c r="J640" s="160" t="s">
        <v>9054</v>
      </c>
      <c r="K640" s="160">
        <f t="shared" si="9"/>
        <v>1</v>
      </c>
      <c r="L640" s="160" t="s">
        <v>101</v>
      </c>
      <c r="M640" s="211">
        <f>VLOOKUP(J640,'Depr Rates'!A:G,7,FALSE)</f>
        <v>3.1399999999999997E-2</v>
      </c>
    </row>
    <row r="641" spans="1:13" x14ac:dyDescent="0.25">
      <c r="A641" s="212" t="s">
        <v>102</v>
      </c>
      <c r="B641" s="213">
        <v>10100501</v>
      </c>
      <c r="C641" s="212">
        <v>108</v>
      </c>
      <c r="D641" s="214">
        <v>43497</v>
      </c>
      <c r="E641" s="160" t="s">
        <v>383</v>
      </c>
      <c r="F641" s="160">
        <v>108107652</v>
      </c>
      <c r="G641" s="160">
        <v>0</v>
      </c>
      <c r="H641" s="214">
        <v>43475</v>
      </c>
      <c r="I641" s="160" t="s">
        <v>384</v>
      </c>
      <c r="J641" s="160" t="s">
        <v>9054</v>
      </c>
      <c r="K641" s="160">
        <f t="shared" si="9"/>
        <v>1</v>
      </c>
      <c r="L641" s="160" t="s">
        <v>101</v>
      </c>
      <c r="M641" s="211">
        <f>VLOOKUP(J641,'Depr Rates'!A:G,7,FALSE)</f>
        <v>3.1399999999999997E-2</v>
      </c>
    </row>
    <row r="642" spans="1:13" x14ac:dyDescent="0.25">
      <c r="A642" s="212" t="s">
        <v>102</v>
      </c>
      <c r="B642" s="213">
        <v>10100501</v>
      </c>
      <c r="C642" s="212">
        <v>108</v>
      </c>
      <c r="D642" s="214">
        <v>43497</v>
      </c>
      <c r="E642" s="160" t="s">
        <v>383</v>
      </c>
      <c r="F642" s="160">
        <v>108107652</v>
      </c>
      <c r="G642" s="160">
        <v>0</v>
      </c>
      <c r="H642" s="214">
        <v>43475</v>
      </c>
      <c r="I642" s="160" t="s">
        <v>384</v>
      </c>
      <c r="J642" s="160" t="s">
        <v>9054</v>
      </c>
      <c r="K642" s="160">
        <f t="shared" ref="K642:K705" si="10">MONTH(H642)</f>
        <v>1</v>
      </c>
      <c r="L642" s="160" t="s">
        <v>101</v>
      </c>
      <c r="M642" s="211">
        <f>VLOOKUP(J642,'Depr Rates'!A:G,7,FALSE)</f>
        <v>3.1399999999999997E-2</v>
      </c>
    </row>
    <row r="643" spans="1:13" x14ac:dyDescent="0.25">
      <c r="A643" s="212" t="s">
        <v>102</v>
      </c>
      <c r="B643" s="213">
        <v>10100501</v>
      </c>
      <c r="C643" s="212">
        <v>108</v>
      </c>
      <c r="D643" s="214">
        <v>43466</v>
      </c>
      <c r="E643" s="160" t="s">
        <v>381</v>
      </c>
      <c r="F643" s="160">
        <v>108107719</v>
      </c>
      <c r="G643" s="160">
        <v>-181.44</v>
      </c>
      <c r="H643" s="214">
        <v>43479</v>
      </c>
      <c r="I643" s="160" t="s">
        <v>423</v>
      </c>
      <c r="J643" s="160" t="s">
        <v>9054</v>
      </c>
      <c r="K643" s="160">
        <f t="shared" si="10"/>
        <v>1</v>
      </c>
      <c r="L643" s="160" t="s">
        <v>101</v>
      </c>
      <c r="M643" s="211">
        <f>VLOOKUP(J643,'Depr Rates'!A:G,7,FALSE)</f>
        <v>3.1399999999999997E-2</v>
      </c>
    </row>
    <row r="644" spans="1:13" x14ac:dyDescent="0.25">
      <c r="A644" s="212" t="s">
        <v>102</v>
      </c>
      <c r="B644" s="213">
        <v>10100501</v>
      </c>
      <c r="C644" s="212">
        <v>108</v>
      </c>
      <c r="D644" s="214">
        <v>43466</v>
      </c>
      <c r="E644" s="160" t="s">
        <v>383</v>
      </c>
      <c r="F644" s="160">
        <v>108107719</v>
      </c>
      <c r="G644" s="160">
        <v>0</v>
      </c>
      <c r="H644" s="214">
        <v>43479</v>
      </c>
      <c r="I644" s="160" t="s">
        <v>423</v>
      </c>
      <c r="J644" s="160" t="s">
        <v>9054</v>
      </c>
      <c r="K644" s="160">
        <f t="shared" si="10"/>
        <v>1</v>
      </c>
      <c r="L644" s="160" t="s">
        <v>101</v>
      </c>
      <c r="M644" s="211">
        <f>VLOOKUP(J644,'Depr Rates'!A:G,7,FALSE)</f>
        <v>3.1399999999999997E-2</v>
      </c>
    </row>
    <row r="645" spans="1:13" x14ac:dyDescent="0.25">
      <c r="A645" s="212" t="s">
        <v>102</v>
      </c>
      <c r="B645" s="213">
        <v>10100501</v>
      </c>
      <c r="C645" s="212">
        <v>108</v>
      </c>
      <c r="D645" s="214">
        <v>43466</v>
      </c>
      <c r="E645" s="160" t="s">
        <v>383</v>
      </c>
      <c r="F645" s="160">
        <v>108107719</v>
      </c>
      <c r="G645" s="160">
        <v>0</v>
      </c>
      <c r="H645" s="214">
        <v>43479</v>
      </c>
      <c r="I645" s="160" t="s">
        <v>384</v>
      </c>
      <c r="J645" s="160" t="s">
        <v>9054</v>
      </c>
      <c r="K645" s="160">
        <f t="shared" si="10"/>
        <v>1</v>
      </c>
      <c r="L645" s="160" t="s">
        <v>101</v>
      </c>
      <c r="M645" s="211">
        <f>VLOOKUP(J645,'Depr Rates'!A:G,7,FALSE)</f>
        <v>3.1399999999999997E-2</v>
      </c>
    </row>
    <row r="646" spans="1:13" x14ac:dyDescent="0.25">
      <c r="A646" s="212" t="s">
        <v>102</v>
      </c>
      <c r="B646" s="213">
        <v>10100501</v>
      </c>
      <c r="C646" s="212">
        <v>108</v>
      </c>
      <c r="D646" s="214">
        <v>43466</v>
      </c>
      <c r="E646" s="160" t="s">
        <v>383</v>
      </c>
      <c r="F646" s="160">
        <v>108107719</v>
      </c>
      <c r="G646" s="160">
        <v>0</v>
      </c>
      <c r="H646" s="214">
        <v>43479</v>
      </c>
      <c r="I646" s="160" t="s">
        <v>384</v>
      </c>
      <c r="J646" s="160" t="s">
        <v>9054</v>
      </c>
      <c r="K646" s="160">
        <f t="shared" si="10"/>
        <v>1</v>
      </c>
      <c r="L646" s="160" t="s">
        <v>101</v>
      </c>
      <c r="M646" s="211">
        <f>VLOOKUP(J646,'Depr Rates'!A:G,7,FALSE)</f>
        <v>3.1399999999999997E-2</v>
      </c>
    </row>
    <row r="647" spans="1:13" x14ac:dyDescent="0.25">
      <c r="A647" s="212" t="s">
        <v>102</v>
      </c>
      <c r="B647" s="213">
        <v>10100501</v>
      </c>
      <c r="C647" s="212">
        <v>108</v>
      </c>
      <c r="D647" s="214">
        <v>43497</v>
      </c>
      <c r="E647" s="160" t="s">
        <v>383</v>
      </c>
      <c r="F647" s="160">
        <v>108107719</v>
      </c>
      <c r="G647" s="160">
        <v>0</v>
      </c>
      <c r="H647" s="214">
        <v>43479</v>
      </c>
      <c r="I647" s="160" t="s">
        <v>384</v>
      </c>
      <c r="J647" s="160" t="s">
        <v>9054</v>
      </c>
      <c r="K647" s="160">
        <f t="shared" si="10"/>
        <v>1</v>
      </c>
      <c r="L647" s="160" t="s">
        <v>101</v>
      </c>
      <c r="M647" s="211">
        <f>VLOOKUP(J647,'Depr Rates'!A:G,7,FALSE)</f>
        <v>3.1399999999999997E-2</v>
      </c>
    </row>
    <row r="648" spans="1:13" x14ac:dyDescent="0.25">
      <c r="A648" s="212" t="s">
        <v>102</v>
      </c>
      <c r="B648" s="213">
        <v>10100501</v>
      </c>
      <c r="C648" s="212">
        <v>108</v>
      </c>
      <c r="D648" s="214">
        <v>43497</v>
      </c>
      <c r="E648" s="160" t="s">
        <v>383</v>
      </c>
      <c r="F648" s="160">
        <v>108107719</v>
      </c>
      <c r="G648" s="160">
        <v>0</v>
      </c>
      <c r="H648" s="214">
        <v>43479</v>
      </c>
      <c r="I648" s="160" t="s">
        <v>384</v>
      </c>
      <c r="J648" s="160" t="s">
        <v>9054</v>
      </c>
      <c r="K648" s="160">
        <f t="shared" si="10"/>
        <v>1</v>
      </c>
      <c r="L648" s="160" t="s">
        <v>101</v>
      </c>
      <c r="M648" s="211">
        <f>VLOOKUP(J648,'Depr Rates'!A:G,7,FALSE)</f>
        <v>3.1399999999999997E-2</v>
      </c>
    </row>
    <row r="649" spans="1:13" x14ac:dyDescent="0.25">
      <c r="A649" s="212" t="s">
        <v>102</v>
      </c>
      <c r="B649" s="213">
        <v>10100501</v>
      </c>
      <c r="C649" s="212">
        <v>108</v>
      </c>
      <c r="D649" s="214">
        <v>43466</v>
      </c>
      <c r="E649" s="160" t="s">
        <v>381</v>
      </c>
      <c r="F649" s="160">
        <v>108107921</v>
      </c>
      <c r="G649" s="215">
        <v>-2277</v>
      </c>
      <c r="H649" s="214">
        <v>43493</v>
      </c>
      <c r="I649" s="160" t="s">
        <v>476</v>
      </c>
      <c r="J649" s="160" t="s">
        <v>9132</v>
      </c>
      <c r="K649" s="160">
        <f t="shared" si="10"/>
        <v>1</v>
      </c>
      <c r="L649" s="160" t="s">
        <v>101</v>
      </c>
      <c r="M649" s="211">
        <f>VLOOKUP(J649,'Depr Rates'!A:G,7,FALSE)</f>
        <v>3.7400000000000003E-2</v>
      </c>
    </row>
    <row r="650" spans="1:13" x14ac:dyDescent="0.25">
      <c r="A650" s="212" t="s">
        <v>102</v>
      </c>
      <c r="B650" s="213">
        <v>10100501</v>
      </c>
      <c r="C650" s="212">
        <v>108</v>
      </c>
      <c r="D650" s="214">
        <v>43466</v>
      </c>
      <c r="E650" s="160" t="s">
        <v>383</v>
      </c>
      <c r="F650" s="160">
        <v>108107921</v>
      </c>
      <c r="G650" s="160">
        <v>0</v>
      </c>
      <c r="H650" s="214">
        <v>43493</v>
      </c>
      <c r="I650" s="160" t="s">
        <v>476</v>
      </c>
      <c r="J650" s="160" t="s">
        <v>9132</v>
      </c>
      <c r="K650" s="160">
        <f t="shared" si="10"/>
        <v>1</v>
      </c>
      <c r="L650" s="160" t="s">
        <v>101</v>
      </c>
      <c r="M650" s="211">
        <f>VLOOKUP(J650,'Depr Rates'!A:G,7,FALSE)</f>
        <v>3.7400000000000003E-2</v>
      </c>
    </row>
    <row r="651" spans="1:13" x14ac:dyDescent="0.25">
      <c r="A651" s="212" t="s">
        <v>102</v>
      </c>
      <c r="B651" s="213">
        <v>10100501</v>
      </c>
      <c r="C651" s="212">
        <v>108</v>
      </c>
      <c r="D651" s="214">
        <v>43497</v>
      </c>
      <c r="E651" s="160" t="s">
        <v>383</v>
      </c>
      <c r="F651" s="160">
        <v>108107921</v>
      </c>
      <c r="G651" s="160">
        <v>0</v>
      </c>
      <c r="H651" s="214">
        <v>43493</v>
      </c>
      <c r="I651" s="160" t="s">
        <v>384</v>
      </c>
      <c r="J651" s="160" t="s">
        <v>9132</v>
      </c>
      <c r="K651" s="160">
        <f t="shared" si="10"/>
        <v>1</v>
      </c>
      <c r="L651" s="160" t="s">
        <v>101</v>
      </c>
      <c r="M651" s="211">
        <f>VLOOKUP(J651,'Depr Rates'!A:G,7,FALSE)</f>
        <v>3.7400000000000003E-2</v>
      </c>
    </row>
    <row r="652" spans="1:13" x14ac:dyDescent="0.25">
      <c r="A652" s="212" t="s">
        <v>102</v>
      </c>
      <c r="B652" s="213">
        <v>10100501</v>
      </c>
      <c r="C652" s="212">
        <v>108</v>
      </c>
      <c r="D652" s="214">
        <v>43497</v>
      </c>
      <c r="E652" s="160" t="s">
        <v>383</v>
      </c>
      <c r="F652" s="160">
        <v>108107921</v>
      </c>
      <c r="G652" s="160">
        <v>0</v>
      </c>
      <c r="H652" s="214">
        <v>43493</v>
      </c>
      <c r="I652" s="160" t="s">
        <v>384</v>
      </c>
      <c r="J652" s="160" t="s">
        <v>9132</v>
      </c>
      <c r="K652" s="160">
        <f t="shared" si="10"/>
        <v>1</v>
      </c>
      <c r="L652" s="160" t="s">
        <v>101</v>
      </c>
      <c r="M652" s="211">
        <f>VLOOKUP(J652,'Depr Rates'!A:G,7,FALSE)</f>
        <v>3.7400000000000003E-2</v>
      </c>
    </row>
    <row r="653" spans="1:13" x14ac:dyDescent="0.25">
      <c r="A653" s="212" t="s">
        <v>102</v>
      </c>
      <c r="B653" s="213">
        <v>10100501</v>
      </c>
      <c r="C653" s="212">
        <v>108</v>
      </c>
      <c r="D653" s="214">
        <v>43525</v>
      </c>
      <c r="E653" s="160" t="s">
        <v>383</v>
      </c>
      <c r="F653" s="160">
        <v>108107921</v>
      </c>
      <c r="G653" s="160">
        <v>0</v>
      </c>
      <c r="H653" s="214">
        <v>43493</v>
      </c>
      <c r="I653" s="160" t="s">
        <v>384</v>
      </c>
      <c r="J653" s="160" t="s">
        <v>9132</v>
      </c>
      <c r="K653" s="160">
        <f t="shared" si="10"/>
        <v>1</v>
      </c>
      <c r="L653" s="160" t="s">
        <v>101</v>
      </c>
      <c r="M653" s="211">
        <f>VLOOKUP(J653,'Depr Rates'!A:G,7,FALSE)</f>
        <v>3.7400000000000003E-2</v>
      </c>
    </row>
    <row r="654" spans="1:13" x14ac:dyDescent="0.25">
      <c r="A654" s="212" t="s">
        <v>102</v>
      </c>
      <c r="B654" s="213">
        <v>10100501</v>
      </c>
      <c r="C654" s="212">
        <v>108</v>
      </c>
      <c r="D654" s="214">
        <v>43525</v>
      </c>
      <c r="E654" s="160" t="s">
        <v>383</v>
      </c>
      <c r="F654" s="160">
        <v>108107921</v>
      </c>
      <c r="G654" s="160">
        <v>0</v>
      </c>
      <c r="H654" s="214">
        <v>43493</v>
      </c>
      <c r="I654" s="160" t="s">
        <v>384</v>
      </c>
      <c r="J654" s="160" t="s">
        <v>9132</v>
      </c>
      <c r="K654" s="160">
        <f t="shared" si="10"/>
        <v>1</v>
      </c>
      <c r="L654" s="160" t="s">
        <v>101</v>
      </c>
      <c r="M654" s="211">
        <f>VLOOKUP(J654,'Depr Rates'!A:G,7,FALSE)</f>
        <v>3.7400000000000003E-2</v>
      </c>
    </row>
    <row r="655" spans="1:13" x14ac:dyDescent="0.25">
      <c r="A655" s="212" t="s">
        <v>102</v>
      </c>
      <c r="B655" s="213">
        <v>10100501</v>
      </c>
      <c r="C655" s="212">
        <v>108</v>
      </c>
      <c r="D655" s="214">
        <v>43525</v>
      </c>
      <c r="E655" s="160" t="s">
        <v>383</v>
      </c>
      <c r="F655" s="160">
        <v>108107921</v>
      </c>
      <c r="G655" s="160">
        <v>0</v>
      </c>
      <c r="H655" s="214">
        <v>43493</v>
      </c>
      <c r="I655" s="160" t="s">
        <v>384</v>
      </c>
      <c r="J655" s="160" t="s">
        <v>9132</v>
      </c>
      <c r="K655" s="160">
        <f t="shared" si="10"/>
        <v>1</v>
      </c>
      <c r="L655" s="160" t="s">
        <v>101</v>
      </c>
      <c r="M655" s="211">
        <f>VLOOKUP(J655,'Depr Rates'!A:G,7,FALSE)</f>
        <v>3.7400000000000003E-2</v>
      </c>
    </row>
    <row r="656" spans="1:13" x14ac:dyDescent="0.25">
      <c r="A656" s="212" t="s">
        <v>102</v>
      </c>
      <c r="B656" s="213">
        <v>10100501</v>
      </c>
      <c r="C656" s="212">
        <v>108</v>
      </c>
      <c r="D656" s="214">
        <v>43466</v>
      </c>
      <c r="E656" s="160" t="s">
        <v>381</v>
      </c>
      <c r="F656" s="160">
        <v>108108442</v>
      </c>
      <c r="G656" s="215">
        <v>-1345.07</v>
      </c>
      <c r="H656" s="214">
        <v>43469</v>
      </c>
      <c r="I656" s="160" t="s">
        <v>412</v>
      </c>
      <c r="J656" s="160" t="s">
        <v>9054</v>
      </c>
      <c r="K656" s="160">
        <f t="shared" si="10"/>
        <v>1</v>
      </c>
      <c r="L656" s="160" t="s">
        <v>101</v>
      </c>
      <c r="M656" s="211">
        <f>VLOOKUP(J656,'Depr Rates'!A:G,7,FALSE)</f>
        <v>3.1399999999999997E-2</v>
      </c>
    </row>
    <row r="657" spans="1:13" x14ac:dyDescent="0.25">
      <c r="A657" s="212" t="s">
        <v>102</v>
      </c>
      <c r="B657" s="213">
        <v>10100501</v>
      </c>
      <c r="C657" s="212">
        <v>108</v>
      </c>
      <c r="D657" s="214">
        <v>43466</v>
      </c>
      <c r="E657" s="160" t="s">
        <v>383</v>
      </c>
      <c r="F657" s="160">
        <v>108108442</v>
      </c>
      <c r="G657" s="160">
        <v>0</v>
      </c>
      <c r="H657" s="214">
        <v>43469</v>
      </c>
      <c r="I657" s="160" t="s">
        <v>412</v>
      </c>
      <c r="J657" s="160" t="s">
        <v>9054</v>
      </c>
      <c r="K657" s="160">
        <f t="shared" si="10"/>
        <v>1</v>
      </c>
      <c r="L657" s="160" t="s">
        <v>101</v>
      </c>
      <c r="M657" s="211">
        <f>VLOOKUP(J657,'Depr Rates'!A:G,7,FALSE)</f>
        <v>3.1399999999999997E-2</v>
      </c>
    </row>
    <row r="658" spans="1:13" x14ac:dyDescent="0.25">
      <c r="A658" s="212" t="s">
        <v>102</v>
      </c>
      <c r="B658" s="213">
        <v>10100501</v>
      </c>
      <c r="C658" s="212">
        <v>108</v>
      </c>
      <c r="D658" s="214">
        <v>43466</v>
      </c>
      <c r="E658" s="160" t="s">
        <v>381</v>
      </c>
      <c r="F658" s="160">
        <v>108108442</v>
      </c>
      <c r="G658" s="160">
        <v>-139.15</v>
      </c>
      <c r="H658" s="214">
        <v>43469</v>
      </c>
      <c r="I658" s="160" t="s">
        <v>412</v>
      </c>
      <c r="J658" s="160" t="s">
        <v>9132</v>
      </c>
      <c r="K658" s="160">
        <f t="shared" si="10"/>
        <v>1</v>
      </c>
      <c r="L658" s="160" t="s">
        <v>101</v>
      </c>
      <c r="M658" s="211">
        <f>VLOOKUP(J658,'Depr Rates'!A:G,7,FALSE)</f>
        <v>3.7400000000000003E-2</v>
      </c>
    </row>
    <row r="659" spans="1:13" x14ac:dyDescent="0.25">
      <c r="A659" s="212" t="s">
        <v>102</v>
      </c>
      <c r="B659" s="213">
        <v>10100501</v>
      </c>
      <c r="C659" s="212">
        <v>108</v>
      </c>
      <c r="D659" s="214">
        <v>43466</v>
      </c>
      <c r="E659" s="160" t="s">
        <v>383</v>
      </c>
      <c r="F659" s="160">
        <v>108108442</v>
      </c>
      <c r="G659" s="160">
        <v>0</v>
      </c>
      <c r="H659" s="214">
        <v>43469</v>
      </c>
      <c r="I659" s="160" t="s">
        <v>412</v>
      </c>
      <c r="J659" s="160" t="s">
        <v>9132</v>
      </c>
      <c r="K659" s="160">
        <f t="shared" si="10"/>
        <v>1</v>
      </c>
      <c r="L659" s="160" t="s">
        <v>101</v>
      </c>
      <c r="M659" s="211">
        <f>VLOOKUP(J659,'Depr Rates'!A:G,7,FALSE)</f>
        <v>3.7400000000000003E-2</v>
      </c>
    </row>
    <row r="660" spans="1:13" x14ac:dyDescent="0.25">
      <c r="A660" s="212" t="s">
        <v>102</v>
      </c>
      <c r="B660" s="213">
        <v>10100501</v>
      </c>
      <c r="C660" s="212">
        <v>108</v>
      </c>
      <c r="D660" s="214">
        <v>43466</v>
      </c>
      <c r="E660" s="160" t="s">
        <v>383</v>
      </c>
      <c r="F660" s="160">
        <v>108108442</v>
      </c>
      <c r="G660" s="160">
        <v>0</v>
      </c>
      <c r="H660" s="214">
        <v>43469</v>
      </c>
      <c r="I660" s="160" t="s">
        <v>384</v>
      </c>
      <c r="J660" s="160" t="s">
        <v>9054</v>
      </c>
      <c r="K660" s="160">
        <f t="shared" si="10"/>
        <v>1</v>
      </c>
      <c r="L660" s="160" t="s">
        <v>101</v>
      </c>
      <c r="M660" s="211">
        <f>VLOOKUP(J660,'Depr Rates'!A:G,7,FALSE)</f>
        <v>3.1399999999999997E-2</v>
      </c>
    </row>
    <row r="661" spans="1:13" x14ac:dyDescent="0.25">
      <c r="A661" s="212" t="s">
        <v>102</v>
      </c>
      <c r="B661" s="213">
        <v>10100501</v>
      </c>
      <c r="C661" s="212">
        <v>108</v>
      </c>
      <c r="D661" s="214">
        <v>43466</v>
      </c>
      <c r="E661" s="160" t="s">
        <v>383</v>
      </c>
      <c r="F661" s="160">
        <v>108108442</v>
      </c>
      <c r="G661" s="160">
        <v>0</v>
      </c>
      <c r="H661" s="214">
        <v>43469</v>
      </c>
      <c r="I661" s="160" t="s">
        <v>384</v>
      </c>
      <c r="J661" s="160" t="s">
        <v>9132</v>
      </c>
      <c r="K661" s="160">
        <f t="shared" si="10"/>
        <v>1</v>
      </c>
      <c r="L661" s="160" t="s">
        <v>101</v>
      </c>
      <c r="M661" s="211">
        <f>VLOOKUP(J661,'Depr Rates'!A:G,7,FALSE)</f>
        <v>3.7400000000000003E-2</v>
      </c>
    </row>
    <row r="662" spans="1:13" x14ac:dyDescent="0.25">
      <c r="A662" s="212" t="s">
        <v>102</v>
      </c>
      <c r="B662" s="213">
        <v>10100501</v>
      </c>
      <c r="C662" s="212">
        <v>108</v>
      </c>
      <c r="D662" s="214">
        <v>43466</v>
      </c>
      <c r="E662" s="160" t="s">
        <v>383</v>
      </c>
      <c r="F662" s="160">
        <v>108108442</v>
      </c>
      <c r="G662" s="160">
        <v>0</v>
      </c>
      <c r="H662" s="214">
        <v>43469</v>
      </c>
      <c r="I662" s="160" t="s">
        <v>384</v>
      </c>
      <c r="J662" s="160" t="s">
        <v>9054</v>
      </c>
      <c r="K662" s="160">
        <f t="shared" si="10"/>
        <v>1</v>
      </c>
      <c r="L662" s="160" t="s">
        <v>101</v>
      </c>
      <c r="M662" s="211">
        <f>VLOOKUP(J662,'Depr Rates'!A:G,7,FALSE)</f>
        <v>3.1399999999999997E-2</v>
      </c>
    </row>
    <row r="663" spans="1:13" x14ac:dyDescent="0.25">
      <c r="A663" s="212" t="s">
        <v>102</v>
      </c>
      <c r="B663" s="213">
        <v>10100501</v>
      </c>
      <c r="C663" s="212">
        <v>108</v>
      </c>
      <c r="D663" s="214">
        <v>43466</v>
      </c>
      <c r="E663" s="160" t="s">
        <v>383</v>
      </c>
      <c r="F663" s="160">
        <v>108108442</v>
      </c>
      <c r="G663" s="160">
        <v>0</v>
      </c>
      <c r="H663" s="214">
        <v>43469</v>
      </c>
      <c r="I663" s="160" t="s">
        <v>384</v>
      </c>
      <c r="J663" s="160" t="s">
        <v>9132</v>
      </c>
      <c r="K663" s="160">
        <f t="shared" si="10"/>
        <v>1</v>
      </c>
      <c r="L663" s="160" t="s">
        <v>101</v>
      </c>
      <c r="M663" s="211">
        <f>VLOOKUP(J663,'Depr Rates'!A:G,7,FALSE)</f>
        <v>3.7400000000000003E-2</v>
      </c>
    </row>
    <row r="664" spans="1:13" x14ac:dyDescent="0.25">
      <c r="A664" s="212" t="s">
        <v>102</v>
      </c>
      <c r="B664" s="213">
        <v>10100501</v>
      </c>
      <c r="C664" s="212">
        <v>108</v>
      </c>
      <c r="D664" s="214">
        <v>43466</v>
      </c>
      <c r="E664" s="160" t="s">
        <v>383</v>
      </c>
      <c r="F664" s="160">
        <v>108108442</v>
      </c>
      <c r="G664" s="160">
        <v>0</v>
      </c>
      <c r="H664" s="214">
        <v>43469</v>
      </c>
      <c r="I664" s="160" t="s">
        <v>384</v>
      </c>
      <c r="J664" s="160" t="s">
        <v>9054</v>
      </c>
      <c r="K664" s="160">
        <f t="shared" si="10"/>
        <v>1</v>
      </c>
      <c r="L664" s="160" t="s">
        <v>101</v>
      </c>
      <c r="M664" s="211">
        <f>VLOOKUP(J664,'Depr Rates'!A:G,7,FALSE)</f>
        <v>3.1399999999999997E-2</v>
      </c>
    </row>
    <row r="665" spans="1:13" x14ac:dyDescent="0.25">
      <c r="A665" s="212" t="s">
        <v>102</v>
      </c>
      <c r="B665" s="213">
        <v>10100501</v>
      </c>
      <c r="C665" s="212">
        <v>108</v>
      </c>
      <c r="D665" s="214">
        <v>43466</v>
      </c>
      <c r="E665" s="160" t="s">
        <v>383</v>
      </c>
      <c r="F665" s="160">
        <v>108108442</v>
      </c>
      <c r="G665" s="160">
        <v>0</v>
      </c>
      <c r="H665" s="214">
        <v>43469</v>
      </c>
      <c r="I665" s="160" t="s">
        <v>384</v>
      </c>
      <c r="J665" s="160" t="s">
        <v>9132</v>
      </c>
      <c r="K665" s="160">
        <f t="shared" si="10"/>
        <v>1</v>
      </c>
      <c r="L665" s="160" t="s">
        <v>101</v>
      </c>
      <c r="M665" s="211">
        <f>VLOOKUP(J665,'Depr Rates'!A:G,7,FALSE)</f>
        <v>3.7400000000000003E-2</v>
      </c>
    </row>
    <row r="666" spans="1:13" x14ac:dyDescent="0.25">
      <c r="A666" s="212" t="s">
        <v>102</v>
      </c>
      <c r="B666" s="213">
        <v>10100501</v>
      </c>
      <c r="C666" s="212">
        <v>108</v>
      </c>
      <c r="D666" s="214">
        <v>43466</v>
      </c>
      <c r="E666" s="160" t="s">
        <v>381</v>
      </c>
      <c r="F666" s="160">
        <v>108108472</v>
      </c>
      <c r="G666" s="215">
        <v>-4142.76</v>
      </c>
      <c r="H666" s="214">
        <v>43472</v>
      </c>
      <c r="I666" s="160" t="s">
        <v>413</v>
      </c>
      <c r="J666" s="160" t="s">
        <v>9132</v>
      </c>
      <c r="K666" s="160">
        <f t="shared" si="10"/>
        <v>1</v>
      </c>
      <c r="L666" s="160" t="s">
        <v>101</v>
      </c>
      <c r="M666" s="211">
        <f>VLOOKUP(J666,'Depr Rates'!A:G,7,FALSE)</f>
        <v>3.7400000000000003E-2</v>
      </c>
    </row>
    <row r="667" spans="1:13" x14ac:dyDescent="0.25">
      <c r="A667" s="212" t="s">
        <v>102</v>
      </c>
      <c r="B667" s="213">
        <v>10100501</v>
      </c>
      <c r="C667" s="212">
        <v>108</v>
      </c>
      <c r="D667" s="214">
        <v>43466</v>
      </c>
      <c r="E667" s="160" t="s">
        <v>381</v>
      </c>
      <c r="F667" s="160">
        <v>108108472</v>
      </c>
      <c r="G667" s="215">
        <v>-7043.52</v>
      </c>
      <c r="H667" s="214">
        <v>43472</v>
      </c>
      <c r="I667" s="160" t="s">
        <v>413</v>
      </c>
      <c r="J667" s="160" t="s">
        <v>9132</v>
      </c>
      <c r="K667" s="160">
        <f t="shared" si="10"/>
        <v>1</v>
      </c>
      <c r="L667" s="160" t="s">
        <v>101</v>
      </c>
      <c r="M667" s="211">
        <f>VLOOKUP(J667,'Depr Rates'!A:G,7,FALSE)</f>
        <v>3.7400000000000003E-2</v>
      </c>
    </row>
    <row r="668" spans="1:13" x14ac:dyDescent="0.25">
      <c r="A668" s="212" t="s">
        <v>102</v>
      </c>
      <c r="B668" s="213">
        <v>10100501</v>
      </c>
      <c r="C668" s="212">
        <v>108</v>
      </c>
      <c r="D668" s="214">
        <v>43466</v>
      </c>
      <c r="E668" s="160" t="s">
        <v>381</v>
      </c>
      <c r="F668" s="160">
        <v>108108472</v>
      </c>
      <c r="G668" s="160">
        <v>-506</v>
      </c>
      <c r="H668" s="214">
        <v>43472</v>
      </c>
      <c r="I668" s="160" t="s">
        <v>413</v>
      </c>
      <c r="J668" s="160" t="s">
        <v>9132</v>
      </c>
      <c r="K668" s="160">
        <f t="shared" si="10"/>
        <v>1</v>
      </c>
      <c r="L668" s="160" t="s">
        <v>101</v>
      </c>
      <c r="M668" s="211">
        <f>VLOOKUP(J668,'Depr Rates'!A:G,7,FALSE)</f>
        <v>3.7400000000000003E-2</v>
      </c>
    </row>
    <row r="669" spans="1:13" x14ac:dyDescent="0.25">
      <c r="A669" s="212" t="s">
        <v>102</v>
      </c>
      <c r="B669" s="213">
        <v>10100501</v>
      </c>
      <c r="C669" s="212">
        <v>108</v>
      </c>
      <c r="D669" s="214">
        <v>43466</v>
      </c>
      <c r="E669" s="160" t="s">
        <v>381</v>
      </c>
      <c r="F669" s="160">
        <v>108108472</v>
      </c>
      <c r="G669" s="215">
        <v>-2163.15</v>
      </c>
      <c r="H669" s="214">
        <v>43472</v>
      </c>
      <c r="I669" s="160" t="s">
        <v>413</v>
      </c>
      <c r="J669" s="160" t="s">
        <v>9132</v>
      </c>
      <c r="K669" s="160">
        <f t="shared" si="10"/>
        <v>1</v>
      </c>
      <c r="L669" s="160" t="s">
        <v>101</v>
      </c>
      <c r="M669" s="211">
        <f>VLOOKUP(J669,'Depr Rates'!A:G,7,FALSE)</f>
        <v>3.7400000000000003E-2</v>
      </c>
    </row>
    <row r="670" spans="1:13" x14ac:dyDescent="0.25">
      <c r="A670" s="212" t="s">
        <v>102</v>
      </c>
      <c r="B670" s="213">
        <v>10100501</v>
      </c>
      <c r="C670" s="212">
        <v>108</v>
      </c>
      <c r="D670" s="214">
        <v>43466</v>
      </c>
      <c r="E670" s="160" t="s">
        <v>381</v>
      </c>
      <c r="F670" s="160">
        <v>108108472</v>
      </c>
      <c r="G670" s="215">
        <v>-2604.52</v>
      </c>
      <c r="H670" s="214">
        <v>43472</v>
      </c>
      <c r="I670" s="160" t="s">
        <v>413</v>
      </c>
      <c r="J670" s="160" t="s">
        <v>9132</v>
      </c>
      <c r="K670" s="160">
        <f t="shared" si="10"/>
        <v>1</v>
      </c>
      <c r="L670" s="160" t="s">
        <v>101</v>
      </c>
      <c r="M670" s="211">
        <f>VLOOKUP(J670,'Depr Rates'!A:G,7,FALSE)</f>
        <v>3.7400000000000003E-2</v>
      </c>
    </row>
    <row r="671" spans="1:13" x14ac:dyDescent="0.25">
      <c r="A671" s="212" t="s">
        <v>102</v>
      </c>
      <c r="B671" s="213">
        <v>10100501</v>
      </c>
      <c r="C671" s="212">
        <v>108</v>
      </c>
      <c r="D671" s="214">
        <v>43466</v>
      </c>
      <c r="E671" s="160" t="s">
        <v>383</v>
      </c>
      <c r="F671" s="160">
        <v>108108472</v>
      </c>
      <c r="G671" s="160">
        <v>0</v>
      </c>
      <c r="H671" s="214">
        <v>43472</v>
      </c>
      <c r="I671" s="160" t="s">
        <v>413</v>
      </c>
      <c r="J671" s="160" t="s">
        <v>9132</v>
      </c>
      <c r="K671" s="160">
        <f t="shared" si="10"/>
        <v>1</v>
      </c>
      <c r="L671" s="160" t="s">
        <v>101</v>
      </c>
      <c r="M671" s="211">
        <f>VLOOKUP(J671,'Depr Rates'!A:G,7,FALSE)</f>
        <v>3.7400000000000003E-2</v>
      </c>
    </row>
    <row r="672" spans="1:13" x14ac:dyDescent="0.25">
      <c r="A672" s="212" t="s">
        <v>102</v>
      </c>
      <c r="B672" s="213">
        <v>10100501</v>
      </c>
      <c r="C672" s="212">
        <v>108</v>
      </c>
      <c r="D672" s="214">
        <v>43466</v>
      </c>
      <c r="E672" s="160" t="s">
        <v>383</v>
      </c>
      <c r="F672" s="160">
        <v>108108472</v>
      </c>
      <c r="G672" s="160">
        <v>0</v>
      </c>
      <c r="H672" s="214">
        <v>43472</v>
      </c>
      <c r="I672" s="160" t="s">
        <v>413</v>
      </c>
      <c r="J672" s="160" t="s">
        <v>9132</v>
      </c>
      <c r="K672" s="160">
        <f t="shared" si="10"/>
        <v>1</v>
      </c>
      <c r="L672" s="160" t="s">
        <v>101</v>
      </c>
      <c r="M672" s="211">
        <f>VLOOKUP(J672,'Depr Rates'!A:G,7,FALSE)</f>
        <v>3.7400000000000003E-2</v>
      </c>
    </row>
    <row r="673" spans="1:13" x14ac:dyDescent="0.25">
      <c r="A673" s="212" t="s">
        <v>102</v>
      </c>
      <c r="B673" s="213">
        <v>10100501</v>
      </c>
      <c r="C673" s="212">
        <v>108</v>
      </c>
      <c r="D673" s="214">
        <v>43466</v>
      </c>
      <c r="E673" s="160" t="s">
        <v>383</v>
      </c>
      <c r="F673" s="160">
        <v>108108472</v>
      </c>
      <c r="G673" s="160">
        <v>0</v>
      </c>
      <c r="H673" s="214">
        <v>43472</v>
      </c>
      <c r="I673" s="160" t="s">
        <v>413</v>
      </c>
      <c r="J673" s="160" t="s">
        <v>9132</v>
      </c>
      <c r="K673" s="160">
        <f t="shared" si="10"/>
        <v>1</v>
      </c>
      <c r="L673" s="160" t="s">
        <v>101</v>
      </c>
      <c r="M673" s="211">
        <f>VLOOKUP(J673,'Depr Rates'!A:G,7,FALSE)</f>
        <v>3.7400000000000003E-2</v>
      </c>
    </row>
    <row r="674" spans="1:13" x14ac:dyDescent="0.25">
      <c r="A674" s="212" t="s">
        <v>102</v>
      </c>
      <c r="B674" s="213">
        <v>10100501</v>
      </c>
      <c r="C674" s="212">
        <v>108</v>
      </c>
      <c r="D674" s="214">
        <v>43466</v>
      </c>
      <c r="E674" s="160" t="s">
        <v>383</v>
      </c>
      <c r="F674" s="160">
        <v>108108472</v>
      </c>
      <c r="G674" s="160">
        <v>0</v>
      </c>
      <c r="H674" s="214">
        <v>43472</v>
      </c>
      <c r="I674" s="160" t="s">
        <v>413</v>
      </c>
      <c r="J674" s="160" t="s">
        <v>9132</v>
      </c>
      <c r="K674" s="160">
        <f t="shared" si="10"/>
        <v>1</v>
      </c>
      <c r="L674" s="160" t="s">
        <v>101</v>
      </c>
      <c r="M674" s="211">
        <f>VLOOKUP(J674,'Depr Rates'!A:G,7,FALSE)</f>
        <v>3.7400000000000003E-2</v>
      </c>
    </row>
    <row r="675" spans="1:13" x14ac:dyDescent="0.25">
      <c r="A675" s="212" t="s">
        <v>102</v>
      </c>
      <c r="B675" s="213">
        <v>10100501</v>
      </c>
      <c r="C675" s="212">
        <v>108</v>
      </c>
      <c r="D675" s="214">
        <v>43466</v>
      </c>
      <c r="E675" s="160" t="s">
        <v>383</v>
      </c>
      <c r="F675" s="160">
        <v>108108472</v>
      </c>
      <c r="G675" s="160">
        <v>0</v>
      </c>
      <c r="H675" s="214">
        <v>43472</v>
      </c>
      <c r="I675" s="160" t="s">
        <v>413</v>
      </c>
      <c r="J675" s="160" t="s">
        <v>9132</v>
      </c>
      <c r="K675" s="160">
        <f t="shared" si="10"/>
        <v>1</v>
      </c>
      <c r="L675" s="160" t="s">
        <v>101</v>
      </c>
      <c r="M675" s="211">
        <f>VLOOKUP(J675,'Depr Rates'!A:G,7,FALSE)</f>
        <v>3.7400000000000003E-2</v>
      </c>
    </row>
    <row r="676" spans="1:13" x14ac:dyDescent="0.25">
      <c r="A676" s="212" t="s">
        <v>102</v>
      </c>
      <c r="B676" s="213">
        <v>10100501</v>
      </c>
      <c r="C676" s="212">
        <v>108</v>
      </c>
      <c r="D676" s="214">
        <v>43466</v>
      </c>
      <c r="E676" s="160" t="s">
        <v>381</v>
      </c>
      <c r="F676" s="160">
        <v>108108472</v>
      </c>
      <c r="G676" s="215">
        <v>-1750.2</v>
      </c>
      <c r="H676" s="214">
        <v>43472</v>
      </c>
      <c r="I676" s="160" t="s">
        <v>413</v>
      </c>
      <c r="J676" s="160" t="s">
        <v>377</v>
      </c>
      <c r="K676" s="160">
        <f t="shared" si="10"/>
        <v>1</v>
      </c>
      <c r="L676" s="160" t="s">
        <v>101</v>
      </c>
      <c r="M676" s="211">
        <f>VLOOKUP(J676,'Depr Rates'!A:G,7,FALSE)</f>
        <v>1.77E-2</v>
      </c>
    </row>
    <row r="677" spans="1:13" x14ac:dyDescent="0.25">
      <c r="A677" s="212" t="s">
        <v>102</v>
      </c>
      <c r="B677" s="213">
        <v>10100501</v>
      </c>
      <c r="C677" s="212">
        <v>108</v>
      </c>
      <c r="D677" s="214">
        <v>43466</v>
      </c>
      <c r="E677" s="160" t="s">
        <v>381</v>
      </c>
      <c r="F677" s="160">
        <v>108108472</v>
      </c>
      <c r="G677" s="160">
        <v>-875.1</v>
      </c>
      <c r="H677" s="214">
        <v>43472</v>
      </c>
      <c r="I677" s="160" t="s">
        <v>413</v>
      </c>
      <c r="J677" s="160" t="s">
        <v>377</v>
      </c>
      <c r="K677" s="160">
        <f t="shared" si="10"/>
        <v>1</v>
      </c>
      <c r="L677" s="160" t="s">
        <v>101</v>
      </c>
      <c r="M677" s="211">
        <f>VLOOKUP(J677,'Depr Rates'!A:G,7,FALSE)</f>
        <v>1.77E-2</v>
      </c>
    </row>
    <row r="678" spans="1:13" x14ac:dyDescent="0.25">
      <c r="A678" s="212" t="s">
        <v>102</v>
      </c>
      <c r="B678" s="213">
        <v>10100501</v>
      </c>
      <c r="C678" s="212">
        <v>108</v>
      </c>
      <c r="D678" s="214">
        <v>43466</v>
      </c>
      <c r="E678" s="160" t="s">
        <v>381</v>
      </c>
      <c r="F678" s="160">
        <v>108108472</v>
      </c>
      <c r="G678" s="215">
        <v>-1750.2</v>
      </c>
      <c r="H678" s="214">
        <v>43472</v>
      </c>
      <c r="I678" s="160" t="s">
        <v>413</v>
      </c>
      <c r="J678" s="160" t="s">
        <v>377</v>
      </c>
      <c r="K678" s="160">
        <f t="shared" si="10"/>
        <v>1</v>
      </c>
      <c r="L678" s="160" t="s">
        <v>101</v>
      </c>
      <c r="M678" s="211">
        <f>VLOOKUP(J678,'Depr Rates'!A:G,7,FALSE)</f>
        <v>1.77E-2</v>
      </c>
    </row>
    <row r="679" spans="1:13" x14ac:dyDescent="0.25">
      <c r="A679" s="212" t="s">
        <v>102</v>
      </c>
      <c r="B679" s="213">
        <v>10100501</v>
      </c>
      <c r="C679" s="212">
        <v>108</v>
      </c>
      <c r="D679" s="214">
        <v>43466</v>
      </c>
      <c r="E679" s="160" t="s">
        <v>383</v>
      </c>
      <c r="F679" s="160">
        <v>108108472</v>
      </c>
      <c r="G679" s="160">
        <v>0</v>
      </c>
      <c r="H679" s="214">
        <v>43472</v>
      </c>
      <c r="I679" s="160" t="s">
        <v>413</v>
      </c>
      <c r="J679" s="160" t="s">
        <v>377</v>
      </c>
      <c r="K679" s="160">
        <f t="shared" si="10"/>
        <v>1</v>
      </c>
      <c r="L679" s="160" t="s">
        <v>101</v>
      </c>
      <c r="M679" s="211">
        <f>VLOOKUP(J679,'Depr Rates'!A:G,7,FALSE)</f>
        <v>1.77E-2</v>
      </c>
    </row>
    <row r="680" spans="1:13" x14ac:dyDescent="0.25">
      <c r="A680" s="212" t="s">
        <v>102</v>
      </c>
      <c r="B680" s="213">
        <v>10100501</v>
      </c>
      <c r="C680" s="212">
        <v>108</v>
      </c>
      <c r="D680" s="214">
        <v>43466</v>
      </c>
      <c r="E680" s="160" t="s">
        <v>383</v>
      </c>
      <c r="F680" s="160">
        <v>108108472</v>
      </c>
      <c r="G680" s="160">
        <v>0</v>
      </c>
      <c r="H680" s="214">
        <v>43472</v>
      </c>
      <c r="I680" s="160" t="s">
        <v>413</v>
      </c>
      <c r="J680" s="160" t="s">
        <v>377</v>
      </c>
      <c r="K680" s="160">
        <f t="shared" si="10"/>
        <v>1</v>
      </c>
      <c r="L680" s="160" t="s">
        <v>101</v>
      </c>
      <c r="M680" s="211">
        <f>VLOOKUP(J680,'Depr Rates'!A:G,7,FALSE)</f>
        <v>1.77E-2</v>
      </c>
    </row>
    <row r="681" spans="1:13" x14ac:dyDescent="0.25">
      <c r="A681" s="212" t="s">
        <v>102</v>
      </c>
      <c r="B681" s="213">
        <v>10100501</v>
      </c>
      <c r="C681" s="212">
        <v>108</v>
      </c>
      <c r="D681" s="214">
        <v>43466</v>
      </c>
      <c r="E681" s="160" t="s">
        <v>383</v>
      </c>
      <c r="F681" s="160">
        <v>108108472</v>
      </c>
      <c r="G681" s="160">
        <v>0</v>
      </c>
      <c r="H681" s="214">
        <v>43472</v>
      </c>
      <c r="I681" s="160" t="s">
        <v>413</v>
      </c>
      <c r="J681" s="160" t="s">
        <v>377</v>
      </c>
      <c r="K681" s="160">
        <f t="shared" si="10"/>
        <v>1</v>
      </c>
      <c r="L681" s="160" t="s">
        <v>101</v>
      </c>
      <c r="M681" s="211">
        <f>VLOOKUP(J681,'Depr Rates'!A:G,7,FALSE)</f>
        <v>1.77E-2</v>
      </c>
    </row>
    <row r="682" spans="1:13" x14ac:dyDescent="0.25">
      <c r="A682" s="212" t="s">
        <v>102</v>
      </c>
      <c r="B682" s="213">
        <v>10100501</v>
      </c>
      <c r="C682" s="212">
        <v>108</v>
      </c>
      <c r="D682" s="214">
        <v>43466</v>
      </c>
      <c r="E682" s="160" t="s">
        <v>381</v>
      </c>
      <c r="F682" s="160">
        <v>108108472</v>
      </c>
      <c r="G682" s="160">
        <v>-443.16</v>
      </c>
      <c r="H682" s="214">
        <v>43472</v>
      </c>
      <c r="I682" s="160" t="s">
        <v>413</v>
      </c>
      <c r="J682" s="160" t="s">
        <v>377</v>
      </c>
      <c r="K682" s="160">
        <f t="shared" si="10"/>
        <v>1</v>
      </c>
      <c r="L682" s="160" t="s">
        <v>101</v>
      </c>
      <c r="M682" s="211">
        <f>VLOOKUP(J682,'Depr Rates'!A:G,7,FALSE)</f>
        <v>1.77E-2</v>
      </c>
    </row>
    <row r="683" spans="1:13" x14ac:dyDescent="0.25">
      <c r="A683" s="212" t="s">
        <v>102</v>
      </c>
      <c r="B683" s="213">
        <v>10100501</v>
      </c>
      <c r="C683" s="212">
        <v>108</v>
      </c>
      <c r="D683" s="214">
        <v>43466</v>
      </c>
      <c r="E683" s="160" t="s">
        <v>381</v>
      </c>
      <c r="F683" s="160">
        <v>108108472</v>
      </c>
      <c r="G683" s="160">
        <v>-443.16</v>
      </c>
      <c r="H683" s="214">
        <v>43472</v>
      </c>
      <c r="I683" s="160" t="s">
        <v>413</v>
      </c>
      <c r="J683" s="160" t="s">
        <v>377</v>
      </c>
      <c r="K683" s="160">
        <f t="shared" si="10"/>
        <v>1</v>
      </c>
      <c r="L683" s="160" t="s">
        <v>101</v>
      </c>
      <c r="M683" s="211">
        <f>VLOOKUP(J683,'Depr Rates'!A:G,7,FALSE)</f>
        <v>1.77E-2</v>
      </c>
    </row>
    <row r="684" spans="1:13" x14ac:dyDescent="0.25">
      <c r="A684" s="212" t="s">
        <v>102</v>
      </c>
      <c r="B684" s="213">
        <v>10100501</v>
      </c>
      <c r="C684" s="212">
        <v>108</v>
      </c>
      <c r="D684" s="214">
        <v>43466</v>
      </c>
      <c r="E684" s="160" t="s">
        <v>381</v>
      </c>
      <c r="F684" s="160">
        <v>108108472</v>
      </c>
      <c r="G684" s="160">
        <v>-443.16</v>
      </c>
      <c r="H684" s="214">
        <v>43472</v>
      </c>
      <c r="I684" s="160" t="s">
        <v>413</v>
      </c>
      <c r="J684" s="160" t="s">
        <v>377</v>
      </c>
      <c r="K684" s="160">
        <f t="shared" si="10"/>
        <v>1</v>
      </c>
      <c r="L684" s="160" t="s">
        <v>101</v>
      </c>
      <c r="M684" s="211">
        <f>VLOOKUP(J684,'Depr Rates'!A:G,7,FALSE)</f>
        <v>1.77E-2</v>
      </c>
    </row>
    <row r="685" spans="1:13" x14ac:dyDescent="0.25">
      <c r="A685" s="212" t="s">
        <v>102</v>
      </c>
      <c r="B685" s="213">
        <v>10100501</v>
      </c>
      <c r="C685" s="212">
        <v>108</v>
      </c>
      <c r="D685" s="214">
        <v>43466</v>
      </c>
      <c r="E685" s="160" t="s">
        <v>383</v>
      </c>
      <c r="F685" s="160">
        <v>108108472</v>
      </c>
      <c r="G685" s="160">
        <v>0</v>
      </c>
      <c r="H685" s="214">
        <v>43472</v>
      </c>
      <c r="I685" s="160" t="s">
        <v>413</v>
      </c>
      <c r="J685" s="160" t="s">
        <v>377</v>
      </c>
      <c r="K685" s="160">
        <f t="shared" si="10"/>
        <v>1</v>
      </c>
      <c r="L685" s="160" t="s">
        <v>101</v>
      </c>
      <c r="M685" s="211">
        <f>VLOOKUP(J685,'Depr Rates'!A:G,7,FALSE)</f>
        <v>1.77E-2</v>
      </c>
    </row>
    <row r="686" spans="1:13" x14ac:dyDescent="0.25">
      <c r="A686" s="212" t="s">
        <v>102</v>
      </c>
      <c r="B686" s="213">
        <v>10100501</v>
      </c>
      <c r="C686" s="212">
        <v>108</v>
      </c>
      <c r="D686" s="214">
        <v>43466</v>
      </c>
      <c r="E686" s="160" t="s">
        <v>383</v>
      </c>
      <c r="F686" s="160">
        <v>108108472</v>
      </c>
      <c r="G686" s="160">
        <v>0</v>
      </c>
      <c r="H686" s="214">
        <v>43472</v>
      </c>
      <c r="I686" s="160" t="s">
        <v>413</v>
      </c>
      <c r="J686" s="160" t="s">
        <v>377</v>
      </c>
      <c r="K686" s="160">
        <f t="shared" si="10"/>
        <v>1</v>
      </c>
      <c r="L686" s="160" t="s">
        <v>101</v>
      </c>
      <c r="M686" s="211">
        <f>VLOOKUP(J686,'Depr Rates'!A:G,7,FALSE)</f>
        <v>1.77E-2</v>
      </c>
    </row>
    <row r="687" spans="1:13" x14ac:dyDescent="0.25">
      <c r="A687" s="212" t="s">
        <v>102</v>
      </c>
      <c r="B687" s="213">
        <v>10100501</v>
      </c>
      <c r="C687" s="212">
        <v>108</v>
      </c>
      <c r="D687" s="214">
        <v>43466</v>
      </c>
      <c r="E687" s="160" t="s">
        <v>383</v>
      </c>
      <c r="F687" s="160">
        <v>108108472</v>
      </c>
      <c r="G687" s="160">
        <v>0</v>
      </c>
      <c r="H687" s="214">
        <v>43472</v>
      </c>
      <c r="I687" s="160" t="s">
        <v>413</v>
      </c>
      <c r="J687" s="160" t="s">
        <v>377</v>
      </c>
      <c r="K687" s="160">
        <f t="shared" si="10"/>
        <v>1</v>
      </c>
      <c r="L687" s="160" t="s">
        <v>101</v>
      </c>
      <c r="M687" s="211">
        <f>VLOOKUP(J687,'Depr Rates'!A:G,7,FALSE)</f>
        <v>1.77E-2</v>
      </c>
    </row>
    <row r="688" spans="1:13" x14ac:dyDescent="0.25">
      <c r="A688" s="212" t="s">
        <v>102</v>
      </c>
      <c r="B688" s="213">
        <v>10100501</v>
      </c>
      <c r="C688" s="212">
        <v>108</v>
      </c>
      <c r="D688" s="214">
        <v>43466</v>
      </c>
      <c r="E688" s="160" t="s">
        <v>381</v>
      </c>
      <c r="F688" s="160">
        <v>108108472</v>
      </c>
      <c r="G688" s="215">
        <v>-7335.9</v>
      </c>
      <c r="H688" s="214">
        <v>43472</v>
      </c>
      <c r="I688" s="160" t="s">
        <v>413</v>
      </c>
      <c r="J688" s="160" t="s">
        <v>376</v>
      </c>
      <c r="K688" s="160">
        <f t="shared" si="10"/>
        <v>1</v>
      </c>
      <c r="L688" s="160" t="s">
        <v>101</v>
      </c>
      <c r="M688" s="211">
        <f>VLOOKUP(J688,'Depr Rates'!A:G,7,FALSE)</f>
        <v>3.9300000000000002E-2</v>
      </c>
    </row>
    <row r="689" spans="1:13" x14ac:dyDescent="0.25">
      <c r="A689" s="212" t="s">
        <v>102</v>
      </c>
      <c r="B689" s="213">
        <v>10100501</v>
      </c>
      <c r="C689" s="212">
        <v>108</v>
      </c>
      <c r="D689" s="214">
        <v>43466</v>
      </c>
      <c r="E689" s="160" t="s">
        <v>381</v>
      </c>
      <c r="F689" s="160">
        <v>108108472</v>
      </c>
      <c r="G689" s="215">
        <v>-8906.82</v>
      </c>
      <c r="H689" s="214">
        <v>43472</v>
      </c>
      <c r="I689" s="160" t="s">
        <v>413</v>
      </c>
      <c r="J689" s="160" t="s">
        <v>376</v>
      </c>
      <c r="K689" s="160">
        <f t="shared" si="10"/>
        <v>1</v>
      </c>
      <c r="L689" s="160" t="s">
        <v>101</v>
      </c>
      <c r="M689" s="211">
        <f>VLOOKUP(J689,'Depr Rates'!A:G,7,FALSE)</f>
        <v>3.9300000000000002E-2</v>
      </c>
    </row>
    <row r="690" spans="1:13" x14ac:dyDescent="0.25">
      <c r="A690" s="212" t="s">
        <v>102</v>
      </c>
      <c r="B690" s="213">
        <v>10100501</v>
      </c>
      <c r="C690" s="212">
        <v>108</v>
      </c>
      <c r="D690" s="214">
        <v>43466</v>
      </c>
      <c r="E690" s="160" t="s">
        <v>381</v>
      </c>
      <c r="F690" s="160">
        <v>108108472</v>
      </c>
      <c r="G690" s="215">
        <v>-14049.36</v>
      </c>
      <c r="H690" s="214">
        <v>43472</v>
      </c>
      <c r="I690" s="160" t="s">
        <v>413</v>
      </c>
      <c r="J690" s="160" t="s">
        <v>376</v>
      </c>
      <c r="K690" s="160">
        <f t="shared" si="10"/>
        <v>1</v>
      </c>
      <c r="L690" s="160" t="s">
        <v>101</v>
      </c>
      <c r="M690" s="211">
        <f>VLOOKUP(J690,'Depr Rates'!A:G,7,FALSE)</f>
        <v>3.9300000000000002E-2</v>
      </c>
    </row>
    <row r="691" spans="1:13" x14ac:dyDescent="0.25">
      <c r="A691" s="212" t="s">
        <v>102</v>
      </c>
      <c r="B691" s="213">
        <v>10100501</v>
      </c>
      <c r="C691" s="212">
        <v>108</v>
      </c>
      <c r="D691" s="214">
        <v>43466</v>
      </c>
      <c r="E691" s="160" t="s">
        <v>381</v>
      </c>
      <c r="F691" s="160">
        <v>108108472</v>
      </c>
      <c r="G691" s="215">
        <v>-10344.36</v>
      </c>
      <c r="H691" s="214">
        <v>43472</v>
      </c>
      <c r="I691" s="160" t="s">
        <v>413</v>
      </c>
      <c r="J691" s="160" t="s">
        <v>376</v>
      </c>
      <c r="K691" s="160">
        <f t="shared" si="10"/>
        <v>1</v>
      </c>
      <c r="L691" s="160" t="s">
        <v>101</v>
      </c>
      <c r="M691" s="211">
        <f>VLOOKUP(J691,'Depr Rates'!A:G,7,FALSE)</f>
        <v>3.9300000000000002E-2</v>
      </c>
    </row>
    <row r="692" spans="1:13" x14ac:dyDescent="0.25">
      <c r="A692" s="212" t="s">
        <v>102</v>
      </c>
      <c r="B692" s="213">
        <v>10100501</v>
      </c>
      <c r="C692" s="212">
        <v>108</v>
      </c>
      <c r="D692" s="214">
        <v>43466</v>
      </c>
      <c r="E692" s="160" t="s">
        <v>381</v>
      </c>
      <c r="F692" s="160">
        <v>108108472</v>
      </c>
      <c r="G692" s="215">
        <v>-5290.74</v>
      </c>
      <c r="H692" s="214">
        <v>43472</v>
      </c>
      <c r="I692" s="160" t="s">
        <v>413</v>
      </c>
      <c r="J692" s="160" t="s">
        <v>376</v>
      </c>
      <c r="K692" s="160">
        <f t="shared" si="10"/>
        <v>1</v>
      </c>
      <c r="L692" s="160" t="s">
        <v>101</v>
      </c>
      <c r="M692" s="211">
        <f>VLOOKUP(J692,'Depr Rates'!A:G,7,FALSE)</f>
        <v>3.9300000000000002E-2</v>
      </c>
    </row>
    <row r="693" spans="1:13" x14ac:dyDescent="0.25">
      <c r="A693" s="212" t="s">
        <v>102</v>
      </c>
      <c r="B693" s="213">
        <v>10100501</v>
      </c>
      <c r="C693" s="212">
        <v>108</v>
      </c>
      <c r="D693" s="214">
        <v>43466</v>
      </c>
      <c r="E693" s="160" t="s">
        <v>381</v>
      </c>
      <c r="F693" s="160">
        <v>108108472</v>
      </c>
      <c r="G693" s="160">
        <v>-148.19999999999999</v>
      </c>
      <c r="H693" s="214">
        <v>43472</v>
      </c>
      <c r="I693" s="160" t="s">
        <v>413</v>
      </c>
      <c r="J693" s="160" t="s">
        <v>376</v>
      </c>
      <c r="K693" s="160">
        <f t="shared" si="10"/>
        <v>1</v>
      </c>
      <c r="L693" s="160" t="s">
        <v>101</v>
      </c>
      <c r="M693" s="211">
        <f>VLOOKUP(J693,'Depr Rates'!A:G,7,FALSE)</f>
        <v>3.9300000000000002E-2</v>
      </c>
    </row>
    <row r="694" spans="1:13" x14ac:dyDescent="0.25">
      <c r="A694" s="212" t="s">
        <v>102</v>
      </c>
      <c r="B694" s="213">
        <v>10100501</v>
      </c>
      <c r="C694" s="212">
        <v>108</v>
      </c>
      <c r="D694" s="214">
        <v>43466</v>
      </c>
      <c r="E694" s="160" t="s">
        <v>381</v>
      </c>
      <c r="F694" s="160">
        <v>108108472</v>
      </c>
      <c r="G694" s="215">
        <v>-8832.7199999999993</v>
      </c>
      <c r="H694" s="214">
        <v>43472</v>
      </c>
      <c r="I694" s="160" t="s">
        <v>413</v>
      </c>
      <c r="J694" s="160" t="s">
        <v>376</v>
      </c>
      <c r="K694" s="160">
        <f t="shared" si="10"/>
        <v>1</v>
      </c>
      <c r="L694" s="160" t="s">
        <v>101</v>
      </c>
      <c r="M694" s="211">
        <f>VLOOKUP(J694,'Depr Rates'!A:G,7,FALSE)</f>
        <v>3.9300000000000002E-2</v>
      </c>
    </row>
    <row r="695" spans="1:13" x14ac:dyDescent="0.25">
      <c r="A695" s="212" t="s">
        <v>102</v>
      </c>
      <c r="B695" s="213">
        <v>10100501</v>
      </c>
      <c r="C695" s="212">
        <v>108</v>
      </c>
      <c r="D695" s="214">
        <v>43466</v>
      </c>
      <c r="E695" s="160" t="s">
        <v>381</v>
      </c>
      <c r="F695" s="160">
        <v>108108472</v>
      </c>
      <c r="G695" s="160">
        <v>-267.60000000000002</v>
      </c>
      <c r="H695" s="214">
        <v>43472</v>
      </c>
      <c r="I695" s="160" t="s">
        <v>413</v>
      </c>
      <c r="J695" s="160" t="s">
        <v>376</v>
      </c>
      <c r="K695" s="160">
        <f t="shared" si="10"/>
        <v>1</v>
      </c>
      <c r="L695" s="160" t="s">
        <v>101</v>
      </c>
      <c r="M695" s="211">
        <f>VLOOKUP(J695,'Depr Rates'!A:G,7,FALSE)</f>
        <v>3.9300000000000002E-2</v>
      </c>
    </row>
    <row r="696" spans="1:13" x14ac:dyDescent="0.25">
      <c r="A696" s="212" t="s">
        <v>102</v>
      </c>
      <c r="B696" s="213">
        <v>10100501</v>
      </c>
      <c r="C696" s="212">
        <v>108</v>
      </c>
      <c r="D696" s="214">
        <v>43466</v>
      </c>
      <c r="E696" s="160" t="s">
        <v>381</v>
      </c>
      <c r="F696" s="160">
        <v>108108472</v>
      </c>
      <c r="G696" s="215">
        <v>-4846.5600000000004</v>
      </c>
      <c r="H696" s="214">
        <v>43472</v>
      </c>
      <c r="I696" s="160" t="s">
        <v>413</v>
      </c>
      <c r="J696" s="160" t="s">
        <v>376</v>
      </c>
      <c r="K696" s="160">
        <f t="shared" si="10"/>
        <v>1</v>
      </c>
      <c r="L696" s="160" t="s">
        <v>101</v>
      </c>
      <c r="M696" s="211">
        <f>VLOOKUP(J696,'Depr Rates'!A:G,7,FALSE)</f>
        <v>3.9300000000000002E-2</v>
      </c>
    </row>
    <row r="697" spans="1:13" x14ac:dyDescent="0.25">
      <c r="A697" s="212" t="s">
        <v>102</v>
      </c>
      <c r="B697" s="213">
        <v>10100501</v>
      </c>
      <c r="C697" s="212">
        <v>108</v>
      </c>
      <c r="D697" s="214">
        <v>43466</v>
      </c>
      <c r="E697" s="160" t="s">
        <v>381</v>
      </c>
      <c r="F697" s="160">
        <v>108108472</v>
      </c>
      <c r="G697" s="215">
        <v>-23106.240000000002</v>
      </c>
      <c r="H697" s="214">
        <v>43472</v>
      </c>
      <c r="I697" s="160" t="s">
        <v>413</v>
      </c>
      <c r="J697" s="160" t="s">
        <v>376</v>
      </c>
      <c r="K697" s="160">
        <f t="shared" si="10"/>
        <v>1</v>
      </c>
      <c r="L697" s="160" t="s">
        <v>101</v>
      </c>
      <c r="M697" s="211">
        <f>VLOOKUP(J697,'Depr Rates'!A:G,7,FALSE)</f>
        <v>3.9300000000000002E-2</v>
      </c>
    </row>
    <row r="698" spans="1:13" x14ac:dyDescent="0.25">
      <c r="A698" s="212" t="s">
        <v>102</v>
      </c>
      <c r="B698" s="213">
        <v>10100501</v>
      </c>
      <c r="C698" s="212">
        <v>108</v>
      </c>
      <c r="D698" s="214">
        <v>43466</v>
      </c>
      <c r="E698" s="160" t="s">
        <v>381</v>
      </c>
      <c r="F698" s="160">
        <v>108108472</v>
      </c>
      <c r="G698" s="215">
        <v>-7668</v>
      </c>
      <c r="H698" s="214">
        <v>43472</v>
      </c>
      <c r="I698" s="160" t="s">
        <v>413</v>
      </c>
      <c r="J698" s="160" t="s">
        <v>376</v>
      </c>
      <c r="K698" s="160">
        <f t="shared" si="10"/>
        <v>1</v>
      </c>
      <c r="L698" s="160" t="s">
        <v>101</v>
      </c>
      <c r="M698" s="211">
        <f>VLOOKUP(J698,'Depr Rates'!A:G,7,FALSE)</f>
        <v>3.9300000000000002E-2</v>
      </c>
    </row>
    <row r="699" spans="1:13" x14ac:dyDescent="0.25">
      <c r="A699" s="212" t="s">
        <v>102</v>
      </c>
      <c r="B699" s="213">
        <v>10100501</v>
      </c>
      <c r="C699" s="212">
        <v>108</v>
      </c>
      <c r="D699" s="214">
        <v>43466</v>
      </c>
      <c r="E699" s="160" t="s">
        <v>381</v>
      </c>
      <c r="F699" s="160">
        <v>108108472</v>
      </c>
      <c r="G699" s="215">
        <v>-1458</v>
      </c>
      <c r="H699" s="214">
        <v>43472</v>
      </c>
      <c r="I699" s="160" t="s">
        <v>413</v>
      </c>
      <c r="J699" s="160" t="s">
        <v>376</v>
      </c>
      <c r="K699" s="160">
        <f t="shared" si="10"/>
        <v>1</v>
      </c>
      <c r="L699" s="160" t="s">
        <v>101</v>
      </c>
      <c r="M699" s="211">
        <f>VLOOKUP(J699,'Depr Rates'!A:G,7,FALSE)</f>
        <v>3.9300000000000002E-2</v>
      </c>
    </row>
    <row r="700" spans="1:13" x14ac:dyDescent="0.25">
      <c r="A700" s="212" t="s">
        <v>102</v>
      </c>
      <c r="B700" s="213">
        <v>10100501</v>
      </c>
      <c r="C700" s="212">
        <v>108</v>
      </c>
      <c r="D700" s="214">
        <v>43466</v>
      </c>
      <c r="E700" s="160" t="s">
        <v>381</v>
      </c>
      <c r="F700" s="160">
        <v>108108472</v>
      </c>
      <c r="G700" s="215">
        <v>-13371.12</v>
      </c>
      <c r="H700" s="214">
        <v>43472</v>
      </c>
      <c r="I700" s="160" t="s">
        <v>413</v>
      </c>
      <c r="J700" s="160" t="s">
        <v>376</v>
      </c>
      <c r="K700" s="160">
        <f t="shared" si="10"/>
        <v>1</v>
      </c>
      <c r="L700" s="160" t="s">
        <v>101</v>
      </c>
      <c r="M700" s="211">
        <f>VLOOKUP(J700,'Depr Rates'!A:G,7,FALSE)</f>
        <v>3.9300000000000002E-2</v>
      </c>
    </row>
    <row r="701" spans="1:13" x14ac:dyDescent="0.25">
      <c r="A701" s="212" t="s">
        <v>102</v>
      </c>
      <c r="B701" s="213">
        <v>10100501</v>
      </c>
      <c r="C701" s="212">
        <v>108</v>
      </c>
      <c r="D701" s="214">
        <v>43466</v>
      </c>
      <c r="E701" s="160" t="s">
        <v>383</v>
      </c>
      <c r="F701" s="160">
        <v>108108472</v>
      </c>
      <c r="G701" s="160">
        <v>0</v>
      </c>
      <c r="H701" s="214">
        <v>43472</v>
      </c>
      <c r="I701" s="160" t="s">
        <v>413</v>
      </c>
      <c r="J701" s="160" t="s">
        <v>376</v>
      </c>
      <c r="K701" s="160">
        <f t="shared" si="10"/>
        <v>1</v>
      </c>
      <c r="L701" s="160" t="s">
        <v>101</v>
      </c>
      <c r="M701" s="211">
        <f>VLOOKUP(J701,'Depr Rates'!A:G,7,FALSE)</f>
        <v>3.9300000000000002E-2</v>
      </c>
    </row>
    <row r="702" spans="1:13" x14ac:dyDescent="0.25">
      <c r="A702" s="212" t="s">
        <v>102</v>
      </c>
      <c r="B702" s="213">
        <v>10100501</v>
      </c>
      <c r="C702" s="212">
        <v>108</v>
      </c>
      <c r="D702" s="214">
        <v>43466</v>
      </c>
      <c r="E702" s="160" t="s">
        <v>383</v>
      </c>
      <c r="F702" s="160">
        <v>108108472</v>
      </c>
      <c r="G702" s="160">
        <v>0</v>
      </c>
      <c r="H702" s="214">
        <v>43472</v>
      </c>
      <c r="I702" s="160" t="s">
        <v>413</v>
      </c>
      <c r="J702" s="160" t="s">
        <v>376</v>
      </c>
      <c r="K702" s="160">
        <f t="shared" si="10"/>
        <v>1</v>
      </c>
      <c r="L702" s="160" t="s">
        <v>101</v>
      </c>
      <c r="M702" s="211">
        <f>VLOOKUP(J702,'Depr Rates'!A:G,7,FALSE)</f>
        <v>3.9300000000000002E-2</v>
      </c>
    </row>
    <row r="703" spans="1:13" x14ac:dyDescent="0.25">
      <c r="A703" s="212" t="s">
        <v>102</v>
      </c>
      <c r="B703" s="213">
        <v>10100501</v>
      </c>
      <c r="C703" s="212">
        <v>108</v>
      </c>
      <c r="D703" s="214">
        <v>43466</v>
      </c>
      <c r="E703" s="160" t="s">
        <v>383</v>
      </c>
      <c r="F703" s="160">
        <v>108108472</v>
      </c>
      <c r="G703" s="160">
        <v>0</v>
      </c>
      <c r="H703" s="214">
        <v>43472</v>
      </c>
      <c r="I703" s="160" t="s">
        <v>413</v>
      </c>
      <c r="J703" s="160" t="s">
        <v>376</v>
      </c>
      <c r="K703" s="160">
        <f t="shared" si="10"/>
        <v>1</v>
      </c>
      <c r="L703" s="160" t="s">
        <v>101</v>
      </c>
      <c r="M703" s="211">
        <f>VLOOKUP(J703,'Depr Rates'!A:G,7,FALSE)</f>
        <v>3.9300000000000002E-2</v>
      </c>
    </row>
    <row r="704" spans="1:13" x14ac:dyDescent="0.25">
      <c r="A704" s="212" t="s">
        <v>102</v>
      </c>
      <c r="B704" s="213">
        <v>10100501</v>
      </c>
      <c r="C704" s="212">
        <v>108</v>
      </c>
      <c r="D704" s="214">
        <v>43466</v>
      </c>
      <c r="E704" s="160" t="s">
        <v>383</v>
      </c>
      <c r="F704" s="160">
        <v>108108472</v>
      </c>
      <c r="G704" s="160">
        <v>0</v>
      </c>
      <c r="H704" s="214">
        <v>43472</v>
      </c>
      <c r="I704" s="160" t="s">
        <v>413</v>
      </c>
      <c r="J704" s="160" t="s">
        <v>376</v>
      </c>
      <c r="K704" s="160">
        <f t="shared" si="10"/>
        <v>1</v>
      </c>
      <c r="L704" s="160" t="s">
        <v>101</v>
      </c>
      <c r="M704" s="211">
        <f>VLOOKUP(J704,'Depr Rates'!A:G,7,FALSE)</f>
        <v>3.9300000000000002E-2</v>
      </c>
    </row>
    <row r="705" spans="1:13" x14ac:dyDescent="0.25">
      <c r="A705" s="212" t="s">
        <v>102</v>
      </c>
      <c r="B705" s="213">
        <v>10100501</v>
      </c>
      <c r="C705" s="212">
        <v>108</v>
      </c>
      <c r="D705" s="214">
        <v>43466</v>
      </c>
      <c r="E705" s="160" t="s">
        <v>383</v>
      </c>
      <c r="F705" s="160">
        <v>108108472</v>
      </c>
      <c r="G705" s="160">
        <v>0</v>
      </c>
      <c r="H705" s="214">
        <v>43472</v>
      </c>
      <c r="I705" s="160" t="s">
        <v>413</v>
      </c>
      <c r="J705" s="160" t="s">
        <v>376</v>
      </c>
      <c r="K705" s="160">
        <f t="shared" si="10"/>
        <v>1</v>
      </c>
      <c r="L705" s="160" t="s">
        <v>101</v>
      </c>
      <c r="M705" s="211">
        <f>VLOOKUP(J705,'Depr Rates'!A:G,7,FALSE)</f>
        <v>3.9300000000000002E-2</v>
      </c>
    </row>
    <row r="706" spans="1:13" x14ac:dyDescent="0.25">
      <c r="A706" s="212" t="s">
        <v>102</v>
      </c>
      <c r="B706" s="213">
        <v>10100501</v>
      </c>
      <c r="C706" s="212">
        <v>108</v>
      </c>
      <c r="D706" s="214">
        <v>43466</v>
      </c>
      <c r="E706" s="160" t="s">
        <v>383</v>
      </c>
      <c r="F706" s="160">
        <v>108108472</v>
      </c>
      <c r="G706" s="160">
        <v>0</v>
      </c>
      <c r="H706" s="214">
        <v>43472</v>
      </c>
      <c r="I706" s="160" t="s">
        <v>413</v>
      </c>
      <c r="J706" s="160" t="s">
        <v>376</v>
      </c>
      <c r="K706" s="160">
        <f t="shared" ref="K706:K769" si="11">MONTH(H706)</f>
        <v>1</v>
      </c>
      <c r="L706" s="160" t="s">
        <v>101</v>
      </c>
      <c r="M706" s="211">
        <f>VLOOKUP(J706,'Depr Rates'!A:G,7,FALSE)</f>
        <v>3.9300000000000002E-2</v>
      </c>
    </row>
    <row r="707" spans="1:13" x14ac:dyDescent="0.25">
      <c r="A707" s="212" t="s">
        <v>102</v>
      </c>
      <c r="B707" s="213">
        <v>10100501</v>
      </c>
      <c r="C707" s="212">
        <v>108</v>
      </c>
      <c r="D707" s="214">
        <v>43466</v>
      </c>
      <c r="E707" s="160" t="s">
        <v>383</v>
      </c>
      <c r="F707" s="160">
        <v>108108472</v>
      </c>
      <c r="G707" s="160">
        <v>0</v>
      </c>
      <c r="H707" s="214">
        <v>43472</v>
      </c>
      <c r="I707" s="160" t="s">
        <v>413</v>
      </c>
      <c r="J707" s="160" t="s">
        <v>376</v>
      </c>
      <c r="K707" s="160">
        <f t="shared" si="11"/>
        <v>1</v>
      </c>
      <c r="L707" s="160" t="s">
        <v>101</v>
      </c>
      <c r="M707" s="211">
        <f>VLOOKUP(J707,'Depr Rates'!A:G,7,FALSE)</f>
        <v>3.9300000000000002E-2</v>
      </c>
    </row>
    <row r="708" spans="1:13" x14ac:dyDescent="0.25">
      <c r="A708" s="212" t="s">
        <v>102</v>
      </c>
      <c r="B708" s="213">
        <v>10100501</v>
      </c>
      <c r="C708" s="212">
        <v>108</v>
      </c>
      <c r="D708" s="214">
        <v>43466</v>
      </c>
      <c r="E708" s="160" t="s">
        <v>383</v>
      </c>
      <c r="F708" s="160">
        <v>108108472</v>
      </c>
      <c r="G708" s="160">
        <v>0</v>
      </c>
      <c r="H708" s="214">
        <v>43472</v>
      </c>
      <c r="I708" s="160" t="s">
        <v>413</v>
      </c>
      <c r="J708" s="160" t="s">
        <v>376</v>
      </c>
      <c r="K708" s="160">
        <f t="shared" si="11"/>
        <v>1</v>
      </c>
      <c r="L708" s="160" t="s">
        <v>101</v>
      </c>
      <c r="M708" s="211">
        <f>VLOOKUP(J708,'Depr Rates'!A:G,7,FALSE)</f>
        <v>3.9300000000000002E-2</v>
      </c>
    </row>
    <row r="709" spans="1:13" x14ac:dyDescent="0.25">
      <c r="A709" s="212" t="s">
        <v>102</v>
      </c>
      <c r="B709" s="213">
        <v>10100501</v>
      </c>
      <c r="C709" s="212">
        <v>108</v>
      </c>
      <c r="D709" s="214">
        <v>43466</v>
      </c>
      <c r="E709" s="160" t="s">
        <v>383</v>
      </c>
      <c r="F709" s="160">
        <v>108108472</v>
      </c>
      <c r="G709" s="160">
        <v>0</v>
      </c>
      <c r="H709" s="214">
        <v>43472</v>
      </c>
      <c r="I709" s="160" t="s">
        <v>413</v>
      </c>
      <c r="J709" s="160" t="s">
        <v>376</v>
      </c>
      <c r="K709" s="160">
        <f t="shared" si="11"/>
        <v>1</v>
      </c>
      <c r="L709" s="160" t="s">
        <v>101</v>
      </c>
      <c r="M709" s="211">
        <f>VLOOKUP(J709,'Depr Rates'!A:G,7,FALSE)</f>
        <v>3.9300000000000002E-2</v>
      </c>
    </row>
    <row r="710" spans="1:13" x14ac:dyDescent="0.25">
      <c r="A710" s="212" t="s">
        <v>102</v>
      </c>
      <c r="B710" s="213">
        <v>10100501</v>
      </c>
      <c r="C710" s="212">
        <v>108</v>
      </c>
      <c r="D710" s="214">
        <v>43466</v>
      </c>
      <c r="E710" s="160" t="s">
        <v>383</v>
      </c>
      <c r="F710" s="160">
        <v>108108472</v>
      </c>
      <c r="G710" s="160">
        <v>0</v>
      </c>
      <c r="H710" s="214">
        <v>43472</v>
      </c>
      <c r="I710" s="160" t="s">
        <v>413</v>
      </c>
      <c r="J710" s="160" t="s">
        <v>376</v>
      </c>
      <c r="K710" s="160">
        <f t="shared" si="11"/>
        <v>1</v>
      </c>
      <c r="L710" s="160" t="s">
        <v>101</v>
      </c>
      <c r="M710" s="211">
        <f>VLOOKUP(J710,'Depr Rates'!A:G,7,FALSE)</f>
        <v>3.9300000000000002E-2</v>
      </c>
    </row>
    <row r="711" spans="1:13" x14ac:dyDescent="0.25">
      <c r="A711" s="212" t="s">
        <v>102</v>
      </c>
      <c r="B711" s="213">
        <v>10100501</v>
      </c>
      <c r="C711" s="212">
        <v>108</v>
      </c>
      <c r="D711" s="214">
        <v>43466</v>
      </c>
      <c r="E711" s="160" t="s">
        <v>383</v>
      </c>
      <c r="F711" s="160">
        <v>108108472</v>
      </c>
      <c r="G711" s="160">
        <v>0</v>
      </c>
      <c r="H711" s="214">
        <v>43472</v>
      </c>
      <c r="I711" s="160" t="s">
        <v>413</v>
      </c>
      <c r="J711" s="160" t="s">
        <v>376</v>
      </c>
      <c r="K711" s="160">
        <f t="shared" si="11"/>
        <v>1</v>
      </c>
      <c r="L711" s="160" t="s">
        <v>101</v>
      </c>
      <c r="M711" s="211">
        <f>VLOOKUP(J711,'Depr Rates'!A:G,7,FALSE)</f>
        <v>3.9300000000000002E-2</v>
      </c>
    </row>
    <row r="712" spans="1:13" x14ac:dyDescent="0.25">
      <c r="A712" s="212" t="s">
        <v>102</v>
      </c>
      <c r="B712" s="213">
        <v>10100501</v>
      </c>
      <c r="C712" s="212">
        <v>108</v>
      </c>
      <c r="D712" s="214">
        <v>43466</v>
      </c>
      <c r="E712" s="160" t="s">
        <v>383</v>
      </c>
      <c r="F712" s="160">
        <v>108108472</v>
      </c>
      <c r="G712" s="160">
        <v>0</v>
      </c>
      <c r="H712" s="214">
        <v>43472</v>
      </c>
      <c r="I712" s="160" t="s">
        <v>413</v>
      </c>
      <c r="J712" s="160" t="s">
        <v>376</v>
      </c>
      <c r="K712" s="160">
        <f t="shared" si="11"/>
        <v>1</v>
      </c>
      <c r="L712" s="160" t="s">
        <v>101</v>
      </c>
      <c r="M712" s="211">
        <f>VLOOKUP(J712,'Depr Rates'!A:G,7,FALSE)</f>
        <v>3.9300000000000002E-2</v>
      </c>
    </row>
    <row r="713" spans="1:13" x14ac:dyDescent="0.25">
      <c r="A713" s="212" t="s">
        <v>102</v>
      </c>
      <c r="B713" s="213">
        <v>10100501</v>
      </c>
      <c r="C713" s="212">
        <v>108</v>
      </c>
      <c r="D713" s="214">
        <v>43466</v>
      </c>
      <c r="E713" s="160" t="s">
        <v>383</v>
      </c>
      <c r="F713" s="160">
        <v>108108472</v>
      </c>
      <c r="G713" s="160">
        <v>0</v>
      </c>
      <c r="H713" s="214">
        <v>43472</v>
      </c>
      <c r="I713" s="160" t="s">
        <v>413</v>
      </c>
      <c r="J713" s="160" t="s">
        <v>376</v>
      </c>
      <c r="K713" s="160">
        <f t="shared" si="11"/>
        <v>1</v>
      </c>
      <c r="L713" s="160" t="s">
        <v>101</v>
      </c>
      <c r="M713" s="211">
        <f>VLOOKUP(J713,'Depr Rates'!A:G,7,FALSE)</f>
        <v>3.9300000000000002E-2</v>
      </c>
    </row>
    <row r="714" spans="1:13" x14ac:dyDescent="0.25">
      <c r="A714" s="212" t="s">
        <v>102</v>
      </c>
      <c r="B714" s="213">
        <v>10100501</v>
      </c>
      <c r="C714" s="212">
        <v>108</v>
      </c>
      <c r="D714" s="214">
        <v>43466</v>
      </c>
      <c r="E714" s="160" t="s">
        <v>381</v>
      </c>
      <c r="F714" s="160">
        <v>108108472</v>
      </c>
      <c r="G714" s="215">
        <v>-10858</v>
      </c>
      <c r="H714" s="214">
        <v>43472</v>
      </c>
      <c r="I714" s="160" t="s">
        <v>413</v>
      </c>
      <c r="J714" s="160" t="s">
        <v>376</v>
      </c>
      <c r="K714" s="160">
        <f t="shared" si="11"/>
        <v>1</v>
      </c>
      <c r="L714" s="160" t="s">
        <v>101</v>
      </c>
      <c r="M714" s="211">
        <f>VLOOKUP(J714,'Depr Rates'!A:G,7,FALSE)</f>
        <v>3.9300000000000002E-2</v>
      </c>
    </row>
    <row r="715" spans="1:13" x14ac:dyDescent="0.25">
      <c r="A715" s="212" t="s">
        <v>102</v>
      </c>
      <c r="B715" s="213">
        <v>10100501</v>
      </c>
      <c r="C715" s="212">
        <v>108</v>
      </c>
      <c r="D715" s="214">
        <v>43466</v>
      </c>
      <c r="E715" s="160" t="s">
        <v>383</v>
      </c>
      <c r="F715" s="160">
        <v>108108472</v>
      </c>
      <c r="G715" s="160">
        <v>0</v>
      </c>
      <c r="H715" s="214">
        <v>43472</v>
      </c>
      <c r="I715" s="160" t="s">
        <v>413</v>
      </c>
      <c r="J715" s="160" t="s">
        <v>376</v>
      </c>
      <c r="K715" s="160">
        <f t="shared" si="11"/>
        <v>1</v>
      </c>
      <c r="L715" s="160" t="s">
        <v>101</v>
      </c>
      <c r="M715" s="211">
        <f>VLOOKUP(J715,'Depr Rates'!A:G,7,FALSE)</f>
        <v>3.9300000000000002E-2</v>
      </c>
    </row>
    <row r="716" spans="1:13" x14ac:dyDescent="0.25">
      <c r="A716" s="212" t="s">
        <v>102</v>
      </c>
      <c r="B716" s="213">
        <v>10100501</v>
      </c>
      <c r="C716" s="212">
        <v>108</v>
      </c>
      <c r="D716" s="214">
        <v>43466</v>
      </c>
      <c r="E716" s="160" t="s">
        <v>383</v>
      </c>
      <c r="F716" s="160">
        <v>108108472</v>
      </c>
      <c r="G716" s="160">
        <v>0</v>
      </c>
      <c r="H716" s="214">
        <v>43472</v>
      </c>
      <c r="I716" s="160" t="s">
        <v>384</v>
      </c>
      <c r="J716" s="160" t="s">
        <v>9132</v>
      </c>
      <c r="K716" s="160">
        <f t="shared" si="11"/>
        <v>1</v>
      </c>
      <c r="L716" s="160" t="s">
        <v>101</v>
      </c>
      <c r="M716" s="211">
        <f>VLOOKUP(J716,'Depr Rates'!A:G,7,FALSE)</f>
        <v>3.7400000000000003E-2</v>
      </c>
    </row>
    <row r="717" spans="1:13" x14ac:dyDescent="0.25">
      <c r="A717" s="212" t="s">
        <v>102</v>
      </c>
      <c r="B717" s="213">
        <v>10100501</v>
      </c>
      <c r="C717" s="212">
        <v>108</v>
      </c>
      <c r="D717" s="214">
        <v>43466</v>
      </c>
      <c r="E717" s="160" t="s">
        <v>383</v>
      </c>
      <c r="F717" s="160">
        <v>108108472</v>
      </c>
      <c r="G717" s="160">
        <v>0</v>
      </c>
      <c r="H717" s="214">
        <v>43472</v>
      </c>
      <c r="I717" s="160" t="s">
        <v>384</v>
      </c>
      <c r="J717" s="160" t="s">
        <v>9132</v>
      </c>
      <c r="K717" s="160">
        <f t="shared" si="11"/>
        <v>1</v>
      </c>
      <c r="L717" s="160" t="s">
        <v>101</v>
      </c>
      <c r="M717" s="211">
        <f>VLOOKUP(J717,'Depr Rates'!A:G,7,FALSE)</f>
        <v>3.7400000000000003E-2</v>
      </c>
    </row>
    <row r="718" spans="1:13" x14ac:dyDescent="0.25">
      <c r="A718" s="212" t="s">
        <v>102</v>
      </c>
      <c r="B718" s="213">
        <v>10100501</v>
      </c>
      <c r="C718" s="212">
        <v>108</v>
      </c>
      <c r="D718" s="214">
        <v>43466</v>
      </c>
      <c r="E718" s="160" t="s">
        <v>383</v>
      </c>
      <c r="F718" s="160">
        <v>108108472</v>
      </c>
      <c r="G718" s="160">
        <v>0</v>
      </c>
      <c r="H718" s="214">
        <v>43472</v>
      </c>
      <c r="I718" s="160" t="s">
        <v>384</v>
      </c>
      <c r="J718" s="160" t="s">
        <v>9132</v>
      </c>
      <c r="K718" s="160">
        <f t="shared" si="11"/>
        <v>1</v>
      </c>
      <c r="L718" s="160" t="s">
        <v>101</v>
      </c>
      <c r="M718" s="211">
        <f>VLOOKUP(J718,'Depr Rates'!A:G,7,FALSE)</f>
        <v>3.7400000000000003E-2</v>
      </c>
    </row>
    <row r="719" spans="1:13" x14ac:dyDescent="0.25">
      <c r="A719" s="212" t="s">
        <v>102</v>
      </c>
      <c r="B719" s="213">
        <v>10100501</v>
      </c>
      <c r="C719" s="212">
        <v>108</v>
      </c>
      <c r="D719" s="214">
        <v>43466</v>
      </c>
      <c r="E719" s="160" t="s">
        <v>383</v>
      </c>
      <c r="F719" s="160">
        <v>108108472</v>
      </c>
      <c r="G719" s="160">
        <v>0</v>
      </c>
      <c r="H719" s="214">
        <v>43472</v>
      </c>
      <c r="I719" s="160" t="s">
        <v>384</v>
      </c>
      <c r="J719" s="160" t="s">
        <v>9132</v>
      </c>
      <c r="K719" s="160">
        <f t="shared" si="11"/>
        <v>1</v>
      </c>
      <c r="L719" s="160" t="s">
        <v>101</v>
      </c>
      <c r="M719" s="211">
        <f>VLOOKUP(J719,'Depr Rates'!A:G,7,FALSE)</f>
        <v>3.7400000000000003E-2</v>
      </c>
    </row>
    <row r="720" spans="1:13" x14ac:dyDescent="0.25">
      <c r="A720" s="212" t="s">
        <v>102</v>
      </c>
      <c r="B720" s="213">
        <v>10100501</v>
      </c>
      <c r="C720" s="212">
        <v>108</v>
      </c>
      <c r="D720" s="214">
        <v>43466</v>
      </c>
      <c r="E720" s="160" t="s">
        <v>383</v>
      </c>
      <c r="F720" s="160">
        <v>108108472</v>
      </c>
      <c r="G720" s="160">
        <v>0</v>
      </c>
      <c r="H720" s="214">
        <v>43472</v>
      </c>
      <c r="I720" s="160" t="s">
        <v>384</v>
      </c>
      <c r="J720" s="160" t="s">
        <v>9132</v>
      </c>
      <c r="K720" s="160">
        <f t="shared" si="11"/>
        <v>1</v>
      </c>
      <c r="L720" s="160" t="s">
        <v>101</v>
      </c>
      <c r="M720" s="211">
        <f>VLOOKUP(J720,'Depr Rates'!A:G,7,FALSE)</f>
        <v>3.7400000000000003E-2</v>
      </c>
    </row>
    <row r="721" spans="1:13" x14ac:dyDescent="0.25">
      <c r="A721" s="212" t="s">
        <v>102</v>
      </c>
      <c r="B721" s="213">
        <v>10100501</v>
      </c>
      <c r="C721" s="212">
        <v>108</v>
      </c>
      <c r="D721" s="214">
        <v>43466</v>
      </c>
      <c r="E721" s="160" t="s">
        <v>383</v>
      </c>
      <c r="F721" s="160">
        <v>108108472</v>
      </c>
      <c r="G721" s="160">
        <v>0</v>
      </c>
      <c r="H721" s="214">
        <v>43472</v>
      </c>
      <c r="I721" s="160" t="s">
        <v>384</v>
      </c>
      <c r="J721" s="160" t="s">
        <v>377</v>
      </c>
      <c r="K721" s="160">
        <f t="shared" si="11"/>
        <v>1</v>
      </c>
      <c r="L721" s="160" t="s">
        <v>101</v>
      </c>
      <c r="M721" s="211">
        <f>VLOOKUP(J721,'Depr Rates'!A:G,7,FALSE)</f>
        <v>1.77E-2</v>
      </c>
    </row>
    <row r="722" spans="1:13" x14ac:dyDescent="0.25">
      <c r="A722" s="212" t="s">
        <v>102</v>
      </c>
      <c r="B722" s="213">
        <v>10100501</v>
      </c>
      <c r="C722" s="212">
        <v>108</v>
      </c>
      <c r="D722" s="214">
        <v>43466</v>
      </c>
      <c r="E722" s="160" t="s">
        <v>383</v>
      </c>
      <c r="F722" s="160">
        <v>108108472</v>
      </c>
      <c r="G722" s="160">
        <v>0</v>
      </c>
      <c r="H722" s="214">
        <v>43472</v>
      </c>
      <c r="I722" s="160" t="s">
        <v>384</v>
      </c>
      <c r="J722" s="160" t="s">
        <v>377</v>
      </c>
      <c r="K722" s="160">
        <f t="shared" si="11"/>
        <v>1</v>
      </c>
      <c r="L722" s="160" t="s">
        <v>101</v>
      </c>
      <c r="M722" s="211">
        <f>VLOOKUP(J722,'Depr Rates'!A:G,7,FALSE)</f>
        <v>1.77E-2</v>
      </c>
    </row>
    <row r="723" spans="1:13" x14ac:dyDescent="0.25">
      <c r="A723" s="212" t="s">
        <v>102</v>
      </c>
      <c r="B723" s="213">
        <v>10100501</v>
      </c>
      <c r="C723" s="212">
        <v>108</v>
      </c>
      <c r="D723" s="214">
        <v>43466</v>
      </c>
      <c r="E723" s="160" t="s">
        <v>383</v>
      </c>
      <c r="F723" s="160">
        <v>108108472</v>
      </c>
      <c r="G723" s="160">
        <v>0</v>
      </c>
      <c r="H723" s="214">
        <v>43472</v>
      </c>
      <c r="I723" s="160" t="s">
        <v>384</v>
      </c>
      <c r="J723" s="160" t="s">
        <v>377</v>
      </c>
      <c r="K723" s="160">
        <f t="shared" si="11"/>
        <v>1</v>
      </c>
      <c r="L723" s="160" t="s">
        <v>101</v>
      </c>
      <c r="M723" s="211">
        <f>VLOOKUP(J723,'Depr Rates'!A:G,7,FALSE)</f>
        <v>1.77E-2</v>
      </c>
    </row>
    <row r="724" spans="1:13" x14ac:dyDescent="0.25">
      <c r="A724" s="212" t="s">
        <v>102</v>
      </c>
      <c r="B724" s="213">
        <v>10100501</v>
      </c>
      <c r="C724" s="212">
        <v>108</v>
      </c>
      <c r="D724" s="214">
        <v>43466</v>
      </c>
      <c r="E724" s="160" t="s">
        <v>383</v>
      </c>
      <c r="F724" s="160">
        <v>108108472</v>
      </c>
      <c r="G724" s="160">
        <v>0</v>
      </c>
      <c r="H724" s="214">
        <v>43472</v>
      </c>
      <c r="I724" s="160" t="s">
        <v>384</v>
      </c>
      <c r="J724" s="160" t="s">
        <v>377</v>
      </c>
      <c r="K724" s="160">
        <f t="shared" si="11"/>
        <v>1</v>
      </c>
      <c r="L724" s="160" t="s">
        <v>101</v>
      </c>
      <c r="M724" s="211">
        <f>VLOOKUP(J724,'Depr Rates'!A:G,7,FALSE)</f>
        <v>1.77E-2</v>
      </c>
    </row>
    <row r="725" spans="1:13" x14ac:dyDescent="0.25">
      <c r="A725" s="212" t="s">
        <v>102</v>
      </c>
      <c r="B725" s="213">
        <v>10100501</v>
      </c>
      <c r="C725" s="212">
        <v>108</v>
      </c>
      <c r="D725" s="214">
        <v>43466</v>
      </c>
      <c r="E725" s="160" t="s">
        <v>383</v>
      </c>
      <c r="F725" s="160">
        <v>108108472</v>
      </c>
      <c r="G725" s="160">
        <v>0</v>
      </c>
      <c r="H725" s="214">
        <v>43472</v>
      </c>
      <c r="I725" s="160" t="s">
        <v>384</v>
      </c>
      <c r="J725" s="160" t="s">
        <v>377</v>
      </c>
      <c r="K725" s="160">
        <f t="shared" si="11"/>
        <v>1</v>
      </c>
      <c r="L725" s="160" t="s">
        <v>101</v>
      </c>
      <c r="M725" s="211">
        <f>VLOOKUP(J725,'Depr Rates'!A:G,7,FALSE)</f>
        <v>1.77E-2</v>
      </c>
    </row>
    <row r="726" spans="1:13" x14ac:dyDescent="0.25">
      <c r="A726" s="212" t="s">
        <v>102</v>
      </c>
      <c r="B726" s="213">
        <v>10100501</v>
      </c>
      <c r="C726" s="212">
        <v>108</v>
      </c>
      <c r="D726" s="214">
        <v>43466</v>
      </c>
      <c r="E726" s="160" t="s">
        <v>383</v>
      </c>
      <c r="F726" s="160">
        <v>108108472</v>
      </c>
      <c r="G726" s="160">
        <v>0</v>
      </c>
      <c r="H726" s="214">
        <v>43472</v>
      </c>
      <c r="I726" s="160" t="s">
        <v>384</v>
      </c>
      <c r="J726" s="160" t="s">
        <v>377</v>
      </c>
      <c r="K726" s="160">
        <f t="shared" si="11"/>
        <v>1</v>
      </c>
      <c r="L726" s="160" t="s">
        <v>101</v>
      </c>
      <c r="M726" s="211">
        <f>VLOOKUP(J726,'Depr Rates'!A:G,7,FALSE)</f>
        <v>1.77E-2</v>
      </c>
    </row>
    <row r="727" spans="1:13" x14ac:dyDescent="0.25">
      <c r="A727" s="212" t="s">
        <v>102</v>
      </c>
      <c r="B727" s="213">
        <v>10100501</v>
      </c>
      <c r="C727" s="212">
        <v>108</v>
      </c>
      <c r="D727" s="214">
        <v>43466</v>
      </c>
      <c r="E727" s="160" t="s">
        <v>383</v>
      </c>
      <c r="F727" s="160">
        <v>108108472</v>
      </c>
      <c r="G727" s="160">
        <v>0</v>
      </c>
      <c r="H727" s="214">
        <v>43472</v>
      </c>
      <c r="I727" s="160" t="s">
        <v>384</v>
      </c>
      <c r="J727" s="160" t="s">
        <v>376</v>
      </c>
      <c r="K727" s="160">
        <f t="shared" si="11"/>
        <v>1</v>
      </c>
      <c r="L727" s="160" t="s">
        <v>101</v>
      </c>
      <c r="M727" s="211">
        <f>VLOOKUP(J727,'Depr Rates'!A:G,7,FALSE)</f>
        <v>3.9300000000000002E-2</v>
      </c>
    </row>
    <row r="728" spans="1:13" x14ac:dyDescent="0.25">
      <c r="A728" s="212" t="s">
        <v>102</v>
      </c>
      <c r="B728" s="213">
        <v>10100501</v>
      </c>
      <c r="C728" s="212">
        <v>108</v>
      </c>
      <c r="D728" s="214">
        <v>43466</v>
      </c>
      <c r="E728" s="160" t="s">
        <v>383</v>
      </c>
      <c r="F728" s="160">
        <v>108108472</v>
      </c>
      <c r="G728" s="160">
        <v>0</v>
      </c>
      <c r="H728" s="214">
        <v>43472</v>
      </c>
      <c r="I728" s="160" t="s">
        <v>384</v>
      </c>
      <c r="J728" s="160" t="s">
        <v>376</v>
      </c>
      <c r="K728" s="160">
        <f t="shared" si="11"/>
        <v>1</v>
      </c>
      <c r="L728" s="160" t="s">
        <v>101</v>
      </c>
      <c r="M728" s="211">
        <f>VLOOKUP(J728,'Depr Rates'!A:G,7,FALSE)</f>
        <v>3.9300000000000002E-2</v>
      </c>
    </row>
    <row r="729" spans="1:13" x14ac:dyDescent="0.25">
      <c r="A729" s="212" t="s">
        <v>102</v>
      </c>
      <c r="B729" s="213">
        <v>10100501</v>
      </c>
      <c r="C729" s="212">
        <v>108</v>
      </c>
      <c r="D729" s="214">
        <v>43466</v>
      </c>
      <c r="E729" s="160" t="s">
        <v>383</v>
      </c>
      <c r="F729" s="160">
        <v>108108472</v>
      </c>
      <c r="G729" s="160">
        <v>0</v>
      </c>
      <c r="H729" s="214">
        <v>43472</v>
      </c>
      <c r="I729" s="160" t="s">
        <v>384</v>
      </c>
      <c r="J729" s="160" t="s">
        <v>376</v>
      </c>
      <c r="K729" s="160">
        <f t="shared" si="11"/>
        <v>1</v>
      </c>
      <c r="L729" s="160" t="s">
        <v>101</v>
      </c>
      <c r="M729" s="211">
        <f>VLOOKUP(J729,'Depr Rates'!A:G,7,FALSE)</f>
        <v>3.9300000000000002E-2</v>
      </c>
    </row>
    <row r="730" spans="1:13" x14ac:dyDescent="0.25">
      <c r="A730" s="212" t="s">
        <v>102</v>
      </c>
      <c r="B730" s="213">
        <v>10100501</v>
      </c>
      <c r="C730" s="212">
        <v>108</v>
      </c>
      <c r="D730" s="214">
        <v>43466</v>
      </c>
      <c r="E730" s="160" t="s">
        <v>383</v>
      </c>
      <c r="F730" s="160">
        <v>108108472</v>
      </c>
      <c r="G730" s="160">
        <v>0</v>
      </c>
      <c r="H730" s="214">
        <v>43472</v>
      </c>
      <c r="I730" s="160" t="s">
        <v>384</v>
      </c>
      <c r="J730" s="160" t="s">
        <v>376</v>
      </c>
      <c r="K730" s="160">
        <f t="shared" si="11"/>
        <v>1</v>
      </c>
      <c r="L730" s="160" t="s">
        <v>101</v>
      </c>
      <c r="M730" s="211">
        <f>VLOOKUP(J730,'Depr Rates'!A:G,7,FALSE)</f>
        <v>3.9300000000000002E-2</v>
      </c>
    </row>
    <row r="731" spans="1:13" x14ac:dyDescent="0.25">
      <c r="A731" s="212" t="s">
        <v>102</v>
      </c>
      <c r="B731" s="213">
        <v>10100501</v>
      </c>
      <c r="C731" s="212">
        <v>108</v>
      </c>
      <c r="D731" s="214">
        <v>43466</v>
      </c>
      <c r="E731" s="160" t="s">
        <v>383</v>
      </c>
      <c r="F731" s="160">
        <v>108108472</v>
      </c>
      <c r="G731" s="160">
        <v>0</v>
      </c>
      <c r="H731" s="214">
        <v>43472</v>
      </c>
      <c r="I731" s="160" t="s">
        <v>384</v>
      </c>
      <c r="J731" s="160" t="s">
        <v>376</v>
      </c>
      <c r="K731" s="160">
        <f t="shared" si="11"/>
        <v>1</v>
      </c>
      <c r="L731" s="160" t="s">
        <v>101</v>
      </c>
      <c r="M731" s="211">
        <f>VLOOKUP(J731,'Depr Rates'!A:G,7,FALSE)</f>
        <v>3.9300000000000002E-2</v>
      </c>
    </row>
    <row r="732" spans="1:13" x14ac:dyDescent="0.25">
      <c r="A732" s="212" t="s">
        <v>102</v>
      </c>
      <c r="B732" s="213">
        <v>10100501</v>
      </c>
      <c r="C732" s="212">
        <v>108</v>
      </c>
      <c r="D732" s="214">
        <v>43466</v>
      </c>
      <c r="E732" s="160" t="s">
        <v>383</v>
      </c>
      <c r="F732" s="160">
        <v>108108472</v>
      </c>
      <c r="G732" s="160">
        <v>0</v>
      </c>
      <c r="H732" s="214">
        <v>43472</v>
      </c>
      <c r="I732" s="160" t="s">
        <v>384</v>
      </c>
      <c r="J732" s="160" t="s">
        <v>376</v>
      </c>
      <c r="K732" s="160">
        <f t="shared" si="11"/>
        <v>1</v>
      </c>
      <c r="L732" s="160" t="s">
        <v>101</v>
      </c>
      <c r="M732" s="211">
        <f>VLOOKUP(J732,'Depr Rates'!A:G,7,FALSE)</f>
        <v>3.9300000000000002E-2</v>
      </c>
    </row>
    <row r="733" spans="1:13" x14ac:dyDescent="0.25">
      <c r="A733" s="212" t="s">
        <v>102</v>
      </c>
      <c r="B733" s="213">
        <v>10100501</v>
      </c>
      <c r="C733" s="212">
        <v>108</v>
      </c>
      <c r="D733" s="214">
        <v>43466</v>
      </c>
      <c r="E733" s="160" t="s">
        <v>383</v>
      </c>
      <c r="F733" s="160">
        <v>108108472</v>
      </c>
      <c r="G733" s="160">
        <v>0</v>
      </c>
      <c r="H733" s="214">
        <v>43472</v>
      </c>
      <c r="I733" s="160" t="s">
        <v>384</v>
      </c>
      <c r="J733" s="160" t="s">
        <v>376</v>
      </c>
      <c r="K733" s="160">
        <f t="shared" si="11"/>
        <v>1</v>
      </c>
      <c r="L733" s="160" t="s">
        <v>101</v>
      </c>
      <c r="M733" s="211">
        <f>VLOOKUP(J733,'Depr Rates'!A:G,7,FALSE)</f>
        <v>3.9300000000000002E-2</v>
      </c>
    </row>
    <row r="734" spans="1:13" x14ac:dyDescent="0.25">
      <c r="A734" s="212" t="s">
        <v>102</v>
      </c>
      <c r="B734" s="213">
        <v>10100501</v>
      </c>
      <c r="C734" s="212">
        <v>108</v>
      </c>
      <c r="D734" s="214">
        <v>43466</v>
      </c>
      <c r="E734" s="160" t="s">
        <v>383</v>
      </c>
      <c r="F734" s="160">
        <v>108108472</v>
      </c>
      <c r="G734" s="160">
        <v>0</v>
      </c>
      <c r="H734" s="214">
        <v>43472</v>
      </c>
      <c r="I734" s="160" t="s">
        <v>384</v>
      </c>
      <c r="J734" s="160" t="s">
        <v>376</v>
      </c>
      <c r="K734" s="160">
        <f t="shared" si="11"/>
        <v>1</v>
      </c>
      <c r="L734" s="160" t="s">
        <v>101</v>
      </c>
      <c r="M734" s="211">
        <f>VLOOKUP(J734,'Depr Rates'!A:G,7,FALSE)</f>
        <v>3.9300000000000002E-2</v>
      </c>
    </row>
    <row r="735" spans="1:13" x14ac:dyDescent="0.25">
      <c r="A735" s="212" t="s">
        <v>102</v>
      </c>
      <c r="B735" s="213">
        <v>10100501</v>
      </c>
      <c r="C735" s="212">
        <v>108</v>
      </c>
      <c r="D735" s="214">
        <v>43466</v>
      </c>
      <c r="E735" s="160" t="s">
        <v>383</v>
      </c>
      <c r="F735" s="160">
        <v>108108472</v>
      </c>
      <c r="G735" s="160">
        <v>0</v>
      </c>
      <c r="H735" s="214">
        <v>43472</v>
      </c>
      <c r="I735" s="160" t="s">
        <v>384</v>
      </c>
      <c r="J735" s="160" t="s">
        <v>376</v>
      </c>
      <c r="K735" s="160">
        <f t="shared" si="11"/>
        <v>1</v>
      </c>
      <c r="L735" s="160" t="s">
        <v>101</v>
      </c>
      <c r="M735" s="211">
        <f>VLOOKUP(J735,'Depr Rates'!A:G,7,FALSE)</f>
        <v>3.9300000000000002E-2</v>
      </c>
    </row>
    <row r="736" spans="1:13" x14ac:dyDescent="0.25">
      <c r="A736" s="212" t="s">
        <v>102</v>
      </c>
      <c r="B736" s="213">
        <v>10100501</v>
      </c>
      <c r="C736" s="212">
        <v>108</v>
      </c>
      <c r="D736" s="214">
        <v>43466</v>
      </c>
      <c r="E736" s="160" t="s">
        <v>383</v>
      </c>
      <c r="F736" s="160">
        <v>108108472</v>
      </c>
      <c r="G736" s="160">
        <v>0</v>
      </c>
      <c r="H736" s="214">
        <v>43472</v>
      </c>
      <c r="I736" s="160" t="s">
        <v>384</v>
      </c>
      <c r="J736" s="160" t="s">
        <v>376</v>
      </c>
      <c r="K736" s="160">
        <f t="shared" si="11"/>
        <v>1</v>
      </c>
      <c r="L736" s="160" t="s">
        <v>101</v>
      </c>
      <c r="M736" s="211">
        <f>VLOOKUP(J736,'Depr Rates'!A:G,7,FALSE)</f>
        <v>3.9300000000000002E-2</v>
      </c>
    </row>
    <row r="737" spans="1:13" x14ac:dyDescent="0.25">
      <c r="A737" s="212" t="s">
        <v>102</v>
      </c>
      <c r="B737" s="213">
        <v>10100501</v>
      </c>
      <c r="C737" s="212">
        <v>108</v>
      </c>
      <c r="D737" s="214">
        <v>43466</v>
      </c>
      <c r="E737" s="160" t="s">
        <v>383</v>
      </c>
      <c r="F737" s="160">
        <v>108108472</v>
      </c>
      <c r="G737" s="160">
        <v>0</v>
      </c>
      <c r="H737" s="214">
        <v>43472</v>
      </c>
      <c r="I737" s="160" t="s">
        <v>384</v>
      </c>
      <c r="J737" s="160" t="s">
        <v>376</v>
      </c>
      <c r="K737" s="160">
        <f t="shared" si="11"/>
        <v>1</v>
      </c>
      <c r="L737" s="160" t="s">
        <v>101</v>
      </c>
      <c r="M737" s="211">
        <f>VLOOKUP(J737,'Depr Rates'!A:G,7,FALSE)</f>
        <v>3.9300000000000002E-2</v>
      </c>
    </row>
    <row r="738" spans="1:13" x14ac:dyDescent="0.25">
      <c r="A738" s="212" t="s">
        <v>102</v>
      </c>
      <c r="B738" s="213">
        <v>10100501</v>
      </c>
      <c r="C738" s="212">
        <v>108</v>
      </c>
      <c r="D738" s="214">
        <v>43466</v>
      </c>
      <c r="E738" s="160" t="s">
        <v>383</v>
      </c>
      <c r="F738" s="160">
        <v>108108472</v>
      </c>
      <c r="G738" s="160">
        <v>0</v>
      </c>
      <c r="H738" s="214">
        <v>43472</v>
      </c>
      <c r="I738" s="160" t="s">
        <v>384</v>
      </c>
      <c r="J738" s="160" t="s">
        <v>376</v>
      </c>
      <c r="K738" s="160">
        <f t="shared" si="11"/>
        <v>1</v>
      </c>
      <c r="L738" s="160" t="s">
        <v>101</v>
      </c>
      <c r="M738" s="211">
        <f>VLOOKUP(J738,'Depr Rates'!A:G,7,FALSE)</f>
        <v>3.9300000000000002E-2</v>
      </c>
    </row>
    <row r="739" spans="1:13" x14ac:dyDescent="0.25">
      <c r="A739" s="212" t="s">
        <v>102</v>
      </c>
      <c r="B739" s="213">
        <v>10100501</v>
      </c>
      <c r="C739" s="212">
        <v>108</v>
      </c>
      <c r="D739" s="214">
        <v>43466</v>
      </c>
      <c r="E739" s="160" t="s">
        <v>383</v>
      </c>
      <c r="F739" s="160">
        <v>108108472</v>
      </c>
      <c r="G739" s="160">
        <v>0</v>
      </c>
      <c r="H739" s="214">
        <v>43472</v>
      </c>
      <c r="I739" s="160" t="s">
        <v>384</v>
      </c>
      <c r="J739" s="160" t="s">
        <v>376</v>
      </c>
      <c r="K739" s="160">
        <f t="shared" si="11"/>
        <v>1</v>
      </c>
      <c r="L739" s="160" t="s">
        <v>101</v>
      </c>
      <c r="M739" s="211">
        <f>VLOOKUP(J739,'Depr Rates'!A:G,7,FALSE)</f>
        <v>3.9300000000000002E-2</v>
      </c>
    </row>
    <row r="740" spans="1:13" x14ac:dyDescent="0.25">
      <c r="A740" s="212" t="s">
        <v>102</v>
      </c>
      <c r="B740" s="213">
        <v>10100501</v>
      </c>
      <c r="C740" s="212">
        <v>108</v>
      </c>
      <c r="D740" s="214">
        <v>43466</v>
      </c>
      <c r="E740" s="160" t="s">
        <v>383</v>
      </c>
      <c r="F740" s="160">
        <v>108108472</v>
      </c>
      <c r="G740" s="160">
        <v>0</v>
      </c>
      <c r="H740" s="214">
        <v>43472</v>
      </c>
      <c r="I740" s="160" t="s">
        <v>384</v>
      </c>
      <c r="J740" s="160" t="s">
        <v>376</v>
      </c>
      <c r="K740" s="160">
        <f t="shared" si="11"/>
        <v>1</v>
      </c>
      <c r="L740" s="160" t="s">
        <v>101</v>
      </c>
      <c r="M740" s="211">
        <f>VLOOKUP(J740,'Depr Rates'!A:G,7,FALSE)</f>
        <v>3.9300000000000002E-2</v>
      </c>
    </row>
    <row r="741" spans="1:13" x14ac:dyDescent="0.25">
      <c r="A741" s="212" t="s">
        <v>102</v>
      </c>
      <c r="B741" s="213">
        <v>10100501</v>
      </c>
      <c r="C741" s="212">
        <v>108</v>
      </c>
      <c r="D741" s="214">
        <v>43497</v>
      </c>
      <c r="E741" s="160" t="s">
        <v>383</v>
      </c>
      <c r="F741" s="160">
        <v>108108472</v>
      </c>
      <c r="G741" s="160">
        <v>0</v>
      </c>
      <c r="H741" s="214">
        <v>43472</v>
      </c>
      <c r="I741" s="160" t="s">
        <v>384</v>
      </c>
      <c r="J741" s="160" t="s">
        <v>9132</v>
      </c>
      <c r="K741" s="160">
        <f t="shared" si="11"/>
        <v>1</v>
      </c>
      <c r="L741" s="160" t="s">
        <v>101</v>
      </c>
      <c r="M741" s="211">
        <f>VLOOKUP(J741,'Depr Rates'!A:G,7,FALSE)</f>
        <v>3.7400000000000003E-2</v>
      </c>
    </row>
    <row r="742" spans="1:13" x14ac:dyDescent="0.25">
      <c r="A742" s="212" t="s">
        <v>102</v>
      </c>
      <c r="B742" s="213">
        <v>10100501</v>
      </c>
      <c r="C742" s="212">
        <v>108</v>
      </c>
      <c r="D742" s="214">
        <v>43497</v>
      </c>
      <c r="E742" s="160" t="s">
        <v>383</v>
      </c>
      <c r="F742" s="160">
        <v>108108472</v>
      </c>
      <c r="G742" s="160">
        <v>0</v>
      </c>
      <c r="H742" s="214">
        <v>43472</v>
      </c>
      <c r="I742" s="160" t="s">
        <v>384</v>
      </c>
      <c r="J742" s="160" t="s">
        <v>9132</v>
      </c>
      <c r="K742" s="160">
        <f t="shared" si="11"/>
        <v>1</v>
      </c>
      <c r="L742" s="160" t="s">
        <v>101</v>
      </c>
      <c r="M742" s="211">
        <f>VLOOKUP(J742,'Depr Rates'!A:G,7,FALSE)</f>
        <v>3.7400000000000003E-2</v>
      </c>
    </row>
    <row r="743" spans="1:13" x14ac:dyDescent="0.25">
      <c r="A743" s="212" t="s">
        <v>102</v>
      </c>
      <c r="B743" s="213">
        <v>10100501</v>
      </c>
      <c r="C743" s="212">
        <v>108</v>
      </c>
      <c r="D743" s="214">
        <v>43497</v>
      </c>
      <c r="E743" s="160" t="s">
        <v>383</v>
      </c>
      <c r="F743" s="160">
        <v>108108472</v>
      </c>
      <c r="G743" s="160">
        <v>0</v>
      </c>
      <c r="H743" s="214">
        <v>43472</v>
      </c>
      <c r="I743" s="160" t="s">
        <v>384</v>
      </c>
      <c r="J743" s="160" t="s">
        <v>9132</v>
      </c>
      <c r="K743" s="160">
        <f t="shared" si="11"/>
        <v>1</v>
      </c>
      <c r="L743" s="160" t="s">
        <v>101</v>
      </c>
      <c r="M743" s="211">
        <f>VLOOKUP(J743,'Depr Rates'!A:G,7,FALSE)</f>
        <v>3.7400000000000003E-2</v>
      </c>
    </row>
    <row r="744" spans="1:13" x14ac:dyDescent="0.25">
      <c r="A744" s="212" t="s">
        <v>102</v>
      </c>
      <c r="B744" s="213">
        <v>10100501</v>
      </c>
      <c r="C744" s="212">
        <v>108</v>
      </c>
      <c r="D744" s="214">
        <v>43497</v>
      </c>
      <c r="E744" s="160" t="s">
        <v>383</v>
      </c>
      <c r="F744" s="160">
        <v>108108472</v>
      </c>
      <c r="G744" s="160">
        <v>0</v>
      </c>
      <c r="H744" s="214">
        <v>43472</v>
      </c>
      <c r="I744" s="160" t="s">
        <v>384</v>
      </c>
      <c r="J744" s="160" t="s">
        <v>9132</v>
      </c>
      <c r="K744" s="160">
        <f t="shared" si="11"/>
        <v>1</v>
      </c>
      <c r="L744" s="160" t="s">
        <v>101</v>
      </c>
      <c r="M744" s="211">
        <f>VLOOKUP(J744,'Depr Rates'!A:G,7,FALSE)</f>
        <v>3.7400000000000003E-2</v>
      </c>
    </row>
    <row r="745" spans="1:13" x14ac:dyDescent="0.25">
      <c r="A745" s="212" t="s">
        <v>102</v>
      </c>
      <c r="B745" s="213">
        <v>10100501</v>
      </c>
      <c r="C745" s="212">
        <v>108</v>
      </c>
      <c r="D745" s="214">
        <v>43497</v>
      </c>
      <c r="E745" s="160" t="s">
        <v>383</v>
      </c>
      <c r="F745" s="160">
        <v>108108472</v>
      </c>
      <c r="G745" s="160">
        <v>0</v>
      </c>
      <c r="H745" s="214">
        <v>43472</v>
      </c>
      <c r="I745" s="160" t="s">
        <v>384</v>
      </c>
      <c r="J745" s="160" t="s">
        <v>9132</v>
      </c>
      <c r="K745" s="160">
        <f t="shared" si="11"/>
        <v>1</v>
      </c>
      <c r="L745" s="160" t="s">
        <v>101</v>
      </c>
      <c r="M745" s="211">
        <f>VLOOKUP(J745,'Depr Rates'!A:G,7,FALSE)</f>
        <v>3.7400000000000003E-2</v>
      </c>
    </row>
    <row r="746" spans="1:13" x14ac:dyDescent="0.25">
      <c r="A746" s="212" t="s">
        <v>102</v>
      </c>
      <c r="B746" s="213">
        <v>10100501</v>
      </c>
      <c r="C746" s="212">
        <v>108</v>
      </c>
      <c r="D746" s="214">
        <v>43497</v>
      </c>
      <c r="E746" s="160" t="s">
        <v>383</v>
      </c>
      <c r="F746" s="160">
        <v>108108472</v>
      </c>
      <c r="G746" s="160">
        <v>0</v>
      </c>
      <c r="H746" s="214">
        <v>43472</v>
      </c>
      <c r="I746" s="160" t="s">
        <v>384</v>
      </c>
      <c r="J746" s="160" t="s">
        <v>377</v>
      </c>
      <c r="K746" s="160">
        <f t="shared" si="11"/>
        <v>1</v>
      </c>
      <c r="L746" s="160" t="s">
        <v>101</v>
      </c>
      <c r="M746" s="211">
        <f>VLOOKUP(J746,'Depr Rates'!A:G,7,FALSE)</f>
        <v>1.77E-2</v>
      </c>
    </row>
    <row r="747" spans="1:13" x14ac:dyDescent="0.25">
      <c r="A747" s="212" t="s">
        <v>102</v>
      </c>
      <c r="B747" s="213">
        <v>10100501</v>
      </c>
      <c r="C747" s="212">
        <v>108</v>
      </c>
      <c r="D747" s="214">
        <v>43497</v>
      </c>
      <c r="E747" s="160" t="s">
        <v>383</v>
      </c>
      <c r="F747" s="160">
        <v>108108472</v>
      </c>
      <c r="G747" s="160">
        <v>0</v>
      </c>
      <c r="H747" s="214">
        <v>43472</v>
      </c>
      <c r="I747" s="160" t="s">
        <v>384</v>
      </c>
      <c r="J747" s="160" t="s">
        <v>377</v>
      </c>
      <c r="K747" s="160">
        <f t="shared" si="11"/>
        <v>1</v>
      </c>
      <c r="L747" s="160" t="s">
        <v>101</v>
      </c>
      <c r="M747" s="211">
        <f>VLOOKUP(J747,'Depr Rates'!A:G,7,FALSE)</f>
        <v>1.77E-2</v>
      </c>
    </row>
    <row r="748" spans="1:13" x14ac:dyDescent="0.25">
      <c r="A748" s="212" t="s">
        <v>102</v>
      </c>
      <c r="B748" s="213">
        <v>10100501</v>
      </c>
      <c r="C748" s="212">
        <v>108</v>
      </c>
      <c r="D748" s="214">
        <v>43497</v>
      </c>
      <c r="E748" s="160" t="s">
        <v>383</v>
      </c>
      <c r="F748" s="160">
        <v>108108472</v>
      </c>
      <c r="G748" s="160">
        <v>0</v>
      </c>
      <c r="H748" s="214">
        <v>43472</v>
      </c>
      <c r="I748" s="160" t="s">
        <v>384</v>
      </c>
      <c r="J748" s="160" t="s">
        <v>377</v>
      </c>
      <c r="K748" s="160">
        <f t="shared" si="11"/>
        <v>1</v>
      </c>
      <c r="L748" s="160" t="s">
        <v>101</v>
      </c>
      <c r="M748" s="211">
        <f>VLOOKUP(J748,'Depr Rates'!A:G,7,FALSE)</f>
        <v>1.77E-2</v>
      </c>
    </row>
    <row r="749" spans="1:13" x14ac:dyDescent="0.25">
      <c r="A749" s="212" t="s">
        <v>102</v>
      </c>
      <c r="B749" s="213">
        <v>10100501</v>
      </c>
      <c r="C749" s="212">
        <v>108</v>
      </c>
      <c r="D749" s="214">
        <v>43497</v>
      </c>
      <c r="E749" s="160" t="s">
        <v>383</v>
      </c>
      <c r="F749" s="160">
        <v>108108472</v>
      </c>
      <c r="G749" s="160">
        <v>0</v>
      </c>
      <c r="H749" s="214">
        <v>43472</v>
      </c>
      <c r="I749" s="160" t="s">
        <v>384</v>
      </c>
      <c r="J749" s="160" t="s">
        <v>377</v>
      </c>
      <c r="K749" s="160">
        <f t="shared" si="11"/>
        <v>1</v>
      </c>
      <c r="L749" s="160" t="s">
        <v>101</v>
      </c>
      <c r="M749" s="211">
        <f>VLOOKUP(J749,'Depr Rates'!A:G,7,FALSE)</f>
        <v>1.77E-2</v>
      </c>
    </row>
    <row r="750" spans="1:13" x14ac:dyDescent="0.25">
      <c r="A750" s="212" t="s">
        <v>102</v>
      </c>
      <c r="B750" s="213">
        <v>10100501</v>
      </c>
      <c r="C750" s="212">
        <v>108</v>
      </c>
      <c r="D750" s="214">
        <v>43497</v>
      </c>
      <c r="E750" s="160" t="s">
        <v>383</v>
      </c>
      <c r="F750" s="160">
        <v>108108472</v>
      </c>
      <c r="G750" s="160">
        <v>0</v>
      </c>
      <c r="H750" s="214">
        <v>43472</v>
      </c>
      <c r="I750" s="160" t="s">
        <v>384</v>
      </c>
      <c r="J750" s="160" t="s">
        <v>377</v>
      </c>
      <c r="K750" s="160">
        <f t="shared" si="11"/>
        <v>1</v>
      </c>
      <c r="L750" s="160" t="s">
        <v>101</v>
      </c>
      <c r="M750" s="211">
        <f>VLOOKUP(J750,'Depr Rates'!A:G,7,FALSE)</f>
        <v>1.77E-2</v>
      </c>
    </row>
    <row r="751" spans="1:13" x14ac:dyDescent="0.25">
      <c r="A751" s="212" t="s">
        <v>102</v>
      </c>
      <c r="B751" s="213">
        <v>10100501</v>
      </c>
      <c r="C751" s="212">
        <v>108</v>
      </c>
      <c r="D751" s="214">
        <v>43497</v>
      </c>
      <c r="E751" s="160" t="s">
        <v>383</v>
      </c>
      <c r="F751" s="160">
        <v>108108472</v>
      </c>
      <c r="G751" s="160">
        <v>0</v>
      </c>
      <c r="H751" s="214">
        <v>43472</v>
      </c>
      <c r="I751" s="160" t="s">
        <v>384</v>
      </c>
      <c r="J751" s="160" t="s">
        <v>377</v>
      </c>
      <c r="K751" s="160">
        <f t="shared" si="11"/>
        <v>1</v>
      </c>
      <c r="L751" s="160" t="s">
        <v>101</v>
      </c>
      <c r="M751" s="211">
        <f>VLOOKUP(J751,'Depr Rates'!A:G,7,FALSE)</f>
        <v>1.77E-2</v>
      </c>
    </row>
    <row r="752" spans="1:13" x14ac:dyDescent="0.25">
      <c r="A752" s="212" t="s">
        <v>102</v>
      </c>
      <c r="B752" s="213">
        <v>10100501</v>
      </c>
      <c r="C752" s="212">
        <v>108</v>
      </c>
      <c r="D752" s="214">
        <v>43497</v>
      </c>
      <c r="E752" s="160" t="s">
        <v>383</v>
      </c>
      <c r="F752" s="160">
        <v>108108472</v>
      </c>
      <c r="G752" s="160">
        <v>0</v>
      </c>
      <c r="H752" s="214">
        <v>43472</v>
      </c>
      <c r="I752" s="160" t="s">
        <v>384</v>
      </c>
      <c r="J752" s="160" t="s">
        <v>376</v>
      </c>
      <c r="K752" s="160">
        <f t="shared" si="11"/>
        <v>1</v>
      </c>
      <c r="L752" s="160" t="s">
        <v>101</v>
      </c>
      <c r="M752" s="211">
        <f>VLOOKUP(J752,'Depr Rates'!A:G,7,FALSE)</f>
        <v>3.9300000000000002E-2</v>
      </c>
    </row>
    <row r="753" spans="1:13" x14ac:dyDescent="0.25">
      <c r="A753" s="212" t="s">
        <v>102</v>
      </c>
      <c r="B753" s="213">
        <v>10100501</v>
      </c>
      <c r="C753" s="212">
        <v>108</v>
      </c>
      <c r="D753" s="214">
        <v>43497</v>
      </c>
      <c r="E753" s="160" t="s">
        <v>383</v>
      </c>
      <c r="F753" s="160">
        <v>108108472</v>
      </c>
      <c r="G753" s="160">
        <v>0</v>
      </c>
      <c r="H753" s="214">
        <v>43472</v>
      </c>
      <c r="I753" s="160" t="s">
        <v>384</v>
      </c>
      <c r="J753" s="160" t="s">
        <v>376</v>
      </c>
      <c r="K753" s="160">
        <f t="shared" si="11"/>
        <v>1</v>
      </c>
      <c r="L753" s="160" t="s">
        <v>101</v>
      </c>
      <c r="M753" s="211">
        <f>VLOOKUP(J753,'Depr Rates'!A:G,7,FALSE)</f>
        <v>3.9300000000000002E-2</v>
      </c>
    </row>
    <row r="754" spans="1:13" x14ac:dyDescent="0.25">
      <c r="A754" s="212" t="s">
        <v>102</v>
      </c>
      <c r="B754" s="213">
        <v>10100501</v>
      </c>
      <c r="C754" s="212">
        <v>108</v>
      </c>
      <c r="D754" s="214">
        <v>43497</v>
      </c>
      <c r="E754" s="160" t="s">
        <v>383</v>
      </c>
      <c r="F754" s="160">
        <v>108108472</v>
      </c>
      <c r="G754" s="160">
        <v>0</v>
      </c>
      <c r="H754" s="214">
        <v>43472</v>
      </c>
      <c r="I754" s="160" t="s">
        <v>384</v>
      </c>
      <c r="J754" s="160" t="s">
        <v>376</v>
      </c>
      <c r="K754" s="160">
        <f t="shared" si="11"/>
        <v>1</v>
      </c>
      <c r="L754" s="160" t="s">
        <v>101</v>
      </c>
      <c r="M754" s="211">
        <f>VLOOKUP(J754,'Depr Rates'!A:G,7,FALSE)</f>
        <v>3.9300000000000002E-2</v>
      </c>
    </row>
    <row r="755" spans="1:13" x14ac:dyDescent="0.25">
      <c r="A755" s="212" t="s">
        <v>102</v>
      </c>
      <c r="B755" s="213">
        <v>10100501</v>
      </c>
      <c r="C755" s="212">
        <v>108</v>
      </c>
      <c r="D755" s="214">
        <v>43497</v>
      </c>
      <c r="E755" s="160" t="s">
        <v>383</v>
      </c>
      <c r="F755" s="160">
        <v>108108472</v>
      </c>
      <c r="G755" s="160">
        <v>0</v>
      </c>
      <c r="H755" s="214">
        <v>43472</v>
      </c>
      <c r="I755" s="160" t="s">
        <v>384</v>
      </c>
      <c r="J755" s="160" t="s">
        <v>376</v>
      </c>
      <c r="K755" s="160">
        <f t="shared" si="11"/>
        <v>1</v>
      </c>
      <c r="L755" s="160" t="s">
        <v>101</v>
      </c>
      <c r="M755" s="211">
        <f>VLOOKUP(J755,'Depr Rates'!A:G,7,FALSE)</f>
        <v>3.9300000000000002E-2</v>
      </c>
    </row>
    <row r="756" spans="1:13" x14ac:dyDescent="0.25">
      <c r="A756" s="212" t="s">
        <v>102</v>
      </c>
      <c r="B756" s="213">
        <v>10100501</v>
      </c>
      <c r="C756" s="212">
        <v>108</v>
      </c>
      <c r="D756" s="214">
        <v>43497</v>
      </c>
      <c r="E756" s="160" t="s">
        <v>383</v>
      </c>
      <c r="F756" s="160">
        <v>108108472</v>
      </c>
      <c r="G756" s="160">
        <v>0</v>
      </c>
      <c r="H756" s="214">
        <v>43472</v>
      </c>
      <c r="I756" s="160" t="s">
        <v>384</v>
      </c>
      <c r="J756" s="160" t="s">
        <v>376</v>
      </c>
      <c r="K756" s="160">
        <f t="shared" si="11"/>
        <v>1</v>
      </c>
      <c r="L756" s="160" t="s">
        <v>101</v>
      </c>
      <c r="M756" s="211">
        <f>VLOOKUP(J756,'Depr Rates'!A:G,7,FALSE)</f>
        <v>3.9300000000000002E-2</v>
      </c>
    </row>
    <row r="757" spans="1:13" x14ac:dyDescent="0.25">
      <c r="A757" s="212" t="s">
        <v>102</v>
      </c>
      <c r="B757" s="213">
        <v>10100501</v>
      </c>
      <c r="C757" s="212">
        <v>108</v>
      </c>
      <c r="D757" s="214">
        <v>43497</v>
      </c>
      <c r="E757" s="160" t="s">
        <v>383</v>
      </c>
      <c r="F757" s="160">
        <v>108108472</v>
      </c>
      <c r="G757" s="160">
        <v>0</v>
      </c>
      <c r="H757" s="214">
        <v>43472</v>
      </c>
      <c r="I757" s="160" t="s">
        <v>384</v>
      </c>
      <c r="J757" s="160" t="s">
        <v>376</v>
      </c>
      <c r="K757" s="160">
        <f t="shared" si="11"/>
        <v>1</v>
      </c>
      <c r="L757" s="160" t="s">
        <v>101</v>
      </c>
      <c r="M757" s="211">
        <f>VLOOKUP(J757,'Depr Rates'!A:G,7,FALSE)</f>
        <v>3.9300000000000002E-2</v>
      </c>
    </row>
    <row r="758" spans="1:13" x14ac:dyDescent="0.25">
      <c r="A758" s="212" t="s">
        <v>102</v>
      </c>
      <c r="B758" s="213">
        <v>10100501</v>
      </c>
      <c r="C758" s="212">
        <v>108</v>
      </c>
      <c r="D758" s="214">
        <v>43497</v>
      </c>
      <c r="E758" s="160" t="s">
        <v>383</v>
      </c>
      <c r="F758" s="160">
        <v>108108472</v>
      </c>
      <c r="G758" s="160">
        <v>0</v>
      </c>
      <c r="H758" s="214">
        <v>43472</v>
      </c>
      <c r="I758" s="160" t="s">
        <v>384</v>
      </c>
      <c r="J758" s="160" t="s">
        <v>376</v>
      </c>
      <c r="K758" s="160">
        <f t="shared" si="11"/>
        <v>1</v>
      </c>
      <c r="L758" s="160" t="s">
        <v>101</v>
      </c>
      <c r="M758" s="211">
        <f>VLOOKUP(J758,'Depr Rates'!A:G,7,FALSE)</f>
        <v>3.9300000000000002E-2</v>
      </c>
    </row>
    <row r="759" spans="1:13" x14ac:dyDescent="0.25">
      <c r="A759" s="212" t="s">
        <v>102</v>
      </c>
      <c r="B759" s="213">
        <v>10100501</v>
      </c>
      <c r="C759" s="212">
        <v>108</v>
      </c>
      <c r="D759" s="214">
        <v>43497</v>
      </c>
      <c r="E759" s="160" t="s">
        <v>383</v>
      </c>
      <c r="F759" s="160">
        <v>108108472</v>
      </c>
      <c r="G759" s="160">
        <v>0</v>
      </c>
      <c r="H759" s="214">
        <v>43472</v>
      </c>
      <c r="I759" s="160" t="s">
        <v>384</v>
      </c>
      <c r="J759" s="160" t="s">
        <v>376</v>
      </c>
      <c r="K759" s="160">
        <f t="shared" si="11"/>
        <v>1</v>
      </c>
      <c r="L759" s="160" t="s">
        <v>101</v>
      </c>
      <c r="M759" s="211">
        <f>VLOOKUP(J759,'Depr Rates'!A:G,7,FALSE)</f>
        <v>3.9300000000000002E-2</v>
      </c>
    </row>
    <row r="760" spans="1:13" x14ac:dyDescent="0.25">
      <c r="A760" s="212" t="s">
        <v>102</v>
      </c>
      <c r="B760" s="213">
        <v>10100501</v>
      </c>
      <c r="C760" s="212">
        <v>108</v>
      </c>
      <c r="D760" s="214">
        <v>43497</v>
      </c>
      <c r="E760" s="160" t="s">
        <v>383</v>
      </c>
      <c r="F760" s="160">
        <v>108108472</v>
      </c>
      <c r="G760" s="160">
        <v>0</v>
      </c>
      <c r="H760" s="214">
        <v>43472</v>
      </c>
      <c r="I760" s="160" t="s">
        <v>384</v>
      </c>
      <c r="J760" s="160" t="s">
        <v>376</v>
      </c>
      <c r="K760" s="160">
        <f t="shared" si="11"/>
        <v>1</v>
      </c>
      <c r="L760" s="160" t="s">
        <v>101</v>
      </c>
      <c r="M760" s="211">
        <f>VLOOKUP(J760,'Depr Rates'!A:G,7,FALSE)</f>
        <v>3.9300000000000002E-2</v>
      </c>
    </row>
    <row r="761" spans="1:13" x14ac:dyDescent="0.25">
      <c r="A761" s="212" t="s">
        <v>102</v>
      </c>
      <c r="B761" s="213">
        <v>10100501</v>
      </c>
      <c r="C761" s="212">
        <v>108</v>
      </c>
      <c r="D761" s="214">
        <v>43497</v>
      </c>
      <c r="E761" s="160" t="s">
        <v>383</v>
      </c>
      <c r="F761" s="160">
        <v>108108472</v>
      </c>
      <c r="G761" s="160">
        <v>0</v>
      </c>
      <c r="H761" s="214">
        <v>43472</v>
      </c>
      <c r="I761" s="160" t="s">
        <v>384</v>
      </c>
      <c r="J761" s="160" t="s">
        <v>376</v>
      </c>
      <c r="K761" s="160">
        <f t="shared" si="11"/>
        <v>1</v>
      </c>
      <c r="L761" s="160" t="s">
        <v>101</v>
      </c>
      <c r="M761" s="211">
        <f>VLOOKUP(J761,'Depr Rates'!A:G,7,FALSE)</f>
        <v>3.9300000000000002E-2</v>
      </c>
    </row>
    <row r="762" spans="1:13" x14ac:dyDescent="0.25">
      <c r="A762" s="212" t="s">
        <v>102</v>
      </c>
      <c r="B762" s="213">
        <v>10100501</v>
      </c>
      <c r="C762" s="212">
        <v>108</v>
      </c>
      <c r="D762" s="214">
        <v>43497</v>
      </c>
      <c r="E762" s="160" t="s">
        <v>383</v>
      </c>
      <c r="F762" s="160">
        <v>108108472</v>
      </c>
      <c r="G762" s="160">
        <v>0</v>
      </c>
      <c r="H762" s="214">
        <v>43472</v>
      </c>
      <c r="I762" s="160" t="s">
        <v>384</v>
      </c>
      <c r="J762" s="160" t="s">
        <v>376</v>
      </c>
      <c r="K762" s="160">
        <f t="shared" si="11"/>
        <v>1</v>
      </c>
      <c r="L762" s="160" t="s">
        <v>101</v>
      </c>
      <c r="M762" s="211">
        <f>VLOOKUP(J762,'Depr Rates'!A:G,7,FALSE)</f>
        <v>3.9300000000000002E-2</v>
      </c>
    </row>
    <row r="763" spans="1:13" x14ac:dyDescent="0.25">
      <c r="A763" s="212" t="s">
        <v>102</v>
      </c>
      <c r="B763" s="213">
        <v>10100501</v>
      </c>
      <c r="C763" s="212">
        <v>108</v>
      </c>
      <c r="D763" s="214">
        <v>43497</v>
      </c>
      <c r="E763" s="160" t="s">
        <v>383</v>
      </c>
      <c r="F763" s="160">
        <v>108108472</v>
      </c>
      <c r="G763" s="160">
        <v>0</v>
      </c>
      <c r="H763" s="214">
        <v>43472</v>
      </c>
      <c r="I763" s="160" t="s">
        <v>384</v>
      </c>
      <c r="J763" s="160" t="s">
        <v>376</v>
      </c>
      <c r="K763" s="160">
        <f t="shared" si="11"/>
        <v>1</v>
      </c>
      <c r="L763" s="160" t="s">
        <v>101</v>
      </c>
      <c r="M763" s="211">
        <f>VLOOKUP(J763,'Depr Rates'!A:G,7,FALSE)</f>
        <v>3.9300000000000002E-2</v>
      </c>
    </row>
    <row r="764" spans="1:13" x14ac:dyDescent="0.25">
      <c r="A764" s="212" t="s">
        <v>102</v>
      </c>
      <c r="B764" s="213">
        <v>10100501</v>
      </c>
      <c r="C764" s="212">
        <v>108</v>
      </c>
      <c r="D764" s="214">
        <v>43497</v>
      </c>
      <c r="E764" s="160" t="s">
        <v>383</v>
      </c>
      <c r="F764" s="160">
        <v>108108472</v>
      </c>
      <c r="G764" s="160">
        <v>0</v>
      </c>
      <c r="H764" s="214">
        <v>43472</v>
      </c>
      <c r="I764" s="160" t="s">
        <v>384</v>
      </c>
      <c r="J764" s="160" t="s">
        <v>376</v>
      </c>
      <c r="K764" s="160">
        <f t="shared" si="11"/>
        <v>1</v>
      </c>
      <c r="L764" s="160" t="s">
        <v>101</v>
      </c>
      <c r="M764" s="211">
        <f>VLOOKUP(J764,'Depr Rates'!A:G,7,FALSE)</f>
        <v>3.9300000000000002E-2</v>
      </c>
    </row>
    <row r="765" spans="1:13" x14ac:dyDescent="0.25">
      <c r="A765" s="212" t="s">
        <v>102</v>
      </c>
      <c r="B765" s="213">
        <v>10100501</v>
      </c>
      <c r="C765" s="212">
        <v>108</v>
      </c>
      <c r="D765" s="214">
        <v>43497</v>
      </c>
      <c r="E765" s="160" t="s">
        <v>383</v>
      </c>
      <c r="F765" s="160">
        <v>108108472</v>
      </c>
      <c r="G765" s="160">
        <v>0</v>
      </c>
      <c r="H765" s="214">
        <v>43472</v>
      </c>
      <c r="I765" s="160" t="s">
        <v>384</v>
      </c>
      <c r="J765" s="160" t="s">
        <v>376</v>
      </c>
      <c r="K765" s="160">
        <f t="shared" si="11"/>
        <v>1</v>
      </c>
      <c r="L765" s="160" t="s">
        <v>101</v>
      </c>
      <c r="M765" s="211">
        <f>VLOOKUP(J765,'Depr Rates'!A:G,7,FALSE)</f>
        <v>3.9300000000000002E-2</v>
      </c>
    </row>
    <row r="766" spans="1:13" x14ac:dyDescent="0.25">
      <c r="A766" s="212" t="s">
        <v>102</v>
      </c>
      <c r="B766" s="213">
        <v>10100501</v>
      </c>
      <c r="C766" s="212">
        <v>108</v>
      </c>
      <c r="D766" s="214">
        <v>43497</v>
      </c>
      <c r="E766" s="160" t="s">
        <v>383</v>
      </c>
      <c r="F766" s="160">
        <v>108108472</v>
      </c>
      <c r="G766" s="160">
        <v>0</v>
      </c>
      <c r="H766" s="214">
        <v>43472</v>
      </c>
      <c r="I766" s="160" t="s">
        <v>384</v>
      </c>
      <c r="J766" s="160" t="s">
        <v>9132</v>
      </c>
      <c r="K766" s="160">
        <f t="shared" si="11"/>
        <v>1</v>
      </c>
      <c r="L766" s="160" t="s">
        <v>101</v>
      </c>
      <c r="M766" s="211">
        <f>VLOOKUP(J766,'Depr Rates'!A:G,7,FALSE)</f>
        <v>3.7400000000000003E-2</v>
      </c>
    </row>
    <row r="767" spans="1:13" x14ac:dyDescent="0.25">
      <c r="A767" s="212" t="s">
        <v>102</v>
      </c>
      <c r="B767" s="213">
        <v>10100501</v>
      </c>
      <c r="C767" s="212">
        <v>108</v>
      </c>
      <c r="D767" s="214">
        <v>43497</v>
      </c>
      <c r="E767" s="160" t="s">
        <v>383</v>
      </c>
      <c r="F767" s="160">
        <v>108108472</v>
      </c>
      <c r="G767" s="160">
        <v>0</v>
      </c>
      <c r="H767" s="214">
        <v>43472</v>
      </c>
      <c r="I767" s="160" t="s">
        <v>384</v>
      </c>
      <c r="J767" s="160" t="s">
        <v>9132</v>
      </c>
      <c r="K767" s="160">
        <f t="shared" si="11"/>
        <v>1</v>
      </c>
      <c r="L767" s="160" t="s">
        <v>101</v>
      </c>
      <c r="M767" s="211">
        <f>VLOOKUP(J767,'Depr Rates'!A:G,7,FALSE)</f>
        <v>3.7400000000000003E-2</v>
      </c>
    </row>
    <row r="768" spans="1:13" x14ac:dyDescent="0.25">
      <c r="A768" s="212" t="s">
        <v>102</v>
      </c>
      <c r="B768" s="213">
        <v>10100501</v>
      </c>
      <c r="C768" s="212">
        <v>108</v>
      </c>
      <c r="D768" s="214">
        <v>43497</v>
      </c>
      <c r="E768" s="160" t="s">
        <v>383</v>
      </c>
      <c r="F768" s="160">
        <v>108108472</v>
      </c>
      <c r="G768" s="160">
        <v>0</v>
      </c>
      <c r="H768" s="214">
        <v>43472</v>
      </c>
      <c r="I768" s="160" t="s">
        <v>384</v>
      </c>
      <c r="J768" s="160" t="s">
        <v>9132</v>
      </c>
      <c r="K768" s="160">
        <f t="shared" si="11"/>
        <v>1</v>
      </c>
      <c r="L768" s="160" t="s">
        <v>101</v>
      </c>
      <c r="M768" s="211">
        <f>VLOOKUP(J768,'Depr Rates'!A:G,7,FALSE)</f>
        <v>3.7400000000000003E-2</v>
      </c>
    </row>
    <row r="769" spans="1:13" x14ac:dyDescent="0.25">
      <c r="A769" s="212" t="s">
        <v>102</v>
      </c>
      <c r="B769" s="213">
        <v>10100501</v>
      </c>
      <c r="C769" s="212">
        <v>108</v>
      </c>
      <c r="D769" s="214">
        <v>43497</v>
      </c>
      <c r="E769" s="160" t="s">
        <v>383</v>
      </c>
      <c r="F769" s="160">
        <v>108108472</v>
      </c>
      <c r="G769" s="160">
        <v>0</v>
      </c>
      <c r="H769" s="214">
        <v>43472</v>
      </c>
      <c r="I769" s="160" t="s">
        <v>384</v>
      </c>
      <c r="J769" s="160" t="s">
        <v>9132</v>
      </c>
      <c r="K769" s="160">
        <f t="shared" si="11"/>
        <v>1</v>
      </c>
      <c r="L769" s="160" t="s">
        <v>101</v>
      </c>
      <c r="M769" s="211">
        <f>VLOOKUP(J769,'Depr Rates'!A:G,7,FALSE)</f>
        <v>3.7400000000000003E-2</v>
      </c>
    </row>
    <row r="770" spans="1:13" x14ac:dyDescent="0.25">
      <c r="A770" s="212" t="s">
        <v>102</v>
      </c>
      <c r="B770" s="213">
        <v>10100501</v>
      </c>
      <c r="C770" s="212">
        <v>108</v>
      </c>
      <c r="D770" s="214">
        <v>43497</v>
      </c>
      <c r="E770" s="160" t="s">
        <v>383</v>
      </c>
      <c r="F770" s="160">
        <v>108108472</v>
      </c>
      <c r="G770" s="160">
        <v>0</v>
      </c>
      <c r="H770" s="214">
        <v>43472</v>
      </c>
      <c r="I770" s="160" t="s">
        <v>384</v>
      </c>
      <c r="J770" s="160" t="s">
        <v>9132</v>
      </c>
      <c r="K770" s="160">
        <f t="shared" ref="K770:K833" si="12">MONTH(H770)</f>
        <v>1</v>
      </c>
      <c r="L770" s="160" t="s">
        <v>101</v>
      </c>
      <c r="M770" s="211">
        <f>VLOOKUP(J770,'Depr Rates'!A:G,7,FALSE)</f>
        <v>3.7400000000000003E-2</v>
      </c>
    </row>
    <row r="771" spans="1:13" x14ac:dyDescent="0.25">
      <c r="A771" s="212" t="s">
        <v>102</v>
      </c>
      <c r="B771" s="213">
        <v>10100501</v>
      </c>
      <c r="C771" s="212">
        <v>108</v>
      </c>
      <c r="D771" s="214">
        <v>43497</v>
      </c>
      <c r="E771" s="160" t="s">
        <v>383</v>
      </c>
      <c r="F771" s="160">
        <v>108108472</v>
      </c>
      <c r="G771" s="160">
        <v>0</v>
      </c>
      <c r="H771" s="214">
        <v>43472</v>
      </c>
      <c r="I771" s="160" t="s">
        <v>384</v>
      </c>
      <c r="J771" s="160" t="s">
        <v>377</v>
      </c>
      <c r="K771" s="160">
        <f t="shared" si="12"/>
        <v>1</v>
      </c>
      <c r="L771" s="160" t="s">
        <v>101</v>
      </c>
      <c r="M771" s="211">
        <f>VLOOKUP(J771,'Depr Rates'!A:G,7,FALSE)</f>
        <v>1.77E-2</v>
      </c>
    </row>
    <row r="772" spans="1:13" x14ac:dyDescent="0.25">
      <c r="A772" s="212" t="s">
        <v>102</v>
      </c>
      <c r="B772" s="213">
        <v>10100501</v>
      </c>
      <c r="C772" s="212">
        <v>108</v>
      </c>
      <c r="D772" s="214">
        <v>43497</v>
      </c>
      <c r="E772" s="160" t="s">
        <v>383</v>
      </c>
      <c r="F772" s="160">
        <v>108108472</v>
      </c>
      <c r="G772" s="160">
        <v>0</v>
      </c>
      <c r="H772" s="214">
        <v>43472</v>
      </c>
      <c r="I772" s="160" t="s">
        <v>384</v>
      </c>
      <c r="J772" s="160" t="s">
        <v>377</v>
      </c>
      <c r="K772" s="160">
        <f t="shared" si="12"/>
        <v>1</v>
      </c>
      <c r="L772" s="160" t="s">
        <v>101</v>
      </c>
      <c r="M772" s="211">
        <f>VLOOKUP(J772,'Depr Rates'!A:G,7,FALSE)</f>
        <v>1.77E-2</v>
      </c>
    </row>
    <row r="773" spans="1:13" x14ac:dyDescent="0.25">
      <c r="A773" s="212" t="s">
        <v>102</v>
      </c>
      <c r="B773" s="213">
        <v>10100501</v>
      </c>
      <c r="C773" s="212">
        <v>108</v>
      </c>
      <c r="D773" s="214">
        <v>43497</v>
      </c>
      <c r="E773" s="160" t="s">
        <v>383</v>
      </c>
      <c r="F773" s="160">
        <v>108108472</v>
      </c>
      <c r="G773" s="160">
        <v>0</v>
      </c>
      <c r="H773" s="214">
        <v>43472</v>
      </c>
      <c r="I773" s="160" t="s">
        <v>384</v>
      </c>
      <c r="J773" s="160" t="s">
        <v>377</v>
      </c>
      <c r="K773" s="160">
        <f t="shared" si="12"/>
        <v>1</v>
      </c>
      <c r="L773" s="160" t="s">
        <v>101</v>
      </c>
      <c r="M773" s="211">
        <f>VLOOKUP(J773,'Depr Rates'!A:G,7,FALSE)</f>
        <v>1.77E-2</v>
      </c>
    </row>
    <row r="774" spans="1:13" x14ac:dyDescent="0.25">
      <c r="A774" s="212" t="s">
        <v>102</v>
      </c>
      <c r="B774" s="213">
        <v>10100501</v>
      </c>
      <c r="C774" s="212">
        <v>108</v>
      </c>
      <c r="D774" s="214">
        <v>43497</v>
      </c>
      <c r="E774" s="160" t="s">
        <v>383</v>
      </c>
      <c r="F774" s="160">
        <v>108108472</v>
      </c>
      <c r="G774" s="160">
        <v>0</v>
      </c>
      <c r="H774" s="214">
        <v>43472</v>
      </c>
      <c r="I774" s="160" t="s">
        <v>384</v>
      </c>
      <c r="J774" s="160" t="s">
        <v>377</v>
      </c>
      <c r="K774" s="160">
        <f t="shared" si="12"/>
        <v>1</v>
      </c>
      <c r="L774" s="160" t="s">
        <v>101</v>
      </c>
      <c r="M774" s="211">
        <f>VLOOKUP(J774,'Depr Rates'!A:G,7,FALSE)</f>
        <v>1.77E-2</v>
      </c>
    </row>
    <row r="775" spans="1:13" x14ac:dyDescent="0.25">
      <c r="A775" s="212" t="s">
        <v>102</v>
      </c>
      <c r="B775" s="213">
        <v>10100501</v>
      </c>
      <c r="C775" s="212">
        <v>108</v>
      </c>
      <c r="D775" s="214">
        <v>43497</v>
      </c>
      <c r="E775" s="160" t="s">
        <v>383</v>
      </c>
      <c r="F775" s="160">
        <v>108108472</v>
      </c>
      <c r="G775" s="160">
        <v>0</v>
      </c>
      <c r="H775" s="214">
        <v>43472</v>
      </c>
      <c r="I775" s="160" t="s">
        <v>384</v>
      </c>
      <c r="J775" s="160" t="s">
        <v>377</v>
      </c>
      <c r="K775" s="160">
        <f t="shared" si="12"/>
        <v>1</v>
      </c>
      <c r="L775" s="160" t="s">
        <v>101</v>
      </c>
      <c r="M775" s="211">
        <f>VLOOKUP(J775,'Depr Rates'!A:G,7,FALSE)</f>
        <v>1.77E-2</v>
      </c>
    </row>
    <row r="776" spans="1:13" x14ac:dyDescent="0.25">
      <c r="A776" s="212" t="s">
        <v>102</v>
      </c>
      <c r="B776" s="213">
        <v>10100501</v>
      </c>
      <c r="C776" s="212">
        <v>108</v>
      </c>
      <c r="D776" s="214">
        <v>43497</v>
      </c>
      <c r="E776" s="160" t="s">
        <v>383</v>
      </c>
      <c r="F776" s="160">
        <v>108108472</v>
      </c>
      <c r="G776" s="160">
        <v>0</v>
      </c>
      <c r="H776" s="214">
        <v>43472</v>
      </c>
      <c r="I776" s="160" t="s">
        <v>384</v>
      </c>
      <c r="J776" s="160" t="s">
        <v>377</v>
      </c>
      <c r="K776" s="160">
        <f t="shared" si="12"/>
        <v>1</v>
      </c>
      <c r="L776" s="160" t="s">
        <v>101</v>
      </c>
      <c r="M776" s="211">
        <f>VLOOKUP(J776,'Depr Rates'!A:G,7,FALSE)</f>
        <v>1.77E-2</v>
      </c>
    </row>
    <row r="777" spans="1:13" x14ac:dyDescent="0.25">
      <c r="A777" s="212" t="s">
        <v>102</v>
      </c>
      <c r="B777" s="213">
        <v>10100501</v>
      </c>
      <c r="C777" s="212">
        <v>108</v>
      </c>
      <c r="D777" s="214">
        <v>43497</v>
      </c>
      <c r="E777" s="160" t="s">
        <v>383</v>
      </c>
      <c r="F777" s="160">
        <v>108108472</v>
      </c>
      <c r="G777" s="160">
        <v>0</v>
      </c>
      <c r="H777" s="214">
        <v>43472</v>
      </c>
      <c r="I777" s="160" t="s">
        <v>384</v>
      </c>
      <c r="J777" s="160" t="s">
        <v>376</v>
      </c>
      <c r="K777" s="160">
        <f t="shared" si="12"/>
        <v>1</v>
      </c>
      <c r="L777" s="160" t="s">
        <v>101</v>
      </c>
      <c r="M777" s="211">
        <f>VLOOKUP(J777,'Depr Rates'!A:G,7,FALSE)</f>
        <v>3.9300000000000002E-2</v>
      </c>
    </row>
    <row r="778" spans="1:13" x14ac:dyDescent="0.25">
      <c r="A778" s="212" t="s">
        <v>102</v>
      </c>
      <c r="B778" s="213">
        <v>10100501</v>
      </c>
      <c r="C778" s="212">
        <v>108</v>
      </c>
      <c r="D778" s="214">
        <v>43497</v>
      </c>
      <c r="E778" s="160" t="s">
        <v>383</v>
      </c>
      <c r="F778" s="160">
        <v>108108472</v>
      </c>
      <c r="G778" s="160">
        <v>0</v>
      </c>
      <c r="H778" s="214">
        <v>43472</v>
      </c>
      <c r="I778" s="160" t="s">
        <v>384</v>
      </c>
      <c r="J778" s="160" t="s">
        <v>376</v>
      </c>
      <c r="K778" s="160">
        <f t="shared" si="12"/>
        <v>1</v>
      </c>
      <c r="L778" s="160" t="s">
        <v>101</v>
      </c>
      <c r="M778" s="211">
        <f>VLOOKUP(J778,'Depr Rates'!A:G,7,FALSE)</f>
        <v>3.9300000000000002E-2</v>
      </c>
    </row>
    <row r="779" spans="1:13" x14ac:dyDescent="0.25">
      <c r="A779" s="212" t="s">
        <v>102</v>
      </c>
      <c r="B779" s="213">
        <v>10100501</v>
      </c>
      <c r="C779" s="212">
        <v>108</v>
      </c>
      <c r="D779" s="214">
        <v>43497</v>
      </c>
      <c r="E779" s="160" t="s">
        <v>383</v>
      </c>
      <c r="F779" s="160">
        <v>108108472</v>
      </c>
      <c r="G779" s="160">
        <v>0</v>
      </c>
      <c r="H779" s="214">
        <v>43472</v>
      </c>
      <c r="I779" s="160" t="s">
        <v>384</v>
      </c>
      <c r="J779" s="160" t="s">
        <v>376</v>
      </c>
      <c r="K779" s="160">
        <f t="shared" si="12"/>
        <v>1</v>
      </c>
      <c r="L779" s="160" t="s">
        <v>101</v>
      </c>
      <c r="M779" s="211">
        <f>VLOOKUP(J779,'Depr Rates'!A:G,7,FALSE)</f>
        <v>3.9300000000000002E-2</v>
      </c>
    </row>
    <row r="780" spans="1:13" x14ac:dyDescent="0.25">
      <c r="A780" s="212" t="s">
        <v>102</v>
      </c>
      <c r="B780" s="213">
        <v>10100501</v>
      </c>
      <c r="C780" s="212">
        <v>108</v>
      </c>
      <c r="D780" s="214">
        <v>43497</v>
      </c>
      <c r="E780" s="160" t="s">
        <v>383</v>
      </c>
      <c r="F780" s="160">
        <v>108108472</v>
      </c>
      <c r="G780" s="160">
        <v>0</v>
      </c>
      <c r="H780" s="214">
        <v>43472</v>
      </c>
      <c r="I780" s="160" t="s">
        <v>384</v>
      </c>
      <c r="J780" s="160" t="s">
        <v>376</v>
      </c>
      <c r="K780" s="160">
        <f t="shared" si="12"/>
        <v>1</v>
      </c>
      <c r="L780" s="160" t="s">
        <v>101</v>
      </c>
      <c r="M780" s="211">
        <f>VLOOKUP(J780,'Depr Rates'!A:G,7,FALSE)</f>
        <v>3.9300000000000002E-2</v>
      </c>
    </row>
    <row r="781" spans="1:13" x14ac:dyDescent="0.25">
      <c r="A781" s="212" t="s">
        <v>102</v>
      </c>
      <c r="B781" s="213">
        <v>10100501</v>
      </c>
      <c r="C781" s="212">
        <v>108</v>
      </c>
      <c r="D781" s="214">
        <v>43497</v>
      </c>
      <c r="E781" s="160" t="s">
        <v>383</v>
      </c>
      <c r="F781" s="160">
        <v>108108472</v>
      </c>
      <c r="G781" s="160">
        <v>0</v>
      </c>
      <c r="H781" s="214">
        <v>43472</v>
      </c>
      <c r="I781" s="160" t="s">
        <v>384</v>
      </c>
      <c r="J781" s="160" t="s">
        <v>376</v>
      </c>
      <c r="K781" s="160">
        <f t="shared" si="12"/>
        <v>1</v>
      </c>
      <c r="L781" s="160" t="s">
        <v>101</v>
      </c>
      <c r="M781" s="211">
        <f>VLOOKUP(J781,'Depr Rates'!A:G,7,FALSE)</f>
        <v>3.9300000000000002E-2</v>
      </c>
    </row>
    <row r="782" spans="1:13" x14ac:dyDescent="0.25">
      <c r="A782" s="212" t="s">
        <v>102</v>
      </c>
      <c r="B782" s="213">
        <v>10100501</v>
      </c>
      <c r="C782" s="212">
        <v>108</v>
      </c>
      <c r="D782" s="214">
        <v>43497</v>
      </c>
      <c r="E782" s="160" t="s">
        <v>383</v>
      </c>
      <c r="F782" s="160">
        <v>108108472</v>
      </c>
      <c r="G782" s="160">
        <v>0</v>
      </c>
      <c r="H782" s="214">
        <v>43472</v>
      </c>
      <c r="I782" s="160" t="s">
        <v>384</v>
      </c>
      <c r="J782" s="160" t="s">
        <v>376</v>
      </c>
      <c r="K782" s="160">
        <f t="shared" si="12"/>
        <v>1</v>
      </c>
      <c r="L782" s="160" t="s">
        <v>101</v>
      </c>
      <c r="M782" s="211">
        <f>VLOOKUP(J782,'Depr Rates'!A:G,7,FALSE)</f>
        <v>3.9300000000000002E-2</v>
      </c>
    </row>
    <row r="783" spans="1:13" x14ac:dyDescent="0.25">
      <c r="A783" s="212" t="s">
        <v>102</v>
      </c>
      <c r="B783" s="213">
        <v>10100501</v>
      </c>
      <c r="C783" s="212">
        <v>108</v>
      </c>
      <c r="D783" s="214">
        <v>43497</v>
      </c>
      <c r="E783" s="160" t="s">
        <v>383</v>
      </c>
      <c r="F783" s="160">
        <v>108108472</v>
      </c>
      <c r="G783" s="160">
        <v>0</v>
      </c>
      <c r="H783" s="214">
        <v>43472</v>
      </c>
      <c r="I783" s="160" t="s">
        <v>384</v>
      </c>
      <c r="J783" s="160" t="s">
        <v>376</v>
      </c>
      <c r="K783" s="160">
        <f t="shared" si="12"/>
        <v>1</v>
      </c>
      <c r="L783" s="160" t="s">
        <v>101</v>
      </c>
      <c r="M783" s="211">
        <f>VLOOKUP(J783,'Depr Rates'!A:G,7,FALSE)</f>
        <v>3.9300000000000002E-2</v>
      </c>
    </row>
    <row r="784" spans="1:13" x14ac:dyDescent="0.25">
      <c r="A784" s="212" t="s">
        <v>102</v>
      </c>
      <c r="B784" s="213">
        <v>10100501</v>
      </c>
      <c r="C784" s="212">
        <v>108</v>
      </c>
      <c r="D784" s="214">
        <v>43497</v>
      </c>
      <c r="E784" s="160" t="s">
        <v>383</v>
      </c>
      <c r="F784" s="160">
        <v>108108472</v>
      </c>
      <c r="G784" s="160">
        <v>0</v>
      </c>
      <c r="H784" s="214">
        <v>43472</v>
      </c>
      <c r="I784" s="160" t="s">
        <v>384</v>
      </c>
      <c r="J784" s="160" t="s">
        <v>376</v>
      </c>
      <c r="K784" s="160">
        <f t="shared" si="12"/>
        <v>1</v>
      </c>
      <c r="L784" s="160" t="s">
        <v>101</v>
      </c>
      <c r="M784" s="211">
        <f>VLOOKUP(J784,'Depr Rates'!A:G,7,FALSE)</f>
        <v>3.9300000000000002E-2</v>
      </c>
    </row>
    <row r="785" spans="1:13" x14ac:dyDescent="0.25">
      <c r="A785" s="212" t="s">
        <v>102</v>
      </c>
      <c r="B785" s="213">
        <v>10100501</v>
      </c>
      <c r="C785" s="212">
        <v>108</v>
      </c>
      <c r="D785" s="214">
        <v>43497</v>
      </c>
      <c r="E785" s="160" t="s">
        <v>383</v>
      </c>
      <c r="F785" s="160">
        <v>108108472</v>
      </c>
      <c r="G785" s="160">
        <v>0</v>
      </c>
      <c r="H785" s="214">
        <v>43472</v>
      </c>
      <c r="I785" s="160" t="s">
        <v>384</v>
      </c>
      <c r="J785" s="160" t="s">
        <v>376</v>
      </c>
      <c r="K785" s="160">
        <f t="shared" si="12"/>
        <v>1</v>
      </c>
      <c r="L785" s="160" t="s">
        <v>101</v>
      </c>
      <c r="M785" s="211">
        <f>VLOOKUP(J785,'Depr Rates'!A:G,7,FALSE)</f>
        <v>3.9300000000000002E-2</v>
      </c>
    </row>
    <row r="786" spans="1:13" x14ac:dyDescent="0.25">
      <c r="A786" s="212" t="s">
        <v>102</v>
      </c>
      <c r="B786" s="213">
        <v>10100501</v>
      </c>
      <c r="C786" s="212">
        <v>108</v>
      </c>
      <c r="D786" s="214">
        <v>43497</v>
      </c>
      <c r="E786" s="160" t="s">
        <v>383</v>
      </c>
      <c r="F786" s="160">
        <v>108108472</v>
      </c>
      <c r="G786" s="160">
        <v>0</v>
      </c>
      <c r="H786" s="214">
        <v>43472</v>
      </c>
      <c r="I786" s="160" t="s">
        <v>384</v>
      </c>
      <c r="J786" s="160" t="s">
        <v>376</v>
      </c>
      <c r="K786" s="160">
        <f t="shared" si="12"/>
        <v>1</v>
      </c>
      <c r="L786" s="160" t="s">
        <v>101</v>
      </c>
      <c r="M786" s="211">
        <f>VLOOKUP(J786,'Depr Rates'!A:G,7,FALSE)</f>
        <v>3.9300000000000002E-2</v>
      </c>
    </row>
    <row r="787" spans="1:13" x14ac:dyDescent="0.25">
      <c r="A787" s="212" t="s">
        <v>102</v>
      </c>
      <c r="B787" s="213">
        <v>10100501</v>
      </c>
      <c r="C787" s="212">
        <v>108</v>
      </c>
      <c r="D787" s="214">
        <v>43497</v>
      </c>
      <c r="E787" s="160" t="s">
        <v>383</v>
      </c>
      <c r="F787" s="160">
        <v>108108472</v>
      </c>
      <c r="G787" s="160">
        <v>0</v>
      </c>
      <c r="H787" s="214">
        <v>43472</v>
      </c>
      <c r="I787" s="160" t="s">
        <v>384</v>
      </c>
      <c r="J787" s="160" t="s">
        <v>376</v>
      </c>
      <c r="K787" s="160">
        <f t="shared" si="12"/>
        <v>1</v>
      </c>
      <c r="L787" s="160" t="s">
        <v>101</v>
      </c>
      <c r="M787" s="211">
        <f>VLOOKUP(J787,'Depr Rates'!A:G,7,FALSE)</f>
        <v>3.9300000000000002E-2</v>
      </c>
    </row>
    <row r="788" spans="1:13" x14ac:dyDescent="0.25">
      <c r="A788" s="212" t="s">
        <v>102</v>
      </c>
      <c r="B788" s="213">
        <v>10100501</v>
      </c>
      <c r="C788" s="212">
        <v>108</v>
      </c>
      <c r="D788" s="214">
        <v>43497</v>
      </c>
      <c r="E788" s="160" t="s">
        <v>383</v>
      </c>
      <c r="F788" s="160">
        <v>108108472</v>
      </c>
      <c r="G788" s="160">
        <v>0</v>
      </c>
      <c r="H788" s="214">
        <v>43472</v>
      </c>
      <c r="I788" s="160" t="s">
        <v>384</v>
      </c>
      <c r="J788" s="160" t="s">
        <v>376</v>
      </c>
      <c r="K788" s="160">
        <f t="shared" si="12"/>
        <v>1</v>
      </c>
      <c r="L788" s="160" t="s">
        <v>101</v>
      </c>
      <c r="M788" s="211">
        <f>VLOOKUP(J788,'Depr Rates'!A:G,7,FALSE)</f>
        <v>3.9300000000000002E-2</v>
      </c>
    </row>
    <row r="789" spans="1:13" x14ac:dyDescent="0.25">
      <c r="A789" s="212" t="s">
        <v>102</v>
      </c>
      <c r="B789" s="213">
        <v>10100501</v>
      </c>
      <c r="C789" s="212">
        <v>108</v>
      </c>
      <c r="D789" s="214">
        <v>43497</v>
      </c>
      <c r="E789" s="160" t="s">
        <v>383</v>
      </c>
      <c r="F789" s="160">
        <v>108108472</v>
      </c>
      <c r="G789" s="160">
        <v>0</v>
      </c>
      <c r="H789" s="214">
        <v>43472</v>
      </c>
      <c r="I789" s="160" t="s">
        <v>384</v>
      </c>
      <c r="J789" s="160" t="s">
        <v>376</v>
      </c>
      <c r="K789" s="160">
        <f t="shared" si="12"/>
        <v>1</v>
      </c>
      <c r="L789" s="160" t="s">
        <v>101</v>
      </c>
      <c r="M789" s="211">
        <f>VLOOKUP(J789,'Depr Rates'!A:G,7,FALSE)</f>
        <v>3.9300000000000002E-2</v>
      </c>
    </row>
    <row r="790" spans="1:13" x14ac:dyDescent="0.25">
      <c r="A790" s="212" t="s">
        <v>102</v>
      </c>
      <c r="B790" s="213">
        <v>10100501</v>
      </c>
      <c r="C790" s="212">
        <v>108</v>
      </c>
      <c r="D790" s="214">
        <v>43497</v>
      </c>
      <c r="E790" s="160" t="s">
        <v>383</v>
      </c>
      <c r="F790" s="160">
        <v>108108472</v>
      </c>
      <c r="G790" s="160">
        <v>0</v>
      </c>
      <c r="H790" s="214">
        <v>43472</v>
      </c>
      <c r="I790" s="160" t="s">
        <v>384</v>
      </c>
      <c r="J790" s="160" t="s">
        <v>376</v>
      </c>
      <c r="K790" s="160">
        <f t="shared" si="12"/>
        <v>1</v>
      </c>
      <c r="L790" s="160" t="s">
        <v>101</v>
      </c>
      <c r="M790" s="211">
        <f>VLOOKUP(J790,'Depr Rates'!A:G,7,FALSE)</f>
        <v>3.9300000000000002E-2</v>
      </c>
    </row>
    <row r="791" spans="1:13" x14ac:dyDescent="0.25">
      <c r="A791" s="212" t="s">
        <v>102</v>
      </c>
      <c r="B791" s="213">
        <v>10100501</v>
      </c>
      <c r="C791" s="212">
        <v>108</v>
      </c>
      <c r="D791" s="214">
        <v>43525</v>
      </c>
      <c r="E791" s="160" t="s">
        <v>383</v>
      </c>
      <c r="F791" s="160">
        <v>108108472</v>
      </c>
      <c r="G791" s="160">
        <v>0</v>
      </c>
      <c r="H791" s="214">
        <v>43472</v>
      </c>
      <c r="I791" s="160" t="s">
        <v>384</v>
      </c>
      <c r="J791" s="160" t="s">
        <v>9132</v>
      </c>
      <c r="K791" s="160">
        <f t="shared" si="12"/>
        <v>1</v>
      </c>
      <c r="L791" s="160" t="s">
        <v>101</v>
      </c>
      <c r="M791" s="211">
        <f>VLOOKUP(J791,'Depr Rates'!A:G,7,FALSE)</f>
        <v>3.7400000000000003E-2</v>
      </c>
    </row>
    <row r="792" spans="1:13" x14ac:dyDescent="0.25">
      <c r="A792" s="212" t="s">
        <v>102</v>
      </c>
      <c r="B792" s="213">
        <v>10100501</v>
      </c>
      <c r="C792" s="212">
        <v>108</v>
      </c>
      <c r="D792" s="214">
        <v>43525</v>
      </c>
      <c r="E792" s="160" t="s">
        <v>383</v>
      </c>
      <c r="F792" s="160">
        <v>108108472</v>
      </c>
      <c r="G792" s="160">
        <v>0</v>
      </c>
      <c r="H792" s="214">
        <v>43472</v>
      </c>
      <c r="I792" s="160" t="s">
        <v>384</v>
      </c>
      <c r="J792" s="160" t="s">
        <v>9132</v>
      </c>
      <c r="K792" s="160">
        <f t="shared" si="12"/>
        <v>1</v>
      </c>
      <c r="L792" s="160" t="s">
        <v>101</v>
      </c>
      <c r="M792" s="211">
        <f>VLOOKUP(J792,'Depr Rates'!A:G,7,FALSE)</f>
        <v>3.7400000000000003E-2</v>
      </c>
    </row>
    <row r="793" spans="1:13" x14ac:dyDescent="0.25">
      <c r="A793" s="212" t="s">
        <v>102</v>
      </c>
      <c r="B793" s="213">
        <v>10100501</v>
      </c>
      <c r="C793" s="212">
        <v>108</v>
      </c>
      <c r="D793" s="214">
        <v>43525</v>
      </c>
      <c r="E793" s="160" t="s">
        <v>383</v>
      </c>
      <c r="F793" s="160">
        <v>108108472</v>
      </c>
      <c r="G793" s="160">
        <v>0</v>
      </c>
      <c r="H793" s="214">
        <v>43472</v>
      </c>
      <c r="I793" s="160" t="s">
        <v>384</v>
      </c>
      <c r="J793" s="160" t="s">
        <v>9132</v>
      </c>
      <c r="K793" s="160">
        <f t="shared" si="12"/>
        <v>1</v>
      </c>
      <c r="L793" s="160" t="s">
        <v>101</v>
      </c>
      <c r="M793" s="211">
        <f>VLOOKUP(J793,'Depr Rates'!A:G,7,FALSE)</f>
        <v>3.7400000000000003E-2</v>
      </c>
    </row>
    <row r="794" spans="1:13" x14ac:dyDescent="0.25">
      <c r="A794" s="212" t="s">
        <v>102</v>
      </c>
      <c r="B794" s="213">
        <v>10100501</v>
      </c>
      <c r="C794" s="212">
        <v>108</v>
      </c>
      <c r="D794" s="214">
        <v>43525</v>
      </c>
      <c r="E794" s="160" t="s">
        <v>383</v>
      </c>
      <c r="F794" s="160">
        <v>108108472</v>
      </c>
      <c r="G794" s="160">
        <v>0</v>
      </c>
      <c r="H794" s="214">
        <v>43472</v>
      </c>
      <c r="I794" s="160" t="s">
        <v>384</v>
      </c>
      <c r="J794" s="160" t="s">
        <v>9132</v>
      </c>
      <c r="K794" s="160">
        <f t="shared" si="12"/>
        <v>1</v>
      </c>
      <c r="L794" s="160" t="s">
        <v>101</v>
      </c>
      <c r="M794" s="211">
        <f>VLOOKUP(J794,'Depr Rates'!A:G,7,FALSE)</f>
        <v>3.7400000000000003E-2</v>
      </c>
    </row>
    <row r="795" spans="1:13" x14ac:dyDescent="0.25">
      <c r="A795" s="212" t="s">
        <v>102</v>
      </c>
      <c r="B795" s="213">
        <v>10100501</v>
      </c>
      <c r="C795" s="212">
        <v>108</v>
      </c>
      <c r="D795" s="214">
        <v>43525</v>
      </c>
      <c r="E795" s="160" t="s">
        <v>383</v>
      </c>
      <c r="F795" s="160">
        <v>108108472</v>
      </c>
      <c r="G795" s="160">
        <v>0</v>
      </c>
      <c r="H795" s="214">
        <v>43472</v>
      </c>
      <c r="I795" s="160" t="s">
        <v>384</v>
      </c>
      <c r="J795" s="160" t="s">
        <v>9132</v>
      </c>
      <c r="K795" s="160">
        <f t="shared" si="12"/>
        <v>1</v>
      </c>
      <c r="L795" s="160" t="s">
        <v>101</v>
      </c>
      <c r="M795" s="211">
        <f>VLOOKUP(J795,'Depr Rates'!A:G,7,FALSE)</f>
        <v>3.7400000000000003E-2</v>
      </c>
    </row>
    <row r="796" spans="1:13" x14ac:dyDescent="0.25">
      <c r="A796" s="212" t="s">
        <v>102</v>
      </c>
      <c r="B796" s="213">
        <v>10100501</v>
      </c>
      <c r="C796" s="212">
        <v>108</v>
      </c>
      <c r="D796" s="214">
        <v>43525</v>
      </c>
      <c r="E796" s="160" t="s">
        <v>383</v>
      </c>
      <c r="F796" s="160">
        <v>108108472</v>
      </c>
      <c r="G796" s="160">
        <v>0</v>
      </c>
      <c r="H796" s="214">
        <v>43472</v>
      </c>
      <c r="I796" s="160" t="s">
        <v>384</v>
      </c>
      <c r="J796" s="160" t="s">
        <v>377</v>
      </c>
      <c r="K796" s="160">
        <f t="shared" si="12"/>
        <v>1</v>
      </c>
      <c r="L796" s="160" t="s">
        <v>101</v>
      </c>
      <c r="M796" s="211">
        <f>VLOOKUP(J796,'Depr Rates'!A:G,7,FALSE)</f>
        <v>1.77E-2</v>
      </c>
    </row>
    <row r="797" spans="1:13" x14ac:dyDescent="0.25">
      <c r="A797" s="212" t="s">
        <v>102</v>
      </c>
      <c r="B797" s="213">
        <v>10100501</v>
      </c>
      <c r="C797" s="212">
        <v>108</v>
      </c>
      <c r="D797" s="214">
        <v>43525</v>
      </c>
      <c r="E797" s="160" t="s">
        <v>383</v>
      </c>
      <c r="F797" s="160">
        <v>108108472</v>
      </c>
      <c r="G797" s="160">
        <v>0</v>
      </c>
      <c r="H797" s="214">
        <v>43472</v>
      </c>
      <c r="I797" s="160" t="s">
        <v>384</v>
      </c>
      <c r="J797" s="160" t="s">
        <v>377</v>
      </c>
      <c r="K797" s="160">
        <f t="shared" si="12"/>
        <v>1</v>
      </c>
      <c r="L797" s="160" t="s">
        <v>101</v>
      </c>
      <c r="M797" s="211">
        <f>VLOOKUP(J797,'Depr Rates'!A:G,7,FALSE)</f>
        <v>1.77E-2</v>
      </c>
    </row>
    <row r="798" spans="1:13" x14ac:dyDescent="0.25">
      <c r="A798" s="212" t="s">
        <v>102</v>
      </c>
      <c r="B798" s="213">
        <v>10100501</v>
      </c>
      <c r="C798" s="212">
        <v>108</v>
      </c>
      <c r="D798" s="214">
        <v>43525</v>
      </c>
      <c r="E798" s="160" t="s">
        <v>383</v>
      </c>
      <c r="F798" s="160">
        <v>108108472</v>
      </c>
      <c r="G798" s="160">
        <v>0</v>
      </c>
      <c r="H798" s="214">
        <v>43472</v>
      </c>
      <c r="I798" s="160" t="s">
        <v>384</v>
      </c>
      <c r="J798" s="160" t="s">
        <v>377</v>
      </c>
      <c r="K798" s="160">
        <f t="shared" si="12"/>
        <v>1</v>
      </c>
      <c r="L798" s="160" t="s">
        <v>101</v>
      </c>
      <c r="M798" s="211">
        <f>VLOOKUP(J798,'Depr Rates'!A:G,7,FALSE)</f>
        <v>1.77E-2</v>
      </c>
    </row>
    <row r="799" spans="1:13" x14ac:dyDescent="0.25">
      <c r="A799" s="212" t="s">
        <v>102</v>
      </c>
      <c r="B799" s="213">
        <v>10100501</v>
      </c>
      <c r="C799" s="212">
        <v>108</v>
      </c>
      <c r="D799" s="214">
        <v>43525</v>
      </c>
      <c r="E799" s="160" t="s">
        <v>383</v>
      </c>
      <c r="F799" s="160">
        <v>108108472</v>
      </c>
      <c r="G799" s="160">
        <v>0</v>
      </c>
      <c r="H799" s="214">
        <v>43472</v>
      </c>
      <c r="I799" s="160" t="s">
        <v>384</v>
      </c>
      <c r="J799" s="160" t="s">
        <v>377</v>
      </c>
      <c r="K799" s="160">
        <f t="shared" si="12"/>
        <v>1</v>
      </c>
      <c r="L799" s="160" t="s">
        <v>101</v>
      </c>
      <c r="M799" s="211">
        <f>VLOOKUP(J799,'Depr Rates'!A:G,7,FALSE)</f>
        <v>1.77E-2</v>
      </c>
    </row>
    <row r="800" spans="1:13" x14ac:dyDescent="0.25">
      <c r="A800" s="212" t="s">
        <v>102</v>
      </c>
      <c r="B800" s="213">
        <v>10100501</v>
      </c>
      <c r="C800" s="212">
        <v>108</v>
      </c>
      <c r="D800" s="214">
        <v>43525</v>
      </c>
      <c r="E800" s="160" t="s">
        <v>383</v>
      </c>
      <c r="F800" s="160">
        <v>108108472</v>
      </c>
      <c r="G800" s="160">
        <v>0</v>
      </c>
      <c r="H800" s="214">
        <v>43472</v>
      </c>
      <c r="I800" s="160" t="s">
        <v>384</v>
      </c>
      <c r="J800" s="160" t="s">
        <v>377</v>
      </c>
      <c r="K800" s="160">
        <f t="shared" si="12"/>
        <v>1</v>
      </c>
      <c r="L800" s="160" t="s">
        <v>101</v>
      </c>
      <c r="M800" s="211">
        <f>VLOOKUP(J800,'Depr Rates'!A:G,7,FALSE)</f>
        <v>1.77E-2</v>
      </c>
    </row>
    <row r="801" spans="1:13" x14ac:dyDescent="0.25">
      <c r="A801" s="212" t="s">
        <v>102</v>
      </c>
      <c r="B801" s="213">
        <v>10100501</v>
      </c>
      <c r="C801" s="212">
        <v>108</v>
      </c>
      <c r="D801" s="214">
        <v>43525</v>
      </c>
      <c r="E801" s="160" t="s">
        <v>383</v>
      </c>
      <c r="F801" s="160">
        <v>108108472</v>
      </c>
      <c r="G801" s="160">
        <v>0</v>
      </c>
      <c r="H801" s="214">
        <v>43472</v>
      </c>
      <c r="I801" s="160" t="s">
        <v>384</v>
      </c>
      <c r="J801" s="160" t="s">
        <v>377</v>
      </c>
      <c r="K801" s="160">
        <f t="shared" si="12"/>
        <v>1</v>
      </c>
      <c r="L801" s="160" t="s">
        <v>101</v>
      </c>
      <c r="M801" s="211">
        <f>VLOOKUP(J801,'Depr Rates'!A:G,7,FALSE)</f>
        <v>1.77E-2</v>
      </c>
    </row>
    <row r="802" spans="1:13" x14ac:dyDescent="0.25">
      <c r="A802" s="212" t="s">
        <v>102</v>
      </c>
      <c r="B802" s="213">
        <v>10100501</v>
      </c>
      <c r="C802" s="212">
        <v>108</v>
      </c>
      <c r="D802" s="214">
        <v>43525</v>
      </c>
      <c r="E802" s="160" t="s">
        <v>383</v>
      </c>
      <c r="F802" s="160">
        <v>108108472</v>
      </c>
      <c r="G802" s="160">
        <v>0</v>
      </c>
      <c r="H802" s="214">
        <v>43472</v>
      </c>
      <c r="I802" s="160" t="s">
        <v>384</v>
      </c>
      <c r="J802" s="160" t="s">
        <v>376</v>
      </c>
      <c r="K802" s="160">
        <f t="shared" si="12"/>
        <v>1</v>
      </c>
      <c r="L802" s="160" t="s">
        <v>101</v>
      </c>
      <c r="M802" s="211">
        <f>VLOOKUP(J802,'Depr Rates'!A:G,7,FALSE)</f>
        <v>3.9300000000000002E-2</v>
      </c>
    </row>
    <row r="803" spans="1:13" x14ac:dyDescent="0.25">
      <c r="A803" s="212" t="s">
        <v>102</v>
      </c>
      <c r="B803" s="213">
        <v>10100501</v>
      </c>
      <c r="C803" s="212">
        <v>108</v>
      </c>
      <c r="D803" s="214">
        <v>43525</v>
      </c>
      <c r="E803" s="160" t="s">
        <v>383</v>
      </c>
      <c r="F803" s="160">
        <v>108108472</v>
      </c>
      <c r="G803" s="160">
        <v>0</v>
      </c>
      <c r="H803" s="214">
        <v>43472</v>
      </c>
      <c r="I803" s="160" t="s">
        <v>384</v>
      </c>
      <c r="J803" s="160" t="s">
        <v>376</v>
      </c>
      <c r="K803" s="160">
        <f t="shared" si="12"/>
        <v>1</v>
      </c>
      <c r="L803" s="160" t="s">
        <v>101</v>
      </c>
      <c r="M803" s="211">
        <f>VLOOKUP(J803,'Depr Rates'!A:G,7,FALSE)</f>
        <v>3.9300000000000002E-2</v>
      </c>
    </row>
    <row r="804" spans="1:13" x14ac:dyDescent="0.25">
      <c r="A804" s="212" t="s">
        <v>102</v>
      </c>
      <c r="B804" s="213">
        <v>10100501</v>
      </c>
      <c r="C804" s="212">
        <v>108</v>
      </c>
      <c r="D804" s="214">
        <v>43525</v>
      </c>
      <c r="E804" s="160" t="s">
        <v>383</v>
      </c>
      <c r="F804" s="160">
        <v>108108472</v>
      </c>
      <c r="G804" s="160">
        <v>0</v>
      </c>
      <c r="H804" s="214">
        <v>43472</v>
      </c>
      <c r="I804" s="160" t="s">
        <v>384</v>
      </c>
      <c r="J804" s="160" t="s">
        <v>376</v>
      </c>
      <c r="K804" s="160">
        <f t="shared" si="12"/>
        <v>1</v>
      </c>
      <c r="L804" s="160" t="s">
        <v>101</v>
      </c>
      <c r="M804" s="211">
        <f>VLOOKUP(J804,'Depr Rates'!A:G,7,FALSE)</f>
        <v>3.9300000000000002E-2</v>
      </c>
    </row>
    <row r="805" spans="1:13" x14ac:dyDescent="0.25">
      <c r="A805" s="212" t="s">
        <v>102</v>
      </c>
      <c r="B805" s="213">
        <v>10100501</v>
      </c>
      <c r="C805" s="212">
        <v>108</v>
      </c>
      <c r="D805" s="214">
        <v>43525</v>
      </c>
      <c r="E805" s="160" t="s">
        <v>383</v>
      </c>
      <c r="F805" s="160">
        <v>108108472</v>
      </c>
      <c r="G805" s="160">
        <v>0</v>
      </c>
      <c r="H805" s="214">
        <v>43472</v>
      </c>
      <c r="I805" s="160" t="s">
        <v>384</v>
      </c>
      <c r="J805" s="160" t="s">
        <v>376</v>
      </c>
      <c r="K805" s="160">
        <f t="shared" si="12"/>
        <v>1</v>
      </c>
      <c r="L805" s="160" t="s">
        <v>101</v>
      </c>
      <c r="M805" s="211">
        <f>VLOOKUP(J805,'Depr Rates'!A:G,7,FALSE)</f>
        <v>3.9300000000000002E-2</v>
      </c>
    </row>
    <row r="806" spans="1:13" x14ac:dyDescent="0.25">
      <c r="A806" s="212" t="s">
        <v>102</v>
      </c>
      <c r="B806" s="213">
        <v>10100501</v>
      </c>
      <c r="C806" s="212">
        <v>108</v>
      </c>
      <c r="D806" s="214">
        <v>43525</v>
      </c>
      <c r="E806" s="160" t="s">
        <v>383</v>
      </c>
      <c r="F806" s="160">
        <v>108108472</v>
      </c>
      <c r="G806" s="160">
        <v>0</v>
      </c>
      <c r="H806" s="214">
        <v>43472</v>
      </c>
      <c r="I806" s="160" t="s">
        <v>384</v>
      </c>
      <c r="J806" s="160" t="s">
        <v>376</v>
      </c>
      <c r="K806" s="160">
        <f t="shared" si="12"/>
        <v>1</v>
      </c>
      <c r="L806" s="160" t="s">
        <v>101</v>
      </c>
      <c r="M806" s="211">
        <f>VLOOKUP(J806,'Depr Rates'!A:G,7,FALSE)</f>
        <v>3.9300000000000002E-2</v>
      </c>
    </row>
    <row r="807" spans="1:13" x14ac:dyDescent="0.25">
      <c r="A807" s="212" t="s">
        <v>102</v>
      </c>
      <c r="B807" s="213">
        <v>10100501</v>
      </c>
      <c r="C807" s="212">
        <v>108</v>
      </c>
      <c r="D807" s="214">
        <v>43525</v>
      </c>
      <c r="E807" s="160" t="s">
        <v>383</v>
      </c>
      <c r="F807" s="160">
        <v>108108472</v>
      </c>
      <c r="G807" s="160">
        <v>0</v>
      </c>
      <c r="H807" s="214">
        <v>43472</v>
      </c>
      <c r="I807" s="160" t="s">
        <v>384</v>
      </c>
      <c r="J807" s="160" t="s">
        <v>376</v>
      </c>
      <c r="K807" s="160">
        <f t="shared" si="12"/>
        <v>1</v>
      </c>
      <c r="L807" s="160" t="s">
        <v>101</v>
      </c>
      <c r="M807" s="211">
        <f>VLOOKUP(J807,'Depr Rates'!A:G,7,FALSE)</f>
        <v>3.9300000000000002E-2</v>
      </c>
    </row>
    <row r="808" spans="1:13" x14ac:dyDescent="0.25">
      <c r="A808" s="212" t="s">
        <v>102</v>
      </c>
      <c r="B808" s="213">
        <v>10100501</v>
      </c>
      <c r="C808" s="212">
        <v>108</v>
      </c>
      <c r="D808" s="214">
        <v>43525</v>
      </c>
      <c r="E808" s="160" t="s">
        <v>383</v>
      </c>
      <c r="F808" s="160">
        <v>108108472</v>
      </c>
      <c r="G808" s="160">
        <v>0</v>
      </c>
      <c r="H808" s="214">
        <v>43472</v>
      </c>
      <c r="I808" s="160" t="s">
        <v>384</v>
      </c>
      <c r="J808" s="160" t="s">
        <v>376</v>
      </c>
      <c r="K808" s="160">
        <f t="shared" si="12"/>
        <v>1</v>
      </c>
      <c r="L808" s="160" t="s">
        <v>101</v>
      </c>
      <c r="M808" s="211">
        <f>VLOOKUP(J808,'Depr Rates'!A:G,7,FALSE)</f>
        <v>3.9300000000000002E-2</v>
      </c>
    </row>
    <row r="809" spans="1:13" x14ac:dyDescent="0.25">
      <c r="A809" s="212" t="s">
        <v>102</v>
      </c>
      <c r="B809" s="213">
        <v>10100501</v>
      </c>
      <c r="C809" s="212">
        <v>108</v>
      </c>
      <c r="D809" s="214">
        <v>43525</v>
      </c>
      <c r="E809" s="160" t="s">
        <v>383</v>
      </c>
      <c r="F809" s="160">
        <v>108108472</v>
      </c>
      <c r="G809" s="160">
        <v>0</v>
      </c>
      <c r="H809" s="214">
        <v>43472</v>
      </c>
      <c r="I809" s="160" t="s">
        <v>384</v>
      </c>
      <c r="J809" s="160" t="s">
        <v>376</v>
      </c>
      <c r="K809" s="160">
        <f t="shared" si="12"/>
        <v>1</v>
      </c>
      <c r="L809" s="160" t="s">
        <v>101</v>
      </c>
      <c r="M809" s="211">
        <f>VLOOKUP(J809,'Depr Rates'!A:G,7,FALSE)</f>
        <v>3.9300000000000002E-2</v>
      </c>
    </row>
    <row r="810" spans="1:13" x14ac:dyDescent="0.25">
      <c r="A810" s="212" t="s">
        <v>102</v>
      </c>
      <c r="B810" s="213">
        <v>10100501</v>
      </c>
      <c r="C810" s="212">
        <v>108</v>
      </c>
      <c r="D810" s="214">
        <v>43525</v>
      </c>
      <c r="E810" s="160" t="s">
        <v>383</v>
      </c>
      <c r="F810" s="160">
        <v>108108472</v>
      </c>
      <c r="G810" s="160">
        <v>0</v>
      </c>
      <c r="H810" s="214">
        <v>43472</v>
      </c>
      <c r="I810" s="160" t="s">
        <v>384</v>
      </c>
      <c r="J810" s="160" t="s">
        <v>376</v>
      </c>
      <c r="K810" s="160">
        <f t="shared" si="12"/>
        <v>1</v>
      </c>
      <c r="L810" s="160" t="s">
        <v>101</v>
      </c>
      <c r="M810" s="211">
        <f>VLOOKUP(J810,'Depr Rates'!A:G,7,FALSE)</f>
        <v>3.9300000000000002E-2</v>
      </c>
    </row>
    <row r="811" spans="1:13" x14ac:dyDescent="0.25">
      <c r="A811" s="212" t="s">
        <v>102</v>
      </c>
      <c r="B811" s="213">
        <v>10100501</v>
      </c>
      <c r="C811" s="212">
        <v>108</v>
      </c>
      <c r="D811" s="214">
        <v>43525</v>
      </c>
      <c r="E811" s="160" t="s">
        <v>383</v>
      </c>
      <c r="F811" s="160">
        <v>108108472</v>
      </c>
      <c r="G811" s="160">
        <v>0</v>
      </c>
      <c r="H811" s="214">
        <v>43472</v>
      </c>
      <c r="I811" s="160" t="s">
        <v>384</v>
      </c>
      <c r="J811" s="160" t="s">
        <v>376</v>
      </c>
      <c r="K811" s="160">
        <f t="shared" si="12"/>
        <v>1</v>
      </c>
      <c r="L811" s="160" t="s">
        <v>101</v>
      </c>
      <c r="M811" s="211">
        <f>VLOOKUP(J811,'Depr Rates'!A:G,7,FALSE)</f>
        <v>3.9300000000000002E-2</v>
      </c>
    </row>
    <row r="812" spans="1:13" x14ac:dyDescent="0.25">
      <c r="A812" s="212" t="s">
        <v>102</v>
      </c>
      <c r="B812" s="213">
        <v>10100501</v>
      </c>
      <c r="C812" s="212">
        <v>108</v>
      </c>
      <c r="D812" s="214">
        <v>43525</v>
      </c>
      <c r="E812" s="160" t="s">
        <v>383</v>
      </c>
      <c r="F812" s="160">
        <v>108108472</v>
      </c>
      <c r="G812" s="160">
        <v>0</v>
      </c>
      <c r="H812" s="214">
        <v>43472</v>
      </c>
      <c r="I812" s="160" t="s">
        <v>384</v>
      </c>
      <c r="J812" s="160" t="s">
        <v>376</v>
      </c>
      <c r="K812" s="160">
        <f t="shared" si="12"/>
        <v>1</v>
      </c>
      <c r="L812" s="160" t="s">
        <v>101</v>
      </c>
      <c r="M812" s="211">
        <f>VLOOKUP(J812,'Depr Rates'!A:G,7,FALSE)</f>
        <v>3.9300000000000002E-2</v>
      </c>
    </row>
    <row r="813" spans="1:13" x14ac:dyDescent="0.25">
      <c r="A813" s="212" t="s">
        <v>102</v>
      </c>
      <c r="B813" s="213">
        <v>10100501</v>
      </c>
      <c r="C813" s="212">
        <v>108</v>
      </c>
      <c r="D813" s="214">
        <v>43525</v>
      </c>
      <c r="E813" s="160" t="s">
        <v>383</v>
      </c>
      <c r="F813" s="160">
        <v>108108472</v>
      </c>
      <c r="G813" s="160">
        <v>0</v>
      </c>
      <c r="H813" s="214">
        <v>43472</v>
      </c>
      <c r="I813" s="160" t="s">
        <v>384</v>
      </c>
      <c r="J813" s="160" t="s">
        <v>376</v>
      </c>
      <c r="K813" s="160">
        <f t="shared" si="12"/>
        <v>1</v>
      </c>
      <c r="L813" s="160" t="s">
        <v>101</v>
      </c>
      <c r="M813" s="211">
        <f>VLOOKUP(J813,'Depr Rates'!A:G,7,FALSE)</f>
        <v>3.9300000000000002E-2</v>
      </c>
    </row>
    <row r="814" spans="1:13" x14ac:dyDescent="0.25">
      <c r="A814" s="212" t="s">
        <v>102</v>
      </c>
      <c r="B814" s="213">
        <v>10100501</v>
      </c>
      <c r="C814" s="212">
        <v>108</v>
      </c>
      <c r="D814" s="214">
        <v>43525</v>
      </c>
      <c r="E814" s="160" t="s">
        <v>383</v>
      </c>
      <c r="F814" s="160">
        <v>108108472</v>
      </c>
      <c r="G814" s="160">
        <v>0</v>
      </c>
      <c r="H814" s="214">
        <v>43472</v>
      </c>
      <c r="I814" s="160" t="s">
        <v>384</v>
      </c>
      <c r="J814" s="160" t="s">
        <v>376</v>
      </c>
      <c r="K814" s="160">
        <f t="shared" si="12"/>
        <v>1</v>
      </c>
      <c r="L814" s="160" t="s">
        <v>101</v>
      </c>
      <c r="M814" s="211">
        <f>VLOOKUP(J814,'Depr Rates'!A:G,7,FALSE)</f>
        <v>3.9300000000000002E-2</v>
      </c>
    </row>
    <row r="815" spans="1:13" x14ac:dyDescent="0.25">
      <c r="A815" s="212" t="s">
        <v>102</v>
      </c>
      <c r="B815" s="213">
        <v>10100501</v>
      </c>
      <c r="C815" s="212">
        <v>108</v>
      </c>
      <c r="D815" s="214">
        <v>43525</v>
      </c>
      <c r="E815" s="160" t="s">
        <v>383</v>
      </c>
      <c r="F815" s="160">
        <v>108108472</v>
      </c>
      <c r="G815" s="160">
        <v>0</v>
      </c>
      <c r="H815" s="214">
        <v>43472</v>
      </c>
      <c r="I815" s="160" t="s">
        <v>384</v>
      </c>
      <c r="J815" s="160" t="s">
        <v>376</v>
      </c>
      <c r="K815" s="160">
        <f t="shared" si="12"/>
        <v>1</v>
      </c>
      <c r="L815" s="160" t="s">
        <v>101</v>
      </c>
      <c r="M815" s="211">
        <f>VLOOKUP(J815,'Depr Rates'!A:G,7,FALSE)</f>
        <v>3.9300000000000002E-2</v>
      </c>
    </row>
    <row r="816" spans="1:13" x14ac:dyDescent="0.25">
      <c r="A816" s="212" t="s">
        <v>102</v>
      </c>
      <c r="B816" s="213">
        <v>10100501</v>
      </c>
      <c r="C816" s="212">
        <v>108</v>
      </c>
      <c r="D816" s="214">
        <v>43466</v>
      </c>
      <c r="E816" s="160" t="s">
        <v>381</v>
      </c>
      <c r="F816" s="160">
        <v>108108687</v>
      </c>
      <c r="G816" s="160">
        <v>-268.93</v>
      </c>
      <c r="H816" s="214">
        <v>43484</v>
      </c>
      <c r="I816" s="160" t="s">
        <v>454</v>
      </c>
      <c r="J816" s="160" t="s">
        <v>9054</v>
      </c>
      <c r="K816" s="160">
        <f t="shared" si="12"/>
        <v>1</v>
      </c>
      <c r="L816" s="160" t="s">
        <v>101</v>
      </c>
      <c r="M816" s="211">
        <f>VLOOKUP(J816,'Depr Rates'!A:G,7,FALSE)</f>
        <v>3.1399999999999997E-2</v>
      </c>
    </row>
    <row r="817" spans="1:13" x14ac:dyDescent="0.25">
      <c r="A817" s="212" t="s">
        <v>102</v>
      </c>
      <c r="B817" s="213">
        <v>10100501</v>
      </c>
      <c r="C817" s="212">
        <v>108</v>
      </c>
      <c r="D817" s="214">
        <v>43466</v>
      </c>
      <c r="E817" s="160" t="s">
        <v>383</v>
      </c>
      <c r="F817" s="160">
        <v>108108687</v>
      </c>
      <c r="G817" s="160">
        <v>0</v>
      </c>
      <c r="H817" s="214">
        <v>43484</v>
      </c>
      <c r="I817" s="160" t="s">
        <v>454</v>
      </c>
      <c r="J817" s="160" t="s">
        <v>9054</v>
      </c>
      <c r="K817" s="160">
        <f t="shared" si="12"/>
        <v>1</v>
      </c>
      <c r="L817" s="160" t="s">
        <v>101</v>
      </c>
      <c r="M817" s="211">
        <f>VLOOKUP(J817,'Depr Rates'!A:G,7,FALSE)</f>
        <v>3.1399999999999997E-2</v>
      </c>
    </row>
    <row r="818" spans="1:13" x14ac:dyDescent="0.25">
      <c r="A818" s="212" t="s">
        <v>102</v>
      </c>
      <c r="B818" s="213">
        <v>10100501</v>
      </c>
      <c r="C818" s="212">
        <v>108</v>
      </c>
      <c r="D818" s="214">
        <v>43466</v>
      </c>
      <c r="E818" s="160" t="s">
        <v>383</v>
      </c>
      <c r="F818" s="160">
        <v>108108687</v>
      </c>
      <c r="G818" s="160">
        <v>0</v>
      </c>
      <c r="H818" s="214">
        <v>43484</v>
      </c>
      <c r="I818" s="160" t="s">
        <v>384</v>
      </c>
      <c r="J818" s="160" t="s">
        <v>9054</v>
      </c>
      <c r="K818" s="160">
        <f t="shared" si="12"/>
        <v>1</v>
      </c>
      <c r="L818" s="160" t="s">
        <v>101</v>
      </c>
      <c r="M818" s="211">
        <f>VLOOKUP(J818,'Depr Rates'!A:G,7,FALSE)</f>
        <v>3.1399999999999997E-2</v>
      </c>
    </row>
    <row r="819" spans="1:13" x14ac:dyDescent="0.25">
      <c r="A819" s="212" t="s">
        <v>102</v>
      </c>
      <c r="B819" s="213">
        <v>10100501</v>
      </c>
      <c r="C819" s="212">
        <v>108</v>
      </c>
      <c r="D819" s="214">
        <v>43497</v>
      </c>
      <c r="E819" s="160" t="s">
        <v>383</v>
      </c>
      <c r="F819" s="160">
        <v>108108687</v>
      </c>
      <c r="G819" s="160">
        <v>0</v>
      </c>
      <c r="H819" s="214">
        <v>43484</v>
      </c>
      <c r="I819" s="160" t="s">
        <v>384</v>
      </c>
      <c r="J819" s="160" t="s">
        <v>9054</v>
      </c>
      <c r="K819" s="160">
        <f t="shared" si="12"/>
        <v>1</v>
      </c>
      <c r="L819" s="160" t="s">
        <v>101</v>
      </c>
      <c r="M819" s="211">
        <f>VLOOKUP(J819,'Depr Rates'!A:G,7,FALSE)</f>
        <v>3.1399999999999997E-2</v>
      </c>
    </row>
    <row r="820" spans="1:13" x14ac:dyDescent="0.25">
      <c r="A820" s="212" t="s">
        <v>102</v>
      </c>
      <c r="B820" s="213">
        <v>10100501</v>
      </c>
      <c r="C820" s="212">
        <v>108</v>
      </c>
      <c r="D820" s="214">
        <v>43497</v>
      </c>
      <c r="E820" s="160" t="s">
        <v>383</v>
      </c>
      <c r="F820" s="160">
        <v>108108687</v>
      </c>
      <c r="G820" s="160">
        <v>0</v>
      </c>
      <c r="H820" s="214">
        <v>43484</v>
      </c>
      <c r="I820" s="160" t="s">
        <v>384</v>
      </c>
      <c r="J820" s="160" t="s">
        <v>9054</v>
      </c>
      <c r="K820" s="160">
        <f t="shared" si="12"/>
        <v>1</v>
      </c>
      <c r="L820" s="160" t="s">
        <v>101</v>
      </c>
      <c r="M820" s="211">
        <f>VLOOKUP(J820,'Depr Rates'!A:G,7,FALSE)</f>
        <v>3.1399999999999997E-2</v>
      </c>
    </row>
    <row r="821" spans="1:13" x14ac:dyDescent="0.25">
      <c r="A821" s="212" t="s">
        <v>102</v>
      </c>
      <c r="B821" s="213">
        <v>10100501</v>
      </c>
      <c r="C821" s="212">
        <v>108</v>
      </c>
      <c r="D821" s="214">
        <v>43497</v>
      </c>
      <c r="E821" s="160" t="s">
        <v>383</v>
      </c>
      <c r="F821" s="160">
        <v>108108687</v>
      </c>
      <c r="G821" s="160">
        <v>0</v>
      </c>
      <c r="H821" s="214">
        <v>43484</v>
      </c>
      <c r="I821" s="160" t="s">
        <v>384</v>
      </c>
      <c r="J821" s="160" t="s">
        <v>9054</v>
      </c>
      <c r="K821" s="160">
        <f t="shared" si="12"/>
        <v>1</v>
      </c>
      <c r="L821" s="160" t="s">
        <v>101</v>
      </c>
      <c r="M821" s="211">
        <f>VLOOKUP(J821,'Depr Rates'!A:G,7,FALSE)</f>
        <v>3.1399999999999997E-2</v>
      </c>
    </row>
    <row r="822" spans="1:13" x14ac:dyDescent="0.25">
      <c r="A822" s="212" t="s">
        <v>102</v>
      </c>
      <c r="B822" s="213">
        <v>10100501</v>
      </c>
      <c r="C822" s="212">
        <v>108</v>
      </c>
      <c r="D822" s="214">
        <v>43466</v>
      </c>
      <c r="E822" s="160" t="s">
        <v>381</v>
      </c>
      <c r="F822" s="160">
        <v>108108889</v>
      </c>
      <c r="G822" s="160">
        <v>-129.68</v>
      </c>
      <c r="H822" s="214">
        <v>43494</v>
      </c>
      <c r="I822" s="160" t="s">
        <v>475</v>
      </c>
      <c r="J822" s="160" t="s">
        <v>447</v>
      </c>
      <c r="K822" s="160">
        <f t="shared" si="12"/>
        <v>1</v>
      </c>
      <c r="L822" s="160" t="s">
        <v>101</v>
      </c>
      <c r="M822" s="211">
        <f>VLOOKUP(J822,'Depr Rates'!A:G,7,FALSE)</f>
        <v>3.15E-2</v>
      </c>
    </row>
    <row r="823" spans="1:13" x14ac:dyDescent="0.25">
      <c r="A823" s="212" t="s">
        <v>102</v>
      </c>
      <c r="B823" s="213">
        <v>10100501</v>
      </c>
      <c r="C823" s="212">
        <v>108</v>
      </c>
      <c r="D823" s="214">
        <v>43466</v>
      </c>
      <c r="E823" s="160" t="s">
        <v>383</v>
      </c>
      <c r="F823" s="160">
        <v>108108889</v>
      </c>
      <c r="G823" s="160">
        <v>0</v>
      </c>
      <c r="H823" s="214">
        <v>43494</v>
      </c>
      <c r="I823" s="160" t="s">
        <v>475</v>
      </c>
      <c r="J823" s="160" t="s">
        <v>447</v>
      </c>
      <c r="K823" s="160">
        <f t="shared" si="12"/>
        <v>1</v>
      </c>
      <c r="L823" s="160" t="s">
        <v>101</v>
      </c>
      <c r="M823" s="211">
        <f>VLOOKUP(J823,'Depr Rates'!A:G,7,FALSE)</f>
        <v>3.15E-2</v>
      </c>
    </row>
    <row r="824" spans="1:13" x14ac:dyDescent="0.25">
      <c r="A824" s="212" t="s">
        <v>102</v>
      </c>
      <c r="B824" s="213">
        <v>10100501</v>
      </c>
      <c r="C824" s="212">
        <v>108</v>
      </c>
      <c r="D824" s="214">
        <v>43497</v>
      </c>
      <c r="E824" s="160" t="s">
        <v>383</v>
      </c>
      <c r="F824" s="160">
        <v>108108889</v>
      </c>
      <c r="G824" s="160">
        <v>0</v>
      </c>
      <c r="H824" s="214">
        <v>43494</v>
      </c>
      <c r="I824" s="160" t="s">
        <v>384</v>
      </c>
      <c r="J824" s="160" t="s">
        <v>447</v>
      </c>
      <c r="K824" s="160">
        <f t="shared" si="12"/>
        <v>1</v>
      </c>
      <c r="L824" s="160" t="s">
        <v>101</v>
      </c>
      <c r="M824" s="211">
        <f>VLOOKUP(J824,'Depr Rates'!A:G,7,FALSE)</f>
        <v>3.15E-2</v>
      </c>
    </row>
    <row r="825" spans="1:13" x14ac:dyDescent="0.25">
      <c r="A825" s="212" t="s">
        <v>102</v>
      </c>
      <c r="B825" s="213">
        <v>10100501</v>
      </c>
      <c r="C825" s="212">
        <v>108</v>
      </c>
      <c r="D825" s="214">
        <v>43497</v>
      </c>
      <c r="E825" s="160" t="s">
        <v>383</v>
      </c>
      <c r="F825" s="160">
        <v>108108889</v>
      </c>
      <c r="G825" s="160">
        <v>0</v>
      </c>
      <c r="H825" s="214">
        <v>43494</v>
      </c>
      <c r="I825" s="160" t="s">
        <v>384</v>
      </c>
      <c r="J825" s="160" t="s">
        <v>447</v>
      </c>
      <c r="K825" s="160">
        <f t="shared" si="12"/>
        <v>1</v>
      </c>
      <c r="L825" s="160" t="s">
        <v>101</v>
      </c>
      <c r="M825" s="211">
        <f>VLOOKUP(J825,'Depr Rates'!A:G,7,FALSE)</f>
        <v>3.15E-2</v>
      </c>
    </row>
    <row r="826" spans="1:13" x14ac:dyDescent="0.25">
      <c r="A826" s="212" t="s">
        <v>102</v>
      </c>
      <c r="B826" s="213">
        <v>10100501</v>
      </c>
      <c r="C826" s="212">
        <v>108</v>
      </c>
      <c r="D826" s="214">
        <v>43525</v>
      </c>
      <c r="E826" s="160" t="s">
        <v>383</v>
      </c>
      <c r="F826" s="160">
        <v>108108889</v>
      </c>
      <c r="G826" s="160">
        <v>0</v>
      </c>
      <c r="H826" s="214">
        <v>43494</v>
      </c>
      <c r="I826" s="160" t="s">
        <v>384</v>
      </c>
      <c r="J826" s="160" t="s">
        <v>447</v>
      </c>
      <c r="K826" s="160">
        <f t="shared" si="12"/>
        <v>1</v>
      </c>
      <c r="L826" s="160" t="s">
        <v>101</v>
      </c>
      <c r="M826" s="211">
        <f>VLOOKUP(J826,'Depr Rates'!A:G,7,FALSE)</f>
        <v>3.15E-2</v>
      </c>
    </row>
    <row r="827" spans="1:13" x14ac:dyDescent="0.25">
      <c r="A827" s="212" t="s">
        <v>102</v>
      </c>
      <c r="B827" s="213">
        <v>10100501</v>
      </c>
      <c r="C827" s="212">
        <v>108</v>
      </c>
      <c r="D827" s="214">
        <v>43525</v>
      </c>
      <c r="E827" s="160" t="s">
        <v>383</v>
      </c>
      <c r="F827" s="160">
        <v>108108889</v>
      </c>
      <c r="G827" s="160">
        <v>0</v>
      </c>
      <c r="H827" s="214">
        <v>43494</v>
      </c>
      <c r="I827" s="160" t="s">
        <v>384</v>
      </c>
      <c r="J827" s="160" t="s">
        <v>447</v>
      </c>
      <c r="K827" s="160">
        <f t="shared" si="12"/>
        <v>1</v>
      </c>
      <c r="L827" s="160" t="s">
        <v>101</v>
      </c>
      <c r="M827" s="211">
        <f>VLOOKUP(J827,'Depr Rates'!A:G,7,FALSE)</f>
        <v>3.15E-2</v>
      </c>
    </row>
    <row r="828" spans="1:13" x14ac:dyDescent="0.25">
      <c r="A828" s="212" t="s">
        <v>102</v>
      </c>
      <c r="B828" s="213">
        <v>10100501</v>
      </c>
      <c r="C828" s="212">
        <v>108</v>
      </c>
      <c r="D828" s="214">
        <v>43525</v>
      </c>
      <c r="E828" s="160" t="s">
        <v>383</v>
      </c>
      <c r="F828" s="160">
        <v>108108889</v>
      </c>
      <c r="G828" s="160">
        <v>0</v>
      </c>
      <c r="H828" s="214">
        <v>43494</v>
      </c>
      <c r="I828" s="160" t="s">
        <v>384</v>
      </c>
      <c r="J828" s="160" t="s">
        <v>447</v>
      </c>
      <c r="K828" s="160">
        <f t="shared" si="12"/>
        <v>1</v>
      </c>
      <c r="L828" s="160" t="s">
        <v>101</v>
      </c>
      <c r="M828" s="211">
        <f>VLOOKUP(J828,'Depr Rates'!A:G,7,FALSE)</f>
        <v>3.15E-2</v>
      </c>
    </row>
    <row r="829" spans="1:13" x14ac:dyDescent="0.25">
      <c r="A829" s="212" t="s">
        <v>102</v>
      </c>
      <c r="B829" s="213">
        <v>10100501</v>
      </c>
      <c r="C829" s="212">
        <v>108</v>
      </c>
      <c r="D829" s="214">
        <v>43466</v>
      </c>
      <c r="E829" s="160" t="s">
        <v>381</v>
      </c>
      <c r="F829" s="160">
        <v>108109146</v>
      </c>
      <c r="G829" s="160">
        <v>-23.52</v>
      </c>
      <c r="H829" s="214">
        <v>43473</v>
      </c>
      <c r="I829" s="160" t="s">
        <v>413</v>
      </c>
      <c r="J829" s="160" t="s">
        <v>376</v>
      </c>
      <c r="K829" s="160">
        <f t="shared" si="12"/>
        <v>1</v>
      </c>
      <c r="L829" s="160" t="s">
        <v>101</v>
      </c>
      <c r="M829" s="211">
        <f>VLOOKUP(J829,'Depr Rates'!A:G,7,FALSE)</f>
        <v>3.9300000000000002E-2</v>
      </c>
    </row>
    <row r="830" spans="1:13" x14ac:dyDescent="0.25">
      <c r="A830" s="212" t="s">
        <v>102</v>
      </c>
      <c r="B830" s="213">
        <v>10100501</v>
      </c>
      <c r="C830" s="212">
        <v>108</v>
      </c>
      <c r="D830" s="214">
        <v>43466</v>
      </c>
      <c r="E830" s="160" t="s">
        <v>383</v>
      </c>
      <c r="F830" s="160">
        <v>108109146</v>
      </c>
      <c r="G830" s="160">
        <v>0</v>
      </c>
      <c r="H830" s="214">
        <v>43473</v>
      </c>
      <c r="I830" s="160" t="s">
        <v>413</v>
      </c>
      <c r="J830" s="160" t="s">
        <v>376</v>
      </c>
      <c r="K830" s="160">
        <f t="shared" si="12"/>
        <v>1</v>
      </c>
      <c r="L830" s="160" t="s">
        <v>101</v>
      </c>
      <c r="M830" s="211">
        <f>VLOOKUP(J830,'Depr Rates'!A:G,7,FALSE)</f>
        <v>3.9300000000000002E-2</v>
      </c>
    </row>
    <row r="831" spans="1:13" x14ac:dyDescent="0.25">
      <c r="A831" s="212" t="s">
        <v>102</v>
      </c>
      <c r="B831" s="213">
        <v>10100501</v>
      </c>
      <c r="C831" s="212">
        <v>108</v>
      </c>
      <c r="D831" s="214">
        <v>43497</v>
      </c>
      <c r="E831" s="160" t="s">
        <v>383</v>
      </c>
      <c r="F831" s="160">
        <v>108109146</v>
      </c>
      <c r="G831" s="160">
        <v>0</v>
      </c>
      <c r="H831" s="214">
        <v>43473</v>
      </c>
      <c r="I831" s="160" t="s">
        <v>384</v>
      </c>
      <c r="J831" s="160" t="s">
        <v>376</v>
      </c>
      <c r="K831" s="160">
        <f t="shared" si="12"/>
        <v>1</v>
      </c>
      <c r="L831" s="160" t="s">
        <v>101</v>
      </c>
      <c r="M831" s="211">
        <f>VLOOKUP(J831,'Depr Rates'!A:G,7,FALSE)</f>
        <v>3.9300000000000002E-2</v>
      </c>
    </row>
    <row r="832" spans="1:13" x14ac:dyDescent="0.25">
      <c r="A832" s="212" t="s">
        <v>102</v>
      </c>
      <c r="B832" s="213">
        <v>10100501</v>
      </c>
      <c r="C832" s="212">
        <v>108</v>
      </c>
      <c r="D832" s="214">
        <v>43497</v>
      </c>
      <c r="E832" s="160" t="s">
        <v>383</v>
      </c>
      <c r="F832" s="160">
        <v>108109146</v>
      </c>
      <c r="G832" s="160">
        <v>0</v>
      </c>
      <c r="H832" s="214">
        <v>43473</v>
      </c>
      <c r="I832" s="160" t="s">
        <v>384</v>
      </c>
      <c r="J832" s="160" t="s">
        <v>376</v>
      </c>
      <c r="K832" s="160">
        <f t="shared" si="12"/>
        <v>1</v>
      </c>
      <c r="L832" s="160" t="s">
        <v>101</v>
      </c>
      <c r="M832" s="211">
        <f>VLOOKUP(J832,'Depr Rates'!A:G,7,FALSE)</f>
        <v>3.9300000000000002E-2</v>
      </c>
    </row>
    <row r="833" spans="1:13" x14ac:dyDescent="0.25">
      <c r="A833" s="212" t="s">
        <v>102</v>
      </c>
      <c r="B833" s="213">
        <v>10100501</v>
      </c>
      <c r="C833" s="212">
        <v>108</v>
      </c>
      <c r="D833" s="214">
        <v>43497</v>
      </c>
      <c r="E833" s="160" t="s">
        <v>381</v>
      </c>
      <c r="F833" s="160">
        <v>108100110</v>
      </c>
      <c r="G833" s="215">
        <v>-3755.7</v>
      </c>
      <c r="H833" s="214">
        <v>43515</v>
      </c>
      <c r="I833" s="160" t="s">
        <v>519</v>
      </c>
      <c r="J833" s="160" t="s">
        <v>9054</v>
      </c>
      <c r="K833" s="160">
        <f t="shared" si="12"/>
        <v>2</v>
      </c>
      <c r="L833" s="160" t="s">
        <v>101</v>
      </c>
      <c r="M833" s="211">
        <f>VLOOKUP(J833,'Depr Rates'!A:G,7,FALSE)</f>
        <v>3.1399999999999997E-2</v>
      </c>
    </row>
    <row r="834" spans="1:13" x14ac:dyDescent="0.25">
      <c r="A834" s="212" t="s">
        <v>102</v>
      </c>
      <c r="B834" s="213">
        <v>10100501</v>
      </c>
      <c r="C834" s="212">
        <v>108</v>
      </c>
      <c r="D834" s="214">
        <v>43497</v>
      </c>
      <c r="E834" s="160" t="s">
        <v>383</v>
      </c>
      <c r="F834" s="160">
        <v>108100110</v>
      </c>
      <c r="G834" s="160">
        <v>0</v>
      </c>
      <c r="H834" s="214">
        <v>43515</v>
      </c>
      <c r="I834" s="160" t="s">
        <v>519</v>
      </c>
      <c r="J834" s="160" t="s">
        <v>9054</v>
      </c>
      <c r="K834" s="160">
        <f t="shared" ref="K834:K897" si="13">MONTH(H834)</f>
        <v>2</v>
      </c>
      <c r="L834" s="160" t="s">
        <v>101</v>
      </c>
      <c r="M834" s="211">
        <f>VLOOKUP(J834,'Depr Rates'!A:G,7,FALSE)</f>
        <v>3.1399999999999997E-2</v>
      </c>
    </row>
    <row r="835" spans="1:13" x14ac:dyDescent="0.25">
      <c r="A835" s="212" t="s">
        <v>102</v>
      </c>
      <c r="B835" s="213">
        <v>10100501</v>
      </c>
      <c r="C835" s="212">
        <v>108</v>
      </c>
      <c r="D835" s="214">
        <v>43497</v>
      </c>
      <c r="E835" s="160" t="s">
        <v>381</v>
      </c>
      <c r="F835" s="160">
        <v>108100110</v>
      </c>
      <c r="G835" s="215">
        <v>-1168.8599999999999</v>
      </c>
      <c r="H835" s="214">
        <v>43515</v>
      </c>
      <c r="I835" s="160" t="s">
        <v>519</v>
      </c>
      <c r="J835" s="160" t="s">
        <v>9132</v>
      </c>
      <c r="K835" s="160">
        <f t="shared" si="13"/>
        <v>2</v>
      </c>
      <c r="L835" s="160" t="s">
        <v>101</v>
      </c>
      <c r="M835" s="211">
        <f>VLOOKUP(J835,'Depr Rates'!A:G,7,FALSE)</f>
        <v>3.7400000000000003E-2</v>
      </c>
    </row>
    <row r="836" spans="1:13" x14ac:dyDescent="0.25">
      <c r="A836" s="212" t="s">
        <v>102</v>
      </c>
      <c r="B836" s="213">
        <v>10100501</v>
      </c>
      <c r="C836" s="212">
        <v>108</v>
      </c>
      <c r="D836" s="214">
        <v>43497</v>
      </c>
      <c r="E836" s="160" t="s">
        <v>381</v>
      </c>
      <c r="F836" s="160">
        <v>108100110</v>
      </c>
      <c r="G836" s="215">
        <v>-1168.8599999999999</v>
      </c>
      <c r="H836" s="214">
        <v>43515</v>
      </c>
      <c r="I836" s="160" t="s">
        <v>519</v>
      </c>
      <c r="J836" s="160" t="s">
        <v>9132</v>
      </c>
      <c r="K836" s="160">
        <f t="shared" si="13"/>
        <v>2</v>
      </c>
      <c r="L836" s="160" t="s">
        <v>101</v>
      </c>
      <c r="M836" s="211">
        <f>VLOOKUP(J836,'Depr Rates'!A:G,7,FALSE)</f>
        <v>3.7400000000000003E-2</v>
      </c>
    </row>
    <row r="837" spans="1:13" x14ac:dyDescent="0.25">
      <c r="A837" s="212" t="s">
        <v>102</v>
      </c>
      <c r="B837" s="213">
        <v>10100501</v>
      </c>
      <c r="C837" s="212">
        <v>108</v>
      </c>
      <c r="D837" s="214">
        <v>43497</v>
      </c>
      <c r="E837" s="160" t="s">
        <v>383</v>
      </c>
      <c r="F837" s="160">
        <v>108100110</v>
      </c>
      <c r="G837" s="160">
        <v>0</v>
      </c>
      <c r="H837" s="214">
        <v>43515</v>
      </c>
      <c r="I837" s="160" t="s">
        <v>519</v>
      </c>
      <c r="J837" s="160" t="s">
        <v>9132</v>
      </c>
      <c r="K837" s="160">
        <f t="shared" si="13"/>
        <v>2</v>
      </c>
      <c r="L837" s="160" t="s">
        <v>101</v>
      </c>
      <c r="M837" s="211">
        <f>VLOOKUP(J837,'Depr Rates'!A:G,7,FALSE)</f>
        <v>3.7400000000000003E-2</v>
      </c>
    </row>
    <row r="838" spans="1:13" x14ac:dyDescent="0.25">
      <c r="A838" s="212" t="s">
        <v>102</v>
      </c>
      <c r="B838" s="213">
        <v>10100501</v>
      </c>
      <c r="C838" s="212">
        <v>108</v>
      </c>
      <c r="D838" s="214">
        <v>43497</v>
      </c>
      <c r="E838" s="160" t="s">
        <v>383</v>
      </c>
      <c r="F838" s="160">
        <v>108100110</v>
      </c>
      <c r="G838" s="160">
        <v>0</v>
      </c>
      <c r="H838" s="214">
        <v>43515</v>
      </c>
      <c r="I838" s="160" t="s">
        <v>519</v>
      </c>
      <c r="J838" s="160" t="s">
        <v>9132</v>
      </c>
      <c r="K838" s="160">
        <f t="shared" si="13"/>
        <v>2</v>
      </c>
      <c r="L838" s="160" t="s">
        <v>101</v>
      </c>
      <c r="M838" s="211">
        <f>VLOOKUP(J838,'Depr Rates'!A:G,7,FALSE)</f>
        <v>3.7400000000000003E-2</v>
      </c>
    </row>
    <row r="839" spans="1:13" x14ac:dyDescent="0.25">
      <c r="A839" s="212" t="s">
        <v>102</v>
      </c>
      <c r="B839" s="213">
        <v>10100501</v>
      </c>
      <c r="C839" s="212">
        <v>108</v>
      </c>
      <c r="D839" s="214">
        <v>43497</v>
      </c>
      <c r="E839" s="160" t="s">
        <v>383</v>
      </c>
      <c r="F839" s="160">
        <v>108100110</v>
      </c>
      <c r="G839" s="160">
        <v>0</v>
      </c>
      <c r="H839" s="214">
        <v>43515</v>
      </c>
      <c r="I839" s="160" t="s">
        <v>384</v>
      </c>
      <c r="J839" s="160" t="s">
        <v>9054</v>
      </c>
      <c r="K839" s="160">
        <f t="shared" si="13"/>
        <v>2</v>
      </c>
      <c r="L839" s="160" t="s">
        <v>101</v>
      </c>
      <c r="M839" s="211">
        <f>VLOOKUP(J839,'Depr Rates'!A:G,7,FALSE)</f>
        <v>3.1399999999999997E-2</v>
      </c>
    </row>
    <row r="840" spans="1:13" x14ac:dyDescent="0.25">
      <c r="A840" s="212" t="s">
        <v>102</v>
      </c>
      <c r="B840" s="213">
        <v>10100501</v>
      </c>
      <c r="C840" s="212">
        <v>108</v>
      </c>
      <c r="D840" s="214">
        <v>43497</v>
      </c>
      <c r="E840" s="160" t="s">
        <v>383</v>
      </c>
      <c r="F840" s="160">
        <v>108100110</v>
      </c>
      <c r="G840" s="160">
        <v>0</v>
      </c>
      <c r="H840" s="214">
        <v>43515</v>
      </c>
      <c r="I840" s="160" t="s">
        <v>384</v>
      </c>
      <c r="J840" s="160" t="s">
        <v>9132</v>
      </c>
      <c r="K840" s="160">
        <f t="shared" si="13"/>
        <v>2</v>
      </c>
      <c r="L840" s="160" t="s">
        <v>101</v>
      </c>
      <c r="M840" s="211">
        <f>VLOOKUP(J840,'Depr Rates'!A:G,7,FALSE)</f>
        <v>3.7400000000000003E-2</v>
      </c>
    </row>
    <row r="841" spans="1:13" x14ac:dyDescent="0.25">
      <c r="A841" s="212" t="s">
        <v>102</v>
      </c>
      <c r="B841" s="213">
        <v>10100501</v>
      </c>
      <c r="C841" s="212">
        <v>108</v>
      </c>
      <c r="D841" s="214">
        <v>43497</v>
      </c>
      <c r="E841" s="160" t="s">
        <v>383</v>
      </c>
      <c r="F841" s="160">
        <v>108100110</v>
      </c>
      <c r="G841" s="160">
        <v>0</v>
      </c>
      <c r="H841" s="214">
        <v>43515</v>
      </c>
      <c r="I841" s="160" t="s">
        <v>384</v>
      </c>
      <c r="J841" s="160" t="s">
        <v>9132</v>
      </c>
      <c r="K841" s="160">
        <f t="shared" si="13"/>
        <v>2</v>
      </c>
      <c r="L841" s="160" t="s">
        <v>101</v>
      </c>
      <c r="M841" s="211">
        <f>VLOOKUP(J841,'Depr Rates'!A:G,7,FALSE)</f>
        <v>3.7400000000000003E-2</v>
      </c>
    </row>
    <row r="842" spans="1:13" x14ac:dyDescent="0.25">
      <c r="A842" s="212" t="s">
        <v>102</v>
      </c>
      <c r="B842" s="213">
        <v>10100501</v>
      </c>
      <c r="C842" s="212">
        <v>108</v>
      </c>
      <c r="D842" s="214">
        <v>43525</v>
      </c>
      <c r="E842" s="160" t="s">
        <v>383</v>
      </c>
      <c r="F842" s="160">
        <v>108100110</v>
      </c>
      <c r="G842" s="160">
        <v>0</v>
      </c>
      <c r="H842" s="214">
        <v>43515</v>
      </c>
      <c r="I842" s="160" t="s">
        <v>384</v>
      </c>
      <c r="J842" s="160" t="s">
        <v>9054</v>
      </c>
      <c r="K842" s="160">
        <f t="shared" si="13"/>
        <v>2</v>
      </c>
      <c r="L842" s="160" t="s">
        <v>101</v>
      </c>
      <c r="M842" s="211">
        <f>VLOOKUP(J842,'Depr Rates'!A:G,7,FALSE)</f>
        <v>3.1399999999999997E-2</v>
      </c>
    </row>
    <row r="843" spans="1:13" x14ac:dyDescent="0.25">
      <c r="A843" s="212" t="s">
        <v>102</v>
      </c>
      <c r="B843" s="213">
        <v>10100501</v>
      </c>
      <c r="C843" s="212">
        <v>108</v>
      </c>
      <c r="D843" s="214">
        <v>43525</v>
      </c>
      <c r="E843" s="160" t="s">
        <v>383</v>
      </c>
      <c r="F843" s="160">
        <v>108100110</v>
      </c>
      <c r="G843" s="160">
        <v>0</v>
      </c>
      <c r="H843" s="214">
        <v>43515</v>
      </c>
      <c r="I843" s="160" t="s">
        <v>384</v>
      </c>
      <c r="J843" s="160" t="s">
        <v>9132</v>
      </c>
      <c r="K843" s="160">
        <f t="shared" si="13"/>
        <v>2</v>
      </c>
      <c r="L843" s="160" t="s">
        <v>101</v>
      </c>
      <c r="M843" s="211">
        <f>VLOOKUP(J843,'Depr Rates'!A:G,7,FALSE)</f>
        <v>3.7400000000000003E-2</v>
      </c>
    </row>
    <row r="844" spans="1:13" x14ac:dyDescent="0.25">
      <c r="A844" s="212" t="s">
        <v>102</v>
      </c>
      <c r="B844" s="213">
        <v>10100501</v>
      </c>
      <c r="C844" s="212">
        <v>108</v>
      </c>
      <c r="D844" s="214">
        <v>43525</v>
      </c>
      <c r="E844" s="160" t="s">
        <v>383</v>
      </c>
      <c r="F844" s="160">
        <v>108100110</v>
      </c>
      <c r="G844" s="160">
        <v>0</v>
      </c>
      <c r="H844" s="214">
        <v>43515</v>
      </c>
      <c r="I844" s="160" t="s">
        <v>384</v>
      </c>
      <c r="J844" s="160" t="s">
        <v>9132</v>
      </c>
      <c r="K844" s="160">
        <f t="shared" si="13"/>
        <v>2</v>
      </c>
      <c r="L844" s="160" t="s">
        <v>101</v>
      </c>
      <c r="M844" s="211">
        <f>VLOOKUP(J844,'Depr Rates'!A:G,7,FALSE)</f>
        <v>3.7400000000000003E-2</v>
      </c>
    </row>
    <row r="845" spans="1:13" x14ac:dyDescent="0.25">
      <c r="A845" s="212" t="s">
        <v>102</v>
      </c>
      <c r="B845" s="213">
        <v>10100501</v>
      </c>
      <c r="C845" s="212">
        <v>108</v>
      </c>
      <c r="D845" s="214">
        <v>43525</v>
      </c>
      <c r="E845" s="160" t="s">
        <v>383</v>
      </c>
      <c r="F845" s="160">
        <v>108100110</v>
      </c>
      <c r="G845" s="160">
        <v>0</v>
      </c>
      <c r="H845" s="214">
        <v>43515</v>
      </c>
      <c r="I845" s="160" t="s">
        <v>384</v>
      </c>
      <c r="J845" s="160" t="s">
        <v>9054</v>
      </c>
      <c r="K845" s="160">
        <f t="shared" si="13"/>
        <v>2</v>
      </c>
      <c r="L845" s="160" t="s">
        <v>101</v>
      </c>
      <c r="M845" s="211">
        <f>VLOOKUP(J845,'Depr Rates'!A:G,7,FALSE)</f>
        <v>3.1399999999999997E-2</v>
      </c>
    </row>
    <row r="846" spans="1:13" x14ac:dyDescent="0.25">
      <c r="A846" s="212" t="s">
        <v>102</v>
      </c>
      <c r="B846" s="213">
        <v>10100501</v>
      </c>
      <c r="C846" s="212">
        <v>108</v>
      </c>
      <c r="D846" s="214">
        <v>43525</v>
      </c>
      <c r="E846" s="160" t="s">
        <v>383</v>
      </c>
      <c r="F846" s="160">
        <v>108100110</v>
      </c>
      <c r="G846" s="160">
        <v>0</v>
      </c>
      <c r="H846" s="214">
        <v>43515</v>
      </c>
      <c r="I846" s="160" t="s">
        <v>384</v>
      </c>
      <c r="J846" s="160" t="s">
        <v>9132</v>
      </c>
      <c r="K846" s="160">
        <f t="shared" si="13"/>
        <v>2</v>
      </c>
      <c r="L846" s="160" t="s">
        <v>101</v>
      </c>
      <c r="M846" s="211">
        <f>VLOOKUP(J846,'Depr Rates'!A:G,7,FALSE)</f>
        <v>3.7400000000000003E-2</v>
      </c>
    </row>
    <row r="847" spans="1:13" x14ac:dyDescent="0.25">
      <c r="A847" s="212" t="s">
        <v>102</v>
      </c>
      <c r="B847" s="213">
        <v>10100501</v>
      </c>
      <c r="C847" s="212">
        <v>108</v>
      </c>
      <c r="D847" s="214">
        <v>43525</v>
      </c>
      <c r="E847" s="160" t="s">
        <v>383</v>
      </c>
      <c r="F847" s="160">
        <v>108100110</v>
      </c>
      <c r="G847" s="160">
        <v>0</v>
      </c>
      <c r="H847" s="214">
        <v>43515</v>
      </c>
      <c r="I847" s="160" t="s">
        <v>384</v>
      </c>
      <c r="J847" s="160" t="s">
        <v>9132</v>
      </c>
      <c r="K847" s="160">
        <f t="shared" si="13"/>
        <v>2</v>
      </c>
      <c r="L847" s="160" t="s">
        <v>101</v>
      </c>
      <c r="M847" s="211">
        <f>VLOOKUP(J847,'Depr Rates'!A:G,7,FALSE)</f>
        <v>3.7400000000000003E-2</v>
      </c>
    </row>
    <row r="848" spans="1:13" x14ac:dyDescent="0.25">
      <c r="A848" s="212" t="s">
        <v>102</v>
      </c>
      <c r="B848" s="213">
        <v>10100501</v>
      </c>
      <c r="C848" s="212">
        <v>108</v>
      </c>
      <c r="D848" s="214">
        <v>43497</v>
      </c>
      <c r="E848" s="160" t="s">
        <v>381</v>
      </c>
      <c r="F848" s="160">
        <v>108101405</v>
      </c>
      <c r="G848" s="215">
        <v>-2966.82</v>
      </c>
      <c r="H848" s="214">
        <v>43524</v>
      </c>
      <c r="I848" s="160" t="s">
        <v>547</v>
      </c>
      <c r="J848" s="160" t="s">
        <v>376</v>
      </c>
      <c r="K848" s="160">
        <f t="shared" si="13"/>
        <v>2</v>
      </c>
      <c r="L848" s="160" t="s">
        <v>101</v>
      </c>
      <c r="M848" s="211">
        <f>VLOOKUP(J848,'Depr Rates'!A:G,7,FALSE)</f>
        <v>3.9300000000000002E-2</v>
      </c>
    </row>
    <row r="849" spans="1:13" x14ac:dyDescent="0.25">
      <c r="A849" s="212" t="s">
        <v>102</v>
      </c>
      <c r="B849" s="213">
        <v>10100501</v>
      </c>
      <c r="C849" s="212">
        <v>108</v>
      </c>
      <c r="D849" s="214">
        <v>43497</v>
      </c>
      <c r="E849" s="160" t="s">
        <v>383</v>
      </c>
      <c r="F849" s="160">
        <v>108101405</v>
      </c>
      <c r="G849" s="160">
        <v>0</v>
      </c>
      <c r="H849" s="214">
        <v>43524</v>
      </c>
      <c r="I849" s="160" t="s">
        <v>547</v>
      </c>
      <c r="J849" s="160" t="s">
        <v>376</v>
      </c>
      <c r="K849" s="160">
        <f t="shared" si="13"/>
        <v>2</v>
      </c>
      <c r="L849" s="160" t="s">
        <v>101</v>
      </c>
      <c r="M849" s="211">
        <f>VLOOKUP(J849,'Depr Rates'!A:G,7,FALSE)</f>
        <v>3.9300000000000002E-2</v>
      </c>
    </row>
    <row r="850" spans="1:13" x14ac:dyDescent="0.25">
      <c r="A850" s="212" t="s">
        <v>102</v>
      </c>
      <c r="B850" s="213">
        <v>10100501</v>
      </c>
      <c r="C850" s="212">
        <v>108</v>
      </c>
      <c r="D850" s="214">
        <v>43525</v>
      </c>
      <c r="E850" s="160" t="s">
        <v>383</v>
      </c>
      <c r="F850" s="160">
        <v>108101405</v>
      </c>
      <c r="G850" s="160">
        <v>0</v>
      </c>
      <c r="H850" s="214">
        <v>43524</v>
      </c>
      <c r="I850" s="160" t="s">
        <v>384</v>
      </c>
      <c r="J850" s="160" t="s">
        <v>376</v>
      </c>
      <c r="K850" s="160">
        <f t="shared" si="13"/>
        <v>2</v>
      </c>
      <c r="L850" s="160" t="s">
        <v>101</v>
      </c>
      <c r="M850" s="211">
        <f>VLOOKUP(J850,'Depr Rates'!A:G,7,FALSE)</f>
        <v>3.9300000000000002E-2</v>
      </c>
    </row>
    <row r="851" spans="1:13" x14ac:dyDescent="0.25">
      <c r="A851" s="212" t="s">
        <v>102</v>
      </c>
      <c r="B851" s="213">
        <v>10100501</v>
      </c>
      <c r="C851" s="212">
        <v>108</v>
      </c>
      <c r="D851" s="214">
        <v>43525</v>
      </c>
      <c r="E851" s="160" t="s">
        <v>383</v>
      </c>
      <c r="F851" s="160">
        <v>108101405</v>
      </c>
      <c r="G851" s="160">
        <v>0</v>
      </c>
      <c r="H851" s="214">
        <v>43524</v>
      </c>
      <c r="I851" s="160" t="s">
        <v>384</v>
      </c>
      <c r="J851" s="160" t="s">
        <v>376</v>
      </c>
      <c r="K851" s="160">
        <f t="shared" si="13"/>
        <v>2</v>
      </c>
      <c r="L851" s="160" t="s">
        <v>101</v>
      </c>
      <c r="M851" s="211">
        <f>VLOOKUP(J851,'Depr Rates'!A:G,7,FALSE)</f>
        <v>3.9300000000000002E-2</v>
      </c>
    </row>
    <row r="852" spans="1:13" x14ac:dyDescent="0.25">
      <c r="A852" s="212" t="s">
        <v>102</v>
      </c>
      <c r="B852" s="213">
        <v>10100501</v>
      </c>
      <c r="C852" s="212">
        <v>108</v>
      </c>
      <c r="D852" s="214">
        <v>43497</v>
      </c>
      <c r="E852" s="160" t="s">
        <v>381</v>
      </c>
      <c r="F852" s="160">
        <v>108101678</v>
      </c>
      <c r="G852" s="160">
        <v>-311.44</v>
      </c>
      <c r="H852" s="214">
        <v>43521</v>
      </c>
      <c r="I852" s="160" t="s">
        <v>539</v>
      </c>
      <c r="J852" s="160" t="s">
        <v>9054</v>
      </c>
      <c r="K852" s="160">
        <f t="shared" si="13"/>
        <v>2</v>
      </c>
      <c r="L852" s="160" t="s">
        <v>101</v>
      </c>
      <c r="M852" s="211">
        <f>VLOOKUP(J852,'Depr Rates'!A:G,7,FALSE)</f>
        <v>3.1399999999999997E-2</v>
      </c>
    </row>
    <row r="853" spans="1:13" x14ac:dyDescent="0.25">
      <c r="A853" s="212" t="s">
        <v>102</v>
      </c>
      <c r="B853" s="213">
        <v>10100501</v>
      </c>
      <c r="C853" s="212">
        <v>108</v>
      </c>
      <c r="D853" s="214">
        <v>43497</v>
      </c>
      <c r="E853" s="160" t="s">
        <v>381</v>
      </c>
      <c r="F853" s="160">
        <v>108101678</v>
      </c>
      <c r="G853" s="215">
        <v>-1897.63</v>
      </c>
      <c r="H853" s="214">
        <v>43521</v>
      </c>
      <c r="I853" s="160" t="s">
        <v>539</v>
      </c>
      <c r="J853" s="160" t="s">
        <v>9054</v>
      </c>
      <c r="K853" s="160">
        <f t="shared" si="13"/>
        <v>2</v>
      </c>
      <c r="L853" s="160" t="s">
        <v>101</v>
      </c>
      <c r="M853" s="211">
        <f>VLOOKUP(J853,'Depr Rates'!A:G,7,FALSE)</f>
        <v>3.1399999999999997E-2</v>
      </c>
    </row>
    <row r="854" spans="1:13" x14ac:dyDescent="0.25">
      <c r="A854" s="212" t="s">
        <v>102</v>
      </c>
      <c r="B854" s="213">
        <v>10100501</v>
      </c>
      <c r="C854" s="212">
        <v>108</v>
      </c>
      <c r="D854" s="214">
        <v>43497</v>
      </c>
      <c r="E854" s="160" t="s">
        <v>383</v>
      </c>
      <c r="F854" s="160">
        <v>108101678</v>
      </c>
      <c r="G854" s="160">
        <v>0</v>
      </c>
      <c r="H854" s="214">
        <v>43521</v>
      </c>
      <c r="I854" s="160" t="s">
        <v>539</v>
      </c>
      <c r="J854" s="160" t="s">
        <v>9054</v>
      </c>
      <c r="K854" s="160">
        <f t="shared" si="13"/>
        <v>2</v>
      </c>
      <c r="L854" s="160" t="s">
        <v>101</v>
      </c>
      <c r="M854" s="211">
        <f>VLOOKUP(J854,'Depr Rates'!A:G,7,FALSE)</f>
        <v>3.1399999999999997E-2</v>
      </c>
    </row>
    <row r="855" spans="1:13" x14ac:dyDescent="0.25">
      <c r="A855" s="212" t="s">
        <v>102</v>
      </c>
      <c r="B855" s="213">
        <v>10100501</v>
      </c>
      <c r="C855" s="212">
        <v>108</v>
      </c>
      <c r="D855" s="214">
        <v>43497</v>
      </c>
      <c r="E855" s="160" t="s">
        <v>383</v>
      </c>
      <c r="F855" s="160">
        <v>108101678</v>
      </c>
      <c r="G855" s="160">
        <v>0</v>
      </c>
      <c r="H855" s="214">
        <v>43521</v>
      </c>
      <c r="I855" s="160" t="s">
        <v>539</v>
      </c>
      <c r="J855" s="160" t="s">
        <v>9054</v>
      </c>
      <c r="K855" s="160">
        <f t="shared" si="13"/>
        <v>2</v>
      </c>
      <c r="L855" s="160" t="s">
        <v>101</v>
      </c>
      <c r="M855" s="211">
        <f>VLOOKUP(J855,'Depr Rates'!A:G,7,FALSE)</f>
        <v>3.1399999999999997E-2</v>
      </c>
    </row>
    <row r="856" spans="1:13" x14ac:dyDescent="0.25">
      <c r="A856" s="212" t="s">
        <v>102</v>
      </c>
      <c r="B856" s="213">
        <v>10100501</v>
      </c>
      <c r="C856" s="212">
        <v>108</v>
      </c>
      <c r="D856" s="214">
        <v>43497</v>
      </c>
      <c r="E856" s="160" t="s">
        <v>381</v>
      </c>
      <c r="F856" s="160">
        <v>108101678</v>
      </c>
      <c r="G856" s="215">
        <v>-1883.42</v>
      </c>
      <c r="H856" s="214">
        <v>43521</v>
      </c>
      <c r="I856" s="160" t="s">
        <v>539</v>
      </c>
      <c r="J856" s="160" t="s">
        <v>9054</v>
      </c>
      <c r="K856" s="160">
        <f t="shared" si="13"/>
        <v>2</v>
      </c>
      <c r="L856" s="160" t="s">
        <v>101</v>
      </c>
      <c r="M856" s="211">
        <f>VLOOKUP(J856,'Depr Rates'!A:G,7,FALSE)</f>
        <v>3.1399999999999997E-2</v>
      </c>
    </row>
    <row r="857" spans="1:13" x14ac:dyDescent="0.25">
      <c r="A857" s="212" t="s">
        <v>102</v>
      </c>
      <c r="B857" s="213">
        <v>10100501</v>
      </c>
      <c r="C857" s="212">
        <v>108</v>
      </c>
      <c r="D857" s="214">
        <v>43497</v>
      </c>
      <c r="E857" s="160" t="s">
        <v>383</v>
      </c>
      <c r="F857" s="160">
        <v>108101678</v>
      </c>
      <c r="G857" s="160">
        <v>0</v>
      </c>
      <c r="H857" s="214">
        <v>43521</v>
      </c>
      <c r="I857" s="160" t="s">
        <v>539</v>
      </c>
      <c r="J857" s="160" t="s">
        <v>9054</v>
      </c>
      <c r="K857" s="160">
        <f t="shared" si="13"/>
        <v>2</v>
      </c>
      <c r="L857" s="160" t="s">
        <v>101</v>
      </c>
      <c r="M857" s="211">
        <f>VLOOKUP(J857,'Depr Rates'!A:G,7,FALSE)</f>
        <v>3.1399999999999997E-2</v>
      </c>
    </row>
    <row r="858" spans="1:13" x14ac:dyDescent="0.25">
      <c r="A858" s="212" t="s">
        <v>102</v>
      </c>
      <c r="B858" s="213">
        <v>10100501</v>
      </c>
      <c r="C858" s="212">
        <v>108</v>
      </c>
      <c r="D858" s="214">
        <v>43497</v>
      </c>
      <c r="E858" s="160" t="s">
        <v>381</v>
      </c>
      <c r="F858" s="160">
        <v>108101678</v>
      </c>
      <c r="G858" s="215">
        <v>-2639.8</v>
      </c>
      <c r="H858" s="214">
        <v>43521</v>
      </c>
      <c r="I858" s="160" t="s">
        <v>539</v>
      </c>
      <c r="J858" s="160" t="s">
        <v>9132</v>
      </c>
      <c r="K858" s="160">
        <f t="shared" si="13"/>
        <v>2</v>
      </c>
      <c r="L858" s="160" t="s">
        <v>101</v>
      </c>
      <c r="M858" s="211">
        <f>VLOOKUP(J858,'Depr Rates'!A:G,7,FALSE)</f>
        <v>3.7400000000000003E-2</v>
      </c>
    </row>
    <row r="859" spans="1:13" x14ac:dyDescent="0.25">
      <c r="A859" s="212" t="s">
        <v>102</v>
      </c>
      <c r="B859" s="213">
        <v>10100501</v>
      </c>
      <c r="C859" s="212">
        <v>108</v>
      </c>
      <c r="D859" s="214">
        <v>43497</v>
      </c>
      <c r="E859" s="160" t="s">
        <v>381</v>
      </c>
      <c r="F859" s="160">
        <v>108101678</v>
      </c>
      <c r="G859" s="160">
        <v>-381.48</v>
      </c>
      <c r="H859" s="214">
        <v>43521</v>
      </c>
      <c r="I859" s="160" t="s">
        <v>539</v>
      </c>
      <c r="J859" s="160" t="s">
        <v>9132</v>
      </c>
      <c r="K859" s="160">
        <f t="shared" si="13"/>
        <v>2</v>
      </c>
      <c r="L859" s="160" t="s">
        <v>101</v>
      </c>
      <c r="M859" s="211">
        <f>VLOOKUP(J859,'Depr Rates'!A:G,7,FALSE)</f>
        <v>3.7400000000000003E-2</v>
      </c>
    </row>
    <row r="860" spans="1:13" x14ac:dyDescent="0.25">
      <c r="A860" s="212" t="s">
        <v>102</v>
      </c>
      <c r="B860" s="213">
        <v>10100501</v>
      </c>
      <c r="C860" s="212">
        <v>108</v>
      </c>
      <c r="D860" s="214">
        <v>43497</v>
      </c>
      <c r="E860" s="160" t="s">
        <v>383</v>
      </c>
      <c r="F860" s="160">
        <v>108101678</v>
      </c>
      <c r="G860" s="160">
        <v>0</v>
      </c>
      <c r="H860" s="214">
        <v>43521</v>
      </c>
      <c r="I860" s="160" t="s">
        <v>539</v>
      </c>
      <c r="J860" s="160" t="s">
        <v>9132</v>
      </c>
      <c r="K860" s="160">
        <f t="shared" si="13"/>
        <v>2</v>
      </c>
      <c r="L860" s="160" t="s">
        <v>101</v>
      </c>
      <c r="M860" s="211">
        <f>VLOOKUP(J860,'Depr Rates'!A:G,7,FALSE)</f>
        <v>3.7400000000000003E-2</v>
      </c>
    </row>
    <row r="861" spans="1:13" x14ac:dyDescent="0.25">
      <c r="A861" s="212" t="s">
        <v>102</v>
      </c>
      <c r="B861" s="213">
        <v>10100501</v>
      </c>
      <c r="C861" s="212">
        <v>108</v>
      </c>
      <c r="D861" s="214">
        <v>43497</v>
      </c>
      <c r="E861" s="160" t="s">
        <v>383</v>
      </c>
      <c r="F861" s="160">
        <v>108101678</v>
      </c>
      <c r="G861" s="160">
        <v>0</v>
      </c>
      <c r="H861" s="214">
        <v>43521</v>
      </c>
      <c r="I861" s="160" t="s">
        <v>539</v>
      </c>
      <c r="J861" s="160" t="s">
        <v>9132</v>
      </c>
      <c r="K861" s="160">
        <f t="shared" si="13"/>
        <v>2</v>
      </c>
      <c r="L861" s="160" t="s">
        <v>101</v>
      </c>
      <c r="M861" s="211">
        <f>VLOOKUP(J861,'Depr Rates'!A:G,7,FALSE)</f>
        <v>3.7400000000000003E-2</v>
      </c>
    </row>
    <row r="862" spans="1:13" x14ac:dyDescent="0.25">
      <c r="A862" s="212" t="s">
        <v>102</v>
      </c>
      <c r="B862" s="213">
        <v>10100501</v>
      </c>
      <c r="C862" s="212">
        <v>108</v>
      </c>
      <c r="D862" s="214">
        <v>43497</v>
      </c>
      <c r="E862" s="160" t="s">
        <v>381</v>
      </c>
      <c r="F862" s="160">
        <v>108101678</v>
      </c>
      <c r="G862" s="160">
        <v>-166</v>
      </c>
      <c r="H862" s="214">
        <v>43521</v>
      </c>
      <c r="I862" s="160" t="s">
        <v>539</v>
      </c>
      <c r="J862" s="160" t="s">
        <v>376</v>
      </c>
      <c r="K862" s="160">
        <f t="shared" si="13"/>
        <v>2</v>
      </c>
      <c r="L862" s="160" t="s">
        <v>101</v>
      </c>
      <c r="M862" s="211">
        <f>VLOOKUP(J862,'Depr Rates'!A:G,7,FALSE)</f>
        <v>3.9300000000000002E-2</v>
      </c>
    </row>
    <row r="863" spans="1:13" x14ac:dyDescent="0.25">
      <c r="A863" s="212" t="s">
        <v>102</v>
      </c>
      <c r="B863" s="213">
        <v>10100501</v>
      </c>
      <c r="C863" s="212">
        <v>108</v>
      </c>
      <c r="D863" s="214">
        <v>43497</v>
      </c>
      <c r="E863" s="160" t="s">
        <v>383</v>
      </c>
      <c r="F863" s="160">
        <v>108101678</v>
      </c>
      <c r="G863" s="160">
        <v>0</v>
      </c>
      <c r="H863" s="214">
        <v>43521</v>
      </c>
      <c r="I863" s="160" t="s">
        <v>539</v>
      </c>
      <c r="J863" s="160" t="s">
        <v>376</v>
      </c>
      <c r="K863" s="160">
        <f t="shared" si="13"/>
        <v>2</v>
      </c>
      <c r="L863" s="160" t="s">
        <v>101</v>
      </c>
      <c r="M863" s="211">
        <f>VLOOKUP(J863,'Depr Rates'!A:G,7,FALSE)</f>
        <v>3.9300000000000002E-2</v>
      </c>
    </row>
    <row r="864" spans="1:13" x14ac:dyDescent="0.25">
      <c r="A864" s="212" t="s">
        <v>102</v>
      </c>
      <c r="B864" s="213">
        <v>10100501</v>
      </c>
      <c r="C864" s="212">
        <v>108</v>
      </c>
      <c r="D864" s="214">
        <v>43497</v>
      </c>
      <c r="E864" s="160" t="s">
        <v>381</v>
      </c>
      <c r="F864" s="160">
        <v>108101678</v>
      </c>
      <c r="G864" s="215">
        <v>-1892.71</v>
      </c>
      <c r="H864" s="214">
        <v>43521</v>
      </c>
      <c r="I864" s="160" t="s">
        <v>539</v>
      </c>
      <c r="J864" s="160" t="s">
        <v>9054</v>
      </c>
      <c r="K864" s="160">
        <f t="shared" si="13"/>
        <v>2</v>
      </c>
      <c r="L864" s="160" t="s">
        <v>101</v>
      </c>
      <c r="M864" s="211">
        <f>VLOOKUP(J864,'Depr Rates'!A:G,7,FALSE)</f>
        <v>3.1399999999999997E-2</v>
      </c>
    </row>
    <row r="865" spans="1:13" x14ac:dyDescent="0.25">
      <c r="A865" s="212" t="s">
        <v>102</v>
      </c>
      <c r="B865" s="213">
        <v>10100501</v>
      </c>
      <c r="C865" s="212">
        <v>108</v>
      </c>
      <c r="D865" s="214">
        <v>43497</v>
      </c>
      <c r="E865" s="160" t="s">
        <v>381</v>
      </c>
      <c r="F865" s="160">
        <v>108101678</v>
      </c>
      <c r="G865" s="215">
        <v>-1377.5</v>
      </c>
      <c r="H865" s="214">
        <v>43521</v>
      </c>
      <c r="I865" s="160" t="s">
        <v>539</v>
      </c>
      <c r="J865" s="160" t="s">
        <v>9054</v>
      </c>
      <c r="K865" s="160">
        <f t="shared" si="13"/>
        <v>2</v>
      </c>
      <c r="L865" s="160" t="s">
        <v>101</v>
      </c>
      <c r="M865" s="211">
        <f>VLOOKUP(J865,'Depr Rates'!A:G,7,FALSE)</f>
        <v>3.1399999999999997E-2</v>
      </c>
    </row>
    <row r="866" spans="1:13" x14ac:dyDescent="0.25">
      <c r="A866" s="212" t="s">
        <v>102</v>
      </c>
      <c r="B866" s="213">
        <v>10100501</v>
      </c>
      <c r="C866" s="212">
        <v>108</v>
      </c>
      <c r="D866" s="214">
        <v>43497</v>
      </c>
      <c r="E866" s="160" t="s">
        <v>383</v>
      </c>
      <c r="F866" s="160">
        <v>108101678</v>
      </c>
      <c r="G866" s="160">
        <v>0</v>
      </c>
      <c r="H866" s="214">
        <v>43521</v>
      </c>
      <c r="I866" s="160" t="s">
        <v>539</v>
      </c>
      <c r="J866" s="160" t="s">
        <v>9054</v>
      </c>
      <c r="K866" s="160">
        <f t="shared" si="13"/>
        <v>2</v>
      </c>
      <c r="L866" s="160" t="s">
        <v>101</v>
      </c>
      <c r="M866" s="211">
        <f>VLOOKUP(J866,'Depr Rates'!A:G,7,FALSE)</f>
        <v>3.1399999999999997E-2</v>
      </c>
    </row>
    <row r="867" spans="1:13" x14ac:dyDescent="0.25">
      <c r="A867" s="212" t="s">
        <v>102</v>
      </c>
      <c r="B867" s="213">
        <v>10100501</v>
      </c>
      <c r="C867" s="212">
        <v>108</v>
      </c>
      <c r="D867" s="214">
        <v>43497</v>
      </c>
      <c r="E867" s="160" t="s">
        <v>383</v>
      </c>
      <c r="F867" s="160">
        <v>108101678</v>
      </c>
      <c r="G867" s="160">
        <v>0</v>
      </c>
      <c r="H867" s="214">
        <v>43521</v>
      </c>
      <c r="I867" s="160" t="s">
        <v>539</v>
      </c>
      <c r="J867" s="160" t="s">
        <v>9054</v>
      </c>
      <c r="K867" s="160">
        <f t="shared" si="13"/>
        <v>2</v>
      </c>
      <c r="L867" s="160" t="s">
        <v>101</v>
      </c>
      <c r="M867" s="211">
        <f>VLOOKUP(J867,'Depr Rates'!A:G,7,FALSE)</f>
        <v>3.1399999999999997E-2</v>
      </c>
    </row>
    <row r="868" spans="1:13" x14ac:dyDescent="0.25">
      <c r="A868" s="212" t="s">
        <v>102</v>
      </c>
      <c r="B868" s="213">
        <v>10100501</v>
      </c>
      <c r="C868" s="212">
        <v>108</v>
      </c>
      <c r="D868" s="214">
        <v>43497</v>
      </c>
      <c r="E868" s="160" t="s">
        <v>383</v>
      </c>
      <c r="F868" s="160">
        <v>108101678</v>
      </c>
      <c r="G868" s="160">
        <v>0</v>
      </c>
      <c r="H868" s="214">
        <v>43521</v>
      </c>
      <c r="I868" s="160" t="s">
        <v>384</v>
      </c>
      <c r="J868" s="160" t="s">
        <v>9054</v>
      </c>
      <c r="K868" s="160">
        <f t="shared" si="13"/>
        <v>2</v>
      </c>
      <c r="L868" s="160" t="s">
        <v>101</v>
      </c>
      <c r="M868" s="211">
        <f>VLOOKUP(J868,'Depr Rates'!A:G,7,FALSE)</f>
        <v>3.1399999999999997E-2</v>
      </c>
    </row>
    <row r="869" spans="1:13" x14ac:dyDescent="0.25">
      <c r="A869" s="212" t="s">
        <v>102</v>
      </c>
      <c r="B869" s="213">
        <v>10100501</v>
      </c>
      <c r="C869" s="212">
        <v>108</v>
      </c>
      <c r="D869" s="214">
        <v>43497</v>
      </c>
      <c r="E869" s="160" t="s">
        <v>383</v>
      </c>
      <c r="F869" s="160">
        <v>108101678</v>
      </c>
      <c r="G869" s="160">
        <v>0</v>
      </c>
      <c r="H869" s="214">
        <v>43521</v>
      </c>
      <c r="I869" s="160" t="s">
        <v>384</v>
      </c>
      <c r="J869" s="160" t="s">
        <v>9054</v>
      </c>
      <c r="K869" s="160">
        <f t="shared" si="13"/>
        <v>2</v>
      </c>
      <c r="L869" s="160" t="s">
        <v>101</v>
      </c>
      <c r="M869" s="211">
        <f>VLOOKUP(J869,'Depr Rates'!A:G,7,FALSE)</f>
        <v>3.1399999999999997E-2</v>
      </c>
    </row>
    <row r="870" spans="1:13" x14ac:dyDescent="0.25">
      <c r="A870" s="212" t="s">
        <v>102</v>
      </c>
      <c r="B870" s="213">
        <v>10100501</v>
      </c>
      <c r="C870" s="212">
        <v>108</v>
      </c>
      <c r="D870" s="214">
        <v>43497</v>
      </c>
      <c r="E870" s="160" t="s">
        <v>383</v>
      </c>
      <c r="F870" s="160">
        <v>108101678</v>
      </c>
      <c r="G870" s="160">
        <v>0</v>
      </c>
      <c r="H870" s="214">
        <v>43521</v>
      </c>
      <c r="I870" s="160" t="s">
        <v>384</v>
      </c>
      <c r="J870" s="160" t="s">
        <v>9054</v>
      </c>
      <c r="K870" s="160">
        <f t="shared" si="13"/>
        <v>2</v>
      </c>
      <c r="L870" s="160" t="s">
        <v>101</v>
      </c>
      <c r="M870" s="211">
        <f>VLOOKUP(J870,'Depr Rates'!A:G,7,FALSE)</f>
        <v>3.1399999999999997E-2</v>
      </c>
    </row>
    <row r="871" spans="1:13" x14ac:dyDescent="0.25">
      <c r="A871" s="212" t="s">
        <v>102</v>
      </c>
      <c r="B871" s="213">
        <v>10100501</v>
      </c>
      <c r="C871" s="212">
        <v>108</v>
      </c>
      <c r="D871" s="214">
        <v>43497</v>
      </c>
      <c r="E871" s="160" t="s">
        <v>383</v>
      </c>
      <c r="F871" s="160">
        <v>108101678</v>
      </c>
      <c r="G871" s="160">
        <v>0</v>
      </c>
      <c r="H871" s="214">
        <v>43521</v>
      </c>
      <c r="I871" s="160" t="s">
        <v>384</v>
      </c>
      <c r="J871" s="160" t="s">
        <v>9054</v>
      </c>
      <c r="K871" s="160">
        <f t="shared" si="13"/>
        <v>2</v>
      </c>
      <c r="L871" s="160" t="s">
        <v>101</v>
      </c>
      <c r="M871" s="211">
        <f>VLOOKUP(J871,'Depr Rates'!A:G,7,FALSE)</f>
        <v>3.1399999999999997E-2</v>
      </c>
    </row>
    <row r="872" spans="1:13" x14ac:dyDescent="0.25">
      <c r="A872" s="212" t="s">
        <v>102</v>
      </c>
      <c r="B872" s="213">
        <v>10100501</v>
      </c>
      <c r="C872" s="212">
        <v>108</v>
      </c>
      <c r="D872" s="214">
        <v>43497</v>
      </c>
      <c r="E872" s="160" t="s">
        <v>383</v>
      </c>
      <c r="F872" s="160">
        <v>108101678</v>
      </c>
      <c r="G872" s="160">
        <v>0</v>
      </c>
      <c r="H872" s="214">
        <v>43521</v>
      </c>
      <c r="I872" s="160" t="s">
        <v>384</v>
      </c>
      <c r="J872" s="160" t="s">
        <v>9054</v>
      </c>
      <c r="K872" s="160">
        <f t="shared" si="13"/>
        <v>2</v>
      </c>
      <c r="L872" s="160" t="s">
        <v>101</v>
      </c>
      <c r="M872" s="211">
        <f>VLOOKUP(J872,'Depr Rates'!A:G,7,FALSE)</f>
        <v>3.1399999999999997E-2</v>
      </c>
    </row>
    <row r="873" spans="1:13" x14ac:dyDescent="0.25">
      <c r="A873" s="212" t="s">
        <v>102</v>
      </c>
      <c r="B873" s="213">
        <v>10100501</v>
      </c>
      <c r="C873" s="212">
        <v>108</v>
      </c>
      <c r="D873" s="214">
        <v>43497</v>
      </c>
      <c r="E873" s="160" t="s">
        <v>383</v>
      </c>
      <c r="F873" s="160">
        <v>108101678</v>
      </c>
      <c r="G873" s="160">
        <v>0</v>
      </c>
      <c r="H873" s="214">
        <v>43521</v>
      </c>
      <c r="I873" s="160" t="s">
        <v>384</v>
      </c>
      <c r="J873" s="160" t="s">
        <v>9132</v>
      </c>
      <c r="K873" s="160">
        <f t="shared" si="13"/>
        <v>2</v>
      </c>
      <c r="L873" s="160" t="s">
        <v>101</v>
      </c>
      <c r="M873" s="211">
        <f>VLOOKUP(J873,'Depr Rates'!A:G,7,FALSE)</f>
        <v>3.7400000000000003E-2</v>
      </c>
    </row>
    <row r="874" spans="1:13" x14ac:dyDescent="0.25">
      <c r="A874" s="212" t="s">
        <v>102</v>
      </c>
      <c r="B874" s="213">
        <v>10100501</v>
      </c>
      <c r="C874" s="212">
        <v>108</v>
      </c>
      <c r="D874" s="214">
        <v>43497</v>
      </c>
      <c r="E874" s="160" t="s">
        <v>383</v>
      </c>
      <c r="F874" s="160">
        <v>108101678</v>
      </c>
      <c r="G874" s="160">
        <v>0</v>
      </c>
      <c r="H874" s="214">
        <v>43521</v>
      </c>
      <c r="I874" s="160" t="s">
        <v>384</v>
      </c>
      <c r="J874" s="160" t="s">
        <v>9132</v>
      </c>
      <c r="K874" s="160">
        <f t="shared" si="13"/>
        <v>2</v>
      </c>
      <c r="L874" s="160" t="s">
        <v>101</v>
      </c>
      <c r="M874" s="211">
        <f>VLOOKUP(J874,'Depr Rates'!A:G,7,FALSE)</f>
        <v>3.7400000000000003E-2</v>
      </c>
    </row>
    <row r="875" spans="1:13" x14ac:dyDescent="0.25">
      <c r="A875" s="212" t="s">
        <v>102</v>
      </c>
      <c r="B875" s="213">
        <v>10100501</v>
      </c>
      <c r="C875" s="212">
        <v>108</v>
      </c>
      <c r="D875" s="214">
        <v>43497</v>
      </c>
      <c r="E875" s="160" t="s">
        <v>383</v>
      </c>
      <c r="F875" s="160">
        <v>108101678</v>
      </c>
      <c r="G875" s="160">
        <v>0</v>
      </c>
      <c r="H875" s="214">
        <v>43521</v>
      </c>
      <c r="I875" s="160" t="s">
        <v>384</v>
      </c>
      <c r="J875" s="160" t="s">
        <v>376</v>
      </c>
      <c r="K875" s="160">
        <f t="shared" si="13"/>
        <v>2</v>
      </c>
      <c r="L875" s="160" t="s">
        <v>101</v>
      </c>
      <c r="M875" s="211">
        <f>VLOOKUP(J875,'Depr Rates'!A:G,7,FALSE)</f>
        <v>3.9300000000000002E-2</v>
      </c>
    </row>
    <row r="876" spans="1:13" x14ac:dyDescent="0.25">
      <c r="A876" s="212" t="s">
        <v>102</v>
      </c>
      <c r="B876" s="213">
        <v>10100501</v>
      </c>
      <c r="C876" s="212">
        <v>108</v>
      </c>
      <c r="D876" s="214">
        <v>43525</v>
      </c>
      <c r="E876" s="160" t="s">
        <v>383</v>
      </c>
      <c r="F876" s="160">
        <v>108101678</v>
      </c>
      <c r="G876" s="160">
        <v>0</v>
      </c>
      <c r="H876" s="214">
        <v>43521</v>
      </c>
      <c r="I876" s="160" t="s">
        <v>384</v>
      </c>
      <c r="J876" s="160" t="s">
        <v>9054</v>
      </c>
      <c r="K876" s="160">
        <f t="shared" si="13"/>
        <v>2</v>
      </c>
      <c r="L876" s="160" t="s">
        <v>101</v>
      </c>
      <c r="M876" s="211">
        <f>VLOOKUP(J876,'Depr Rates'!A:G,7,FALSE)</f>
        <v>3.1399999999999997E-2</v>
      </c>
    </row>
    <row r="877" spans="1:13" x14ac:dyDescent="0.25">
      <c r="A877" s="212" t="s">
        <v>102</v>
      </c>
      <c r="B877" s="213">
        <v>10100501</v>
      </c>
      <c r="C877" s="212">
        <v>108</v>
      </c>
      <c r="D877" s="214">
        <v>43525</v>
      </c>
      <c r="E877" s="160" t="s">
        <v>383</v>
      </c>
      <c r="F877" s="160">
        <v>108101678</v>
      </c>
      <c r="G877" s="160">
        <v>0</v>
      </c>
      <c r="H877" s="214">
        <v>43521</v>
      </c>
      <c r="I877" s="160" t="s">
        <v>384</v>
      </c>
      <c r="J877" s="160" t="s">
        <v>9054</v>
      </c>
      <c r="K877" s="160">
        <f t="shared" si="13"/>
        <v>2</v>
      </c>
      <c r="L877" s="160" t="s">
        <v>101</v>
      </c>
      <c r="M877" s="211">
        <f>VLOOKUP(J877,'Depr Rates'!A:G,7,FALSE)</f>
        <v>3.1399999999999997E-2</v>
      </c>
    </row>
    <row r="878" spans="1:13" x14ac:dyDescent="0.25">
      <c r="A878" s="212" t="s">
        <v>102</v>
      </c>
      <c r="B878" s="213">
        <v>10100501</v>
      </c>
      <c r="C878" s="212">
        <v>108</v>
      </c>
      <c r="D878" s="214">
        <v>43525</v>
      </c>
      <c r="E878" s="160" t="s">
        <v>383</v>
      </c>
      <c r="F878" s="160">
        <v>108101678</v>
      </c>
      <c r="G878" s="160">
        <v>0</v>
      </c>
      <c r="H878" s="214">
        <v>43521</v>
      </c>
      <c r="I878" s="160" t="s">
        <v>384</v>
      </c>
      <c r="J878" s="160" t="s">
        <v>9054</v>
      </c>
      <c r="K878" s="160">
        <f t="shared" si="13"/>
        <v>2</v>
      </c>
      <c r="L878" s="160" t="s">
        <v>101</v>
      </c>
      <c r="M878" s="211">
        <f>VLOOKUP(J878,'Depr Rates'!A:G,7,FALSE)</f>
        <v>3.1399999999999997E-2</v>
      </c>
    </row>
    <row r="879" spans="1:13" x14ac:dyDescent="0.25">
      <c r="A879" s="212" t="s">
        <v>102</v>
      </c>
      <c r="B879" s="213">
        <v>10100501</v>
      </c>
      <c r="C879" s="212">
        <v>108</v>
      </c>
      <c r="D879" s="214">
        <v>43525</v>
      </c>
      <c r="E879" s="160" t="s">
        <v>383</v>
      </c>
      <c r="F879" s="160">
        <v>108101678</v>
      </c>
      <c r="G879" s="160">
        <v>0</v>
      </c>
      <c r="H879" s="214">
        <v>43521</v>
      </c>
      <c r="I879" s="160" t="s">
        <v>384</v>
      </c>
      <c r="J879" s="160" t="s">
        <v>9054</v>
      </c>
      <c r="K879" s="160">
        <f t="shared" si="13"/>
        <v>2</v>
      </c>
      <c r="L879" s="160" t="s">
        <v>101</v>
      </c>
      <c r="M879" s="211">
        <f>VLOOKUP(J879,'Depr Rates'!A:G,7,FALSE)</f>
        <v>3.1399999999999997E-2</v>
      </c>
    </row>
    <row r="880" spans="1:13" x14ac:dyDescent="0.25">
      <c r="A880" s="212" t="s">
        <v>102</v>
      </c>
      <c r="B880" s="213">
        <v>10100501</v>
      </c>
      <c r="C880" s="212">
        <v>108</v>
      </c>
      <c r="D880" s="214">
        <v>43525</v>
      </c>
      <c r="E880" s="160" t="s">
        <v>383</v>
      </c>
      <c r="F880" s="160">
        <v>108101678</v>
      </c>
      <c r="G880" s="160">
        <v>0</v>
      </c>
      <c r="H880" s="214">
        <v>43521</v>
      </c>
      <c r="I880" s="160" t="s">
        <v>384</v>
      </c>
      <c r="J880" s="160" t="s">
        <v>9054</v>
      </c>
      <c r="K880" s="160">
        <f t="shared" si="13"/>
        <v>2</v>
      </c>
      <c r="L880" s="160" t="s">
        <v>101</v>
      </c>
      <c r="M880" s="211">
        <f>VLOOKUP(J880,'Depr Rates'!A:G,7,FALSE)</f>
        <v>3.1399999999999997E-2</v>
      </c>
    </row>
    <row r="881" spans="1:13" x14ac:dyDescent="0.25">
      <c r="A881" s="212" t="s">
        <v>102</v>
      </c>
      <c r="B881" s="213">
        <v>10100501</v>
      </c>
      <c r="C881" s="212">
        <v>108</v>
      </c>
      <c r="D881" s="214">
        <v>43525</v>
      </c>
      <c r="E881" s="160" t="s">
        <v>383</v>
      </c>
      <c r="F881" s="160">
        <v>108101678</v>
      </c>
      <c r="G881" s="160">
        <v>0</v>
      </c>
      <c r="H881" s="214">
        <v>43521</v>
      </c>
      <c r="I881" s="160" t="s">
        <v>384</v>
      </c>
      <c r="J881" s="160" t="s">
        <v>9132</v>
      </c>
      <c r="K881" s="160">
        <f t="shared" si="13"/>
        <v>2</v>
      </c>
      <c r="L881" s="160" t="s">
        <v>101</v>
      </c>
      <c r="M881" s="211">
        <f>VLOOKUP(J881,'Depr Rates'!A:G,7,FALSE)</f>
        <v>3.7400000000000003E-2</v>
      </c>
    </row>
    <row r="882" spans="1:13" x14ac:dyDescent="0.25">
      <c r="A882" s="212" t="s">
        <v>102</v>
      </c>
      <c r="B882" s="213">
        <v>10100501</v>
      </c>
      <c r="C882" s="212">
        <v>108</v>
      </c>
      <c r="D882" s="214">
        <v>43525</v>
      </c>
      <c r="E882" s="160" t="s">
        <v>383</v>
      </c>
      <c r="F882" s="160">
        <v>108101678</v>
      </c>
      <c r="G882" s="160">
        <v>0</v>
      </c>
      <c r="H882" s="214">
        <v>43521</v>
      </c>
      <c r="I882" s="160" t="s">
        <v>384</v>
      </c>
      <c r="J882" s="160" t="s">
        <v>9132</v>
      </c>
      <c r="K882" s="160">
        <f t="shared" si="13"/>
        <v>2</v>
      </c>
      <c r="L882" s="160" t="s">
        <v>101</v>
      </c>
      <c r="M882" s="211">
        <f>VLOOKUP(J882,'Depr Rates'!A:G,7,FALSE)</f>
        <v>3.7400000000000003E-2</v>
      </c>
    </row>
    <row r="883" spans="1:13" x14ac:dyDescent="0.25">
      <c r="A883" s="212" t="s">
        <v>102</v>
      </c>
      <c r="B883" s="213">
        <v>10100501</v>
      </c>
      <c r="C883" s="212">
        <v>108</v>
      </c>
      <c r="D883" s="214">
        <v>43525</v>
      </c>
      <c r="E883" s="160" t="s">
        <v>383</v>
      </c>
      <c r="F883" s="160">
        <v>108101678</v>
      </c>
      <c r="G883" s="160">
        <v>0</v>
      </c>
      <c r="H883" s="214">
        <v>43521</v>
      </c>
      <c r="I883" s="160" t="s">
        <v>384</v>
      </c>
      <c r="J883" s="160" t="s">
        <v>376</v>
      </c>
      <c r="K883" s="160">
        <f t="shared" si="13"/>
        <v>2</v>
      </c>
      <c r="L883" s="160" t="s">
        <v>101</v>
      </c>
      <c r="M883" s="211">
        <f>VLOOKUP(J883,'Depr Rates'!A:G,7,FALSE)</f>
        <v>3.9300000000000002E-2</v>
      </c>
    </row>
    <row r="884" spans="1:13" x14ac:dyDescent="0.25">
      <c r="A884" s="212" t="s">
        <v>102</v>
      </c>
      <c r="B884" s="213">
        <v>10100501</v>
      </c>
      <c r="C884" s="212">
        <v>108</v>
      </c>
      <c r="D884" s="214">
        <v>43525</v>
      </c>
      <c r="E884" s="160" t="s">
        <v>383</v>
      </c>
      <c r="F884" s="160">
        <v>108101678</v>
      </c>
      <c r="G884" s="160">
        <v>0</v>
      </c>
      <c r="H884" s="214">
        <v>43521</v>
      </c>
      <c r="I884" s="160" t="s">
        <v>384</v>
      </c>
      <c r="J884" s="160" t="s">
        <v>9054</v>
      </c>
      <c r="K884" s="160">
        <f t="shared" si="13"/>
        <v>2</v>
      </c>
      <c r="L884" s="160" t="s">
        <v>101</v>
      </c>
      <c r="M884" s="211">
        <f>VLOOKUP(J884,'Depr Rates'!A:G,7,FALSE)</f>
        <v>3.1399999999999997E-2</v>
      </c>
    </row>
    <row r="885" spans="1:13" x14ac:dyDescent="0.25">
      <c r="A885" s="212" t="s">
        <v>102</v>
      </c>
      <c r="B885" s="213">
        <v>10100501</v>
      </c>
      <c r="C885" s="212">
        <v>108</v>
      </c>
      <c r="D885" s="214">
        <v>43525</v>
      </c>
      <c r="E885" s="160" t="s">
        <v>383</v>
      </c>
      <c r="F885" s="160">
        <v>108101678</v>
      </c>
      <c r="G885" s="160">
        <v>0</v>
      </c>
      <c r="H885" s="214">
        <v>43521</v>
      </c>
      <c r="I885" s="160" t="s">
        <v>384</v>
      </c>
      <c r="J885" s="160" t="s">
        <v>9054</v>
      </c>
      <c r="K885" s="160">
        <f t="shared" si="13"/>
        <v>2</v>
      </c>
      <c r="L885" s="160" t="s">
        <v>101</v>
      </c>
      <c r="M885" s="211">
        <f>VLOOKUP(J885,'Depr Rates'!A:G,7,FALSE)</f>
        <v>3.1399999999999997E-2</v>
      </c>
    </row>
    <row r="886" spans="1:13" x14ac:dyDescent="0.25">
      <c r="A886" s="212" t="s">
        <v>102</v>
      </c>
      <c r="B886" s="213">
        <v>10100501</v>
      </c>
      <c r="C886" s="212">
        <v>108</v>
      </c>
      <c r="D886" s="214">
        <v>43525</v>
      </c>
      <c r="E886" s="160" t="s">
        <v>383</v>
      </c>
      <c r="F886" s="160">
        <v>108101678</v>
      </c>
      <c r="G886" s="160">
        <v>0</v>
      </c>
      <c r="H886" s="214">
        <v>43521</v>
      </c>
      <c r="I886" s="160" t="s">
        <v>384</v>
      </c>
      <c r="J886" s="160" t="s">
        <v>9054</v>
      </c>
      <c r="K886" s="160">
        <f t="shared" si="13"/>
        <v>2</v>
      </c>
      <c r="L886" s="160" t="s">
        <v>101</v>
      </c>
      <c r="M886" s="211">
        <f>VLOOKUP(J886,'Depr Rates'!A:G,7,FALSE)</f>
        <v>3.1399999999999997E-2</v>
      </c>
    </row>
    <row r="887" spans="1:13" x14ac:dyDescent="0.25">
      <c r="A887" s="212" t="s">
        <v>102</v>
      </c>
      <c r="B887" s="213">
        <v>10100501</v>
      </c>
      <c r="C887" s="212">
        <v>108</v>
      </c>
      <c r="D887" s="214">
        <v>43525</v>
      </c>
      <c r="E887" s="160" t="s">
        <v>383</v>
      </c>
      <c r="F887" s="160">
        <v>108101678</v>
      </c>
      <c r="G887" s="160">
        <v>0</v>
      </c>
      <c r="H887" s="214">
        <v>43521</v>
      </c>
      <c r="I887" s="160" t="s">
        <v>384</v>
      </c>
      <c r="J887" s="160" t="s">
        <v>9054</v>
      </c>
      <c r="K887" s="160">
        <f t="shared" si="13"/>
        <v>2</v>
      </c>
      <c r="L887" s="160" t="s">
        <v>101</v>
      </c>
      <c r="M887" s="211">
        <f>VLOOKUP(J887,'Depr Rates'!A:G,7,FALSE)</f>
        <v>3.1399999999999997E-2</v>
      </c>
    </row>
    <row r="888" spans="1:13" x14ac:dyDescent="0.25">
      <c r="A888" s="212" t="s">
        <v>102</v>
      </c>
      <c r="B888" s="213">
        <v>10100501</v>
      </c>
      <c r="C888" s="212">
        <v>108</v>
      </c>
      <c r="D888" s="214">
        <v>43525</v>
      </c>
      <c r="E888" s="160" t="s">
        <v>383</v>
      </c>
      <c r="F888" s="160">
        <v>108101678</v>
      </c>
      <c r="G888" s="160">
        <v>0</v>
      </c>
      <c r="H888" s="214">
        <v>43521</v>
      </c>
      <c r="I888" s="160" t="s">
        <v>384</v>
      </c>
      <c r="J888" s="160" t="s">
        <v>9054</v>
      </c>
      <c r="K888" s="160">
        <f t="shared" si="13"/>
        <v>2</v>
      </c>
      <c r="L888" s="160" t="s">
        <v>101</v>
      </c>
      <c r="M888" s="211">
        <f>VLOOKUP(J888,'Depr Rates'!A:G,7,FALSE)</f>
        <v>3.1399999999999997E-2</v>
      </c>
    </row>
    <row r="889" spans="1:13" x14ac:dyDescent="0.25">
      <c r="A889" s="212" t="s">
        <v>102</v>
      </c>
      <c r="B889" s="213">
        <v>10100501</v>
      </c>
      <c r="C889" s="212">
        <v>108</v>
      </c>
      <c r="D889" s="214">
        <v>43525</v>
      </c>
      <c r="E889" s="160" t="s">
        <v>383</v>
      </c>
      <c r="F889" s="160">
        <v>108101678</v>
      </c>
      <c r="G889" s="160">
        <v>0</v>
      </c>
      <c r="H889" s="214">
        <v>43521</v>
      </c>
      <c r="I889" s="160" t="s">
        <v>384</v>
      </c>
      <c r="J889" s="160" t="s">
        <v>9132</v>
      </c>
      <c r="K889" s="160">
        <f t="shared" si="13"/>
        <v>2</v>
      </c>
      <c r="L889" s="160" t="s">
        <v>101</v>
      </c>
      <c r="M889" s="211">
        <f>VLOOKUP(J889,'Depr Rates'!A:G,7,FALSE)</f>
        <v>3.7400000000000003E-2</v>
      </c>
    </row>
    <row r="890" spans="1:13" x14ac:dyDescent="0.25">
      <c r="A890" s="212" t="s">
        <v>102</v>
      </c>
      <c r="B890" s="213">
        <v>10100501</v>
      </c>
      <c r="C890" s="212">
        <v>108</v>
      </c>
      <c r="D890" s="214">
        <v>43525</v>
      </c>
      <c r="E890" s="160" t="s">
        <v>383</v>
      </c>
      <c r="F890" s="160">
        <v>108101678</v>
      </c>
      <c r="G890" s="160">
        <v>0</v>
      </c>
      <c r="H890" s="214">
        <v>43521</v>
      </c>
      <c r="I890" s="160" t="s">
        <v>384</v>
      </c>
      <c r="J890" s="160" t="s">
        <v>9132</v>
      </c>
      <c r="K890" s="160">
        <f t="shared" si="13"/>
        <v>2</v>
      </c>
      <c r="L890" s="160" t="s">
        <v>101</v>
      </c>
      <c r="M890" s="211">
        <f>VLOOKUP(J890,'Depr Rates'!A:G,7,FALSE)</f>
        <v>3.7400000000000003E-2</v>
      </c>
    </row>
    <row r="891" spans="1:13" x14ac:dyDescent="0.25">
      <c r="A891" s="212" t="s">
        <v>102</v>
      </c>
      <c r="B891" s="213">
        <v>10100501</v>
      </c>
      <c r="C891" s="212">
        <v>108</v>
      </c>
      <c r="D891" s="214">
        <v>43525</v>
      </c>
      <c r="E891" s="160" t="s">
        <v>383</v>
      </c>
      <c r="F891" s="160">
        <v>108101678</v>
      </c>
      <c r="G891" s="160">
        <v>0</v>
      </c>
      <c r="H891" s="214">
        <v>43521</v>
      </c>
      <c r="I891" s="160" t="s">
        <v>384</v>
      </c>
      <c r="J891" s="160" t="s">
        <v>376</v>
      </c>
      <c r="K891" s="160">
        <f t="shared" si="13"/>
        <v>2</v>
      </c>
      <c r="L891" s="160" t="s">
        <v>101</v>
      </c>
      <c r="M891" s="211">
        <f>VLOOKUP(J891,'Depr Rates'!A:G,7,FALSE)</f>
        <v>3.9300000000000002E-2</v>
      </c>
    </row>
    <row r="892" spans="1:13" x14ac:dyDescent="0.25">
      <c r="A892" s="212" t="s">
        <v>102</v>
      </c>
      <c r="B892" s="213">
        <v>10100501</v>
      </c>
      <c r="C892" s="212">
        <v>108</v>
      </c>
      <c r="D892" s="214">
        <v>43497</v>
      </c>
      <c r="E892" s="160" t="s">
        <v>381</v>
      </c>
      <c r="F892" s="160">
        <v>108102413</v>
      </c>
      <c r="G892" s="160">
        <v>-68.92</v>
      </c>
      <c r="H892" s="214">
        <v>43503</v>
      </c>
      <c r="I892" s="160" t="s">
        <v>518</v>
      </c>
      <c r="J892" s="160" t="s">
        <v>9054</v>
      </c>
      <c r="K892" s="160">
        <f t="shared" si="13"/>
        <v>2</v>
      </c>
      <c r="L892" s="160" t="s">
        <v>101</v>
      </c>
      <c r="M892" s="211">
        <f>VLOOKUP(J892,'Depr Rates'!A:G,7,FALSE)</f>
        <v>3.1399999999999997E-2</v>
      </c>
    </row>
    <row r="893" spans="1:13" x14ac:dyDescent="0.25">
      <c r="A893" s="212" t="s">
        <v>102</v>
      </c>
      <c r="B893" s="213">
        <v>10100501</v>
      </c>
      <c r="C893" s="212">
        <v>108</v>
      </c>
      <c r="D893" s="214">
        <v>43497</v>
      </c>
      <c r="E893" s="160" t="s">
        <v>383</v>
      </c>
      <c r="F893" s="160">
        <v>108102413</v>
      </c>
      <c r="G893" s="160">
        <v>0</v>
      </c>
      <c r="H893" s="214">
        <v>43503</v>
      </c>
      <c r="I893" s="160" t="s">
        <v>518</v>
      </c>
      <c r="J893" s="160" t="s">
        <v>9054</v>
      </c>
      <c r="K893" s="160">
        <f t="shared" si="13"/>
        <v>2</v>
      </c>
      <c r="L893" s="160" t="s">
        <v>101</v>
      </c>
      <c r="M893" s="211">
        <f>VLOOKUP(J893,'Depr Rates'!A:G,7,FALSE)</f>
        <v>3.1399999999999997E-2</v>
      </c>
    </row>
    <row r="894" spans="1:13" x14ac:dyDescent="0.25">
      <c r="A894" s="212" t="s">
        <v>102</v>
      </c>
      <c r="B894" s="213">
        <v>10100501</v>
      </c>
      <c r="C894" s="212">
        <v>108</v>
      </c>
      <c r="D894" s="214">
        <v>43497</v>
      </c>
      <c r="E894" s="160" t="s">
        <v>383</v>
      </c>
      <c r="F894" s="160">
        <v>108102413</v>
      </c>
      <c r="G894" s="160">
        <v>0</v>
      </c>
      <c r="H894" s="214">
        <v>43503</v>
      </c>
      <c r="I894" s="160" t="s">
        <v>384</v>
      </c>
      <c r="J894" s="160" t="s">
        <v>9054</v>
      </c>
      <c r="K894" s="160">
        <f t="shared" si="13"/>
        <v>2</v>
      </c>
      <c r="L894" s="160" t="s">
        <v>101</v>
      </c>
      <c r="M894" s="211">
        <f>VLOOKUP(J894,'Depr Rates'!A:G,7,FALSE)</f>
        <v>3.1399999999999997E-2</v>
      </c>
    </row>
    <row r="895" spans="1:13" x14ac:dyDescent="0.25">
      <c r="A895" s="212" t="s">
        <v>102</v>
      </c>
      <c r="B895" s="213">
        <v>10100501</v>
      </c>
      <c r="C895" s="212">
        <v>108</v>
      </c>
      <c r="D895" s="214">
        <v>43525</v>
      </c>
      <c r="E895" s="160" t="s">
        <v>383</v>
      </c>
      <c r="F895" s="160">
        <v>108102413</v>
      </c>
      <c r="G895" s="160">
        <v>0</v>
      </c>
      <c r="H895" s="214">
        <v>43503</v>
      </c>
      <c r="I895" s="160" t="s">
        <v>384</v>
      </c>
      <c r="J895" s="160" t="s">
        <v>9054</v>
      </c>
      <c r="K895" s="160">
        <f t="shared" si="13"/>
        <v>2</v>
      </c>
      <c r="L895" s="160" t="s">
        <v>101</v>
      </c>
      <c r="M895" s="211">
        <f>VLOOKUP(J895,'Depr Rates'!A:G,7,FALSE)</f>
        <v>3.1399999999999997E-2</v>
      </c>
    </row>
    <row r="896" spans="1:13" x14ac:dyDescent="0.25">
      <c r="A896" s="212" t="s">
        <v>102</v>
      </c>
      <c r="B896" s="213">
        <v>10100501</v>
      </c>
      <c r="C896" s="212">
        <v>108</v>
      </c>
      <c r="D896" s="214">
        <v>43525</v>
      </c>
      <c r="E896" s="160" t="s">
        <v>383</v>
      </c>
      <c r="F896" s="160">
        <v>108102413</v>
      </c>
      <c r="G896" s="160">
        <v>0</v>
      </c>
      <c r="H896" s="214">
        <v>43503</v>
      </c>
      <c r="I896" s="160" t="s">
        <v>384</v>
      </c>
      <c r="J896" s="160" t="s">
        <v>9054</v>
      </c>
      <c r="K896" s="160">
        <f t="shared" si="13"/>
        <v>2</v>
      </c>
      <c r="L896" s="160" t="s">
        <v>101</v>
      </c>
      <c r="M896" s="211">
        <f>VLOOKUP(J896,'Depr Rates'!A:G,7,FALSE)</f>
        <v>3.1399999999999997E-2</v>
      </c>
    </row>
    <row r="897" spans="1:13" x14ac:dyDescent="0.25">
      <c r="A897" s="212" t="s">
        <v>102</v>
      </c>
      <c r="B897" s="213">
        <v>10100501</v>
      </c>
      <c r="C897" s="212">
        <v>108</v>
      </c>
      <c r="D897" s="214">
        <v>43497</v>
      </c>
      <c r="E897" s="160" t="s">
        <v>381</v>
      </c>
      <c r="F897" s="160">
        <v>108105047</v>
      </c>
      <c r="G897" s="215">
        <v>-2266</v>
      </c>
      <c r="H897" s="214">
        <v>43515</v>
      </c>
      <c r="I897" s="160" t="s">
        <v>519</v>
      </c>
      <c r="J897" s="160" t="s">
        <v>377</v>
      </c>
      <c r="K897" s="160">
        <f t="shared" si="13"/>
        <v>2</v>
      </c>
      <c r="L897" s="160" t="s">
        <v>101</v>
      </c>
      <c r="M897" s="211">
        <f>VLOOKUP(J897,'Depr Rates'!A:G,7,FALSE)</f>
        <v>1.77E-2</v>
      </c>
    </row>
    <row r="898" spans="1:13" x14ac:dyDescent="0.25">
      <c r="A898" s="212" t="s">
        <v>102</v>
      </c>
      <c r="B898" s="213">
        <v>10100501</v>
      </c>
      <c r="C898" s="212">
        <v>108</v>
      </c>
      <c r="D898" s="214">
        <v>43497</v>
      </c>
      <c r="E898" s="160" t="s">
        <v>383</v>
      </c>
      <c r="F898" s="160">
        <v>108105047</v>
      </c>
      <c r="G898" s="160">
        <v>0</v>
      </c>
      <c r="H898" s="214">
        <v>43515</v>
      </c>
      <c r="I898" s="160" t="s">
        <v>519</v>
      </c>
      <c r="J898" s="160" t="s">
        <v>377</v>
      </c>
      <c r="K898" s="160">
        <f t="shared" ref="K898:K961" si="14">MONTH(H898)</f>
        <v>2</v>
      </c>
      <c r="L898" s="160" t="s">
        <v>101</v>
      </c>
      <c r="M898" s="211">
        <f>VLOOKUP(J898,'Depr Rates'!A:G,7,FALSE)</f>
        <v>1.77E-2</v>
      </c>
    </row>
    <row r="899" spans="1:13" x14ac:dyDescent="0.25">
      <c r="A899" s="212" t="s">
        <v>102</v>
      </c>
      <c r="B899" s="213">
        <v>10100501</v>
      </c>
      <c r="C899" s="212">
        <v>108</v>
      </c>
      <c r="D899" s="214">
        <v>43497</v>
      </c>
      <c r="E899" s="160" t="s">
        <v>383</v>
      </c>
      <c r="F899" s="160">
        <v>108105047</v>
      </c>
      <c r="G899" s="160">
        <v>0</v>
      </c>
      <c r="H899" s="214">
        <v>43515</v>
      </c>
      <c r="I899" s="160" t="s">
        <v>384</v>
      </c>
      <c r="J899" s="160" t="s">
        <v>377</v>
      </c>
      <c r="K899" s="160">
        <f t="shared" si="14"/>
        <v>2</v>
      </c>
      <c r="L899" s="160" t="s">
        <v>101</v>
      </c>
      <c r="M899" s="211">
        <f>VLOOKUP(J899,'Depr Rates'!A:G,7,FALSE)</f>
        <v>1.77E-2</v>
      </c>
    </row>
    <row r="900" spans="1:13" x14ac:dyDescent="0.25">
      <c r="A900" s="212" t="s">
        <v>102</v>
      </c>
      <c r="B900" s="213">
        <v>10100501</v>
      </c>
      <c r="C900" s="212">
        <v>108</v>
      </c>
      <c r="D900" s="214">
        <v>43525</v>
      </c>
      <c r="E900" s="160" t="s">
        <v>383</v>
      </c>
      <c r="F900" s="160">
        <v>108105047</v>
      </c>
      <c r="G900" s="160">
        <v>0</v>
      </c>
      <c r="H900" s="214">
        <v>43515</v>
      </c>
      <c r="I900" s="160" t="s">
        <v>384</v>
      </c>
      <c r="J900" s="160" t="s">
        <v>377</v>
      </c>
      <c r="K900" s="160">
        <f t="shared" si="14"/>
        <v>2</v>
      </c>
      <c r="L900" s="160" t="s">
        <v>101</v>
      </c>
      <c r="M900" s="211">
        <f>VLOOKUP(J900,'Depr Rates'!A:G,7,FALSE)</f>
        <v>1.77E-2</v>
      </c>
    </row>
    <row r="901" spans="1:13" x14ac:dyDescent="0.25">
      <c r="A901" s="212" t="s">
        <v>102</v>
      </c>
      <c r="B901" s="213">
        <v>10100501</v>
      </c>
      <c r="C901" s="212">
        <v>108</v>
      </c>
      <c r="D901" s="214">
        <v>43525</v>
      </c>
      <c r="E901" s="160" t="s">
        <v>383</v>
      </c>
      <c r="F901" s="160">
        <v>108105047</v>
      </c>
      <c r="G901" s="160">
        <v>0</v>
      </c>
      <c r="H901" s="214">
        <v>43515</v>
      </c>
      <c r="I901" s="160" t="s">
        <v>384</v>
      </c>
      <c r="J901" s="160" t="s">
        <v>377</v>
      </c>
      <c r="K901" s="160">
        <f t="shared" si="14"/>
        <v>2</v>
      </c>
      <c r="L901" s="160" t="s">
        <v>101</v>
      </c>
      <c r="M901" s="211">
        <f>VLOOKUP(J901,'Depr Rates'!A:G,7,FALSE)</f>
        <v>1.77E-2</v>
      </c>
    </row>
    <row r="902" spans="1:13" x14ac:dyDescent="0.25">
      <c r="A902" s="212" t="s">
        <v>102</v>
      </c>
      <c r="B902" s="213">
        <v>10100501</v>
      </c>
      <c r="C902" s="212">
        <v>108</v>
      </c>
      <c r="D902" s="214">
        <v>43497</v>
      </c>
      <c r="E902" s="160" t="s">
        <v>381</v>
      </c>
      <c r="F902" s="160">
        <v>108105262</v>
      </c>
      <c r="G902" s="215">
        <v>-2024</v>
      </c>
      <c r="H902" s="214">
        <v>43523</v>
      </c>
      <c r="I902" s="160" t="s">
        <v>540</v>
      </c>
      <c r="J902" s="160" t="s">
        <v>9132</v>
      </c>
      <c r="K902" s="160">
        <f t="shared" si="14"/>
        <v>2</v>
      </c>
      <c r="L902" s="160" t="s">
        <v>101</v>
      </c>
      <c r="M902" s="211">
        <f>VLOOKUP(J902,'Depr Rates'!A:G,7,FALSE)</f>
        <v>3.7400000000000003E-2</v>
      </c>
    </row>
    <row r="903" spans="1:13" x14ac:dyDescent="0.25">
      <c r="A903" s="212" t="s">
        <v>102</v>
      </c>
      <c r="B903" s="213">
        <v>10100501</v>
      </c>
      <c r="C903" s="212">
        <v>108</v>
      </c>
      <c r="D903" s="214">
        <v>43497</v>
      </c>
      <c r="E903" s="160" t="s">
        <v>381</v>
      </c>
      <c r="F903" s="160">
        <v>108105262</v>
      </c>
      <c r="G903" s="160">
        <v>-506</v>
      </c>
      <c r="H903" s="214">
        <v>43523</v>
      </c>
      <c r="I903" s="160" t="s">
        <v>540</v>
      </c>
      <c r="J903" s="160" t="s">
        <v>9132</v>
      </c>
      <c r="K903" s="160">
        <f t="shared" si="14"/>
        <v>2</v>
      </c>
      <c r="L903" s="160" t="s">
        <v>101</v>
      </c>
      <c r="M903" s="211">
        <f>VLOOKUP(J903,'Depr Rates'!A:G,7,FALSE)</f>
        <v>3.7400000000000003E-2</v>
      </c>
    </row>
    <row r="904" spans="1:13" x14ac:dyDescent="0.25">
      <c r="A904" s="212" t="s">
        <v>102</v>
      </c>
      <c r="B904" s="213">
        <v>10100501</v>
      </c>
      <c r="C904" s="212">
        <v>108</v>
      </c>
      <c r="D904" s="214">
        <v>43497</v>
      </c>
      <c r="E904" s="160" t="s">
        <v>383</v>
      </c>
      <c r="F904" s="160">
        <v>108105262</v>
      </c>
      <c r="G904" s="160">
        <v>0</v>
      </c>
      <c r="H904" s="214">
        <v>43523</v>
      </c>
      <c r="I904" s="160" t="s">
        <v>540</v>
      </c>
      <c r="J904" s="160" t="s">
        <v>9132</v>
      </c>
      <c r="K904" s="160">
        <f t="shared" si="14"/>
        <v>2</v>
      </c>
      <c r="L904" s="160" t="s">
        <v>101</v>
      </c>
      <c r="M904" s="211">
        <f>VLOOKUP(J904,'Depr Rates'!A:G,7,FALSE)</f>
        <v>3.7400000000000003E-2</v>
      </c>
    </row>
    <row r="905" spans="1:13" x14ac:dyDescent="0.25">
      <c r="A905" s="212" t="s">
        <v>102</v>
      </c>
      <c r="B905" s="213">
        <v>10100501</v>
      </c>
      <c r="C905" s="212">
        <v>108</v>
      </c>
      <c r="D905" s="214">
        <v>43497</v>
      </c>
      <c r="E905" s="160" t="s">
        <v>383</v>
      </c>
      <c r="F905" s="160">
        <v>108105262</v>
      </c>
      <c r="G905" s="160">
        <v>0</v>
      </c>
      <c r="H905" s="214">
        <v>43523</v>
      </c>
      <c r="I905" s="160" t="s">
        <v>540</v>
      </c>
      <c r="J905" s="160" t="s">
        <v>9132</v>
      </c>
      <c r="K905" s="160">
        <f t="shared" si="14"/>
        <v>2</v>
      </c>
      <c r="L905" s="160" t="s">
        <v>101</v>
      </c>
      <c r="M905" s="211">
        <f>VLOOKUP(J905,'Depr Rates'!A:G,7,FALSE)</f>
        <v>3.7400000000000003E-2</v>
      </c>
    </row>
    <row r="906" spans="1:13" x14ac:dyDescent="0.25">
      <c r="A906" s="212" t="s">
        <v>102</v>
      </c>
      <c r="B906" s="213">
        <v>10100501</v>
      </c>
      <c r="C906" s="212">
        <v>108</v>
      </c>
      <c r="D906" s="214">
        <v>43497</v>
      </c>
      <c r="E906" s="160" t="s">
        <v>383</v>
      </c>
      <c r="F906" s="160">
        <v>108105262</v>
      </c>
      <c r="G906" s="160">
        <v>0</v>
      </c>
      <c r="H906" s="214">
        <v>43523</v>
      </c>
      <c r="I906" s="160" t="s">
        <v>384</v>
      </c>
      <c r="J906" s="160" t="s">
        <v>9132</v>
      </c>
      <c r="K906" s="160">
        <f t="shared" si="14"/>
        <v>2</v>
      </c>
      <c r="L906" s="160" t="s">
        <v>101</v>
      </c>
      <c r="M906" s="211">
        <f>VLOOKUP(J906,'Depr Rates'!A:G,7,FALSE)</f>
        <v>3.7400000000000003E-2</v>
      </c>
    </row>
    <row r="907" spans="1:13" x14ac:dyDescent="0.25">
      <c r="A907" s="212" t="s">
        <v>102</v>
      </c>
      <c r="B907" s="213">
        <v>10100501</v>
      </c>
      <c r="C907" s="212">
        <v>108</v>
      </c>
      <c r="D907" s="214">
        <v>43497</v>
      </c>
      <c r="E907" s="160" t="s">
        <v>383</v>
      </c>
      <c r="F907" s="160">
        <v>108105262</v>
      </c>
      <c r="G907" s="160">
        <v>0</v>
      </c>
      <c r="H907" s="214">
        <v>43523</v>
      </c>
      <c r="I907" s="160" t="s">
        <v>384</v>
      </c>
      <c r="J907" s="160" t="s">
        <v>9132</v>
      </c>
      <c r="K907" s="160">
        <f t="shared" si="14"/>
        <v>2</v>
      </c>
      <c r="L907" s="160" t="s">
        <v>101</v>
      </c>
      <c r="M907" s="211">
        <f>VLOOKUP(J907,'Depr Rates'!A:G,7,FALSE)</f>
        <v>3.7400000000000003E-2</v>
      </c>
    </row>
    <row r="908" spans="1:13" x14ac:dyDescent="0.25">
      <c r="A908" s="212" t="s">
        <v>102</v>
      </c>
      <c r="B908" s="213">
        <v>10100501</v>
      </c>
      <c r="C908" s="212">
        <v>108</v>
      </c>
      <c r="D908" s="214">
        <v>43525</v>
      </c>
      <c r="E908" s="160" t="s">
        <v>383</v>
      </c>
      <c r="F908" s="160">
        <v>108105262</v>
      </c>
      <c r="G908" s="160">
        <v>0</v>
      </c>
      <c r="H908" s="214">
        <v>43523</v>
      </c>
      <c r="I908" s="160" t="s">
        <v>384</v>
      </c>
      <c r="J908" s="160" t="s">
        <v>9132</v>
      </c>
      <c r="K908" s="160">
        <f t="shared" si="14"/>
        <v>2</v>
      </c>
      <c r="L908" s="160" t="s">
        <v>101</v>
      </c>
      <c r="M908" s="211">
        <f>VLOOKUP(J908,'Depr Rates'!A:G,7,FALSE)</f>
        <v>3.7400000000000003E-2</v>
      </c>
    </row>
    <row r="909" spans="1:13" x14ac:dyDescent="0.25">
      <c r="A909" s="212" t="s">
        <v>102</v>
      </c>
      <c r="B909" s="213">
        <v>10100501</v>
      </c>
      <c r="C909" s="212">
        <v>108</v>
      </c>
      <c r="D909" s="214">
        <v>43525</v>
      </c>
      <c r="E909" s="160" t="s">
        <v>383</v>
      </c>
      <c r="F909" s="160">
        <v>108105262</v>
      </c>
      <c r="G909" s="160">
        <v>0</v>
      </c>
      <c r="H909" s="214">
        <v>43523</v>
      </c>
      <c r="I909" s="160" t="s">
        <v>384</v>
      </c>
      <c r="J909" s="160" t="s">
        <v>9132</v>
      </c>
      <c r="K909" s="160">
        <f t="shared" si="14"/>
        <v>2</v>
      </c>
      <c r="L909" s="160" t="s">
        <v>101</v>
      </c>
      <c r="M909" s="211">
        <f>VLOOKUP(J909,'Depr Rates'!A:G,7,FALSE)</f>
        <v>3.7400000000000003E-2</v>
      </c>
    </row>
    <row r="910" spans="1:13" x14ac:dyDescent="0.25">
      <c r="A910" s="212" t="s">
        <v>102</v>
      </c>
      <c r="B910" s="213">
        <v>10100501</v>
      </c>
      <c r="C910" s="212">
        <v>108</v>
      </c>
      <c r="D910" s="214">
        <v>43525</v>
      </c>
      <c r="E910" s="160" t="s">
        <v>383</v>
      </c>
      <c r="F910" s="160">
        <v>108105262</v>
      </c>
      <c r="G910" s="160">
        <v>0</v>
      </c>
      <c r="H910" s="214">
        <v>43523</v>
      </c>
      <c r="I910" s="160" t="s">
        <v>384</v>
      </c>
      <c r="J910" s="160" t="s">
        <v>9132</v>
      </c>
      <c r="K910" s="160">
        <f t="shared" si="14"/>
        <v>2</v>
      </c>
      <c r="L910" s="160" t="s">
        <v>101</v>
      </c>
      <c r="M910" s="211">
        <f>VLOOKUP(J910,'Depr Rates'!A:G,7,FALSE)</f>
        <v>3.7400000000000003E-2</v>
      </c>
    </row>
    <row r="911" spans="1:13" x14ac:dyDescent="0.25">
      <c r="A911" s="212" t="s">
        <v>102</v>
      </c>
      <c r="B911" s="213">
        <v>10100501</v>
      </c>
      <c r="C911" s="212">
        <v>108</v>
      </c>
      <c r="D911" s="214">
        <v>43525</v>
      </c>
      <c r="E911" s="160" t="s">
        <v>383</v>
      </c>
      <c r="F911" s="160">
        <v>108105262</v>
      </c>
      <c r="G911" s="160">
        <v>0</v>
      </c>
      <c r="H911" s="214">
        <v>43523</v>
      </c>
      <c r="I911" s="160" t="s">
        <v>384</v>
      </c>
      <c r="J911" s="160" t="s">
        <v>9132</v>
      </c>
      <c r="K911" s="160">
        <f t="shared" si="14"/>
        <v>2</v>
      </c>
      <c r="L911" s="160" t="s">
        <v>101</v>
      </c>
      <c r="M911" s="211">
        <f>VLOOKUP(J911,'Depr Rates'!A:G,7,FALSE)</f>
        <v>3.7400000000000003E-2</v>
      </c>
    </row>
    <row r="912" spans="1:13" x14ac:dyDescent="0.25">
      <c r="A912" s="212" t="s">
        <v>102</v>
      </c>
      <c r="B912" s="213">
        <v>10100501</v>
      </c>
      <c r="C912" s="212">
        <v>108</v>
      </c>
      <c r="D912" s="214">
        <v>43497</v>
      </c>
      <c r="E912" s="160" t="s">
        <v>381</v>
      </c>
      <c r="F912" s="160">
        <v>108105669</v>
      </c>
      <c r="G912" s="160">
        <v>-955.12</v>
      </c>
      <c r="H912" s="214">
        <v>43514</v>
      </c>
      <c r="I912" s="160" t="s">
        <v>520</v>
      </c>
      <c r="J912" s="160" t="s">
        <v>9054</v>
      </c>
      <c r="K912" s="160">
        <f t="shared" si="14"/>
        <v>2</v>
      </c>
      <c r="L912" s="160" t="s">
        <v>101</v>
      </c>
      <c r="M912" s="211">
        <f>VLOOKUP(J912,'Depr Rates'!A:G,7,FALSE)</f>
        <v>3.1399999999999997E-2</v>
      </c>
    </row>
    <row r="913" spans="1:13" x14ac:dyDescent="0.25">
      <c r="A913" s="212" t="s">
        <v>102</v>
      </c>
      <c r="B913" s="213">
        <v>10100501</v>
      </c>
      <c r="C913" s="212">
        <v>108</v>
      </c>
      <c r="D913" s="214">
        <v>43497</v>
      </c>
      <c r="E913" s="160" t="s">
        <v>383</v>
      </c>
      <c r="F913" s="160">
        <v>108105669</v>
      </c>
      <c r="G913" s="160">
        <v>0</v>
      </c>
      <c r="H913" s="214">
        <v>43514</v>
      </c>
      <c r="I913" s="160" t="s">
        <v>520</v>
      </c>
      <c r="J913" s="160" t="s">
        <v>9054</v>
      </c>
      <c r="K913" s="160">
        <f t="shared" si="14"/>
        <v>2</v>
      </c>
      <c r="L913" s="160" t="s">
        <v>101</v>
      </c>
      <c r="M913" s="211">
        <f>VLOOKUP(J913,'Depr Rates'!A:G,7,FALSE)</f>
        <v>3.1399999999999997E-2</v>
      </c>
    </row>
    <row r="914" spans="1:13" x14ac:dyDescent="0.25">
      <c r="A914" s="212" t="s">
        <v>102</v>
      </c>
      <c r="B914" s="213">
        <v>10100501</v>
      </c>
      <c r="C914" s="212">
        <v>108</v>
      </c>
      <c r="D914" s="214">
        <v>43497</v>
      </c>
      <c r="E914" s="160" t="s">
        <v>381</v>
      </c>
      <c r="F914" s="160">
        <v>108105669</v>
      </c>
      <c r="G914" s="160">
        <v>-337.5</v>
      </c>
      <c r="H914" s="214">
        <v>43514</v>
      </c>
      <c r="I914" s="160" t="s">
        <v>520</v>
      </c>
      <c r="J914" s="160" t="s">
        <v>9132</v>
      </c>
      <c r="K914" s="160">
        <f t="shared" si="14"/>
        <v>2</v>
      </c>
      <c r="L914" s="160" t="s">
        <v>101</v>
      </c>
      <c r="M914" s="211">
        <f>VLOOKUP(J914,'Depr Rates'!A:G,7,FALSE)</f>
        <v>3.7400000000000003E-2</v>
      </c>
    </row>
    <row r="915" spans="1:13" x14ac:dyDescent="0.25">
      <c r="A915" s="212" t="s">
        <v>102</v>
      </c>
      <c r="B915" s="213">
        <v>10100501</v>
      </c>
      <c r="C915" s="212">
        <v>108</v>
      </c>
      <c r="D915" s="214">
        <v>43497</v>
      </c>
      <c r="E915" s="160" t="s">
        <v>381</v>
      </c>
      <c r="F915" s="160">
        <v>108105669</v>
      </c>
      <c r="G915" s="215">
        <v>-6320</v>
      </c>
      <c r="H915" s="214">
        <v>43514</v>
      </c>
      <c r="I915" s="160" t="s">
        <v>520</v>
      </c>
      <c r="J915" s="160" t="s">
        <v>9132</v>
      </c>
      <c r="K915" s="160">
        <f t="shared" si="14"/>
        <v>2</v>
      </c>
      <c r="L915" s="160" t="s">
        <v>101</v>
      </c>
      <c r="M915" s="211">
        <f>VLOOKUP(J915,'Depr Rates'!A:G,7,FALSE)</f>
        <v>3.7400000000000003E-2</v>
      </c>
    </row>
    <row r="916" spans="1:13" x14ac:dyDescent="0.25">
      <c r="A916" s="212" t="s">
        <v>102</v>
      </c>
      <c r="B916" s="213">
        <v>10100501</v>
      </c>
      <c r="C916" s="212">
        <v>108</v>
      </c>
      <c r="D916" s="214">
        <v>43497</v>
      </c>
      <c r="E916" s="160" t="s">
        <v>381</v>
      </c>
      <c r="F916" s="160">
        <v>108105669</v>
      </c>
      <c r="G916" s="215">
        <v>-3260</v>
      </c>
      <c r="H916" s="214">
        <v>43514</v>
      </c>
      <c r="I916" s="160" t="s">
        <v>520</v>
      </c>
      <c r="J916" s="160" t="s">
        <v>9132</v>
      </c>
      <c r="K916" s="160">
        <f t="shared" si="14"/>
        <v>2</v>
      </c>
      <c r="L916" s="160" t="s">
        <v>101</v>
      </c>
      <c r="M916" s="211">
        <f>VLOOKUP(J916,'Depr Rates'!A:G,7,FALSE)</f>
        <v>3.7400000000000003E-2</v>
      </c>
    </row>
    <row r="917" spans="1:13" x14ac:dyDescent="0.25">
      <c r="A917" s="212" t="s">
        <v>102</v>
      </c>
      <c r="B917" s="213">
        <v>10100501</v>
      </c>
      <c r="C917" s="212">
        <v>108</v>
      </c>
      <c r="D917" s="214">
        <v>43497</v>
      </c>
      <c r="E917" s="160" t="s">
        <v>383</v>
      </c>
      <c r="F917" s="160">
        <v>108105669</v>
      </c>
      <c r="G917" s="160">
        <v>0</v>
      </c>
      <c r="H917" s="214">
        <v>43514</v>
      </c>
      <c r="I917" s="160" t="s">
        <v>520</v>
      </c>
      <c r="J917" s="160" t="s">
        <v>9132</v>
      </c>
      <c r="K917" s="160">
        <f t="shared" si="14"/>
        <v>2</v>
      </c>
      <c r="L917" s="160" t="s">
        <v>101</v>
      </c>
      <c r="M917" s="211">
        <f>VLOOKUP(J917,'Depr Rates'!A:G,7,FALSE)</f>
        <v>3.7400000000000003E-2</v>
      </c>
    </row>
    <row r="918" spans="1:13" x14ac:dyDescent="0.25">
      <c r="A918" s="212" t="s">
        <v>102</v>
      </c>
      <c r="B918" s="213">
        <v>10100501</v>
      </c>
      <c r="C918" s="212">
        <v>108</v>
      </c>
      <c r="D918" s="214">
        <v>43497</v>
      </c>
      <c r="E918" s="160" t="s">
        <v>383</v>
      </c>
      <c r="F918" s="160">
        <v>108105669</v>
      </c>
      <c r="G918" s="160">
        <v>0</v>
      </c>
      <c r="H918" s="214">
        <v>43514</v>
      </c>
      <c r="I918" s="160" t="s">
        <v>520</v>
      </c>
      <c r="J918" s="160" t="s">
        <v>9132</v>
      </c>
      <c r="K918" s="160">
        <f t="shared" si="14"/>
        <v>2</v>
      </c>
      <c r="L918" s="160" t="s">
        <v>101</v>
      </c>
      <c r="M918" s="211">
        <f>VLOOKUP(J918,'Depr Rates'!A:G,7,FALSE)</f>
        <v>3.7400000000000003E-2</v>
      </c>
    </row>
    <row r="919" spans="1:13" x14ac:dyDescent="0.25">
      <c r="A919" s="212" t="s">
        <v>102</v>
      </c>
      <c r="B919" s="213">
        <v>10100501</v>
      </c>
      <c r="C919" s="212">
        <v>108</v>
      </c>
      <c r="D919" s="214">
        <v>43497</v>
      </c>
      <c r="E919" s="160" t="s">
        <v>383</v>
      </c>
      <c r="F919" s="160">
        <v>108105669</v>
      </c>
      <c r="G919" s="160">
        <v>0</v>
      </c>
      <c r="H919" s="214">
        <v>43514</v>
      </c>
      <c r="I919" s="160" t="s">
        <v>520</v>
      </c>
      <c r="J919" s="160" t="s">
        <v>9132</v>
      </c>
      <c r="K919" s="160">
        <f t="shared" si="14"/>
        <v>2</v>
      </c>
      <c r="L919" s="160" t="s">
        <v>101</v>
      </c>
      <c r="M919" s="211">
        <f>VLOOKUP(J919,'Depr Rates'!A:G,7,FALSE)</f>
        <v>3.7400000000000003E-2</v>
      </c>
    </row>
    <row r="920" spans="1:13" x14ac:dyDescent="0.25">
      <c r="A920" s="212" t="s">
        <v>102</v>
      </c>
      <c r="B920" s="213">
        <v>10100501</v>
      </c>
      <c r="C920" s="212">
        <v>108</v>
      </c>
      <c r="D920" s="214">
        <v>43497</v>
      </c>
      <c r="E920" s="160" t="s">
        <v>383</v>
      </c>
      <c r="F920" s="160">
        <v>108105669</v>
      </c>
      <c r="G920" s="160">
        <v>0</v>
      </c>
      <c r="H920" s="214">
        <v>43514</v>
      </c>
      <c r="I920" s="160" t="s">
        <v>384</v>
      </c>
      <c r="J920" s="160" t="s">
        <v>9054</v>
      </c>
      <c r="K920" s="160">
        <f t="shared" si="14"/>
        <v>2</v>
      </c>
      <c r="L920" s="160" t="s">
        <v>101</v>
      </c>
      <c r="M920" s="211">
        <f>VLOOKUP(J920,'Depr Rates'!A:G,7,FALSE)</f>
        <v>3.1399999999999997E-2</v>
      </c>
    </row>
    <row r="921" spans="1:13" x14ac:dyDescent="0.25">
      <c r="A921" s="212" t="s">
        <v>102</v>
      </c>
      <c r="B921" s="213">
        <v>10100501</v>
      </c>
      <c r="C921" s="212">
        <v>108</v>
      </c>
      <c r="D921" s="214">
        <v>43497</v>
      </c>
      <c r="E921" s="160" t="s">
        <v>383</v>
      </c>
      <c r="F921" s="160">
        <v>108105669</v>
      </c>
      <c r="G921" s="160">
        <v>0</v>
      </c>
      <c r="H921" s="214">
        <v>43514</v>
      </c>
      <c r="I921" s="160" t="s">
        <v>384</v>
      </c>
      <c r="J921" s="160" t="s">
        <v>9132</v>
      </c>
      <c r="K921" s="160">
        <f t="shared" si="14"/>
        <v>2</v>
      </c>
      <c r="L921" s="160" t="s">
        <v>101</v>
      </c>
      <c r="M921" s="211">
        <f>VLOOKUP(J921,'Depr Rates'!A:G,7,FALSE)</f>
        <v>3.7400000000000003E-2</v>
      </c>
    </row>
    <row r="922" spans="1:13" x14ac:dyDescent="0.25">
      <c r="A922" s="212" t="s">
        <v>102</v>
      </c>
      <c r="B922" s="213">
        <v>10100501</v>
      </c>
      <c r="C922" s="212">
        <v>108</v>
      </c>
      <c r="D922" s="214">
        <v>43497</v>
      </c>
      <c r="E922" s="160" t="s">
        <v>383</v>
      </c>
      <c r="F922" s="160">
        <v>108105669</v>
      </c>
      <c r="G922" s="160">
        <v>0</v>
      </c>
      <c r="H922" s="214">
        <v>43514</v>
      </c>
      <c r="I922" s="160" t="s">
        <v>384</v>
      </c>
      <c r="J922" s="160" t="s">
        <v>9132</v>
      </c>
      <c r="K922" s="160">
        <f t="shared" si="14"/>
        <v>2</v>
      </c>
      <c r="L922" s="160" t="s">
        <v>101</v>
      </c>
      <c r="M922" s="211">
        <f>VLOOKUP(J922,'Depr Rates'!A:G,7,FALSE)</f>
        <v>3.7400000000000003E-2</v>
      </c>
    </row>
    <row r="923" spans="1:13" x14ac:dyDescent="0.25">
      <c r="A923" s="212" t="s">
        <v>102</v>
      </c>
      <c r="B923" s="213">
        <v>10100501</v>
      </c>
      <c r="C923" s="212">
        <v>108</v>
      </c>
      <c r="D923" s="214">
        <v>43497</v>
      </c>
      <c r="E923" s="160" t="s">
        <v>383</v>
      </c>
      <c r="F923" s="160">
        <v>108105669</v>
      </c>
      <c r="G923" s="160">
        <v>0</v>
      </c>
      <c r="H923" s="214">
        <v>43514</v>
      </c>
      <c r="I923" s="160" t="s">
        <v>384</v>
      </c>
      <c r="J923" s="160" t="s">
        <v>9132</v>
      </c>
      <c r="K923" s="160">
        <f t="shared" si="14"/>
        <v>2</v>
      </c>
      <c r="L923" s="160" t="s">
        <v>101</v>
      </c>
      <c r="M923" s="211">
        <f>VLOOKUP(J923,'Depr Rates'!A:G,7,FALSE)</f>
        <v>3.7400000000000003E-2</v>
      </c>
    </row>
    <row r="924" spans="1:13" x14ac:dyDescent="0.25">
      <c r="A924" s="212" t="s">
        <v>102</v>
      </c>
      <c r="B924" s="213">
        <v>10100501</v>
      </c>
      <c r="C924" s="212">
        <v>108</v>
      </c>
      <c r="D924" s="214">
        <v>43525</v>
      </c>
      <c r="E924" s="160" t="s">
        <v>383</v>
      </c>
      <c r="F924" s="160">
        <v>108105669</v>
      </c>
      <c r="G924" s="160">
        <v>0</v>
      </c>
      <c r="H924" s="214">
        <v>43514</v>
      </c>
      <c r="I924" s="160" t="s">
        <v>384</v>
      </c>
      <c r="J924" s="160" t="s">
        <v>9054</v>
      </c>
      <c r="K924" s="160">
        <f t="shared" si="14"/>
        <v>2</v>
      </c>
      <c r="L924" s="160" t="s">
        <v>101</v>
      </c>
      <c r="M924" s="211">
        <f>VLOOKUP(J924,'Depr Rates'!A:G,7,FALSE)</f>
        <v>3.1399999999999997E-2</v>
      </c>
    </row>
    <row r="925" spans="1:13" x14ac:dyDescent="0.25">
      <c r="A925" s="212" t="s">
        <v>102</v>
      </c>
      <c r="B925" s="213">
        <v>10100501</v>
      </c>
      <c r="C925" s="212">
        <v>108</v>
      </c>
      <c r="D925" s="214">
        <v>43525</v>
      </c>
      <c r="E925" s="160" t="s">
        <v>383</v>
      </c>
      <c r="F925" s="160">
        <v>108105669</v>
      </c>
      <c r="G925" s="160">
        <v>0</v>
      </c>
      <c r="H925" s="214">
        <v>43514</v>
      </c>
      <c r="I925" s="160" t="s">
        <v>384</v>
      </c>
      <c r="J925" s="160" t="s">
        <v>9132</v>
      </c>
      <c r="K925" s="160">
        <f t="shared" si="14"/>
        <v>2</v>
      </c>
      <c r="L925" s="160" t="s">
        <v>101</v>
      </c>
      <c r="M925" s="211">
        <f>VLOOKUP(J925,'Depr Rates'!A:G,7,FALSE)</f>
        <v>3.7400000000000003E-2</v>
      </c>
    </row>
    <row r="926" spans="1:13" x14ac:dyDescent="0.25">
      <c r="A926" s="212" t="s">
        <v>102</v>
      </c>
      <c r="B926" s="213">
        <v>10100501</v>
      </c>
      <c r="C926" s="212">
        <v>108</v>
      </c>
      <c r="D926" s="214">
        <v>43525</v>
      </c>
      <c r="E926" s="160" t="s">
        <v>383</v>
      </c>
      <c r="F926" s="160">
        <v>108105669</v>
      </c>
      <c r="G926" s="160">
        <v>0</v>
      </c>
      <c r="H926" s="214">
        <v>43514</v>
      </c>
      <c r="I926" s="160" t="s">
        <v>384</v>
      </c>
      <c r="J926" s="160" t="s">
        <v>9132</v>
      </c>
      <c r="K926" s="160">
        <f t="shared" si="14"/>
        <v>2</v>
      </c>
      <c r="L926" s="160" t="s">
        <v>101</v>
      </c>
      <c r="M926" s="211">
        <f>VLOOKUP(J926,'Depr Rates'!A:G,7,FALSE)</f>
        <v>3.7400000000000003E-2</v>
      </c>
    </row>
    <row r="927" spans="1:13" x14ac:dyDescent="0.25">
      <c r="A927" s="212" t="s">
        <v>102</v>
      </c>
      <c r="B927" s="213">
        <v>10100501</v>
      </c>
      <c r="C927" s="212">
        <v>108</v>
      </c>
      <c r="D927" s="214">
        <v>43525</v>
      </c>
      <c r="E927" s="160" t="s">
        <v>383</v>
      </c>
      <c r="F927" s="160">
        <v>108105669</v>
      </c>
      <c r="G927" s="160">
        <v>0</v>
      </c>
      <c r="H927" s="214">
        <v>43514</v>
      </c>
      <c r="I927" s="160" t="s">
        <v>384</v>
      </c>
      <c r="J927" s="160" t="s">
        <v>9132</v>
      </c>
      <c r="K927" s="160">
        <f t="shared" si="14"/>
        <v>2</v>
      </c>
      <c r="L927" s="160" t="s">
        <v>101</v>
      </c>
      <c r="M927" s="211">
        <f>VLOOKUP(J927,'Depr Rates'!A:G,7,FALSE)</f>
        <v>3.7400000000000003E-2</v>
      </c>
    </row>
    <row r="928" spans="1:13" x14ac:dyDescent="0.25">
      <c r="A928" s="212" t="s">
        <v>102</v>
      </c>
      <c r="B928" s="213">
        <v>10100501</v>
      </c>
      <c r="C928" s="212">
        <v>108</v>
      </c>
      <c r="D928" s="214">
        <v>43525</v>
      </c>
      <c r="E928" s="160" t="s">
        <v>383</v>
      </c>
      <c r="F928" s="160">
        <v>108105669</v>
      </c>
      <c r="G928" s="160">
        <v>0</v>
      </c>
      <c r="H928" s="214">
        <v>43514</v>
      </c>
      <c r="I928" s="160" t="s">
        <v>384</v>
      </c>
      <c r="J928" s="160" t="s">
        <v>9054</v>
      </c>
      <c r="K928" s="160">
        <f t="shared" si="14"/>
        <v>2</v>
      </c>
      <c r="L928" s="160" t="s">
        <v>101</v>
      </c>
      <c r="M928" s="211">
        <f>VLOOKUP(J928,'Depr Rates'!A:G,7,FALSE)</f>
        <v>3.1399999999999997E-2</v>
      </c>
    </row>
    <row r="929" spans="1:13" x14ac:dyDescent="0.25">
      <c r="A929" s="212" t="s">
        <v>102</v>
      </c>
      <c r="B929" s="213">
        <v>10100501</v>
      </c>
      <c r="C929" s="212">
        <v>108</v>
      </c>
      <c r="D929" s="214">
        <v>43525</v>
      </c>
      <c r="E929" s="160" t="s">
        <v>383</v>
      </c>
      <c r="F929" s="160">
        <v>108105669</v>
      </c>
      <c r="G929" s="160">
        <v>0</v>
      </c>
      <c r="H929" s="214">
        <v>43514</v>
      </c>
      <c r="I929" s="160" t="s">
        <v>384</v>
      </c>
      <c r="J929" s="160" t="s">
        <v>9132</v>
      </c>
      <c r="K929" s="160">
        <f t="shared" si="14"/>
        <v>2</v>
      </c>
      <c r="L929" s="160" t="s">
        <v>101</v>
      </c>
      <c r="M929" s="211">
        <f>VLOOKUP(J929,'Depr Rates'!A:G,7,FALSE)</f>
        <v>3.7400000000000003E-2</v>
      </c>
    </row>
    <row r="930" spans="1:13" x14ac:dyDescent="0.25">
      <c r="A930" s="212" t="s">
        <v>102</v>
      </c>
      <c r="B930" s="213">
        <v>10100501</v>
      </c>
      <c r="C930" s="212">
        <v>108</v>
      </c>
      <c r="D930" s="214">
        <v>43525</v>
      </c>
      <c r="E930" s="160" t="s">
        <v>383</v>
      </c>
      <c r="F930" s="160">
        <v>108105669</v>
      </c>
      <c r="G930" s="160">
        <v>0</v>
      </c>
      <c r="H930" s="214">
        <v>43514</v>
      </c>
      <c r="I930" s="160" t="s">
        <v>384</v>
      </c>
      <c r="J930" s="160" t="s">
        <v>9132</v>
      </c>
      <c r="K930" s="160">
        <f t="shared" si="14"/>
        <v>2</v>
      </c>
      <c r="L930" s="160" t="s">
        <v>101</v>
      </c>
      <c r="M930" s="211">
        <f>VLOOKUP(J930,'Depr Rates'!A:G,7,FALSE)</f>
        <v>3.7400000000000003E-2</v>
      </c>
    </row>
    <row r="931" spans="1:13" x14ac:dyDescent="0.25">
      <c r="A931" s="212" t="s">
        <v>102</v>
      </c>
      <c r="B931" s="213">
        <v>10100501</v>
      </c>
      <c r="C931" s="212">
        <v>108</v>
      </c>
      <c r="D931" s="214">
        <v>43525</v>
      </c>
      <c r="E931" s="160" t="s">
        <v>383</v>
      </c>
      <c r="F931" s="160">
        <v>108105669</v>
      </c>
      <c r="G931" s="160">
        <v>0</v>
      </c>
      <c r="H931" s="214">
        <v>43514</v>
      </c>
      <c r="I931" s="160" t="s">
        <v>384</v>
      </c>
      <c r="J931" s="160" t="s">
        <v>9132</v>
      </c>
      <c r="K931" s="160">
        <f t="shared" si="14"/>
        <v>2</v>
      </c>
      <c r="L931" s="160" t="s">
        <v>101</v>
      </c>
      <c r="M931" s="211">
        <f>VLOOKUP(J931,'Depr Rates'!A:G,7,FALSE)</f>
        <v>3.7400000000000003E-2</v>
      </c>
    </row>
    <row r="932" spans="1:13" x14ac:dyDescent="0.25">
      <c r="A932" s="212" t="s">
        <v>102</v>
      </c>
      <c r="B932" s="213">
        <v>10100501</v>
      </c>
      <c r="C932" s="212">
        <v>108</v>
      </c>
      <c r="D932" s="214">
        <v>43497</v>
      </c>
      <c r="E932" s="160" t="s">
        <v>381</v>
      </c>
      <c r="F932" s="160">
        <v>108106178</v>
      </c>
      <c r="G932" s="160">
        <v>-394.48</v>
      </c>
      <c r="H932" s="214">
        <v>43524</v>
      </c>
      <c r="I932" s="160" t="s">
        <v>547</v>
      </c>
      <c r="J932" s="160" t="s">
        <v>9054</v>
      </c>
      <c r="K932" s="160">
        <f t="shared" si="14"/>
        <v>2</v>
      </c>
      <c r="L932" s="160" t="s">
        <v>101</v>
      </c>
      <c r="M932" s="211">
        <f>VLOOKUP(J932,'Depr Rates'!A:G,7,FALSE)</f>
        <v>3.1399999999999997E-2</v>
      </c>
    </row>
    <row r="933" spans="1:13" x14ac:dyDescent="0.25">
      <c r="A933" s="212" t="s">
        <v>102</v>
      </c>
      <c r="B933" s="213">
        <v>10100501</v>
      </c>
      <c r="C933" s="212">
        <v>108</v>
      </c>
      <c r="D933" s="214">
        <v>43497</v>
      </c>
      <c r="E933" s="160" t="s">
        <v>383</v>
      </c>
      <c r="F933" s="160">
        <v>108106178</v>
      </c>
      <c r="G933" s="160">
        <v>0</v>
      </c>
      <c r="H933" s="214">
        <v>43524</v>
      </c>
      <c r="I933" s="160" t="s">
        <v>547</v>
      </c>
      <c r="J933" s="160" t="s">
        <v>9054</v>
      </c>
      <c r="K933" s="160">
        <f t="shared" si="14"/>
        <v>2</v>
      </c>
      <c r="L933" s="160" t="s">
        <v>101</v>
      </c>
      <c r="M933" s="211">
        <f>VLOOKUP(J933,'Depr Rates'!A:G,7,FALSE)</f>
        <v>3.1399999999999997E-2</v>
      </c>
    </row>
    <row r="934" spans="1:13" x14ac:dyDescent="0.25">
      <c r="A934" s="212" t="s">
        <v>102</v>
      </c>
      <c r="B934" s="213">
        <v>10100501</v>
      </c>
      <c r="C934" s="212">
        <v>108</v>
      </c>
      <c r="D934" s="214">
        <v>43497</v>
      </c>
      <c r="E934" s="160" t="s">
        <v>381</v>
      </c>
      <c r="F934" s="160">
        <v>108106178</v>
      </c>
      <c r="G934" s="160">
        <v>-215.05</v>
      </c>
      <c r="H934" s="214">
        <v>43524</v>
      </c>
      <c r="I934" s="160" t="s">
        <v>547</v>
      </c>
      <c r="J934" s="160" t="s">
        <v>9132</v>
      </c>
      <c r="K934" s="160">
        <f t="shared" si="14"/>
        <v>2</v>
      </c>
      <c r="L934" s="160" t="s">
        <v>101</v>
      </c>
      <c r="M934" s="211">
        <f>VLOOKUP(J934,'Depr Rates'!A:G,7,FALSE)</f>
        <v>3.7400000000000003E-2</v>
      </c>
    </row>
    <row r="935" spans="1:13" x14ac:dyDescent="0.25">
      <c r="A935" s="212" t="s">
        <v>102</v>
      </c>
      <c r="B935" s="213">
        <v>10100501</v>
      </c>
      <c r="C935" s="212">
        <v>108</v>
      </c>
      <c r="D935" s="214">
        <v>43497</v>
      </c>
      <c r="E935" s="160" t="s">
        <v>381</v>
      </c>
      <c r="F935" s="160">
        <v>108106178</v>
      </c>
      <c r="G935" s="160">
        <v>-417.45</v>
      </c>
      <c r="H935" s="214">
        <v>43524</v>
      </c>
      <c r="I935" s="160" t="s">
        <v>547</v>
      </c>
      <c r="J935" s="160" t="s">
        <v>9132</v>
      </c>
      <c r="K935" s="160">
        <f t="shared" si="14"/>
        <v>2</v>
      </c>
      <c r="L935" s="160" t="s">
        <v>101</v>
      </c>
      <c r="M935" s="211">
        <f>VLOOKUP(J935,'Depr Rates'!A:G,7,FALSE)</f>
        <v>3.7400000000000003E-2</v>
      </c>
    </row>
    <row r="936" spans="1:13" x14ac:dyDescent="0.25">
      <c r="A936" s="212" t="s">
        <v>102</v>
      </c>
      <c r="B936" s="213">
        <v>10100501</v>
      </c>
      <c r="C936" s="212">
        <v>108</v>
      </c>
      <c r="D936" s="214">
        <v>43497</v>
      </c>
      <c r="E936" s="160" t="s">
        <v>383</v>
      </c>
      <c r="F936" s="160">
        <v>108106178</v>
      </c>
      <c r="G936" s="160">
        <v>0</v>
      </c>
      <c r="H936" s="214">
        <v>43524</v>
      </c>
      <c r="I936" s="160" t="s">
        <v>547</v>
      </c>
      <c r="J936" s="160" t="s">
        <v>9132</v>
      </c>
      <c r="K936" s="160">
        <f t="shared" si="14"/>
        <v>2</v>
      </c>
      <c r="L936" s="160" t="s">
        <v>101</v>
      </c>
      <c r="M936" s="211">
        <f>VLOOKUP(J936,'Depr Rates'!A:G,7,FALSE)</f>
        <v>3.7400000000000003E-2</v>
      </c>
    </row>
    <row r="937" spans="1:13" x14ac:dyDescent="0.25">
      <c r="A937" s="212" t="s">
        <v>102</v>
      </c>
      <c r="B937" s="213">
        <v>10100501</v>
      </c>
      <c r="C937" s="212">
        <v>108</v>
      </c>
      <c r="D937" s="214">
        <v>43497</v>
      </c>
      <c r="E937" s="160" t="s">
        <v>383</v>
      </c>
      <c r="F937" s="160">
        <v>108106178</v>
      </c>
      <c r="G937" s="160">
        <v>0</v>
      </c>
      <c r="H937" s="214">
        <v>43524</v>
      </c>
      <c r="I937" s="160" t="s">
        <v>547</v>
      </c>
      <c r="J937" s="160" t="s">
        <v>9132</v>
      </c>
      <c r="K937" s="160">
        <f t="shared" si="14"/>
        <v>2</v>
      </c>
      <c r="L937" s="160" t="s">
        <v>101</v>
      </c>
      <c r="M937" s="211">
        <f>VLOOKUP(J937,'Depr Rates'!A:G,7,FALSE)</f>
        <v>3.7400000000000003E-2</v>
      </c>
    </row>
    <row r="938" spans="1:13" x14ac:dyDescent="0.25">
      <c r="A938" s="212" t="s">
        <v>102</v>
      </c>
      <c r="B938" s="213">
        <v>10100501</v>
      </c>
      <c r="C938" s="212">
        <v>108</v>
      </c>
      <c r="D938" s="214">
        <v>43497</v>
      </c>
      <c r="E938" s="160" t="s">
        <v>381</v>
      </c>
      <c r="F938" s="160">
        <v>108106178</v>
      </c>
      <c r="G938" s="215">
        <v>-3627.5</v>
      </c>
      <c r="H938" s="214">
        <v>43524</v>
      </c>
      <c r="I938" s="160" t="s">
        <v>547</v>
      </c>
      <c r="J938" s="160" t="s">
        <v>376</v>
      </c>
      <c r="K938" s="160">
        <f t="shared" si="14"/>
        <v>2</v>
      </c>
      <c r="L938" s="160" t="s">
        <v>101</v>
      </c>
      <c r="M938" s="211">
        <f>VLOOKUP(J938,'Depr Rates'!A:G,7,FALSE)</f>
        <v>3.9300000000000002E-2</v>
      </c>
    </row>
    <row r="939" spans="1:13" x14ac:dyDescent="0.25">
      <c r="A939" s="212" t="s">
        <v>102</v>
      </c>
      <c r="B939" s="213">
        <v>10100501</v>
      </c>
      <c r="C939" s="212">
        <v>108</v>
      </c>
      <c r="D939" s="214">
        <v>43497</v>
      </c>
      <c r="E939" s="160" t="s">
        <v>383</v>
      </c>
      <c r="F939" s="160">
        <v>108106178</v>
      </c>
      <c r="G939" s="160">
        <v>0</v>
      </c>
      <c r="H939" s="214">
        <v>43524</v>
      </c>
      <c r="I939" s="160" t="s">
        <v>547</v>
      </c>
      <c r="J939" s="160" t="s">
        <v>376</v>
      </c>
      <c r="K939" s="160">
        <f t="shared" si="14"/>
        <v>2</v>
      </c>
      <c r="L939" s="160" t="s">
        <v>101</v>
      </c>
      <c r="M939" s="211">
        <f>VLOOKUP(J939,'Depr Rates'!A:G,7,FALSE)</f>
        <v>3.9300000000000002E-2</v>
      </c>
    </row>
    <row r="940" spans="1:13" x14ac:dyDescent="0.25">
      <c r="A940" s="212" t="s">
        <v>102</v>
      </c>
      <c r="B940" s="213">
        <v>10100501</v>
      </c>
      <c r="C940" s="212">
        <v>108</v>
      </c>
      <c r="D940" s="214">
        <v>43525</v>
      </c>
      <c r="E940" s="160" t="s">
        <v>383</v>
      </c>
      <c r="F940" s="160">
        <v>108106178</v>
      </c>
      <c r="G940" s="160">
        <v>0</v>
      </c>
      <c r="H940" s="214">
        <v>43524</v>
      </c>
      <c r="I940" s="160" t="s">
        <v>384</v>
      </c>
      <c r="J940" s="160" t="s">
        <v>9054</v>
      </c>
      <c r="K940" s="160">
        <f t="shared" si="14"/>
        <v>2</v>
      </c>
      <c r="L940" s="160" t="s">
        <v>101</v>
      </c>
      <c r="M940" s="211">
        <f>VLOOKUP(J940,'Depr Rates'!A:G,7,FALSE)</f>
        <v>3.1399999999999997E-2</v>
      </c>
    </row>
    <row r="941" spans="1:13" x14ac:dyDescent="0.25">
      <c r="A941" s="212" t="s">
        <v>102</v>
      </c>
      <c r="B941" s="213">
        <v>10100501</v>
      </c>
      <c r="C941" s="212">
        <v>108</v>
      </c>
      <c r="D941" s="214">
        <v>43525</v>
      </c>
      <c r="E941" s="160" t="s">
        <v>383</v>
      </c>
      <c r="F941" s="160">
        <v>108106178</v>
      </c>
      <c r="G941" s="160">
        <v>0</v>
      </c>
      <c r="H941" s="214">
        <v>43524</v>
      </c>
      <c r="I941" s="160" t="s">
        <v>384</v>
      </c>
      <c r="J941" s="160" t="s">
        <v>9132</v>
      </c>
      <c r="K941" s="160">
        <f t="shared" si="14"/>
        <v>2</v>
      </c>
      <c r="L941" s="160" t="s">
        <v>101</v>
      </c>
      <c r="M941" s="211">
        <f>VLOOKUP(J941,'Depr Rates'!A:G,7,FALSE)</f>
        <v>3.7400000000000003E-2</v>
      </c>
    </row>
    <row r="942" spans="1:13" x14ac:dyDescent="0.25">
      <c r="A942" s="212" t="s">
        <v>102</v>
      </c>
      <c r="B942" s="213">
        <v>10100501</v>
      </c>
      <c r="C942" s="212">
        <v>108</v>
      </c>
      <c r="D942" s="214">
        <v>43525</v>
      </c>
      <c r="E942" s="160" t="s">
        <v>383</v>
      </c>
      <c r="F942" s="160">
        <v>108106178</v>
      </c>
      <c r="G942" s="160">
        <v>0</v>
      </c>
      <c r="H942" s="214">
        <v>43524</v>
      </c>
      <c r="I942" s="160" t="s">
        <v>384</v>
      </c>
      <c r="J942" s="160" t="s">
        <v>9132</v>
      </c>
      <c r="K942" s="160">
        <f t="shared" si="14"/>
        <v>2</v>
      </c>
      <c r="L942" s="160" t="s">
        <v>101</v>
      </c>
      <c r="M942" s="211">
        <f>VLOOKUP(J942,'Depr Rates'!A:G,7,FALSE)</f>
        <v>3.7400000000000003E-2</v>
      </c>
    </row>
    <row r="943" spans="1:13" x14ac:dyDescent="0.25">
      <c r="A943" s="212" t="s">
        <v>102</v>
      </c>
      <c r="B943" s="213">
        <v>10100501</v>
      </c>
      <c r="C943" s="212">
        <v>108</v>
      </c>
      <c r="D943" s="214">
        <v>43525</v>
      </c>
      <c r="E943" s="160" t="s">
        <v>383</v>
      </c>
      <c r="F943" s="160">
        <v>108106178</v>
      </c>
      <c r="G943" s="160">
        <v>0</v>
      </c>
      <c r="H943" s="214">
        <v>43524</v>
      </c>
      <c r="I943" s="160" t="s">
        <v>384</v>
      </c>
      <c r="J943" s="160" t="s">
        <v>376</v>
      </c>
      <c r="K943" s="160">
        <f t="shared" si="14"/>
        <v>2</v>
      </c>
      <c r="L943" s="160" t="s">
        <v>101</v>
      </c>
      <c r="M943" s="211">
        <f>VLOOKUP(J943,'Depr Rates'!A:G,7,FALSE)</f>
        <v>3.9300000000000002E-2</v>
      </c>
    </row>
    <row r="944" spans="1:13" x14ac:dyDescent="0.25">
      <c r="A944" s="212" t="s">
        <v>102</v>
      </c>
      <c r="B944" s="213">
        <v>10100501</v>
      </c>
      <c r="C944" s="212">
        <v>108</v>
      </c>
      <c r="D944" s="214">
        <v>43525</v>
      </c>
      <c r="E944" s="160" t="s">
        <v>383</v>
      </c>
      <c r="F944" s="160">
        <v>108106178</v>
      </c>
      <c r="G944" s="160">
        <v>0</v>
      </c>
      <c r="H944" s="214">
        <v>43524</v>
      </c>
      <c r="I944" s="160" t="s">
        <v>384</v>
      </c>
      <c r="J944" s="160" t="s">
        <v>9054</v>
      </c>
      <c r="K944" s="160">
        <f t="shared" si="14"/>
        <v>2</v>
      </c>
      <c r="L944" s="160" t="s">
        <v>101</v>
      </c>
      <c r="M944" s="211">
        <f>VLOOKUP(J944,'Depr Rates'!A:G,7,FALSE)</f>
        <v>3.1399999999999997E-2</v>
      </c>
    </row>
    <row r="945" spans="1:13" x14ac:dyDescent="0.25">
      <c r="A945" s="212" t="s">
        <v>102</v>
      </c>
      <c r="B945" s="213">
        <v>10100501</v>
      </c>
      <c r="C945" s="212">
        <v>108</v>
      </c>
      <c r="D945" s="214">
        <v>43525</v>
      </c>
      <c r="E945" s="160" t="s">
        <v>383</v>
      </c>
      <c r="F945" s="160">
        <v>108106178</v>
      </c>
      <c r="G945" s="160">
        <v>0</v>
      </c>
      <c r="H945" s="214">
        <v>43524</v>
      </c>
      <c r="I945" s="160" t="s">
        <v>384</v>
      </c>
      <c r="J945" s="160" t="s">
        <v>9132</v>
      </c>
      <c r="K945" s="160">
        <f t="shared" si="14"/>
        <v>2</v>
      </c>
      <c r="L945" s="160" t="s">
        <v>101</v>
      </c>
      <c r="M945" s="211">
        <f>VLOOKUP(J945,'Depr Rates'!A:G,7,FALSE)</f>
        <v>3.7400000000000003E-2</v>
      </c>
    </row>
    <row r="946" spans="1:13" x14ac:dyDescent="0.25">
      <c r="A946" s="212" t="s">
        <v>102</v>
      </c>
      <c r="B946" s="213">
        <v>10100501</v>
      </c>
      <c r="C946" s="212">
        <v>108</v>
      </c>
      <c r="D946" s="214">
        <v>43525</v>
      </c>
      <c r="E946" s="160" t="s">
        <v>383</v>
      </c>
      <c r="F946" s="160">
        <v>108106178</v>
      </c>
      <c r="G946" s="160">
        <v>0</v>
      </c>
      <c r="H946" s="214">
        <v>43524</v>
      </c>
      <c r="I946" s="160" t="s">
        <v>384</v>
      </c>
      <c r="J946" s="160" t="s">
        <v>9132</v>
      </c>
      <c r="K946" s="160">
        <f t="shared" si="14"/>
        <v>2</v>
      </c>
      <c r="L946" s="160" t="s">
        <v>101</v>
      </c>
      <c r="M946" s="211">
        <f>VLOOKUP(J946,'Depr Rates'!A:G,7,FALSE)</f>
        <v>3.7400000000000003E-2</v>
      </c>
    </row>
    <row r="947" spans="1:13" x14ac:dyDescent="0.25">
      <c r="A947" s="212" t="s">
        <v>102</v>
      </c>
      <c r="B947" s="213">
        <v>10100501</v>
      </c>
      <c r="C947" s="212">
        <v>108</v>
      </c>
      <c r="D947" s="214">
        <v>43525</v>
      </c>
      <c r="E947" s="160" t="s">
        <v>383</v>
      </c>
      <c r="F947" s="160">
        <v>108106178</v>
      </c>
      <c r="G947" s="160">
        <v>0</v>
      </c>
      <c r="H947" s="214">
        <v>43524</v>
      </c>
      <c r="I947" s="160" t="s">
        <v>384</v>
      </c>
      <c r="J947" s="160" t="s">
        <v>376</v>
      </c>
      <c r="K947" s="160">
        <f t="shared" si="14"/>
        <v>2</v>
      </c>
      <c r="L947" s="160" t="s">
        <v>101</v>
      </c>
      <c r="M947" s="211">
        <f>VLOOKUP(J947,'Depr Rates'!A:G,7,FALSE)</f>
        <v>3.9300000000000002E-2</v>
      </c>
    </row>
    <row r="948" spans="1:13" x14ac:dyDescent="0.25">
      <c r="A948" s="212" t="s">
        <v>102</v>
      </c>
      <c r="B948" s="213">
        <v>10100501</v>
      </c>
      <c r="C948" s="212">
        <v>108</v>
      </c>
      <c r="D948" s="214">
        <v>43497</v>
      </c>
      <c r="E948" s="160" t="s">
        <v>381</v>
      </c>
      <c r="F948" s="160">
        <v>108106866</v>
      </c>
      <c r="G948" s="160">
        <v>-309.45</v>
      </c>
      <c r="H948" s="214">
        <v>43510</v>
      </c>
      <c r="I948" s="160" t="s">
        <v>521</v>
      </c>
      <c r="J948" s="160" t="s">
        <v>9054</v>
      </c>
      <c r="K948" s="160">
        <f t="shared" si="14"/>
        <v>2</v>
      </c>
      <c r="L948" s="160" t="s">
        <v>101</v>
      </c>
      <c r="M948" s="211">
        <f>VLOOKUP(J948,'Depr Rates'!A:G,7,FALSE)</f>
        <v>3.1399999999999997E-2</v>
      </c>
    </row>
    <row r="949" spans="1:13" x14ac:dyDescent="0.25">
      <c r="A949" s="212" t="s">
        <v>102</v>
      </c>
      <c r="B949" s="213">
        <v>10100501</v>
      </c>
      <c r="C949" s="212">
        <v>108</v>
      </c>
      <c r="D949" s="214">
        <v>43497</v>
      </c>
      <c r="E949" s="160" t="s">
        <v>383</v>
      </c>
      <c r="F949" s="160">
        <v>108106866</v>
      </c>
      <c r="G949" s="160">
        <v>0</v>
      </c>
      <c r="H949" s="214">
        <v>43510</v>
      </c>
      <c r="I949" s="160" t="s">
        <v>521</v>
      </c>
      <c r="J949" s="160" t="s">
        <v>9054</v>
      </c>
      <c r="K949" s="160">
        <f t="shared" si="14"/>
        <v>2</v>
      </c>
      <c r="L949" s="160" t="s">
        <v>101</v>
      </c>
      <c r="M949" s="211">
        <f>VLOOKUP(J949,'Depr Rates'!A:G,7,FALSE)</f>
        <v>3.1399999999999997E-2</v>
      </c>
    </row>
    <row r="950" spans="1:13" x14ac:dyDescent="0.25">
      <c r="A950" s="212" t="s">
        <v>102</v>
      </c>
      <c r="B950" s="213">
        <v>10100501</v>
      </c>
      <c r="C950" s="212">
        <v>108</v>
      </c>
      <c r="D950" s="214">
        <v>43497</v>
      </c>
      <c r="E950" s="160" t="s">
        <v>381</v>
      </c>
      <c r="F950" s="160">
        <v>108106866</v>
      </c>
      <c r="G950" s="160">
        <v>-212.4</v>
      </c>
      <c r="H950" s="214">
        <v>43510</v>
      </c>
      <c r="I950" s="160" t="s">
        <v>521</v>
      </c>
      <c r="J950" s="160" t="s">
        <v>377</v>
      </c>
      <c r="K950" s="160">
        <f t="shared" si="14"/>
        <v>2</v>
      </c>
      <c r="L950" s="160" t="s">
        <v>101</v>
      </c>
      <c r="M950" s="211">
        <f>VLOOKUP(J950,'Depr Rates'!A:G,7,FALSE)</f>
        <v>1.77E-2</v>
      </c>
    </row>
    <row r="951" spans="1:13" x14ac:dyDescent="0.25">
      <c r="A951" s="212" t="s">
        <v>102</v>
      </c>
      <c r="B951" s="213">
        <v>10100501</v>
      </c>
      <c r="C951" s="212">
        <v>108</v>
      </c>
      <c r="D951" s="214">
        <v>43497</v>
      </c>
      <c r="E951" s="160" t="s">
        <v>383</v>
      </c>
      <c r="F951" s="160">
        <v>108106866</v>
      </c>
      <c r="G951" s="160">
        <v>0</v>
      </c>
      <c r="H951" s="214">
        <v>43510</v>
      </c>
      <c r="I951" s="160" t="s">
        <v>521</v>
      </c>
      <c r="J951" s="160" t="s">
        <v>377</v>
      </c>
      <c r="K951" s="160">
        <f t="shared" si="14"/>
        <v>2</v>
      </c>
      <c r="L951" s="160" t="s">
        <v>101</v>
      </c>
      <c r="M951" s="211">
        <f>VLOOKUP(J951,'Depr Rates'!A:G,7,FALSE)</f>
        <v>1.77E-2</v>
      </c>
    </row>
    <row r="952" spans="1:13" x14ac:dyDescent="0.25">
      <c r="A952" s="212" t="s">
        <v>102</v>
      </c>
      <c r="B952" s="213">
        <v>10100501</v>
      </c>
      <c r="C952" s="212">
        <v>108</v>
      </c>
      <c r="D952" s="214">
        <v>43497</v>
      </c>
      <c r="E952" s="160" t="s">
        <v>383</v>
      </c>
      <c r="F952" s="160">
        <v>108106866</v>
      </c>
      <c r="G952" s="160">
        <v>0</v>
      </c>
      <c r="H952" s="214">
        <v>43510</v>
      </c>
      <c r="I952" s="160" t="s">
        <v>384</v>
      </c>
      <c r="J952" s="160" t="s">
        <v>9054</v>
      </c>
      <c r="K952" s="160">
        <f t="shared" si="14"/>
        <v>2</v>
      </c>
      <c r="L952" s="160" t="s">
        <v>101</v>
      </c>
      <c r="M952" s="211">
        <f>VLOOKUP(J952,'Depr Rates'!A:G,7,FALSE)</f>
        <v>3.1399999999999997E-2</v>
      </c>
    </row>
    <row r="953" spans="1:13" x14ac:dyDescent="0.25">
      <c r="A953" s="212" t="s">
        <v>102</v>
      </c>
      <c r="B953" s="213">
        <v>10100501</v>
      </c>
      <c r="C953" s="212">
        <v>108</v>
      </c>
      <c r="D953" s="214">
        <v>43497</v>
      </c>
      <c r="E953" s="160" t="s">
        <v>383</v>
      </c>
      <c r="F953" s="160">
        <v>108106866</v>
      </c>
      <c r="G953" s="160">
        <v>0</v>
      </c>
      <c r="H953" s="214">
        <v>43510</v>
      </c>
      <c r="I953" s="160" t="s">
        <v>384</v>
      </c>
      <c r="J953" s="160" t="s">
        <v>377</v>
      </c>
      <c r="K953" s="160">
        <f t="shared" si="14"/>
        <v>2</v>
      </c>
      <c r="L953" s="160" t="s">
        <v>101</v>
      </c>
      <c r="M953" s="211">
        <f>VLOOKUP(J953,'Depr Rates'!A:G,7,FALSE)</f>
        <v>1.77E-2</v>
      </c>
    </row>
    <row r="954" spans="1:13" x14ac:dyDescent="0.25">
      <c r="A954" s="212" t="s">
        <v>102</v>
      </c>
      <c r="B954" s="213">
        <v>10100501</v>
      </c>
      <c r="C954" s="212">
        <v>108</v>
      </c>
      <c r="D954" s="214">
        <v>43525</v>
      </c>
      <c r="E954" s="160" t="s">
        <v>383</v>
      </c>
      <c r="F954" s="160">
        <v>108106866</v>
      </c>
      <c r="G954" s="160">
        <v>0</v>
      </c>
      <c r="H954" s="214">
        <v>43510</v>
      </c>
      <c r="I954" s="160" t="s">
        <v>384</v>
      </c>
      <c r="J954" s="160" t="s">
        <v>9054</v>
      </c>
      <c r="K954" s="160">
        <f t="shared" si="14"/>
        <v>2</v>
      </c>
      <c r="L954" s="160" t="s">
        <v>101</v>
      </c>
      <c r="M954" s="211">
        <f>VLOOKUP(J954,'Depr Rates'!A:G,7,FALSE)</f>
        <v>3.1399999999999997E-2</v>
      </c>
    </row>
    <row r="955" spans="1:13" x14ac:dyDescent="0.25">
      <c r="A955" s="212" t="s">
        <v>102</v>
      </c>
      <c r="B955" s="213">
        <v>10100501</v>
      </c>
      <c r="C955" s="212">
        <v>108</v>
      </c>
      <c r="D955" s="214">
        <v>43525</v>
      </c>
      <c r="E955" s="160" t="s">
        <v>383</v>
      </c>
      <c r="F955" s="160">
        <v>108106866</v>
      </c>
      <c r="G955" s="160">
        <v>0</v>
      </c>
      <c r="H955" s="214">
        <v>43510</v>
      </c>
      <c r="I955" s="160" t="s">
        <v>384</v>
      </c>
      <c r="J955" s="160" t="s">
        <v>377</v>
      </c>
      <c r="K955" s="160">
        <f t="shared" si="14"/>
        <v>2</v>
      </c>
      <c r="L955" s="160" t="s">
        <v>101</v>
      </c>
      <c r="M955" s="211">
        <f>VLOOKUP(J955,'Depr Rates'!A:G,7,FALSE)</f>
        <v>1.77E-2</v>
      </c>
    </row>
    <row r="956" spans="1:13" x14ac:dyDescent="0.25">
      <c r="A956" s="212" t="s">
        <v>102</v>
      </c>
      <c r="B956" s="213">
        <v>10100501</v>
      </c>
      <c r="C956" s="212">
        <v>108</v>
      </c>
      <c r="D956" s="214">
        <v>43525</v>
      </c>
      <c r="E956" s="160" t="s">
        <v>383</v>
      </c>
      <c r="F956" s="160">
        <v>108106866</v>
      </c>
      <c r="G956" s="160">
        <v>0</v>
      </c>
      <c r="H956" s="214">
        <v>43510</v>
      </c>
      <c r="I956" s="160" t="s">
        <v>384</v>
      </c>
      <c r="J956" s="160" t="s">
        <v>9054</v>
      </c>
      <c r="K956" s="160">
        <f t="shared" si="14"/>
        <v>2</v>
      </c>
      <c r="L956" s="160" t="s">
        <v>101</v>
      </c>
      <c r="M956" s="211">
        <f>VLOOKUP(J956,'Depr Rates'!A:G,7,FALSE)</f>
        <v>3.1399999999999997E-2</v>
      </c>
    </row>
    <row r="957" spans="1:13" x14ac:dyDescent="0.25">
      <c r="A957" s="212" t="s">
        <v>102</v>
      </c>
      <c r="B957" s="213">
        <v>10100501</v>
      </c>
      <c r="C957" s="212">
        <v>108</v>
      </c>
      <c r="D957" s="214">
        <v>43525</v>
      </c>
      <c r="E957" s="160" t="s">
        <v>383</v>
      </c>
      <c r="F957" s="160">
        <v>108106866</v>
      </c>
      <c r="G957" s="160">
        <v>0</v>
      </c>
      <c r="H957" s="214">
        <v>43510</v>
      </c>
      <c r="I957" s="160" t="s">
        <v>384</v>
      </c>
      <c r="J957" s="160" t="s">
        <v>377</v>
      </c>
      <c r="K957" s="160">
        <f t="shared" si="14"/>
        <v>2</v>
      </c>
      <c r="L957" s="160" t="s">
        <v>101</v>
      </c>
      <c r="M957" s="211">
        <f>VLOOKUP(J957,'Depr Rates'!A:G,7,FALSE)</f>
        <v>1.77E-2</v>
      </c>
    </row>
    <row r="958" spans="1:13" x14ac:dyDescent="0.25">
      <c r="A958" s="212" t="s">
        <v>102</v>
      </c>
      <c r="B958" s="213">
        <v>10100501</v>
      </c>
      <c r="C958" s="212">
        <v>108</v>
      </c>
      <c r="D958" s="214">
        <v>43497</v>
      </c>
      <c r="E958" s="160" t="s">
        <v>381</v>
      </c>
      <c r="F958" s="160">
        <v>108106888</v>
      </c>
      <c r="G958" s="160">
        <v>-778.8</v>
      </c>
      <c r="H958" s="214">
        <v>43509</v>
      </c>
      <c r="I958" s="160" t="s">
        <v>522</v>
      </c>
      <c r="J958" s="160" t="s">
        <v>377</v>
      </c>
      <c r="K958" s="160">
        <f t="shared" si="14"/>
        <v>2</v>
      </c>
      <c r="L958" s="160" t="s">
        <v>101</v>
      </c>
      <c r="M958" s="211">
        <f>VLOOKUP(J958,'Depr Rates'!A:G,7,FALSE)</f>
        <v>1.77E-2</v>
      </c>
    </row>
    <row r="959" spans="1:13" x14ac:dyDescent="0.25">
      <c r="A959" s="212" t="s">
        <v>102</v>
      </c>
      <c r="B959" s="213">
        <v>10100501</v>
      </c>
      <c r="C959" s="212">
        <v>108</v>
      </c>
      <c r="D959" s="214">
        <v>43497</v>
      </c>
      <c r="E959" s="160" t="s">
        <v>383</v>
      </c>
      <c r="F959" s="160">
        <v>108106888</v>
      </c>
      <c r="G959" s="160">
        <v>0</v>
      </c>
      <c r="H959" s="214">
        <v>43509</v>
      </c>
      <c r="I959" s="160" t="s">
        <v>522</v>
      </c>
      <c r="J959" s="160" t="s">
        <v>377</v>
      </c>
      <c r="K959" s="160">
        <f t="shared" si="14"/>
        <v>2</v>
      </c>
      <c r="L959" s="160" t="s">
        <v>101</v>
      </c>
      <c r="M959" s="211">
        <f>VLOOKUP(J959,'Depr Rates'!A:G,7,FALSE)</f>
        <v>1.77E-2</v>
      </c>
    </row>
    <row r="960" spans="1:13" x14ac:dyDescent="0.25">
      <c r="A960" s="212" t="s">
        <v>102</v>
      </c>
      <c r="B960" s="213">
        <v>10100501</v>
      </c>
      <c r="C960" s="212">
        <v>108</v>
      </c>
      <c r="D960" s="214">
        <v>43497</v>
      </c>
      <c r="E960" s="160" t="s">
        <v>381</v>
      </c>
      <c r="F960" s="160">
        <v>108106888</v>
      </c>
      <c r="G960" s="215">
        <v>-1086.8</v>
      </c>
      <c r="H960" s="214">
        <v>43509</v>
      </c>
      <c r="I960" s="160" t="s">
        <v>522</v>
      </c>
      <c r="J960" s="160" t="s">
        <v>376</v>
      </c>
      <c r="K960" s="160">
        <f t="shared" si="14"/>
        <v>2</v>
      </c>
      <c r="L960" s="160" t="s">
        <v>101</v>
      </c>
      <c r="M960" s="211">
        <f>VLOOKUP(J960,'Depr Rates'!A:G,7,FALSE)</f>
        <v>3.9300000000000002E-2</v>
      </c>
    </row>
    <row r="961" spans="1:13" x14ac:dyDescent="0.25">
      <c r="A961" s="212" t="s">
        <v>102</v>
      </c>
      <c r="B961" s="213">
        <v>10100501</v>
      </c>
      <c r="C961" s="212">
        <v>108</v>
      </c>
      <c r="D961" s="214">
        <v>43497</v>
      </c>
      <c r="E961" s="160" t="s">
        <v>383</v>
      </c>
      <c r="F961" s="160">
        <v>108106888</v>
      </c>
      <c r="G961" s="160">
        <v>0</v>
      </c>
      <c r="H961" s="214">
        <v>43509</v>
      </c>
      <c r="I961" s="160" t="s">
        <v>522</v>
      </c>
      <c r="J961" s="160" t="s">
        <v>376</v>
      </c>
      <c r="K961" s="160">
        <f t="shared" si="14"/>
        <v>2</v>
      </c>
      <c r="L961" s="160" t="s">
        <v>101</v>
      </c>
      <c r="M961" s="211">
        <f>VLOOKUP(J961,'Depr Rates'!A:G,7,FALSE)</f>
        <v>3.9300000000000002E-2</v>
      </c>
    </row>
    <row r="962" spans="1:13" x14ac:dyDescent="0.25">
      <c r="A962" s="212" t="s">
        <v>102</v>
      </c>
      <c r="B962" s="213">
        <v>10100501</v>
      </c>
      <c r="C962" s="212">
        <v>108</v>
      </c>
      <c r="D962" s="214">
        <v>43497</v>
      </c>
      <c r="E962" s="160" t="s">
        <v>383</v>
      </c>
      <c r="F962" s="160">
        <v>108106888</v>
      </c>
      <c r="G962" s="160">
        <v>0</v>
      </c>
      <c r="H962" s="214">
        <v>43509</v>
      </c>
      <c r="I962" s="160" t="s">
        <v>384</v>
      </c>
      <c r="J962" s="160" t="s">
        <v>377</v>
      </c>
      <c r="K962" s="160">
        <f t="shared" ref="K962:K1025" si="15">MONTH(H962)</f>
        <v>2</v>
      </c>
      <c r="L962" s="160" t="s">
        <v>101</v>
      </c>
      <c r="M962" s="211">
        <f>VLOOKUP(J962,'Depr Rates'!A:G,7,FALSE)</f>
        <v>1.77E-2</v>
      </c>
    </row>
    <row r="963" spans="1:13" x14ac:dyDescent="0.25">
      <c r="A963" s="212" t="s">
        <v>102</v>
      </c>
      <c r="B963" s="213">
        <v>10100501</v>
      </c>
      <c r="C963" s="212">
        <v>108</v>
      </c>
      <c r="D963" s="214">
        <v>43497</v>
      </c>
      <c r="E963" s="160" t="s">
        <v>383</v>
      </c>
      <c r="F963" s="160">
        <v>108106888</v>
      </c>
      <c r="G963" s="160">
        <v>0</v>
      </c>
      <c r="H963" s="214">
        <v>43509</v>
      </c>
      <c r="I963" s="160" t="s">
        <v>384</v>
      </c>
      <c r="J963" s="160" t="s">
        <v>376</v>
      </c>
      <c r="K963" s="160">
        <f t="shared" si="15"/>
        <v>2</v>
      </c>
      <c r="L963" s="160" t="s">
        <v>101</v>
      </c>
      <c r="M963" s="211">
        <f>VLOOKUP(J963,'Depr Rates'!A:G,7,FALSE)</f>
        <v>3.9300000000000002E-2</v>
      </c>
    </row>
    <row r="964" spans="1:13" x14ac:dyDescent="0.25">
      <c r="A964" s="212" t="s">
        <v>102</v>
      </c>
      <c r="B964" s="213">
        <v>10100501</v>
      </c>
      <c r="C964" s="212">
        <v>108</v>
      </c>
      <c r="D964" s="214">
        <v>43525</v>
      </c>
      <c r="E964" s="160" t="s">
        <v>383</v>
      </c>
      <c r="F964" s="160">
        <v>108106888</v>
      </c>
      <c r="G964" s="160">
        <v>0</v>
      </c>
      <c r="H964" s="214">
        <v>43509</v>
      </c>
      <c r="I964" s="160" t="s">
        <v>384</v>
      </c>
      <c r="J964" s="160" t="s">
        <v>377</v>
      </c>
      <c r="K964" s="160">
        <f t="shared" si="15"/>
        <v>2</v>
      </c>
      <c r="L964" s="160" t="s">
        <v>101</v>
      </c>
      <c r="M964" s="211">
        <f>VLOOKUP(J964,'Depr Rates'!A:G,7,FALSE)</f>
        <v>1.77E-2</v>
      </c>
    </row>
    <row r="965" spans="1:13" x14ac:dyDescent="0.25">
      <c r="A965" s="212" t="s">
        <v>102</v>
      </c>
      <c r="B965" s="213">
        <v>10100501</v>
      </c>
      <c r="C965" s="212">
        <v>108</v>
      </c>
      <c r="D965" s="214">
        <v>43525</v>
      </c>
      <c r="E965" s="160" t="s">
        <v>383</v>
      </c>
      <c r="F965" s="160">
        <v>108106888</v>
      </c>
      <c r="G965" s="160">
        <v>0</v>
      </c>
      <c r="H965" s="214">
        <v>43509</v>
      </c>
      <c r="I965" s="160" t="s">
        <v>384</v>
      </c>
      <c r="J965" s="160" t="s">
        <v>376</v>
      </c>
      <c r="K965" s="160">
        <f t="shared" si="15"/>
        <v>2</v>
      </c>
      <c r="L965" s="160" t="s">
        <v>101</v>
      </c>
      <c r="M965" s="211">
        <f>VLOOKUP(J965,'Depr Rates'!A:G,7,FALSE)</f>
        <v>3.9300000000000002E-2</v>
      </c>
    </row>
    <row r="966" spans="1:13" x14ac:dyDescent="0.25">
      <c r="A966" s="212" t="s">
        <v>102</v>
      </c>
      <c r="B966" s="213">
        <v>10100501</v>
      </c>
      <c r="C966" s="212">
        <v>108</v>
      </c>
      <c r="D966" s="214">
        <v>43525</v>
      </c>
      <c r="E966" s="160" t="s">
        <v>383</v>
      </c>
      <c r="F966" s="160">
        <v>108106888</v>
      </c>
      <c r="G966" s="160">
        <v>0</v>
      </c>
      <c r="H966" s="214">
        <v>43509</v>
      </c>
      <c r="I966" s="160" t="s">
        <v>384</v>
      </c>
      <c r="J966" s="160" t="s">
        <v>377</v>
      </c>
      <c r="K966" s="160">
        <f t="shared" si="15"/>
        <v>2</v>
      </c>
      <c r="L966" s="160" t="s">
        <v>101</v>
      </c>
      <c r="M966" s="211">
        <f>VLOOKUP(J966,'Depr Rates'!A:G,7,FALSE)</f>
        <v>1.77E-2</v>
      </c>
    </row>
    <row r="967" spans="1:13" x14ac:dyDescent="0.25">
      <c r="A967" s="212" t="s">
        <v>102</v>
      </c>
      <c r="B967" s="213">
        <v>10100501</v>
      </c>
      <c r="C967" s="212">
        <v>108</v>
      </c>
      <c r="D967" s="214">
        <v>43525</v>
      </c>
      <c r="E967" s="160" t="s">
        <v>383</v>
      </c>
      <c r="F967" s="160">
        <v>108106888</v>
      </c>
      <c r="G967" s="160">
        <v>0</v>
      </c>
      <c r="H967" s="214">
        <v>43509</v>
      </c>
      <c r="I967" s="160" t="s">
        <v>384</v>
      </c>
      <c r="J967" s="160" t="s">
        <v>376</v>
      </c>
      <c r="K967" s="160">
        <f t="shared" si="15"/>
        <v>2</v>
      </c>
      <c r="L967" s="160" t="s">
        <v>101</v>
      </c>
      <c r="M967" s="211">
        <f>VLOOKUP(J967,'Depr Rates'!A:G,7,FALSE)</f>
        <v>3.9300000000000002E-2</v>
      </c>
    </row>
    <row r="968" spans="1:13" x14ac:dyDescent="0.25">
      <c r="A968" s="212" t="s">
        <v>102</v>
      </c>
      <c r="B968" s="213">
        <v>10100501</v>
      </c>
      <c r="C968" s="212">
        <v>108</v>
      </c>
      <c r="D968" s="214">
        <v>43497</v>
      </c>
      <c r="E968" s="160" t="s">
        <v>381</v>
      </c>
      <c r="F968" s="160">
        <v>108106983</v>
      </c>
      <c r="G968" s="215">
        <v>-3893.26</v>
      </c>
      <c r="H968" s="214">
        <v>43511</v>
      </c>
      <c r="I968" s="160" t="s">
        <v>517</v>
      </c>
      <c r="J968" s="160" t="s">
        <v>9054</v>
      </c>
      <c r="K968" s="160">
        <f t="shared" si="15"/>
        <v>2</v>
      </c>
      <c r="L968" s="160" t="s">
        <v>101</v>
      </c>
      <c r="M968" s="211">
        <f>VLOOKUP(J968,'Depr Rates'!A:G,7,FALSE)</f>
        <v>3.1399999999999997E-2</v>
      </c>
    </row>
    <row r="969" spans="1:13" x14ac:dyDescent="0.25">
      <c r="A969" s="212" t="s">
        <v>102</v>
      </c>
      <c r="B969" s="213">
        <v>10100501</v>
      </c>
      <c r="C969" s="212">
        <v>108</v>
      </c>
      <c r="D969" s="214">
        <v>43497</v>
      </c>
      <c r="E969" s="160" t="s">
        <v>383</v>
      </c>
      <c r="F969" s="160">
        <v>108106983</v>
      </c>
      <c r="G969" s="160">
        <v>0</v>
      </c>
      <c r="H969" s="214">
        <v>43511</v>
      </c>
      <c r="I969" s="160" t="s">
        <v>517</v>
      </c>
      <c r="J969" s="160" t="s">
        <v>9054</v>
      </c>
      <c r="K969" s="160">
        <f t="shared" si="15"/>
        <v>2</v>
      </c>
      <c r="L969" s="160" t="s">
        <v>101</v>
      </c>
      <c r="M969" s="211">
        <f>VLOOKUP(J969,'Depr Rates'!A:G,7,FALSE)</f>
        <v>3.1399999999999997E-2</v>
      </c>
    </row>
    <row r="970" spans="1:13" x14ac:dyDescent="0.25">
      <c r="A970" s="212" t="s">
        <v>102</v>
      </c>
      <c r="B970" s="213">
        <v>10100501</v>
      </c>
      <c r="C970" s="212">
        <v>108</v>
      </c>
      <c r="D970" s="214">
        <v>43497</v>
      </c>
      <c r="E970" s="160" t="s">
        <v>381</v>
      </c>
      <c r="F970" s="160">
        <v>108106983</v>
      </c>
      <c r="G970" s="215">
        <v>-2786.62</v>
      </c>
      <c r="H970" s="214">
        <v>43511</v>
      </c>
      <c r="I970" s="160" t="s">
        <v>517</v>
      </c>
      <c r="J970" s="160" t="s">
        <v>9054</v>
      </c>
      <c r="K970" s="160">
        <f t="shared" si="15"/>
        <v>2</v>
      </c>
      <c r="L970" s="160" t="s">
        <v>101</v>
      </c>
      <c r="M970" s="211">
        <f>VLOOKUP(J970,'Depr Rates'!A:G,7,FALSE)</f>
        <v>3.1399999999999997E-2</v>
      </c>
    </row>
    <row r="971" spans="1:13" x14ac:dyDescent="0.25">
      <c r="A971" s="212" t="s">
        <v>102</v>
      </c>
      <c r="B971" s="213">
        <v>10100501</v>
      </c>
      <c r="C971" s="212">
        <v>108</v>
      </c>
      <c r="D971" s="214">
        <v>43497</v>
      </c>
      <c r="E971" s="160" t="s">
        <v>383</v>
      </c>
      <c r="F971" s="160">
        <v>108106983</v>
      </c>
      <c r="G971" s="160">
        <v>0</v>
      </c>
      <c r="H971" s="214">
        <v>43511</v>
      </c>
      <c r="I971" s="160" t="s">
        <v>517</v>
      </c>
      <c r="J971" s="160" t="s">
        <v>9054</v>
      </c>
      <c r="K971" s="160">
        <f t="shared" si="15"/>
        <v>2</v>
      </c>
      <c r="L971" s="160" t="s">
        <v>101</v>
      </c>
      <c r="M971" s="211">
        <f>VLOOKUP(J971,'Depr Rates'!A:G,7,FALSE)</f>
        <v>3.1399999999999997E-2</v>
      </c>
    </row>
    <row r="972" spans="1:13" x14ac:dyDescent="0.25">
      <c r="A972" s="212" t="s">
        <v>102</v>
      </c>
      <c r="B972" s="213">
        <v>10100501</v>
      </c>
      <c r="C972" s="212">
        <v>108</v>
      </c>
      <c r="D972" s="214">
        <v>43497</v>
      </c>
      <c r="E972" s="160" t="s">
        <v>381</v>
      </c>
      <c r="F972" s="160">
        <v>108106983</v>
      </c>
      <c r="G972" s="215">
        <v>-1315.37</v>
      </c>
      <c r="H972" s="214">
        <v>43511</v>
      </c>
      <c r="I972" s="160" t="s">
        <v>517</v>
      </c>
      <c r="J972" s="160" t="s">
        <v>9132</v>
      </c>
      <c r="K972" s="160">
        <f t="shared" si="15"/>
        <v>2</v>
      </c>
      <c r="L972" s="160" t="s">
        <v>101</v>
      </c>
      <c r="M972" s="211">
        <f>VLOOKUP(J972,'Depr Rates'!A:G,7,FALSE)</f>
        <v>3.7400000000000003E-2</v>
      </c>
    </row>
    <row r="973" spans="1:13" x14ac:dyDescent="0.25">
      <c r="A973" s="212" t="s">
        <v>102</v>
      </c>
      <c r="B973" s="213">
        <v>10100501</v>
      </c>
      <c r="C973" s="212">
        <v>108</v>
      </c>
      <c r="D973" s="214">
        <v>43497</v>
      </c>
      <c r="E973" s="160" t="s">
        <v>381</v>
      </c>
      <c r="F973" s="160">
        <v>108106983</v>
      </c>
      <c r="G973" s="160">
        <v>-379.5</v>
      </c>
      <c r="H973" s="214">
        <v>43511</v>
      </c>
      <c r="I973" s="160" t="s">
        <v>517</v>
      </c>
      <c r="J973" s="160" t="s">
        <v>9132</v>
      </c>
      <c r="K973" s="160">
        <f t="shared" si="15"/>
        <v>2</v>
      </c>
      <c r="L973" s="160" t="s">
        <v>101</v>
      </c>
      <c r="M973" s="211">
        <f>VLOOKUP(J973,'Depr Rates'!A:G,7,FALSE)</f>
        <v>3.7400000000000003E-2</v>
      </c>
    </row>
    <row r="974" spans="1:13" x14ac:dyDescent="0.25">
      <c r="A974" s="212" t="s">
        <v>102</v>
      </c>
      <c r="B974" s="213">
        <v>10100501</v>
      </c>
      <c r="C974" s="212">
        <v>108</v>
      </c>
      <c r="D974" s="214">
        <v>43497</v>
      </c>
      <c r="E974" s="160" t="s">
        <v>381</v>
      </c>
      <c r="F974" s="160">
        <v>108106983</v>
      </c>
      <c r="G974" s="160">
        <v>-521.17999999999995</v>
      </c>
      <c r="H974" s="214">
        <v>43511</v>
      </c>
      <c r="I974" s="160" t="s">
        <v>517</v>
      </c>
      <c r="J974" s="160" t="s">
        <v>9132</v>
      </c>
      <c r="K974" s="160">
        <f t="shared" si="15"/>
        <v>2</v>
      </c>
      <c r="L974" s="160" t="s">
        <v>101</v>
      </c>
      <c r="M974" s="211">
        <f>VLOOKUP(J974,'Depr Rates'!A:G,7,FALSE)</f>
        <v>3.7400000000000003E-2</v>
      </c>
    </row>
    <row r="975" spans="1:13" x14ac:dyDescent="0.25">
      <c r="A975" s="212" t="s">
        <v>102</v>
      </c>
      <c r="B975" s="213">
        <v>10100501</v>
      </c>
      <c r="C975" s="212">
        <v>108</v>
      </c>
      <c r="D975" s="214">
        <v>43497</v>
      </c>
      <c r="E975" s="160" t="s">
        <v>383</v>
      </c>
      <c r="F975" s="160">
        <v>108106983</v>
      </c>
      <c r="G975" s="160">
        <v>0</v>
      </c>
      <c r="H975" s="214">
        <v>43511</v>
      </c>
      <c r="I975" s="160" t="s">
        <v>517</v>
      </c>
      <c r="J975" s="160" t="s">
        <v>9132</v>
      </c>
      <c r="K975" s="160">
        <f t="shared" si="15"/>
        <v>2</v>
      </c>
      <c r="L975" s="160" t="s">
        <v>101</v>
      </c>
      <c r="M975" s="211">
        <f>VLOOKUP(J975,'Depr Rates'!A:G,7,FALSE)</f>
        <v>3.7400000000000003E-2</v>
      </c>
    </row>
    <row r="976" spans="1:13" x14ac:dyDescent="0.25">
      <c r="A976" s="212" t="s">
        <v>102</v>
      </c>
      <c r="B976" s="213">
        <v>10100501</v>
      </c>
      <c r="C976" s="212">
        <v>108</v>
      </c>
      <c r="D976" s="214">
        <v>43497</v>
      </c>
      <c r="E976" s="160" t="s">
        <v>383</v>
      </c>
      <c r="F976" s="160">
        <v>108106983</v>
      </c>
      <c r="G976" s="160">
        <v>0</v>
      </c>
      <c r="H976" s="214">
        <v>43511</v>
      </c>
      <c r="I976" s="160" t="s">
        <v>517</v>
      </c>
      <c r="J976" s="160" t="s">
        <v>9132</v>
      </c>
      <c r="K976" s="160">
        <f t="shared" si="15"/>
        <v>2</v>
      </c>
      <c r="L976" s="160" t="s">
        <v>101</v>
      </c>
      <c r="M976" s="211">
        <f>VLOOKUP(J976,'Depr Rates'!A:G,7,FALSE)</f>
        <v>3.7400000000000003E-2</v>
      </c>
    </row>
    <row r="977" spans="1:13" x14ac:dyDescent="0.25">
      <c r="A977" s="212" t="s">
        <v>102</v>
      </c>
      <c r="B977" s="213">
        <v>10100501</v>
      </c>
      <c r="C977" s="212">
        <v>108</v>
      </c>
      <c r="D977" s="214">
        <v>43497</v>
      </c>
      <c r="E977" s="160" t="s">
        <v>383</v>
      </c>
      <c r="F977" s="160">
        <v>108106983</v>
      </c>
      <c r="G977" s="160">
        <v>0</v>
      </c>
      <c r="H977" s="214">
        <v>43511</v>
      </c>
      <c r="I977" s="160" t="s">
        <v>517</v>
      </c>
      <c r="J977" s="160" t="s">
        <v>9132</v>
      </c>
      <c r="K977" s="160">
        <f t="shared" si="15"/>
        <v>2</v>
      </c>
      <c r="L977" s="160" t="s">
        <v>101</v>
      </c>
      <c r="M977" s="211">
        <f>VLOOKUP(J977,'Depr Rates'!A:G,7,FALSE)</f>
        <v>3.7400000000000003E-2</v>
      </c>
    </row>
    <row r="978" spans="1:13" x14ac:dyDescent="0.25">
      <c r="A978" s="212" t="s">
        <v>102</v>
      </c>
      <c r="B978" s="213">
        <v>10100501</v>
      </c>
      <c r="C978" s="212">
        <v>108</v>
      </c>
      <c r="D978" s="214">
        <v>43497</v>
      </c>
      <c r="E978" s="160" t="s">
        <v>383</v>
      </c>
      <c r="F978" s="160">
        <v>108106983</v>
      </c>
      <c r="G978" s="160">
        <v>0</v>
      </c>
      <c r="H978" s="214">
        <v>43511</v>
      </c>
      <c r="I978" s="160" t="s">
        <v>384</v>
      </c>
      <c r="J978" s="160" t="s">
        <v>9054</v>
      </c>
      <c r="K978" s="160">
        <f t="shared" si="15"/>
        <v>2</v>
      </c>
      <c r="L978" s="160" t="s">
        <v>101</v>
      </c>
      <c r="M978" s="211">
        <f>VLOOKUP(J978,'Depr Rates'!A:G,7,FALSE)</f>
        <v>3.1399999999999997E-2</v>
      </c>
    </row>
    <row r="979" spans="1:13" x14ac:dyDescent="0.25">
      <c r="A979" s="212" t="s">
        <v>102</v>
      </c>
      <c r="B979" s="213">
        <v>10100501</v>
      </c>
      <c r="C979" s="212">
        <v>108</v>
      </c>
      <c r="D979" s="214">
        <v>43497</v>
      </c>
      <c r="E979" s="160" t="s">
        <v>383</v>
      </c>
      <c r="F979" s="160">
        <v>108106983</v>
      </c>
      <c r="G979" s="160">
        <v>0</v>
      </c>
      <c r="H979" s="214">
        <v>43511</v>
      </c>
      <c r="I979" s="160" t="s">
        <v>384</v>
      </c>
      <c r="J979" s="160" t="s">
        <v>9054</v>
      </c>
      <c r="K979" s="160">
        <f t="shared" si="15"/>
        <v>2</v>
      </c>
      <c r="L979" s="160" t="s">
        <v>101</v>
      </c>
      <c r="M979" s="211">
        <f>VLOOKUP(J979,'Depr Rates'!A:G,7,FALSE)</f>
        <v>3.1399999999999997E-2</v>
      </c>
    </row>
    <row r="980" spans="1:13" x14ac:dyDescent="0.25">
      <c r="A980" s="212" t="s">
        <v>102</v>
      </c>
      <c r="B980" s="213">
        <v>10100501</v>
      </c>
      <c r="C980" s="212">
        <v>108</v>
      </c>
      <c r="D980" s="214">
        <v>43497</v>
      </c>
      <c r="E980" s="160" t="s">
        <v>383</v>
      </c>
      <c r="F980" s="160">
        <v>108106983</v>
      </c>
      <c r="G980" s="160">
        <v>0</v>
      </c>
      <c r="H980" s="214">
        <v>43511</v>
      </c>
      <c r="I980" s="160" t="s">
        <v>384</v>
      </c>
      <c r="J980" s="160" t="s">
        <v>9132</v>
      </c>
      <c r="K980" s="160">
        <f t="shared" si="15"/>
        <v>2</v>
      </c>
      <c r="L980" s="160" t="s">
        <v>101</v>
      </c>
      <c r="M980" s="211">
        <f>VLOOKUP(J980,'Depr Rates'!A:G,7,FALSE)</f>
        <v>3.7400000000000003E-2</v>
      </c>
    </row>
    <row r="981" spans="1:13" x14ac:dyDescent="0.25">
      <c r="A981" s="212" t="s">
        <v>102</v>
      </c>
      <c r="B981" s="213">
        <v>10100501</v>
      </c>
      <c r="C981" s="212">
        <v>108</v>
      </c>
      <c r="D981" s="214">
        <v>43497</v>
      </c>
      <c r="E981" s="160" t="s">
        <v>383</v>
      </c>
      <c r="F981" s="160">
        <v>108106983</v>
      </c>
      <c r="G981" s="160">
        <v>0</v>
      </c>
      <c r="H981" s="214">
        <v>43511</v>
      </c>
      <c r="I981" s="160" t="s">
        <v>384</v>
      </c>
      <c r="J981" s="160" t="s">
        <v>9132</v>
      </c>
      <c r="K981" s="160">
        <f t="shared" si="15"/>
        <v>2</v>
      </c>
      <c r="L981" s="160" t="s">
        <v>101</v>
      </c>
      <c r="M981" s="211">
        <f>VLOOKUP(J981,'Depr Rates'!A:G,7,FALSE)</f>
        <v>3.7400000000000003E-2</v>
      </c>
    </row>
    <row r="982" spans="1:13" x14ac:dyDescent="0.25">
      <c r="A982" s="212" t="s">
        <v>102</v>
      </c>
      <c r="B982" s="213">
        <v>10100501</v>
      </c>
      <c r="C982" s="212">
        <v>108</v>
      </c>
      <c r="D982" s="214">
        <v>43497</v>
      </c>
      <c r="E982" s="160" t="s">
        <v>383</v>
      </c>
      <c r="F982" s="160">
        <v>108106983</v>
      </c>
      <c r="G982" s="160">
        <v>0</v>
      </c>
      <c r="H982" s="214">
        <v>43511</v>
      </c>
      <c r="I982" s="160" t="s">
        <v>384</v>
      </c>
      <c r="J982" s="160" t="s">
        <v>9132</v>
      </c>
      <c r="K982" s="160">
        <f t="shared" si="15"/>
        <v>2</v>
      </c>
      <c r="L982" s="160" t="s">
        <v>101</v>
      </c>
      <c r="M982" s="211">
        <f>VLOOKUP(J982,'Depr Rates'!A:G,7,FALSE)</f>
        <v>3.7400000000000003E-2</v>
      </c>
    </row>
    <row r="983" spans="1:13" x14ac:dyDescent="0.25">
      <c r="A983" s="212" t="s">
        <v>102</v>
      </c>
      <c r="B983" s="213">
        <v>10100501</v>
      </c>
      <c r="C983" s="212">
        <v>108</v>
      </c>
      <c r="D983" s="214">
        <v>43525</v>
      </c>
      <c r="E983" s="160" t="s">
        <v>383</v>
      </c>
      <c r="F983" s="160">
        <v>108106983</v>
      </c>
      <c r="G983" s="160">
        <v>0</v>
      </c>
      <c r="H983" s="214">
        <v>43511</v>
      </c>
      <c r="I983" s="160" t="s">
        <v>384</v>
      </c>
      <c r="J983" s="160" t="s">
        <v>9054</v>
      </c>
      <c r="K983" s="160">
        <f t="shared" si="15"/>
        <v>2</v>
      </c>
      <c r="L983" s="160" t="s">
        <v>101</v>
      </c>
      <c r="M983" s="211">
        <f>VLOOKUP(J983,'Depr Rates'!A:G,7,FALSE)</f>
        <v>3.1399999999999997E-2</v>
      </c>
    </row>
    <row r="984" spans="1:13" x14ac:dyDescent="0.25">
      <c r="A984" s="212" t="s">
        <v>102</v>
      </c>
      <c r="B984" s="213">
        <v>10100501</v>
      </c>
      <c r="C984" s="212">
        <v>108</v>
      </c>
      <c r="D984" s="214">
        <v>43525</v>
      </c>
      <c r="E984" s="160" t="s">
        <v>383</v>
      </c>
      <c r="F984" s="160">
        <v>108106983</v>
      </c>
      <c r="G984" s="160">
        <v>0</v>
      </c>
      <c r="H984" s="214">
        <v>43511</v>
      </c>
      <c r="I984" s="160" t="s">
        <v>384</v>
      </c>
      <c r="J984" s="160" t="s">
        <v>9054</v>
      </c>
      <c r="K984" s="160">
        <f t="shared" si="15"/>
        <v>2</v>
      </c>
      <c r="L984" s="160" t="s">
        <v>101</v>
      </c>
      <c r="M984" s="211">
        <f>VLOOKUP(J984,'Depr Rates'!A:G,7,FALSE)</f>
        <v>3.1399999999999997E-2</v>
      </c>
    </row>
    <row r="985" spans="1:13" x14ac:dyDescent="0.25">
      <c r="A985" s="212" t="s">
        <v>102</v>
      </c>
      <c r="B985" s="213">
        <v>10100501</v>
      </c>
      <c r="C985" s="212">
        <v>108</v>
      </c>
      <c r="D985" s="214">
        <v>43525</v>
      </c>
      <c r="E985" s="160" t="s">
        <v>383</v>
      </c>
      <c r="F985" s="160">
        <v>108106983</v>
      </c>
      <c r="G985" s="160">
        <v>0</v>
      </c>
      <c r="H985" s="214">
        <v>43511</v>
      </c>
      <c r="I985" s="160" t="s">
        <v>384</v>
      </c>
      <c r="J985" s="160" t="s">
        <v>9132</v>
      </c>
      <c r="K985" s="160">
        <f t="shared" si="15"/>
        <v>2</v>
      </c>
      <c r="L985" s="160" t="s">
        <v>101</v>
      </c>
      <c r="M985" s="211">
        <f>VLOOKUP(J985,'Depr Rates'!A:G,7,FALSE)</f>
        <v>3.7400000000000003E-2</v>
      </c>
    </row>
    <row r="986" spans="1:13" x14ac:dyDescent="0.25">
      <c r="A986" s="212" t="s">
        <v>102</v>
      </c>
      <c r="B986" s="213">
        <v>10100501</v>
      </c>
      <c r="C986" s="212">
        <v>108</v>
      </c>
      <c r="D986" s="214">
        <v>43525</v>
      </c>
      <c r="E986" s="160" t="s">
        <v>383</v>
      </c>
      <c r="F986" s="160">
        <v>108106983</v>
      </c>
      <c r="G986" s="160">
        <v>0</v>
      </c>
      <c r="H986" s="214">
        <v>43511</v>
      </c>
      <c r="I986" s="160" t="s">
        <v>384</v>
      </c>
      <c r="J986" s="160" t="s">
        <v>9132</v>
      </c>
      <c r="K986" s="160">
        <f t="shared" si="15"/>
        <v>2</v>
      </c>
      <c r="L986" s="160" t="s">
        <v>101</v>
      </c>
      <c r="M986" s="211">
        <f>VLOOKUP(J986,'Depr Rates'!A:G,7,FALSE)</f>
        <v>3.7400000000000003E-2</v>
      </c>
    </row>
    <row r="987" spans="1:13" x14ac:dyDescent="0.25">
      <c r="A987" s="212" t="s">
        <v>102</v>
      </c>
      <c r="B987" s="213">
        <v>10100501</v>
      </c>
      <c r="C987" s="212">
        <v>108</v>
      </c>
      <c r="D987" s="214">
        <v>43525</v>
      </c>
      <c r="E987" s="160" t="s">
        <v>383</v>
      </c>
      <c r="F987" s="160">
        <v>108106983</v>
      </c>
      <c r="G987" s="160">
        <v>0</v>
      </c>
      <c r="H987" s="214">
        <v>43511</v>
      </c>
      <c r="I987" s="160" t="s">
        <v>384</v>
      </c>
      <c r="J987" s="160" t="s">
        <v>9132</v>
      </c>
      <c r="K987" s="160">
        <f t="shared" si="15"/>
        <v>2</v>
      </c>
      <c r="L987" s="160" t="s">
        <v>101</v>
      </c>
      <c r="M987" s="211">
        <f>VLOOKUP(J987,'Depr Rates'!A:G,7,FALSE)</f>
        <v>3.7400000000000003E-2</v>
      </c>
    </row>
    <row r="988" spans="1:13" x14ac:dyDescent="0.25">
      <c r="A988" s="212" t="s">
        <v>102</v>
      </c>
      <c r="B988" s="213">
        <v>10100501</v>
      </c>
      <c r="C988" s="212">
        <v>108</v>
      </c>
      <c r="D988" s="214">
        <v>43525</v>
      </c>
      <c r="E988" s="160" t="s">
        <v>383</v>
      </c>
      <c r="F988" s="160">
        <v>108106983</v>
      </c>
      <c r="G988" s="160">
        <v>0</v>
      </c>
      <c r="H988" s="214">
        <v>43511</v>
      </c>
      <c r="I988" s="160" t="s">
        <v>384</v>
      </c>
      <c r="J988" s="160" t="s">
        <v>9054</v>
      </c>
      <c r="K988" s="160">
        <f t="shared" si="15"/>
        <v>2</v>
      </c>
      <c r="L988" s="160" t="s">
        <v>101</v>
      </c>
      <c r="M988" s="211">
        <f>VLOOKUP(J988,'Depr Rates'!A:G,7,FALSE)</f>
        <v>3.1399999999999997E-2</v>
      </c>
    </row>
    <row r="989" spans="1:13" x14ac:dyDescent="0.25">
      <c r="A989" s="212" t="s">
        <v>102</v>
      </c>
      <c r="B989" s="213">
        <v>10100501</v>
      </c>
      <c r="C989" s="212">
        <v>108</v>
      </c>
      <c r="D989" s="214">
        <v>43525</v>
      </c>
      <c r="E989" s="160" t="s">
        <v>383</v>
      </c>
      <c r="F989" s="160">
        <v>108106983</v>
      </c>
      <c r="G989" s="160">
        <v>0</v>
      </c>
      <c r="H989" s="214">
        <v>43511</v>
      </c>
      <c r="I989" s="160" t="s">
        <v>384</v>
      </c>
      <c r="J989" s="160" t="s">
        <v>9054</v>
      </c>
      <c r="K989" s="160">
        <f t="shared" si="15"/>
        <v>2</v>
      </c>
      <c r="L989" s="160" t="s">
        <v>101</v>
      </c>
      <c r="M989" s="211">
        <f>VLOOKUP(J989,'Depr Rates'!A:G,7,FALSE)</f>
        <v>3.1399999999999997E-2</v>
      </c>
    </row>
    <row r="990" spans="1:13" x14ac:dyDescent="0.25">
      <c r="A990" s="212" t="s">
        <v>102</v>
      </c>
      <c r="B990" s="213">
        <v>10100501</v>
      </c>
      <c r="C990" s="212">
        <v>108</v>
      </c>
      <c r="D990" s="214">
        <v>43525</v>
      </c>
      <c r="E990" s="160" t="s">
        <v>383</v>
      </c>
      <c r="F990" s="160">
        <v>108106983</v>
      </c>
      <c r="G990" s="160">
        <v>0</v>
      </c>
      <c r="H990" s="214">
        <v>43511</v>
      </c>
      <c r="I990" s="160" t="s">
        <v>384</v>
      </c>
      <c r="J990" s="160" t="s">
        <v>9132</v>
      </c>
      <c r="K990" s="160">
        <f t="shared" si="15"/>
        <v>2</v>
      </c>
      <c r="L990" s="160" t="s">
        <v>101</v>
      </c>
      <c r="M990" s="211">
        <f>VLOOKUP(J990,'Depr Rates'!A:G,7,FALSE)</f>
        <v>3.7400000000000003E-2</v>
      </c>
    </row>
    <row r="991" spans="1:13" x14ac:dyDescent="0.25">
      <c r="A991" s="212" t="s">
        <v>102</v>
      </c>
      <c r="B991" s="213">
        <v>10100501</v>
      </c>
      <c r="C991" s="212">
        <v>108</v>
      </c>
      <c r="D991" s="214">
        <v>43525</v>
      </c>
      <c r="E991" s="160" t="s">
        <v>383</v>
      </c>
      <c r="F991" s="160">
        <v>108106983</v>
      </c>
      <c r="G991" s="160">
        <v>0</v>
      </c>
      <c r="H991" s="214">
        <v>43511</v>
      </c>
      <c r="I991" s="160" t="s">
        <v>384</v>
      </c>
      <c r="J991" s="160" t="s">
        <v>9132</v>
      </c>
      <c r="K991" s="160">
        <f t="shared" si="15"/>
        <v>2</v>
      </c>
      <c r="L991" s="160" t="s">
        <v>101</v>
      </c>
      <c r="M991" s="211">
        <f>VLOOKUP(J991,'Depr Rates'!A:G,7,FALSE)</f>
        <v>3.7400000000000003E-2</v>
      </c>
    </row>
    <row r="992" spans="1:13" x14ac:dyDescent="0.25">
      <c r="A992" s="212" t="s">
        <v>102</v>
      </c>
      <c r="B992" s="213">
        <v>10100501</v>
      </c>
      <c r="C992" s="212">
        <v>108</v>
      </c>
      <c r="D992" s="214">
        <v>43525</v>
      </c>
      <c r="E992" s="160" t="s">
        <v>383</v>
      </c>
      <c r="F992" s="160">
        <v>108106983</v>
      </c>
      <c r="G992" s="160">
        <v>0</v>
      </c>
      <c r="H992" s="214">
        <v>43511</v>
      </c>
      <c r="I992" s="160" t="s">
        <v>384</v>
      </c>
      <c r="J992" s="160" t="s">
        <v>9132</v>
      </c>
      <c r="K992" s="160">
        <f t="shared" si="15"/>
        <v>2</v>
      </c>
      <c r="L992" s="160" t="s">
        <v>101</v>
      </c>
      <c r="M992" s="211">
        <f>VLOOKUP(J992,'Depr Rates'!A:G,7,FALSE)</f>
        <v>3.7400000000000003E-2</v>
      </c>
    </row>
    <row r="993" spans="1:13" x14ac:dyDescent="0.25">
      <c r="A993" s="212" t="s">
        <v>102</v>
      </c>
      <c r="B993" s="213">
        <v>10100501</v>
      </c>
      <c r="C993" s="212">
        <v>108</v>
      </c>
      <c r="D993" s="214">
        <v>43497</v>
      </c>
      <c r="E993" s="160" t="s">
        <v>381</v>
      </c>
      <c r="F993" s="160">
        <v>108107065</v>
      </c>
      <c r="G993" s="215">
        <v>-23786.400000000001</v>
      </c>
      <c r="H993" s="214">
        <v>43500</v>
      </c>
      <c r="I993" s="160" t="s">
        <v>523</v>
      </c>
      <c r="J993" s="160" t="s">
        <v>376</v>
      </c>
      <c r="K993" s="160">
        <f t="shared" si="15"/>
        <v>2</v>
      </c>
      <c r="L993" s="160" t="s">
        <v>101</v>
      </c>
      <c r="M993" s="211">
        <f>VLOOKUP(J993,'Depr Rates'!A:G,7,FALSE)</f>
        <v>3.9300000000000002E-2</v>
      </c>
    </row>
    <row r="994" spans="1:13" x14ac:dyDescent="0.25">
      <c r="A994" s="212" t="s">
        <v>102</v>
      </c>
      <c r="B994" s="213">
        <v>10100501</v>
      </c>
      <c r="C994" s="212">
        <v>108</v>
      </c>
      <c r="D994" s="214">
        <v>43497</v>
      </c>
      <c r="E994" s="160" t="s">
        <v>381</v>
      </c>
      <c r="F994" s="160">
        <v>108107065</v>
      </c>
      <c r="G994" s="160">
        <v>-875.08</v>
      </c>
      <c r="H994" s="214">
        <v>43500</v>
      </c>
      <c r="I994" s="160" t="s">
        <v>523</v>
      </c>
      <c r="J994" s="160" t="s">
        <v>377</v>
      </c>
      <c r="K994" s="160">
        <f t="shared" si="15"/>
        <v>2</v>
      </c>
      <c r="L994" s="160" t="s">
        <v>101</v>
      </c>
      <c r="M994" s="211">
        <f>VLOOKUP(J994,'Depr Rates'!A:G,7,FALSE)</f>
        <v>1.77E-2</v>
      </c>
    </row>
    <row r="995" spans="1:13" x14ac:dyDescent="0.25">
      <c r="A995" s="212" t="s">
        <v>102</v>
      </c>
      <c r="B995" s="213">
        <v>10100501</v>
      </c>
      <c r="C995" s="212">
        <v>108</v>
      </c>
      <c r="D995" s="214">
        <v>43497</v>
      </c>
      <c r="E995" s="160" t="s">
        <v>381</v>
      </c>
      <c r="F995" s="160">
        <v>108107065</v>
      </c>
      <c r="G995" s="215">
        <v>-2864.38</v>
      </c>
      <c r="H995" s="214">
        <v>43500</v>
      </c>
      <c r="I995" s="160" t="s">
        <v>523</v>
      </c>
      <c r="J995" s="160" t="s">
        <v>377</v>
      </c>
      <c r="K995" s="160">
        <f t="shared" si="15"/>
        <v>2</v>
      </c>
      <c r="L995" s="160" t="s">
        <v>101</v>
      </c>
      <c r="M995" s="211">
        <f>VLOOKUP(J995,'Depr Rates'!A:G,7,FALSE)</f>
        <v>1.77E-2</v>
      </c>
    </row>
    <row r="996" spans="1:13" x14ac:dyDescent="0.25">
      <c r="A996" s="212" t="s">
        <v>102</v>
      </c>
      <c r="B996" s="213">
        <v>10100501</v>
      </c>
      <c r="C996" s="212">
        <v>108</v>
      </c>
      <c r="D996" s="214">
        <v>43497</v>
      </c>
      <c r="E996" s="160" t="s">
        <v>383</v>
      </c>
      <c r="F996" s="160">
        <v>108107065</v>
      </c>
      <c r="G996" s="160">
        <v>0</v>
      </c>
      <c r="H996" s="214">
        <v>43500</v>
      </c>
      <c r="I996" s="160" t="s">
        <v>523</v>
      </c>
      <c r="J996" s="160" t="s">
        <v>377</v>
      </c>
      <c r="K996" s="160">
        <f t="shared" si="15"/>
        <v>2</v>
      </c>
      <c r="L996" s="160" t="s">
        <v>101</v>
      </c>
      <c r="M996" s="211">
        <f>VLOOKUP(J996,'Depr Rates'!A:G,7,FALSE)</f>
        <v>1.77E-2</v>
      </c>
    </row>
    <row r="997" spans="1:13" x14ac:dyDescent="0.25">
      <c r="A997" s="212" t="s">
        <v>102</v>
      </c>
      <c r="B997" s="213">
        <v>10100501</v>
      </c>
      <c r="C997" s="212">
        <v>108</v>
      </c>
      <c r="D997" s="214">
        <v>43497</v>
      </c>
      <c r="E997" s="160" t="s">
        <v>383</v>
      </c>
      <c r="F997" s="160">
        <v>108107065</v>
      </c>
      <c r="G997" s="160">
        <v>0</v>
      </c>
      <c r="H997" s="214">
        <v>43500</v>
      </c>
      <c r="I997" s="160" t="s">
        <v>523</v>
      </c>
      <c r="J997" s="160" t="s">
        <v>377</v>
      </c>
      <c r="K997" s="160">
        <f t="shared" si="15"/>
        <v>2</v>
      </c>
      <c r="L997" s="160" t="s">
        <v>101</v>
      </c>
      <c r="M997" s="211">
        <f>VLOOKUP(J997,'Depr Rates'!A:G,7,FALSE)</f>
        <v>1.77E-2</v>
      </c>
    </row>
    <row r="998" spans="1:13" x14ac:dyDescent="0.25">
      <c r="A998" s="212" t="s">
        <v>102</v>
      </c>
      <c r="B998" s="213">
        <v>10100501</v>
      </c>
      <c r="C998" s="212">
        <v>108</v>
      </c>
      <c r="D998" s="214">
        <v>43497</v>
      </c>
      <c r="E998" s="160" t="s">
        <v>383</v>
      </c>
      <c r="F998" s="160">
        <v>108107065</v>
      </c>
      <c r="G998" s="160">
        <v>0</v>
      </c>
      <c r="H998" s="214">
        <v>43500</v>
      </c>
      <c r="I998" s="160" t="s">
        <v>523</v>
      </c>
      <c r="J998" s="160" t="s">
        <v>376</v>
      </c>
      <c r="K998" s="160">
        <f t="shared" si="15"/>
        <v>2</v>
      </c>
      <c r="L998" s="160" t="s">
        <v>101</v>
      </c>
      <c r="M998" s="211">
        <f>VLOOKUP(J998,'Depr Rates'!A:G,7,FALSE)</f>
        <v>3.9300000000000002E-2</v>
      </c>
    </row>
    <row r="999" spans="1:13" x14ac:dyDescent="0.25">
      <c r="A999" s="212" t="s">
        <v>102</v>
      </c>
      <c r="B999" s="213">
        <v>10100501</v>
      </c>
      <c r="C999" s="212">
        <v>108</v>
      </c>
      <c r="D999" s="214">
        <v>43525</v>
      </c>
      <c r="E999" s="160" t="s">
        <v>383</v>
      </c>
      <c r="F999" s="160">
        <v>108107065</v>
      </c>
      <c r="G999" s="160">
        <v>0</v>
      </c>
      <c r="H999" s="214">
        <v>43500</v>
      </c>
      <c r="I999" s="160" t="s">
        <v>384</v>
      </c>
      <c r="J999" s="160" t="s">
        <v>377</v>
      </c>
      <c r="K999" s="160">
        <f t="shared" si="15"/>
        <v>2</v>
      </c>
      <c r="L999" s="160" t="s">
        <v>101</v>
      </c>
      <c r="M999" s="211">
        <f>VLOOKUP(J999,'Depr Rates'!A:G,7,FALSE)</f>
        <v>1.77E-2</v>
      </c>
    </row>
    <row r="1000" spans="1:13" x14ac:dyDescent="0.25">
      <c r="A1000" s="212" t="s">
        <v>102</v>
      </c>
      <c r="B1000" s="213">
        <v>10100501</v>
      </c>
      <c r="C1000" s="212">
        <v>108</v>
      </c>
      <c r="D1000" s="214">
        <v>43525</v>
      </c>
      <c r="E1000" s="160" t="s">
        <v>383</v>
      </c>
      <c r="F1000" s="160">
        <v>108107065</v>
      </c>
      <c r="G1000" s="160">
        <v>0</v>
      </c>
      <c r="H1000" s="214">
        <v>43500</v>
      </c>
      <c r="I1000" s="160" t="s">
        <v>384</v>
      </c>
      <c r="J1000" s="160" t="s">
        <v>377</v>
      </c>
      <c r="K1000" s="160">
        <f t="shared" si="15"/>
        <v>2</v>
      </c>
      <c r="L1000" s="160" t="s">
        <v>101</v>
      </c>
      <c r="M1000" s="211">
        <f>VLOOKUP(J1000,'Depr Rates'!A:G,7,FALSE)</f>
        <v>1.77E-2</v>
      </c>
    </row>
    <row r="1001" spans="1:13" x14ac:dyDescent="0.25">
      <c r="A1001" s="212" t="s">
        <v>102</v>
      </c>
      <c r="B1001" s="213">
        <v>10100501</v>
      </c>
      <c r="C1001" s="212">
        <v>108</v>
      </c>
      <c r="D1001" s="214">
        <v>43525</v>
      </c>
      <c r="E1001" s="160" t="s">
        <v>383</v>
      </c>
      <c r="F1001" s="160">
        <v>108107065</v>
      </c>
      <c r="G1001" s="160">
        <v>0</v>
      </c>
      <c r="H1001" s="214">
        <v>43500</v>
      </c>
      <c r="I1001" s="160" t="s">
        <v>384</v>
      </c>
      <c r="J1001" s="160" t="s">
        <v>376</v>
      </c>
      <c r="K1001" s="160">
        <f t="shared" si="15"/>
        <v>2</v>
      </c>
      <c r="L1001" s="160" t="s">
        <v>101</v>
      </c>
      <c r="M1001" s="211">
        <f>VLOOKUP(J1001,'Depr Rates'!A:G,7,FALSE)</f>
        <v>3.9300000000000002E-2</v>
      </c>
    </row>
    <row r="1002" spans="1:13" x14ac:dyDescent="0.25">
      <c r="A1002" s="212" t="s">
        <v>102</v>
      </c>
      <c r="B1002" s="213">
        <v>10100501</v>
      </c>
      <c r="C1002" s="212">
        <v>108</v>
      </c>
      <c r="D1002" s="214">
        <v>43525</v>
      </c>
      <c r="E1002" s="160" t="s">
        <v>383</v>
      </c>
      <c r="F1002" s="160">
        <v>108107065</v>
      </c>
      <c r="G1002" s="160">
        <v>0</v>
      </c>
      <c r="H1002" s="214">
        <v>43500</v>
      </c>
      <c r="I1002" s="160" t="s">
        <v>384</v>
      </c>
      <c r="J1002" s="160" t="s">
        <v>377</v>
      </c>
      <c r="K1002" s="160">
        <f t="shared" si="15"/>
        <v>2</v>
      </c>
      <c r="L1002" s="160" t="s">
        <v>101</v>
      </c>
      <c r="M1002" s="211">
        <f>VLOOKUP(J1002,'Depr Rates'!A:G,7,FALSE)</f>
        <v>1.77E-2</v>
      </c>
    </row>
    <row r="1003" spans="1:13" x14ac:dyDescent="0.25">
      <c r="A1003" s="212" t="s">
        <v>102</v>
      </c>
      <c r="B1003" s="213">
        <v>10100501</v>
      </c>
      <c r="C1003" s="212">
        <v>108</v>
      </c>
      <c r="D1003" s="214">
        <v>43525</v>
      </c>
      <c r="E1003" s="160" t="s">
        <v>383</v>
      </c>
      <c r="F1003" s="160">
        <v>108107065</v>
      </c>
      <c r="G1003" s="160">
        <v>0</v>
      </c>
      <c r="H1003" s="214">
        <v>43500</v>
      </c>
      <c r="I1003" s="160" t="s">
        <v>384</v>
      </c>
      <c r="J1003" s="160" t="s">
        <v>377</v>
      </c>
      <c r="K1003" s="160">
        <f t="shared" si="15"/>
        <v>2</v>
      </c>
      <c r="L1003" s="160" t="s">
        <v>101</v>
      </c>
      <c r="M1003" s="211">
        <f>VLOOKUP(J1003,'Depr Rates'!A:G,7,FALSE)</f>
        <v>1.77E-2</v>
      </c>
    </row>
    <row r="1004" spans="1:13" x14ac:dyDescent="0.25">
      <c r="A1004" s="212" t="s">
        <v>102</v>
      </c>
      <c r="B1004" s="213">
        <v>10100501</v>
      </c>
      <c r="C1004" s="212">
        <v>108</v>
      </c>
      <c r="D1004" s="214">
        <v>43525</v>
      </c>
      <c r="E1004" s="160" t="s">
        <v>383</v>
      </c>
      <c r="F1004" s="160">
        <v>108107065</v>
      </c>
      <c r="G1004" s="160">
        <v>0</v>
      </c>
      <c r="H1004" s="214">
        <v>43500</v>
      </c>
      <c r="I1004" s="160" t="s">
        <v>384</v>
      </c>
      <c r="J1004" s="160" t="s">
        <v>376</v>
      </c>
      <c r="K1004" s="160">
        <f t="shared" si="15"/>
        <v>2</v>
      </c>
      <c r="L1004" s="160" t="s">
        <v>101</v>
      </c>
      <c r="M1004" s="211">
        <f>VLOOKUP(J1004,'Depr Rates'!A:G,7,FALSE)</f>
        <v>3.9300000000000002E-2</v>
      </c>
    </row>
    <row r="1005" spans="1:13" x14ac:dyDescent="0.25">
      <c r="A1005" s="212" t="s">
        <v>102</v>
      </c>
      <c r="B1005" s="213">
        <v>10100501</v>
      </c>
      <c r="C1005" s="212">
        <v>108</v>
      </c>
      <c r="D1005" s="214">
        <v>43525</v>
      </c>
      <c r="E1005" s="160" t="s">
        <v>383</v>
      </c>
      <c r="F1005" s="160">
        <v>108107065</v>
      </c>
      <c r="G1005" s="160">
        <v>0</v>
      </c>
      <c r="H1005" s="214">
        <v>43500</v>
      </c>
      <c r="I1005" s="160" t="s">
        <v>384</v>
      </c>
      <c r="J1005" s="160" t="s">
        <v>377</v>
      </c>
      <c r="K1005" s="160">
        <f t="shared" si="15"/>
        <v>2</v>
      </c>
      <c r="L1005" s="160" t="s">
        <v>101</v>
      </c>
      <c r="M1005" s="211">
        <f>VLOOKUP(J1005,'Depr Rates'!A:G,7,FALSE)</f>
        <v>1.77E-2</v>
      </c>
    </row>
    <row r="1006" spans="1:13" x14ac:dyDescent="0.25">
      <c r="A1006" s="212" t="s">
        <v>102</v>
      </c>
      <c r="B1006" s="213">
        <v>10100501</v>
      </c>
      <c r="C1006" s="212">
        <v>108</v>
      </c>
      <c r="D1006" s="214">
        <v>43525</v>
      </c>
      <c r="E1006" s="160" t="s">
        <v>383</v>
      </c>
      <c r="F1006" s="160">
        <v>108107065</v>
      </c>
      <c r="G1006" s="160">
        <v>0</v>
      </c>
      <c r="H1006" s="214">
        <v>43500</v>
      </c>
      <c r="I1006" s="160" t="s">
        <v>384</v>
      </c>
      <c r="J1006" s="160" t="s">
        <v>376</v>
      </c>
      <c r="K1006" s="160">
        <f t="shared" si="15"/>
        <v>2</v>
      </c>
      <c r="L1006" s="160" t="s">
        <v>101</v>
      </c>
      <c r="M1006" s="211">
        <f>VLOOKUP(J1006,'Depr Rates'!A:G,7,FALSE)</f>
        <v>3.9300000000000002E-2</v>
      </c>
    </row>
    <row r="1007" spans="1:13" x14ac:dyDescent="0.25">
      <c r="A1007" s="212" t="s">
        <v>102</v>
      </c>
      <c r="B1007" s="213">
        <v>10100501</v>
      </c>
      <c r="C1007" s="212">
        <v>108</v>
      </c>
      <c r="D1007" s="214">
        <v>43525</v>
      </c>
      <c r="E1007" s="160" t="s">
        <v>383</v>
      </c>
      <c r="F1007" s="160">
        <v>108107065</v>
      </c>
      <c r="G1007" s="160">
        <v>0</v>
      </c>
      <c r="H1007" s="214">
        <v>43500</v>
      </c>
      <c r="I1007" s="160" t="s">
        <v>384</v>
      </c>
      <c r="J1007" s="160" t="s">
        <v>377</v>
      </c>
      <c r="K1007" s="160">
        <f t="shared" si="15"/>
        <v>2</v>
      </c>
      <c r="L1007" s="160" t="s">
        <v>101</v>
      </c>
      <c r="M1007" s="211">
        <f>VLOOKUP(J1007,'Depr Rates'!A:G,7,FALSE)</f>
        <v>1.77E-2</v>
      </c>
    </row>
    <row r="1008" spans="1:13" x14ac:dyDescent="0.25">
      <c r="A1008" s="212" t="s">
        <v>102</v>
      </c>
      <c r="B1008" s="213">
        <v>10100501</v>
      </c>
      <c r="C1008" s="212">
        <v>108</v>
      </c>
      <c r="D1008" s="214">
        <v>43497</v>
      </c>
      <c r="E1008" s="160" t="s">
        <v>381</v>
      </c>
      <c r="F1008" s="160">
        <v>108107281</v>
      </c>
      <c r="G1008" s="215">
        <v>-8299.2000000000007</v>
      </c>
      <c r="H1008" s="214">
        <v>43521</v>
      </c>
      <c r="I1008" s="160" t="s">
        <v>541</v>
      </c>
      <c r="J1008" s="160" t="s">
        <v>376</v>
      </c>
      <c r="K1008" s="160">
        <f t="shared" si="15"/>
        <v>2</v>
      </c>
      <c r="L1008" s="160" t="s">
        <v>101</v>
      </c>
      <c r="M1008" s="211">
        <f>VLOOKUP(J1008,'Depr Rates'!A:G,7,FALSE)</f>
        <v>3.9300000000000002E-2</v>
      </c>
    </row>
    <row r="1009" spans="1:13" x14ac:dyDescent="0.25">
      <c r="A1009" s="212" t="s">
        <v>102</v>
      </c>
      <c r="B1009" s="213">
        <v>10100501</v>
      </c>
      <c r="C1009" s="212">
        <v>108</v>
      </c>
      <c r="D1009" s="214">
        <v>43497</v>
      </c>
      <c r="E1009" s="160" t="s">
        <v>381</v>
      </c>
      <c r="F1009" s="160">
        <v>108107281</v>
      </c>
      <c r="G1009" s="215">
        <v>-11856</v>
      </c>
      <c r="H1009" s="214">
        <v>43521</v>
      </c>
      <c r="I1009" s="160" t="s">
        <v>541</v>
      </c>
      <c r="J1009" s="160" t="s">
        <v>376</v>
      </c>
      <c r="K1009" s="160">
        <f t="shared" si="15"/>
        <v>2</v>
      </c>
      <c r="L1009" s="160" t="s">
        <v>101</v>
      </c>
      <c r="M1009" s="211">
        <f>VLOOKUP(J1009,'Depr Rates'!A:G,7,FALSE)</f>
        <v>3.9300000000000002E-2</v>
      </c>
    </row>
    <row r="1010" spans="1:13" x14ac:dyDescent="0.25">
      <c r="A1010" s="212" t="s">
        <v>102</v>
      </c>
      <c r="B1010" s="213">
        <v>10100501</v>
      </c>
      <c r="C1010" s="212">
        <v>108</v>
      </c>
      <c r="D1010" s="214">
        <v>43497</v>
      </c>
      <c r="E1010" s="160" t="s">
        <v>383</v>
      </c>
      <c r="F1010" s="160">
        <v>108107281</v>
      </c>
      <c r="G1010" s="160">
        <v>0</v>
      </c>
      <c r="H1010" s="214">
        <v>43521</v>
      </c>
      <c r="I1010" s="160" t="s">
        <v>541</v>
      </c>
      <c r="J1010" s="160" t="s">
        <v>376</v>
      </c>
      <c r="K1010" s="160">
        <f t="shared" si="15"/>
        <v>2</v>
      </c>
      <c r="L1010" s="160" t="s">
        <v>101</v>
      </c>
      <c r="M1010" s="211">
        <f>VLOOKUP(J1010,'Depr Rates'!A:G,7,FALSE)</f>
        <v>3.9300000000000002E-2</v>
      </c>
    </row>
    <row r="1011" spans="1:13" x14ac:dyDescent="0.25">
      <c r="A1011" s="212" t="s">
        <v>102</v>
      </c>
      <c r="B1011" s="213">
        <v>10100501</v>
      </c>
      <c r="C1011" s="212">
        <v>108</v>
      </c>
      <c r="D1011" s="214">
        <v>43497</v>
      </c>
      <c r="E1011" s="160" t="s">
        <v>383</v>
      </c>
      <c r="F1011" s="160">
        <v>108107281</v>
      </c>
      <c r="G1011" s="160">
        <v>0</v>
      </c>
      <c r="H1011" s="214">
        <v>43521</v>
      </c>
      <c r="I1011" s="160" t="s">
        <v>541</v>
      </c>
      <c r="J1011" s="160" t="s">
        <v>376</v>
      </c>
      <c r="K1011" s="160">
        <f t="shared" si="15"/>
        <v>2</v>
      </c>
      <c r="L1011" s="160" t="s">
        <v>101</v>
      </c>
      <c r="M1011" s="211">
        <f>VLOOKUP(J1011,'Depr Rates'!A:G,7,FALSE)</f>
        <v>3.9300000000000002E-2</v>
      </c>
    </row>
    <row r="1012" spans="1:13" x14ac:dyDescent="0.25">
      <c r="A1012" s="212" t="s">
        <v>102</v>
      </c>
      <c r="B1012" s="213">
        <v>10100501</v>
      </c>
      <c r="C1012" s="212">
        <v>108</v>
      </c>
      <c r="D1012" s="214">
        <v>43525</v>
      </c>
      <c r="E1012" s="160" t="s">
        <v>383</v>
      </c>
      <c r="F1012" s="160">
        <v>108107281</v>
      </c>
      <c r="G1012" s="160">
        <v>0</v>
      </c>
      <c r="H1012" s="214">
        <v>43521</v>
      </c>
      <c r="I1012" s="160" t="s">
        <v>384</v>
      </c>
      <c r="J1012" s="160" t="s">
        <v>376</v>
      </c>
      <c r="K1012" s="160">
        <f t="shared" si="15"/>
        <v>2</v>
      </c>
      <c r="L1012" s="160" t="s">
        <v>101</v>
      </c>
      <c r="M1012" s="211">
        <f>VLOOKUP(J1012,'Depr Rates'!A:G,7,FALSE)</f>
        <v>3.9300000000000002E-2</v>
      </c>
    </row>
    <row r="1013" spans="1:13" x14ac:dyDescent="0.25">
      <c r="A1013" s="212" t="s">
        <v>102</v>
      </c>
      <c r="B1013" s="213">
        <v>10100501</v>
      </c>
      <c r="C1013" s="212">
        <v>108</v>
      </c>
      <c r="D1013" s="214">
        <v>43525</v>
      </c>
      <c r="E1013" s="160" t="s">
        <v>383</v>
      </c>
      <c r="F1013" s="160">
        <v>108107281</v>
      </c>
      <c r="G1013" s="160">
        <v>0</v>
      </c>
      <c r="H1013" s="214">
        <v>43521</v>
      </c>
      <c r="I1013" s="160" t="s">
        <v>384</v>
      </c>
      <c r="J1013" s="160" t="s">
        <v>376</v>
      </c>
      <c r="K1013" s="160">
        <f t="shared" si="15"/>
        <v>2</v>
      </c>
      <c r="L1013" s="160" t="s">
        <v>101</v>
      </c>
      <c r="M1013" s="211">
        <f>VLOOKUP(J1013,'Depr Rates'!A:G,7,FALSE)</f>
        <v>3.9300000000000002E-2</v>
      </c>
    </row>
    <row r="1014" spans="1:13" x14ac:dyDescent="0.25">
      <c r="A1014" s="212" t="s">
        <v>102</v>
      </c>
      <c r="B1014" s="213">
        <v>10100501</v>
      </c>
      <c r="C1014" s="212">
        <v>108</v>
      </c>
      <c r="D1014" s="214">
        <v>43525</v>
      </c>
      <c r="E1014" s="160" t="s">
        <v>383</v>
      </c>
      <c r="F1014" s="160">
        <v>108107281</v>
      </c>
      <c r="G1014" s="160">
        <v>0</v>
      </c>
      <c r="H1014" s="214">
        <v>43521</v>
      </c>
      <c r="I1014" s="160" t="s">
        <v>384</v>
      </c>
      <c r="J1014" s="160" t="s">
        <v>376</v>
      </c>
      <c r="K1014" s="160">
        <f t="shared" si="15"/>
        <v>2</v>
      </c>
      <c r="L1014" s="160" t="s">
        <v>101</v>
      </c>
      <c r="M1014" s="211">
        <f>VLOOKUP(J1014,'Depr Rates'!A:G,7,FALSE)</f>
        <v>3.9300000000000002E-2</v>
      </c>
    </row>
    <row r="1015" spans="1:13" x14ac:dyDescent="0.25">
      <c r="A1015" s="212" t="s">
        <v>102</v>
      </c>
      <c r="B1015" s="213">
        <v>10100501</v>
      </c>
      <c r="C1015" s="212">
        <v>108</v>
      </c>
      <c r="D1015" s="214">
        <v>43525</v>
      </c>
      <c r="E1015" s="160" t="s">
        <v>383</v>
      </c>
      <c r="F1015" s="160">
        <v>108107281</v>
      </c>
      <c r="G1015" s="160">
        <v>0</v>
      </c>
      <c r="H1015" s="214">
        <v>43521</v>
      </c>
      <c r="I1015" s="160" t="s">
        <v>384</v>
      </c>
      <c r="J1015" s="160" t="s">
        <v>376</v>
      </c>
      <c r="K1015" s="160">
        <f t="shared" si="15"/>
        <v>2</v>
      </c>
      <c r="L1015" s="160" t="s">
        <v>101</v>
      </c>
      <c r="M1015" s="211">
        <f>VLOOKUP(J1015,'Depr Rates'!A:G,7,FALSE)</f>
        <v>3.9300000000000002E-2</v>
      </c>
    </row>
    <row r="1016" spans="1:13" x14ac:dyDescent="0.25">
      <c r="A1016" s="212" t="s">
        <v>102</v>
      </c>
      <c r="B1016" s="213">
        <v>10100501</v>
      </c>
      <c r="C1016" s="212">
        <v>108</v>
      </c>
      <c r="D1016" s="214">
        <v>43497</v>
      </c>
      <c r="E1016" s="160" t="s">
        <v>381</v>
      </c>
      <c r="F1016" s="160">
        <v>108107669</v>
      </c>
      <c r="G1016" s="215">
        <v>-2441.4</v>
      </c>
      <c r="H1016" s="214">
        <v>43502</v>
      </c>
      <c r="I1016" s="160" t="s">
        <v>524</v>
      </c>
      <c r="J1016" s="160" t="s">
        <v>377</v>
      </c>
      <c r="K1016" s="160">
        <f t="shared" si="15"/>
        <v>2</v>
      </c>
      <c r="L1016" s="160" t="s">
        <v>101</v>
      </c>
      <c r="M1016" s="211">
        <f>VLOOKUP(J1016,'Depr Rates'!A:G,7,FALSE)</f>
        <v>1.77E-2</v>
      </c>
    </row>
    <row r="1017" spans="1:13" x14ac:dyDescent="0.25">
      <c r="A1017" s="212" t="s">
        <v>102</v>
      </c>
      <c r="B1017" s="213">
        <v>10100501</v>
      </c>
      <c r="C1017" s="212">
        <v>108</v>
      </c>
      <c r="D1017" s="214">
        <v>43497</v>
      </c>
      <c r="E1017" s="160" t="s">
        <v>383</v>
      </c>
      <c r="F1017" s="160">
        <v>108107669</v>
      </c>
      <c r="G1017" s="160">
        <v>0</v>
      </c>
      <c r="H1017" s="214">
        <v>43502</v>
      </c>
      <c r="I1017" s="160" t="s">
        <v>524</v>
      </c>
      <c r="J1017" s="160" t="s">
        <v>377</v>
      </c>
      <c r="K1017" s="160">
        <f t="shared" si="15"/>
        <v>2</v>
      </c>
      <c r="L1017" s="160" t="s">
        <v>101</v>
      </c>
      <c r="M1017" s="211">
        <f>VLOOKUP(J1017,'Depr Rates'!A:G,7,FALSE)</f>
        <v>1.77E-2</v>
      </c>
    </row>
    <row r="1018" spans="1:13" x14ac:dyDescent="0.25">
      <c r="A1018" s="212" t="s">
        <v>102</v>
      </c>
      <c r="B1018" s="213">
        <v>10100501</v>
      </c>
      <c r="C1018" s="212">
        <v>108</v>
      </c>
      <c r="D1018" s="214">
        <v>43497</v>
      </c>
      <c r="E1018" s="160" t="s">
        <v>381</v>
      </c>
      <c r="F1018" s="160">
        <v>108107669</v>
      </c>
      <c r="G1018" s="160">
        <v>-875.08</v>
      </c>
      <c r="H1018" s="214">
        <v>43502</v>
      </c>
      <c r="I1018" s="160" t="s">
        <v>524</v>
      </c>
      <c r="J1018" s="160" t="s">
        <v>377</v>
      </c>
      <c r="K1018" s="160">
        <f t="shared" si="15"/>
        <v>2</v>
      </c>
      <c r="L1018" s="160" t="s">
        <v>101</v>
      </c>
      <c r="M1018" s="211">
        <f>VLOOKUP(J1018,'Depr Rates'!A:G,7,FALSE)</f>
        <v>1.77E-2</v>
      </c>
    </row>
    <row r="1019" spans="1:13" x14ac:dyDescent="0.25">
      <c r="A1019" s="212" t="s">
        <v>102</v>
      </c>
      <c r="B1019" s="213">
        <v>10100501</v>
      </c>
      <c r="C1019" s="212">
        <v>108</v>
      </c>
      <c r="D1019" s="214">
        <v>43497</v>
      </c>
      <c r="E1019" s="160" t="s">
        <v>383</v>
      </c>
      <c r="F1019" s="160">
        <v>108107669</v>
      </c>
      <c r="G1019" s="160">
        <v>0</v>
      </c>
      <c r="H1019" s="214">
        <v>43502</v>
      </c>
      <c r="I1019" s="160" t="s">
        <v>524</v>
      </c>
      <c r="J1019" s="160" t="s">
        <v>377</v>
      </c>
      <c r="K1019" s="160">
        <f t="shared" si="15"/>
        <v>2</v>
      </c>
      <c r="L1019" s="160" t="s">
        <v>101</v>
      </c>
      <c r="M1019" s="211">
        <f>VLOOKUP(J1019,'Depr Rates'!A:G,7,FALSE)</f>
        <v>1.77E-2</v>
      </c>
    </row>
    <row r="1020" spans="1:13" x14ac:dyDescent="0.25">
      <c r="A1020" s="212" t="s">
        <v>102</v>
      </c>
      <c r="B1020" s="213">
        <v>10100501</v>
      </c>
      <c r="C1020" s="212">
        <v>108</v>
      </c>
      <c r="D1020" s="214">
        <v>43497</v>
      </c>
      <c r="E1020" s="160" t="s">
        <v>381</v>
      </c>
      <c r="F1020" s="160">
        <v>108107669</v>
      </c>
      <c r="G1020" s="215">
        <v>-12402</v>
      </c>
      <c r="H1020" s="214">
        <v>43502</v>
      </c>
      <c r="I1020" s="160" t="s">
        <v>524</v>
      </c>
      <c r="J1020" s="160" t="s">
        <v>376</v>
      </c>
      <c r="K1020" s="160">
        <f t="shared" si="15"/>
        <v>2</v>
      </c>
      <c r="L1020" s="160" t="s">
        <v>101</v>
      </c>
      <c r="M1020" s="211">
        <f>VLOOKUP(J1020,'Depr Rates'!A:G,7,FALSE)</f>
        <v>3.9300000000000002E-2</v>
      </c>
    </row>
    <row r="1021" spans="1:13" x14ac:dyDescent="0.25">
      <c r="A1021" s="212" t="s">
        <v>102</v>
      </c>
      <c r="B1021" s="213">
        <v>10100501</v>
      </c>
      <c r="C1021" s="212">
        <v>108</v>
      </c>
      <c r="D1021" s="214">
        <v>43497</v>
      </c>
      <c r="E1021" s="160" t="s">
        <v>383</v>
      </c>
      <c r="F1021" s="160">
        <v>108107669</v>
      </c>
      <c r="G1021" s="160">
        <v>0</v>
      </c>
      <c r="H1021" s="214">
        <v>43502</v>
      </c>
      <c r="I1021" s="160" t="s">
        <v>524</v>
      </c>
      <c r="J1021" s="160" t="s">
        <v>376</v>
      </c>
      <c r="K1021" s="160">
        <f t="shared" si="15"/>
        <v>2</v>
      </c>
      <c r="L1021" s="160" t="s">
        <v>101</v>
      </c>
      <c r="M1021" s="211">
        <f>VLOOKUP(J1021,'Depr Rates'!A:G,7,FALSE)</f>
        <v>3.9300000000000002E-2</v>
      </c>
    </row>
    <row r="1022" spans="1:13" x14ac:dyDescent="0.25">
      <c r="A1022" s="212" t="s">
        <v>102</v>
      </c>
      <c r="B1022" s="213">
        <v>10100501</v>
      </c>
      <c r="C1022" s="212">
        <v>108</v>
      </c>
      <c r="D1022" s="214">
        <v>43497</v>
      </c>
      <c r="E1022" s="160" t="s">
        <v>383</v>
      </c>
      <c r="F1022" s="160">
        <v>108107669</v>
      </c>
      <c r="G1022" s="160">
        <v>0</v>
      </c>
      <c r="H1022" s="214">
        <v>43502</v>
      </c>
      <c r="I1022" s="160" t="s">
        <v>384</v>
      </c>
      <c r="J1022" s="160" t="s">
        <v>377</v>
      </c>
      <c r="K1022" s="160">
        <f t="shared" si="15"/>
        <v>2</v>
      </c>
      <c r="L1022" s="160" t="s">
        <v>101</v>
      </c>
      <c r="M1022" s="211">
        <f>VLOOKUP(J1022,'Depr Rates'!A:G,7,FALSE)</f>
        <v>1.77E-2</v>
      </c>
    </row>
    <row r="1023" spans="1:13" x14ac:dyDescent="0.25">
      <c r="A1023" s="212" t="s">
        <v>102</v>
      </c>
      <c r="B1023" s="213">
        <v>10100501</v>
      </c>
      <c r="C1023" s="212">
        <v>108</v>
      </c>
      <c r="D1023" s="214">
        <v>43497</v>
      </c>
      <c r="E1023" s="160" t="s">
        <v>383</v>
      </c>
      <c r="F1023" s="160">
        <v>108107669</v>
      </c>
      <c r="G1023" s="160">
        <v>0</v>
      </c>
      <c r="H1023" s="214">
        <v>43502</v>
      </c>
      <c r="I1023" s="160" t="s">
        <v>384</v>
      </c>
      <c r="J1023" s="160" t="s">
        <v>377</v>
      </c>
      <c r="K1023" s="160">
        <f t="shared" si="15"/>
        <v>2</v>
      </c>
      <c r="L1023" s="160" t="s">
        <v>101</v>
      </c>
      <c r="M1023" s="211">
        <f>VLOOKUP(J1023,'Depr Rates'!A:G,7,FALSE)</f>
        <v>1.77E-2</v>
      </c>
    </row>
    <row r="1024" spans="1:13" x14ac:dyDescent="0.25">
      <c r="A1024" s="212" t="s">
        <v>102</v>
      </c>
      <c r="B1024" s="213">
        <v>10100501</v>
      </c>
      <c r="C1024" s="212">
        <v>108</v>
      </c>
      <c r="D1024" s="214">
        <v>43497</v>
      </c>
      <c r="E1024" s="160" t="s">
        <v>383</v>
      </c>
      <c r="F1024" s="160">
        <v>108107669</v>
      </c>
      <c r="G1024" s="160">
        <v>0</v>
      </c>
      <c r="H1024" s="214">
        <v>43502</v>
      </c>
      <c r="I1024" s="160" t="s">
        <v>384</v>
      </c>
      <c r="J1024" s="160" t="s">
        <v>376</v>
      </c>
      <c r="K1024" s="160">
        <f t="shared" si="15"/>
        <v>2</v>
      </c>
      <c r="L1024" s="160" t="s">
        <v>101</v>
      </c>
      <c r="M1024" s="211">
        <f>VLOOKUP(J1024,'Depr Rates'!A:G,7,FALSE)</f>
        <v>3.9300000000000002E-2</v>
      </c>
    </row>
    <row r="1025" spans="1:13" x14ac:dyDescent="0.25">
      <c r="A1025" s="212" t="s">
        <v>102</v>
      </c>
      <c r="B1025" s="213">
        <v>10100501</v>
      </c>
      <c r="C1025" s="212">
        <v>108</v>
      </c>
      <c r="D1025" s="214">
        <v>43525</v>
      </c>
      <c r="E1025" s="160" t="s">
        <v>383</v>
      </c>
      <c r="F1025" s="160">
        <v>108107669</v>
      </c>
      <c r="G1025" s="160">
        <v>0</v>
      </c>
      <c r="H1025" s="214">
        <v>43502</v>
      </c>
      <c r="I1025" s="160" t="s">
        <v>384</v>
      </c>
      <c r="J1025" s="160" t="s">
        <v>377</v>
      </c>
      <c r="K1025" s="160">
        <f t="shared" si="15"/>
        <v>2</v>
      </c>
      <c r="L1025" s="160" t="s">
        <v>101</v>
      </c>
      <c r="M1025" s="211">
        <f>VLOOKUP(J1025,'Depr Rates'!A:G,7,FALSE)</f>
        <v>1.77E-2</v>
      </c>
    </row>
    <row r="1026" spans="1:13" x14ac:dyDescent="0.25">
      <c r="A1026" s="212" t="s">
        <v>102</v>
      </c>
      <c r="B1026" s="213">
        <v>10100501</v>
      </c>
      <c r="C1026" s="212">
        <v>108</v>
      </c>
      <c r="D1026" s="214">
        <v>43525</v>
      </c>
      <c r="E1026" s="160" t="s">
        <v>383</v>
      </c>
      <c r="F1026" s="160">
        <v>108107669</v>
      </c>
      <c r="G1026" s="160">
        <v>0</v>
      </c>
      <c r="H1026" s="214">
        <v>43502</v>
      </c>
      <c r="I1026" s="160" t="s">
        <v>384</v>
      </c>
      <c r="J1026" s="160" t="s">
        <v>377</v>
      </c>
      <c r="K1026" s="160">
        <f t="shared" ref="K1026:K1089" si="16">MONTH(H1026)</f>
        <v>2</v>
      </c>
      <c r="L1026" s="160" t="s">
        <v>101</v>
      </c>
      <c r="M1026" s="211">
        <f>VLOOKUP(J1026,'Depr Rates'!A:G,7,FALSE)</f>
        <v>1.77E-2</v>
      </c>
    </row>
    <row r="1027" spans="1:13" x14ac:dyDescent="0.25">
      <c r="A1027" s="212" t="s">
        <v>102</v>
      </c>
      <c r="B1027" s="213">
        <v>10100501</v>
      </c>
      <c r="C1027" s="212">
        <v>108</v>
      </c>
      <c r="D1027" s="214">
        <v>43525</v>
      </c>
      <c r="E1027" s="160" t="s">
        <v>383</v>
      </c>
      <c r="F1027" s="160">
        <v>108107669</v>
      </c>
      <c r="G1027" s="160">
        <v>0</v>
      </c>
      <c r="H1027" s="214">
        <v>43502</v>
      </c>
      <c r="I1027" s="160" t="s">
        <v>384</v>
      </c>
      <c r="J1027" s="160" t="s">
        <v>376</v>
      </c>
      <c r="K1027" s="160">
        <f t="shared" si="16"/>
        <v>2</v>
      </c>
      <c r="L1027" s="160" t="s">
        <v>101</v>
      </c>
      <c r="M1027" s="211">
        <f>VLOOKUP(J1027,'Depr Rates'!A:G,7,FALSE)</f>
        <v>3.9300000000000002E-2</v>
      </c>
    </row>
    <row r="1028" spans="1:13" x14ac:dyDescent="0.25">
      <c r="A1028" s="212" t="s">
        <v>102</v>
      </c>
      <c r="B1028" s="213">
        <v>10100501</v>
      </c>
      <c r="C1028" s="212">
        <v>108</v>
      </c>
      <c r="D1028" s="214">
        <v>43525</v>
      </c>
      <c r="E1028" s="160" t="s">
        <v>383</v>
      </c>
      <c r="F1028" s="160">
        <v>108107669</v>
      </c>
      <c r="G1028" s="160">
        <v>0</v>
      </c>
      <c r="H1028" s="214">
        <v>43502</v>
      </c>
      <c r="I1028" s="160" t="s">
        <v>384</v>
      </c>
      <c r="J1028" s="160" t="s">
        <v>377</v>
      </c>
      <c r="K1028" s="160">
        <f t="shared" si="16"/>
        <v>2</v>
      </c>
      <c r="L1028" s="160" t="s">
        <v>101</v>
      </c>
      <c r="M1028" s="211">
        <f>VLOOKUP(J1028,'Depr Rates'!A:G,7,FALSE)</f>
        <v>1.77E-2</v>
      </c>
    </row>
    <row r="1029" spans="1:13" x14ac:dyDescent="0.25">
      <c r="A1029" s="212" t="s">
        <v>102</v>
      </c>
      <c r="B1029" s="213">
        <v>10100501</v>
      </c>
      <c r="C1029" s="212">
        <v>108</v>
      </c>
      <c r="D1029" s="214">
        <v>43525</v>
      </c>
      <c r="E1029" s="160" t="s">
        <v>383</v>
      </c>
      <c r="F1029" s="160">
        <v>108107669</v>
      </c>
      <c r="G1029" s="160">
        <v>0</v>
      </c>
      <c r="H1029" s="214">
        <v>43502</v>
      </c>
      <c r="I1029" s="160" t="s">
        <v>384</v>
      </c>
      <c r="J1029" s="160" t="s">
        <v>377</v>
      </c>
      <c r="K1029" s="160">
        <f t="shared" si="16"/>
        <v>2</v>
      </c>
      <c r="L1029" s="160" t="s">
        <v>101</v>
      </c>
      <c r="M1029" s="211">
        <f>VLOOKUP(J1029,'Depr Rates'!A:G,7,FALSE)</f>
        <v>1.77E-2</v>
      </c>
    </row>
    <row r="1030" spans="1:13" x14ac:dyDescent="0.25">
      <c r="A1030" s="212" t="s">
        <v>102</v>
      </c>
      <c r="B1030" s="213">
        <v>10100501</v>
      </c>
      <c r="C1030" s="212">
        <v>108</v>
      </c>
      <c r="D1030" s="214">
        <v>43525</v>
      </c>
      <c r="E1030" s="160" t="s">
        <v>383</v>
      </c>
      <c r="F1030" s="160">
        <v>108107669</v>
      </c>
      <c r="G1030" s="160">
        <v>0</v>
      </c>
      <c r="H1030" s="214">
        <v>43502</v>
      </c>
      <c r="I1030" s="160" t="s">
        <v>384</v>
      </c>
      <c r="J1030" s="160" t="s">
        <v>376</v>
      </c>
      <c r="K1030" s="160">
        <f t="shared" si="16"/>
        <v>2</v>
      </c>
      <c r="L1030" s="160" t="s">
        <v>101</v>
      </c>
      <c r="M1030" s="211">
        <f>VLOOKUP(J1030,'Depr Rates'!A:G,7,FALSE)</f>
        <v>3.9300000000000002E-2</v>
      </c>
    </row>
    <row r="1031" spans="1:13" x14ac:dyDescent="0.25">
      <c r="A1031" s="212" t="s">
        <v>102</v>
      </c>
      <c r="B1031" s="213">
        <v>10100501</v>
      </c>
      <c r="C1031" s="212">
        <v>108</v>
      </c>
      <c r="D1031" s="214">
        <v>43497</v>
      </c>
      <c r="E1031" s="160" t="s">
        <v>381</v>
      </c>
      <c r="F1031" s="160">
        <v>108107788</v>
      </c>
      <c r="G1031" s="215">
        <v>-1585.31</v>
      </c>
      <c r="H1031" s="214">
        <v>43521</v>
      </c>
      <c r="I1031" s="160" t="s">
        <v>541</v>
      </c>
      <c r="J1031" s="160" t="s">
        <v>9054</v>
      </c>
      <c r="K1031" s="160">
        <f t="shared" si="16"/>
        <v>2</v>
      </c>
      <c r="L1031" s="160" t="s">
        <v>101</v>
      </c>
      <c r="M1031" s="211">
        <f>VLOOKUP(J1031,'Depr Rates'!A:G,7,FALSE)</f>
        <v>3.1399999999999997E-2</v>
      </c>
    </row>
    <row r="1032" spans="1:13" x14ac:dyDescent="0.25">
      <c r="A1032" s="212" t="s">
        <v>102</v>
      </c>
      <c r="B1032" s="213">
        <v>10100501</v>
      </c>
      <c r="C1032" s="212">
        <v>108</v>
      </c>
      <c r="D1032" s="214">
        <v>43497</v>
      </c>
      <c r="E1032" s="160" t="s">
        <v>383</v>
      </c>
      <c r="F1032" s="160">
        <v>108107788</v>
      </c>
      <c r="G1032" s="160">
        <v>0</v>
      </c>
      <c r="H1032" s="214">
        <v>43521</v>
      </c>
      <c r="I1032" s="160" t="s">
        <v>541</v>
      </c>
      <c r="J1032" s="160" t="s">
        <v>9054</v>
      </c>
      <c r="K1032" s="160">
        <f t="shared" si="16"/>
        <v>2</v>
      </c>
      <c r="L1032" s="160" t="s">
        <v>101</v>
      </c>
      <c r="M1032" s="211">
        <f>VLOOKUP(J1032,'Depr Rates'!A:G,7,FALSE)</f>
        <v>3.1399999999999997E-2</v>
      </c>
    </row>
    <row r="1033" spans="1:13" x14ac:dyDescent="0.25">
      <c r="A1033" s="212" t="s">
        <v>102</v>
      </c>
      <c r="B1033" s="213">
        <v>10100501</v>
      </c>
      <c r="C1033" s="212">
        <v>108</v>
      </c>
      <c r="D1033" s="214">
        <v>43525</v>
      </c>
      <c r="E1033" s="160" t="s">
        <v>383</v>
      </c>
      <c r="F1033" s="160">
        <v>108107788</v>
      </c>
      <c r="G1033" s="160">
        <v>0</v>
      </c>
      <c r="H1033" s="214">
        <v>43521</v>
      </c>
      <c r="I1033" s="160" t="s">
        <v>384</v>
      </c>
      <c r="J1033" s="160" t="s">
        <v>9054</v>
      </c>
      <c r="K1033" s="160">
        <f t="shared" si="16"/>
        <v>2</v>
      </c>
      <c r="L1033" s="160" t="s">
        <v>101</v>
      </c>
      <c r="M1033" s="211">
        <f>VLOOKUP(J1033,'Depr Rates'!A:G,7,FALSE)</f>
        <v>3.1399999999999997E-2</v>
      </c>
    </row>
    <row r="1034" spans="1:13" x14ac:dyDescent="0.25">
      <c r="A1034" s="212" t="s">
        <v>102</v>
      </c>
      <c r="B1034" s="213">
        <v>10100501</v>
      </c>
      <c r="C1034" s="212">
        <v>108</v>
      </c>
      <c r="D1034" s="214">
        <v>43525</v>
      </c>
      <c r="E1034" s="160" t="s">
        <v>383</v>
      </c>
      <c r="F1034" s="160">
        <v>108107788</v>
      </c>
      <c r="G1034" s="160">
        <v>0</v>
      </c>
      <c r="H1034" s="214">
        <v>43521</v>
      </c>
      <c r="I1034" s="160" t="s">
        <v>384</v>
      </c>
      <c r="J1034" s="160" t="s">
        <v>9054</v>
      </c>
      <c r="K1034" s="160">
        <f t="shared" si="16"/>
        <v>2</v>
      </c>
      <c r="L1034" s="160" t="s">
        <v>101</v>
      </c>
      <c r="M1034" s="211">
        <f>VLOOKUP(J1034,'Depr Rates'!A:G,7,FALSE)</f>
        <v>3.1399999999999997E-2</v>
      </c>
    </row>
    <row r="1035" spans="1:13" x14ac:dyDescent="0.25">
      <c r="A1035" s="212" t="s">
        <v>102</v>
      </c>
      <c r="B1035" s="213">
        <v>10100501</v>
      </c>
      <c r="C1035" s="212">
        <v>108</v>
      </c>
      <c r="D1035" s="214">
        <v>43497</v>
      </c>
      <c r="E1035" s="160" t="s">
        <v>381</v>
      </c>
      <c r="F1035" s="160">
        <v>108108402</v>
      </c>
      <c r="G1035" s="215">
        <v>-2262.52</v>
      </c>
      <c r="H1035" s="214">
        <v>43514</v>
      </c>
      <c r="I1035" s="160" t="s">
        <v>520</v>
      </c>
      <c r="J1035" s="160" t="s">
        <v>376</v>
      </c>
      <c r="K1035" s="160">
        <f t="shared" si="16"/>
        <v>2</v>
      </c>
      <c r="L1035" s="160" t="s">
        <v>101</v>
      </c>
      <c r="M1035" s="211">
        <f>VLOOKUP(J1035,'Depr Rates'!A:G,7,FALSE)</f>
        <v>3.9300000000000002E-2</v>
      </c>
    </row>
    <row r="1036" spans="1:13" x14ac:dyDescent="0.25">
      <c r="A1036" s="212" t="s">
        <v>102</v>
      </c>
      <c r="B1036" s="213">
        <v>10100501</v>
      </c>
      <c r="C1036" s="212">
        <v>108</v>
      </c>
      <c r="D1036" s="214">
        <v>43497</v>
      </c>
      <c r="E1036" s="160" t="s">
        <v>381</v>
      </c>
      <c r="F1036" s="160">
        <v>108108402</v>
      </c>
      <c r="G1036" s="215">
        <v>-2173.6</v>
      </c>
      <c r="H1036" s="214">
        <v>43514</v>
      </c>
      <c r="I1036" s="160" t="s">
        <v>520</v>
      </c>
      <c r="J1036" s="160" t="s">
        <v>376</v>
      </c>
      <c r="K1036" s="160">
        <f t="shared" si="16"/>
        <v>2</v>
      </c>
      <c r="L1036" s="160" t="s">
        <v>101</v>
      </c>
      <c r="M1036" s="211">
        <f>VLOOKUP(J1036,'Depr Rates'!A:G,7,FALSE)</f>
        <v>3.9300000000000002E-2</v>
      </c>
    </row>
    <row r="1037" spans="1:13" x14ac:dyDescent="0.25">
      <c r="A1037" s="212" t="s">
        <v>102</v>
      </c>
      <c r="B1037" s="213">
        <v>10100501</v>
      </c>
      <c r="C1037" s="212">
        <v>108</v>
      </c>
      <c r="D1037" s="214">
        <v>43497</v>
      </c>
      <c r="E1037" s="160" t="s">
        <v>381</v>
      </c>
      <c r="F1037" s="160">
        <v>108108402</v>
      </c>
      <c r="G1037" s="215">
        <v>-3487.64</v>
      </c>
      <c r="H1037" s="214">
        <v>43514</v>
      </c>
      <c r="I1037" s="160" t="s">
        <v>520</v>
      </c>
      <c r="J1037" s="160" t="s">
        <v>376</v>
      </c>
      <c r="K1037" s="160">
        <f t="shared" si="16"/>
        <v>2</v>
      </c>
      <c r="L1037" s="160" t="s">
        <v>101</v>
      </c>
      <c r="M1037" s="211">
        <f>VLOOKUP(J1037,'Depr Rates'!A:G,7,FALSE)</f>
        <v>3.9300000000000002E-2</v>
      </c>
    </row>
    <row r="1038" spans="1:13" x14ac:dyDescent="0.25">
      <c r="A1038" s="212" t="s">
        <v>102</v>
      </c>
      <c r="B1038" s="213">
        <v>10100501</v>
      </c>
      <c r="C1038" s="212">
        <v>108</v>
      </c>
      <c r="D1038" s="214">
        <v>43497</v>
      </c>
      <c r="E1038" s="160" t="s">
        <v>383</v>
      </c>
      <c r="F1038" s="160">
        <v>108108402</v>
      </c>
      <c r="G1038" s="160">
        <v>0</v>
      </c>
      <c r="H1038" s="214">
        <v>43514</v>
      </c>
      <c r="I1038" s="160" t="s">
        <v>520</v>
      </c>
      <c r="J1038" s="160" t="s">
        <v>376</v>
      </c>
      <c r="K1038" s="160">
        <f t="shared" si="16"/>
        <v>2</v>
      </c>
      <c r="L1038" s="160" t="s">
        <v>101</v>
      </c>
      <c r="M1038" s="211">
        <f>VLOOKUP(J1038,'Depr Rates'!A:G,7,FALSE)</f>
        <v>3.9300000000000002E-2</v>
      </c>
    </row>
    <row r="1039" spans="1:13" x14ac:dyDescent="0.25">
      <c r="A1039" s="212" t="s">
        <v>102</v>
      </c>
      <c r="B1039" s="213">
        <v>10100501</v>
      </c>
      <c r="C1039" s="212">
        <v>108</v>
      </c>
      <c r="D1039" s="214">
        <v>43497</v>
      </c>
      <c r="E1039" s="160" t="s">
        <v>383</v>
      </c>
      <c r="F1039" s="160">
        <v>108108402</v>
      </c>
      <c r="G1039" s="160">
        <v>0</v>
      </c>
      <c r="H1039" s="214">
        <v>43514</v>
      </c>
      <c r="I1039" s="160" t="s">
        <v>520</v>
      </c>
      <c r="J1039" s="160" t="s">
        <v>376</v>
      </c>
      <c r="K1039" s="160">
        <f t="shared" si="16"/>
        <v>2</v>
      </c>
      <c r="L1039" s="160" t="s">
        <v>101</v>
      </c>
      <c r="M1039" s="211">
        <f>VLOOKUP(J1039,'Depr Rates'!A:G,7,FALSE)</f>
        <v>3.9300000000000002E-2</v>
      </c>
    </row>
    <row r="1040" spans="1:13" x14ac:dyDescent="0.25">
      <c r="A1040" s="212" t="s">
        <v>102</v>
      </c>
      <c r="B1040" s="213">
        <v>10100501</v>
      </c>
      <c r="C1040" s="212">
        <v>108</v>
      </c>
      <c r="D1040" s="214">
        <v>43497</v>
      </c>
      <c r="E1040" s="160" t="s">
        <v>383</v>
      </c>
      <c r="F1040" s="160">
        <v>108108402</v>
      </c>
      <c r="G1040" s="160">
        <v>0</v>
      </c>
      <c r="H1040" s="214">
        <v>43514</v>
      </c>
      <c r="I1040" s="160" t="s">
        <v>520</v>
      </c>
      <c r="J1040" s="160" t="s">
        <v>376</v>
      </c>
      <c r="K1040" s="160">
        <f t="shared" si="16"/>
        <v>2</v>
      </c>
      <c r="L1040" s="160" t="s">
        <v>101</v>
      </c>
      <c r="M1040" s="211">
        <f>VLOOKUP(J1040,'Depr Rates'!A:G,7,FALSE)</f>
        <v>3.9300000000000002E-2</v>
      </c>
    </row>
    <row r="1041" spans="1:13" x14ac:dyDescent="0.25">
      <c r="A1041" s="212" t="s">
        <v>102</v>
      </c>
      <c r="B1041" s="213">
        <v>10100501</v>
      </c>
      <c r="C1041" s="212">
        <v>108</v>
      </c>
      <c r="D1041" s="214">
        <v>43497</v>
      </c>
      <c r="E1041" s="160" t="s">
        <v>383</v>
      </c>
      <c r="F1041" s="160">
        <v>108108402</v>
      </c>
      <c r="G1041" s="160">
        <v>0</v>
      </c>
      <c r="H1041" s="214">
        <v>43514</v>
      </c>
      <c r="I1041" s="160" t="s">
        <v>384</v>
      </c>
      <c r="J1041" s="160" t="s">
        <v>376</v>
      </c>
      <c r="K1041" s="160">
        <f t="shared" si="16"/>
        <v>2</v>
      </c>
      <c r="L1041" s="160" t="s">
        <v>101</v>
      </c>
      <c r="M1041" s="211">
        <f>VLOOKUP(J1041,'Depr Rates'!A:G,7,FALSE)</f>
        <v>3.9300000000000002E-2</v>
      </c>
    </row>
    <row r="1042" spans="1:13" x14ac:dyDescent="0.25">
      <c r="A1042" s="212" t="s">
        <v>102</v>
      </c>
      <c r="B1042" s="213">
        <v>10100501</v>
      </c>
      <c r="C1042" s="212">
        <v>108</v>
      </c>
      <c r="D1042" s="214">
        <v>43497</v>
      </c>
      <c r="E1042" s="160" t="s">
        <v>383</v>
      </c>
      <c r="F1042" s="160">
        <v>108108402</v>
      </c>
      <c r="G1042" s="160">
        <v>0</v>
      </c>
      <c r="H1042" s="214">
        <v>43514</v>
      </c>
      <c r="I1042" s="160" t="s">
        <v>384</v>
      </c>
      <c r="J1042" s="160" t="s">
        <v>376</v>
      </c>
      <c r="K1042" s="160">
        <f t="shared" si="16"/>
        <v>2</v>
      </c>
      <c r="L1042" s="160" t="s">
        <v>101</v>
      </c>
      <c r="M1042" s="211">
        <f>VLOOKUP(J1042,'Depr Rates'!A:G,7,FALSE)</f>
        <v>3.9300000000000002E-2</v>
      </c>
    </row>
    <row r="1043" spans="1:13" x14ac:dyDescent="0.25">
      <c r="A1043" s="212" t="s">
        <v>102</v>
      </c>
      <c r="B1043" s="213">
        <v>10100501</v>
      </c>
      <c r="C1043" s="212">
        <v>108</v>
      </c>
      <c r="D1043" s="214">
        <v>43497</v>
      </c>
      <c r="E1043" s="160" t="s">
        <v>383</v>
      </c>
      <c r="F1043" s="160">
        <v>108108402</v>
      </c>
      <c r="G1043" s="160">
        <v>0</v>
      </c>
      <c r="H1043" s="214">
        <v>43514</v>
      </c>
      <c r="I1043" s="160" t="s">
        <v>384</v>
      </c>
      <c r="J1043" s="160" t="s">
        <v>376</v>
      </c>
      <c r="K1043" s="160">
        <f t="shared" si="16"/>
        <v>2</v>
      </c>
      <c r="L1043" s="160" t="s">
        <v>101</v>
      </c>
      <c r="M1043" s="211">
        <f>VLOOKUP(J1043,'Depr Rates'!A:G,7,FALSE)</f>
        <v>3.9300000000000002E-2</v>
      </c>
    </row>
    <row r="1044" spans="1:13" x14ac:dyDescent="0.25">
      <c r="A1044" s="212" t="s">
        <v>102</v>
      </c>
      <c r="B1044" s="213">
        <v>10100501</v>
      </c>
      <c r="C1044" s="212">
        <v>108</v>
      </c>
      <c r="D1044" s="214">
        <v>43525</v>
      </c>
      <c r="E1044" s="160" t="s">
        <v>383</v>
      </c>
      <c r="F1044" s="160">
        <v>108108402</v>
      </c>
      <c r="G1044" s="160">
        <v>0</v>
      </c>
      <c r="H1044" s="214">
        <v>43514</v>
      </c>
      <c r="I1044" s="160" t="s">
        <v>384</v>
      </c>
      <c r="J1044" s="160" t="s">
        <v>376</v>
      </c>
      <c r="K1044" s="160">
        <f t="shared" si="16"/>
        <v>2</v>
      </c>
      <c r="L1044" s="160" t="s">
        <v>101</v>
      </c>
      <c r="M1044" s="211">
        <f>VLOOKUP(J1044,'Depr Rates'!A:G,7,FALSE)</f>
        <v>3.9300000000000002E-2</v>
      </c>
    </row>
    <row r="1045" spans="1:13" x14ac:dyDescent="0.25">
      <c r="A1045" s="212" t="s">
        <v>102</v>
      </c>
      <c r="B1045" s="213">
        <v>10100501</v>
      </c>
      <c r="C1045" s="212">
        <v>108</v>
      </c>
      <c r="D1045" s="214">
        <v>43525</v>
      </c>
      <c r="E1045" s="160" t="s">
        <v>383</v>
      </c>
      <c r="F1045" s="160">
        <v>108108402</v>
      </c>
      <c r="G1045" s="160">
        <v>0</v>
      </c>
      <c r="H1045" s="214">
        <v>43514</v>
      </c>
      <c r="I1045" s="160" t="s">
        <v>384</v>
      </c>
      <c r="J1045" s="160" t="s">
        <v>376</v>
      </c>
      <c r="K1045" s="160">
        <f t="shared" si="16"/>
        <v>2</v>
      </c>
      <c r="L1045" s="160" t="s">
        <v>101</v>
      </c>
      <c r="M1045" s="211">
        <f>VLOOKUP(J1045,'Depr Rates'!A:G,7,FALSE)</f>
        <v>3.9300000000000002E-2</v>
      </c>
    </row>
    <row r="1046" spans="1:13" x14ac:dyDescent="0.25">
      <c r="A1046" s="212" t="s">
        <v>102</v>
      </c>
      <c r="B1046" s="213">
        <v>10100501</v>
      </c>
      <c r="C1046" s="212">
        <v>108</v>
      </c>
      <c r="D1046" s="214">
        <v>43525</v>
      </c>
      <c r="E1046" s="160" t="s">
        <v>383</v>
      </c>
      <c r="F1046" s="160">
        <v>108108402</v>
      </c>
      <c r="G1046" s="160">
        <v>0</v>
      </c>
      <c r="H1046" s="214">
        <v>43514</v>
      </c>
      <c r="I1046" s="160" t="s">
        <v>384</v>
      </c>
      <c r="J1046" s="160" t="s">
        <v>376</v>
      </c>
      <c r="K1046" s="160">
        <f t="shared" si="16"/>
        <v>2</v>
      </c>
      <c r="L1046" s="160" t="s">
        <v>101</v>
      </c>
      <c r="M1046" s="211">
        <f>VLOOKUP(J1046,'Depr Rates'!A:G,7,FALSE)</f>
        <v>3.9300000000000002E-2</v>
      </c>
    </row>
    <row r="1047" spans="1:13" x14ac:dyDescent="0.25">
      <c r="A1047" s="212" t="s">
        <v>102</v>
      </c>
      <c r="B1047" s="213">
        <v>10100501</v>
      </c>
      <c r="C1047" s="212">
        <v>108</v>
      </c>
      <c r="D1047" s="214">
        <v>43525</v>
      </c>
      <c r="E1047" s="160" t="s">
        <v>383</v>
      </c>
      <c r="F1047" s="160">
        <v>108108402</v>
      </c>
      <c r="G1047" s="160">
        <v>0</v>
      </c>
      <c r="H1047" s="214">
        <v>43514</v>
      </c>
      <c r="I1047" s="160" t="s">
        <v>384</v>
      </c>
      <c r="J1047" s="160" t="s">
        <v>376</v>
      </c>
      <c r="K1047" s="160">
        <f t="shared" si="16"/>
        <v>2</v>
      </c>
      <c r="L1047" s="160" t="s">
        <v>101</v>
      </c>
      <c r="M1047" s="211">
        <f>VLOOKUP(J1047,'Depr Rates'!A:G,7,FALSE)</f>
        <v>3.9300000000000002E-2</v>
      </c>
    </row>
    <row r="1048" spans="1:13" x14ac:dyDescent="0.25">
      <c r="A1048" s="212" t="s">
        <v>102</v>
      </c>
      <c r="B1048" s="213">
        <v>10100501</v>
      </c>
      <c r="C1048" s="212">
        <v>108</v>
      </c>
      <c r="D1048" s="214">
        <v>43525</v>
      </c>
      <c r="E1048" s="160" t="s">
        <v>383</v>
      </c>
      <c r="F1048" s="160">
        <v>108108402</v>
      </c>
      <c r="G1048" s="160">
        <v>0</v>
      </c>
      <c r="H1048" s="214">
        <v>43514</v>
      </c>
      <c r="I1048" s="160" t="s">
        <v>384</v>
      </c>
      <c r="J1048" s="160" t="s">
        <v>376</v>
      </c>
      <c r="K1048" s="160">
        <f t="shared" si="16"/>
        <v>2</v>
      </c>
      <c r="L1048" s="160" t="s">
        <v>101</v>
      </c>
      <c r="M1048" s="211">
        <f>VLOOKUP(J1048,'Depr Rates'!A:G,7,FALSE)</f>
        <v>3.9300000000000002E-2</v>
      </c>
    </row>
    <row r="1049" spans="1:13" x14ac:dyDescent="0.25">
      <c r="A1049" s="212" t="s">
        <v>102</v>
      </c>
      <c r="B1049" s="213">
        <v>10100501</v>
      </c>
      <c r="C1049" s="212">
        <v>108</v>
      </c>
      <c r="D1049" s="214">
        <v>43525</v>
      </c>
      <c r="E1049" s="160" t="s">
        <v>383</v>
      </c>
      <c r="F1049" s="160">
        <v>108108402</v>
      </c>
      <c r="G1049" s="160">
        <v>0</v>
      </c>
      <c r="H1049" s="214">
        <v>43514</v>
      </c>
      <c r="I1049" s="160" t="s">
        <v>384</v>
      </c>
      <c r="J1049" s="160" t="s">
        <v>376</v>
      </c>
      <c r="K1049" s="160">
        <f t="shared" si="16"/>
        <v>2</v>
      </c>
      <c r="L1049" s="160" t="s">
        <v>101</v>
      </c>
      <c r="M1049" s="211">
        <f>VLOOKUP(J1049,'Depr Rates'!A:G,7,FALSE)</f>
        <v>3.9300000000000002E-2</v>
      </c>
    </row>
    <row r="1050" spans="1:13" x14ac:dyDescent="0.25">
      <c r="A1050" s="212" t="s">
        <v>102</v>
      </c>
      <c r="B1050" s="213">
        <v>10100501</v>
      </c>
      <c r="C1050" s="212">
        <v>108</v>
      </c>
      <c r="D1050" s="214">
        <v>43497</v>
      </c>
      <c r="E1050" s="160" t="s">
        <v>381</v>
      </c>
      <c r="F1050" s="160">
        <v>108108617</v>
      </c>
      <c r="G1050" s="215">
        <v>-2480.17</v>
      </c>
      <c r="H1050" s="214">
        <v>43518</v>
      </c>
      <c r="I1050" s="160" t="s">
        <v>515</v>
      </c>
      <c r="J1050" s="160" t="s">
        <v>9054</v>
      </c>
      <c r="K1050" s="160">
        <f t="shared" si="16"/>
        <v>2</v>
      </c>
      <c r="L1050" s="160" t="s">
        <v>101</v>
      </c>
      <c r="M1050" s="211">
        <f>VLOOKUP(J1050,'Depr Rates'!A:G,7,FALSE)</f>
        <v>3.1399999999999997E-2</v>
      </c>
    </row>
    <row r="1051" spans="1:13" x14ac:dyDescent="0.25">
      <c r="A1051" s="212" t="s">
        <v>102</v>
      </c>
      <c r="B1051" s="213">
        <v>10100501</v>
      </c>
      <c r="C1051" s="212">
        <v>108</v>
      </c>
      <c r="D1051" s="214">
        <v>43497</v>
      </c>
      <c r="E1051" s="160" t="s">
        <v>383</v>
      </c>
      <c r="F1051" s="160">
        <v>108108617</v>
      </c>
      <c r="G1051" s="160">
        <v>0</v>
      </c>
      <c r="H1051" s="214">
        <v>43518</v>
      </c>
      <c r="I1051" s="160" t="s">
        <v>515</v>
      </c>
      <c r="J1051" s="160" t="s">
        <v>9054</v>
      </c>
      <c r="K1051" s="160">
        <f t="shared" si="16"/>
        <v>2</v>
      </c>
      <c r="L1051" s="160" t="s">
        <v>101</v>
      </c>
      <c r="M1051" s="211">
        <f>VLOOKUP(J1051,'Depr Rates'!A:G,7,FALSE)</f>
        <v>3.1399999999999997E-2</v>
      </c>
    </row>
    <row r="1052" spans="1:13" x14ac:dyDescent="0.25">
      <c r="A1052" s="212" t="s">
        <v>102</v>
      </c>
      <c r="B1052" s="213">
        <v>10100501</v>
      </c>
      <c r="C1052" s="212">
        <v>108</v>
      </c>
      <c r="D1052" s="214">
        <v>43497</v>
      </c>
      <c r="E1052" s="160" t="s">
        <v>383</v>
      </c>
      <c r="F1052" s="160">
        <v>108108617</v>
      </c>
      <c r="G1052" s="160">
        <v>0</v>
      </c>
      <c r="H1052" s="214">
        <v>43518</v>
      </c>
      <c r="I1052" s="160" t="s">
        <v>384</v>
      </c>
      <c r="J1052" s="160" t="s">
        <v>9054</v>
      </c>
      <c r="K1052" s="160">
        <f t="shared" si="16"/>
        <v>2</v>
      </c>
      <c r="L1052" s="160" t="s">
        <v>101</v>
      </c>
      <c r="M1052" s="211">
        <f>VLOOKUP(J1052,'Depr Rates'!A:G,7,FALSE)</f>
        <v>3.1399999999999997E-2</v>
      </c>
    </row>
    <row r="1053" spans="1:13" x14ac:dyDescent="0.25">
      <c r="A1053" s="212" t="s">
        <v>102</v>
      </c>
      <c r="B1053" s="213">
        <v>10100501</v>
      </c>
      <c r="C1053" s="212">
        <v>108</v>
      </c>
      <c r="D1053" s="214">
        <v>43525</v>
      </c>
      <c r="E1053" s="160" t="s">
        <v>383</v>
      </c>
      <c r="F1053" s="160">
        <v>108108617</v>
      </c>
      <c r="G1053" s="160">
        <v>0</v>
      </c>
      <c r="H1053" s="214">
        <v>43518</v>
      </c>
      <c r="I1053" s="160" t="s">
        <v>384</v>
      </c>
      <c r="J1053" s="160" t="s">
        <v>9054</v>
      </c>
      <c r="K1053" s="160">
        <f t="shared" si="16"/>
        <v>2</v>
      </c>
      <c r="L1053" s="160" t="s">
        <v>101</v>
      </c>
      <c r="M1053" s="211">
        <f>VLOOKUP(J1053,'Depr Rates'!A:G,7,FALSE)</f>
        <v>3.1399999999999997E-2</v>
      </c>
    </row>
    <row r="1054" spans="1:13" x14ac:dyDescent="0.25">
      <c r="A1054" s="212" t="s">
        <v>102</v>
      </c>
      <c r="B1054" s="213">
        <v>10100501</v>
      </c>
      <c r="C1054" s="212">
        <v>108</v>
      </c>
      <c r="D1054" s="214">
        <v>43525</v>
      </c>
      <c r="E1054" s="160" t="s">
        <v>383</v>
      </c>
      <c r="F1054" s="160">
        <v>108108617</v>
      </c>
      <c r="G1054" s="160">
        <v>0</v>
      </c>
      <c r="H1054" s="214">
        <v>43518</v>
      </c>
      <c r="I1054" s="160" t="s">
        <v>384</v>
      </c>
      <c r="J1054" s="160" t="s">
        <v>9054</v>
      </c>
      <c r="K1054" s="160">
        <f t="shared" si="16"/>
        <v>2</v>
      </c>
      <c r="L1054" s="160" t="s">
        <v>101</v>
      </c>
      <c r="M1054" s="211">
        <f>VLOOKUP(J1054,'Depr Rates'!A:G,7,FALSE)</f>
        <v>3.1399999999999997E-2</v>
      </c>
    </row>
    <row r="1055" spans="1:13" x14ac:dyDescent="0.25">
      <c r="A1055" s="212" t="s">
        <v>102</v>
      </c>
      <c r="B1055" s="213">
        <v>10100501</v>
      </c>
      <c r="C1055" s="212">
        <v>108</v>
      </c>
      <c r="D1055" s="214">
        <v>43497</v>
      </c>
      <c r="E1055" s="160" t="s">
        <v>381</v>
      </c>
      <c r="F1055" s="160">
        <v>108108691</v>
      </c>
      <c r="G1055" s="215">
        <v>-1346.29</v>
      </c>
      <c r="H1055" s="214">
        <v>43511</v>
      </c>
      <c r="I1055" s="160" t="s">
        <v>517</v>
      </c>
      <c r="J1055" s="160" t="s">
        <v>9054</v>
      </c>
      <c r="K1055" s="160">
        <f t="shared" si="16"/>
        <v>2</v>
      </c>
      <c r="L1055" s="160" t="s">
        <v>101</v>
      </c>
      <c r="M1055" s="211">
        <f>VLOOKUP(J1055,'Depr Rates'!A:G,7,FALSE)</f>
        <v>3.1399999999999997E-2</v>
      </c>
    </row>
    <row r="1056" spans="1:13" x14ac:dyDescent="0.25">
      <c r="A1056" s="212" t="s">
        <v>102</v>
      </c>
      <c r="B1056" s="213">
        <v>10100501</v>
      </c>
      <c r="C1056" s="212">
        <v>108</v>
      </c>
      <c r="D1056" s="214">
        <v>43497</v>
      </c>
      <c r="E1056" s="160" t="s">
        <v>383</v>
      </c>
      <c r="F1056" s="160">
        <v>108108691</v>
      </c>
      <c r="G1056" s="160">
        <v>0</v>
      </c>
      <c r="H1056" s="214">
        <v>43511</v>
      </c>
      <c r="I1056" s="160" t="s">
        <v>517</v>
      </c>
      <c r="J1056" s="160" t="s">
        <v>9054</v>
      </c>
      <c r="K1056" s="160">
        <f t="shared" si="16"/>
        <v>2</v>
      </c>
      <c r="L1056" s="160" t="s">
        <v>101</v>
      </c>
      <c r="M1056" s="211">
        <f>VLOOKUP(J1056,'Depr Rates'!A:G,7,FALSE)</f>
        <v>3.1399999999999997E-2</v>
      </c>
    </row>
    <row r="1057" spans="1:13" x14ac:dyDescent="0.25">
      <c r="A1057" s="212" t="s">
        <v>102</v>
      </c>
      <c r="B1057" s="213">
        <v>10100501</v>
      </c>
      <c r="C1057" s="212">
        <v>108</v>
      </c>
      <c r="D1057" s="214">
        <v>43497</v>
      </c>
      <c r="E1057" s="160" t="s">
        <v>381</v>
      </c>
      <c r="F1057" s="160">
        <v>108108691</v>
      </c>
      <c r="G1057" s="160">
        <v>-471.75</v>
      </c>
      <c r="H1057" s="214">
        <v>43511</v>
      </c>
      <c r="I1057" s="160" t="s">
        <v>517</v>
      </c>
      <c r="J1057" s="160" t="s">
        <v>9132</v>
      </c>
      <c r="K1057" s="160">
        <f t="shared" si="16"/>
        <v>2</v>
      </c>
      <c r="L1057" s="160" t="s">
        <v>101</v>
      </c>
      <c r="M1057" s="211">
        <f>VLOOKUP(J1057,'Depr Rates'!A:G,7,FALSE)</f>
        <v>3.7400000000000003E-2</v>
      </c>
    </row>
    <row r="1058" spans="1:13" x14ac:dyDescent="0.25">
      <c r="A1058" s="212" t="s">
        <v>102</v>
      </c>
      <c r="B1058" s="213">
        <v>10100501</v>
      </c>
      <c r="C1058" s="212">
        <v>108</v>
      </c>
      <c r="D1058" s="214">
        <v>43497</v>
      </c>
      <c r="E1058" s="160" t="s">
        <v>383</v>
      </c>
      <c r="F1058" s="160">
        <v>108108691</v>
      </c>
      <c r="G1058" s="160">
        <v>0</v>
      </c>
      <c r="H1058" s="214">
        <v>43511</v>
      </c>
      <c r="I1058" s="160" t="s">
        <v>517</v>
      </c>
      <c r="J1058" s="160" t="s">
        <v>9132</v>
      </c>
      <c r="K1058" s="160">
        <f t="shared" si="16"/>
        <v>2</v>
      </c>
      <c r="L1058" s="160" t="s">
        <v>101</v>
      </c>
      <c r="M1058" s="211">
        <f>VLOOKUP(J1058,'Depr Rates'!A:G,7,FALSE)</f>
        <v>3.7400000000000003E-2</v>
      </c>
    </row>
    <row r="1059" spans="1:13" x14ac:dyDescent="0.25">
      <c r="A1059" s="212" t="s">
        <v>102</v>
      </c>
      <c r="B1059" s="213">
        <v>10100501</v>
      </c>
      <c r="C1059" s="212">
        <v>108</v>
      </c>
      <c r="D1059" s="214">
        <v>43497</v>
      </c>
      <c r="E1059" s="160" t="s">
        <v>383</v>
      </c>
      <c r="F1059" s="160">
        <v>108108691</v>
      </c>
      <c r="G1059" s="160">
        <v>0</v>
      </c>
      <c r="H1059" s="214">
        <v>43511</v>
      </c>
      <c r="I1059" s="160" t="s">
        <v>384</v>
      </c>
      <c r="J1059" s="160" t="s">
        <v>9054</v>
      </c>
      <c r="K1059" s="160">
        <f t="shared" si="16"/>
        <v>2</v>
      </c>
      <c r="L1059" s="160" t="s">
        <v>101</v>
      </c>
      <c r="M1059" s="211">
        <f>VLOOKUP(J1059,'Depr Rates'!A:G,7,FALSE)</f>
        <v>3.1399999999999997E-2</v>
      </c>
    </row>
    <row r="1060" spans="1:13" x14ac:dyDescent="0.25">
      <c r="A1060" s="212" t="s">
        <v>102</v>
      </c>
      <c r="B1060" s="213">
        <v>10100501</v>
      </c>
      <c r="C1060" s="212">
        <v>108</v>
      </c>
      <c r="D1060" s="214">
        <v>43497</v>
      </c>
      <c r="E1060" s="160" t="s">
        <v>383</v>
      </c>
      <c r="F1060" s="160">
        <v>108108691</v>
      </c>
      <c r="G1060" s="160">
        <v>0</v>
      </c>
      <c r="H1060" s="214">
        <v>43511</v>
      </c>
      <c r="I1060" s="160" t="s">
        <v>384</v>
      </c>
      <c r="J1060" s="160" t="s">
        <v>9132</v>
      </c>
      <c r="K1060" s="160">
        <f t="shared" si="16"/>
        <v>2</v>
      </c>
      <c r="L1060" s="160" t="s">
        <v>101</v>
      </c>
      <c r="M1060" s="211">
        <f>VLOOKUP(J1060,'Depr Rates'!A:G,7,FALSE)</f>
        <v>3.7400000000000003E-2</v>
      </c>
    </row>
    <row r="1061" spans="1:13" x14ac:dyDescent="0.25">
      <c r="A1061" s="212" t="s">
        <v>102</v>
      </c>
      <c r="B1061" s="213">
        <v>10100501</v>
      </c>
      <c r="C1061" s="212">
        <v>108</v>
      </c>
      <c r="D1061" s="214">
        <v>43525</v>
      </c>
      <c r="E1061" s="160" t="s">
        <v>383</v>
      </c>
      <c r="F1061" s="160">
        <v>108108691</v>
      </c>
      <c r="G1061" s="160">
        <v>0</v>
      </c>
      <c r="H1061" s="214">
        <v>43511</v>
      </c>
      <c r="I1061" s="160" t="s">
        <v>384</v>
      </c>
      <c r="J1061" s="160" t="s">
        <v>9054</v>
      </c>
      <c r="K1061" s="160">
        <f t="shared" si="16"/>
        <v>2</v>
      </c>
      <c r="L1061" s="160" t="s">
        <v>101</v>
      </c>
      <c r="M1061" s="211">
        <f>VLOOKUP(J1061,'Depr Rates'!A:G,7,FALSE)</f>
        <v>3.1399999999999997E-2</v>
      </c>
    </row>
    <row r="1062" spans="1:13" x14ac:dyDescent="0.25">
      <c r="A1062" s="212" t="s">
        <v>102</v>
      </c>
      <c r="B1062" s="213">
        <v>10100501</v>
      </c>
      <c r="C1062" s="212">
        <v>108</v>
      </c>
      <c r="D1062" s="214">
        <v>43525</v>
      </c>
      <c r="E1062" s="160" t="s">
        <v>383</v>
      </c>
      <c r="F1062" s="160">
        <v>108108691</v>
      </c>
      <c r="G1062" s="160">
        <v>0</v>
      </c>
      <c r="H1062" s="214">
        <v>43511</v>
      </c>
      <c r="I1062" s="160" t="s">
        <v>384</v>
      </c>
      <c r="J1062" s="160" t="s">
        <v>9132</v>
      </c>
      <c r="K1062" s="160">
        <f t="shared" si="16"/>
        <v>2</v>
      </c>
      <c r="L1062" s="160" t="s">
        <v>101</v>
      </c>
      <c r="M1062" s="211">
        <f>VLOOKUP(J1062,'Depr Rates'!A:G,7,FALSE)</f>
        <v>3.7400000000000003E-2</v>
      </c>
    </row>
    <row r="1063" spans="1:13" x14ac:dyDescent="0.25">
      <c r="A1063" s="212" t="s">
        <v>102</v>
      </c>
      <c r="B1063" s="213">
        <v>10100501</v>
      </c>
      <c r="C1063" s="212">
        <v>108</v>
      </c>
      <c r="D1063" s="214">
        <v>43525</v>
      </c>
      <c r="E1063" s="160" t="s">
        <v>383</v>
      </c>
      <c r="F1063" s="160">
        <v>108108691</v>
      </c>
      <c r="G1063" s="160">
        <v>0</v>
      </c>
      <c r="H1063" s="214">
        <v>43511</v>
      </c>
      <c r="I1063" s="160" t="s">
        <v>384</v>
      </c>
      <c r="J1063" s="160" t="s">
        <v>9054</v>
      </c>
      <c r="K1063" s="160">
        <f t="shared" si="16"/>
        <v>2</v>
      </c>
      <c r="L1063" s="160" t="s">
        <v>101</v>
      </c>
      <c r="M1063" s="211">
        <f>VLOOKUP(J1063,'Depr Rates'!A:G,7,FALSE)</f>
        <v>3.1399999999999997E-2</v>
      </c>
    </row>
    <row r="1064" spans="1:13" x14ac:dyDescent="0.25">
      <c r="A1064" s="212" t="s">
        <v>102</v>
      </c>
      <c r="B1064" s="213">
        <v>10100501</v>
      </c>
      <c r="C1064" s="212">
        <v>108</v>
      </c>
      <c r="D1064" s="214">
        <v>43525</v>
      </c>
      <c r="E1064" s="160" t="s">
        <v>383</v>
      </c>
      <c r="F1064" s="160">
        <v>108108691</v>
      </c>
      <c r="G1064" s="160">
        <v>0</v>
      </c>
      <c r="H1064" s="214">
        <v>43511</v>
      </c>
      <c r="I1064" s="160" t="s">
        <v>384</v>
      </c>
      <c r="J1064" s="160" t="s">
        <v>9132</v>
      </c>
      <c r="K1064" s="160">
        <f t="shared" si="16"/>
        <v>2</v>
      </c>
      <c r="L1064" s="160" t="s">
        <v>101</v>
      </c>
      <c r="M1064" s="211">
        <f>VLOOKUP(J1064,'Depr Rates'!A:G,7,FALSE)</f>
        <v>3.7400000000000003E-2</v>
      </c>
    </row>
    <row r="1065" spans="1:13" x14ac:dyDescent="0.25">
      <c r="A1065" s="212" t="s">
        <v>102</v>
      </c>
      <c r="B1065" s="213">
        <v>10100501</v>
      </c>
      <c r="C1065" s="212">
        <v>108</v>
      </c>
      <c r="D1065" s="214">
        <v>43497</v>
      </c>
      <c r="E1065" s="160" t="s">
        <v>381</v>
      </c>
      <c r="F1065" s="160">
        <v>108109091</v>
      </c>
      <c r="G1065" s="160">
        <v>-208.59</v>
      </c>
      <c r="H1065" s="214">
        <v>43504</v>
      </c>
      <c r="I1065" s="160" t="s">
        <v>525</v>
      </c>
      <c r="J1065" s="160" t="s">
        <v>9054</v>
      </c>
      <c r="K1065" s="160">
        <f t="shared" si="16"/>
        <v>2</v>
      </c>
      <c r="L1065" s="160" t="s">
        <v>101</v>
      </c>
      <c r="M1065" s="211">
        <f>VLOOKUP(J1065,'Depr Rates'!A:G,7,FALSE)</f>
        <v>3.1399999999999997E-2</v>
      </c>
    </row>
    <row r="1066" spans="1:13" x14ac:dyDescent="0.25">
      <c r="A1066" s="212" t="s">
        <v>102</v>
      </c>
      <c r="B1066" s="213">
        <v>10100501</v>
      </c>
      <c r="C1066" s="212">
        <v>108</v>
      </c>
      <c r="D1066" s="214">
        <v>43497</v>
      </c>
      <c r="E1066" s="160" t="s">
        <v>383</v>
      </c>
      <c r="F1066" s="160">
        <v>108109091</v>
      </c>
      <c r="G1066" s="160">
        <v>0</v>
      </c>
      <c r="H1066" s="214">
        <v>43504</v>
      </c>
      <c r="I1066" s="160" t="s">
        <v>525</v>
      </c>
      <c r="J1066" s="160" t="s">
        <v>9054</v>
      </c>
      <c r="K1066" s="160">
        <f t="shared" si="16"/>
        <v>2</v>
      </c>
      <c r="L1066" s="160" t="s">
        <v>101</v>
      </c>
      <c r="M1066" s="211">
        <f>VLOOKUP(J1066,'Depr Rates'!A:G,7,FALSE)</f>
        <v>3.1399999999999997E-2</v>
      </c>
    </row>
    <row r="1067" spans="1:13" x14ac:dyDescent="0.25">
      <c r="A1067" s="212" t="s">
        <v>102</v>
      </c>
      <c r="B1067" s="213">
        <v>10100501</v>
      </c>
      <c r="C1067" s="212">
        <v>108</v>
      </c>
      <c r="D1067" s="214">
        <v>43497</v>
      </c>
      <c r="E1067" s="160" t="s">
        <v>381</v>
      </c>
      <c r="F1067" s="160">
        <v>108109091</v>
      </c>
      <c r="G1067" s="215">
        <v>-1218.6099999999999</v>
      </c>
      <c r="H1067" s="214">
        <v>43504</v>
      </c>
      <c r="I1067" s="160" t="s">
        <v>525</v>
      </c>
      <c r="J1067" s="160" t="s">
        <v>9054</v>
      </c>
      <c r="K1067" s="160">
        <f t="shared" si="16"/>
        <v>2</v>
      </c>
      <c r="L1067" s="160" t="s">
        <v>101</v>
      </c>
      <c r="M1067" s="211">
        <f>VLOOKUP(J1067,'Depr Rates'!A:G,7,FALSE)</f>
        <v>3.1399999999999997E-2</v>
      </c>
    </row>
    <row r="1068" spans="1:13" x14ac:dyDescent="0.25">
      <c r="A1068" s="212" t="s">
        <v>102</v>
      </c>
      <c r="B1068" s="213">
        <v>10100501</v>
      </c>
      <c r="C1068" s="212">
        <v>108</v>
      </c>
      <c r="D1068" s="214">
        <v>43497</v>
      </c>
      <c r="E1068" s="160" t="s">
        <v>383</v>
      </c>
      <c r="F1068" s="160">
        <v>108109091</v>
      </c>
      <c r="G1068" s="160">
        <v>0</v>
      </c>
      <c r="H1068" s="214">
        <v>43504</v>
      </c>
      <c r="I1068" s="160" t="s">
        <v>525</v>
      </c>
      <c r="J1068" s="160" t="s">
        <v>9054</v>
      </c>
      <c r="K1068" s="160">
        <f t="shared" si="16"/>
        <v>2</v>
      </c>
      <c r="L1068" s="160" t="s">
        <v>101</v>
      </c>
      <c r="M1068" s="211">
        <f>VLOOKUP(J1068,'Depr Rates'!A:G,7,FALSE)</f>
        <v>3.1399999999999997E-2</v>
      </c>
    </row>
    <row r="1069" spans="1:13" x14ac:dyDescent="0.25">
      <c r="A1069" s="212" t="s">
        <v>102</v>
      </c>
      <c r="B1069" s="213">
        <v>10100501</v>
      </c>
      <c r="C1069" s="212">
        <v>108</v>
      </c>
      <c r="D1069" s="214">
        <v>43497</v>
      </c>
      <c r="E1069" s="160" t="s">
        <v>381</v>
      </c>
      <c r="F1069" s="160">
        <v>108109091</v>
      </c>
      <c r="G1069" s="160">
        <v>-126.5</v>
      </c>
      <c r="H1069" s="214">
        <v>43504</v>
      </c>
      <c r="I1069" s="160" t="s">
        <v>525</v>
      </c>
      <c r="J1069" s="160" t="s">
        <v>9132</v>
      </c>
      <c r="K1069" s="160">
        <f t="shared" si="16"/>
        <v>2</v>
      </c>
      <c r="L1069" s="160" t="s">
        <v>101</v>
      </c>
      <c r="M1069" s="211">
        <f>VLOOKUP(J1069,'Depr Rates'!A:G,7,FALSE)</f>
        <v>3.7400000000000003E-2</v>
      </c>
    </row>
    <row r="1070" spans="1:13" x14ac:dyDescent="0.25">
      <c r="A1070" s="212" t="s">
        <v>102</v>
      </c>
      <c r="B1070" s="213">
        <v>10100501</v>
      </c>
      <c r="C1070" s="212">
        <v>108</v>
      </c>
      <c r="D1070" s="214">
        <v>43497</v>
      </c>
      <c r="E1070" s="160" t="s">
        <v>381</v>
      </c>
      <c r="F1070" s="160">
        <v>108109091</v>
      </c>
      <c r="G1070" s="215">
        <v>-1725.46</v>
      </c>
      <c r="H1070" s="214">
        <v>43504</v>
      </c>
      <c r="I1070" s="160" t="s">
        <v>525</v>
      </c>
      <c r="J1070" s="160" t="s">
        <v>9132</v>
      </c>
      <c r="K1070" s="160">
        <f t="shared" si="16"/>
        <v>2</v>
      </c>
      <c r="L1070" s="160" t="s">
        <v>101</v>
      </c>
      <c r="M1070" s="211">
        <f>VLOOKUP(J1070,'Depr Rates'!A:G,7,FALSE)</f>
        <v>3.7400000000000003E-2</v>
      </c>
    </row>
    <row r="1071" spans="1:13" x14ac:dyDescent="0.25">
      <c r="A1071" s="212" t="s">
        <v>102</v>
      </c>
      <c r="B1071" s="213">
        <v>10100501</v>
      </c>
      <c r="C1071" s="212">
        <v>108</v>
      </c>
      <c r="D1071" s="214">
        <v>43497</v>
      </c>
      <c r="E1071" s="160" t="s">
        <v>383</v>
      </c>
      <c r="F1071" s="160">
        <v>108109091</v>
      </c>
      <c r="G1071" s="160">
        <v>0</v>
      </c>
      <c r="H1071" s="214">
        <v>43504</v>
      </c>
      <c r="I1071" s="160" t="s">
        <v>525</v>
      </c>
      <c r="J1071" s="160" t="s">
        <v>9132</v>
      </c>
      <c r="K1071" s="160">
        <f t="shared" si="16"/>
        <v>2</v>
      </c>
      <c r="L1071" s="160" t="s">
        <v>101</v>
      </c>
      <c r="M1071" s="211">
        <f>VLOOKUP(J1071,'Depr Rates'!A:G,7,FALSE)</f>
        <v>3.7400000000000003E-2</v>
      </c>
    </row>
    <row r="1072" spans="1:13" x14ac:dyDescent="0.25">
      <c r="A1072" s="212" t="s">
        <v>102</v>
      </c>
      <c r="B1072" s="213">
        <v>10100501</v>
      </c>
      <c r="C1072" s="212">
        <v>108</v>
      </c>
      <c r="D1072" s="214">
        <v>43497</v>
      </c>
      <c r="E1072" s="160" t="s">
        <v>383</v>
      </c>
      <c r="F1072" s="160">
        <v>108109091</v>
      </c>
      <c r="G1072" s="160">
        <v>0</v>
      </c>
      <c r="H1072" s="214">
        <v>43504</v>
      </c>
      <c r="I1072" s="160" t="s">
        <v>525</v>
      </c>
      <c r="J1072" s="160" t="s">
        <v>9132</v>
      </c>
      <c r="K1072" s="160">
        <f t="shared" si="16"/>
        <v>2</v>
      </c>
      <c r="L1072" s="160" t="s">
        <v>101</v>
      </c>
      <c r="M1072" s="211">
        <f>VLOOKUP(J1072,'Depr Rates'!A:G,7,FALSE)</f>
        <v>3.7400000000000003E-2</v>
      </c>
    </row>
    <row r="1073" spans="1:13" x14ac:dyDescent="0.25">
      <c r="A1073" s="212" t="s">
        <v>102</v>
      </c>
      <c r="B1073" s="213">
        <v>10100501</v>
      </c>
      <c r="C1073" s="212">
        <v>108</v>
      </c>
      <c r="D1073" s="214">
        <v>43497</v>
      </c>
      <c r="E1073" s="160" t="s">
        <v>383</v>
      </c>
      <c r="F1073" s="160">
        <v>108109091</v>
      </c>
      <c r="G1073" s="160">
        <v>0</v>
      </c>
      <c r="H1073" s="214">
        <v>43504</v>
      </c>
      <c r="I1073" s="160" t="s">
        <v>384</v>
      </c>
      <c r="J1073" s="160" t="s">
        <v>9054</v>
      </c>
      <c r="K1073" s="160">
        <f t="shared" si="16"/>
        <v>2</v>
      </c>
      <c r="L1073" s="160" t="s">
        <v>101</v>
      </c>
      <c r="M1073" s="211">
        <f>VLOOKUP(J1073,'Depr Rates'!A:G,7,FALSE)</f>
        <v>3.1399999999999997E-2</v>
      </c>
    </row>
    <row r="1074" spans="1:13" x14ac:dyDescent="0.25">
      <c r="A1074" s="212" t="s">
        <v>102</v>
      </c>
      <c r="B1074" s="213">
        <v>10100501</v>
      </c>
      <c r="C1074" s="212">
        <v>108</v>
      </c>
      <c r="D1074" s="214">
        <v>43497</v>
      </c>
      <c r="E1074" s="160" t="s">
        <v>383</v>
      </c>
      <c r="F1074" s="160">
        <v>108109091</v>
      </c>
      <c r="G1074" s="160">
        <v>0</v>
      </c>
      <c r="H1074" s="214">
        <v>43504</v>
      </c>
      <c r="I1074" s="160" t="s">
        <v>384</v>
      </c>
      <c r="J1074" s="160" t="s">
        <v>9054</v>
      </c>
      <c r="K1074" s="160">
        <f t="shared" si="16"/>
        <v>2</v>
      </c>
      <c r="L1074" s="160" t="s">
        <v>101</v>
      </c>
      <c r="M1074" s="211">
        <f>VLOOKUP(J1074,'Depr Rates'!A:G,7,FALSE)</f>
        <v>3.1399999999999997E-2</v>
      </c>
    </row>
    <row r="1075" spans="1:13" x14ac:dyDescent="0.25">
      <c r="A1075" s="212" t="s">
        <v>102</v>
      </c>
      <c r="B1075" s="213">
        <v>10100501</v>
      </c>
      <c r="C1075" s="212">
        <v>108</v>
      </c>
      <c r="D1075" s="214">
        <v>43497</v>
      </c>
      <c r="E1075" s="160" t="s">
        <v>383</v>
      </c>
      <c r="F1075" s="160">
        <v>108109091</v>
      </c>
      <c r="G1075" s="160">
        <v>0</v>
      </c>
      <c r="H1075" s="214">
        <v>43504</v>
      </c>
      <c r="I1075" s="160" t="s">
        <v>384</v>
      </c>
      <c r="J1075" s="160" t="s">
        <v>9132</v>
      </c>
      <c r="K1075" s="160">
        <f t="shared" si="16"/>
        <v>2</v>
      </c>
      <c r="L1075" s="160" t="s">
        <v>101</v>
      </c>
      <c r="M1075" s="211">
        <f>VLOOKUP(J1075,'Depr Rates'!A:G,7,FALSE)</f>
        <v>3.7400000000000003E-2</v>
      </c>
    </row>
    <row r="1076" spans="1:13" x14ac:dyDescent="0.25">
      <c r="A1076" s="212" t="s">
        <v>102</v>
      </c>
      <c r="B1076" s="213">
        <v>10100501</v>
      </c>
      <c r="C1076" s="212">
        <v>108</v>
      </c>
      <c r="D1076" s="214">
        <v>43497</v>
      </c>
      <c r="E1076" s="160" t="s">
        <v>383</v>
      </c>
      <c r="F1076" s="160">
        <v>108109091</v>
      </c>
      <c r="G1076" s="160">
        <v>0</v>
      </c>
      <c r="H1076" s="214">
        <v>43504</v>
      </c>
      <c r="I1076" s="160" t="s">
        <v>384</v>
      </c>
      <c r="J1076" s="160" t="s">
        <v>9132</v>
      </c>
      <c r="K1076" s="160">
        <f t="shared" si="16"/>
        <v>2</v>
      </c>
      <c r="L1076" s="160" t="s">
        <v>101</v>
      </c>
      <c r="M1076" s="211">
        <f>VLOOKUP(J1076,'Depr Rates'!A:G,7,FALSE)</f>
        <v>3.7400000000000003E-2</v>
      </c>
    </row>
    <row r="1077" spans="1:13" x14ac:dyDescent="0.25">
      <c r="A1077" s="212" t="s">
        <v>102</v>
      </c>
      <c r="B1077" s="213">
        <v>10100501</v>
      </c>
      <c r="C1077" s="212">
        <v>108</v>
      </c>
      <c r="D1077" s="214">
        <v>43525</v>
      </c>
      <c r="E1077" s="160" t="s">
        <v>383</v>
      </c>
      <c r="F1077" s="160">
        <v>108109091</v>
      </c>
      <c r="G1077" s="160">
        <v>0</v>
      </c>
      <c r="H1077" s="214">
        <v>43504</v>
      </c>
      <c r="I1077" s="160" t="s">
        <v>384</v>
      </c>
      <c r="J1077" s="160" t="s">
        <v>9054</v>
      </c>
      <c r="K1077" s="160">
        <f t="shared" si="16"/>
        <v>2</v>
      </c>
      <c r="L1077" s="160" t="s">
        <v>101</v>
      </c>
      <c r="M1077" s="211">
        <f>VLOOKUP(J1077,'Depr Rates'!A:G,7,FALSE)</f>
        <v>3.1399999999999997E-2</v>
      </c>
    </row>
    <row r="1078" spans="1:13" x14ac:dyDescent="0.25">
      <c r="A1078" s="212" t="s">
        <v>102</v>
      </c>
      <c r="B1078" s="213">
        <v>10100501</v>
      </c>
      <c r="C1078" s="212">
        <v>108</v>
      </c>
      <c r="D1078" s="214">
        <v>43525</v>
      </c>
      <c r="E1078" s="160" t="s">
        <v>383</v>
      </c>
      <c r="F1078" s="160">
        <v>108109091</v>
      </c>
      <c r="G1078" s="160">
        <v>0</v>
      </c>
      <c r="H1078" s="214">
        <v>43504</v>
      </c>
      <c r="I1078" s="160" t="s">
        <v>384</v>
      </c>
      <c r="J1078" s="160" t="s">
        <v>9054</v>
      </c>
      <c r="K1078" s="160">
        <f t="shared" si="16"/>
        <v>2</v>
      </c>
      <c r="L1078" s="160" t="s">
        <v>101</v>
      </c>
      <c r="M1078" s="211">
        <f>VLOOKUP(J1078,'Depr Rates'!A:G,7,FALSE)</f>
        <v>3.1399999999999997E-2</v>
      </c>
    </row>
    <row r="1079" spans="1:13" x14ac:dyDescent="0.25">
      <c r="A1079" s="212" t="s">
        <v>102</v>
      </c>
      <c r="B1079" s="213">
        <v>10100501</v>
      </c>
      <c r="C1079" s="212">
        <v>108</v>
      </c>
      <c r="D1079" s="214">
        <v>43525</v>
      </c>
      <c r="E1079" s="160" t="s">
        <v>383</v>
      </c>
      <c r="F1079" s="160">
        <v>108109091</v>
      </c>
      <c r="G1079" s="160">
        <v>0</v>
      </c>
      <c r="H1079" s="214">
        <v>43504</v>
      </c>
      <c r="I1079" s="160" t="s">
        <v>384</v>
      </c>
      <c r="J1079" s="160" t="s">
        <v>9132</v>
      </c>
      <c r="K1079" s="160">
        <f t="shared" si="16"/>
        <v>2</v>
      </c>
      <c r="L1079" s="160" t="s">
        <v>101</v>
      </c>
      <c r="M1079" s="211">
        <f>VLOOKUP(J1079,'Depr Rates'!A:G,7,FALSE)</f>
        <v>3.7400000000000003E-2</v>
      </c>
    </row>
    <row r="1080" spans="1:13" x14ac:dyDescent="0.25">
      <c r="A1080" s="212" t="s">
        <v>102</v>
      </c>
      <c r="B1080" s="213">
        <v>10100501</v>
      </c>
      <c r="C1080" s="212">
        <v>108</v>
      </c>
      <c r="D1080" s="214">
        <v>43525</v>
      </c>
      <c r="E1080" s="160" t="s">
        <v>383</v>
      </c>
      <c r="F1080" s="160">
        <v>108109091</v>
      </c>
      <c r="G1080" s="160">
        <v>0</v>
      </c>
      <c r="H1080" s="214">
        <v>43504</v>
      </c>
      <c r="I1080" s="160" t="s">
        <v>384</v>
      </c>
      <c r="J1080" s="160" t="s">
        <v>9132</v>
      </c>
      <c r="K1080" s="160">
        <f t="shared" si="16"/>
        <v>2</v>
      </c>
      <c r="L1080" s="160" t="s">
        <v>101</v>
      </c>
      <c r="M1080" s="211">
        <f>VLOOKUP(J1080,'Depr Rates'!A:G,7,FALSE)</f>
        <v>3.7400000000000003E-2</v>
      </c>
    </row>
    <row r="1081" spans="1:13" x14ac:dyDescent="0.25">
      <c r="A1081" s="212" t="s">
        <v>102</v>
      </c>
      <c r="B1081" s="213">
        <v>10100501</v>
      </c>
      <c r="C1081" s="212">
        <v>108</v>
      </c>
      <c r="D1081" s="214">
        <v>43525</v>
      </c>
      <c r="E1081" s="160" t="s">
        <v>383</v>
      </c>
      <c r="F1081" s="160">
        <v>108109091</v>
      </c>
      <c r="G1081" s="160">
        <v>0</v>
      </c>
      <c r="H1081" s="214">
        <v>43504</v>
      </c>
      <c r="I1081" s="160" t="s">
        <v>384</v>
      </c>
      <c r="J1081" s="160" t="s">
        <v>9054</v>
      </c>
      <c r="K1081" s="160">
        <f t="shared" si="16"/>
        <v>2</v>
      </c>
      <c r="L1081" s="160" t="s">
        <v>101</v>
      </c>
      <c r="M1081" s="211">
        <f>VLOOKUP(J1081,'Depr Rates'!A:G,7,FALSE)</f>
        <v>3.1399999999999997E-2</v>
      </c>
    </row>
    <row r="1082" spans="1:13" x14ac:dyDescent="0.25">
      <c r="A1082" s="212" t="s">
        <v>102</v>
      </c>
      <c r="B1082" s="213">
        <v>10100501</v>
      </c>
      <c r="C1082" s="212">
        <v>108</v>
      </c>
      <c r="D1082" s="214">
        <v>43525</v>
      </c>
      <c r="E1082" s="160" t="s">
        <v>383</v>
      </c>
      <c r="F1082" s="160">
        <v>108109091</v>
      </c>
      <c r="G1082" s="160">
        <v>0</v>
      </c>
      <c r="H1082" s="214">
        <v>43504</v>
      </c>
      <c r="I1082" s="160" t="s">
        <v>384</v>
      </c>
      <c r="J1082" s="160" t="s">
        <v>9054</v>
      </c>
      <c r="K1082" s="160">
        <f t="shared" si="16"/>
        <v>2</v>
      </c>
      <c r="L1082" s="160" t="s">
        <v>101</v>
      </c>
      <c r="M1082" s="211">
        <f>VLOOKUP(J1082,'Depr Rates'!A:G,7,FALSE)</f>
        <v>3.1399999999999997E-2</v>
      </c>
    </row>
    <row r="1083" spans="1:13" x14ac:dyDescent="0.25">
      <c r="A1083" s="212" t="s">
        <v>102</v>
      </c>
      <c r="B1083" s="213">
        <v>10100501</v>
      </c>
      <c r="C1083" s="212">
        <v>108</v>
      </c>
      <c r="D1083" s="214">
        <v>43525</v>
      </c>
      <c r="E1083" s="160" t="s">
        <v>383</v>
      </c>
      <c r="F1083" s="160">
        <v>108109091</v>
      </c>
      <c r="G1083" s="160">
        <v>0</v>
      </c>
      <c r="H1083" s="214">
        <v>43504</v>
      </c>
      <c r="I1083" s="160" t="s">
        <v>384</v>
      </c>
      <c r="J1083" s="160" t="s">
        <v>9132</v>
      </c>
      <c r="K1083" s="160">
        <f t="shared" si="16"/>
        <v>2</v>
      </c>
      <c r="L1083" s="160" t="s">
        <v>101</v>
      </c>
      <c r="M1083" s="211">
        <f>VLOOKUP(J1083,'Depr Rates'!A:G,7,FALSE)</f>
        <v>3.7400000000000003E-2</v>
      </c>
    </row>
    <row r="1084" spans="1:13" x14ac:dyDescent="0.25">
      <c r="A1084" s="212" t="s">
        <v>102</v>
      </c>
      <c r="B1084" s="213">
        <v>10100501</v>
      </c>
      <c r="C1084" s="212">
        <v>108</v>
      </c>
      <c r="D1084" s="214">
        <v>43525</v>
      </c>
      <c r="E1084" s="160" t="s">
        <v>383</v>
      </c>
      <c r="F1084" s="160">
        <v>108109091</v>
      </c>
      <c r="G1084" s="160">
        <v>0</v>
      </c>
      <c r="H1084" s="214">
        <v>43504</v>
      </c>
      <c r="I1084" s="160" t="s">
        <v>384</v>
      </c>
      <c r="J1084" s="160" t="s">
        <v>9132</v>
      </c>
      <c r="K1084" s="160">
        <f t="shared" si="16"/>
        <v>2</v>
      </c>
      <c r="L1084" s="160" t="s">
        <v>101</v>
      </c>
      <c r="M1084" s="211">
        <f>VLOOKUP(J1084,'Depr Rates'!A:G,7,FALSE)</f>
        <v>3.7400000000000003E-2</v>
      </c>
    </row>
    <row r="1085" spans="1:13" x14ac:dyDescent="0.25">
      <c r="A1085" s="212" t="s">
        <v>102</v>
      </c>
      <c r="B1085" s="213">
        <v>10100501</v>
      </c>
      <c r="C1085" s="212">
        <v>108</v>
      </c>
      <c r="D1085" s="214">
        <v>43497</v>
      </c>
      <c r="E1085" s="160" t="s">
        <v>381</v>
      </c>
      <c r="F1085" s="160">
        <v>108109312</v>
      </c>
      <c r="G1085" s="160">
        <v>-931.82</v>
      </c>
      <c r="H1085" s="214">
        <v>43524</v>
      </c>
      <c r="I1085" s="160" t="s">
        <v>547</v>
      </c>
      <c r="J1085" s="160" t="s">
        <v>9054</v>
      </c>
      <c r="K1085" s="160">
        <f t="shared" si="16"/>
        <v>2</v>
      </c>
      <c r="L1085" s="160" t="s">
        <v>101</v>
      </c>
      <c r="M1085" s="211">
        <f>VLOOKUP(J1085,'Depr Rates'!A:G,7,FALSE)</f>
        <v>3.1399999999999997E-2</v>
      </c>
    </row>
    <row r="1086" spans="1:13" x14ac:dyDescent="0.25">
      <c r="A1086" s="212" t="s">
        <v>102</v>
      </c>
      <c r="B1086" s="213">
        <v>10100501</v>
      </c>
      <c r="C1086" s="212">
        <v>108</v>
      </c>
      <c r="D1086" s="214">
        <v>43497</v>
      </c>
      <c r="E1086" s="160" t="s">
        <v>383</v>
      </c>
      <c r="F1086" s="160">
        <v>108109312</v>
      </c>
      <c r="G1086" s="160">
        <v>0</v>
      </c>
      <c r="H1086" s="214">
        <v>43524</v>
      </c>
      <c r="I1086" s="160" t="s">
        <v>547</v>
      </c>
      <c r="J1086" s="160" t="s">
        <v>9054</v>
      </c>
      <c r="K1086" s="160">
        <f t="shared" si="16"/>
        <v>2</v>
      </c>
      <c r="L1086" s="160" t="s">
        <v>101</v>
      </c>
      <c r="M1086" s="211">
        <f>VLOOKUP(J1086,'Depr Rates'!A:G,7,FALSE)</f>
        <v>3.1399999999999997E-2</v>
      </c>
    </row>
    <row r="1087" spans="1:13" x14ac:dyDescent="0.25">
      <c r="A1087" s="212" t="s">
        <v>102</v>
      </c>
      <c r="B1087" s="213">
        <v>10100501</v>
      </c>
      <c r="C1087" s="212">
        <v>108</v>
      </c>
      <c r="D1087" s="214">
        <v>43497</v>
      </c>
      <c r="E1087" s="160" t="s">
        <v>381</v>
      </c>
      <c r="F1087" s="160">
        <v>108109312</v>
      </c>
      <c r="G1087" s="160">
        <v>-163.15</v>
      </c>
      <c r="H1087" s="214">
        <v>43524</v>
      </c>
      <c r="I1087" s="160" t="s">
        <v>547</v>
      </c>
      <c r="J1087" s="160" t="s">
        <v>9132</v>
      </c>
      <c r="K1087" s="160">
        <f t="shared" si="16"/>
        <v>2</v>
      </c>
      <c r="L1087" s="160" t="s">
        <v>101</v>
      </c>
      <c r="M1087" s="211">
        <f>VLOOKUP(J1087,'Depr Rates'!A:G,7,FALSE)</f>
        <v>3.7400000000000003E-2</v>
      </c>
    </row>
    <row r="1088" spans="1:13" x14ac:dyDescent="0.25">
      <c r="A1088" s="212" t="s">
        <v>102</v>
      </c>
      <c r="B1088" s="213">
        <v>10100501</v>
      </c>
      <c r="C1088" s="212">
        <v>108</v>
      </c>
      <c r="D1088" s="214">
        <v>43497</v>
      </c>
      <c r="E1088" s="160" t="s">
        <v>383</v>
      </c>
      <c r="F1088" s="160">
        <v>108109312</v>
      </c>
      <c r="G1088" s="160">
        <v>0</v>
      </c>
      <c r="H1088" s="214">
        <v>43524</v>
      </c>
      <c r="I1088" s="160" t="s">
        <v>547</v>
      </c>
      <c r="J1088" s="160" t="s">
        <v>9132</v>
      </c>
      <c r="K1088" s="160">
        <f t="shared" si="16"/>
        <v>2</v>
      </c>
      <c r="L1088" s="160" t="s">
        <v>101</v>
      </c>
      <c r="M1088" s="211">
        <f>VLOOKUP(J1088,'Depr Rates'!A:G,7,FALSE)</f>
        <v>3.7400000000000003E-2</v>
      </c>
    </row>
    <row r="1089" spans="1:13" x14ac:dyDescent="0.25">
      <c r="A1089" s="212" t="s">
        <v>102</v>
      </c>
      <c r="B1089" s="213">
        <v>10100501</v>
      </c>
      <c r="C1089" s="212">
        <v>108</v>
      </c>
      <c r="D1089" s="214">
        <v>43525</v>
      </c>
      <c r="E1089" s="160" t="s">
        <v>383</v>
      </c>
      <c r="F1089" s="160">
        <v>108109312</v>
      </c>
      <c r="G1089" s="160">
        <v>0</v>
      </c>
      <c r="H1089" s="214">
        <v>43524</v>
      </c>
      <c r="I1089" s="160" t="s">
        <v>384</v>
      </c>
      <c r="J1089" s="160" t="s">
        <v>9054</v>
      </c>
      <c r="K1089" s="160">
        <f t="shared" si="16"/>
        <v>2</v>
      </c>
      <c r="L1089" s="160" t="s">
        <v>101</v>
      </c>
      <c r="M1089" s="211">
        <f>VLOOKUP(J1089,'Depr Rates'!A:G,7,FALSE)</f>
        <v>3.1399999999999997E-2</v>
      </c>
    </row>
    <row r="1090" spans="1:13" x14ac:dyDescent="0.25">
      <c r="A1090" s="212" t="s">
        <v>102</v>
      </c>
      <c r="B1090" s="213">
        <v>10100501</v>
      </c>
      <c r="C1090" s="212">
        <v>108</v>
      </c>
      <c r="D1090" s="214">
        <v>43525</v>
      </c>
      <c r="E1090" s="160" t="s">
        <v>383</v>
      </c>
      <c r="F1090" s="160">
        <v>108109312</v>
      </c>
      <c r="G1090" s="160">
        <v>0</v>
      </c>
      <c r="H1090" s="214">
        <v>43524</v>
      </c>
      <c r="I1090" s="160" t="s">
        <v>384</v>
      </c>
      <c r="J1090" s="160" t="s">
        <v>9132</v>
      </c>
      <c r="K1090" s="160">
        <f t="shared" ref="K1090:K1151" si="17">MONTH(H1090)</f>
        <v>2</v>
      </c>
      <c r="L1090" s="160" t="s">
        <v>101</v>
      </c>
      <c r="M1090" s="211">
        <f>VLOOKUP(J1090,'Depr Rates'!A:G,7,FALSE)</f>
        <v>3.7400000000000003E-2</v>
      </c>
    </row>
    <row r="1091" spans="1:13" x14ac:dyDescent="0.25">
      <c r="A1091" s="212" t="s">
        <v>102</v>
      </c>
      <c r="B1091" s="213">
        <v>10100501</v>
      </c>
      <c r="C1091" s="212">
        <v>108</v>
      </c>
      <c r="D1091" s="214">
        <v>43525</v>
      </c>
      <c r="E1091" s="160" t="s">
        <v>383</v>
      </c>
      <c r="F1091" s="160">
        <v>108109312</v>
      </c>
      <c r="G1091" s="160">
        <v>0</v>
      </c>
      <c r="H1091" s="214">
        <v>43524</v>
      </c>
      <c r="I1091" s="160" t="s">
        <v>384</v>
      </c>
      <c r="J1091" s="160" t="s">
        <v>9054</v>
      </c>
      <c r="K1091" s="160">
        <f t="shared" si="17"/>
        <v>2</v>
      </c>
      <c r="L1091" s="160" t="s">
        <v>101</v>
      </c>
      <c r="M1091" s="211">
        <f>VLOOKUP(J1091,'Depr Rates'!A:G,7,FALSE)</f>
        <v>3.1399999999999997E-2</v>
      </c>
    </row>
    <row r="1092" spans="1:13" x14ac:dyDescent="0.25">
      <c r="A1092" s="212" t="s">
        <v>102</v>
      </c>
      <c r="B1092" s="213">
        <v>10100501</v>
      </c>
      <c r="C1092" s="212">
        <v>108</v>
      </c>
      <c r="D1092" s="214">
        <v>43525</v>
      </c>
      <c r="E1092" s="160" t="s">
        <v>383</v>
      </c>
      <c r="F1092" s="160">
        <v>108109312</v>
      </c>
      <c r="G1092" s="160">
        <v>0</v>
      </c>
      <c r="H1092" s="214">
        <v>43524</v>
      </c>
      <c r="I1092" s="160" t="s">
        <v>384</v>
      </c>
      <c r="J1092" s="160" t="s">
        <v>9132</v>
      </c>
      <c r="K1092" s="160">
        <f t="shared" si="17"/>
        <v>2</v>
      </c>
      <c r="L1092" s="160" t="s">
        <v>101</v>
      </c>
      <c r="M1092" s="211">
        <f>VLOOKUP(J1092,'Depr Rates'!A:G,7,FALSE)</f>
        <v>3.7400000000000003E-2</v>
      </c>
    </row>
    <row r="1093" spans="1:13" x14ac:dyDescent="0.25">
      <c r="A1093" s="212" t="s">
        <v>102</v>
      </c>
      <c r="B1093" s="213">
        <v>10100501</v>
      </c>
      <c r="C1093" s="212">
        <v>108</v>
      </c>
      <c r="D1093" s="214">
        <v>43525</v>
      </c>
      <c r="E1093" s="160" t="s">
        <v>383</v>
      </c>
      <c r="F1093" s="160">
        <v>108102559</v>
      </c>
      <c r="G1093" s="160">
        <v>0</v>
      </c>
      <c r="H1093" s="214">
        <v>43552</v>
      </c>
      <c r="I1093" s="160" t="s">
        <v>606</v>
      </c>
      <c r="J1093" s="160" t="s">
        <v>9054</v>
      </c>
      <c r="K1093" s="160">
        <f t="shared" si="17"/>
        <v>3</v>
      </c>
      <c r="L1093" s="160" t="s">
        <v>101</v>
      </c>
      <c r="M1093" s="211">
        <f>VLOOKUP(J1093,'Depr Rates'!A:G,7,FALSE)</f>
        <v>3.1399999999999997E-2</v>
      </c>
    </row>
    <row r="1094" spans="1:13" x14ac:dyDescent="0.25">
      <c r="A1094" s="212" t="s">
        <v>102</v>
      </c>
      <c r="B1094" s="213">
        <v>10100501</v>
      </c>
      <c r="C1094" s="212">
        <v>108</v>
      </c>
      <c r="D1094" s="214">
        <v>43525</v>
      </c>
      <c r="E1094" s="160" t="s">
        <v>383</v>
      </c>
      <c r="F1094" s="160">
        <v>108102559</v>
      </c>
      <c r="G1094" s="160">
        <v>0</v>
      </c>
      <c r="H1094" s="214">
        <v>43552</v>
      </c>
      <c r="I1094" s="160" t="s">
        <v>607</v>
      </c>
      <c r="J1094" s="160" t="s">
        <v>9132</v>
      </c>
      <c r="K1094" s="160">
        <f t="shared" si="17"/>
        <v>3</v>
      </c>
      <c r="L1094" s="160" t="s">
        <v>101</v>
      </c>
      <c r="M1094" s="211">
        <f>VLOOKUP(J1094,'Depr Rates'!A:G,7,FALSE)</f>
        <v>3.7400000000000003E-2</v>
      </c>
    </row>
    <row r="1095" spans="1:13" x14ac:dyDescent="0.25">
      <c r="A1095" s="212" t="s">
        <v>102</v>
      </c>
      <c r="B1095" s="213">
        <v>10100501</v>
      </c>
      <c r="C1095" s="212">
        <v>108</v>
      </c>
      <c r="D1095" s="214">
        <v>43525</v>
      </c>
      <c r="E1095" s="160" t="s">
        <v>383</v>
      </c>
      <c r="F1095" s="160">
        <v>108102559</v>
      </c>
      <c r="G1095" s="160">
        <v>0</v>
      </c>
      <c r="H1095" s="214">
        <v>43552</v>
      </c>
      <c r="I1095" s="160" t="s">
        <v>606</v>
      </c>
      <c r="J1095" s="160" t="s">
        <v>9132</v>
      </c>
      <c r="K1095" s="160">
        <f t="shared" si="17"/>
        <v>3</v>
      </c>
      <c r="L1095" s="160" t="s">
        <v>101</v>
      </c>
      <c r="M1095" s="211">
        <f>VLOOKUP(J1095,'Depr Rates'!A:G,7,FALSE)</f>
        <v>3.7400000000000003E-2</v>
      </c>
    </row>
    <row r="1096" spans="1:13" x14ac:dyDescent="0.25">
      <c r="A1096" s="212" t="s">
        <v>102</v>
      </c>
      <c r="B1096" s="213">
        <v>10100501</v>
      </c>
      <c r="C1096" s="212">
        <v>108</v>
      </c>
      <c r="D1096" s="214">
        <v>43525</v>
      </c>
      <c r="E1096" s="160" t="s">
        <v>383</v>
      </c>
      <c r="F1096" s="160">
        <v>108102559</v>
      </c>
      <c r="G1096" s="160">
        <v>0</v>
      </c>
      <c r="H1096" s="214">
        <v>43552</v>
      </c>
      <c r="I1096" s="160" t="s">
        <v>606</v>
      </c>
      <c r="J1096" s="160" t="s">
        <v>9132</v>
      </c>
      <c r="K1096" s="160">
        <f t="shared" si="17"/>
        <v>3</v>
      </c>
      <c r="L1096" s="160" t="s">
        <v>101</v>
      </c>
      <c r="M1096" s="211">
        <f>VLOOKUP(J1096,'Depr Rates'!A:G,7,FALSE)</f>
        <v>3.7400000000000003E-2</v>
      </c>
    </row>
    <row r="1097" spans="1:13" x14ac:dyDescent="0.25">
      <c r="A1097" s="212" t="s">
        <v>102</v>
      </c>
      <c r="B1097" s="213">
        <v>10100501</v>
      </c>
      <c r="C1097" s="212">
        <v>108</v>
      </c>
      <c r="D1097" s="214">
        <v>43525</v>
      </c>
      <c r="E1097" s="160" t="s">
        <v>381</v>
      </c>
      <c r="F1097" s="160">
        <v>108102559</v>
      </c>
      <c r="G1097" s="160">
        <v>-286.38</v>
      </c>
      <c r="H1097" s="214">
        <v>43552</v>
      </c>
      <c r="I1097" s="160" t="s">
        <v>606</v>
      </c>
      <c r="J1097" s="160" t="s">
        <v>9054</v>
      </c>
      <c r="K1097" s="160">
        <f t="shared" si="17"/>
        <v>3</v>
      </c>
      <c r="L1097" s="160" t="s">
        <v>101</v>
      </c>
      <c r="M1097" s="211">
        <f>VLOOKUP(J1097,'Depr Rates'!A:G,7,FALSE)</f>
        <v>3.1399999999999997E-2</v>
      </c>
    </row>
    <row r="1098" spans="1:13" x14ac:dyDescent="0.25">
      <c r="A1098" s="212" t="s">
        <v>102</v>
      </c>
      <c r="B1098" s="213">
        <v>10100501</v>
      </c>
      <c r="C1098" s="212">
        <v>108</v>
      </c>
      <c r="D1098" s="214">
        <v>43525</v>
      </c>
      <c r="E1098" s="160" t="s">
        <v>381</v>
      </c>
      <c r="F1098" s="160">
        <v>108102559</v>
      </c>
      <c r="G1098" s="160">
        <v>-441</v>
      </c>
      <c r="H1098" s="214">
        <v>43552</v>
      </c>
      <c r="I1098" s="160" t="s">
        <v>606</v>
      </c>
      <c r="J1098" s="160" t="s">
        <v>9132</v>
      </c>
      <c r="K1098" s="160">
        <f t="shared" si="17"/>
        <v>3</v>
      </c>
      <c r="L1098" s="160" t="s">
        <v>101</v>
      </c>
      <c r="M1098" s="211">
        <f>VLOOKUP(J1098,'Depr Rates'!A:G,7,FALSE)</f>
        <v>3.7400000000000003E-2</v>
      </c>
    </row>
    <row r="1099" spans="1:13" x14ac:dyDescent="0.25">
      <c r="A1099" s="212" t="s">
        <v>102</v>
      </c>
      <c r="B1099" s="213">
        <v>10100501</v>
      </c>
      <c r="C1099" s="212">
        <v>108</v>
      </c>
      <c r="D1099" s="214">
        <v>43525</v>
      </c>
      <c r="E1099" s="160" t="s">
        <v>381</v>
      </c>
      <c r="F1099" s="160">
        <v>108102559</v>
      </c>
      <c r="G1099" s="160">
        <v>-126</v>
      </c>
      <c r="H1099" s="214">
        <v>43552</v>
      </c>
      <c r="I1099" s="160" t="s">
        <v>606</v>
      </c>
      <c r="J1099" s="160" t="s">
        <v>9132</v>
      </c>
      <c r="K1099" s="160">
        <f t="shared" si="17"/>
        <v>3</v>
      </c>
      <c r="L1099" s="160" t="s">
        <v>101</v>
      </c>
      <c r="M1099" s="211">
        <f>VLOOKUP(J1099,'Depr Rates'!A:G,7,FALSE)</f>
        <v>3.7400000000000003E-2</v>
      </c>
    </row>
    <row r="1100" spans="1:13" x14ac:dyDescent="0.25">
      <c r="A1100" s="212" t="s">
        <v>102</v>
      </c>
      <c r="B1100" s="213">
        <v>10100501</v>
      </c>
      <c r="C1100" s="212">
        <v>108</v>
      </c>
      <c r="D1100" s="214">
        <v>43525</v>
      </c>
      <c r="E1100" s="160" t="s">
        <v>381</v>
      </c>
      <c r="F1100" s="160">
        <v>108102559</v>
      </c>
      <c r="G1100" s="160">
        <v>-521.64</v>
      </c>
      <c r="H1100" s="214">
        <v>43552</v>
      </c>
      <c r="I1100" s="160" t="s">
        <v>607</v>
      </c>
      <c r="J1100" s="160" t="s">
        <v>9132</v>
      </c>
      <c r="K1100" s="160">
        <f t="shared" si="17"/>
        <v>3</v>
      </c>
      <c r="L1100" s="160" t="s">
        <v>101</v>
      </c>
      <c r="M1100" s="211">
        <f>VLOOKUP(J1100,'Depr Rates'!A:G,7,FALSE)</f>
        <v>3.7400000000000003E-2</v>
      </c>
    </row>
    <row r="1101" spans="1:13" x14ac:dyDescent="0.25">
      <c r="A1101" s="212" t="s">
        <v>102</v>
      </c>
      <c r="B1101" s="213">
        <v>10100501</v>
      </c>
      <c r="C1101" s="212">
        <v>108</v>
      </c>
      <c r="D1101" s="214">
        <v>43525</v>
      </c>
      <c r="E1101" s="160" t="s">
        <v>383</v>
      </c>
      <c r="F1101" s="160">
        <v>108104860</v>
      </c>
      <c r="G1101" s="160">
        <v>0</v>
      </c>
      <c r="H1101" s="214">
        <v>43551</v>
      </c>
      <c r="I1101" s="160" t="s">
        <v>608</v>
      </c>
      <c r="J1101" s="160" t="s">
        <v>9054</v>
      </c>
      <c r="K1101" s="160">
        <f t="shared" si="17"/>
        <v>3</v>
      </c>
      <c r="L1101" s="160" t="s">
        <v>101</v>
      </c>
      <c r="M1101" s="211">
        <f>VLOOKUP(J1101,'Depr Rates'!A:G,7,FALSE)</f>
        <v>3.1399999999999997E-2</v>
      </c>
    </row>
    <row r="1102" spans="1:13" x14ac:dyDescent="0.25">
      <c r="A1102" s="212" t="s">
        <v>102</v>
      </c>
      <c r="B1102" s="213">
        <v>10100501</v>
      </c>
      <c r="C1102" s="212">
        <v>108</v>
      </c>
      <c r="D1102" s="214">
        <v>43525</v>
      </c>
      <c r="E1102" s="160" t="s">
        <v>383</v>
      </c>
      <c r="F1102" s="160">
        <v>108104860</v>
      </c>
      <c r="G1102" s="160">
        <v>0</v>
      </c>
      <c r="H1102" s="214">
        <v>43551</v>
      </c>
      <c r="I1102" s="160" t="s">
        <v>608</v>
      </c>
      <c r="J1102" s="160" t="s">
        <v>9054</v>
      </c>
      <c r="K1102" s="160">
        <f t="shared" si="17"/>
        <v>3</v>
      </c>
      <c r="L1102" s="160" t="s">
        <v>101</v>
      </c>
      <c r="M1102" s="211">
        <f>VLOOKUP(J1102,'Depr Rates'!A:G,7,FALSE)</f>
        <v>3.1399999999999997E-2</v>
      </c>
    </row>
    <row r="1103" spans="1:13" x14ac:dyDescent="0.25">
      <c r="A1103" s="212" t="s">
        <v>102</v>
      </c>
      <c r="B1103" s="213">
        <v>10100501</v>
      </c>
      <c r="C1103" s="212">
        <v>108</v>
      </c>
      <c r="D1103" s="214">
        <v>43525</v>
      </c>
      <c r="E1103" s="160" t="s">
        <v>383</v>
      </c>
      <c r="F1103" s="160">
        <v>108104860</v>
      </c>
      <c r="G1103" s="160">
        <v>0</v>
      </c>
      <c r="H1103" s="214">
        <v>43551</v>
      </c>
      <c r="I1103" s="160" t="s">
        <v>608</v>
      </c>
      <c r="J1103" s="160" t="s">
        <v>9054</v>
      </c>
      <c r="K1103" s="160">
        <f t="shared" si="17"/>
        <v>3</v>
      </c>
      <c r="L1103" s="160" t="s">
        <v>101</v>
      </c>
      <c r="M1103" s="211">
        <f>VLOOKUP(J1103,'Depr Rates'!A:G,7,FALSE)</f>
        <v>3.1399999999999997E-2</v>
      </c>
    </row>
    <row r="1104" spans="1:13" x14ac:dyDescent="0.25">
      <c r="A1104" s="212" t="s">
        <v>102</v>
      </c>
      <c r="B1104" s="213">
        <v>10100501</v>
      </c>
      <c r="C1104" s="212">
        <v>108</v>
      </c>
      <c r="D1104" s="214">
        <v>43525</v>
      </c>
      <c r="E1104" s="160" t="s">
        <v>383</v>
      </c>
      <c r="F1104" s="160">
        <v>108104860</v>
      </c>
      <c r="G1104" s="160">
        <v>0</v>
      </c>
      <c r="H1104" s="214">
        <v>43551</v>
      </c>
      <c r="I1104" s="160" t="s">
        <v>608</v>
      </c>
      <c r="J1104" s="160" t="s">
        <v>9054</v>
      </c>
      <c r="K1104" s="160">
        <f t="shared" si="17"/>
        <v>3</v>
      </c>
      <c r="L1104" s="160" t="s">
        <v>101</v>
      </c>
      <c r="M1104" s="211">
        <f>VLOOKUP(J1104,'Depr Rates'!A:G,7,FALSE)</f>
        <v>3.1399999999999997E-2</v>
      </c>
    </row>
    <row r="1105" spans="1:13" x14ac:dyDescent="0.25">
      <c r="A1105" s="212" t="s">
        <v>102</v>
      </c>
      <c r="B1105" s="213">
        <v>10100501</v>
      </c>
      <c r="C1105" s="212">
        <v>108</v>
      </c>
      <c r="D1105" s="214">
        <v>43525</v>
      </c>
      <c r="E1105" s="160" t="s">
        <v>381</v>
      </c>
      <c r="F1105" s="160">
        <v>108104860</v>
      </c>
      <c r="G1105" s="160">
        <v>-286.73</v>
      </c>
      <c r="H1105" s="214">
        <v>43551</v>
      </c>
      <c r="I1105" s="160" t="s">
        <v>608</v>
      </c>
      <c r="J1105" s="160" t="s">
        <v>9054</v>
      </c>
      <c r="K1105" s="160">
        <f t="shared" si="17"/>
        <v>3</v>
      </c>
      <c r="L1105" s="160" t="s">
        <v>101</v>
      </c>
      <c r="M1105" s="211">
        <f>VLOOKUP(J1105,'Depr Rates'!A:G,7,FALSE)</f>
        <v>3.1399999999999997E-2</v>
      </c>
    </row>
    <row r="1106" spans="1:13" x14ac:dyDescent="0.25">
      <c r="A1106" s="212" t="s">
        <v>102</v>
      </c>
      <c r="B1106" s="213">
        <v>10100501</v>
      </c>
      <c r="C1106" s="212">
        <v>108</v>
      </c>
      <c r="D1106" s="214">
        <v>43525</v>
      </c>
      <c r="E1106" s="160" t="s">
        <v>381</v>
      </c>
      <c r="F1106" s="160">
        <v>108104860</v>
      </c>
      <c r="G1106" s="160">
        <v>-312.33999999999997</v>
      </c>
      <c r="H1106" s="214">
        <v>43551</v>
      </c>
      <c r="I1106" s="160" t="s">
        <v>608</v>
      </c>
      <c r="J1106" s="160" t="s">
        <v>9054</v>
      </c>
      <c r="K1106" s="160">
        <f t="shared" si="17"/>
        <v>3</v>
      </c>
      <c r="L1106" s="160" t="s">
        <v>101</v>
      </c>
      <c r="M1106" s="211">
        <f>VLOOKUP(J1106,'Depr Rates'!A:G,7,FALSE)</f>
        <v>3.1399999999999997E-2</v>
      </c>
    </row>
    <row r="1107" spans="1:13" x14ac:dyDescent="0.25">
      <c r="A1107" s="212" t="s">
        <v>102</v>
      </c>
      <c r="B1107" s="213">
        <v>10100501</v>
      </c>
      <c r="C1107" s="212">
        <v>108</v>
      </c>
      <c r="D1107" s="214">
        <v>43525</v>
      </c>
      <c r="E1107" s="160" t="s">
        <v>381</v>
      </c>
      <c r="F1107" s="160">
        <v>108104860</v>
      </c>
      <c r="G1107" s="160">
        <v>-276.23</v>
      </c>
      <c r="H1107" s="214">
        <v>43551</v>
      </c>
      <c r="I1107" s="160" t="s">
        <v>608</v>
      </c>
      <c r="J1107" s="160" t="s">
        <v>9054</v>
      </c>
      <c r="K1107" s="160">
        <f t="shared" si="17"/>
        <v>3</v>
      </c>
      <c r="L1107" s="160" t="s">
        <v>101</v>
      </c>
      <c r="M1107" s="211">
        <f>VLOOKUP(J1107,'Depr Rates'!A:G,7,FALSE)</f>
        <v>3.1399999999999997E-2</v>
      </c>
    </row>
    <row r="1108" spans="1:13" x14ac:dyDescent="0.25">
      <c r="A1108" s="212" t="s">
        <v>102</v>
      </c>
      <c r="B1108" s="213">
        <v>10100501</v>
      </c>
      <c r="C1108" s="212">
        <v>108</v>
      </c>
      <c r="D1108" s="214">
        <v>43525</v>
      </c>
      <c r="E1108" s="160" t="s">
        <v>381</v>
      </c>
      <c r="F1108" s="160">
        <v>108104860</v>
      </c>
      <c r="G1108" s="215">
        <v>-3836.56</v>
      </c>
      <c r="H1108" s="214">
        <v>43551</v>
      </c>
      <c r="I1108" s="160" t="s">
        <v>608</v>
      </c>
      <c r="J1108" s="160" t="s">
        <v>9054</v>
      </c>
      <c r="K1108" s="160">
        <f t="shared" si="17"/>
        <v>3</v>
      </c>
      <c r="L1108" s="160" t="s">
        <v>101</v>
      </c>
      <c r="M1108" s="211">
        <f>VLOOKUP(J1108,'Depr Rates'!A:G,7,FALSE)</f>
        <v>3.1399999999999997E-2</v>
      </c>
    </row>
    <row r="1109" spans="1:13" x14ac:dyDescent="0.25">
      <c r="A1109" s="212" t="s">
        <v>102</v>
      </c>
      <c r="B1109" s="213">
        <v>10100501</v>
      </c>
      <c r="C1109" s="212">
        <v>108</v>
      </c>
      <c r="D1109" s="214">
        <v>43525</v>
      </c>
      <c r="E1109" s="160" t="s">
        <v>383</v>
      </c>
      <c r="F1109" s="160">
        <v>108107214</v>
      </c>
      <c r="G1109" s="160">
        <v>0</v>
      </c>
      <c r="H1109" s="214">
        <v>43550</v>
      </c>
      <c r="I1109" s="160" t="s">
        <v>603</v>
      </c>
      <c r="J1109" s="160" t="s">
        <v>9132</v>
      </c>
      <c r="K1109" s="160">
        <f t="shared" si="17"/>
        <v>3</v>
      </c>
      <c r="L1109" s="160" t="s">
        <v>101</v>
      </c>
      <c r="M1109" s="211">
        <f>VLOOKUP(J1109,'Depr Rates'!A:G,7,FALSE)</f>
        <v>3.7400000000000003E-2</v>
      </c>
    </row>
    <row r="1110" spans="1:13" x14ac:dyDescent="0.25">
      <c r="A1110" s="212" t="s">
        <v>102</v>
      </c>
      <c r="B1110" s="213">
        <v>10100501</v>
      </c>
      <c r="C1110" s="212">
        <v>108</v>
      </c>
      <c r="D1110" s="214">
        <v>43525</v>
      </c>
      <c r="E1110" s="160" t="s">
        <v>381</v>
      </c>
      <c r="F1110" s="160">
        <v>108107214</v>
      </c>
      <c r="G1110" s="215">
        <v>-1148.6199999999999</v>
      </c>
      <c r="H1110" s="214">
        <v>43550</v>
      </c>
      <c r="I1110" s="160" t="s">
        <v>603</v>
      </c>
      <c r="J1110" s="160" t="s">
        <v>9132</v>
      </c>
      <c r="K1110" s="160">
        <f t="shared" si="17"/>
        <v>3</v>
      </c>
      <c r="L1110" s="160" t="s">
        <v>101</v>
      </c>
      <c r="M1110" s="211">
        <f>VLOOKUP(J1110,'Depr Rates'!A:G,7,FALSE)</f>
        <v>3.7400000000000003E-2</v>
      </c>
    </row>
    <row r="1111" spans="1:13" x14ac:dyDescent="0.25">
      <c r="A1111" s="212" t="s">
        <v>102</v>
      </c>
      <c r="B1111" s="213">
        <v>10100501</v>
      </c>
      <c r="C1111" s="212">
        <v>108</v>
      </c>
      <c r="D1111" s="214">
        <v>43525</v>
      </c>
      <c r="E1111" s="160" t="s">
        <v>383</v>
      </c>
      <c r="F1111" s="160">
        <v>108107260</v>
      </c>
      <c r="G1111" s="160">
        <v>0</v>
      </c>
      <c r="H1111" s="214">
        <v>43545</v>
      </c>
      <c r="I1111" s="160" t="s">
        <v>604</v>
      </c>
      <c r="J1111" s="160" t="s">
        <v>9054</v>
      </c>
      <c r="K1111" s="160">
        <f t="shared" si="17"/>
        <v>3</v>
      </c>
      <c r="L1111" s="160" t="s">
        <v>101</v>
      </c>
      <c r="M1111" s="211">
        <f>VLOOKUP(J1111,'Depr Rates'!A:G,7,FALSE)</f>
        <v>3.1399999999999997E-2</v>
      </c>
    </row>
    <row r="1112" spans="1:13" x14ac:dyDescent="0.25">
      <c r="A1112" s="212" t="s">
        <v>102</v>
      </c>
      <c r="B1112" s="213">
        <v>10100501</v>
      </c>
      <c r="C1112" s="212">
        <v>108</v>
      </c>
      <c r="D1112" s="214">
        <v>43525</v>
      </c>
      <c r="E1112" s="160" t="s">
        <v>383</v>
      </c>
      <c r="F1112" s="160">
        <v>108107260</v>
      </c>
      <c r="G1112" s="160">
        <v>0</v>
      </c>
      <c r="H1112" s="214">
        <v>43545</v>
      </c>
      <c r="I1112" s="160" t="s">
        <v>604</v>
      </c>
      <c r="J1112" s="160" t="s">
        <v>9132</v>
      </c>
      <c r="K1112" s="160">
        <f t="shared" si="17"/>
        <v>3</v>
      </c>
      <c r="L1112" s="160" t="s">
        <v>101</v>
      </c>
      <c r="M1112" s="211">
        <f>VLOOKUP(J1112,'Depr Rates'!A:G,7,FALSE)</f>
        <v>3.7400000000000003E-2</v>
      </c>
    </row>
    <row r="1113" spans="1:13" x14ac:dyDescent="0.25">
      <c r="A1113" s="212" t="s">
        <v>102</v>
      </c>
      <c r="B1113" s="213">
        <v>10100501</v>
      </c>
      <c r="C1113" s="212">
        <v>108</v>
      </c>
      <c r="D1113" s="214">
        <v>43525</v>
      </c>
      <c r="E1113" s="160" t="s">
        <v>383</v>
      </c>
      <c r="F1113" s="160">
        <v>108107260</v>
      </c>
      <c r="G1113" s="160">
        <v>0</v>
      </c>
      <c r="H1113" s="214">
        <v>43545</v>
      </c>
      <c r="I1113" s="160" t="s">
        <v>604</v>
      </c>
      <c r="J1113" s="160" t="s">
        <v>9132</v>
      </c>
      <c r="K1113" s="160">
        <f t="shared" si="17"/>
        <v>3</v>
      </c>
      <c r="L1113" s="160" t="s">
        <v>101</v>
      </c>
      <c r="M1113" s="211">
        <f>VLOOKUP(J1113,'Depr Rates'!A:G,7,FALSE)</f>
        <v>3.7400000000000003E-2</v>
      </c>
    </row>
    <row r="1114" spans="1:13" x14ac:dyDescent="0.25">
      <c r="A1114" s="212" t="s">
        <v>102</v>
      </c>
      <c r="B1114" s="213">
        <v>10100501</v>
      </c>
      <c r="C1114" s="212">
        <v>108</v>
      </c>
      <c r="D1114" s="214">
        <v>43525</v>
      </c>
      <c r="E1114" s="160" t="s">
        <v>381</v>
      </c>
      <c r="F1114" s="160">
        <v>108107260</v>
      </c>
      <c r="G1114" s="160">
        <v>-262.08</v>
      </c>
      <c r="H1114" s="214">
        <v>43545</v>
      </c>
      <c r="I1114" s="160" t="s">
        <v>604</v>
      </c>
      <c r="J1114" s="160" t="s">
        <v>9132</v>
      </c>
      <c r="K1114" s="160">
        <f t="shared" si="17"/>
        <v>3</v>
      </c>
      <c r="L1114" s="160" t="s">
        <v>101</v>
      </c>
      <c r="M1114" s="211">
        <f>VLOOKUP(J1114,'Depr Rates'!A:G,7,FALSE)</f>
        <v>3.7400000000000003E-2</v>
      </c>
    </row>
    <row r="1115" spans="1:13" x14ac:dyDescent="0.25">
      <c r="A1115" s="212" t="s">
        <v>102</v>
      </c>
      <c r="B1115" s="213">
        <v>10100501</v>
      </c>
      <c r="C1115" s="212">
        <v>108</v>
      </c>
      <c r="D1115" s="214">
        <v>43525</v>
      </c>
      <c r="E1115" s="160" t="s">
        <v>381</v>
      </c>
      <c r="F1115" s="160">
        <v>108107260</v>
      </c>
      <c r="G1115" s="215">
        <v>-1738.8</v>
      </c>
      <c r="H1115" s="214">
        <v>43545</v>
      </c>
      <c r="I1115" s="160" t="s">
        <v>604</v>
      </c>
      <c r="J1115" s="160" t="s">
        <v>9132</v>
      </c>
      <c r="K1115" s="160">
        <f t="shared" si="17"/>
        <v>3</v>
      </c>
      <c r="L1115" s="160" t="s">
        <v>101</v>
      </c>
      <c r="M1115" s="211">
        <f>VLOOKUP(J1115,'Depr Rates'!A:G,7,FALSE)</f>
        <v>3.7400000000000003E-2</v>
      </c>
    </row>
    <row r="1116" spans="1:13" x14ac:dyDescent="0.25">
      <c r="A1116" s="212" t="s">
        <v>102</v>
      </c>
      <c r="B1116" s="213">
        <v>10100501</v>
      </c>
      <c r="C1116" s="212">
        <v>108</v>
      </c>
      <c r="D1116" s="214">
        <v>43525</v>
      </c>
      <c r="E1116" s="160" t="s">
        <v>381</v>
      </c>
      <c r="F1116" s="160">
        <v>108107260</v>
      </c>
      <c r="G1116" s="160">
        <v>-101.06</v>
      </c>
      <c r="H1116" s="214">
        <v>43545</v>
      </c>
      <c r="I1116" s="160" t="s">
        <v>604</v>
      </c>
      <c r="J1116" s="160" t="s">
        <v>9054</v>
      </c>
      <c r="K1116" s="160">
        <f t="shared" si="17"/>
        <v>3</v>
      </c>
      <c r="L1116" s="160" t="s">
        <v>101</v>
      </c>
      <c r="M1116" s="211">
        <f>VLOOKUP(J1116,'Depr Rates'!A:G,7,FALSE)</f>
        <v>3.1399999999999997E-2</v>
      </c>
    </row>
    <row r="1117" spans="1:13" x14ac:dyDescent="0.25">
      <c r="A1117" s="212" t="s">
        <v>102</v>
      </c>
      <c r="B1117" s="213">
        <v>10100501</v>
      </c>
      <c r="C1117" s="212">
        <v>108</v>
      </c>
      <c r="D1117" s="214">
        <v>43525</v>
      </c>
      <c r="E1117" s="160" t="s">
        <v>383</v>
      </c>
      <c r="F1117" s="160">
        <v>108107364</v>
      </c>
      <c r="G1117" s="160">
        <v>0</v>
      </c>
      <c r="H1117" s="214">
        <v>43549</v>
      </c>
      <c r="I1117" s="160" t="s">
        <v>605</v>
      </c>
      <c r="J1117" s="160" t="s">
        <v>377</v>
      </c>
      <c r="K1117" s="160">
        <f t="shared" si="17"/>
        <v>3</v>
      </c>
      <c r="L1117" s="160" t="s">
        <v>101</v>
      </c>
      <c r="M1117" s="211">
        <f>VLOOKUP(J1117,'Depr Rates'!A:G,7,FALSE)</f>
        <v>1.77E-2</v>
      </c>
    </row>
    <row r="1118" spans="1:13" x14ac:dyDescent="0.25">
      <c r="A1118" s="212" t="s">
        <v>102</v>
      </c>
      <c r="B1118" s="213">
        <v>10100501</v>
      </c>
      <c r="C1118" s="212">
        <v>108</v>
      </c>
      <c r="D1118" s="214">
        <v>43525</v>
      </c>
      <c r="E1118" s="160" t="s">
        <v>383</v>
      </c>
      <c r="F1118" s="160">
        <v>108107364</v>
      </c>
      <c r="G1118" s="160">
        <v>0</v>
      </c>
      <c r="H1118" s="214">
        <v>43549</v>
      </c>
      <c r="I1118" s="160" t="s">
        <v>605</v>
      </c>
      <c r="J1118" s="160" t="s">
        <v>377</v>
      </c>
      <c r="K1118" s="160">
        <f t="shared" si="17"/>
        <v>3</v>
      </c>
      <c r="L1118" s="160" t="s">
        <v>101</v>
      </c>
      <c r="M1118" s="211">
        <f>VLOOKUP(J1118,'Depr Rates'!A:G,7,FALSE)</f>
        <v>1.77E-2</v>
      </c>
    </row>
    <row r="1119" spans="1:13" x14ac:dyDescent="0.25">
      <c r="A1119" s="212" t="s">
        <v>102</v>
      </c>
      <c r="B1119" s="213">
        <v>10100501</v>
      </c>
      <c r="C1119" s="212">
        <v>108</v>
      </c>
      <c r="D1119" s="214">
        <v>43525</v>
      </c>
      <c r="E1119" s="160" t="s">
        <v>383</v>
      </c>
      <c r="F1119" s="160">
        <v>108107364</v>
      </c>
      <c r="G1119" s="160">
        <v>0</v>
      </c>
      <c r="H1119" s="214">
        <v>43549</v>
      </c>
      <c r="I1119" s="160" t="s">
        <v>605</v>
      </c>
      <c r="J1119" s="160" t="s">
        <v>376</v>
      </c>
      <c r="K1119" s="160">
        <f t="shared" si="17"/>
        <v>3</v>
      </c>
      <c r="L1119" s="160" t="s">
        <v>101</v>
      </c>
      <c r="M1119" s="211">
        <f>VLOOKUP(J1119,'Depr Rates'!A:G,7,FALSE)</f>
        <v>3.9300000000000002E-2</v>
      </c>
    </row>
    <row r="1120" spans="1:13" x14ac:dyDescent="0.25">
      <c r="A1120" s="212" t="s">
        <v>102</v>
      </c>
      <c r="B1120" s="213">
        <v>10100501</v>
      </c>
      <c r="C1120" s="212">
        <v>108</v>
      </c>
      <c r="D1120" s="214">
        <v>43525</v>
      </c>
      <c r="E1120" s="160" t="s">
        <v>381</v>
      </c>
      <c r="F1120" s="160">
        <v>108107364</v>
      </c>
      <c r="G1120" s="160">
        <v>-301.60000000000002</v>
      </c>
      <c r="H1120" s="214">
        <v>43549</v>
      </c>
      <c r="I1120" s="160" t="s">
        <v>605</v>
      </c>
      <c r="J1120" s="160" t="s">
        <v>377</v>
      </c>
      <c r="K1120" s="160">
        <f t="shared" si="17"/>
        <v>3</v>
      </c>
      <c r="L1120" s="160" t="s">
        <v>101</v>
      </c>
      <c r="M1120" s="211">
        <f>VLOOKUP(J1120,'Depr Rates'!A:G,7,FALSE)</f>
        <v>1.77E-2</v>
      </c>
    </row>
    <row r="1121" spans="1:13" x14ac:dyDescent="0.25">
      <c r="A1121" s="212" t="s">
        <v>102</v>
      </c>
      <c r="B1121" s="213">
        <v>10100501</v>
      </c>
      <c r="C1121" s="212">
        <v>108</v>
      </c>
      <c r="D1121" s="214">
        <v>43525</v>
      </c>
      <c r="E1121" s="160" t="s">
        <v>381</v>
      </c>
      <c r="F1121" s="160">
        <v>108107364</v>
      </c>
      <c r="G1121" s="215">
        <v>-2196</v>
      </c>
      <c r="H1121" s="214">
        <v>43549</v>
      </c>
      <c r="I1121" s="160" t="s">
        <v>605</v>
      </c>
      <c r="J1121" s="160" t="s">
        <v>376</v>
      </c>
      <c r="K1121" s="160">
        <f t="shared" si="17"/>
        <v>3</v>
      </c>
      <c r="L1121" s="160" t="s">
        <v>101</v>
      </c>
      <c r="M1121" s="211">
        <f>VLOOKUP(J1121,'Depr Rates'!A:G,7,FALSE)</f>
        <v>3.9300000000000002E-2</v>
      </c>
    </row>
    <row r="1122" spans="1:13" x14ac:dyDescent="0.25">
      <c r="A1122" s="212" t="s">
        <v>102</v>
      </c>
      <c r="B1122" s="213">
        <v>10100501</v>
      </c>
      <c r="C1122" s="212">
        <v>108</v>
      </c>
      <c r="D1122" s="214">
        <v>43525</v>
      </c>
      <c r="E1122" s="160" t="s">
        <v>381</v>
      </c>
      <c r="F1122" s="160">
        <v>108107364</v>
      </c>
      <c r="G1122" s="215">
        <v>-5538.33</v>
      </c>
      <c r="H1122" s="214">
        <v>43549</v>
      </c>
      <c r="I1122" s="160" t="s">
        <v>605</v>
      </c>
      <c r="J1122" s="160" t="s">
        <v>377</v>
      </c>
      <c r="K1122" s="160">
        <f t="shared" si="17"/>
        <v>3</v>
      </c>
      <c r="L1122" s="160" t="s">
        <v>101</v>
      </c>
      <c r="M1122" s="211">
        <f>VLOOKUP(J1122,'Depr Rates'!A:G,7,FALSE)</f>
        <v>1.77E-2</v>
      </c>
    </row>
    <row r="1123" spans="1:13" x14ac:dyDescent="0.25">
      <c r="A1123" s="212" t="s">
        <v>102</v>
      </c>
      <c r="B1123" s="213">
        <v>10100501</v>
      </c>
      <c r="C1123" s="212">
        <v>108</v>
      </c>
      <c r="D1123" s="214">
        <v>43525</v>
      </c>
      <c r="E1123" s="160" t="s">
        <v>383</v>
      </c>
      <c r="F1123" s="160">
        <v>108108464</v>
      </c>
      <c r="G1123" s="160">
        <v>0</v>
      </c>
      <c r="H1123" s="214">
        <v>43549</v>
      </c>
      <c r="I1123" s="160" t="s">
        <v>605</v>
      </c>
      <c r="J1123" s="160" t="s">
        <v>9054</v>
      </c>
      <c r="K1123" s="160">
        <f t="shared" si="17"/>
        <v>3</v>
      </c>
      <c r="L1123" s="160" t="s">
        <v>101</v>
      </c>
      <c r="M1123" s="211">
        <f>VLOOKUP(J1123,'Depr Rates'!A:G,7,FALSE)</f>
        <v>3.1399999999999997E-2</v>
      </c>
    </row>
    <row r="1124" spans="1:13" x14ac:dyDescent="0.25">
      <c r="A1124" s="212" t="s">
        <v>102</v>
      </c>
      <c r="B1124" s="213">
        <v>10100501</v>
      </c>
      <c r="C1124" s="212">
        <v>108</v>
      </c>
      <c r="D1124" s="214">
        <v>43525</v>
      </c>
      <c r="E1124" s="160" t="s">
        <v>381</v>
      </c>
      <c r="F1124" s="160">
        <v>108108464</v>
      </c>
      <c r="G1124" s="160">
        <v>-327.81</v>
      </c>
      <c r="H1124" s="214">
        <v>43549</v>
      </c>
      <c r="I1124" s="160" t="s">
        <v>605</v>
      </c>
      <c r="J1124" s="160" t="s">
        <v>9054</v>
      </c>
      <c r="K1124" s="160">
        <f t="shared" si="17"/>
        <v>3</v>
      </c>
      <c r="L1124" s="160" t="s">
        <v>101</v>
      </c>
      <c r="M1124" s="211">
        <f>VLOOKUP(J1124,'Depr Rates'!A:G,7,FALSE)</f>
        <v>3.1399999999999997E-2</v>
      </c>
    </row>
    <row r="1125" spans="1:13" x14ac:dyDescent="0.25">
      <c r="A1125" s="212" t="s">
        <v>102</v>
      </c>
      <c r="B1125" s="213">
        <v>10100501</v>
      </c>
      <c r="C1125" s="212">
        <v>108</v>
      </c>
      <c r="D1125" s="214">
        <v>43525</v>
      </c>
      <c r="E1125" s="160" t="s">
        <v>383</v>
      </c>
      <c r="F1125" s="160">
        <v>108108466</v>
      </c>
      <c r="G1125" s="160">
        <v>0</v>
      </c>
      <c r="H1125" s="214">
        <v>43546</v>
      </c>
      <c r="I1125" s="160" t="s">
        <v>609</v>
      </c>
      <c r="J1125" s="160" t="s">
        <v>9054</v>
      </c>
      <c r="K1125" s="160">
        <f t="shared" si="17"/>
        <v>3</v>
      </c>
      <c r="L1125" s="160" t="s">
        <v>101</v>
      </c>
      <c r="M1125" s="211">
        <f>VLOOKUP(J1125,'Depr Rates'!A:G,7,FALSE)</f>
        <v>3.1399999999999997E-2</v>
      </c>
    </row>
    <row r="1126" spans="1:13" x14ac:dyDescent="0.25">
      <c r="A1126" s="212" t="s">
        <v>102</v>
      </c>
      <c r="B1126" s="213">
        <v>10100501</v>
      </c>
      <c r="C1126" s="212">
        <v>108</v>
      </c>
      <c r="D1126" s="214">
        <v>43525</v>
      </c>
      <c r="E1126" s="160" t="s">
        <v>381</v>
      </c>
      <c r="F1126" s="160">
        <v>108108466</v>
      </c>
      <c r="G1126" s="215">
        <v>-1442.33</v>
      </c>
      <c r="H1126" s="214">
        <v>43546</v>
      </c>
      <c r="I1126" s="160" t="s">
        <v>609</v>
      </c>
      <c r="J1126" s="160" t="s">
        <v>9054</v>
      </c>
      <c r="K1126" s="160">
        <f t="shared" si="17"/>
        <v>3</v>
      </c>
      <c r="L1126" s="160" t="s">
        <v>101</v>
      </c>
      <c r="M1126" s="211">
        <f>VLOOKUP(J1126,'Depr Rates'!A:G,7,FALSE)</f>
        <v>3.1399999999999997E-2</v>
      </c>
    </row>
    <row r="1127" spans="1:13" x14ac:dyDescent="0.25">
      <c r="A1127" s="212" t="s">
        <v>102</v>
      </c>
      <c r="B1127" s="213">
        <v>10100501</v>
      </c>
      <c r="C1127" s="212">
        <v>108</v>
      </c>
      <c r="D1127" s="214">
        <v>43525</v>
      </c>
      <c r="E1127" s="160" t="s">
        <v>383</v>
      </c>
      <c r="F1127" s="160">
        <v>108108741</v>
      </c>
      <c r="G1127" s="160">
        <v>0</v>
      </c>
      <c r="H1127" s="214">
        <v>43552</v>
      </c>
      <c r="I1127" s="160" t="s">
        <v>606</v>
      </c>
      <c r="J1127" s="160" t="s">
        <v>376</v>
      </c>
      <c r="K1127" s="160">
        <f t="shared" si="17"/>
        <v>3</v>
      </c>
      <c r="L1127" s="160" t="s">
        <v>101</v>
      </c>
      <c r="M1127" s="211">
        <f>VLOOKUP(J1127,'Depr Rates'!A:G,7,FALSE)</f>
        <v>3.9300000000000002E-2</v>
      </c>
    </row>
    <row r="1128" spans="1:13" x14ac:dyDescent="0.25">
      <c r="A1128" s="212" t="s">
        <v>102</v>
      </c>
      <c r="B1128" s="213">
        <v>10100501</v>
      </c>
      <c r="C1128" s="212">
        <v>108</v>
      </c>
      <c r="D1128" s="214">
        <v>43525</v>
      </c>
      <c r="E1128" s="160" t="s">
        <v>381</v>
      </c>
      <c r="F1128" s="160">
        <v>108108741</v>
      </c>
      <c r="G1128" s="215">
        <v>-12983.85</v>
      </c>
      <c r="H1128" s="214">
        <v>43552</v>
      </c>
      <c r="I1128" s="160" t="s">
        <v>606</v>
      </c>
      <c r="J1128" s="160" t="s">
        <v>376</v>
      </c>
      <c r="K1128" s="160">
        <f t="shared" si="17"/>
        <v>3</v>
      </c>
      <c r="L1128" s="160" t="s">
        <v>101</v>
      </c>
      <c r="M1128" s="211">
        <f>VLOOKUP(J1128,'Depr Rates'!A:G,7,FALSE)</f>
        <v>3.9300000000000002E-2</v>
      </c>
    </row>
    <row r="1129" spans="1:13" x14ac:dyDescent="0.25">
      <c r="A1129" s="212" t="s">
        <v>102</v>
      </c>
      <c r="B1129" s="213">
        <v>10100501</v>
      </c>
      <c r="C1129" s="212">
        <v>108</v>
      </c>
      <c r="D1129" s="214">
        <v>43525</v>
      </c>
      <c r="E1129" s="160" t="s">
        <v>381</v>
      </c>
      <c r="F1129" s="160">
        <v>108108976</v>
      </c>
      <c r="G1129" s="215">
        <v>-2014.5</v>
      </c>
      <c r="H1129" s="214">
        <v>43554</v>
      </c>
      <c r="I1129" s="160" t="s">
        <v>629</v>
      </c>
      <c r="J1129" s="160" t="s">
        <v>376</v>
      </c>
      <c r="K1129" s="160">
        <f t="shared" si="17"/>
        <v>3</v>
      </c>
      <c r="L1129" s="160" t="s">
        <v>101</v>
      </c>
      <c r="M1129" s="211">
        <f>VLOOKUP(J1129,'Depr Rates'!A:G,7,FALSE)</f>
        <v>3.9300000000000002E-2</v>
      </c>
    </row>
    <row r="1130" spans="1:13" x14ac:dyDescent="0.25">
      <c r="A1130" s="212" t="s">
        <v>102</v>
      </c>
      <c r="B1130" s="213">
        <v>10100501</v>
      </c>
      <c r="C1130" s="212">
        <v>108</v>
      </c>
      <c r="D1130" s="214">
        <v>43525</v>
      </c>
      <c r="E1130" s="160" t="s">
        <v>381</v>
      </c>
      <c r="F1130" s="160">
        <v>108108976</v>
      </c>
      <c r="G1130" s="160">
        <v>-835.8</v>
      </c>
      <c r="H1130" s="214">
        <v>43554</v>
      </c>
      <c r="I1130" s="160" t="s">
        <v>629</v>
      </c>
      <c r="J1130" s="160" t="s">
        <v>376</v>
      </c>
      <c r="K1130" s="160">
        <f t="shared" si="17"/>
        <v>3</v>
      </c>
      <c r="L1130" s="160" t="s">
        <v>101</v>
      </c>
      <c r="M1130" s="211">
        <f>VLOOKUP(J1130,'Depr Rates'!A:G,7,FALSE)</f>
        <v>3.9300000000000002E-2</v>
      </c>
    </row>
    <row r="1131" spans="1:13" x14ac:dyDescent="0.25">
      <c r="A1131" s="212" t="s">
        <v>102</v>
      </c>
      <c r="B1131" s="213">
        <v>10100501</v>
      </c>
      <c r="C1131" s="212">
        <v>108</v>
      </c>
      <c r="D1131" s="214">
        <v>43525</v>
      </c>
      <c r="E1131" s="160" t="s">
        <v>383</v>
      </c>
      <c r="F1131" s="160">
        <v>108109174</v>
      </c>
      <c r="G1131" s="160">
        <v>0</v>
      </c>
      <c r="H1131" s="214">
        <v>43553</v>
      </c>
      <c r="I1131" s="160" t="s">
        <v>607</v>
      </c>
      <c r="J1131" s="160" t="s">
        <v>376</v>
      </c>
      <c r="K1131" s="160">
        <f t="shared" si="17"/>
        <v>3</v>
      </c>
      <c r="L1131" s="160" t="s">
        <v>101</v>
      </c>
      <c r="M1131" s="211">
        <f>VLOOKUP(J1131,'Depr Rates'!A:G,7,FALSE)</f>
        <v>3.9300000000000002E-2</v>
      </c>
    </row>
    <row r="1132" spans="1:13" x14ac:dyDescent="0.25">
      <c r="A1132" s="212" t="s">
        <v>102</v>
      </c>
      <c r="B1132" s="213">
        <v>10100501</v>
      </c>
      <c r="C1132" s="212">
        <v>108</v>
      </c>
      <c r="D1132" s="214">
        <v>43525</v>
      </c>
      <c r="E1132" s="160" t="s">
        <v>381</v>
      </c>
      <c r="F1132" s="160">
        <v>108109174</v>
      </c>
      <c r="G1132" s="215">
        <v>-1251</v>
      </c>
      <c r="H1132" s="214">
        <v>43553</v>
      </c>
      <c r="I1132" s="160" t="s">
        <v>607</v>
      </c>
      <c r="J1132" s="160" t="s">
        <v>376</v>
      </c>
      <c r="K1132" s="160">
        <f t="shared" si="17"/>
        <v>3</v>
      </c>
      <c r="L1132" s="160" t="s">
        <v>101</v>
      </c>
      <c r="M1132" s="211">
        <f>VLOOKUP(J1132,'Depr Rates'!A:G,7,FALSE)</f>
        <v>3.9300000000000002E-2</v>
      </c>
    </row>
    <row r="1133" spans="1:13" x14ac:dyDescent="0.25">
      <c r="A1133" s="212" t="s">
        <v>102</v>
      </c>
      <c r="B1133" s="213">
        <v>10100501</v>
      </c>
      <c r="C1133" s="212">
        <v>108</v>
      </c>
      <c r="D1133" s="214">
        <v>43525</v>
      </c>
      <c r="E1133" s="160" t="s">
        <v>383</v>
      </c>
      <c r="F1133" s="160">
        <v>108109647</v>
      </c>
      <c r="G1133" s="160">
        <v>0</v>
      </c>
      <c r="H1133" s="214">
        <v>43549</v>
      </c>
      <c r="I1133" s="160" t="s">
        <v>605</v>
      </c>
      <c r="J1133" s="160" t="s">
        <v>9054</v>
      </c>
      <c r="K1133" s="160">
        <f t="shared" si="17"/>
        <v>3</v>
      </c>
      <c r="L1133" s="160" t="s">
        <v>101</v>
      </c>
      <c r="M1133" s="211">
        <f>VLOOKUP(J1133,'Depr Rates'!A:G,7,FALSE)</f>
        <v>3.1399999999999997E-2</v>
      </c>
    </row>
    <row r="1134" spans="1:13" x14ac:dyDescent="0.25">
      <c r="A1134" s="212" t="s">
        <v>102</v>
      </c>
      <c r="B1134" s="213">
        <v>10100501</v>
      </c>
      <c r="C1134" s="212">
        <v>108</v>
      </c>
      <c r="D1134" s="214">
        <v>43525</v>
      </c>
      <c r="E1134" s="160" t="s">
        <v>381</v>
      </c>
      <c r="F1134" s="160">
        <v>108109647</v>
      </c>
      <c r="G1134" s="160">
        <v>-460.12</v>
      </c>
      <c r="H1134" s="214">
        <v>43549</v>
      </c>
      <c r="I1134" s="160" t="s">
        <v>605</v>
      </c>
      <c r="J1134" s="160" t="s">
        <v>9054</v>
      </c>
      <c r="K1134" s="160">
        <f t="shared" si="17"/>
        <v>3</v>
      </c>
      <c r="L1134" s="160" t="s">
        <v>101</v>
      </c>
      <c r="M1134" s="211">
        <f>VLOOKUP(J1134,'Depr Rates'!A:G,7,FALSE)</f>
        <v>3.1399999999999997E-2</v>
      </c>
    </row>
    <row r="1135" spans="1:13" x14ac:dyDescent="0.25">
      <c r="A1135" s="212" t="s">
        <v>102</v>
      </c>
      <c r="B1135" s="213">
        <v>10100501</v>
      </c>
      <c r="C1135" s="212">
        <v>108</v>
      </c>
      <c r="D1135" s="214">
        <v>43525</v>
      </c>
      <c r="E1135" s="160" t="s">
        <v>383</v>
      </c>
      <c r="F1135" s="160">
        <v>108110227</v>
      </c>
      <c r="G1135" s="160">
        <v>0</v>
      </c>
      <c r="H1135" s="214">
        <v>43551</v>
      </c>
      <c r="I1135" s="160" t="s">
        <v>608</v>
      </c>
      <c r="J1135" s="160" t="s">
        <v>9054</v>
      </c>
      <c r="K1135" s="160">
        <f t="shared" si="17"/>
        <v>3</v>
      </c>
      <c r="L1135" s="160" t="s">
        <v>101</v>
      </c>
      <c r="M1135" s="211">
        <f>VLOOKUP(J1135,'Depr Rates'!A:G,7,FALSE)</f>
        <v>3.1399999999999997E-2</v>
      </c>
    </row>
    <row r="1136" spans="1:13" x14ac:dyDescent="0.25">
      <c r="A1136" s="212" t="s">
        <v>102</v>
      </c>
      <c r="B1136" s="213">
        <v>10100501</v>
      </c>
      <c r="C1136" s="212">
        <v>108</v>
      </c>
      <c r="D1136" s="214">
        <v>43525</v>
      </c>
      <c r="E1136" s="160" t="s">
        <v>383</v>
      </c>
      <c r="F1136" s="160">
        <v>108110227</v>
      </c>
      <c r="G1136" s="160">
        <v>0</v>
      </c>
      <c r="H1136" s="214">
        <v>43551</v>
      </c>
      <c r="I1136" s="160" t="s">
        <v>608</v>
      </c>
      <c r="J1136" s="160" t="s">
        <v>9132</v>
      </c>
      <c r="K1136" s="160">
        <f t="shared" si="17"/>
        <v>3</v>
      </c>
      <c r="L1136" s="160" t="s">
        <v>101</v>
      </c>
      <c r="M1136" s="211">
        <f>VLOOKUP(J1136,'Depr Rates'!A:G,7,FALSE)</f>
        <v>3.7400000000000003E-2</v>
      </c>
    </row>
    <row r="1137" spans="1:13" x14ac:dyDescent="0.25">
      <c r="A1137" s="212" t="s">
        <v>102</v>
      </c>
      <c r="B1137" s="213">
        <v>10100501</v>
      </c>
      <c r="C1137" s="212">
        <v>108</v>
      </c>
      <c r="D1137" s="214">
        <v>43525</v>
      </c>
      <c r="E1137" s="160" t="s">
        <v>381</v>
      </c>
      <c r="F1137" s="160">
        <v>108110227</v>
      </c>
      <c r="G1137" s="160">
        <v>-500.37</v>
      </c>
      <c r="H1137" s="214">
        <v>43551</v>
      </c>
      <c r="I1137" s="160" t="s">
        <v>608</v>
      </c>
      <c r="J1137" s="160" t="s">
        <v>9054</v>
      </c>
      <c r="K1137" s="160">
        <f t="shared" si="17"/>
        <v>3</v>
      </c>
      <c r="L1137" s="160" t="s">
        <v>101</v>
      </c>
      <c r="M1137" s="211">
        <f>VLOOKUP(J1137,'Depr Rates'!A:G,7,FALSE)</f>
        <v>3.1399999999999997E-2</v>
      </c>
    </row>
    <row r="1138" spans="1:13" x14ac:dyDescent="0.25">
      <c r="A1138" s="212" t="s">
        <v>102</v>
      </c>
      <c r="B1138" s="213">
        <v>10100501</v>
      </c>
      <c r="C1138" s="212">
        <v>108</v>
      </c>
      <c r="D1138" s="214">
        <v>43525</v>
      </c>
      <c r="E1138" s="160" t="s">
        <v>381</v>
      </c>
      <c r="F1138" s="160">
        <v>108110227</v>
      </c>
      <c r="G1138" s="160">
        <v>-387.5</v>
      </c>
      <c r="H1138" s="214">
        <v>43551</v>
      </c>
      <c r="I1138" s="160" t="s">
        <v>608</v>
      </c>
      <c r="J1138" s="160" t="s">
        <v>9132</v>
      </c>
      <c r="K1138" s="160">
        <f t="shared" si="17"/>
        <v>3</v>
      </c>
      <c r="L1138" s="160" t="s">
        <v>101</v>
      </c>
      <c r="M1138" s="211">
        <f>VLOOKUP(J1138,'Depr Rates'!A:G,7,FALSE)</f>
        <v>3.7400000000000003E-2</v>
      </c>
    </row>
    <row r="1139" spans="1:13" x14ac:dyDescent="0.25">
      <c r="A1139" s="212" t="s">
        <v>102</v>
      </c>
      <c r="B1139" s="213">
        <v>10100501</v>
      </c>
      <c r="C1139" s="212">
        <v>108</v>
      </c>
      <c r="D1139" s="214">
        <v>43525</v>
      </c>
      <c r="E1139" s="160" t="s">
        <v>383</v>
      </c>
      <c r="F1139" s="160">
        <v>108110352</v>
      </c>
      <c r="G1139" s="160">
        <v>0</v>
      </c>
      <c r="H1139" s="214">
        <v>43545</v>
      </c>
      <c r="I1139" s="160" t="s">
        <v>604</v>
      </c>
      <c r="J1139" s="160" t="s">
        <v>9132</v>
      </c>
      <c r="K1139" s="160">
        <f t="shared" si="17"/>
        <v>3</v>
      </c>
      <c r="L1139" s="160" t="s">
        <v>101</v>
      </c>
      <c r="M1139" s="211">
        <f>VLOOKUP(J1139,'Depr Rates'!A:G,7,FALSE)</f>
        <v>3.7400000000000003E-2</v>
      </c>
    </row>
    <row r="1140" spans="1:13" x14ac:dyDescent="0.25">
      <c r="A1140" s="212" t="s">
        <v>102</v>
      </c>
      <c r="B1140" s="213">
        <v>10100501</v>
      </c>
      <c r="C1140" s="212">
        <v>108</v>
      </c>
      <c r="D1140" s="214">
        <v>43525</v>
      </c>
      <c r="E1140" s="160" t="s">
        <v>383</v>
      </c>
      <c r="F1140" s="160">
        <v>108110352</v>
      </c>
      <c r="G1140" s="160">
        <v>0</v>
      </c>
      <c r="H1140" s="214">
        <v>43545</v>
      </c>
      <c r="I1140" s="160" t="s">
        <v>604</v>
      </c>
      <c r="J1140" s="160" t="s">
        <v>9132</v>
      </c>
      <c r="K1140" s="160">
        <f t="shared" si="17"/>
        <v>3</v>
      </c>
      <c r="L1140" s="160" t="s">
        <v>101</v>
      </c>
      <c r="M1140" s="211">
        <f>VLOOKUP(J1140,'Depr Rates'!A:G,7,FALSE)</f>
        <v>3.7400000000000003E-2</v>
      </c>
    </row>
    <row r="1141" spans="1:13" x14ac:dyDescent="0.25">
      <c r="A1141" s="212" t="s">
        <v>102</v>
      </c>
      <c r="B1141" s="213">
        <v>10100501</v>
      </c>
      <c r="C1141" s="212">
        <v>108</v>
      </c>
      <c r="D1141" s="214">
        <v>43525</v>
      </c>
      <c r="E1141" s="160" t="s">
        <v>383</v>
      </c>
      <c r="F1141" s="160">
        <v>108110352</v>
      </c>
      <c r="G1141" s="160">
        <v>0</v>
      </c>
      <c r="H1141" s="214">
        <v>43545</v>
      </c>
      <c r="I1141" s="160" t="s">
        <v>604</v>
      </c>
      <c r="J1141" s="160" t="s">
        <v>376</v>
      </c>
      <c r="K1141" s="160">
        <f t="shared" si="17"/>
        <v>3</v>
      </c>
      <c r="L1141" s="160" t="s">
        <v>101</v>
      </c>
      <c r="M1141" s="211">
        <f>VLOOKUP(J1141,'Depr Rates'!A:G,7,FALSE)</f>
        <v>3.9300000000000002E-2</v>
      </c>
    </row>
    <row r="1142" spans="1:13" x14ac:dyDescent="0.25">
      <c r="A1142" s="212" t="s">
        <v>102</v>
      </c>
      <c r="B1142" s="213">
        <v>10100501</v>
      </c>
      <c r="C1142" s="212">
        <v>108</v>
      </c>
      <c r="D1142" s="214">
        <v>43525</v>
      </c>
      <c r="E1142" s="160" t="s">
        <v>383</v>
      </c>
      <c r="F1142" s="160">
        <v>108110352</v>
      </c>
      <c r="G1142" s="160">
        <v>0</v>
      </c>
      <c r="H1142" s="214">
        <v>43545</v>
      </c>
      <c r="I1142" s="160" t="s">
        <v>604</v>
      </c>
      <c r="J1142" s="160" t="s">
        <v>376</v>
      </c>
      <c r="K1142" s="160">
        <f t="shared" si="17"/>
        <v>3</v>
      </c>
      <c r="L1142" s="160" t="s">
        <v>101</v>
      </c>
      <c r="M1142" s="211">
        <f>VLOOKUP(J1142,'Depr Rates'!A:G,7,FALSE)</f>
        <v>3.9300000000000002E-2</v>
      </c>
    </row>
    <row r="1143" spans="1:13" x14ac:dyDescent="0.25">
      <c r="A1143" s="212" t="s">
        <v>102</v>
      </c>
      <c r="B1143" s="213">
        <v>10100501</v>
      </c>
      <c r="C1143" s="212">
        <v>108</v>
      </c>
      <c r="D1143" s="214">
        <v>43525</v>
      </c>
      <c r="E1143" s="160" t="s">
        <v>383</v>
      </c>
      <c r="F1143" s="160">
        <v>108110352</v>
      </c>
      <c r="G1143" s="160">
        <v>0</v>
      </c>
      <c r="H1143" s="214">
        <v>43545</v>
      </c>
      <c r="I1143" s="160" t="s">
        <v>604</v>
      </c>
      <c r="J1143" s="160" t="s">
        <v>376</v>
      </c>
      <c r="K1143" s="160">
        <f t="shared" si="17"/>
        <v>3</v>
      </c>
      <c r="L1143" s="160" t="s">
        <v>101</v>
      </c>
      <c r="M1143" s="211">
        <f>VLOOKUP(J1143,'Depr Rates'!A:G,7,FALSE)</f>
        <v>3.9300000000000002E-2</v>
      </c>
    </row>
    <row r="1144" spans="1:13" x14ac:dyDescent="0.25">
      <c r="A1144" s="212" t="s">
        <v>102</v>
      </c>
      <c r="B1144" s="213">
        <v>10100501</v>
      </c>
      <c r="C1144" s="212">
        <v>108</v>
      </c>
      <c r="D1144" s="214">
        <v>43525</v>
      </c>
      <c r="E1144" s="160" t="s">
        <v>381</v>
      </c>
      <c r="F1144" s="160">
        <v>108110352</v>
      </c>
      <c r="G1144" s="160">
        <v>-299.7</v>
      </c>
      <c r="H1144" s="214">
        <v>43545</v>
      </c>
      <c r="I1144" s="160" t="s">
        <v>604</v>
      </c>
      <c r="J1144" s="160" t="s">
        <v>9132</v>
      </c>
      <c r="K1144" s="160">
        <f t="shared" si="17"/>
        <v>3</v>
      </c>
      <c r="L1144" s="160" t="s">
        <v>101</v>
      </c>
      <c r="M1144" s="211">
        <f>VLOOKUP(J1144,'Depr Rates'!A:G,7,FALSE)</f>
        <v>3.7400000000000003E-2</v>
      </c>
    </row>
    <row r="1145" spans="1:13" x14ac:dyDescent="0.25">
      <c r="A1145" s="212" t="s">
        <v>102</v>
      </c>
      <c r="B1145" s="213">
        <v>10100501</v>
      </c>
      <c r="C1145" s="212">
        <v>108</v>
      </c>
      <c r="D1145" s="214">
        <v>43525</v>
      </c>
      <c r="E1145" s="160" t="s">
        <v>381</v>
      </c>
      <c r="F1145" s="160">
        <v>108110352</v>
      </c>
      <c r="G1145" s="215">
        <v>-5787.3</v>
      </c>
      <c r="H1145" s="214">
        <v>43545</v>
      </c>
      <c r="I1145" s="160" t="s">
        <v>604</v>
      </c>
      <c r="J1145" s="160" t="s">
        <v>376</v>
      </c>
      <c r="K1145" s="160">
        <f t="shared" si="17"/>
        <v>3</v>
      </c>
      <c r="L1145" s="160" t="s">
        <v>101</v>
      </c>
      <c r="M1145" s="211">
        <f>VLOOKUP(J1145,'Depr Rates'!A:G,7,FALSE)</f>
        <v>3.9300000000000002E-2</v>
      </c>
    </row>
    <row r="1146" spans="1:13" x14ac:dyDescent="0.25">
      <c r="A1146" s="212" t="s">
        <v>102</v>
      </c>
      <c r="B1146" s="213">
        <v>10100501</v>
      </c>
      <c r="C1146" s="212">
        <v>108</v>
      </c>
      <c r="D1146" s="214">
        <v>43525</v>
      </c>
      <c r="E1146" s="160" t="s">
        <v>381</v>
      </c>
      <c r="F1146" s="160">
        <v>108110352</v>
      </c>
      <c r="G1146" s="215">
        <v>-1264.42</v>
      </c>
      <c r="H1146" s="214">
        <v>43545</v>
      </c>
      <c r="I1146" s="160" t="s">
        <v>604</v>
      </c>
      <c r="J1146" s="160" t="s">
        <v>9132</v>
      </c>
      <c r="K1146" s="160">
        <f t="shared" si="17"/>
        <v>3</v>
      </c>
      <c r="L1146" s="160" t="s">
        <v>101</v>
      </c>
      <c r="M1146" s="211">
        <f>VLOOKUP(J1146,'Depr Rates'!A:G,7,FALSE)</f>
        <v>3.7400000000000003E-2</v>
      </c>
    </row>
    <row r="1147" spans="1:13" x14ac:dyDescent="0.25">
      <c r="A1147" s="212" t="s">
        <v>102</v>
      </c>
      <c r="B1147" s="213">
        <v>10100501</v>
      </c>
      <c r="C1147" s="212">
        <v>108</v>
      </c>
      <c r="D1147" s="214">
        <v>43525</v>
      </c>
      <c r="E1147" s="160" t="s">
        <v>381</v>
      </c>
      <c r="F1147" s="160">
        <v>108110352</v>
      </c>
      <c r="G1147" s="215">
        <v>-32764</v>
      </c>
      <c r="H1147" s="214">
        <v>43545</v>
      </c>
      <c r="I1147" s="160" t="s">
        <v>604</v>
      </c>
      <c r="J1147" s="160" t="s">
        <v>376</v>
      </c>
      <c r="K1147" s="160">
        <f t="shared" si="17"/>
        <v>3</v>
      </c>
      <c r="L1147" s="160" t="s">
        <v>101</v>
      </c>
      <c r="M1147" s="211">
        <f>VLOOKUP(J1147,'Depr Rates'!A:G,7,FALSE)</f>
        <v>3.9300000000000002E-2</v>
      </c>
    </row>
    <row r="1148" spans="1:13" x14ac:dyDescent="0.25">
      <c r="A1148" s="212" t="s">
        <v>102</v>
      </c>
      <c r="B1148" s="213">
        <v>10100501</v>
      </c>
      <c r="C1148" s="212">
        <v>108</v>
      </c>
      <c r="D1148" s="214">
        <v>43525</v>
      </c>
      <c r="E1148" s="160" t="s">
        <v>381</v>
      </c>
      <c r="F1148" s="160">
        <v>108110352</v>
      </c>
      <c r="G1148" s="215">
        <v>-1576.8</v>
      </c>
      <c r="H1148" s="214">
        <v>43545</v>
      </c>
      <c r="I1148" s="160" t="s">
        <v>604</v>
      </c>
      <c r="J1148" s="160" t="s">
        <v>376</v>
      </c>
      <c r="K1148" s="160">
        <f t="shared" si="17"/>
        <v>3</v>
      </c>
      <c r="L1148" s="160" t="s">
        <v>101</v>
      </c>
      <c r="M1148" s="211">
        <f>VLOOKUP(J1148,'Depr Rates'!A:G,7,FALSE)</f>
        <v>3.9300000000000002E-2</v>
      </c>
    </row>
    <row r="1149" spans="1:13" x14ac:dyDescent="0.25">
      <c r="A1149" s="212" t="s">
        <v>102</v>
      </c>
      <c r="B1149" s="213">
        <v>10100501</v>
      </c>
      <c r="C1149" s="212">
        <v>108</v>
      </c>
      <c r="D1149" s="214">
        <v>43525</v>
      </c>
      <c r="E1149" s="160" t="s">
        <v>383</v>
      </c>
      <c r="F1149" s="160">
        <v>108110383</v>
      </c>
      <c r="G1149" s="160">
        <v>0</v>
      </c>
      <c r="H1149" s="214">
        <v>43546</v>
      </c>
      <c r="I1149" s="160" t="s">
        <v>609</v>
      </c>
      <c r="J1149" s="160" t="s">
        <v>9054</v>
      </c>
      <c r="K1149" s="160">
        <f t="shared" si="17"/>
        <v>3</v>
      </c>
      <c r="L1149" s="160" t="s">
        <v>101</v>
      </c>
      <c r="M1149" s="211">
        <f>VLOOKUP(J1149,'Depr Rates'!A:G,7,FALSE)</f>
        <v>3.1399999999999997E-2</v>
      </c>
    </row>
    <row r="1150" spans="1:13" x14ac:dyDescent="0.25">
      <c r="A1150" s="212" t="s">
        <v>102</v>
      </c>
      <c r="B1150" s="213">
        <v>10100501</v>
      </c>
      <c r="C1150" s="212">
        <v>108</v>
      </c>
      <c r="D1150" s="214">
        <v>43525</v>
      </c>
      <c r="E1150" s="160" t="s">
        <v>381</v>
      </c>
      <c r="F1150" s="160">
        <v>108110383</v>
      </c>
      <c r="G1150" s="160">
        <v>-207.13</v>
      </c>
      <c r="H1150" s="214">
        <v>43546</v>
      </c>
      <c r="I1150" s="160" t="s">
        <v>609</v>
      </c>
      <c r="J1150" s="160" t="s">
        <v>9054</v>
      </c>
      <c r="K1150" s="160">
        <f t="shared" si="17"/>
        <v>3</v>
      </c>
      <c r="L1150" s="160" t="s">
        <v>101</v>
      </c>
      <c r="M1150" s="211">
        <f>VLOOKUP(J1150,'Depr Rates'!A:G,7,FALSE)</f>
        <v>3.1399999999999997E-2</v>
      </c>
    </row>
    <row r="1151" spans="1:13" x14ac:dyDescent="0.25">
      <c r="A1151" s="212" t="s">
        <v>102</v>
      </c>
      <c r="B1151" s="213">
        <v>10100501</v>
      </c>
      <c r="C1151" s="212">
        <v>108</v>
      </c>
      <c r="D1151" s="214">
        <v>43525</v>
      </c>
      <c r="E1151" s="160" t="s">
        <v>381</v>
      </c>
      <c r="F1151" s="160">
        <v>108111253</v>
      </c>
      <c r="G1151" s="160">
        <v>-931.81</v>
      </c>
      <c r="H1151" s="214">
        <v>43554</v>
      </c>
      <c r="I1151" s="160" t="s">
        <v>629</v>
      </c>
      <c r="J1151" s="160" t="s">
        <v>9054</v>
      </c>
      <c r="K1151" s="160">
        <f t="shared" si="17"/>
        <v>3</v>
      </c>
      <c r="L1151" s="160" t="s">
        <v>101</v>
      </c>
      <c r="M1151" s="211">
        <f>VLOOKUP(J1151,'Depr Rates'!A:G,7,FALSE)</f>
        <v>3.1399999999999997E-2</v>
      </c>
    </row>
    <row r="1152" spans="1:13" x14ac:dyDescent="0.25">
      <c r="G1152" s="236">
        <f>SUM(G2:G1151)</f>
        <v>-679749.69</v>
      </c>
    </row>
  </sheetData>
  <autoFilter ref="A1:M1151">
    <sortState ref="A2:M1612">
      <sortCondition ref="A2"/>
    </sortState>
  </autoFilter>
  <pageMargins left="0.2" right="0.2" top="0.75" bottom="0.75" header="0.3" footer="0.3"/>
  <pageSetup scale="1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63"/>
  <sheetViews>
    <sheetView workbookViewId="0">
      <pane ySplit="1" topLeftCell="A2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20.140625" style="160" bestFit="1" customWidth="1"/>
    <col min="2" max="2" width="15.85546875" style="210" bestFit="1" customWidth="1"/>
    <col min="3" max="3" width="13.140625" style="160" bestFit="1" customWidth="1"/>
    <col min="4" max="4" width="19.5703125" style="160" bestFit="1" customWidth="1"/>
    <col min="5" max="5" width="17.28515625" style="160" bestFit="1" customWidth="1"/>
    <col min="6" max="6" width="22.7109375" style="160" bestFit="1" customWidth="1"/>
    <col min="7" max="7" width="18.28515625" style="160" bestFit="1" customWidth="1"/>
    <col min="8" max="8" width="16.7109375" style="160" bestFit="1" customWidth="1"/>
    <col min="9" max="9" width="41" style="160" bestFit="1" customWidth="1"/>
    <col min="10" max="10" width="34" style="160" bestFit="1" customWidth="1"/>
    <col min="11" max="11" width="8.85546875" style="160"/>
    <col min="12" max="12" width="10" style="160" bestFit="1" customWidth="1"/>
    <col min="13" max="13" width="8.85546875" style="211"/>
    <col min="14" max="16384" width="8.85546875" style="160"/>
  </cols>
  <sheetData>
    <row r="1" spans="1:13" ht="14.45" x14ac:dyDescent="0.3">
      <c r="A1" s="160" t="s">
        <v>12615</v>
      </c>
      <c r="B1" s="210" t="s">
        <v>367</v>
      </c>
      <c r="C1" s="160" t="s">
        <v>12622</v>
      </c>
      <c r="D1" s="160" t="s">
        <v>368</v>
      </c>
      <c r="E1" s="160" t="s">
        <v>12623</v>
      </c>
      <c r="F1" s="160" t="s">
        <v>369</v>
      </c>
      <c r="G1" s="160" t="s">
        <v>370</v>
      </c>
      <c r="H1" s="160" t="s">
        <v>371</v>
      </c>
      <c r="I1" s="160" t="s">
        <v>3</v>
      </c>
      <c r="J1" s="160" t="s">
        <v>372</v>
      </c>
      <c r="K1" s="160" t="s">
        <v>33</v>
      </c>
      <c r="L1" s="160" t="s">
        <v>12597</v>
      </c>
      <c r="M1" s="211" t="s">
        <v>12598</v>
      </c>
    </row>
    <row r="2" spans="1:13" ht="14.45" x14ac:dyDescent="0.3">
      <c r="A2" s="212" t="s">
        <v>103</v>
      </c>
      <c r="B2" s="213">
        <v>10100502</v>
      </c>
      <c r="C2" s="212">
        <v>108</v>
      </c>
      <c r="D2" s="214">
        <v>43466</v>
      </c>
      <c r="E2" s="160" t="s">
        <v>381</v>
      </c>
      <c r="F2" s="160">
        <v>108600338</v>
      </c>
      <c r="G2" s="215">
        <v>-1153.49</v>
      </c>
      <c r="H2" s="214">
        <v>43483</v>
      </c>
      <c r="I2" s="160" t="s">
        <v>457</v>
      </c>
      <c r="J2" s="160" t="s">
        <v>424</v>
      </c>
      <c r="K2" s="160">
        <f t="shared" ref="K2:K65" si="0">MONTH(H2)</f>
        <v>1</v>
      </c>
      <c r="L2" s="160" t="s">
        <v>101</v>
      </c>
      <c r="M2" s="211">
        <f>VLOOKUP(J2,'Depr Rates'!A:G,7,FALSE)</f>
        <v>2.2100000000000002E-2</v>
      </c>
    </row>
    <row r="3" spans="1:13" ht="14.45" x14ac:dyDescent="0.3">
      <c r="A3" s="212" t="s">
        <v>103</v>
      </c>
      <c r="B3" s="213">
        <v>10100502</v>
      </c>
      <c r="C3" s="212">
        <v>108</v>
      </c>
      <c r="D3" s="214">
        <v>43466</v>
      </c>
      <c r="E3" s="160" t="s">
        <v>383</v>
      </c>
      <c r="F3" s="160">
        <v>108600338</v>
      </c>
      <c r="G3" s="160">
        <v>0</v>
      </c>
      <c r="H3" s="214">
        <v>43483</v>
      </c>
      <c r="I3" s="160" t="s">
        <v>457</v>
      </c>
      <c r="J3" s="160" t="s">
        <v>424</v>
      </c>
      <c r="K3" s="160">
        <f t="shared" si="0"/>
        <v>1</v>
      </c>
      <c r="L3" s="160" t="s">
        <v>101</v>
      </c>
      <c r="M3" s="211">
        <f>VLOOKUP(J3,'Depr Rates'!A:G,7,FALSE)</f>
        <v>2.2100000000000002E-2</v>
      </c>
    </row>
    <row r="4" spans="1:13" ht="14.45" x14ac:dyDescent="0.3">
      <c r="A4" s="212" t="s">
        <v>103</v>
      </c>
      <c r="B4" s="213">
        <v>10100502</v>
      </c>
      <c r="C4" s="212">
        <v>108</v>
      </c>
      <c r="D4" s="214">
        <v>43466</v>
      </c>
      <c r="E4" s="160" t="s">
        <v>383</v>
      </c>
      <c r="F4" s="160">
        <v>108600338</v>
      </c>
      <c r="G4" s="160">
        <v>0</v>
      </c>
      <c r="H4" s="214">
        <v>43483</v>
      </c>
      <c r="I4" s="160" t="s">
        <v>384</v>
      </c>
      <c r="J4" s="160" t="s">
        <v>424</v>
      </c>
      <c r="K4" s="160">
        <f t="shared" si="0"/>
        <v>1</v>
      </c>
      <c r="L4" s="160" t="s">
        <v>101</v>
      </c>
      <c r="M4" s="211">
        <f>VLOOKUP(J4,'Depr Rates'!A:G,7,FALSE)</f>
        <v>2.2100000000000002E-2</v>
      </c>
    </row>
    <row r="5" spans="1:13" ht="14.45" x14ac:dyDescent="0.3">
      <c r="A5" s="212" t="s">
        <v>103</v>
      </c>
      <c r="B5" s="213">
        <v>10100502</v>
      </c>
      <c r="C5" s="212">
        <v>108</v>
      </c>
      <c r="D5" s="214">
        <v>43497</v>
      </c>
      <c r="E5" s="160" t="s">
        <v>383</v>
      </c>
      <c r="F5" s="160">
        <v>108600338</v>
      </c>
      <c r="G5" s="160">
        <v>0</v>
      </c>
      <c r="H5" s="214">
        <v>43483</v>
      </c>
      <c r="I5" s="160" t="s">
        <v>384</v>
      </c>
      <c r="J5" s="160" t="s">
        <v>424</v>
      </c>
      <c r="K5" s="160">
        <f t="shared" si="0"/>
        <v>1</v>
      </c>
      <c r="L5" s="160" t="s">
        <v>101</v>
      </c>
      <c r="M5" s="211">
        <f>VLOOKUP(J5,'Depr Rates'!A:G,7,FALSE)</f>
        <v>2.2100000000000002E-2</v>
      </c>
    </row>
    <row r="6" spans="1:13" ht="14.45" x14ac:dyDescent="0.3">
      <c r="A6" s="212" t="s">
        <v>103</v>
      </c>
      <c r="B6" s="213">
        <v>10100502</v>
      </c>
      <c r="C6" s="212">
        <v>108</v>
      </c>
      <c r="D6" s="214">
        <v>43497</v>
      </c>
      <c r="E6" s="160" t="s">
        <v>383</v>
      </c>
      <c r="F6" s="160">
        <v>108600338</v>
      </c>
      <c r="G6" s="160">
        <v>0</v>
      </c>
      <c r="H6" s="214">
        <v>43483</v>
      </c>
      <c r="I6" s="160" t="s">
        <v>384</v>
      </c>
      <c r="J6" s="160" t="s">
        <v>424</v>
      </c>
      <c r="K6" s="160">
        <f t="shared" si="0"/>
        <v>1</v>
      </c>
      <c r="L6" s="160" t="s">
        <v>101</v>
      </c>
      <c r="M6" s="211">
        <f>VLOOKUP(J6,'Depr Rates'!A:G,7,FALSE)</f>
        <v>2.2100000000000002E-2</v>
      </c>
    </row>
    <row r="7" spans="1:13" ht="14.45" x14ac:dyDescent="0.3">
      <c r="A7" s="212" t="s">
        <v>103</v>
      </c>
      <c r="B7" s="213">
        <v>10100502</v>
      </c>
      <c r="C7" s="212">
        <v>108</v>
      </c>
      <c r="D7" s="214">
        <v>43497</v>
      </c>
      <c r="E7" s="160" t="s">
        <v>383</v>
      </c>
      <c r="F7" s="160">
        <v>108600338</v>
      </c>
      <c r="G7" s="160">
        <v>0</v>
      </c>
      <c r="H7" s="214">
        <v>43483</v>
      </c>
      <c r="I7" s="160" t="s">
        <v>384</v>
      </c>
      <c r="J7" s="160" t="s">
        <v>424</v>
      </c>
      <c r="K7" s="160">
        <f t="shared" si="0"/>
        <v>1</v>
      </c>
      <c r="L7" s="160" t="s">
        <v>101</v>
      </c>
      <c r="M7" s="211">
        <f>VLOOKUP(J7,'Depr Rates'!A:G,7,FALSE)</f>
        <v>2.2100000000000002E-2</v>
      </c>
    </row>
    <row r="8" spans="1:13" ht="14.45" x14ac:dyDescent="0.3">
      <c r="A8" s="212" t="s">
        <v>103</v>
      </c>
      <c r="B8" s="213">
        <v>10100502</v>
      </c>
      <c r="C8" s="212">
        <v>108</v>
      </c>
      <c r="D8" s="214">
        <v>43525</v>
      </c>
      <c r="E8" s="160" t="s">
        <v>383</v>
      </c>
      <c r="F8" s="160">
        <v>108600338</v>
      </c>
      <c r="G8" s="160">
        <v>0</v>
      </c>
      <c r="H8" s="214">
        <v>43483</v>
      </c>
      <c r="I8" s="160" t="s">
        <v>384</v>
      </c>
      <c r="J8" s="160" t="s">
        <v>424</v>
      </c>
      <c r="K8" s="160">
        <f t="shared" si="0"/>
        <v>1</v>
      </c>
      <c r="L8" s="160" t="s">
        <v>101</v>
      </c>
      <c r="M8" s="211">
        <f>VLOOKUP(J8,'Depr Rates'!A:G,7,FALSE)</f>
        <v>2.2100000000000002E-2</v>
      </c>
    </row>
    <row r="9" spans="1:13" ht="14.45" x14ac:dyDescent="0.3">
      <c r="A9" s="212" t="s">
        <v>103</v>
      </c>
      <c r="B9" s="213">
        <v>10100502</v>
      </c>
      <c r="C9" s="212">
        <v>108</v>
      </c>
      <c r="D9" s="214">
        <v>43466</v>
      </c>
      <c r="E9" s="160" t="s">
        <v>381</v>
      </c>
      <c r="F9" s="160">
        <v>108602965</v>
      </c>
      <c r="G9" s="215">
        <v>-1298</v>
      </c>
      <c r="H9" s="214">
        <v>43487</v>
      </c>
      <c r="I9" s="160" t="s">
        <v>453</v>
      </c>
      <c r="J9" s="160" t="s">
        <v>424</v>
      </c>
      <c r="K9" s="160">
        <f t="shared" si="0"/>
        <v>1</v>
      </c>
      <c r="L9" s="160" t="s">
        <v>101</v>
      </c>
      <c r="M9" s="211">
        <f>VLOOKUP(J9,'Depr Rates'!A:G,7,FALSE)</f>
        <v>2.2100000000000002E-2</v>
      </c>
    </row>
    <row r="10" spans="1:13" ht="14.45" x14ac:dyDescent="0.3">
      <c r="A10" s="212" t="s">
        <v>103</v>
      </c>
      <c r="B10" s="213">
        <v>10100502</v>
      </c>
      <c r="C10" s="212">
        <v>108</v>
      </c>
      <c r="D10" s="214">
        <v>43466</v>
      </c>
      <c r="E10" s="160" t="s">
        <v>383</v>
      </c>
      <c r="F10" s="160">
        <v>108602965</v>
      </c>
      <c r="G10" s="160">
        <v>0</v>
      </c>
      <c r="H10" s="214">
        <v>43487</v>
      </c>
      <c r="I10" s="160" t="s">
        <v>453</v>
      </c>
      <c r="J10" s="160" t="s">
        <v>424</v>
      </c>
      <c r="K10" s="160">
        <f t="shared" si="0"/>
        <v>1</v>
      </c>
      <c r="L10" s="160" t="s">
        <v>101</v>
      </c>
      <c r="M10" s="211">
        <f>VLOOKUP(J10,'Depr Rates'!A:G,7,FALSE)</f>
        <v>2.2100000000000002E-2</v>
      </c>
    </row>
    <row r="11" spans="1:13" ht="14.45" x14ac:dyDescent="0.3">
      <c r="A11" s="212" t="s">
        <v>103</v>
      </c>
      <c r="B11" s="213">
        <v>10100502</v>
      </c>
      <c r="C11" s="212">
        <v>108</v>
      </c>
      <c r="D11" s="214">
        <v>43466</v>
      </c>
      <c r="E11" s="160" t="s">
        <v>381</v>
      </c>
      <c r="F11" s="160">
        <v>108602965</v>
      </c>
      <c r="G11" s="215">
        <v>-4774.3999999999996</v>
      </c>
      <c r="H11" s="214">
        <v>43487</v>
      </c>
      <c r="I11" s="160" t="s">
        <v>453</v>
      </c>
      <c r="J11" s="160" t="s">
        <v>424</v>
      </c>
      <c r="K11" s="160">
        <f t="shared" si="0"/>
        <v>1</v>
      </c>
      <c r="L11" s="160" t="s">
        <v>101</v>
      </c>
      <c r="M11" s="211">
        <f>VLOOKUP(J11,'Depr Rates'!A:G,7,FALSE)</f>
        <v>2.2100000000000002E-2</v>
      </c>
    </row>
    <row r="12" spans="1:13" ht="14.45" x14ac:dyDescent="0.3">
      <c r="A12" s="212" t="s">
        <v>103</v>
      </c>
      <c r="B12" s="213">
        <v>10100502</v>
      </c>
      <c r="C12" s="212">
        <v>108</v>
      </c>
      <c r="D12" s="214">
        <v>43466</v>
      </c>
      <c r="E12" s="160" t="s">
        <v>383</v>
      </c>
      <c r="F12" s="160">
        <v>108602965</v>
      </c>
      <c r="G12" s="160">
        <v>0</v>
      </c>
      <c r="H12" s="214">
        <v>43487</v>
      </c>
      <c r="I12" s="160" t="s">
        <v>453</v>
      </c>
      <c r="J12" s="160" t="s">
        <v>424</v>
      </c>
      <c r="K12" s="160">
        <f t="shared" si="0"/>
        <v>1</v>
      </c>
      <c r="L12" s="160" t="s">
        <v>101</v>
      </c>
      <c r="M12" s="211">
        <f>VLOOKUP(J12,'Depr Rates'!A:G,7,FALSE)</f>
        <v>2.2100000000000002E-2</v>
      </c>
    </row>
    <row r="13" spans="1:13" ht="14.45" x14ac:dyDescent="0.3">
      <c r="A13" s="212" t="s">
        <v>103</v>
      </c>
      <c r="B13" s="213">
        <v>10100502</v>
      </c>
      <c r="C13" s="212">
        <v>108</v>
      </c>
      <c r="D13" s="214">
        <v>43466</v>
      </c>
      <c r="E13" s="160" t="s">
        <v>381</v>
      </c>
      <c r="F13" s="160">
        <v>108602965</v>
      </c>
      <c r="G13" s="215">
        <v>-9596.64</v>
      </c>
      <c r="H13" s="214">
        <v>43487</v>
      </c>
      <c r="I13" s="160" t="s">
        <v>453</v>
      </c>
      <c r="J13" s="160" t="s">
        <v>416</v>
      </c>
      <c r="K13" s="160">
        <f t="shared" si="0"/>
        <v>1</v>
      </c>
      <c r="L13" s="160" t="s">
        <v>101</v>
      </c>
      <c r="M13" s="211">
        <f>VLOOKUP(J13,'Depr Rates'!A:G,7,FALSE)</f>
        <v>2.4399999999999998E-2</v>
      </c>
    </row>
    <row r="14" spans="1:13" ht="14.45" x14ac:dyDescent="0.3">
      <c r="A14" s="212" t="s">
        <v>103</v>
      </c>
      <c r="B14" s="213">
        <v>10100502</v>
      </c>
      <c r="C14" s="212">
        <v>108</v>
      </c>
      <c r="D14" s="214">
        <v>43466</v>
      </c>
      <c r="E14" s="160" t="s">
        <v>383</v>
      </c>
      <c r="F14" s="160">
        <v>108602965</v>
      </c>
      <c r="G14" s="160">
        <v>0</v>
      </c>
      <c r="H14" s="214">
        <v>43487</v>
      </c>
      <c r="I14" s="160" t="s">
        <v>453</v>
      </c>
      <c r="J14" s="160" t="s">
        <v>416</v>
      </c>
      <c r="K14" s="160">
        <f t="shared" si="0"/>
        <v>1</v>
      </c>
      <c r="L14" s="160" t="s">
        <v>101</v>
      </c>
      <c r="M14" s="211">
        <f>VLOOKUP(J14,'Depr Rates'!A:G,7,FALSE)</f>
        <v>2.4399999999999998E-2</v>
      </c>
    </row>
    <row r="15" spans="1:13" ht="14.45" x14ac:dyDescent="0.3">
      <c r="A15" s="212" t="s">
        <v>103</v>
      </c>
      <c r="B15" s="213">
        <v>10100502</v>
      </c>
      <c r="C15" s="212">
        <v>108</v>
      </c>
      <c r="D15" s="214">
        <v>43466</v>
      </c>
      <c r="E15" s="160" t="s">
        <v>383</v>
      </c>
      <c r="F15" s="160">
        <v>108602965</v>
      </c>
      <c r="G15" s="160">
        <v>0</v>
      </c>
      <c r="H15" s="214">
        <v>43487</v>
      </c>
      <c r="I15" s="160" t="s">
        <v>384</v>
      </c>
      <c r="J15" s="160" t="s">
        <v>424</v>
      </c>
      <c r="K15" s="160">
        <f t="shared" si="0"/>
        <v>1</v>
      </c>
      <c r="L15" s="160" t="s">
        <v>101</v>
      </c>
      <c r="M15" s="211">
        <f>VLOOKUP(J15,'Depr Rates'!A:G,7,FALSE)</f>
        <v>2.2100000000000002E-2</v>
      </c>
    </row>
    <row r="16" spans="1:13" ht="14.45" x14ac:dyDescent="0.3">
      <c r="A16" s="212" t="s">
        <v>103</v>
      </c>
      <c r="B16" s="213">
        <v>10100502</v>
      </c>
      <c r="C16" s="212">
        <v>108</v>
      </c>
      <c r="D16" s="214">
        <v>43466</v>
      </c>
      <c r="E16" s="160" t="s">
        <v>383</v>
      </c>
      <c r="F16" s="160">
        <v>108602965</v>
      </c>
      <c r="G16" s="160">
        <v>0</v>
      </c>
      <c r="H16" s="214">
        <v>43487</v>
      </c>
      <c r="I16" s="160" t="s">
        <v>384</v>
      </c>
      <c r="J16" s="160" t="s">
        <v>424</v>
      </c>
      <c r="K16" s="160">
        <f t="shared" si="0"/>
        <v>1</v>
      </c>
      <c r="L16" s="160" t="s">
        <v>101</v>
      </c>
      <c r="M16" s="211">
        <f>VLOOKUP(J16,'Depr Rates'!A:G,7,FALSE)</f>
        <v>2.2100000000000002E-2</v>
      </c>
    </row>
    <row r="17" spans="1:13" ht="14.45" x14ac:dyDescent="0.3">
      <c r="A17" s="212" t="s">
        <v>103</v>
      </c>
      <c r="B17" s="213">
        <v>10100502</v>
      </c>
      <c r="C17" s="212">
        <v>108</v>
      </c>
      <c r="D17" s="214">
        <v>43466</v>
      </c>
      <c r="E17" s="160" t="s">
        <v>383</v>
      </c>
      <c r="F17" s="160">
        <v>108602965</v>
      </c>
      <c r="G17" s="160">
        <v>0</v>
      </c>
      <c r="H17" s="214">
        <v>43487</v>
      </c>
      <c r="I17" s="160" t="s">
        <v>384</v>
      </c>
      <c r="J17" s="160" t="s">
        <v>416</v>
      </c>
      <c r="K17" s="160">
        <f t="shared" si="0"/>
        <v>1</v>
      </c>
      <c r="L17" s="160" t="s">
        <v>101</v>
      </c>
      <c r="M17" s="211">
        <f>VLOOKUP(J17,'Depr Rates'!A:G,7,FALSE)</f>
        <v>2.4399999999999998E-2</v>
      </c>
    </row>
    <row r="18" spans="1:13" ht="14.45" x14ac:dyDescent="0.3">
      <c r="A18" s="212" t="s">
        <v>103</v>
      </c>
      <c r="B18" s="213">
        <v>10100502</v>
      </c>
      <c r="C18" s="212">
        <v>108</v>
      </c>
      <c r="D18" s="214">
        <v>43497</v>
      </c>
      <c r="E18" s="160" t="s">
        <v>383</v>
      </c>
      <c r="F18" s="160">
        <v>108602965</v>
      </c>
      <c r="G18" s="160">
        <v>0</v>
      </c>
      <c r="H18" s="214">
        <v>43487</v>
      </c>
      <c r="I18" s="160" t="s">
        <v>384</v>
      </c>
      <c r="J18" s="160" t="s">
        <v>424</v>
      </c>
      <c r="K18" s="160">
        <f t="shared" si="0"/>
        <v>1</v>
      </c>
      <c r="L18" s="160" t="s">
        <v>101</v>
      </c>
      <c r="M18" s="211">
        <f>VLOOKUP(J18,'Depr Rates'!A:G,7,FALSE)</f>
        <v>2.2100000000000002E-2</v>
      </c>
    </row>
    <row r="19" spans="1:13" ht="14.45" x14ac:dyDescent="0.3">
      <c r="A19" s="212" t="s">
        <v>103</v>
      </c>
      <c r="B19" s="213">
        <v>10100502</v>
      </c>
      <c r="C19" s="212">
        <v>108</v>
      </c>
      <c r="D19" s="214">
        <v>43497</v>
      </c>
      <c r="E19" s="160" t="s">
        <v>383</v>
      </c>
      <c r="F19" s="160">
        <v>108602965</v>
      </c>
      <c r="G19" s="160">
        <v>0</v>
      </c>
      <c r="H19" s="214">
        <v>43487</v>
      </c>
      <c r="I19" s="160" t="s">
        <v>384</v>
      </c>
      <c r="J19" s="160" t="s">
        <v>424</v>
      </c>
      <c r="K19" s="160">
        <f t="shared" si="0"/>
        <v>1</v>
      </c>
      <c r="L19" s="160" t="s">
        <v>101</v>
      </c>
      <c r="M19" s="211">
        <f>VLOOKUP(J19,'Depr Rates'!A:G,7,FALSE)</f>
        <v>2.2100000000000002E-2</v>
      </c>
    </row>
    <row r="20" spans="1:13" ht="14.45" x14ac:dyDescent="0.3">
      <c r="A20" s="212" t="s">
        <v>103</v>
      </c>
      <c r="B20" s="213">
        <v>10100502</v>
      </c>
      <c r="C20" s="212">
        <v>108</v>
      </c>
      <c r="D20" s="214">
        <v>43497</v>
      </c>
      <c r="E20" s="160" t="s">
        <v>383</v>
      </c>
      <c r="F20" s="160">
        <v>108602965</v>
      </c>
      <c r="G20" s="160">
        <v>0</v>
      </c>
      <c r="H20" s="214">
        <v>43487</v>
      </c>
      <c r="I20" s="160" t="s">
        <v>384</v>
      </c>
      <c r="J20" s="160" t="s">
        <v>416</v>
      </c>
      <c r="K20" s="160">
        <f t="shared" si="0"/>
        <v>1</v>
      </c>
      <c r="L20" s="160" t="s">
        <v>101</v>
      </c>
      <c r="M20" s="211">
        <f>VLOOKUP(J20,'Depr Rates'!A:G,7,FALSE)</f>
        <v>2.4399999999999998E-2</v>
      </c>
    </row>
    <row r="21" spans="1:13" ht="14.45" x14ac:dyDescent="0.3">
      <c r="A21" s="212" t="s">
        <v>103</v>
      </c>
      <c r="B21" s="213">
        <v>10100502</v>
      </c>
      <c r="C21" s="212">
        <v>108</v>
      </c>
      <c r="D21" s="214">
        <v>43497</v>
      </c>
      <c r="E21" s="160" t="s">
        <v>383</v>
      </c>
      <c r="F21" s="160">
        <v>108602965</v>
      </c>
      <c r="G21" s="160">
        <v>0</v>
      </c>
      <c r="H21" s="214">
        <v>43487</v>
      </c>
      <c r="I21" s="160" t="s">
        <v>384</v>
      </c>
      <c r="J21" s="160" t="s">
        <v>424</v>
      </c>
      <c r="K21" s="160">
        <f t="shared" si="0"/>
        <v>1</v>
      </c>
      <c r="L21" s="160" t="s">
        <v>101</v>
      </c>
      <c r="M21" s="211">
        <f>VLOOKUP(J21,'Depr Rates'!A:G,7,FALSE)</f>
        <v>2.2100000000000002E-2</v>
      </c>
    </row>
    <row r="22" spans="1:13" ht="14.45" x14ac:dyDescent="0.3">
      <c r="A22" s="212" t="s">
        <v>103</v>
      </c>
      <c r="B22" s="213">
        <v>10100502</v>
      </c>
      <c r="C22" s="212">
        <v>108</v>
      </c>
      <c r="D22" s="214">
        <v>43497</v>
      </c>
      <c r="E22" s="160" t="s">
        <v>383</v>
      </c>
      <c r="F22" s="160">
        <v>108602965</v>
      </c>
      <c r="G22" s="160">
        <v>0</v>
      </c>
      <c r="H22" s="214">
        <v>43487</v>
      </c>
      <c r="I22" s="160" t="s">
        <v>384</v>
      </c>
      <c r="J22" s="160" t="s">
        <v>424</v>
      </c>
      <c r="K22" s="160">
        <f t="shared" si="0"/>
        <v>1</v>
      </c>
      <c r="L22" s="160" t="s">
        <v>101</v>
      </c>
      <c r="M22" s="211">
        <f>VLOOKUP(J22,'Depr Rates'!A:G,7,FALSE)</f>
        <v>2.2100000000000002E-2</v>
      </c>
    </row>
    <row r="23" spans="1:13" ht="14.45" x14ac:dyDescent="0.3">
      <c r="A23" s="212" t="s">
        <v>103</v>
      </c>
      <c r="B23" s="213">
        <v>10100502</v>
      </c>
      <c r="C23" s="212">
        <v>108</v>
      </c>
      <c r="D23" s="214">
        <v>43497</v>
      </c>
      <c r="E23" s="160" t="s">
        <v>383</v>
      </c>
      <c r="F23" s="160">
        <v>108602965</v>
      </c>
      <c r="G23" s="160">
        <v>0</v>
      </c>
      <c r="H23" s="214">
        <v>43487</v>
      </c>
      <c r="I23" s="160" t="s">
        <v>384</v>
      </c>
      <c r="J23" s="160" t="s">
        <v>416</v>
      </c>
      <c r="K23" s="160">
        <f t="shared" si="0"/>
        <v>1</v>
      </c>
      <c r="L23" s="160" t="s">
        <v>101</v>
      </c>
      <c r="M23" s="211">
        <f>VLOOKUP(J23,'Depr Rates'!A:G,7,FALSE)</f>
        <v>2.4399999999999998E-2</v>
      </c>
    </row>
    <row r="24" spans="1:13" ht="14.45" x14ac:dyDescent="0.3">
      <c r="A24" s="212" t="s">
        <v>103</v>
      </c>
      <c r="B24" s="213">
        <v>10100502</v>
      </c>
      <c r="C24" s="212">
        <v>108</v>
      </c>
      <c r="D24" s="214">
        <v>43525</v>
      </c>
      <c r="E24" s="160" t="s">
        <v>383</v>
      </c>
      <c r="F24" s="160">
        <v>108602965</v>
      </c>
      <c r="G24" s="160">
        <v>0</v>
      </c>
      <c r="H24" s="214">
        <v>43487</v>
      </c>
      <c r="I24" s="160" t="s">
        <v>384</v>
      </c>
      <c r="J24" s="160" t="s">
        <v>424</v>
      </c>
      <c r="K24" s="160">
        <f t="shared" si="0"/>
        <v>1</v>
      </c>
      <c r="L24" s="160" t="s">
        <v>101</v>
      </c>
      <c r="M24" s="211">
        <f>VLOOKUP(J24,'Depr Rates'!A:G,7,FALSE)</f>
        <v>2.2100000000000002E-2</v>
      </c>
    </row>
    <row r="25" spans="1:13" ht="14.45" x14ac:dyDescent="0.3">
      <c r="A25" s="212" t="s">
        <v>103</v>
      </c>
      <c r="B25" s="213">
        <v>10100502</v>
      </c>
      <c r="C25" s="212">
        <v>108</v>
      </c>
      <c r="D25" s="214">
        <v>43525</v>
      </c>
      <c r="E25" s="160" t="s">
        <v>383</v>
      </c>
      <c r="F25" s="160">
        <v>108602965</v>
      </c>
      <c r="G25" s="160">
        <v>0</v>
      </c>
      <c r="H25" s="214">
        <v>43487</v>
      </c>
      <c r="I25" s="160" t="s">
        <v>384</v>
      </c>
      <c r="J25" s="160" t="s">
        <v>424</v>
      </c>
      <c r="K25" s="160">
        <f t="shared" si="0"/>
        <v>1</v>
      </c>
      <c r="L25" s="160" t="s">
        <v>101</v>
      </c>
      <c r="M25" s="211">
        <f>VLOOKUP(J25,'Depr Rates'!A:G,7,FALSE)</f>
        <v>2.2100000000000002E-2</v>
      </c>
    </row>
    <row r="26" spans="1:13" ht="14.45" x14ac:dyDescent="0.3">
      <c r="A26" s="212" t="s">
        <v>103</v>
      </c>
      <c r="B26" s="213">
        <v>10100502</v>
      </c>
      <c r="C26" s="212">
        <v>108</v>
      </c>
      <c r="D26" s="214">
        <v>43525</v>
      </c>
      <c r="E26" s="160" t="s">
        <v>383</v>
      </c>
      <c r="F26" s="160">
        <v>108602965</v>
      </c>
      <c r="G26" s="160">
        <v>0</v>
      </c>
      <c r="H26" s="214">
        <v>43487</v>
      </c>
      <c r="I26" s="160" t="s">
        <v>384</v>
      </c>
      <c r="J26" s="160" t="s">
        <v>416</v>
      </c>
      <c r="K26" s="160">
        <f t="shared" si="0"/>
        <v>1</v>
      </c>
      <c r="L26" s="160" t="s">
        <v>101</v>
      </c>
      <c r="M26" s="211">
        <f>VLOOKUP(J26,'Depr Rates'!A:G,7,FALSE)</f>
        <v>2.4399999999999998E-2</v>
      </c>
    </row>
    <row r="27" spans="1:13" ht="14.45" x14ac:dyDescent="0.3">
      <c r="A27" s="212" t="s">
        <v>103</v>
      </c>
      <c r="B27" s="213">
        <v>10100502</v>
      </c>
      <c r="C27" s="212">
        <v>108</v>
      </c>
      <c r="D27" s="214">
        <v>43525</v>
      </c>
      <c r="E27" s="160" t="s">
        <v>383</v>
      </c>
      <c r="F27" s="160">
        <v>108602965</v>
      </c>
      <c r="G27" s="160">
        <v>0</v>
      </c>
      <c r="H27" s="214">
        <v>43487</v>
      </c>
      <c r="I27" s="160" t="s">
        <v>384</v>
      </c>
      <c r="J27" s="160" t="s">
        <v>424</v>
      </c>
      <c r="K27" s="160">
        <f t="shared" si="0"/>
        <v>1</v>
      </c>
      <c r="L27" s="160" t="s">
        <v>101</v>
      </c>
      <c r="M27" s="211">
        <f>VLOOKUP(J27,'Depr Rates'!A:G,7,FALSE)</f>
        <v>2.2100000000000002E-2</v>
      </c>
    </row>
    <row r="28" spans="1:13" ht="14.45" x14ac:dyDescent="0.3">
      <c r="A28" s="212" t="s">
        <v>103</v>
      </c>
      <c r="B28" s="213">
        <v>10100502</v>
      </c>
      <c r="C28" s="212">
        <v>108</v>
      </c>
      <c r="D28" s="214">
        <v>43525</v>
      </c>
      <c r="E28" s="160" t="s">
        <v>383</v>
      </c>
      <c r="F28" s="160">
        <v>108602965</v>
      </c>
      <c r="G28" s="160">
        <v>0</v>
      </c>
      <c r="H28" s="214">
        <v>43487</v>
      </c>
      <c r="I28" s="160" t="s">
        <v>384</v>
      </c>
      <c r="J28" s="160" t="s">
        <v>424</v>
      </c>
      <c r="K28" s="160">
        <f t="shared" si="0"/>
        <v>1</v>
      </c>
      <c r="L28" s="160" t="s">
        <v>101</v>
      </c>
      <c r="M28" s="211">
        <f>VLOOKUP(J28,'Depr Rates'!A:G,7,FALSE)</f>
        <v>2.2100000000000002E-2</v>
      </c>
    </row>
    <row r="29" spans="1:13" ht="14.45" x14ac:dyDescent="0.3">
      <c r="A29" s="212" t="s">
        <v>103</v>
      </c>
      <c r="B29" s="213">
        <v>10100502</v>
      </c>
      <c r="C29" s="212">
        <v>108</v>
      </c>
      <c r="D29" s="214">
        <v>43525</v>
      </c>
      <c r="E29" s="160" t="s">
        <v>383</v>
      </c>
      <c r="F29" s="160">
        <v>108602965</v>
      </c>
      <c r="G29" s="160">
        <v>0</v>
      </c>
      <c r="H29" s="214">
        <v>43487</v>
      </c>
      <c r="I29" s="160" t="s">
        <v>384</v>
      </c>
      <c r="J29" s="160" t="s">
        <v>416</v>
      </c>
      <c r="K29" s="160">
        <f t="shared" si="0"/>
        <v>1</v>
      </c>
      <c r="L29" s="160" t="s">
        <v>101</v>
      </c>
      <c r="M29" s="211">
        <f>VLOOKUP(J29,'Depr Rates'!A:G,7,FALSE)</f>
        <v>2.4399999999999998E-2</v>
      </c>
    </row>
    <row r="30" spans="1:13" ht="14.45" x14ac:dyDescent="0.3">
      <c r="A30" s="212" t="s">
        <v>103</v>
      </c>
      <c r="B30" s="213">
        <v>10100502</v>
      </c>
      <c r="C30" s="212">
        <v>108</v>
      </c>
      <c r="D30" s="214">
        <v>43525</v>
      </c>
      <c r="E30" s="160" t="s">
        <v>383</v>
      </c>
      <c r="F30" s="160">
        <v>108602965</v>
      </c>
      <c r="G30" s="160">
        <v>0</v>
      </c>
      <c r="H30" s="214">
        <v>43487</v>
      </c>
      <c r="I30" s="160" t="s">
        <v>384</v>
      </c>
      <c r="J30" s="160" t="s">
        <v>424</v>
      </c>
      <c r="K30" s="160">
        <f t="shared" si="0"/>
        <v>1</v>
      </c>
      <c r="L30" s="160" t="s">
        <v>101</v>
      </c>
      <c r="M30" s="211">
        <f>VLOOKUP(J30,'Depr Rates'!A:G,7,FALSE)</f>
        <v>2.2100000000000002E-2</v>
      </c>
    </row>
    <row r="31" spans="1:13" ht="14.45" x14ac:dyDescent="0.3">
      <c r="A31" s="212" t="s">
        <v>103</v>
      </c>
      <c r="B31" s="213">
        <v>10100502</v>
      </c>
      <c r="C31" s="212">
        <v>108</v>
      </c>
      <c r="D31" s="214">
        <v>43525</v>
      </c>
      <c r="E31" s="160" t="s">
        <v>383</v>
      </c>
      <c r="F31" s="160">
        <v>108602965</v>
      </c>
      <c r="G31" s="160">
        <v>0</v>
      </c>
      <c r="H31" s="214">
        <v>43487</v>
      </c>
      <c r="I31" s="160" t="s">
        <v>384</v>
      </c>
      <c r="J31" s="160" t="s">
        <v>424</v>
      </c>
      <c r="K31" s="160">
        <f t="shared" si="0"/>
        <v>1</v>
      </c>
      <c r="L31" s="160" t="s">
        <v>101</v>
      </c>
      <c r="M31" s="211">
        <f>VLOOKUP(J31,'Depr Rates'!A:G,7,FALSE)</f>
        <v>2.2100000000000002E-2</v>
      </c>
    </row>
    <row r="32" spans="1:13" ht="14.45" x14ac:dyDescent="0.3">
      <c r="A32" s="212" t="s">
        <v>103</v>
      </c>
      <c r="B32" s="213">
        <v>10100502</v>
      </c>
      <c r="C32" s="212">
        <v>108</v>
      </c>
      <c r="D32" s="214">
        <v>43525</v>
      </c>
      <c r="E32" s="160" t="s">
        <v>383</v>
      </c>
      <c r="F32" s="160">
        <v>108602965</v>
      </c>
      <c r="G32" s="160">
        <v>0</v>
      </c>
      <c r="H32" s="214">
        <v>43487</v>
      </c>
      <c r="I32" s="160" t="s">
        <v>384</v>
      </c>
      <c r="J32" s="160" t="s">
        <v>416</v>
      </c>
      <c r="K32" s="160">
        <f t="shared" si="0"/>
        <v>1</v>
      </c>
      <c r="L32" s="160" t="s">
        <v>101</v>
      </c>
      <c r="M32" s="211">
        <f>VLOOKUP(J32,'Depr Rates'!A:G,7,FALSE)</f>
        <v>2.4399999999999998E-2</v>
      </c>
    </row>
    <row r="33" spans="1:13" x14ac:dyDescent="0.25">
      <c r="A33" s="212" t="s">
        <v>103</v>
      </c>
      <c r="B33" s="213">
        <v>10100502</v>
      </c>
      <c r="C33" s="212">
        <v>108</v>
      </c>
      <c r="D33" s="214">
        <v>43466</v>
      </c>
      <c r="E33" s="160" t="s">
        <v>381</v>
      </c>
      <c r="F33" s="160">
        <v>108603066</v>
      </c>
      <c r="G33" s="160">
        <v>-201.9</v>
      </c>
      <c r="H33" s="214">
        <v>43487</v>
      </c>
      <c r="I33" s="160" t="s">
        <v>453</v>
      </c>
      <c r="J33" s="160" t="s">
        <v>385</v>
      </c>
      <c r="K33" s="160">
        <f t="shared" si="0"/>
        <v>1</v>
      </c>
      <c r="L33" s="160" t="s">
        <v>101</v>
      </c>
      <c r="M33" s="211">
        <f>VLOOKUP(J33,'Depr Rates'!A:G,7,FALSE)</f>
        <v>3.9399999999999998E-2</v>
      </c>
    </row>
    <row r="34" spans="1:13" x14ac:dyDescent="0.25">
      <c r="A34" s="212" t="s">
        <v>103</v>
      </c>
      <c r="B34" s="213">
        <v>10100502</v>
      </c>
      <c r="C34" s="212">
        <v>108</v>
      </c>
      <c r="D34" s="214">
        <v>43466</v>
      </c>
      <c r="E34" s="160" t="s">
        <v>383</v>
      </c>
      <c r="F34" s="160">
        <v>108603066</v>
      </c>
      <c r="G34" s="160">
        <v>0</v>
      </c>
      <c r="H34" s="214">
        <v>43487</v>
      </c>
      <c r="I34" s="160" t="s">
        <v>453</v>
      </c>
      <c r="J34" s="160" t="s">
        <v>385</v>
      </c>
      <c r="K34" s="160">
        <f t="shared" si="0"/>
        <v>1</v>
      </c>
      <c r="L34" s="160" t="s">
        <v>101</v>
      </c>
      <c r="M34" s="211">
        <f>VLOOKUP(J34,'Depr Rates'!A:G,7,FALSE)</f>
        <v>3.9399999999999998E-2</v>
      </c>
    </row>
    <row r="35" spans="1:13" x14ac:dyDescent="0.25">
      <c r="A35" s="212" t="s">
        <v>103</v>
      </c>
      <c r="B35" s="213">
        <v>10100502</v>
      </c>
      <c r="C35" s="212">
        <v>108</v>
      </c>
      <c r="D35" s="214">
        <v>43466</v>
      </c>
      <c r="E35" s="160" t="s">
        <v>381</v>
      </c>
      <c r="F35" s="160">
        <v>108603066</v>
      </c>
      <c r="G35" s="160">
        <v>-518.57000000000005</v>
      </c>
      <c r="H35" s="214">
        <v>43487</v>
      </c>
      <c r="I35" s="160" t="s">
        <v>453</v>
      </c>
      <c r="J35" s="160" t="s">
        <v>385</v>
      </c>
      <c r="K35" s="160">
        <f t="shared" si="0"/>
        <v>1</v>
      </c>
      <c r="L35" s="160" t="s">
        <v>101</v>
      </c>
      <c r="M35" s="211">
        <f>VLOOKUP(J35,'Depr Rates'!A:G,7,FALSE)</f>
        <v>3.9399999999999998E-2</v>
      </c>
    </row>
    <row r="36" spans="1:13" x14ac:dyDescent="0.25">
      <c r="A36" s="212" t="s">
        <v>103</v>
      </c>
      <c r="B36" s="213">
        <v>10100502</v>
      </c>
      <c r="C36" s="212">
        <v>108</v>
      </c>
      <c r="D36" s="214">
        <v>43466</v>
      </c>
      <c r="E36" s="160" t="s">
        <v>383</v>
      </c>
      <c r="F36" s="160">
        <v>108603066</v>
      </c>
      <c r="G36" s="160">
        <v>0</v>
      </c>
      <c r="H36" s="214">
        <v>43487</v>
      </c>
      <c r="I36" s="160" t="s">
        <v>453</v>
      </c>
      <c r="J36" s="160" t="s">
        <v>385</v>
      </c>
      <c r="K36" s="160">
        <f t="shared" si="0"/>
        <v>1</v>
      </c>
      <c r="L36" s="160" t="s">
        <v>101</v>
      </c>
      <c r="M36" s="211">
        <f>VLOOKUP(J36,'Depr Rates'!A:G,7,FALSE)</f>
        <v>3.9399999999999998E-2</v>
      </c>
    </row>
    <row r="37" spans="1:13" x14ac:dyDescent="0.25">
      <c r="A37" s="212" t="s">
        <v>103</v>
      </c>
      <c r="B37" s="213">
        <v>10100502</v>
      </c>
      <c r="C37" s="212">
        <v>108</v>
      </c>
      <c r="D37" s="214">
        <v>43466</v>
      </c>
      <c r="E37" s="160" t="s">
        <v>381</v>
      </c>
      <c r="F37" s="160">
        <v>108603066</v>
      </c>
      <c r="G37" s="215">
        <v>-6298.88</v>
      </c>
      <c r="H37" s="214">
        <v>43487</v>
      </c>
      <c r="I37" s="160" t="s">
        <v>453</v>
      </c>
      <c r="J37" s="160" t="s">
        <v>386</v>
      </c>
      <c r="K37" s="160">
        <f t="shared" si="0"/>
        <v>1</v>
      </c>
      <c r="L37" s="160" t="s">
        <v>101</v>
      </c>
      <c r="M37" s="211">
        <f>VLOOKUP(J37,'Depr Rates'!A:G,7,FALSE)</f>
        <v>3.2000000000000001E-2</v>
      </c>
    </row>
    <row r="38" spans="1:13" x14ac:dyDescent="0.25">
      <c r="A38" s="212" t="s">
        <v>103</v>
      </c>
      <c r="B38" s="213">
        <v>10100502</v>
      </c>
      <c r="C38" s="212">
        <v>108</v>
      </c>
      <c r="D38" s="214">
        <v>43466</v>
      </c>
      <c r="E38" s="160" t="s">
        <v>383</v>
      </c>
      <c r="F38" s="160">
        <v>108603066</v>
      </c>
      <c r="G38" s="160">
        <v>0</v>
      </c>
      <c r="H38" s="214">
        <v>43487</v>
      </c>
      <c r="I38" s="160" t="s">
        <v>453</v>
      </c>
      <c r="J38" s="160" t="s">
        <v>386</v>
      </c>
      <c r="K38" s="160">
        <f t="shared" si="0"/>
        <v>1</v>
      </c>
      <c r="L38" s="160" t="s">
        <v>101</v>
      </c>
      <c r="M38" s="211">
        <f>VLOOKUP(J38,'Depr Rates'!A:G,7,FALSE)</f>
        <v>3.2000000000000001E-2</v>
      </c>
    </row>
    <row r="39" spans="1:13" x14ac:dyDescent="0.25">
      <c r="A39" s="212" t="s">
        <v>103</v>
      </c>
      <c r="B39" s="213">
        <v>10100502</v>
      </c>
      <c r="C39" s="212">
        <v>108</v>
      </c>
      <c r="D39" s="214">
        <v>43466</v>
      </c>
      <c r="E39" s="160" t="s">
        <v>381</v>
      </c>
      <c r="F39" s="160">
        <v>108603066</v>
      </c>
      <c r="G39" s="160">
        <v>-27.29</v>
      </c>
      <c r="H39" s="214">
        <v>43487</v>
      </c>
      <c r="I39" s="160" t="s">
        <v>453</v>
      </c>
      <c r="J39" s="160" t="s">
        <v>385</v>
      </c>
      <c r="K39" s="160">
        <f t="shared" si="0"/>
        <v>1</v>
      </c>
      <c r="L39" s="160" t="s">
        <v>101</v>
      </c>
      <c r="M39" s="211">
        <f>VLOOKUP(J39,'Depr Rates'!A:G,7,FALSE)</f>
        <v>3.9399999999999998E-2</v>
      </c>
    </row>
    <row r="40" spans="1:13" x14ac:dyDescent="0.25">
      <c r="A40" s="212" t="s">
        <v>103</v>
      </c>
      <c r="B40" s="213">
        <v>10100502</v>
      </c>
      <c r="C40" s="212">
        <v>108</v>
      </c>
      <c r="D40" s="214">
        <v>43466</v>
      </c>
      <c r="E40" s="160" t="s">
        <v>383</v>
      </c>
      <c r="F40" s="160">
        <v>108603066</v>
      </c>
      <c r="G40" s="160">
        <v>0</v>
      </c>
      <c r="H40" s="214">
        <v>43487</v>
      </c>
      <c r="I40" s="160" t="s">
        <v>453</v>
      </c>
      <c r="J40" s="160" t="s">
        <v>385</v>
      </c>
      <c r="K40" s="160">
        <f t="shared" si="0"/>
        <v>1</v>
      </c>
      <c r="L40" s="160" t="s">
        <v>101</v>
      </c>
      <c r="M40" s="211">
        <f>VLOOKUP(J40,'Depr Rates'!A:G,7,FALSE)</f>
        <v>3.9399999999999998E-2</v>
      </c>
    </row>
    <row r="41" spans="1:13" x14ac:dyDescent="0.25">
      <c r="A41" s="212" t="s">
        <v>103</v>
      </c>
      <c r="B41" s="213">
        <v>10100502</v>
      </c>
      <c r="C41" s="212">
        <v>108</v>
      </c>
      <c r="D41" s="214">
        <v>43466</v>
      </c>
      <c r="E41" s="160" t="s">
        <v>381</v>
      </c>
      <c r="F41" s="160">
        <v>108603196</v>
      </c>
      <c r="G41" s="160">
        <v>-36.4</v>
      </c>
      <c r="H41" s="214">
        <v>43482</v>
      </c>
      <c r="I41" s="160" t="s">
        <v>456</v>
      </c>
      <c r="J41" s="160" t="s">
        <v>424</v>
      </c>
      <c r="K41" s="160">
        <f t="shared" si="0"/>
        <v>1</v>
      </c>
      <c r="L41" s="160" t="s">
        <v>101</v>
      </c>
      <c r="M41" s="211">
        <f>VLOOKUP(J41,'Depr Rates'!A:G,7,FALSE)</f>
        <v>2.2100000000000002E-2</v>
      </c>
    </row>
    <row r="42" spans="1:13" x14ac:dyDescent="0.25">
      <c r="A42" s="212" t="s">
        <v>103</v>
      </c>
      <c r="B42" s="213">
        <v>10100502</v>
      </c>
      <c r="C42" s="212">
        <v>108</v>
      </c>
      <c r="D42" s="214">
        <v>43466</v>
      </c>
      <c r="E42" s="160" t="s">
        <v>383</v>
      </c>
      <c r="F42" s="160">
        <v>108603196</v>
      </c>
      <c r="G42" s="160">
        <v>0</v>
      </c>
      <c r="H42" s="214">
        <v>43482</v>
      </c>
      <c r="I42" s="160" t="s">
        <v>456</v>
      </c>
      <c r="J42" s="160" t="s">
        <v>424</v>
      </c>
      <c r="K42" s="160">
        <f t="shared" si="0"/>
        <v>1</v>
      </c>
      <c r="L42" s="160" t="s">
        <v>101</v>
      </c>
      <c r="M42" s="211">
        <f>VLOOKUP(J42,'Depr Rates'!A:G,7,FALSE)</f>
        <v>2.2100000000000002E-2</v>
      </c>
    </row>
    <row r="43" spans="1:13" x14ac:dyDescent="0.25">
      <c r="A43" s="212" t="s">
        <v>103</v>
      </c>
      <c r="B43" s="213">
        <v>10100502</v>
      </c>
      <c r="C43" s="212">
        <v>108</v>
      </c>
      <c r="D43" s="214">
        <v>43466</v>
      </c>
      <c r="E43" s="160" t="s">
        <v>383</v>
      </c>
      <c r="F43" s="160">
        <v>108603196</v>
      </c>
      <c r="G43" s="160">
        <v>0</v>
      </c>
      <c r="H43" s="214">
        <v>43482</v>
      </c>
      <c r="I43" s="160" t="s">
        <v>384</v>
      </c>
      <c r="J43" s="160" t="s">
        <v>424</v>
      </c>
      <c r="K43" s="160">
        <f t="shared" si="0"/>
        <v>1</v>
      </c>
      <c r="L43" s="160" t="s">
        <v>101</v>
      </c>
      <c r="M43" s="211">
        <f>VLOOKUP(J43,'Depr Rates'!A:G,7,FALSE)</f>
        <v>2.2100000000000002E-2</v>
      </c>
    </row>
    <row r="44" spans="1:13" x14ac:dyDescent="0.25">
      <c r="A44" s="212" t="s">
        <v>103</v>
      </c>
      <c r="B44" s="213">
        <v>10100502</v>
      </c>
      <c r="C44" s="212">
        <v>108</v>
      </c>
      <c r="D44" s="214">
        <v>43497</v>
      </c>
      <c r="E44" s="160" t="s">
        <v>383</v>
      </c>
      <c r="F44" s="160">
        <v>108603196</v>
      </c>
      <c r="G44" s="160">
        <v>0</v>
      </c>
      <c r="H44" s="214">
        <v>43482</v>
      </c>
      <c r="I44" s="160" t="s">
        <v>384</v>
      </c>
      <c r="J44" s="160" t="s">
        <v>424</v>
      </c>
      <c r="K44" s="160">
        <f t="shared" si="0"/>
        <v>1</v>
      </c>
      <c r="L44" s="160" t="s">
        <v>101</v>
      </c>
      <c r="M44" s="211">
        <f>VLOOKUP(J44,'Depr Rates'!A:G,7,FALSE)</f>
        <v>2.2100000000000002E-2</v>
      </c>
    </row>
    <row r="45" spans="1:13" x14ac:dyDescent="0.25">
      <c r="A45" s="212" t="s">
        <v>103</v>
      </c>
      <c r="B45" s="213">
        <v>10100502</v>
      </c>
      <c r="C45" s="212">
        <v>108</v>
      </c>
      <c r="D45" s="214">
        <v>43497</v>
      </c>
      <c r="E45" s="160" t="s">
        <v>383</v>
      </c>
      <c r="F45" s="160">
        <v>108603196</v>
      </c>
      <c r="G45" s="160">
        <v>0</v>
      </c>
      <c r="H45" s="214">
        <v>43482</v>
      </c>
      <c r="I45" s="160" t="s">
        <v>384</v>
      </c>
      <c r="J45" s="160" t="s">
        <v>424</v>
      </c>
      <c r="K45" s="160">
        <f t="shared" si="0"/>
        <v>1</v>
      </c>
      <c r="L45" s="160" t="s">
        <v>101</v>
      </c>
      <c r="M45" s="211">
        <f>VLOOKUP(J45,'Depr Rates'!A:G,7,FALSE)</f>
        <v>2.2100000000000002E-2</v>
      </c>
    </row>
    <row r="46" spans="1:13" x14ac:dyDescent="0.25">
      <c r="A46" s="212" t="s">
        <v>103</v>
      </c>
      <c r="B46" s="213">
        <v>10100502</v>
      </c>
      <c r="C46" s="212">
        <v>108</v>
      </c>
      <c r="D46" s="214">
        <v>43497</v>
      </c>
      <c r="E46" s="160" t="s">
        <v>383</v>
      </c>
      <c r="F46" s="160">
        <v>108603196</v>
      </c>
      <c r="G46" s="160">
        <v>0</v>
      </c>
      <c r="H46" s="214">
        <v>43482</v>
      </c>
      <c r="I46" s="160" t="s">
        <v>384</v>
      </c>
      <c r="J46" s="160" t="s">
        <v>424</v>
      </c>
      <c r="K46" s="160">
        <f t="shared" si="0"/>
        <v>1</v>
      </c>
      <c r="L46" s="160" t="s">
        <v>101</v>
      </c>
      <c r="M46" s="211">
        <f>VLOOKUP(J46,'Depr Rates'!A:G,7,FALSE)</f>
        <v>2.2100000000000002E-2</v>
      </c>
    </row>
    <row r="47" spans="1:13" x14ac:dyDescent="0.25">
      <c r="A47" s="212" t="s">
        <v>103</v>
      </c>
      <c r="B47" s="213">
        <v>10100502</v>
      </c>
      <c r="C47" s="212">
        <v>108</v>
      </c>
      <c r="D47" s="214">
        <v>43466</v>
      </c>
      <c r="E47" s="160" t="s">
        <v>381</v>
      </c>
      <c r="F47" s="160">
        <v>108603197</v>
      </c>
      <c r="G47" s="160">
        <v>-700.42</v>
      </c>
      <c r="H47" s="214">
        <v>43482</v>
      </c>
      <c r="I47" s="160" t="s">
        <v>456</v>
      </c>
      <c r="J47" s="160" t="s">
        <v>386</v>
      </c>
      <c r="K47" s="160">
        <f t="shared" si="0"/>
        <v>1</v>
      </c>
      <c r="L47" s="160" t="s">
        <v>101</v>
      </c>
      <c r="M47" s="211">
        <f>VLOOKUP(J47,'Depr Rates'!A:G,7,FALSE)</f>
        <v>3.2000000000000001E-2</v>
      </c>
    </row>
    <row r="48" spans="1:13" x14ac:dyDescent="0.25">
      <c r="A48" s="212" t="s">
        <v>103</v>
      </c>
      <c r="B48" s="213">
        <v>10100502</v>
      </c>
      <c r="C48" s="212">
        <v>108</v>
      </c>
      <c r="D48" s="214">
        <v>43466</v>
      </c>
      <c r="E48" s="160" t="s">
        <v>383</v>
      </c>
      <c r="F48" s="160">
        <v>108603197</v>
      </c>
      <c r="G48" s="160">
        <v>0</v>
      </c>
      <c r="H48" s="214">
        <v>43482</v>
      </c>
      <c r="I48" s="160" t="s">
        <v>456</v>
      </c>
      <c r="J48" s="160" t="s">
        <v>386</v>
      </c>
      <c r="K48" s="160">
        <f t="shared" si="0"/>
        <v>1</v>
      </c>
      <c r="L48" s="160" t="s">
        <v>101</v>
      </c>
      <c r="M48" s="211">
        <f>VLOOKUP(J48,'Depr Rates'!A:G,7,FALSE)</f>
        <v>3.2000000000000001E-2</v>
      </c>
    </row>
    <row r="49" spans="1:13" x14ac:dyDescent="0.25">
      <c r="A49" s="212" t="s">
        <v>103</v>
      </c>
      <c r="B49" s="213">
        <v>10100502</v>
      </c>
      <c r="C49" s="212">
        <v>108</v>
      </c>
      <c r="D49" s="214">
        <v>43466</v>
      </c>
      <c r="E49" s="160" t="s">
        <v>383</v>
      </c>
      <c r="F49" s="160">
        <v>108603197</v>
      </c>
      <c r="G49" s="160">
        <v>0</v>
      </c>
      <c r="H49" s="214">
        <v>43482</v>
      </c>
      <c r="I49" s="160" t="s">
        <v>384</v>
      </c>
      <c r="J49" s="160" t="s">
        <v>386</v>
      </c>
      <c r="K49" s="160">
        <f t="shared" si="0"/>
        <v>1</v>
      </c>
      <c r="L49" s="160" t="s">
        <v>101</v>
      </c>
      <c r="M49" s="211">
        <f>VLOOKUP(J49,'Depr Rates'!A:G,7,FALSE)</f>
        <v>3.2000000000000001E-2</v>
      </c>
    </row>
    <row r="50" spans="1:13" x14ac:dyDescent="0.25">
      <c r="A50" s="212" t="s">
        <v>103</v>
      </c>
      <c r="B50" s="213">
        <v>10100502</v>
      </c>
      <c r="C50" s="212">
        <v>108</v>
      </c>
      <c r="D50" s="214">
        <v>43497</v>
      </c>
      <c r="E50" s="160" t="s">
        <v>383</v>
      </c>
      <c r="F50" s="160">
        <v>108603197</v>
      </c>
      <c r="G50" s="160">
        <v>0</v>
      </c>
      <c r="H50" s="214">
        <v>43482</v>
      </c>
      <c r="I50" s="160" t="s">
        <v>384</v>
      </c>
      <c r="J50" s="160" t="s">
        <v>386</v>
      </c>
      <c r="K50" s="160">
        <f t="shared" si="0"/>
        <v>1</v>
      </c>
      <c r="L50" s="160" t="s">
        <v>101</v>
      </c>
      <c r="M50" s="211">
        <f>VLOOKUP(J50,'Depr Rates'!A:G,7,FALSE)</f>
        <v>3.2000000000000001E-2</v>
      </c>
    </row>
    <row r="51" spans="1:13" x14ac:dyDescent="0.25">
      <c r="A51" s="212" t="s">
        <v>103</v>
      </c>
      <c r="B51" s="213">
        <v>10100502</v>
      </c>
      <c r="C51" s="212">
        <v>108</v>
      </c>
      <c r="D51" s="214">
        <v>43497</v>
      </c>
      <c r="E51" s="160" t="s">
        <v>383</v>
      </c>
      <c r="F51" s="160">
        <v>108603197</v>
      </c>
      <c r="G51" s="160">
        <v>0</v>
      </c>
      <c r="H51" s="214">
        <v>43482</v>
      </c>
      <c r="I51" s="160" t="s">
        <v>384</v>
      </c>
      <c r="J51" s="160" t="s">
        <v>386</v>
      </c>
      <c r="K51" s="160">
        <f t="shared" si="0"/>
        <v>1</v>
      </c>
      <c r="L51" s="160" t="s">
        <v>101</v>
      </c>
      <c r="M51" s="211">
        <f>VLOOKUP(J51,'Depr Rates'!A:G,7,FALSE)</f>
        <v>3.2000000000000001E-2</v>
      </c>
    </row>
    <row r="52" spans="1:13" x14ac:dyDescent="0.25">
      <c r="A52" s="212" t="s">
        <v>103</v>
      </c>
      <c r="B52" s="213">
        <v>10100502</v>
      </c>
      <c r="C52" s="212">
        <v>108</v>
      </c>
      <c r="D52" s="214">
        <v>43497</v>
      </c>
      <c r="E52" s="160" t="s">
        <v>383</v>
      </c>
      <c r="F52" s="160">
        <v>108603197</v>
      </c>
      <c r="G52" s="160">
        <v>0</v>
      </c>
      <c r="H52" s="214">
        <v>43482</v>
      </c>
      <c r="I52" s="160" t="s">
        <v>384</v>
      </c>
      <c r="J52" s="160" t="s">
        <v>386</v>
      </c>
      <c r="K52" s="160">
        <f t="shared" si="0"/>
        <v>1</v>
      </c>
      <c r="L52" s="160" t="s">
        <v>101</v>
      </c>
      <c r="M52" s="211">
        <f>VLOOKUP(J52,'Depr Rates'!A:G,7,FALSE)</f>
        <v>3.2000000000000001E-2</v>
      </c>
    </row>
    <row r="53" spans="1:13" x14ac:dyDescent="0.25">
      <c r="A53" s="212" t="s">
        <v>103</v>
      </c>
      <c r="B53" s="213">
        <v>10100502</v>
      </c>
      <c r="C53" s="212">
        <v>108</v>
      </c>
      <c r="D53" s="214">
        <v>43466</v>
      </c>
      <c r="E53" s="160" t="s">
        <v>383</v>
      </c>
      <c r="F53" s="160">
        <v>108604145</v>
      </c>
      <c r="G53" s="160">
        <v>0</v>
      </c>
      <c r="H53" s="214">
        <v>43480</v>
      </c>
      <c r="I53" s="160" t="s">
        <v>422</v>
      </c>
      <c r="J53" s="160" t="s">
        <v>416</v>
      </c>
      <c r="K53" s="160">
        <f t="shared" si="0"/>
        <v>1</v>
      </c>
      <c r="L53" s="160" t="s">
        <v>101</v>
      </c>
      <c r="M53" s="211">
        <f>VLOOKUP(J53,'Depr Rates'!A:G,7,FALSE)</f>
        <v>2.4399999999999998E-2</v>
      </c>
    </row>
    <row r="54" spans="1:13" x14ac:dyDescent="0.25">
      <c r="A54" s="212" t="s">
        <v>103</v>
      </c>
      <c r="B54" s="213">
        <v>10100502</v>
      </c>
      <c r="C54" s="212">
        <v>108</v>
      </c>
      <c r="D54" s="214">
        <v>43466</v>
      </c>
      <c r="E54" s="160" t="s">
        <v>381</v>
      </c>
      <c r="F54" s="160">
        <v>108604145</v>
      </c>
      <c r="G54" s="160">
        <v>-228.6</v>
      </c>
      <c r="H54" s="214">
        <v>43480</v>
      </c>
      <c r="I54" s="160" t="s">
        <v>422</v>
      </c>
      <c r="J54" s="160" t="s">
        <v>424</v>
      </c>
      <c r="K54" s="160">
        <f t="shared" si="0"/>
        <v>1</v>
      </c>
      <c r="L54" s="160" t="s">
        <v>101</v>
      </c>
      <c r="M54" s="211">
        <f>VLOOKUP(J54,'Depr Rates'!A:G,7,FALSE)</f>
        <v>2.2100000000000002E-2</v>
      </c>
    </row>
    <row r="55" spans="1:13" x14ac:dyDescent="0.25">
      <c r="A55" s="212" t="s">
        <v>103</v>
      </c>
      <c r="B55" s="213">
        <v>10100502</v>
      </c>
      <c r="C55" s="212">
        <v>108</v>
      </c>
      <c r="D55" s="214">
        <v>43466</v>
      </c>
      <c r="E55" s="160" t="s">
        <v>383</v>
      </c>
      <c r="F55" s="160">
        <v>108604145</v>
      </c>
      <c r="G55" s="160">
        <v>0</v>
      </c>
      <c r="H55" s="214">
        <v>43480</v>
      </c>
      <c r="I55" s="160" t="s">
        <v>422</v>
      </c>
      <c r="J55" s="160" t="s">
        <v>424</v>
      </c>
      <c r="K55" s="160">
        <f t="shared" si="0"/>
        <v>1</v>
      </c>
      <c r="L55" s="160" t="s">
        <v>101</v>
      </c>
      <c r="M55" s="211">
        <f>VLOOKUP(J55,'Depr Rates'!A:G,7,FALSE)</f>
        <v>2.2100000000000002E-2</v>
      </c>
    </row>
    <row r="56" spans="1:13" x14ac:dyDescent="0.25">
      <c r="A56" s="212" t="s">
        <v>103</v>
      </c>
      <c r="B56" s="213">
        <v>10100502</v>
      </c>
      <c r="C56" s="212">
        <v>108</v>
      </c>
      <c r="D56" s="214">
        <v>43466</v>
      </c>
      <c r="E56" s="160" t="s">
        <v>381</v>
      </c>
      <c r="F56" s="160">
        <v>108604145</v>
      </c>
      <c r="G56" s="160">
        <v>-121.2</v>
      </c>
      <c r="H56" s="214">
        <v>43480</v>
      </c>
      <c r="I56" s="160" t="s">
        <v>422</v>
      </c>
      <c r="J56" s="160" t="s">
        <v>424</v>
      </c>
      <c r="K56" s="160">
        <f t="shared" si="0"/>
        <v>1</v>
      </c>
      <c r="L56" s="160" t="s">
        <v>101</v>
      </c>
      <c r="M56" s="211">
        <f>VLOOKUP(J56,'Depr Rates'!A:G,7,FALSE)</f>
        <v>2.2100000000000002E-2</v>
      </c>
    </row>
    <row r="57" spans="1:13" x14ac:dyDescent="0.25">
      <c r="A57" s="212" t="s">
        <v>103</v>
      </c>
      <c r="B57" s="213">
        <v>10100502</v>
      </c>
      <c r="C57" s="212">
        <v>108</v>
      </c>
      <c r="D57" s="214">
        <v>43466</v>
      </c>
      <c r="E57" s="160" t="s">
        <v>381</v>
      </c>
      <c r="F57" s="160">
        <v>108604145</v>
      </c>
      <c r="G57" s="160">
        <v>-63</v>
      </c>
      <c r="H57" s="214">
        <v>43480</v>
      </c>
      <c r="I57" s="160" t="s">
        <v>422</v>
      </c>
      <c r="J57" s="160" t="s">
        <v>424</v>
      </c>
      <c r="K57" s="160">
        <f t="shared" si="0"/>
        <v>1</v>
      </c>
      <c r="L57" s="160" t="s">
        <v>101</v>
      </c>
      <c r="M57" s="211">
        <f>VLOOKUP(J57,'Depr Rates'!A:G,7,FALSE)</f>
        <v>2.2100000000000002E-2</v>
      </c>
    </row>
    <row r="58" spans="1:13" x14ac:dyDescent="0.25">
      <c r="A58" s="212" t="s">
        <v>103</v>
      </c>
      <c r="B58" s="213">
        <v>10100502</v>
      </c>
      <c r="C58" s="212">
        <v>108</v>
      </c>
      <c r="D58" s="214">
        <v>43466</v>
      </c>
      <c r="E58" s="160" t="s">
        <v>383</v>
      </c>
      <c r="F58" s="160">
        <v>108604145</v>
      </c>
      <c r="G58" s="160">
        <v>0</v>
      </c>
      <c r="H58" s="214">
        <v>43480</v>
      </c>
      <c r="I58" s="160" t="s">
        <v>422</v>
      </c>
      <c r="J58" s="160" t="s">
        <v>424</v>
      </c>
      <c r="K58" s="160">
        <f t="shared" si="0"/>
        <v>1</v>
      </c>
      <c r="L58" s="160" t="s">
        <v>101</v>
      </c>
      <c r="M58" s="211">
        <f>VLOOKUP(J58,'Depr Rates'!A:G,7,FALSE)</f>
        <v>2.2100000000000002E-2</v>
      </c>
    </row>
    <row r="59" spans="1:13" x14ac:dyDescent="0.25">
      <c r="A59" s="212" t="s">
        <v>103</v>
      </c>
      <c r="B59" s="213">
        <v>10100502</v>
      </c>
      <c r="C59" s="212">
        <v>108</v>
      </c>
      <c r="D59" s="214">
        <v>43466</v>
      </c>
      <c r="E59" s="160" t="s">
        <v>383</v>
      </c>
      <c r="F59" s="160">
        <v>108604145</v>
      </c>
      <c r="G59" s="160">
        <v>0</v>
      </c>
      <c r="H59" s="214">
        <v>43480</v>
      </c>
      <c r="I59" s="160" t="s">
        <v>422</v>
      </c>
      <c r="J59" s="160" t="s">
        <v>424</v>
      </c>
      <c r="K59" s="160">
        <f t="shared" si="0"/>
        <v>1</v>
      </c>
      <c r="L59" s="160" t="s">
        <v>101</v>
      </c>
      <c r="M59" s="211">
        <f>VLOOKUP(J59,'Depr Rates'!A:G,7,FALSE)</f>
        <v>2.2100000000000002E-2</v>
      </c>
    </row>
    <row r="60" spans="1:13" x14ac:dyDescent="0.25">
      <c r="A60" s="212" t="s">
        <v>103</v>
      </c>
      <c r="B60" s="213">
        <v>10100502</v>
      </c>
      <c r="C60" s="212">
        <v>108</v>
      </c>
      <c r="D60" s="214">
        <v>43466</v>
      </c>
      <c r="E60" s="160" t="s">
        <v>381</v>
      </c>
      <c r="F60" s="160">
        <v>108604145</v>
      </c>
      <c r="G60" s="215">
        <v>-1460.5</v>
      </c>
      <c r="H60" s="214">
        <v>43480</v>
      </c>
      <c r="I60" s="160" t="s">
        <v>422</v>
      </c>
      <c r="J60" s="160" t="s">
        <v>416</v>
      </c>
      <c r="K60" s="160">
        <f t="shared" si="0"/>
        <v>1</v>
      </c>
      <c r="L60" s="160" t="s">
        <v>101</v>
      </c>
      <c r="M60" s="211">
        <f>VLOOKUP(J60,'Depr Rates'!A:G,7,FALSE)</f>
        <v>2.4399999999999998E-2</v>
      </c>
    </row>
    <row r="61" spans="1:13" x14ac:dyDescent="0.25">
      <c r="A61" s="212" t="s">
        <v>103</v>
      </c>
      <c r="B61" s="213">
        <v>10100502</v>
      </c>
      <c r="C61" s="212">
        <v>108</v>
      </c>
      <c r="D61" s="214">
        <v>43466</v>
      </c>
      <c r="E61" s="160" t="s">
        <v>381</v>
      </c>
      <c r="F61" s="160">
        <v>108604145</v>
      </c>
      <c r="G61" s="215">
        <v>-1576.5</v>
      </c>
      <c r="H61" s="214">
        <v>43480</v>
      </c>
      <c r="I61" s="160" t="s">
        <v>422</v>
      </c>
      <c r="J61" s="160" t="s">
        <v>416</v>
      </c>
      <c r="K61" s="160">
        <f t="shared" si="0"/>
        <v>1</v>
      </c>
      <c r="L61" s="160" t="s">
        <v>101</v>
      </c>
      <c r="M61" s="211">
        <f>VLOOKUP(J61,'Depr Rates'!A:G,7,FALSE)</f>
        <v>2.4399999999999998E-2</v>
      </c>
    </row>
    <row r="62" spans="1:13" x14ac:dyDescent="0.25">
      <c r="A62" s="212" t="s">
        <v>103</v>
      </c>
      <c r="B62" s="213">
        <v>10100502</v>
      </c>
      <c r="C62" s="212">
        <v>108</v>
      </c>
      <c r="D62" s="214">
        <v>43466</v>
      </c>
      <c r="E62" s="160" t="s">
        <v>381</v>
      </c>
      <c r="F62" s="160">
        <v>108604145</v>
      </c>
      <c r="G62" s="215">
        <v>-9718.08</v>
      </c>
      <c r="H62" s="214">
        <v>43480</v>
      </c>
      <c r="I62" s="160" t="s">
        <v>422</v>
      </c>
      <c r="J62" s="160" t="s">
        <v>416</v>
      </c>
      <c r="K62" s="160">
        <f t="shared" si="0"/>
        <v>1</v>
      </c>
      <c r="L62" s="160" t="s">
        <v>101</v>
      </c>
      <c r="M62" s="211">
        <f>VLOOKUP(J62,'Depr Rates'!A:G,7,FALSE)</f>
        <v>2.4399999999999998E-2</v>
      </c>
    </row>
    <row r="63" spans="1:13" x14ac:dyDescent="0.25">
      <c r="A63" s="212" t="s">
        <v>103</v>
      </c>
      <c r="B63" s="213">
        <v>10100502</v>
      </c>
      <c r="C63" s="212">
        <v>108</v>
      </c>
      <c r="D63" s="214">
        <v>43466</v>
      </c>
      <c r="E63" s="160" t="s">
        <v>383</v>
      </c>
      <c r="F63" s="160">
        <v>108604145</v>
      </c>
      <c r="G63" s="160">
        <v>0</v>
      </c>
      <c r="H63" s="214">
        <v>43480</v>
      </c>
      <c r="I63" s="160" t="s">
        <v>422</v>
      </c>
      <c r="J63" s="160" t="s">
        <v>416</v>
      </c>
      <c r="K63" s="160">
        <f t="shared" si="0"/>
        <v>1</v>
      </c>
      <c r="L63" s="160" t="s">
        <v>101</v>
      </c>
      <c r="M63" s="211">
        <f>VLOOKUP(J63,'Depr Rates'!A:G,7,FALSE)</f>
        <v>2.4399999999999998E-2</v>
      </c>
    </row>
    <row r="64" spans="1:13" x14ac:dyDescent="0.25">
      <c r="A64" s="212" t="s">
        <v>103</v>
      </c>
      <c r="B64" s="213">
        <v>10100502</v>
      </c>
      <c r="C64" s="212">
        <v>108</v>
      </c>
      <c r="D64" s="214">
        <v>43466</v>
      </c>
      <c r="E64" s="160" t="s">
        <v>383</v>
      </c>
      <c r="F64" s="160">
        <v>108604145</v>
      </c>
      <c r="G64" s="160">
        <v>0</v>
      </c>
      <c r="H64" s="214">
        <v>43480</v>
      </c>
      <c r="I64" s="160" t="s">
        <v>422</v>
      </c>
      <c r="J64" s="160" t="s">
        <v>416</v>
      </c>
      <c r="K64" s="160">
        <f t="shared" si="0"/>
        <v>1</v>
      </c>
      <c r="L64" s="160" t="s">
        <v>101</v>
      </c>
      <c r="M64" s="211">
        <f>VLOOKUP(J64,'Depr Rates'!A:G,7,FALSE)</f>
        <v>2.4399999999999998E-2</v>
      </c>
    </row>
    <row r="65" spans="1:13" x14ac:dyDescent="0.25">
      <c r="A65" s="212" t="s">
        <v>103</v>
      </c>
      <c r="B65" s="213">
        <v>10100502</v>
      </c>
      <c r="C65" s="212">
        <v>108</v>
      </c>
      <c r="D65" s="214">
        <v>43466</v>
      </c>
      <c r="E65" s="160" t="s">
        <v>383</v>
      </c>
      <c r="F65" s="160">
        <v>108604145</v>
      </c>
      <c r="G65" s="160">
        <v>0</v>
      </c>
      <c r="H65" s="214">
        <v>43480</v>
      </c>
      <c r="I65" s="160" t="s">
        <v>422</v>
      </c>
      <c r="J65" s="160" t="s">
        <v>416</v>
      </c>
      <c r="K65" s="160">
        <f t="shared" si="0"/>
        <v>1</v>
      </c>
      <c r="L65" s="160" t="s">
        <v>101</v>
      </c>
      <c r="M65" s="211">
        <f>VLOOKUP(J65,'Depr Rates'!A:G,7,FALSE)</f>
        <v>2.4399999999999998E-2</v>
      </c>
    </row>
    <row r="66" spans="1:13" x14ac:dyDescent="0.25">
      <c r="A66" s="212" t="s">
        <v>103</v>
      </c>
      <c r="B66" s="213">
        <v>10100502</v>
      </c>
      <c r="C66" s="212">
        <v>108</v>
      </c>
      <c r="D66" s="214">
        <v>43466</v>
      </c>
      <c r="E66" s="160" t="s">
        <v>381</v>
      </c>
      <c r="F66" s="160">
        <v>108604145</v>
      </c>
      <c r="G66" s="215">
        <v>-1213.5</v>
      </c>
      <c r="H66" s="214">
        <v>43480</v>
      </c>
      <c r="I66" s="160" t="s">
        <v>422</v>
      </c>
      <c r="J66" s="160" t="s">
        <v>416</v>
      </c>
      <c r="K66" s="160">
        <f t="shared" ref="K66:K129" si="1">MONTH(H66)</f>
        <v>1</v>
      </c>
      <c r="L66" s="160" t="s">
        <v>101</v>
      </c>
      <c r="M66" s="211">
        <f>VLOOKUP(J66,'Depr Rates'!A:G,7,FALSE)</f>
        <v>2.4399999999999998E-2</v>
      </c>
    </row>
    <row r="67" spans="1:13" x14ac:dyDescent="0.25">
      <c r="A67" s="212" t="s">
        <v>103</v>
      </c>
      <c r="B67" s="213">
        <v>10100502</v>
      </c>
      <c r="C67" s="212">
        <v>108</v>
      </c>
      <c r="D67" s="214">
        <v>43466</v>
      </c>
      <c r="E67" s="160" t="s">
        <v>381</v>
      </c>
      <c r="F67" s="160">
        <v>108604145</v>
      </c>
      <c r="G67" s="215">
        <v>-3219.82</v>
      </c>
      <c r="H67" s="214">
        <v>43480</v>
      </c>
      <c r="I67" s="160" t="s">
        <v>422</v>
      </c>
      <c r="J67" s="160" t="s">
        <v>416</v>
      </c>
      <c r="K67" s="160">
        <f t="shared" si="1"/>
        <v>1</v>
      </c>
      <c r="L67" s="160" t="s">
        <v>101</v>
      </c>
      <c r="M67" s="211">
        <f>VLOOKUP(J67,'Depr Rates'!A:G,7,FALSE)</f>
        <v>2.4399999999999998E-2</v>
      </c>
    </row>
    <row r="68" spans="1:13" x14ac:dyDescent="0.25">
      <c r="A68" s="212" t="s">
        <v>103</v>
      </c>
      <c r="B68" s="213">
        <v>10100502</v>
      </c>
      <c r="C68" s="212">
        <v>108</v>
      </c>
      <c r="D68" s="214">
        <v>43466</v>
      </c>
      <c r="E68" s="160" t="s">
        <v>381</v>
      </c>
      <c r="F68" s="160">
        <v>108604145</v>
      </c>
      <c r="G68" s="215">
        <v>-17406.810000000001</v>
      </c>
      <c r="H68" s="214">
        <v>43480</v>
      </c>
      <c r="I68" s="160" t="s">
        <v>422</v>
      </c>
      <c r="J68" s="160" t="s">
        <v>416</v>
      </c>
      <c r="K68" s="160">
        <f t="shared" si="1"/>
        <v>1</v>
      </c>
      <c r="L68" s="160" t="s">
        <v>101</v>
      </c>
      <c r="M68" s="211">
        <f>VLOOKUP(J68,'Depr Rates'!A:G,7,FALSE)</f>
        <v>2.4399999999999998E-2</v>
      </c>
    </row>
    <row r="69" spans="1:13" x14ac:dyDescent="0.25">
      <c r="A69" s="212" t="s">
        <v>103</v>
      </c>
      <c r="B69" s="213">
        <v>10100502</v>
      </c>
      <c r="C69" s="212">
        <v>108</v>
      </c>
      <c r="D69" s="214">
        <v>43466</v>
      </c>
      <c r="E69" s="160" t="s">
        <v>383</v>
      </c>
      <c r="F69" s="160">
        <v>108604145</v>
      </c>
      <c r="G69" s="160">
        <v>0</v>
      </c>
      <c r="H69" s="214">
        <v>43480</v>
      </c>
      <c r="I69" s="160" t="s">
        <v>422</v>
      </c>
      <c r="J69" s="160" t="s">
        <v>416</v>
      </c>
      <c r="K69" s="160">
        <f t="shared" si="1"/>
        <v>1</v>
      </c>
      <c r="L69" s="160" t="s">
        <v>101</v>
      </c>
      <c r="M69" s="211">
        <f>VLOOKUP(J69,'Depr Rates'!A:G,7,FALSE)</f>
        <v>2.4399999999999998E-2</v>
      </c>
    </row>
    <row r="70" spans="1:13" x14ac:dyDescent="0.25">
      <c r="A70" s="212" t="s">
        <v>103</v>
      </c>
      <c r="B70" s="213">
        <v>10100502</v>
      </c>
      <c r="C70" s="212">
        <v>108</v>
      </c>
      <c r="D70" s="214">
        <v>43466</v>
      </c>
      <c r="E70" s="160" t="s">
        <v>383</v>
      </c>
      <c r="F70" s="160">
        <v>108604145</v>
      </c>
      <c r="G70" s="160">
        <v>0</v>
      </c>
      <c r="H70" s="214">
        <v>43480</v>
      </c>
      <c r="I70" s="160" t="s">
        <v>422</v>
      </c>
      <c r="J70" s="160" t="s">
        <v>416</v>
      </c>
      <c r="K70" s="160">
        <f t="shared" si="1"/>
        <v>1</v>
      </c>
      <c r="L70" s="160" t="s">
        <v>101</v>
      </c>
      <c r="M70" s="211">
        <f>VLOOKUP(J70,'Depr Rates'!A:G,7,FALSE)</f>
        <v>2.4399999999999998E-2</v>
      </c>
    </row>
    <row r="71" spans="1:13" x14ac:dyDescent="0.25">
      <c r="A71" s="212" t="s">
        <v>103</v>
      </c>
      <c r="B71" s="213">
        <v>10100502</v>
      </c>
      <c r="C71" s="212">
        <v>108</v>
      </c>
      <c r="D71" s="214">
        <v>43466</v>
      </c>
      <c r="E71" s="160" t="s">
        <v>383</v>
      </c>
      <c r="F71" s="160">
        <v>108604145</v>
      </c>
      <c r="G71" s="160">
        <v>0</v>
      </c>
      <c r="H71" s="214">
        <v>43480</v>
      </c>
      <c r="I71" s="160" t="s">
        <v>422</v>
      </c>
      <c r="J71" s="160" t="s">
        <v>416</v>
      </c>
      <c r="K71" s="160">
        <f t="shared" si="1"/>
        <v>1</v>
      </c>
      <c r="L71" s="160" t="s">
        <v>101</v>
      </c>
      <c r="M71" s="211">
        <f>VLOOKUP(J71,'Depr Rates'!A:G,7,FALSE)</f>
        <v>2.4399999999999998E-2</v>
      </c>
    </row>
    <row r="72" spans="1:13" x14ac:dyDescent="0.25">
      <c r="A72" s="212" t="s">
        <v>103</v>
      </c>
      <c r="B72" s="213">
        <v>10100502</v>
      </c>
      <c r="C72" s="212">
        <v>108</v>
      </c>
      <c r="D72" s="214">
        <v>43466</v>
      </c>
      <c r="E72" s="160" t="s">
        <v>381</v>
      </c>
      <c r="F72" s="160">
        <v>108604145</v>
      </c>
      <c r="G72" s="215">
        <v>-33694.800000000003</v>
      </c>
      <c r="H72" s="214">
        <v>43480</v>
      </c>
      <c r="I72" s="160" t="s">
        <v>422</v>
      </c>
      <c r="J72" s="160" t="s">
        <v>416</v>
      </c>
      <c r="K72" s="160">
        <f t="shared" si="1"/>
        <v>1</v>
      </c>
      <c r="L72" s="160" t="s">
        <v>101</v>
      </c>
      <c r="M72" s="211">
        <f>VLOOKUP(J72,'Depr Rates'!A:G,7,FALSE)</f>
        <v>2.4399999999999998E-2</v>
      </c>
    </row>
    <row r="73" spans="1:13" x14ac:dyDescent="0.25">
      <c r="A73" s="212" t="s">
        <v>103</v>
      </c>
      <c r="B73" s="213">
        <v>10100502</v>
      </c>
      <c r="C73" s="212">
        <v>108</v>
      </c>
      <c r="D73" s="214">
        <v>43466</v>
      </c>
      <c r="E73" s="160" t="s">
        <v>383</v>
      </c>
      <c r="F73" s="160">
        <v>108604145</v>
      </c>
      <c r="G73" s="160">
        <v>0</v>
      </c>
      <c r="H73" s="214">
        <v>43480</v>
      </c>
      <c r="I73" s="160" t="s">
        <v>384</v>
      </c>
      <c r="J73" s="160" t="s">
        <v>424</v>
      </c>
      <c r="K73" s="160">
        <f t="shared" si="1"/>
        <v>1</v>
      </c>
      <c r="L73" s="160" t="s">
        <v>101</v>
      </c>
      <c r="M73" s="211">
        <f>VLOOKUP(J73,'Depr Rates'!A:G,7,FALSE)</f>
        <v>2.2100000000000002E-2</v>
      </c>
    </row>
    <row r="74" spans="1:13" x14ac:dyDescent="0.25">
      <c r="A74" s="212" t="s">
        <v>103</v>
      </c>
      <c r="B74" s="213">
        <v>10100502</v>
      </c>
      <c r="C74" s="212">
        <v>108</v>
      </c>
      <c r="D74" s="214">
        <v>43466</v>
      </c>
      <c r="E74" s="160" t="s">
        <v>383</v>
      </c>
      <c r="F74" s="160">
        <v>108604145</v>
      </c>
      <c r="G74" s="160">
        <v>0</v>
      </c>
      <c r="H74" s="214">
        <v>43480</v>
      </c>
      <c r="I74" s="160" t="s">
        <v>384</v>
      </c>
      <c r="J74" s="160" t="s">
        <v>424</v>
      </c>
      <c r="K74" s="160">
        <f t="shared" si="1"/>
        <v>1</v>
      </c>
      <c r="L74" s="160" t="s">
        <v>101</v>
      </c>
      <c r="M74" s="211">
        <f>VLOOKUP(J74,'Depr Rates'!A:G,7,FALSE)</f>
        <v>2.2100000000000002E-2</v>
      </c>
    </row>
    <row r="75" spans="1:13" x14ac:dyDescent="0.25">
      <c r="A75" s="212" t="s">
        <v>103</v>
      </c>
      <c r="B75" s="213">
        <v>10100502</v>
      </c>
      <c r="C75" s="212">
        <v>108</v>
      </c>
      <c r="D75" s="214">
        <v>43466</v>
      </c>
      <c r="E75" s="160" t="s">
        <v>383</v>
      </c>
      <c r="F75" s="160">
        <v>108604145</v>
      </c>
      <c r="G75" s="160">
        <v>0</v>
      </c>
      <c r="H75" s="214">
        <v>43480</v>
      </c>
      <c r="I75" s="160" t="s">
        <v>384</v>
      </c>
      <c r="J75" s="160" t="s">
        <v>424</v>
      </c>
      <c r="K75" s="160">
        <f t="shared" si="1"/>
        <v>1</v>
      </c>
      <c r="L75" s="160" t="s">
        <v>101</v>
      </c>
      <c r="M75" s="211">
        <f>VLOOKUP(J75,'Depr Rates'!A:G,7,FALSE)</f>
        <v>2.2100000000000002E-2</v>
      </c>
    </row>
    <row r="76" spans="1:13" x14ac:dyDescent="0.25">
      <c r="A76" s="212" t="s">
        <v>103</v>
      </c>
      <c r="B76" s="213">
        <v>10100502</v>
      </c>
      <c r="C76" s="212">
        <v>108</v>
      </c>
      <c r="D76" s="214">
        <v>43466</v>
      </c>
      <c r="E76" s="160" t="s">
        <v>383</v>
      </c>
      <c r="F76" s="160">
        <v>108604145</v>
      </c>
      <c r="G76" s="160">
        <v>0</v>
      </c>
      <c r="H76" s="214">
        <v>43480</v>
      </c>
      <c r="I76" s="160" t="s">
        <v>384</v>
      </c>
      <c r="J76" s="160" t="s">
        <v>416</v>
      </c>
      <c r="K76" s="160">
        <f t="shared" si="1"/>
        <v>1</v>
      </c>
      <c r="L76" s="160" t="s">
        <v>101</v>
      </c>
      <c r="M76" s="211">
        <f>VLOOKUP(J76,'Depr Rates'!A:G,7,FALSE)</f>
        <v>2.4399999999999998E-2</v>
      </c>
    </row>
    <row r="77" spans="1:13" x14ac:dyDescent="0.25">
      <c r="A77" s="212" t="s">
        <v>103</v>
      </c>
      <c r="B77" s="213">
        <v>10100502</v>
      </c>
      <c r="C77" s="212">
        <v>108</v>
      </c>
      <c r="D77" s="214">
        <v>43466</v>
      </c>
      <c r="E77" s="160" t="s">
        <v>383</v>
      </c>
      <c r="F77" s="160">
        <v>108604145</v>
      </c>
      <c r="G77" s="160">
        <v>0</v>
      </c>
      <c r="H77" s="214">
        <v>43480</v>
      </c>
      <c r="I77" s="160" t="s">
        <v>384</v>
      </c>
      <c r="J77" s="160" t="s">
        <v>416</v>
      </c>
      <c r="K77" s="160">
        <f t="shared" si="1"/>
        <v>1</v>
      </c>
      <c r="L77" s="160" t="s">
        <v>101</v>
      </c>
      <c r="M77" s="211">
        <f>VLOOKUP(J77,'Depr Rates'!A:G,7,FALSE)</f>
        <v>2.4399999999999998E-2</v>
      </c>
    </row>
    <row r="78" spans="1:13" x14ac:dyDescent="0.25">
      <c r="A78" s="212" t="s">
        <v>103</v>
      </c>
      <c r="B78" s="213">
        <v>10100502</v>
      </c>
      <c r="C78" s="212">
        <v>108</v>
      </c>
      <c r="D78" s="214">
        <v>43466</v>
      </c>
      <c r="E78" s="160" t="s">
        <v>383</v>
      </c>
      <c r="F78" s="160">
        <v>108604145</v>
      </c>
      <c r="G78" s="160">
        <v>0</v>
      </c>
      <c r="H78" s="214">
        <v>43480</v>
      </c>
      <c r="I78" s="160" t="s">
        <v>384</v>
      </c>
      <c r="J78" s="160" t="s">
        <v>416</v>
      </c>
      <c r="K78" s="160">
        <f t="shared" si="1"/>
        <v>1</v>
      </c>
      <c r="L78" s="160" t="s">
        <v>101</v>
      </c>
      <c r="M78" s="211">
        <f>VLOOKUP(J78,'Depr Rates'!A:G,7,FALSE)</f>
        <v>2.4399999999999998E-2</v>
      </c>
    </row>
    <row r="79" spans="1:13" x14ac:dyDescent="0.25">
      <c r="A79" s="212" t="s">
        <v>103</v>
      </c>
      <c r="B79" s="213">
        <v>10100502</v>
      </c>
      <c r="C79" s="212">
        <v>108</v>
      </c>
      <c r="D79" s="214">
        <v>43466</v>
      </c>
      <c r="E79" s="160" t="s">
        <v>383</v>
      </c>
      <c r="F79" s="160">
        <v>108604145</v>
      </c>
      <c r="G79" s="160">
        <v>0</v>
      </c>
      <c r="H79" s="214">
        <v>43480</v>
      </c>
      <c r="I79" s="160" t="s">
        <v>384</v>
      </c>
      <c r="J79" s="160" t="s">
        <v>416</v>
      </c>
      <c r="K79" s="160">
        <f t="shared" si="1"/>
        <v>1</v>
      </c>
      <c r="L79" s="160" t="s">
        <v>101</v>
      </c>
      <c r="M79" s="211">
        <f>VLOOKUP(J79,'Depr Rates'!A:G,7,FALSE)</f>
        <v>2.4399999999999998E-2</v>
      </c>
    </row>
    <row r="80" spans="1:13" x14ac:dyDescent="0.25">
      <c r="A80" s="212" t="s">
        <v>103</v>
      </c>
      <c r="B80" s="213">
        <v>10100502</v>
      </c>
      <c r="C80" s="212">
        <v>108</v>
      </c>
      <c r="D80" s="214">
        <v>43466</v>
      </c>
      <c r="E80" s="160" t="s">
        <v>383</v>
      </c>
      <c r="F80" s="160">
        <v>108604145</v>
      </c>
      <c r="G80" s="160">
        <v>0</v>
      </c>
      <c r="H80" s="214">
        <v>43480</v>
      </c>
      <c r="I80" s="160" t="s">
        <v>384</v>
      </c>
      <c r="J80" s="160" t="s">
        <v>416</v>
      </c>
      <c r="K80" s="160">
        <f t="shared" si="1"/>
        <v>1</v>
      </c>
      <c r="L80" s="160" t="s">
        <v>101</v>
      </c>
      <c r="M80" s="211">
        <f>VLOOKUP(J80,'Depr Rates'!A:G,7,FALSE)</f>
        <v>2.4399999999999998E-2</v>
      </c>
    </row>
    <row r="81" spans="1:13" x14ac:dyDescent="0.25">
      <c r="A81" s="212" t="s">
        <v>103</v>
      </c>
      <c r="B81" s="213">
        <v>10100502</v>
      </c>
      <c r="C81" s="212">
        <v>108</v>
      </c>
      <c r="D81" s="214">
        <v>43466</v>
      </c>
      <c r="E81" s="160" t="s">
        <v>383</v>
      </c>
      <c r="F81" s="160">
        <v>108604145</v>
      </c>
      <c r="G81" s="160">
        <v>0</v>
      </c>
      <c r="H81" s="214">
        <v>43480</v>
      </c>
      <c r="I81" s="160" t="s">
        <v>384</v>
      </c>
      <c r="J81" s="160" t="s">
        <v>416</v>
      </c>
      <c r="K81" s="160">
        <f t="shared" si="1"/>
        <v>1</v>
      </c>
      <c r="L81" s="160" t="s">
        <v>101</v>
      </c>
      <c r="M81" s="211">
        <f>VLOOKUP(J81,'Depr Rates'!A:G,7,FALSE)</f>
        <v>2.4399999999999998E-2</v>
      </c>
    </row>
    <row r="82" spans="1:13" x14ac:dyDescent="0.25">
      <c r="A82" s="212" t="s">
        <v>103</v>
      </c>
      <c r="B82" s="213">
        <v>10100502</v>
      </c>
      <c r="C82" s="212">
        <v>108</v>
      </c>
      <c r="D82" s="214">
        <v>43466</v>
      </c>
      <c r="E82" s="160" t="s">
        <v>383</v>
      </c>
      <c r="F82" s="160">
        <v>108604145</v>
      </c>
      <c r="G82" s="160">
        <v>0</v>
      </c>
      <c r="H82" s="214">
        <v>43480</v>
      </c>
      <c r="I82" s="160" t="s">
        <v>384</v>
      </c>
      <c r="J82" s="160" t="s">
        <v>416</v>
      </c>
      <c r="K82" s="160">
        <f t="shared" si="1"/>
        <v>1</v>
      </c>
      <c r="L82" s="160" t="s">
        <v>101</v>
      </c>
      <c r="M82" s="211">
        <f>VLOOKUP(J82,'Depr Rates'!A:G,7,FALSE)</f>
        <v>2.4399999999999998E-2</v>
      </c>
    </row>
    <row r="83" spans="1:13" x14ac:dyDescent="0.25">
      <c r="A83" s="212" t="s">
        <v>103</v>
      </c>
      <c r="B83" s="213">
        <v>10100502</v>
      </c>
      <c r="C83" s="212">
        <v>108</v>
      </c>
      <c r="D83" s="214">
        <v>43497</v>
      </c>
      <c r="E83" s="160" t="s">
        <v>383</v>
      </c>
      <c r="F83" s="160">
        <v>108604145</v>
      </c>
      <c r="G83" s="160">
        <v>0</v>
      </c>
      <c r="H83" s="214">
        <v>43480</v>
      </c>
      <c r="I83" s="160" t="s">
        <v>384</v>
      </c>
      <c r="J83" s="160" t="s">
        <v>424</v>
      </c>
      <c r="K83" s="160">
        <f t="shared" si="1"/>
        <v>1</v>
      </c>
      <c r="L83" s="160" t="s">
        <v>101</v>
      </c>
      <c r="M83" s="211">
        <f>VLOOKUP(J83,'Depr Rates'!A:G,7,FALSE)</f>
        <v>2.2100000000000002E-2</v>
      </c>
    </row>
    <row r="84" spans="1:13" x14ac:dyDescent="0.25">
      <c r="A84" s="212" t="s">
        <v>103</v>
      </c>
      <c r="B84" s="213">
        <v>10100502</v>
      </c>
      <c r="C84" s="212">
        <v>108</v>
      </c>
      <c r="D84" s="214">
        <v>43497</v>
      </c>
      <c r="E84" s="160" t="s">
        <v>383</v>
      </c>
      <c r="F84" s="160">
        <v>108604145</v>
      </c>
      <c r="G84" s="160">
        <v>0</v>
      </c>
      <c r="H84" s="214">
        <v>43480</v>
      </c>
      <c r="I84" s="160" t="s">
        <v>384</v>
      </c>
      <c r="J84" s="160" t="s">
        <v>424</v>
      </c>
      <c r="K84" s="160">
        <f t="shared" si="1"/>
        <v>1</v>
      </c>
      <c r="L84" s="160" t="s">
        <v>101</v>
      </c>
      <c r="M84" s="211">
        <f>VLOOKUP(J84,'Depr Rates'!A:G,7,FALSE)</f>
        <v>2.2100000000000002E-2</v>
      </c>
    </row>
    <row r="85" spans="1:13" x14ac:dyDescent="0.25">
      <c r="A85" s="212" t="s">
        <v>103</v>
      </c>
      <c r="B85" s="213">
        <v>10100502</v>
      </c>
      <c r="C85" s="212">
        <v>108</v>
      </c>
      <c r="D85" s="214">
        <v>43497</v>
      </c>
      <c r="E85" s="160" t="s">
        <v>383</v>
      </c>
      <c r="F85" s="160">
        <v>108604145</v>
      </c>
      <c r="G85" s="160">
        <v>0</v>
      </c>
      <c r="H85" s="214">
        <v>43480</v>
      </c>
      <c r="I85" s="160" t="s">
        <v>384</v>
      </c>
      <c r="J85" s="160" t="s">
        <v>424</v>
      </c>
      <c r="K85" s="160">
        <f t="shared" si="1"/>
        <v>1</v>
      </c>
      <c r="L85" s="160" t="s">
        <v>101</v>
      </c>
      <c r="M85" s="211">
        <f>VLOOKUP(J85,'Depr Rates'!A:G,7,FALSE)</f>
        <v>2.2100000000000002E-2</v>
      </c>
    </row>
    <row r="86" spans="1:13" x14ac:dyDescent="0.25">
      <c r="A86" s="212" t="s">
        <v>103</v>
      </c>
      <c r="B86" s="213">
        <v>10100502</v>
      </c>
      <c r="C86" s="212">
        <v>108</v>
      </c>
      <c r="D86" s="214">
        <v>43497</v>
      </c>
      <c r="E86" s="160" t="s">
        <v>383</v>
      </c>
      <c r="F86" s="160">
        <v>108604145</v>
      </c>
      <c r="G86" s="160">
        <v>0</v>
      </c>
      <c r="H86" s="214">
        <v>43480</v>
      </c>
      <c r="I86" s="160" t="s">
        <v>384</v>
      </c>
      <c r="J86" s="160" t="s">
        <v>416</v>
      </c>
      <c r="K86" s="160">
        <f t="shared" si="1"/>
        <v>1</v>
      </c>
      <c r="L86" s="160" t="s">
        <v>101</v>
      </c>
      <c r="M86" s="211">
        <f>VLOOKUP(J86,'Depr Rates'!A:G,7,FALSE)</f>
        <v>2.4399999999999998E-2</v>
      </c>
    </row>
    <row r="87" spans="1:13" x14ac:dyDescent="0.25">
      <c r="A87" s="212" t="s">
        <v>103</v>
      </c>
      <c r="B87" s="213">
        <v>10100502</v>
      </c>
      <c r="C87" s="212">
        <v>108</v>
      </c>
      <c r="D87" s="214">
        <v>43497</v>
      </c>
      <c r="E87" s="160" t="s">
        <v>383</v>
      </c>
      <c r="F87" s="160">
        <v>108604145</v>
      </c>
      <c r="G87" s="160">
        <v>0</v>
      </c>
      <c r="H87" s="214">
        <v>43480</v>
      </c>
      <c r="I87" s="160" t="s">
        <v>384</v>
      </c>
      <c r="J87" s="160" t="s">
        <v>416</v>
      </c>
      <c r="K87" s="160">
        <f t="shared" si="1"/>
        <v>1</v>
      </c>
      <c r="L87" s="160" t="s">
        <v>101</v>
      </c>
      <c r="M87" s="211">
        <f>VLOOKUP(J87,'Depr Rates'!A:G,7,FALSE)</f>
        <v>2.4399999999999998E-2</v>
      </c>
    </row>
    <row r="88" spans="1:13" x14ac:dyDescent="0.25">
      <c r="A88" s="212" t="s">
        <v>103</v>
      </c>
      <c r="B88" s="213">
        <v>10100502</v>
      </c>
      <c r="C88" s="212">
        <v>108</v>
      </c>
      <c r="D88" s="214">
        <v>43497</v>
      </c>
      <c r="E88" s="160" t="s">
        <v>383</v>
      </c>
      <c r="F88" s="160">
        <v>108604145</v>
      </c>
      <c r="G88" s="160">
        <v>0</v>
      </c>
      <c r="H88" s="214">
        <v>43480</v>
      </c>
      <c r="I88" s="160" t="s">
        <v>384</v>
      </c>
      <c r="J88" s="160" t="s">
        <v>416</v>
      </c>
      <c r="K88" s="160">
        <f t="shared" si="1"/>
        <v>1</v>
      </c>
      <c r="L88" s="160" t="s">
        <v>101</v>
      </c>
      <c r="M88" s="211">
        <f>VLOOKUP(J88,'Depr Rates'!A:G,7,FALSE)</f>
        <v>2.4399999999999998E-2</v>
      </c>
    </row>
    <row r="89" spans="1:13" x14ac:dyDescent="0.25">
      <c r="A89" s="212" t="s">
        <v>103</v>
      </c>
      <c r="B89" s="213">
        <v>10100502</v>
      </c>
      <c r="C89" s="212">
        <v>108</v>
      </c>
      <c r="D89" s="214">
        <v>43497</v>
      </c>
      <c r="E89" s="160" t="s">
        <v>383</v>
      </c>
      <c r="F89" s="160">
        <v>108604145</v>
      </c>
      <c r="G89" s="160">
        <v>0</v>
      </c>
      <c r="H89" s="214">
        <v>43480</v>
      </c>
      <c r="I89" s="160" t="s">
        <v>384</v>
      </c>
      <c r="J89" s="160" t="s">
        <v>416</v>
      </c>
      <c r="K89" s="160">
        <f t="shared" si="1"/>
        <v>1</v>
      </c>
      <c r="L89" s="160" t="s">
        <v>101</v>
      </c>
      <c r="M89" s="211">
        <f>VLOOKUP(J89,'Depr Rates'!A:G,7,FALSE)</f>
        <v>2.4399999999999998E-2</v>
      </c>
    </row>
    <row r="90" spans="1:13" x14ac:dyDescent="0.25">
      <c r="A90" s="212" t="s">
        <v>103</v>
      </c>
      <c r="B90" s="213">
        <v>10100502</v>
      </c>
      <c r="C90" s="212">
        <v>108</v>
      </c>
      <c r="D90" s="214">
        <v>43497</v>
      </c>
      <c r="E90" s="160" t="s">
        <v>383</v>
      </c>
      <c r="F90" s="160">
        <v>108604145</v>
      </c>
      <c r="G90" s="160">
        <v>0</v>
      </c>
      <c r="H90" s="214">
        <v>43480</v>
      </c>
      <c r="I90" s="160" t="s">
        <v>384</v>
      </c>
      <c r="J90" s="160" t="s">
        <v>416</v>
      </c>
      <c r="K90" s="160">
        <f t="shared" si="1"/>
        <v>1</v>
      </c>
      <c r="L90" s="160" t="s">
        <v>101</v>
      </c>
      <c r="M90" s="211">
        <f>VLOOKUP(J90,'Depr Rates'!A:G,7,FALSE)</f>
        <v>2.4399999999999998E-2</v>
      </c>
    </row>
    <row r="91" spans="1:13" x14ac:dyDescent="0.25">
      <c r="A91" s="212" t="s">
        <v>103</v>
      </c>
      <c r="B91" s="213">
        <v>10100502</v>
      </c>
      <c r="C91" s="212">
        <v>108</v>
      </c>
      <c r="D91" s="214">
        <v>43497</v>
      </c>
      <c r="E91" s="160" t="s">
        <v>383</v>
      </c>
      <c r="F91" s="160">
        <v>108604145</v>
      </c>
      <c r="G91" s="160">
        <v>0</v>
      </c>
      <c r="H91" s="214">
        <v>43480</v>
      </c>
      <c r="I91" s="160" t="s">
        <v>384</v>
      </c>
      <c r="J91" s="160" t="s">
        <v>416</v>
      </c>
      <c r="K91" s="160">
        <f t="shared" si="1"/>
        <v>1</v>
      </c>
      <c r="L91" s="160" t="s">
        <v>101</v>
      </c>
      <c r="M91" s="211">
        <f>VLOOKUP(J91,'Depr Rates'!A:G,7,FALSE)</f>
        <v>2.4399999999999998E-2</v>
      </c>
    </row>
    <row r="92" spans="1:13" x14ac:dyDescent="0.25">
      <c r="A92" s="212" t="s">
        <v>103</v>
      </c>
      <c r="B92" s="213">
        <v>10100502</v>
      </c>
      <c r="C92" s="212">
        <v>108</v>
      </c>
      <c r="D92" s="214">
        <v>43497</v>
      </c>
      <c r="E92" s="160" t="s">
        <v>383</v>
      </c>
      <c r="F92" s="160">
        <v>108604145</v>
      </c>
      <c r="G92" s="160">
        <v>0</v>
      </c>
      <c r="H92" s="214">
        <v>43480</v>
      </c>
      <c r="I92" s="160" t="s">
        <v>384</v>
      </c>
      <c r="J92" s="160" t="s">
        <v>416</v>
      </c>
      <c r="K92" s="160">
        <f t="shared" si="1"/>
        <v>1</v>
      </c>
      <c r="L92" s="160" t="s">
        <v>101</v>
      </c>
      <c r="M92" s="211">
        <f>VLOOKUP(J92,'Depr Rates'!A:G,7,FALSE)</f>
        <v>2.4399999999999998E-2</v>
      </c>
    </row>
    <row r="93" spans="1:13" x14ac:dyDescent="0.25">
      <c r="A93" s="212" t="s">
        <v>103</v>
      </c>
      <c r="B93" s="213">
        <v>10100502</v>
      </c>
      <c r="C93" s="212">
        <v>108</v>
      </c>
      <c r="D93" s="214">
        <v>43497</v>
      </c>
      <c r="E93" s="160" t="s">
        <v>383</v>
      </c>
      <c r="F93" s="160">
        <v>108604145</v>
      </c>
      <c r="G93" s="160">
        <v>0</v>
      </c>
      <c r="H93" s="214">
        <v>43480</v>
      </c>
      <c r="I93" s="160" t="s">
        <v>384</v>
      </c>
      <c r="J93" s="160" t="s">
        <v>424</v>
      </c>
      <c r="K93" s="160">
        <f t="shared" si="1"/>
        <v>1</v>
      </c>
      <c r="L93" s="160" t="s">
        <v>101</v>
      </c>
      <c r="M93" s="211">
        <f>VLOOKUP(J93,'Depr Rates'!A:G,7,FALSE)</f>
        <v>2.2100000000000002E-2</v>
      </c>
    </row>
    <row r="94" spans="1:13" x14ac:dyDescent="0.25">
      <c r="A94" s="212" t="s">
        <v>103</v>
      </c>
      <c r="B94" s="213">
        <v>10100502</v>
      </c>
      <c r="C94" s="212">
        <v>108</v>
      </c>
      <c r="D94" s="214">
        <v>43497</v>
      </c>
      <c r="E94" s="160" t="s">
        <v>383</v>
      </c>
      <c r="F94" s="160">
        <v>108604145</v>
      </c>
      <c r="G94" s="160">
        <v>0</v>
      </c>
      <c r="H94" s="214">
        <v>43480</v>
      </c>
      <c r="I94" s="160" t="s">
        <v>384</v>
      </c>
      <c r="J94" s="160" t="s">
        <v>416</v>
      </c>
      <c r="K94" s="160">
        <f t="shared" si="1"/>
        <v>1</v>
      </c>
      <c r="L94" s="160" t="s">
        <v>101</v>
      </c>
      <c r="M94" s="211">
        <f>VLOOKUP(J94,'Depr Rates'!A:G,7,FALSE)</f>
        <v>2.4399999999999998E-2</v>
      </c>
    </row>
    <row r="95" spans="1:13" x14ac:dyDescent="0.25">
      <c r="A95" s="212" t="s">
        <v>103</v>
      </c>
      <c r="B95" s="213">
        <v>10100502</v>
      </c>
      <c r="C95" s="212">
        <v>108</v>
      </c>
      <c r="D95" s="214">
        <v>43497</v>
      </c>
      <c r="E95" s="160" t="s">
        <v>383</v>
      </c>
      <c r="F95" s="160">
        <v>108604145</v>
      </c>
      <c r="G95" s="160">
        <v>0</v>
      </c>
      <c r="H95" s="214">
        <v>43480</v>
      </c>
      <c r="I95" s="160" t="s">
        <v>384</v>
      </c>
      <c r="J95" s="160" t="s">
        <v>416</v>
      </c>
      <c r="K95" s="160">
        <f t="shared" si="1"/>
        <v>1</v>
      </c>
      <c r="L95" s="160" t="s">
        <v>101</v>
      </c>
      <c r="M95" s="211">
        <f>VLOOKUP(J95,'Depr Rates'!A:G,7,FALSE)</f>
        <v>2.4399999999999998E-2</v>
      </c>
    </row>
    <row r="96" spans="1:13" x14ac:dyDescent="0.25">
      <c r="A96" s="212" t="s">
        <v>103</v>
      </c>
      <c r="B96" s="213">
        <v>10100502</v>
      </c>
      <c r="C96" s="212">
        <v>108</v>
      </c>
      <c r="D96" s="214">
        <v>43497</v>
      </c>
      <c r="E96" s="160" t="s">
        <v>383</v>
      </c>
      <c r="F96" s="160">
        <v>108604145</v>
      </c>
      <c r="G96" s="160">
        <v>0</v>
      </c>
      <c r="H96" s="214">
        <v>43480</v>
      </c>
      <c r="I96" s="160" t="s">
        <v>384</v>
      </c>
      <c r="J96" s="160" t="s">
        <v>416</v>
      </c>
      <c r="K96" s="160">
        <f t="shared" si="1"/>
        <v>1</v>
      </c>
      <c r="L96" s="160" t="s">
        <v>101</v>
      </c>
      <c r="M96" s="211">
        <f>VLOOKUP(J96,'Depr Rates'!A:G,7,FALSE)</f>
        <v>2.4399999999999998E-2</v>
      </c>
    </row>
    <row r="97" spans="1:13" x14ac:dyDescent="0.25">
      <c r="A97" s="212" t="s">
        <v>103</v>
      </c>
      <c r="B97" s="213">
        <v>10100502</v>
      </c>
      <c r="C97" s="212">
        <v>108</v>
      </c>
      <c r="D97" s="214">
        <v>43497</v>
      </c>
      <c r="E97" s="160" t="s">
        <v>383</v>
      </c>
      <c r="F97" s="160">
        <v>108604145</v>
      </c>
      <c r="G97" s="160">
        <v>0</v>
      </c>
      <c r="H97" s="214">
        <v>43480</v>
      </c>
      <c r="I97" s="160" t="s">
        <v>384</v>
      </c>
      <c r="J97" s="160" t="s">
        <v>416</v>
      </c>
      <c r="K97" s="160">
        <f t="shared" si="1"/>
        <v>1</v>
      </c>
      <c r="L97" s="160" t="s">
        <v>101</v>
      </c>
      <c r="M97" s="211">
        <f>VLOOKUP(J97,'Depr Rates'!A:G,7,FALSE)</f>
        <v>2.4399999999999998E-2</v>
      </c>
    </row>
    <row r="98" spans="1:13" x14ac:dyDescent="0.25">
      <c r="A98" s="212" t="s">
        <v>103</v>
      </c>
      <c r="B98" s="213">
        <v>10100502</v>
      </c>
      <c r="C98" s="212">
        <v>108</v>
      </c>
      <c r="D98" s="214">
        <v>43497</v>
      </c>
      <c r="E98" s="160" t="s">
        <v>383</v>
      </c>
      <c r="F98" s="160">
        <v>108604145</v>
      </c>
      <c r="G98" s="160">
        <v>0</v>
      </c>
      <c r="H98" s="214">
        <v>43480</v>
      </c>
      <c r="I98" s="160" t="s">
        <v>384</v>
      </c>
      <c r="J98" s="160" t="s">
        <v>416</v>
      </c>
      <c r="K98" s="160">
        <f t="shared" si="1"/>
        <v>1</v>
      </c>
      <c r="L98" s="160" t="s">
        <v>101</v>
      </c>
      <c r="M98" s="211">
        <f>VLOOKUP(J98,'Depr Rates'!A:G,7,FALSE)</f>
        <v>2.4399999999999998E-2</v>
      </c>
    </row>
    <row r="99" spans="1:13" x14ac:dyDescent="0.25">
      <c r="A99" s="212" t="s">
        <v>103</v>
      </c>
      <c r="B99" s="213">
        <v>10100502</v>
      </c>
      <c r="C99" s="212">
        <v>108</v>
      </c>
      <c r="D99" s="214">
        <v>43497</v>
      </c>
      <c r="E99" s="160" t="s">
        <v>383</v>
      </c>
      <c r="F99" s="160">
        <v>108604145</v>
      </c>
      <c r="G99" s="160">
        <v>0</v>
      </c>
      <c r="H99" s="214">
        <v>43480</v>
      </c>
      <c r="I99" s="160" t="s">
        <v>384</v>
      </c>
      <c r="J99" s="160" t="s">
        <v>416</v>
      </c>
      <c r="K99" s="160">
        <f t="shared" si="1"/>
        <v>1</v>
      </c>
      <c r="L99" s="160" t="s">
        <v>101</v>
      </c>
      <c r="M99" s="211">
        <f>VLOOKUP(J99,'Depr Rates'!A:G,7,FALSE)</f>
        <v>2.4399999999999998E-2</v>
      </c>
    </row>
    <row r="100" spans="1:13" x14ac:dyDescent="0.25">
      <c r="A100" s="212" t="s">
        <v>103</v>
      </c>
      <c r="B100" s="213">
        <v>10100502</v>
      </c>
      <c r="C100" s="212">
        <v>108</v>
      </c>
      <c r="D100" s="214">
        <v>43497</v>
      </c>
      <c r="E100" s="160" t="s">
        <v>383</v>
      </c>
      <c r="F100" s="160">
        <v>108604145</v>
      </c>
      <c r="G100" s="160">
        <v>0</v>
      </c>
      <c r="H100" s="214">
        <v>43480</v>
      </c>
      <c r="I100" s="160" t="s">
        <v>384</v>
      </c>
      <c r="J100" s="160" t="s">
        <v>416</v>
      </c>
      <c r="K100" s="160">
        <f t="shared" si="1"/>
        <v>1</v>
      </c>
      <c r="L100" s="160" t="s">
        <v>101</v>
      </c>
      <c r="M100" s="211">
        <f>VLOOKUP(J100,'Depr Rates'!A:G,7,FALSE)</f>
        <v>2.4399999999999998E-2</v>
      </c>
    </row>
    <row r="101" spans="1:13" x14ac:dyDescent="0.25">
      <c r="A101" s="212" t="s">
        <v>103</v>
      </c>
      <c r="B101" s="213">
        <v>10100502</v>
      </c>
      <c r="C101" s="212">
        <v>108</v>
      </c>
      <c r="D101" s="214">
        <v>43466</v>
      </c>
      <c r="E101" s="160" t="s">
        <v>381</v>
      </c>
      <c r="F101" s="160">
        <v>108604186</v>
      </c>
      <c r="G101" s="160">
        <v>-255.33</v>
      </c>
      <c r="H101" s="214">
        <v>43480</v>
      </c>
      <c r="I101" s="160" t="s">
        <v>422</v>
      </c>
      <c r="J101" s="160" t="s">
        <v>386</v>
      </c>
      <c r="K101" s="160">
        <f t="shared" si="1"/>
        <v>1</v>
      </c>
      <c r="L101" s="160" t="s">
        <v>101</v>
      </c>
      <c r="M101" s="211">
        <f>VLOOKUP(J101,'Depr Rates'!A:G,7,FALSE)</f>
        <v>3.2000000000000001E-2</v>
      </c>
    </row>
    <row r="102" spans="1:13" x14ac:dyDescent="0.25">
      <c r="A102" s="212" t="s">
        <v>103</v>
      </c>
      <c r="B102" s="213">
        <v>10100502</v>
      </c>
      <c r="C102" s="212">
        <v>108</v>
      </c>
      <c r="D102" s="214">
        <v>43466</v>
      </c>
      <c r="E102" s="160" t="s">
        <v>381</v>
      </c>
      <c r="F102" s="160">
        <v>108604186</v>
      </c>
      <c r="G102" s="160">
        <v>-875.2</v>
      </c>
      <c r="H102" s="214">
        <v>43480</v>
      </c>
      <c r="I102" s="160" t="s">
        <v>422</v>
      </c>
      <c r="J102" s="160" t="s">
        <v>386</v>
      </c>
      <c r="K102" s="160">
        <f t="shared" si="1"/>
        <v>1</v>
      </c>
      <c r="L102" s="160" t="s">
        <v>101</v>
      </c>
      <c r="M102" s="211">
        <f>VLOOKUP(J102,'Depr Rates'!A:G,7,FALSE)</f>
        <v>3.2000000000000001E-2</v>
      </c>
    </row>
    <row r="103" spans="1:13" x14ac:dyDescent="0.25">
      <c r="A103" s="212" t="s">
        <v>103</v>
      </c>
      <c r="B103" s="213">
        <v>10100502</v>
      </c>
      <c r="C103" s="212">
        <v>108</v>
      </c>
      <c r="D103" s="214">
        <v>43466</v>
      </c>
      <c r="E103" s="160" t="s">
        <v>381</v>
      </c>
      <c r="F103" s="160">
        <v>108604186</v>
      </c>
      <c r="G103" s="160">
        <v>-143.32</v>
      </c>
      <c r="H103" s="214">
        <v>43480</v>
      </c>
      <c r="I103" s="160" t="s">
        <v>422</v>
      </c>
      <c r="J103" s="160" t="s">
        <v>386</v>
      </c>
      <c r="K103" s="160">
        <f t="shared" si="1"/>
        <v>1</v>
      </c>
      <c r="L103" s="160" t="s">
        <v>101</v>
      </c>
      <c r="M103" s="211">
        <f>VLOOKUP(J103,'Depr Rates'!A:G,7,FALSE)</f>
        <v>3.2000000000000001E-2</v>
      </c>
    </row>
    <row r="104" spans="1:13" x14ac:dyDescent="0.25">
      <c r="A104" s="212" t="s">
        <v>103</v>
      </c>
      <c r="B104" s="213">
        <v>10100502</v>
      </c>
      <c r="C104" s="212">
        <v>108</v>
      </c>
      <c r="D104" s="214">
        <v>43466</v>
      </c>
      <c r="E104" s="160" t="s">
        <v>381</v>
      </c>
      <c r="F104" s="160">
        <v>108604186</v>
      </c>
      <c r="G104" s="160">
        <v>-979.98</v>
      </c>
      <c r="H104" s="214">
        <v>43480</v>
      </c>
      <c r="I104" s="160" t="s">
        <v>422</v>
      </c>
      <c r="J104" s="160" t="s">
        <v>386</v>
      </c>
      <c r="K104" s="160">
        <f t="shared" si="1"/>
        <v>1</v>
      </c>
      <c r="L104" s="160" t="s">
        <v>101</v>
      </c>
      <c r="M104" s="211">
        <f>VLOOKUP(J104,'Depr Rates'!A:G,7,FALSE)</f>
        <v>3.2000000000000001E-2</v>
      </c>
    </row>
    <row r="105" spans="1:13" x14ac:dyDescent="0.25">
      <c r="A105" s="212" t="s">
        <v>103</v>
      </c>
      <c r="B105" s="213">
        <v>10100502</v>
      </c>
      <c r="C105" s="212">
        <v>108</v>
      </c>
      <c r="D105" s="214">
        <v>43466</v>
      </c>
      <c r="E105" s="160" t="s">
        <v>381</v>
      </c>
      <c r="F105" s="160">
        <v>108604186</v>
      </c>
      <c r="G105" s="160">
        <v>-875.2</v>
      </c>
      <c r="H105" s="214">
        <v>43480</v>
      </c>
      <c r="I105" s="160" t="s">
        <v>422</v>
      </c>
      <c r="J105" s="160" t="s">
        <v>386</v>
      </c>
      <c r="K105" s="160">
        <f t="shared" si="1"/>
        <v>1</v>
      </c>
      <c r="L105" s="160" t="s">
        <v>101</v>
      </c>
      <c r="M105" s="211">
        <f>VLOOKUP(J105,'Depr Rates'!A:G,7,FALSE)</f>
        <v>3.2000000000000001E-2</v>
      </c>
    </row>
    <row r="106" spans="1:13" x14ac:dyDescent="0.25">
      <c r="A106" s="212" t="s">
        <v>103</v>
      </c>
      <c r="B106" s="213">
        <v>10100502</v>
      </c>
      <c r="C106" s="212">
        <v>108</v>
      </c>
      <c r="D106" s="214">
        <v>43466</v>
      </c>
      <c r="E106" s="160" t="s">
        <v>381</v>
      </c>
      <c r="F106" s="160">
        <v>108604186</v>
      </c>
      <c r="G106" s="160">
        <v>-143.32</v>
      </c>
      <c r="H106" s="214">
        <v>43480</v>
      </c>
      <c r="I106" s="160" t="s">
        <v>422</v>
      </c>
      <c r="J106" s="160" t="s">
        <v>386</v>
      </c>
      <c r="K106" s="160">
        <f t="shared" si="1"/>
        <v>1</v>
      </c>
      <c r="L106" s="160" t="s">
        <v>101</v>
      </c>
      <c r="M106" s="211">
        <f>VLOOKUP(J106,'Depr Rates'!A:G,7,FALSE)</f>
        <v>3.2000000000000001E-2</v>
      </c>
    </row>
    <row r="107" spans="1:13" x14ac:dyDescent="0.25">
      <c r="A107" s="212" t="s">
        <v>103</v>
      </c>
      <c r="B107" s="213">
        <v>10100502</v>
      </c>
      <c r="C107" s="212">
        <v>108</v>
      </c>
      <c r="D107" s="214">
        <v>43466</v>
      </c>
      <c r="E107" s="160" t="s">
        <v>381</v>
      </c>
      <c r="F107" s="160">
        <v>108604186</v>
      </c>
      <c r="G107" s="160">
        <v>-114.68</v>
      </c>
      <c r="H107" s="214">
        <v>43480</v>
      </c>
      <c r="I107" s="160" t="s">
        <v>422</v>
      </c>
      <c r="J107" s="160" t="s">
        <v>386</v>
      </c>
      <c r="K107" s="160">
        <f t="shared" si="1"/>
        <v>1</v>
      </c>
      <c r="L107" s="160" t="s">
        <v>101</v>
      </c>
      <c r="M107" s="211">
        <f>VLOOKUP(J107,'Depr Rates'!A:G,7,FALSE)</f>
        <v>3.2000000000000001E-2</v>
      </c>
    </row>
    <row r="108" spans="1:13" x14ac:dyDescent="0.25">
      <c r="A108" s="212" t="s">
        <v>103</v>
      </c>
      <c r="B108" s="213">
        <v>10100502</v>
      </c>
      <c r="C108" s="212">
        <v>108</v>
      </c>
      <c r="D108" s="214">
        <v>43466</v>
      </c>
      <c r="E108" s="160" t="s">
        <v>381</v>
      </c>
      <c r="F108" s="160">
        <v>108604186</v>
      </c>
      <c r="G108" s="160">
        <v>-247.12</v>
      </c>
      <c r="H108" s="214">
        <v>43480</v>
      </c>
      <c r="I108" s="160" t="s">
        <v>422</v>
      </c>
      <c r="J108" s="160" t="s">
        <v>386</v>
      </c>
      <c r="K108" s="160">
        <f t="shared" si="1"/>
        <v>1</v>
      </c>
      <c r="L108" s="160" t="s">
        <v>101</v>
      </c>
      <c r="M108" s="211">
        <f>VLOOKUP(J108,'Depr Rates'!A:G,7,FALSE)</f>
        <v>3.2000000000000001E-2</v>
      </c>
    </row>
    <row r="109" spans="1:13" x14ac:dyDescent="0.25">
      <c r="A109" s="212" t="s">
        <v>103</v>
      </c>
      <c r="B109" s="213">
        <v>10100502</v>
      </c>
      <c r="C109" s="212">
        <v>108</v>
      </c>
      <c r="D109" s="214">
        <v>43466</v>
      </c>
      <c r="E109" s="160" t="s">
        <v>381</v>
      </c>
      <c r="F109" s="160">
        <v>108604186</v>
      </c>
      <c r="G109" s="160">
        <v>-229.36</v>
      </c>
      <c r="H109" s="214">
        <v>43480</v>
      </c>
      <c r="I109" s="160" t="s">
        <v>422</v>
      </c>
      <c r="J109" s="160" t="s">
        <v>386</v>
      </c>
      <c r="K109" s="160">
        <f t="shared" si="1"/>
        <v>1</v>
      </c>
      <c r="L109" s="160" t="s">
        <v>101</v>
      </c>
      <c r="M109" s="211">
        <f>VLOOKUP(J109,'Depr Rates'!A:G,7,FALSE)</f>
        <v>3.2000000000000001E-2</v>
      </c>
    </row>
    <row r="110" spans="1:13" x14ac:dyDescent="0.25">
      <c r="A110" s="212" t="s">
        <v>103</v>
      </c>
      <c r="B110" s="213">
        <v>10100502</v>
      </c>
      <c r="C110" s="212">
        <v>108</v>
      </c>
      <c r="D110" s="214">
        <v>43466</v>
      </c>
      <c r="E110" s="160" t="s">
        <v>381</v>
      </c>
      <c r="F110" s="160">
        <v>108604186</v>
      </c>
      <c r="G110" s="160">
        <v>-163.33000000000001</v>
      </c>
      <c r="H110" s="214">
        <v>43480</v>
      </c>
      <c r="I110" s="160" t="s">
        <v>422</v>
      </c>
      <c r="J110" s="160" t="s">
        <v>386</v>
      </c>
      <c r="K110" s="160">
        <f t="shared" si="1"/>
        <v>1</v>
      </c>
      <c r="L110" s="160" t="s">
        <v>101</v>
      </c>
      <c r="M110" s="211">
        <f>VLOOKUP(J110,'Depr Rates'!A:G,7,FALSE)</f>
        <v>3.2000000000000001E-2</v>
      </c>
    </row>
    <row r="111" spans="1:13" x14ac:dyDescent="0.25">
      <c r="A111" s="212" t="s">
        <v>103</v>
      </c>
      <c r="B111" s="213">
        <v>10100502</v>
      </c>
      <c r="C111" s="212">
        <v>108</v>
      </c>
      <c r="D111" s="214">
        <v>43466</v>
      </c>
      <c r="E111" s="160" t="s">
        <v>383</v>
      </c>
      <c r="F111" s="160">
        <v>108604186</v>
      </c>
      <c r="G111" s="160">
        <v>0</v>
      </c>
      <c r="H111" s="214">
        <v>43480</v>
      </c>
      <c r="I111" s="160" t="s">
        <v>422</v>
      </c>
      <c r="J111" s="160" t="s">
        <v>386</v>
      </c>
      <c r="K111" s="160">
        <f t="shared" si="1"/>
        <v>1</v>
      </c>
      <c r="L111" s="160" t="s">
        <v>101</v>
      </c>
      <c r="M111" s="211">
        <f>VLOOKUP(J111,'Depr Rates'!A:G,7,FALSE)</f>
        <v>3.2000000000000001E-2</v>
      </c>
    </row>
    <row r="112" spans="1:13" x14ac:dyDescent="0.25">
      <c r="A112" s="212" t="s">
        <v>103</v>
      </c>
      <c r="B112" s="213">
        <v>10100502</v>
      </c>
      <c r="C112" s="212">
        <v>108</v>
      </c>
      <c r="D112" s="214">
        <v>43466</v>
      </c>
      <c r="E112" s="160" t="s">
        <v>383</v>
      </c>
      <c r="F112" s="160">
        <v>108604186</v>
      </c>
      <c r="G112" s="160">
        <v>0</v>
      </c>
      <c r="H112" s="214">
        <v>43480</v>
      </c>
      <c r="I112" s="160" t="s">
        <v>422</v>
      </c>
      <c r="J112" s="160" t="s">
        <v>386</v>
      </c>
      <c r="K112" s="160">
        <f t="shared" si="1"/>
        <v>1</v>
      </c>
      <c r="L112" s="160" t="s">
        <v>101</v>
      </c>
      <c r="M112" s="211">
        <f>VLOOKUP(J112,'Depr Rates'!A:G,7,FALSE)</f>
        <v>3.2000000000000001E-2</v>
      </c>
    </row>
    <row r="113" spans="1:13" x14ac:dyDescent="0.25">
      <c r="A113" s="212" t="s">
        <v>103</v>
      </c>
      <c r="B113" s="213">
        <v>10100502</v>
      </c>
      <c r="C113" s="212">
        <v>108</v>
      </c>
      <c r="D113" s="214">
        <v>43466</v>
      </c>
      <c r="E113" s="160" t="s">
        <v>383</v>
      </c>
      <c r="F113" s="160">
        <v>108604186</v>
      </c>
      <c r="G113" s="160">
        <v>0</v>
      </c>
      <c r="H113" s="214">
        <v>43480</v>
      </c>
      <c r="I113" s="160" t="s">
        <v>422</v>
      </c>
      <c r="J113" s="160" t="s">
        <v>386</v>
      </c>
      <c r="K113" s="160">
        <f t="shared" si="1"/>
        <v>1</v>
      </c>
      <c r="L113" s="160" t="s">
        <v>101</v>
      </c>
      <c r="M113" s="211">
        <f>VLOOKUP(J113,'Depr Rates'!A:G,7,FALSE)</f>
        <v>3.2000000000000001E-2</v>
      </c>
    </row>
    <row r="114" spans="1:13" x14ac:dyDescent="0.25">
      <c r="A114" s="212" t="s">
        <v>103</v>
      </c>
      <c r="B114" s="213">
        <v>10100502</v>
      </c>
      <c r="C114" s="212">
        <v>108</v>
      </c>
      <c r="D114" s="214">
        <v>43466</v>
      </c>
      <c r="E114" s="160" t="s">
        <v>383</v>
      </c>
      <c r="F114" s="160">
        <v>108604186</v>
      </c>
      <c r="G114" s="160">
        <v>0</v>
      </c>
      <c r="H114" s="214">
        <v>43480</v>
      </c>
      <c r="I114" s="160" t="s">
        <v>422</v>
      </c>
      <c r="J114" s="160" t="s">
        <v>386</v>
      </c>
      <c r="K114" s="160">
        <f t="shared" si="1"/>
        <v>1</v>
      </c>
      <c r="L114" s="160" t="s">
        <v>101</v>
      </c>
      <c r="M114" s="211">
        <f>VLOOKUP(J114,'Depr Rates'!A:G,7,FALSE)</f>
        <v>3.2000000000000001E-2</v>
      </c>
    </row>
    <row r="115" spans="1:13" x14ac:dyDescent="0.25">
      <c r="A115" s="212" t="s">
        <v>103</v>
      </c>
      <c r="B115" s="213">
        <v>10100502</v>
      </c>
      <c r="C115" s="212">
        <v>108</v>
      </c>
      <c r="D115" s="214">
        <v>43466</v>
      </c>
      <c r="E115" s="160" t="s">
        <v>383</v>
      </c>
      <c r="F115" s="160">
        <v>108604186</v>
      </c>
      <c r="G115" s="160">
        <v>0</v>
      </c>
      <c r="H115" s="214">
        <v>43480</v>
      </c>
      <c r="I115" s="160" t="s">
        <v>422</v>
      </c>
      <c r="J115" s="160" t="s">
        <v>386</v>
      </c>
      <c r="K115" s="160">
        <f t="shared" si="1"/>
        <v>1</v>
      </c>
      <c r="L115" s="160" t="s">
        <v>101</v>
      </c>
      <c r="M115" s="211">
        <f>VLOOKUP(J115,'Depr Rates'!A:G,7,FALSE)</f>
        <v>3.2000000000000001E-2</v>
      </c>
    </row>
    <row r="116" spans="1:13" x14ac:dyDescent="0.25">
      <c r="A116" s="212" t="s">
        <v>103</v>
      </c>
      <c r="B116" s="213">
        <v>10100502</v>
      </c>
      <c r="C116" s="212">
        <v>108</v>
      </c>
      <c r="D116" s="214">
        <v>43466</v>
      </c>
      <c r="E116" s="160" t="s">
        <v>383</v>
      </c>
      <c r="F116" s="160">
        <v>108604186</v>
      </c>
      <c r="G116" s="160">
        <v>0</v>
      </c>
      <c r="H116" s="214">
        <v>43480</v>
      </c>
      <c r="I116" s="160" t="s">
        <v>422</v>
      </c>
      <c r="J116" s="160" t="s">
        <v>386</v>
      </c>
      <c r="K116" s="160">
        <f t="shared" si="1"/>
        <v>1</v>
      </c>
      <c r="L116" s="160" t="s">
        <v>101</v>
      </c>
      <c r="M116" s="211">
        <f>VLOOKUP(J116,'Depr Rates'!A:G,7,FALSE)</f>
        <v>3.2000000000000001E-2</v>
      </c>
    </row>
    <row r="117" spans="1:13" x14ac:dyDescent="0.25">
      <c r="A117" s="212" t="s">
        <v>103</v>
      </c>
      <c r="B117" s="213">
        <v>10100502</v>
      </c>
      <c r="C117" s="212">
        <v>108</v>
      </c>
      <c r="D117" s="214">
        <v>43466</v>
      </c>
      <c r="E117" s="160" t="s">
        <v>383</v>
      </c>
      <c r="F117" s="160">
        <v>108604186</v>
      </c>
      <c r="G117" s="160">
        <v>0</v>
      </c>
      <c r="H117" s="214">
        <v>43480</v>
      </c>
      <c r="I117" s="160" t="s">
        <v>422</v>
      </c>
      <c r="J117" s="160" t="s">
        <v>386</v>
      </c>
      <c r="K117" s="160">
        <f t="shared" si="1"/>
        <v>1</v>
      </c>
      <c r="L117" s="160" t="s">
        <v>101</v>
      </c>
      <c r="M117" s="211">
        <f>VLOOKUP(J117,'Depr Rates'!A:G,7,FALSE)</f>
        <v>3.2000000000000001E-2</v>
      </c>
    </row>
    <row r="118" spans="1:13" x14ac:dyDescent="0.25">
      <c r="A118" s="212" t="s">
        <v>103</v>
      </c>
      <c r="B118" s="213">
        <v>10100502</v>
      </c>
      <c r="C118" s="212">
        <v>108</v>
      </c>
      <c r="D118" s="214">
        <v>43466</v>
      </c>
      <c r="E118" s="160" t="s">
        <v>383</v>
      </c>
      <c r="F118" s="160">
        <v>108604186</v>
      </c>
      <c r="G118" s="160">
        <v>0</v>
      </c>
      <c r="H118" s="214">
        <v>43480</v>
      </c>
      <c r="I118" s="160" t="s">
        <v>422</v>
      </c>
      <c r="J118" s="160" t="s">
        <v>386</v>
      </c>
      <c r="K118" s="160">
        <f t="shared" si="1"/>
        <v>1</v>
      </c>
      <c r="L118" s="160" t="s">
        <v>101</v>
      </c>
      <c r="M118" s="211">
        <f>VLOOKUP(J118,'Depr Rates'!A:G,7,FALSE)</f>
        <v>3.2000000000000001E-2</v>
      </c>
    </row>
    <row r="119" spans="1:13" x14ac:dyDescent="0.25">
      <c r="A119" s="212" t="s">
        <v>103</v>
      </c>
      <c r="B119" s="213">
        <v>10100502</v>
      </c>
      <c r="C119" s="212">
        <v>108</v>
      </c>
      <c r="D119" s="214">
        <v>43466</v>
      </c>
      <c r="E119" s="160" t="s">
        <v>383</v>
      </c>
      <c r="F119" s="160">
        <v>108604186</v>
      </c>
      <c r="G119" s="160">
        <v>0</v>
      </c>
      <c r="H119" s="214">
        <v>43480</v>
      </c>
      <c r="I119" s="160" t="s">
        <v>422</v>
      </c>
      <c r="J119" s="160" t="s">
        <v>386</v>
      </c>
      <c r="K119" s="160">
        <f t="shared" si="1"/>
        <v>1</v>
      </c>
      <c r="L119" s="160" t="s">
        <v>101</v>
      </c>
      <c r="M119" s="211">
        <f>VLOOKUP(J119,'Depr Rates'!A:G,7,FALSE)</f>
        <v>3.2000000000000001E-2</v>
      </c>
    </row>
    <row r="120" spans="1:13" x14ac:dyDescent="0.25">
      <c r="A120" s="212" t="s">
        <v>103</v>
      </c>
      <c r="B120" s="213">
        <v>10100502</v>
      </c>
      <c r="C120" s="212">
        <v>108</v>
      </c>
      <c r="D120" s="214">
        <v>43466</v>
      </c>
      <c r="E120" s="160" t="s">
        <v>383</v>
      </c>
      <c r="F120" s="160">
        <v>108604186</v>
      </c>
      <c r="G120" s="160">
        <v>0</v>
      </c>
      <c r="H120" s="214">
        <v>43480</v>
      </c>
      <c r="I120" s="160" t="s">
        <v>422</v>
      </c>
      <c r="J120" s="160" t="s">
        <v>386</v>
      </c>
      <c r="K120" s="160">
        <f t="shared" si="1"/>
        <v>1</v>
      </c>
      <c r="L120" s="160" t="s">
        <v>101</v>
      </c>
      <c r="M120" s="211">
        <f>VLOOKUP(J120,'Depr Rates'!A:G,7,FALSE)</f>
        <v>3.2000000000000001E-2</v>
      </c>
    </row>
    <row r="121" spans="1:13" x14ac:dyDescent="0.25">
      <c r="A121" s="212" t="s">
        <v>103</v>
      </c>
      <c r="B121" s="213">
        <v>10100502</v>
      </c>
      <c r="C121" s="212">
        <v>108</v>
      </c>
      <c r="D121" s="214">
        <v>43466</v>
      </c>
      <c r="E121" s="160" t="s">
        <v>381</v>
      </c>
      <c r="F121" s="160">
        <v>108604186</v>
      </c>
      <c r="G121" s="215">
        <v>-2517.06</v>
      </c>
      <c r="H121" s="214">
        <v>43480</v>
      </c>
      <c r="I121" s="160" t="s">
        <v>422</v>
      </c>
      <c r="J121" s="160" t="s">
        <v>386</v>
      </c>
      <c r="K121" s="160">
        <f t="shared" si="1"/>
        <v>1</v>
      </c>
      <c r="L121" s="160" t="s">
        <v>101</v>
      </c>
      <c r="M121" s="211">
        <f>VLOOKUP(J121,'Depr Rates'!A:G,7,FALSE)</f>
        <v>3.2000000000000001E-2</v>
      </c>
    </row>
    <row r="122" spans="1:13" x14ac:dyDescent="0.25">
      <c r="A122" s="212" t="s">
        <v>103</v>
      </c>
      <c r="B122" s="213">
        <v>10100502</v>
      </c>
      <c r="C122" s="212">
        <v>108</v>
      </c>
      <c r="D122" s="214">
        <v>43466</v>
      </c>
      <c r="E122" s="160" t="s">
        <v>381</v>
      </c>
      <c r="F122" s="160">
        <v>108604186</v>
      </c>
      <c r="G122" s="215">
        <v>-2232.5</v>
      </c>
      <c r="H122" s="214">
        <v>43480</v>
      </c>
      <c r="I122" s="160" t="s">
        <v>422</v>
      </c>
      <c r="J122" s="160" t="s">
        <v>386</v>
      </c>
      <c r="K122" s="160">
        <f t="shared" si="1"/>
        <v>1</v>
      </c>
      <c r="L122" s="160" t="s">
        <v>101</v>
      </c>
      <c r="M122" s="211">
        <f>VLOOKUP(J122,'Depr Rates'!A:G,7,FALSE)</f>
        <v>3.2000000000000001E-2</v>
      </c>
    </row>
    <row r="123" spans="1:13" x14ac:dyDescent="0.25">
      <c r="A123" s="212" t="s">
        <v>103</v>
      </c>
      <c r="B123" s="213">
        <v>10100502</v>
      </c>
      <c r="C123" s="212">
        <v>108</v>
      </c>
      <c r="D123" s="214">
        <v>43466</v>
      </c>
      <c r="E123" s="160" t="s">
        <v>383</v>
      </c>
      <c r="F123" s="160">
        <v>108604186</v>
      </c>
      <c r="G123" s="160">
        <v>0</v>
      </c>
      <c r="H123" s="214">
        <v>43480</v>
      </c>
      <c r="I123" s="160" t="s">
        <v>422</v>
      </c>
      <c r="J123" s="160" t="s">
        <v>386</v>
      </c>
      <c r="K123" s="160">
        <f t="shared" si="1"/>
        <v>1</v>
      </c>
      <c r="L123" s="160" t="s">
        <v>101</v>
      </c>
      <c r="M123" s="211">
        <f>VLOOKUP(J123,'Depr Rates'!A:G,7,FALSE)</f>
        <v>3.2000000000000001E-2</v>
      </c>
    </row>
    <row r="124" spans="1:13" x14ac:dyDescent="0.25">
      <c r="A124" s="212" t="s">
        <v>103</v>
      </c>
      <c r="B124" s="213">
        <v>10100502</v>
      </c>
      <c r="C124" s="212">
        <v>108</v>
      </c>
      <c r="D124" s="214">
        <v>43466</v>
      </c>
      <c r="E124" s="160" t="s">
        <v>383</v>
      </c>
      <c r="F124" s="160">
        <v>108604186</v>
      </c>
      <c r="G124" s="160">
        <v>0</v>
      </c>
      <c r="H124" s="214">
        <v>43480</v>
      </c>
      <c r="I124" s="160" t="s">
        <v>422</v>
      </c>
      <c r="J124" s="160" t="s">
        <v>386</v>
      </c>
      <c r="K124" s="160">
        <f t="shared" si="1"/>
        <v>1</v>
      </c>
      <c r="L124" s="160" t="s">
        <v>101</v>
      </c>
      <c r="M124" s="211">
        <f>VLOOKUP(J124,'Depr Rates'!A:G,7,FALSE)</f>
        <v>3.2000000000000001E-2</v>
      </c>
    </row>
    <row r="125" spans="1:13" x14ac:dyDescent="0.25">
      <c r="A125" s="212" t="s">
        <v>103</v>
      </c>
      <c r="B125" s="213">
        <v>10100502</v>
      </c>
      <c r="C125" s="212">
        <v>108</v>
      </c>
      <c r="D125" s="214">
        <v>43466</v>
      </c>
      <c r="E125" s="160" t="s">
        <v>381</v>
      </c>
      <c r="F125" s="160">
        <v>108604186</v>
      </c>
      <c r="G125" s="215">
        <v>-2315.37</v>
      </c>
      <c r="H125" s="214">
        <v>43480</v>
      </c>
      <c r="I125" s="160" t="s">
        <v>422</v>
      </c>
      <c r="J125" s="160" t="s">
        <v>386</v>
      </c>
      <c r="K125" s="160">
        <f t="shared" si="1"/>
        <v>1</v>
      </c>
      <c r="L125" s="160" t="s">
        <v>101</v>
      </c>
      <c r="M125" s="211">
        <f>VLOOKUP(J125,'Depr Rates'!A:G,7,FALSE)</f>
        <v>3.2000000000000001E-2</v>
      </c>
    </row>
    <row r="126" spans="1:13" x14ac:dyDescent="0.25">
      <c r="A126" s="212" t="s">
        <v>103</v>
      </c>
      <c r="B126" s="213">
        <v>10100502</v>
      </c>
      <c r="C126" s="212">
        <v>108</v>
      </c>
      <c r="D126" s="214">
        <v>43466</v>
      </c>
      <c r="E126" s="160" t="s">
        <v>381</v>
      </c>
      <c r="F126" s="160">
        <v>108604186</v>
      </c>
      <c r="G126" s="215">
        <v>-2778.48</v>
      </c>
      <c r="H126" s="214">
        <v>43480</v>
      </c>
      <c r="I126" s="160" t="s">
        <v>422</v>
      </c>
      <c r="J126" s="160" t="s">
        <v>386</v>
      </c>
      <c r="K126" s="160">
        <f t="shared" si="1"/>
        <v>1</v>
      </c>
      <c r="L126" s="160" t="s">
        <v>101</v>
      </c>
      <c r="M126" s="211">
        <f>VLOOKUP(J126,'Depr Rates'!A:G,7,FALSE)</f>
        <v>3.2000000000000001E-2</v>
      </c>
    </row>
    <row r="127" spans="1:13" x14ac:dyDescent="0.25">
      <c r="A127" s="212" t="s">
        <v>103</v>
      </c>
      <c r="B127" s="213">
        <v>10100502</v>
      </c>
      <c r="C127" s="212">
        <v>108</v>
      </c>
      <c r="D127" s="214">
        <v>43466</v>
      </c>
      <c r="E127" s="160" t="s">
        <v>381</v>
      </c>
      <c r="F127" s="160">
        <v>108604186</v>
      </c>
      <c r="G127" s="160">
        <v>-209.07</v>
      </c>
      <c r="H127" s="214">
        <v>43480</v>
      </c>
      <c r="I127" s="160" t="s">
        <v>422</v>
      </c>
      <c r="J127" s="160" t="s">
        <v>386</v>
      </c>
      <c r="K127" s="160">
        <f t="shared" si="1"/>
        <v>1</v>
      </c>
      <c r="L127" s="160" t="s">
        <v>101</v>
      </c>
      <c r="M127" s="211">
        <f>VLOOKUP(J127,'Depr Rates'!A:G,7,FALSE)</f>
        <v>3.2000000000000001E-2</v>
      </c>
    </row>
    <row r="128" spans="1:13" x14ac:dyDescent="0.25">
      <c r="A128" s="212" t="s">
        <v>103</v>
      </c>
      <c r="B128" s="213">
        <v>10100502</v>
      </c>
      <c r="C128" s="212">
        <v>108</v>
      </c>
      <c r="D128" s="214">
        <v>43466</v>
      </c>
      <c r="E128" s="160" t="s">
        <v>381</v>
      </c>
      <c r="F128" s="160">
        <v>108604186</v>
      </c>
      <c r="G128" s="160">
        <v>-462.96</v>
      </c>
      <c r="H128" s="214">
        <v>43480</v>
      </c>
      <c r="I128" s="160" t="s">
        <v>422</v>
      </c>
      <c r="J128" s="160" t="s">
        <v>386</v>
      </c>
      <c r="K128" s="160">
        <f t="shared" si="1"/>
        <v>1</v>
      </c>
      <c r="L128" s="160" t="s">
        <v>101</v>
      </c>
      <c r="M128" s="211">
        <f>VLOOKUP(J128,'Depr Rates'!A:G,7,FALSE)</f>
        <v>3.2000000000000001E-2</v>
      </c>
    </row>
    <row r="129" spans="1:13" x14ac:dyDescent="0.25">
      <c r="A129" s="212" t="s">
        <v>103</v>
      </c>
      <c r="B129" s="213">
        <v>10100502</v>
      </c>
      <c r="C129" s="212">
        <v>108</v>
      </c>
      <c r="D129" s="214">
        <v>43466</v>
      </c>
      <c r="E129" s="160" t="s">
        <v>381</v>
      </c>
      <c r="F129" s="160">
        <v>108604186</v>
      </c>
      <c r="G129" s="160">
        <v>-462.96</v>
      </c>
      <c r="H129" s="214">
        <v>43480</v>
      </c>
      <c r="I129" s="160" t="s">
        <v>422</v>
      </c>
      <c r="J129" s="160" t="s">
        <v>386</v>
      </c>
      <c r="K129" s="160">
        <f t="shared" si="1"/>
        <v>1</v>
      </c>
      <c r="L129" s="160" t="s">
        <v>101</v>
      </c>
      <c r="M129" s="211">
        <f>VLOOKUP(J129,'Depr Rates'!A:G,7,FALSE)</f>
        <v>3.2000000000000001E-2</v>
      </c>
    </row>
    <row r="130" spans="1:13" x14ac:dyDescent="0.25">
      <c r="A130" s="212" t="s">
        <v>103</v>
      </c>
      <c r="B130" s="213">
        <v>10100502</v>
      </c>
      <c r="C130" s="212">
        <v>108</v>
      </c>
      <c r="D130" s="214">
        <v>43466</v>
      </c>
      <c r="E130" s="160" t="s">
        <v>381</v>
      </c>
      <c r="F130" s="160">
        <v>108604186</v>
      </c>
      <c r="G130" s="160">
        <v>-634.86</v>
      </c>
      <c r="H130" s="214">
        <v>43480</v>
      </c>
      <c r="I130" s="160" t="s">
        <v>422</v>
      </c>
      <c r="J130" s="160" t="s">
        <v>386</v>
      </c>
      <c r="K130" s="160">
        <f t="shared" ref="K130:K193" si="2">MONTH(H130)</f>
        <v>1</v>
      </c>
      <c r="L130" s="160" t="s">
        <v>101</v>
      </c>
      <c r="M130" s="211">
        <f>VLOOKUP(J130,'Depr Rates'!A:G,7,FALSE)</f>
        <v>3.2000000000000001E-2</v>
      </c>
    </row>
    <row r="131" spans="1:13" x14ac:dyDescent="0.25">
      <c r="A131" s="212" t="s">
        <v>103</v>
      </c>
      <c r="B131" s="213">
        <v>10100502</v>
      </c>
      <c r="C131" s="212">
        <v>108</v>
      </c>
      <c r="D131" s="214">
        <v>43466</v>
      </c>
      <c r="E131" s="160" t="s">
        <v>381</v>
      </c>
      <c r="F131" s="160">
        <v>108604186</v>
      </c>
      <c r="G131" s="160">
        <v>-367.93</v>
      </c>
      <c r="H131" s="214">
        <v>43480</v>
      </c>
      <c r="I131" s="160" t="s">
        <v>422</v>
      </c>
      <c r="J131" s="160" t="s">
        <v>386</v>
      </c>
      <c r="K131" s="160">
        <f t="shared" si="2"/>
        <v>1</v>
      </c>
      <c r="L131" s="160" t="s">
        <v>101</v>
      </c>
      <c r="M131" s="211">
        <f>VLOOKUP(J131,'Depr Rates'!A:G,7,FALSE)</f>
        <v>3.2000000000000001E-2</v>
      </c>
    </row>
    <row r="132" spans="1:13" x14ac:dyDescent="0.25">
      <c r="A132" s="212" t="s">
        <v>103</v>
      </c>
      <c r="B132" s="213">
        <v>10100502</v>
      </c>
      <c r="C132" s="212">
        <v>108</v>
      </c>
      <c r="D132" s="214">
        <v>43466</v>
      </c>
      <c r="E132" s="160" t="s">
        <v>381</v>
      </c>
      <c r="F132" s="160">
        <v>108604186</v>
      </c>
      <c r="G132" s="160">
        <v>-710.35</v>
      </c>
      <c r="H132" s="214">
        <v>43480</v>
      </c>
      <c r="I132" s="160" t="s">
        <v>422</v>
      </c>
      <c r="J132" s="160" t="s">
        <v>386</v>
      </c>
      <c r="K132" s="160">
        <f t="shared" si="2"/>
        <v>1</v>
      </c>
      <c r="L132" s="160" t="s">
        <v>101</v>
      </c>
      <c r="M132" s="211">
        <f>VLOOKUP(J132,'Depr Rates'!A:G,7,FALSE)</f>
        <v>3.2000000000000001E-2</v>
      </c>
    </row>
    <row r="133" spans="1:13" x14ac:dyDescent="0.25">
      <c r="A133" s="212" t="s">
        <v>103</v>
      </c>
      <c r="B133" s="213">
        <v>10100502</v>
      </c>
      <c r="C133" s="212">
        <v>108</v>
      </c>
      <c r="D133" s="214">
        <v>43466</v>
      </c>
      <c r="E133" s="160" t="s">
        <v>381</v>
      </c>
      <c r="F133" s="160">
        <v>108604186</v>
      </c>
      <c r="G133" s="160">
        <v>-316.25</v>
      </c>
      <c r="H133" s="214">
        <v>43480</v>
      </c>
      <c r="I133" s="160" t="s">
        <v>422</v>
      </c>
      <c r="J133" s="160" t="s">
        <v>386</v>
      </c>
      <c r="K133" s="160">
        <f t="shared" si="2"/>
        <v>1</v>
      </c>
      <c r="L133" s="160" t="s">
        <v>101</v>
      </c>
      <c r="M133" s="211">
        <f>VLOOKUP(J133,'Depr Rates'!A:G,7,FALSE)</f>
        <v>3.2000000000000001E-2</v>
      </c>
    </row>
    <row r="134" spans="1:13" x14ac:dyDescent="0.25">
      <c r="A134" s="212" t="s">
        <v>103</v>
      </c>
      <c r="B134" s="213">
        <v>10100502</v>
      </c>
      <c r="C134" s="212">
        <v>108</v>
      </c>
      <c r="D134" s="214">
        <v>43466</v>
      </c>
      <c r="E134" s="160" t="s">
        <v>381</v>
      </c>
      <c r="F134" s="160">
        <v>108604186</v>
      </c>
      <c r="G134" s="215">
        <v>-6393.15</v>
      </c>
      <c r="H134" s="214">
        <v>43480</v>
      </c>
      <c r="I134" s="160" t="s">
        <v>422</v>
      </c>
      <c r="J134" s="160" t="s">
        <v>386</v>
      </c>
      <c r="K134" s="160">
        <f t="shared" si="2"/>
        <v>1</v>
      </c>
      <c r="L134" s="160" t="s">
        <v>101</v>
      </c>
      <c r="M134" s="211">
        <f>VLOOKUP(J134,'Depr Rates'!A:G,7,FALSE)</f>
        <v>3.2000000000000001E-2</v>
      </c>
    </row>
    <row r="135" spans="1:13" x14ac:dyDescent="0.25">
      <c r="A135" s="212" t="s">
        <v>103</v>
      </c>
      <c r="B135" s="213">
        <v>10100502</v>
      </c>
      <c r="C135" s="212">
        <v>108</v>
      </c>
      <c r="D135" s="214">
        <v>43466</v>
      </c>
      <c r="E135" s="160" t="s">
        <v>381</v>
      </c>
      <c r="F135" s="160">
        <v>108604186</v>
      </c>
      <c r="G135" s="160">
        <v>-634.86</v>
      </c>
      <c r="H135" s="214">
        <v>43480</v>
      </c>
      <c r="I135" s="160" t="s">
        <v>422</v>
      </c>
      <c r="J135" s="160" t="s">
        <v>386</v>
      </c>
      <c r="K135" s="160">
        <f t="shared" si="2"/>
        <v>1</v>
      </c>
      <c r="L135" s="160" t="s">
        <v>101</v>
      </c>
      <c r="M135" s="211">
        <f>VLOOKUP(J135,'Depr Rates'!A:G,7,FALSE)</f>
        <v>3.2000000000000001E-2</v>
      </c>
    </row>
    <row r="136" spans="1:13" x14ac:dyDescent="0.25">
      <c r="A136" s="212" t="s">
        <v>103</v>
      </c>
      <c r="B136" s="213">
        <v>10100502</v>
      </c>
      <c r="C136" s="212">
        <v>108</v>
      </c>
      <c r="D136" s="214">
        <v>43466</v>
      </c>
      <c r="E136" s="160" t="s">
        <v>381</v>
      </c>
      <c r="F136" s="160">
        <v>108604186</v>
      </c>
      <c r="G136" s="160">
        <v>-251.74</v>
      </c>
      <c r="H136" s="214">
        <v>43480</v>
      </c>
      <c r="I136" s="160" t="s">
        <v>422</v>
      </c>
      <c r="J136" s="160" t="s">
        <v>386</v>
      </c>
      <c r="K136" s="160">
        <f t="shared" si="2"/>
        <v>1</v>
      </c>
      <c r="L136" s="160" t="s">
        <v>101</v>
      </c>
      <c r="M136" s="211">
        <f>VLOOKUP(J136,'Depr Rates'!A:G,7,FALSE)</f>
        <v>3.2000000000000001E-2</v>
      </c>
    </row>
    <row r="137" spans="1:13" x14ac:dyDescent="0.25">
      <c r="A137" s="212" t="s">
        <v>103</v>
      </c>
      <c r="B137" s="213">
        <v>10100502</v>
      </c>
      <c r="C137" s="212">
        <v>108</v>
      </c>
      <c r="D137" s="214">
        <v>43466</v>
      </c>
      <c r="E137" s="160" t="s">
        <v>381</v>
      </c>
      <c r="F137" s="160">
        <v>108604186</v>
      </c>
      <c r="G137" s="160">
        <v>-316.25</v>
      </c>
      <c r="H137" s="214">
        <v>43480</v>
      </c>
      <c r="I137" s="160" t="s">
        <v>422</v>
      </c>
      <c r="J137" s="160" t="s">
        <v>386</v>
      </c>
      <c r="K137" s="160">
        <f t="shared" si="2"/>
        <v>1</v>
      </c>
      <c r="L137" s="160" t="s">
        <v>101</v>
      </c>
      <c r="M137" s="211">
        <f>VLOOKUP(J137,'Depr Rates'!A:G,7,FALSE)</f>
        <v>3.2000000000000001E-2</v>
      </c>
    </row>
    <row r="138" spans="1:13" x14ac:dyDescent="0.25">
      <c r="A138" s="212" t="s">
        <v>103</v>
      </c>
      <c r="B138" s="213">
        <v>10100502</v>
      </c>
      <c r="C138" s="212">
        <v>108</v>
      </c>
      <c r="D138" s="214">
        <v>43466</v>
      </c>
      <c r="E138" s="160" t="s">
        <v>381</v>
      </c>
      <c r="F138" s="160">
        <v>108604186</v>
      </c>
      <c r="G138" s="160">
        <v>-953.74</v>
      </c>
      <c r="H138" s="214">
        <v>43480</v>
      </c>
      <c r="I138" s="160" t="s">
        <v>422</v>
      </c>
      <c r="J138" s="160" t="s">
        <v>386</v>
      </c>
      <c r="K138" s="160">
        <f t="shared" si="2"/>
        <v>1</v>
      </c>
      <c r="L138" s="160" t="s">
        <v>101</v>
      </c>
      <c r="M138" s="211">
        <f>VLOOKUP(J138,'Depr Rates'!A:G,7,FALSE)</f>
        <v>3.2000000000000001E-2</v>
      </c>
    </row>
    <row r="139" spans="1:13" x14ac:dyDescent="0.25">
      <c r="A139" s="212" t="s">
        <v>103</v>
      </c>
      <c r="B139" s="213">
        <v>10100502</v>
      </c>
      <c r="C139" s="212">
        <v>108</v>
      </c>
      <c r="D139" s="214">
        <v>43466</v>
      </c>
      <c r="E139" s="160" t="s">
        <v>383</v>
      </c>
      <c r="F139" s="160">
        <v>108604186</v>
      </c>
      <c r="G139" s="160">
        <v>0</v>
      </c>
      <c r="H139" s="214">
        <v>43480</v>
      </c>
      <c r="I139" s="160" t="s">
        <v>422</v>
      </c>
      <c r="J139" s="160" t="s">
        <v>386</v>
      </c>
      <c r="K139" s="160">
        <f t="shared" si="2"/>
        <v>1</v>
      </c>
      <c r="L139" s="160" t="s">
        <v>101</v>
      </c>
      <c r="M139" s="211">
        <f>VLOOKUP(J139,'Depr Rates'!A:G,7,FALSE)</f>
        <v>3.2000000000000001E-2</v>
      </c>
    </row>
    <row r="140" spans="1:13" x14ac:dyDescent="0.25">
      <c r="A140" s="212" t="s">
        <v>103</v>
      </c>
      <c r="B140" s="213">
        <v>10100502</v>
      </c>
      <c r="C140" s="212">
        <v>108</v>
      </c>
      <c r="D140" s="214">
        <v>43466</v>
      </c>
      <c r="E140" s="160" t="s">
        <v>383</v>
      </c>
      <c r="F140" s="160">
        <v>108604186</v>
      </c>
      <c r="G140" s="160">
        <v>0</v>
      </c>
      <c r="H140" s="214">
        <v>43480</v>
      </c>
      <c r="I140" s="160" t="s">
        <v>422</v>
      </c>
      <c r="J140" s="160" t="s">
        <v>386</v>
      </c>
      <c r="K140" s="160">
        <f t="shared" si="2"/>
        <v>1</v>
      </c>
      <c r="L140" s="160" t="s">
        <v>101</v>
      </c>
      <c r="M140" s="211">
        <f>VLOOKUP(J140,'Depr Rates'!A:G,7,FALSE)</f>
        <v>3.2000000000000001E-2</v>
      </c>
    </row>
    <row r="141" spans="1:13" x14ac:dyDescent="0.25">
      <c r="A141" s="212" t="s">
        <v>103</v>
      </c>
      <c r="B141" s="213">
        <v>10100502</v>
      </c>
      <c r="C141" s="212">
        <v>108</v>
      </c>
      <c r="D141" s="214">
        <v>43466</v>
      </c>
      <c r="E141" s="160" t="s">
        <v>383</v>
      </c>
      <c r="F141" s="160">
        <v>108604186</v>
      </c>
      <c r="G141" s="160">
        <v>0</v>
      </c>
      <c r="H141" s="214">
        <v>43480</v>
      </c>
      <c r="I141" s="160" t="s">
        <v>422</v>
      </c>
      <c r="J141" s="160" t="s">
        <v>386</v>
      </c>
      <c r="K141" s="160">
        <f t="shared" si="2"/>
        <v>1</v>
      </c>
      <c r="L141" s="160" t="s">
        <v>101</v>
      </c>
      <c r="M141" s="211">
        <f>VLOOKUP(J141,'Depr Rates'!A:G,7,FALSE)</f>
        <v>3.2000000000000001E-2</v>
      </c>
    </row>
    <row r="142" spans="1:13" x14ac:dyDescent="0.25">
      <c r="A142" s="212" t="s">
        <v>103</v>
      </c>
      <c r="B142" s="213">
        <v>10100502</v>
      </c>
      <c r="C142" s="212">
        <v>108</v>
      </c>
      <c r="D142" s="214">
        <v>43466</v>
      </c>
      <c r="E142" s="160" t="s">
        <v>383</v>
      </c>
      <c r="F142" s="160">
        <v>108604186</v>
      </c>
      <c r="G142" s="160">
        <v>0</v>
      </c>
      <c r="H142" s="214">
        <v>43480</v>
      </c>
      <c r="I142" s="160" t="s">
        <v>422</v>
      </c>
      <c r="J142" s="160" t="s">
        <v>386</v>
      </c>
      <c r="K142" s="160">
        <f t="shared" si="2"/>
        <v>1</v>
      </c>
      <c r="L142" s="160" t="s">
        <v>101</v>
      </c>
      <c r="M142" s="211">
        <f>VLOOKUP(J142,'Depr Rates'!A:G,7,FALSE)</f>
        <v>3.2000000000000001E-2</v>
      </c>
    </row>
    <row r="143" spans="1:13" x14ac:dyDescent="0.25">
      <c r="A143" s="212" t="s">
        <v>103</v>
      </c>
      <c r="B143" s="213">
        <v>10100502</v>
      </c>
      <c r="C143" s="212">
        <v>108</v>
      </c>
      <c r="D143" s="214">
        <v>43466</v>
      </c>
      <c r="E143" s="160" t="s">
        <v>383</v>
      </c>
      <c r="F143" s="160">
        <v>108604186</v>
      </c>
      <c r="G143" s="160">
        <v>0</v>
      </c>
      <c r="H143" s="214">
        <v>43480</v>
      </c>
      <c r="I143" s="160" t="s">
        <v>422</v>
      </c>
      <c r="J143" s="160" t="s">
        <v>386</v>
      </c>
      <c r="K143" s="160">
        <f t="shared" si="2"/>
        <v>1</v>
      </c>
      <c r="L143" s="160" t="s">
        <v>101</v>
      </c>
      <c r="M143" s="211">
        <f>VLOOKUP(J143,'Depr Rates'!A:G,7,FALSE)</f>
        <v>3.2000000000000001E-2</v>
      </c>
    </row>
    <row r="144" spans="1:13" x14ac:dyDescent="0.25">
      <c r="A144" s="212" t="s">
        <v>103</v>
      </c>
      <c r="B144" s="213">
        <v>10100502</v>
      </c>
      <c r="C144" s="212">
        <v>108</v>
      </c>
      <c r="D144" s="214">
        <v>43466</v>
      </c>
      <c r="E144" s="160" t="s">
        <v>383</v>
      </c>
      <c r="F144" s="160">
        <v>108604186</v>
      </c>
      <c r="G144" s="160">
        <v>0</v>
      </c>
      <c r="H144" s="214">
        <v>43480</v>
      </c>
      <c r="I144" s="160" t="s">
        <v>422</v>
      </c>
      <c r="J144" s="160" t="s">
        <v>386</v>
      </c>
      <c r="K144" s="160">
        <f t="shared" si="2"/>
        <v>1</v>
      </c>
      <c r="L144" s="160" t="s">
        <v>101</v>
      </c>
      <c r="M144" s="211">
        <f>VLOOKUP(J144,'Depr Rates'!A:G,7,FALSE)</f>
        <v>3.2000000000000001E-2</v>
      </c>
    </row>
    <row r="145" spans="1:13" x14ac:dyDescent="0.25">
      <c r="A145" s="212" t="s">
        <v>103</v>
      </c>
      <c r="B145" s="213">
        <v>10100502</v>
      </c>
      <c r="C145" s="212">
        <v>108</v>
      </c>
      <c r="D145" s="214">
        <v>43466</v>
      </c>
      <c r="E145" s="160" t="s">
        <v>383</v>
      </c>
      <c r="F145" s="160">
        <v>108604186</v>
      </c>
      <c r="G145" s="160">
        <v>0</v>
      </c>
      <c r="H145" s="214">
        <v>43480</v>
      </c>
      <c r="I145" s="160" t="s">
        <v>422</v>
      </c>
      <c r="J145" s="160" t="s">
        <v>386</v>
      </c>
      <c r="K145" s="160">
        <f t="shared" si="2"/>
        <v>1</v>
      </c>
      <c r="L145" s="160" t="s">
        <v>101</v>
      </c>
      <c r="M145" s="211">
        <f>VLOOKUP(J145,'Depr Rates'!A:G,7,FALSE)</f>
        <v>3.2000000000000001E-2</v>
      </c>
    </row>
    <row r="146" spans="1:13" x14ac:dyDescent="0.25">
      <c r="A146" s="212" t="s">
        <v>103</v>
      </c>
      <c r="B146" s="213">
        <v>10100502</v>
      </c>
      <c r="C146" s="212">
        <v>108</v>
      </c>
      <c r="D146" s="214">
        <v>43466</v>
      </c>
      <c r="E146" s="160" t="s">
        <v>383</v>
      </c>
      <c r="F146" s="160">
        <v>108604186</v>
      </c>
      <c r="G146" s="160">
        <v>0</v>
      </c>
      <c r="H146" s="214">
        <v>43480</v>
      </c>
      <c r="I146" s="160" t="s">
        <v>422</v>
      </c>
      <c r="J146" s="160" t="s">
        <v>386</v>
      </c>
      <c r="K146" s="160">
        <f t="shared" si="2"/>
        <v>1</v>
      </c>
      <c r="L146" s="160" t="s">
        <v>101</v>
      </c>
      <c r="M146" s="211">
        <f>VLOOKUP(J146,'Depr Rates'!A:G,7,FALSE)</f>
        <v>3.2000000000000001E-2</v>
      </c>
    </row>
    <row r="147" spans="1:13" x14ac:dyDescent="0.25">
      <c r="A147" s="212" t="s">
        <v>103</v>
      </c>
      <c r="B147" s="213">
        <v>10100502</v>
      </c>
      <c r="C147" s="212">
        <v>108</v>
      </c>
      <c r="D147" s="214">
        <v>43466</v>
      </c>
      <c r="E147" s="160" t="s">
        <v>383</v>
      </c>
      <c r="F147" s="160">
        <v>108604186</v>
      </c>
      <c r="G147" s="160">
        <v>0</v>
      </c>
      <c r="H147" s="214">
        <v>43480</v>
      </c>
      <c r="I147" s="160" t="s">
        <v>422</v>
      </c>
      <c r="J147" s="160" t="s">
        <v>386</v>
      </c>
      <c r="K147" s="160">
        <f t="shared" si="2"/>
        <v>1</v>
      </c>
      <c r="L147" s="160" t="s">
        <v>101</v>
      </c>
      <c r="M147" s="211">
        <f>VLOOKUP(J147,'Depr Rates'!A:G,7,FALSE)</f>
        <v>3.2000000000000001E-2</v>
      </c>
    </row>
    <row r="148" spans="1:13" x14ac:dyDescent="0.25">
      <c r="A148" s="212" t="s">
        <v>103</v>
      </c>
      <c r="B148" s="213">
        <v>10100502</v>
      </c>
      <c r="C148" s="212">
        <v>108</v>
      </c>
      <c r="D148" s="214">
        <v>43466</v>
      </c>
      <c r="E148" s="160" t="s">
        <v>383</v>
      </c>
      <c r="F148" s="160">
        <v>108604186</v>
      </c>
      <c r="G148" s="160">
        <v>0</v>
      </c>
      <c r="H148" s="214">
        <v>43480</v>
      </c>
      <c r="I148" s="160" t="s">
        <v>422</v>
      </c>
      <c r="J148" s="160" t="s">
        <v>386</v>
      </c>
      <c r="K148" s="160">
        <f t="shared" si="2"/>
        <v>1</v>
      </c>
      <c r="L148" s="160" t="s">
        <v>101</v>
      </c>
      <c r="M148" s="211">
        <f>VLOOKUP(J148,'Depr Rates'!A:G,7,FALSE)</f>
        <v>3.2000000000000001E-2</v>
      </c>
    </row>
    <row r="149" spans="1:13" x14ac:dyDescent="0.25">
      <c r="A149" s="212" t="s">
        <v>103</v>
      </c>
      <c r="B149" s="213">
        <v>10100502</v>
      </c>
      <c r="C149" s="212">
        <v>108</v>
      </c>
      <c r="D149" s="214">
        <v>43466</v>
      </c>
      <c r="E149" s="160" t="s">
        <v>383</v>
      </c>
      <c r="F149" s="160">
        <v>108604186</v>
      </c>
      <c r="G149" s="160">
        <v>0</v>
      </c>
      <c r="H149" s="214">
        <v>43480</v>
      </c>
      <c r="I149" s="160" t="s">
        <v>422</v>
      </c>
      <c r="J149" s="160" t="s">
        <v>386</v>
      </c>
      <c r="K149" s="160">
        <f t="shared" si="2"/>
        <v>1</v>
      </c>
      <c r="L149" s="160" t="s">
        <v>101</v>
      </c>
      <c r="M149" s="211">
        <f>VLOOKUP(J149,'Depr Rates'!A:G,7,FALSE)</f>
        <v>3.2000000000000001E-2</v>
      </c>
    </row>
    <row r="150" spans="1:13" x14ac:dyDescent="0.25">
      <c r="A150" s="212" t="s">
        <v>103</v>
      </c>
      <c r="B150" s="213">
        <v>10100502</v>
      </c>
      <c r="C150" s="212">
        <v>108</v>
      </c>
      <c r="D150" s="214">
        <v>43466</v>
      </c>
      <c r="E150" s="160" t="s">
        <v>383</v>
      </c>
      <c r="F150" s="160">
        <v>108604186</v>
      </c>
      <c r="G150" s="160">
        <v>0</v>
      </c>
      <c r="H150" s="214">
        <v>43480</v>
      </c>
      <c r="I150" s="160" t="s">
        <v>422</v>
      </c>
      <c r="J150" s="160" t="s">
        <v>386</v>
      </c>
      <c r="K150" s="160">
        <f t="shared" si="2"/>
        <v>1</v>
      </c>
      <c r="L150" s="160" t="s">
        <v>101</v>
      </c>
      <c r="M150" s="211">
        <f>VLOOKUP(J150,'Depr Rates'!A:G,7,FALSE)</f>
        <v>3.2000000000000001E-2</v>
      </c>
    </row>
    <row r="151" spans="1:13" x14ac:dyDescent="0.25">
      <c r="A151" s="212" t="s">
        <v>103</v>
      </c>
      <c r="B151" s="213">
        <v>10100502</v>
      </c>
      <c r="C151" s="212">
        <v>108</v>
      </c>
      <c r="D151" s="214">
        <v>43466</v>
      </c>
      <c r="E151" s="160" t="s">
        <v>383</v>
      </c>
      <c r="F151" s="160">
        <v>108604186</v>
      </c>
      <c r="G151" s="160">
        <v>0</v>
      </c>
      <c r="H151" s="214">
        <v>43480</v>
      </c>
      <c r="I151" s="160" t="s">
        <v>422</v>
      </c>
      <c r="J151" s="160" t="s">
        <v>386</v>
      </c>
      <c r="K151" s="160">
        <f t="shared" si="2"/>
        <v>1</v>
      </c>
      <c r="L151" s="160" t="s">
        <v>101</v>
      </c>
      <c r="M151" s="211">
        <f>VLOOKUP(J151,'Depr Rates'!A:G,7,FALSE)</f>
        <v>3.2000000000000001E-2</v>
      </c>
    </row>
    <row r="152" spans="1:13" x14ac:dyDescent="0.25">
      <c r="A152" s="212" t="s">
        <v>103</v>
      </c>
      <c r="B152" s="213">
        <v>10100502</v>
      </c>
      <c r="C152" s="212">
        <v>108</v>
      </c>
      <c r="D152" s="214">
        <v>43466</v>
      </c>
      <c r="E152" s="160" t="s">
        <v>383</v>
      </c>
      <c r="F152" s="160">
        <v>108604186</v>
      </c>
      <c r="G152" s="160">
        <v>0</v>
      </c>
      <c r="H152" s="214">
        <v>43480</v>
      </c>
      <c r="I152" s="160" t="s">
        <v>422</v>
      </c>
      <c r="J152" s="160" t="s">
        <v>386</v>
      </c>
      <c r="K152" s="160">
        <f t="shared" si="2"/>
        <v>1</v>
      </c>
      <c r="L152" s="160" t="s">
        <v>101</v>
      </c>
      <c r="M152" s="211">
        <f>VLOOKUP(J152,'Depr Rates'!A:G,7,FALSE)</f>
        <v>3.2000000000000001E-2</v>
      </c>
    </row>
    <row r="153" spans="1:13" x14ac:dyDescent="0.25">
      <c r="A153" s="212" t="s">
        <v>103</v>
      </c>
      <c r="B153" s="213">
        <v>10100502</v>
      </c>
      <c r="C153" s="212">
        <v>108</v>
      </c>
      <c r="D153" s="214">
        <v>43466</v>
      </c>
      <c r="E153" s="160" t="s">
        <v>381</v>
      </c>
      <c r="F153" s="160">
        <v>108604186</v>
      </c>
      <c r="G153" s="215">
        <v>-1076.1199999999999</v>
      </c>
      <c r="H153" s="214">
        <v>43480</v>
      </c>
      <c r="I153" s="160" t="s">
        <v>422</v>
      </c>
      <c r="J153" s="160" t="s">
        <v>386</v>
      </c>
      <c r="K153" s="160">
        <f t="shared" si="2"/>
        <v>1</v>
      </c>
      <c r="L153" s="160" t="s">
        <v>101</v>
      </c>
      <c r="M153" s="211">
        <f>VLOOKUP(J153,'Depr Rates'!A:G,7,FALSE)</f>
        <v>3.2000000000000001E-2</v>
      </c>
    </row>
    <row r="154" spans="1:13" x14ac:dyDescent="0.25">
      <c r="A154" s="212" t="s">
        <v>103</v>
      </c>
      <c r="B154" s="213">
        <v>10100502</v>
      </c>
      <c r="C154" s="212">
        <v>108</v>
      </c>
      <c r="D154" s="214">
        <v>43466</v>
      </c>
      <c r="E154" s="160" t="s">
        <v>381</v>
      </c>
      <c r="F154" s="160">
        <v>108604186</v>
      </c>
      <c r="G154" s="160">
        <v>-578.27</v>
      </c>
      <c r="H154" s="214">
        <v>43480</v>
      </c>
      <c r="I154" s="160" t="s">
        <v>422</v>
      </c>
      <c r="J154" s="160" t="s">
        <v>386</v>
      </c>
      <c r="K154" s="160">
        <f t="shared" si="2"/>
        <v>1</v>
      </c>
      <c r="L154" s="160" t="s">
        <v>101</v>
      </c>
      <c r="M154" s="211">
        <f>VLOOKUP(J154,'Depr Rates'!A:G,7,FALSE)</f>
        <v>3.2000000000000001E-2</v>
      </c>
    </row>
    <row r="155" spans="1:13" x14ac:dyDescent="0.25">
      <c r="A155" s="212" t="s">
        <v>103</v>
      </c>
      <c r="B155" s="213">
        <v>10100502</v>
      </c>
      <c r="C155" s="212">
        <v>108</v>
      </c>
      <c r="D155" s="214">
        <v>43466</v>
      </c>
      <c r="E155" s="160" t="s">
        <v>383</v>
      </c>
      <c r="F155" s="160">
        <v>108604186</v>
      </c>
      <c r="G155" s="160">
        <v>0</v>
      </c>
      <c r="H155" s="214">
        <v>43480</v>
      </c>
      <c r="I155" s="160" t="s">
        <v>422</v>
      </c>
      <c r="J155" s="160" t="s">
        <v>386</v>
      </c>
      <c r="K155" s="160">
        <f t="shared" si="2"/>
        <v>1</v>
      </c>
      <c r="L155" s="160" t="s">
        <v>101</v>
      </c>
      <c r="M155" s="211">
        <f>VLOOKUP(J155,'Depr Rates'!A:G,7,FALSE)</f>
        <v>3.2000000000000001E-2</v>
      </c>
    </row>
    <row r="156" spans="1:13" x14ac:dyDescent="0.25">
      <c r="A156" s="212" t="s">
        <v>103</v>
      </c>
      <c r="B156" s="213">
        <v>10100502</v>
      </c>
      <c r="C156" s="212">
        <v>108</v>
      </c>
      <c r="D156" s="214">
        <v>43466</v>
      </c>
      <c r="E156" s="160" t="s">
        <v>383</v>
      </c>
      <c r="F156" s="160">
        <v>108604186</v>
      </c>
      <c r="G156" s="160">
        <v>0</v>
      </c>
      <c r="H156" s="214">
        <v>43480</v>
      </c>
      <c r="I156" s="160" t="s">
        <v>422</v>
      </c>
      <c r="J156" s="160" t="s">
        <v>386</v>
      </c>
      <c r="K156" s="160">
        <f t="shared" si="2"/>
        <v>1</v>
      </c>
      <c r="L156" s="160" t="s">
        <v>101</v>
      </c>
      <c r="M156" s="211">
        <f>VLOOKUP(J156,'Depr Rates'!A:G,7,FALSE)</f>
        <v>3.2000000000000001E-2</v>
      </c>
    </row>
    <row r="157" spans="1:13" x14ac:dyDescent="0.25">
      <c r="A157" s="212" t="s">
        <v>103</v>
      </c>
      <c r="B157" s="213">
        <v>10100502</v>
      </c>
      <c r="C157" s="212">
        <v>108</v>
      </c>
      <c r="D157" s="214">
        <v>43466</v>
      </c>
      <c r="E157" s="160" t="s">
        <v>381</v>
      </c>
      <c r="F157" s="160">
        <v>108604186</v>
      </c>
      <c r="G157" s="160">
        <v>-62.85</v>
      </c>
      <c r="H157" s="214">
        <v>43480</v>
      </c>
      <c r="I157" s="160" t="s">
        <v>422</v>
      </c>
      <c r="J157" s="160" t="s">
        <v>385</v>
      </c>
      <c r="K157" s="160">
        <f t="shared" si="2"/>
        <v>1</v>
      </c>
      <c r="L157" s="160" t="s">
        <v>101</v>
      </c>
      <c r="M157" s="211">
        <f>VLOOKUP(J157,'Depr Rates'!A:G,7,FALSE)</f>
        <v>3.9399999999999998E-2</v>
      </c>
    </row>
    <row r="158" spans="1:13" x14ac:dyDescent="0.25">
      <c r="A158" s="212" t="s">
        <v>103</v>
      </c>
      <c r="B158" s="213">
        <v>10100502</v>
      </c>
      <c r="C158" s="212">
        <v>108</v>
      </c>
      <c r="D158" s="214">
        <v>43466</v>
      </c>
      <c r="E158" s="160" t="s">
        <v>381</v>
      </c>
      <c r="F158" s="160">
        <v>108604186</v>
      </c>
      <c r="G158" s="160">
        <v>-76.040000000000006</v>
      </c>
      <c r="H158" s="214">
        <v>43480</v>
      </c>
      <c r="I158" s="160" t="s">
        <v>422</v>
      </c>
      <c r="J158" s="160" t="s">
        <v>385</v>
      </c>
      <c r="K158" s="160">
        <f t="shared" si="2"/>
        <v>1</v>
      </c>
      <c r="L158" s="160" t="s">
        <v>101</v>
      </c>
      <c r="M158" s="211">
        <f>VLOOKUP(J158,'Depr Rates'!A:G,7,FALSE)</f>
        <v>3.9399999999999998E-2</v>
      </c>
    </row>
    <row r="159" spans="1:13" x14ac:dyDescent="0.25">
      <c r="A159" s="212" t="s">
        <v>103</v>
      </c>
      <c r="B159" s="213">
        <v>10100502</v>
      </c>
      <c r="C159" s="212">
        <v>108</v>
      </c>
      <c r="D159" s="214">
        <v>43466</v>
      </c>
      <c r="E159" s="160" t="s">
        <v>383</v>
      </c>
      <c r="F159" s="160">
        <v>108604186</v>
      </c>
      <c r="G159" s="160">
        <v>0</v>
      </c>
      <c r="H159" s="214">
        <v>43480</v>
      </c>
      <c r="I159" s="160" t="s">
        <v>422</v>
      </c>
      <c r="J159" s="160" t="s">
        <v>385</v>
      </c>
      <c r="K159" s="160">
        <f t="shared" si="2"/>
        <v>1</v>
      </c>
      <c r="L159" s="160" t="s">
        <v>101</v>
      </c>
      <c r="M159" s="211">
        <f>VLOOKUP(J159,'Depr Rates'!A:G,7,FALSE)</f>
        <v>3.9399999999999998E-2</v>
      </c>
    </row>
    <row r="160" spans="1:13" x14ac:dyDescent="0.25">
      <c r="A160" s="212" t="s">
        <v>103</v>
      </c>
      <c r="B160" s="213">
        <v>10100502</v>
      </c>
      <c r="C160" s="212">
        <v>108</v>
      </c>
      <c r="D160" s="214">
        <v>43466</v>
      </c>
      <c r="E160" s="160" t="s">
        <v>383</v>
      </c>
      <c r="F160" s="160">
        <v>108604186</v>
      </c>
      <c r="G160" s="160">
        <v>0</v>
      </c>
      <c r="H160" s="214">
        <v>43480</v>
      </c>
      <c r="I160" s="160" t="s">
        <v>422</v>
      </c>
      <c r="J160" s="160" t="s">
        <v>385</v>
      </c>
      <c r="K160" s="160">
        <f t="shared" si="2"/>
        <v>1</v>
      </c>
      <c r="L160" s="160" t="s">
        <v>101</v>
      </c>
      <c r="M160" s="211">
        <f>VLOOKUP(J160,'Depr Rates'!A:G,7,FALSE)</f>
        <v>3.9399999999999998E-2</v>
      </c>
    </row>
    <row r="161" spans="1:13" x14ac:dyDescent="0.25">
      <c r="A161" s="212" t="s">
        <v>103</v>
      </c>
      <c r="B161" s="213">
        <v>10100502</v>
      </c>
      <c r="C161" s="212">
        <v>108</v>
      </c>
      <c r="D161" s="214">
        <v>43466</v>
      </c>
      <c r="E161" s="160" t="s">
        <v>381</v>
      </c>
      <c r="F161" s="160">
        <v>108604186</v>
      </c>
      <c r="G161" s="160">
        <v>-158.82</v>
      </c>
      <c r="H161" s="214">
        <v>43480</v>
      </c>
      <c r="I161" s="160" t="s">
        <v>422</v>
      </c>
      <c r="J161" s="160" t="s">
        <v>385</v>
      </c>
      <c r="K161" s="160">
        <f t="shared" si="2"/>
        <v>1</v>
      </c>
      <c r="L161" s="160" t="s">
        <v>101</v>
      </c>
      <c r="M161" s="211">
        <f>VLOOKUP(J161,'Depr Rates'!A:G,7,FALSE)</f>
        <v>3.9399999999999998E-2</v>
      </c>
    </row>
    <row r="162" spans="1:13" x14ac:dyDescent="0.25">
      <c r="A162" s="212" t="s">
        <v>103</v>
      </c>
      <c r="B162" s="213">
        <v>10100502</v>
      </c>
      <c r="C162" s="212">
        <v>108</v>
      </c>
      <c r="D162" s="214">
        <v>43466</v>
      </c>
      <c r="E162" s="160" t="s">
        <v>381</v>
      </c>
      <c r="F162" s="160">
        <v>108604186</v>
      </c>
      <c r="G162" s="160">
        <v>-194.1</v>
      </c>
      <c r="H162" s="214">
        <v>43480</v>
      </c>
      <c r="I162" s="160" t="s">
        <v>422</v>
      </c>
      <c r="J162" s="160" t="s">
        <v>385</v>
      </c>
      <c r="K162" s="160">
        <f t="shared" si="2"/>
        <v>1</v>
      </c>
      <c r="L162" s="160" t="s">
        <v>101</v>
      </c>
      <c r="M162" s="211">
        <f>VLOOKUP(J162,'Depr Rates'!A:G,7,FALSE)</f>
        <v>3.9399999999999998E-2</v>
      </c>
    </row>
    <row r="163" spans="1:13" x14ac:dyDescent="0.25">
      <c r="A163" s="212" t="s">
        <v>103</v>
      </c>
      <c r="B163" s="213">
        <v>10100502</v>
      </c>
      <c r="C163" s="212">
        <v>108</v>
      </c>
      <c r="D163" s="214">
        <v>43466</v>
      </c>
      <c r="E163" s="160" t="s">
        <v>383</v>
      </c>
      <c r="F163" s="160">
        <v>108604186</v>
      </c>
      <c r="G163" s="160">
        <v>0</v>
      </c>
      <c r="H163" s="214">
        <v>43480</v>
      </c>
      <c r="I163" s="160" t="s">
        <v>422</v>
      </c>
      <c r="J163" s="160" t="s">
        <v>385</v>
      </c>
      <c r="K163" s="160">
        <f t="shared" si="2"/>
        <v>1</v>
      </c>
      <c r="L163" s="160" t="s">
        <v>101</v>
      </c>
      <c r="M163" s="211">
        <f>VLOOKUP(J163,'Depr Rates'!A:G,7,FALSE)</f>
        <v>3.9399999999999998E-2</v>
      </c>
    </row>
    <row r="164" spans="1:13" x14ac:dyDescent="0.25">
      <c r="A164" s="212" t="s">
        <v>103</v>
      </c>
      <c r="B164" s="213">
        <v>10100502</v>
      </c>
      <c r="C164" s="212">
        <v>108</v>
      </c>
      <c r="D164" s="214">
        <v>43466</v>
      </c>
      <c r="E164" s="160" t="s">
        <v>383</v>
      </c>
      <c r="F164" s="160">
        <v>108604186</v>
      </c>
      <c r="G164" s="160">
        <v>0</v>
      </c>
      <c r="H164" s="214">
        <v>43480</v>
      </c>
      <c r="I164" s="160" t="s">
        <v>422</v>
      </c>
      <c r="J164" s="160" t="s">
        <v>385</v>
      </c>
      <c r="K164" s="160">
        <f t="shared" si="2"/>
        <v>1</v>
      </c>
      <c r="L164" s="160" t="s">
        <v>101</v>
      </c>
      <c r="M164" s="211">
        <f>VLOOKUP(J164,'Depr Rates'!A:G,7,FALSE)</f>
        <v>3.9399999999999998E-2</v>
      </c>
    </row>
    <row r="165" spans="1:13" x14ac:dyDescent="0.25">
      <c r="A165" s="212" t="s">
        <v>103</v>
      </c>
      <c r="B165" s="213">
        <v>10100502</v>
      </c>
      <c r="C165" s="212">
        <v>108</v>
      </c>
      <c r="D165" s="214">
        <v>43466</v>
      </c>
      <c r="E165" s="160" t="s">
        <v>381</v>
      </c>
      <c r="F165" s="160">
        <v>108604186</v>
      </c>
      <c r="G165" s="160">
        <v>-29.88</v>
      </c>
      <c r="H165" s="214">
        <v>43480</v>
      </c>
      <c r="I165" s="160" t="s">
        <v>422</v>
      </c>
      <c r="J165" s="160" t="s">
        <v>386</v>
      </c>
      <c r="K165" s="160">
        <f t="shared" si="2"/>
        <v>1</v>
      </c>
      <c r="L165" s="160" t="s">
        <v>101</v>
      </c>
      <c r="M165" s="211">
        <f>VLOOKUP(J165,'Depr Rates'!A:G,7,FALSE)</f>
        <v>3.2000000000000001E-2</v>
      </c>
    </row>
    <row r="166" spans="1:13" x14ac:dyDescent="0.25">
      <c r="A166" s="212" t="s">
        <v>103</v>
      </c>
      <c r="B166" s="213">
        <v>10100502</v>
      </c>
      <c r="C166" s="212">
        <v>108</v>
      </c>
      <c r="D166" s="214">
        <v>43466</v>
      </c>
      <c r="E166" s="160" t="s">
        <v>381</v>
      </c>
      <c r="F166" s="160">
        <v>108604186</v>
      </c>
      <c r="G166" s="160">
        <v>-56.94</v>
      </c>
      <c r="H166" s="214">
        <v>43480</v>
      </c>
      <c r="I166" s="160" t="s">
        <v>422</v>
      </c>
      <c r="J166" s="160" t="s">
        <v>386</v>
      </c>
      <c r="K166" s="160">
        <f t="shared" si="2"/>
        <v>1</v>
      </c>
      <c r="L166" s="160" t="s">
        <v>101</v>
      </c>
      <c r="M166" s="211">
        <f>VLOOKUP(J166,'Depr Rates'!A:G,7,FALSE)</f>
        <v>3.2000000000000001E-2</v>
      </c>
    </row>
    <row r="167" spans="1:13" x14ac:dyDescent="0.25">
      <c r="A167" s="212" t="s">
        <v>103</v>
      </c>
      <c r="B167" s="213">
        <v>10100502</v>
      </c>
      <c r="C167" s="212">
        <v>108</v>
      </c>
      <c r="D167" s="214">
        <v>43466</v>
      </c>
      <c r="E167" s="160" t="s">
        <v>383</v>
      </c>
      <c r="F167" s="160">
        <v>108604186</v>
      </c>
      <c r="G167" s="160">
        <v>0</v>
      </c>
      <c r="H167" s="214">
        <v>43480</v>
      </c>
      <c r="I167" s="160" t="s">
        <v>422</v>
      </c>
      <c r="J167" s="160" t="s">
        <v>386</v>
      </c>
      <c r="K167" s="160">
        <f t="shared" si="2"/>
        <v>1</v>
      </c>
      <c r="L167" s="160" t="s">
        <v>101</v>
      </c>
      <c r="M167" s="211">
        <f>VLOOKUP(J167,'Depr Rates'!A:G,7,FALSE)</f>
        <v>3.2000000000000001E-2</v>
      </c>
    </row>
    <row r="168" spans="1:13" x14ac:dyDescent="0.25">
      <c r="A168" s="212" t="s">
        <v>103</v>
      </c>
      <c r="B168" s="213">
        <v>10100502</v>
      </c>
      <c r="C168" s="212">
        <v>108</v>
      </c>
      <c r="D168" s="214">
        <v>43466</v>
      </c>
      <c r="E168" s="160" t="s">
        <v>383</v>
      </c>
      <c r="F168" s="160">
        <v>108604186</v>
      </c>
      <c r="G168" s="160">
        <v>0</v>
      </c>
      <c r="H168" s="214">
        <v>43480</v>
      </c>
      <c r="I168" s="160" t="s">
        <v>422</v>
      </c>
      <c r="J168" s="160" t="s">
        <v>386</v>
      </c>
      <c r="K168" s="160">
        <f t="shared" si="2"/>
        <v>1</v>
      </c>
      <c r="L168" s="160" t="s">
        <v>101</v>
      </c>
      <c r="M168" s="211">
        <f>VLOOKUP(J168,'Depr Rates'!A:G,7,FALSE)</f>
        <v>3.2000000000000001E-2</v>
      </c>
    </row>
    <row r="169" spans="1:13" x14ac:dyDescent="0.25">
      <c r="A169" s="212" t="s">
        <v>103</v>
      </c>
      <c r="B169" s="213">
        <v>10100502</v>
      </c>
      <c r="C169" s="212">
        <v>108</v>
      </c>
      <c r="D169" s="214">
        <v>43466</v>
      </c>
      <c r="E169" s="160" t="s">
        <v>381</v>
      </c>
      <c r="F169" s="160">
        <v>108604186</v>
      </c>
      <c r="G169" s="160">
        <v>-66.239999999999995</v>
      </c>
      <c r="H169" s="214">
        <v>43480</v>
      </c>
      <c r="I169" s="160" t="s">
        <v>422</v>
      </c>
      <c r="J169" s="160" t="s">
        <v>386</v>
      </c>
      <c r="K169" s="160">
        <f t="shared" si="2"/>
        <v>1</v>
      </c>
      <c r="L169" s="160" t="s">
        <v>101</v>
      </c>
      <c r="M169" s="211">
        <f>VLOOKUP(J169,'Depr Rates'!A:G,7,FALSE)</f>
        <v>3.2000000000000001E-2</v>
      </c>
    </row>
    <row r="170" spans="1:13" x14ac:dyDescent="0.25">
      <c r="A170" s="212" t="s">
        <v>103</v>
      </c>
      <c r="B170" s="213">
        <v>10100502</v>
      </c>
      <c r="C170" s="212">
        <v>108</v>
      </c>
      <c r="D170" s="214">
        <v>43466</v>
      </c>
      <c r="E170" s="160" t="s">
        <v>381</v>
      </c>
      <c r="F170" s="160">
        <v>108604186</v>
      </c>
      <c r="G170" s="160">
        <v>-23.5</v>
      </c>
      <c r="H170" s="214">
        <v>43480</v>
      </c>
      <c r="I170" s="160" t="s">
        <v>422</v>
      </c>
      <c r="J170" s="160" t="s">
        <v>386</v>
      </c>
      <c r="K170" s="160">
        <f t="shared" si="2"/>
        <v>1</v>
      </c>
      <c r="L170" s="160" t="s">
        <v>101</v>
      </c>
      <c r="M170" s="211">
        <f>VLOOKUP(J170,'Depr Rates'!A:G,7,FALSE)</f>
        <v>3.2000000000000001E-2</v>
      </c>
    </row>
    <row r="171" spans="1:13" x14ac:dyDescent="0.25">
      <c r="A171" s="212" t="s">
        <v>103</v>
      </c>
      <c r="B171" s="213">
        <v>10100502</v>
      </c>
      <c r="C171" s="212">
        <v>108</v>
      </c>
      <c r="D171" s="214">
        <v>43466</v>
      </c>
      <c r="E171" s="160" t="s">
        <v>383</v>
      </c>
      <c r="F171" s="160">
        <v>108604186</v>
      </c>
      <c r="G171" s="160">
        <v>0</v>
      </c>
      <c r="H171" s="214">
        <v>43480</v>
      </c>
      <c r="I171" s="160" t="s">
        <v>422</v>
      </c>
      <c r="J171" s="160" t="s">
        <v>386</v>
      </c>
      <c r="K171" s="160">
        <f t="shared" si="2"/>
        <v>1</v>
      </c>
      <c r="L171" s="160" t="s">
        <v>101</v>
      </c>
      <c r="M171" s="211">
        <f>VLOOKUP(J171,'Depr Rates'!A:G,7,FALSE)</f>
        <v>3.2000000000000001E-2</v>
      </c>
    </row>
    <row r="172" spans="1:13" x14ac:dyDescent="0.25">
      <c r="A172" s="212" t="s">
        <v>103</v>
      </c>
      <c r="B172" s="213">
        <v>10100502</v>
      </c>
      <c r="C172" s="212">
        <v>108</v>
      </c>
      <c r="D172" s="214">
        <v>43466</v>
      </c>
      <c r="E172" s="160" t="s">
        <v>383</v>
      </c>
      <c r="F172" s="160">
        <v>108604186</v>
      </c>
      <c r="G172" s="160">
        <v>0</v>
      </c>
      <c r="H172" s="214">
        <v>43480</v>
      </c>
      <c r="I172" s="160" t="s">
        <v>422</v>
      </c>
      <c r="J172" s="160" t="s">
        <v>386</v>
      </c>
      <c r="K172" s="160">
        <f t="shared" si="2"/>
        <v>1</v>
      </c>
      <c r="L172" s="160" t="s">
        <v>101</v>
      </c>
      <c r="M172" s="211">
        <f>VLOOKUP(J172,'Depr Rates'!A:G,7,FALSE)</f>
        <v>3.2000000000000001E-2</v>
      </c>
    </row>
    <row r="173" spans="1:13" x14ac:dyDescent="0.25">
      <c r="A173" s="212" t="s">
        <v>103</v>
      </c>
      <c r="B173" s="213">
        <v>10100502</v>
      </c>
      <c r="C173" s="212">
        <v>108</v>
      </c>
      <c r="D173" s="214">
        <v>43466</v>
      </c>
      <c r="E173" s="160" t="s">
        <v>381</v>
      </c>
      <c r="F173" s="160">
        <v>108604186</v>
      </c>
      <c r="G173" s="160">
        <v>-10.220000000000001</v>
      </c>
      <c r="H173" s="214">
        <v>43480</v>
      </c>
      <c r="I173" s="160" t="s">
        <v>422</v>
      </c>
      <c r="J173" s="160" t="s">
        <v>385</v>
      </c>
      <c r="K173" s="160">
        <f t="shared" si="2"/>
        <v>1</v>
      </c>
      <c r="L173" s="160" t="s">
        <v>101</v>
      </c>
      <c r="M173" s="211">
        <f>VLOOKUP(J173,'Depr Rates'!A:G,7,FALSE)</f>
        <v>3.9399999999999998E-2</v>
      </c>
    </row>
    <row r="174" spans="1:13" x14ac:dyDescent="0.25">
      <c r="A174" s="212" t="s">
        <v>103</v>
      </c>
      <c r="B174" s="213">
        <v>10100502</v>
      </c>
      <c r="C174" s="212">
        <v>108</v>
      </c>
      <c r="D174" s="214">
        <v>43466</v>
      </c>
      <c r="E174" s="160" t="s">
        <v>381</v>
      </c>
      <c r="F174" s="160">
        <v>108604186</v>
      </c>
      <c r="G174" s="160">
        <v>-8.36</v>
      </c>
      <c r="H174" s="214">
        <v>43480</v>
      </c>
      <c r="I174" s="160" t="s">
        <v>422</v>
      </c>
      <c r="J174" s="160" t="s">
        <v>385</v>
      </c>
      <c r="K174" s="160">
        <f t="shared" si="2"/>
        <v>1</v>
      </c>
      <c r="L174" s="160" t="s">
        <v>101</v>
      </c>
      <c r="M174" s="211">
        <f>VLOOKUP(J174,'Depr Rates'!A:G,7,FALSE)</f>
        <v>3.9399999999999998E-2</v>
      </c>
    </row>
    <row r="175" spans="1:13" x14ac:dyDescent="0.25">
      <c r="A175" s="212" t="s">
        <v>103</v>
      </c>
      <c r="B175" s="213">
        <v>10100502</v>
      </c>
      <c r="C175" s="212">
        <v>108</v>
      </c>
      <c r="D175" s="214">
        <v>43466</v>
      </c>
      <c r="E175" s="160" t="s">
        <v>383</v>
      </c>
      <c r="F175" s="160">
        <v>108604186</v>
      </c>
      <c r="G175" s="160">
        <v>0</v>
      </c>
      <c r="H175" s="214">
        <v>43480</v>
      </c>
      <c r="I175" s="160" t="s">
        <v>422</v>
      </c>
      <c r="J175" s="160" t="s">
        <v>385</v>
      </c>
      <c r="K175" s="160">
        <f t="shared" si="2"/>
        <v>1</v>
      </c>
      <c r="L175" s="160" t="s">
        <v>101</v>
      </c>
      <c r="M175" s="211">
        <f>VLOOKUP(J175,'Depr Rates'!A:G,7,FALSE)</f>
        <v>3.9399999999999998E-2</v>
      </c>
    </row>
    <row r="176" spans="1:13" x14ac:dyDescent="0.25">
      <c r="A176" s="212" t="s">
        <v>103</v>
      </c>
      <c r="B176" s="213">
        <v>10100502</v>
      </c>
      <c r="C176" s="212">
        <v>108</v>
      </c>
      <c r="D176" s="214">
        <v>43466</v>
      </c>
      <c r="E176" s="160" t="s">
        <v>383</v>
      </c>
      <c r="F176" s="160">
        <v>108604186</v>
      </c>
      <c r="G176" s="160">
        <v>0</v>
      </c>
      <c r="H176" s="214">
        <v>43480</v>
      </c>
      <c r="I176" s="160" t="s">
        <v>422</v>
      </c>
      <c r="J176" s="160" t="s">
        <v>385</v>
      </c>
      <c r="K176" s="160">
        <f t="shared" si="2"/>
        <v>1</v>
      </c>
      <c r="L176" s="160" t="s">
        <v>101</v>
      </c>
      <c r="M176" s="211">
        <f>VLOOKUP(J176,'Depr Rates'!A:G,7,FALSE)</f>
        <v>3.9399999999999998E-2</v>
      </c>
    </row>
    <row r="177" spans="1:13" x14ac:dyDescent="0.25">
      <c r="A177" s="212" t="s">
        <v>103</v>
      </c>
      <c r="B177" s="213">
        <v>10100502</v>
      </c>
      <c r="C177" s="212">
        <v>108</v>
      </c>
      <c r="D177" s="214">
        <v>43466</v>
      </c>
      <c r="E177" s="160" t="s">
        <v>383</v>
      </c>
      <c r="F177" s="160">
        <v>108604186</v>
      </c>
      <c r="G177" s="160">
        <v>0</v>
      </c>
      <c r="H177" s="214">
        <v>43480</v>
      </c>
      <c r="I177" s="160" t="s">
        <v>384</v>
      </c>
      <c r="J177" s="160" t="s">
        <v>386</v>
      </c>
      <c r="K177" s="160">
        <f t="shared" si="2"/>
        <v>1</v>
      </c>
      <c r="L177" s="160" t="s">
        <v>101</v>
      </c>
      <c r="M177" s="211">
        <f>VLOOKUP(J177,'Depr Rates'!A:G,7,FALSE)</f>
        <v>3.2000000000000001E-2</v>
      </c>
    </row>
    <row r="178" spans="1:13" x14ac:dyDescent="0.25">
      <c r="A178" s="212" t="s">
        <v>103</v>
      </c>
      <c r="B178" s="213">
        <v>10100502</v>
      </c>
      <c r="C178" s="212">
        <v>108</v>
      </c>
      <c r="D178" s="214">
        <v>43466</v>
      </c>
      <c r="E178" s="160" t="s">
        <v>383</v>
      </c>
      <c r="F178" s="160">
        <v>108604186</v>
      </c>
      <c r="G178" s="160">
        <v>0</v>
      </c>
      <c r="H178" s="214">
        <v>43480</v>
      </c>
      <c r="I178" s="160" t="s">
        <v>384</v>
      </c>
      <c r="J178" s="160" t="s">
        <v>386</v>
      </c>
      <c r="K178" s="160">
        <f t="shared" si="2"/>
        <v>1</v>
      </c>
      <c r="L178" s="160" t="s">
        <v>101</v>
      </c>
      <c r="M178" s="211">
        <f>VLOOKUP(J178,'Depr Rates'!A:G,7,FALSE)</f>
        <v>3.2000000000000001E-2</v>
      </c>
    </row>
    <row r="179" spans="1:13" x14ac:dyDescent="0.25">
      <c r="A179" s="212" t="s">
        <v>103</v>
      </c>
      <c r="B179" s="213">
        <v>10100502</v>
      </c>
      <c r="C179" s="212">
        <v>108</v>
      </c>
      <c r="D179" s="214">
        <v>43466</v>
      </c>
      <c r="E179" s="160" t="s">
        <v>383</v>
      </c>
      <c r="F179" s="160">
        <v>108604186</v>
      </c>
      <c r="G179" s="160">
        <v>0</v>
      </c>
      <c r="H179" s="214">
        <v>43480</v>
      </c>
      <c r="I179" s="160" t="s">
        <v>384</v>
      </c>
      <c r="J179" s="160" t="s">
        <v>386</v>
      </c>
      <c r="K179" s="160">
        <f t="shared" si="2"/>
        <v>1</v>
      </c>
      <c r="L179" s="160" t="s">
        <v>101</v>
      </c>
      <c r="M179" s="211">
        <f>VLOOKUP(J179,'Depr Rates'!A:G,7,FALSE)</f>
        <v>3.2000000000000001E-2</v>
      </c>
    </row>
    <row r="180" spans="1:13" x14ac:dyDescent="0.25">
      <c r="A180" s="212" t="s">
        <v>103</v>
      </c>
      <c r="B180" s="213">
        <v>10100502</v>
      </c>
      <c r="C180" s="212">
        <v>108</v>
      </c>
      <c r="D180" s="214">
        <v>43466</v>
      </c>
      <c r="E180" s="160" t="s">
        <v>383</v>
      </c>
      <c r="F180" s="160">
        <v>108604186</v>
      </c>
      <c r="G180" s="160">
        <v>0</v>
      </c>
      <c r="H180" s="214">
        <v>43480</v>
      </c>
      <c r="I180" s="160" t="s">
        <v>384</v>
      </c>
      <c r="J180" s="160" t="s">
        <v>386</v>
      </c>
      <c r="K180" s="160">
        <f t="shared" si="2"/>
        <v>1</v>
      </c>
      <c r="L180" s="160" t="s">
        <v>101</v>
      </c>
      <c r="M180" s="211">
        <f>VLOOKUP(J180,'Depr Rates'!A:G,7,FALSE)</f>
        <v>3.2000000000000001E-2</v>
      </c>
    </row>
    <row r="181" spans="1:13" x14ac:dyDescent="0.25">
      <c r="A181" s="212" t="s">
        <v>103</v>
      </c>
      <c r="B181" s="213">
        <v>10100502</v>
      </c>
      <c r="C181" s="212">
        <v>108</v>
      </c>
      <c r="D181" s="214">
        <v>43466</v>
      </c>
      <c r="E181" s="160" t="s">
        <v>383</v>
      </c>
      <c r="F181" s="160">
        <v>108604186</v>
      </c>
      <c r="G181" s="160">
        <v>0</v>
      </c>
      <c r="H181" s="214">
        <v>43480</v>
      </c>
      <c r="I181" s="160" t="s">
        <v>384</v>
      </c>
      <c r="J181" s="160" t="s">
        <v>386</v>
      </c>
      <c r="K181" s="160">
        <f t="shared" si="2"/>
        <v>1</v>
      </c>
      <c r="L181" s="160" t="s">
        <v>101</v>
      </c>
      <c r="M181" s="211">
        <f>VLOOKUP(J181,'Depr Rates'!A:G,7,FALSE)</f>
        <v>3.2000000000000001E-2</v>
      </c>
    </row>
    <row r="182" spans="1:13" x14ac:dyDescent="0.25">
      <c r="A182" s="212" t="s">
        <v>103</v>
      </c>
      <c r="B182" s="213">
        <v>10100502</v>
      </c>
      <c r="C182" s="212">
        <v>108</v>
      </c>
      <c r="D182" s="214">
        <v>43466</v>
      </c>
      <c r="E182" s="160" t="s">
        <v>383</v>
      </c>
      <c r="F182" s="160">
        <v>108604186</v>
      </c>
      <c r="G182" s="160">
        <v>0</v>
      </c>
      <c r="H182" s="214">
        <v>43480</v>
      </c>
      <c r="I182" s="160" t="s">
        <v>384</v>
      </c>
      <c r="J182" s="160" t="s">
        <v>386</v>
      </c>
      <c r="K182" s="160">
        <f t="shared" si="2"/>
        <v>1</v>
      </c>
      <c r="L182" s="160" t="s">
        <v>101</v>
      </c>
      <c r="M182" s="211">
        <f>VLOOKUP(J182,'Depr Rates'!A:G,7,FALSE)</f>
        <v>3.2000000000000001E-2</v>
      </c>
    </row>
    <row r="183" spans="1:13" x14ac:dyDescent="0.25">
      <c r="A183" s="212" t="s">
        <v>103</v>
      </c>
      <c r="B183" s="213">
        <v>10100502</v>
      </c>
      <c r="C183" s="212">
        <v>108</v>
      </c>
      <c r="D183" s="214">
        <v>43466</v>
      </c>
      <c r="E183" s="160" t="s">
        <v>383</v>
      </c>
      <c r="F183" s="160">
        <v>108604186</v>
      </c>
      <c r="G183" s="160">
        <v>0</v>
      </c>
      <c r="H183" s="214">
        <v>43480</v>
      </c>
      <c r="I183" s="160" t="s">
        <v>384</v>
      </c>
      <c r="J183" s="160" t="s">
        <v>386</v>
      </c>
      <c r="K183" s="160">
        <f t="shared" si="2"/>
        <v>1</v>
      </c>
      <c r="L183" s="160" t="s">
        <v>101</v>
      </c>
      <c r="M183" s="211">
        <f>VLOOKUP(J183,'Depr Rates'!A:G,7,FALSE)</f>
        <v>3.2000000000000001E-2</v>
      </c>
    </row>
    <row r="184" spans="1:13" x14ac:dyDescent="0.25">
      <c r="A184" s="212" t="s">
        <v>103</v>
      </c>
      <c r="B184" s="213">
        <v>10100502</v>
      </c>
      <c r="C184" s="212">
        <v>108</v>
      </c>
      <c r="D184" s="214">
        <v>43466</v>
      </c>
      <c r="E184" s="160" t="s">
        <v>383</v>
      </c>
      <c r="F184" s="160">
        <v>108604186</v>
      </c>
      <c r="G184" s="160">
        <v>0</v>
      </c>
      <c r="H184" s="214">
        <v>43480</v>
      </c>
      <c r="I184" s="160" t="s">
        <v>384</v>
      </c>
      <c r="J184" s="160" t="s">
        <v>386</v>
      </c>
      <c r="K184" s="160">
        <f t="shared" si="2"/>
        <v>1</v>
      </c>
      <c r="L184" s="160" t="s">
        <v>101</v>
      </c>
      <c r="M184" s="211">
        <f>VLOOKUP(J184,'Depr Rates'!A:G,7,FALSE)</f>
        <v>3.2000000000000001E-2</v>
      </c>
    </row>
    <row r="185" spans="1:13" x14ac:dyDescent="0.25">
      <c r="A185" s="212" t="s">
        <v>103</v>
      </c>
      <c r="B185" s="213">
        <v>10100502</v>
      </c>
      <c r="C185" s="212">
        <v>108</v>
      </c>
      <c r="D185" s="214">
        <v>43466</v>
      </c>
      <c r="E185" s="160" t="s">
        <v>383</v>
      </c>
      <c r="F185" s="160">
        <v>108604186</v>
      </c>
      <c r="G185" s="160">
        <v>0</v>
      </c>
      <c r="H185" s="214">
        <v>43480</v>
      </c>
      <c r="I185" s="160" t="s">
        <v>384</v>
      </c>
      <c r="J185" s="160" t="s">
        <v>386</v>
      </c>
      <c r="K185" s="160">
        <f t="shared" si="2"/>
        <v>1</v>
      </c>
      <c r="L185" s="160" t="s">
        <v>101</v>
      </c>
      <c r="M185" s="211">
        <f>VLOOKUP(J185,'Depr Rates'!A:G,7,FALSE)</f>
        <v>3.2000000000000001E-2</v>
      </c>
    </row>
    <row r="186" spans="1:13" x14ac:dyDescent="0.25">
      <c r="A186" s="212" t="s">
        <v>103</v>
      </c>
      <c r="B186" s="213">
        <v>10100502</v>
      </c>
      <c r="C186" s="212">
        <v>108</v>
      </c>
      <c r="D186" s="214">
        <v>43466</v>
      </c>
      <c r="E186" s="160" t="s">
        <v>383</v>
      </c>
      <c r="F186" s="160">
        <v>108604186</v>
      </c>
      <c r="G186" s="160">
        <v>0</v>
      </c>
      <c r="H186" s="214">
        <v>43480</v>
      </c>
      <c r="I186" s="160" t="s">
        <v>384</v>
      </c>
      <c r="J186" s="160" t="s">
        <v>386</v>
      </c>
      <c r="K186" s="160">
        <f t="shared" si="2"/>
        <v>1</v>
      </c>
      <c r="L186" s="160" t="s">
        <v>101</v>
      </c>
      <c r="M186" s="211">
        <f>VLOOKUP(J186,'Depr Rates'!A:G,7,FALSE)</f>
        <v>3.2000000000000001E-2</v>
      </c>
    </row>
    <row r="187" spans="1:13" x14ac:dyDescent="0.25">
      <c r="A187" s="212" t="s">
        <v>103</v>
      </c>
      <c r="B187" s="213">
        <v>10100502</v>
      </c>
      <c r="C187" s="212">
        <v>108</v>
      </c>
      <c r="D187" s="214">
        <v>43466</v>
      </c>
      <c r="E187" s="160" t="s">
        <v>383</v>
      </c>
      <c r="F187" s="160">
        <v>108604186</v>
      </c>
      <c r="G187" s="160">
        <v>0</v>
      </c>
      <c r="H187" s="214">
        <v>43480</v>
      </c>
      <c r="I187" s="160" t="s">
        <v>384</v>
      </c>
      <c r="J187" s="160" t="s">
        <v>386</v>
      </c>
      <c r="K187" s="160">
        <f t="shared" si="2"/>
        <v>1</v>
      </c>
      <c r="L187" s="160" t="s">
        <v>101</v>
      </c>
      <c r="M187" s="211">
        <f>VLOOKUP(J187,'Depr Rates'!A:G,7,FALSE)</f>
        <v>3.2000000000000001E-2</v>
      </c>
    </row>
    <row r="188" spans="1:13" x14ac:dyDescent="0.25">
      <c r="A188" s="212" t="s">
        <v>103</v>
      </c>
      <c r="B188" s="213">
        <v>10100502</v>
      </c>
      <c r="C188" s="212">
        <v>108</v>
      </c>
      <c r="D188" s="214">
        <v>43466</v>
      </c>
      <c r="E188" s="160" t="s">
        <v>383</v>
      </c>
      <c r="F188" s="160">
        <v>108604186</v>
      </c>
      <c r="G188" s="160">
        <v>0</v>
      </c>
      <c r="H188" s="214">
        <v>43480</v>
      </c>
      <c r="I188" s="160" t="s">
        <v>384</v>
      </c>
      <c r="J188" s="160" t="s">
        <v>386</v>
      </c>
      <c r="K188" s="160">
        <f t="shared" si="2"/>
        <v>1</v>
      </c>
      <c r="L188" s="160" t="s">
        <v>101</v>
      </c>
      <c r="M188" s="211">
        <f>VLOOKUP(J188,'Depr Rates'!A:G,7,FALSE)</f>
        <v>3.2000000000000001E-2</v>
      </c>
    </row>
    <row r="189" spans="1:13" x14ac:dyDescent="0.25">
      <c r="A189" s="212" t="s">
        <v>103</v>
      </c>
      <c r="B189" s="213">
        <v>10100502</v>
      </c>
      <c r="C189" s="212">
        <v>108</v>
      </c>
      <c r="D189" s="214">
        <v>43466</v>
      </c>
      <c r="E189" s="160" t="s">
        <v>383</v>
      </c>
      <c r="F189" s="160">
        <v>108604186</v>
      </c>
      <c r="G189" s="160">
        <v>0</v>
      </c>
      <c r="H189" s="214">
        <v>43480</v>
      </c>
      <c r="I189" s="160" t="s">
        <v>384</v>
      </c>
      <c r="J189" s="160" t="s">
        <v>386</v>
      </c>
      <c r="K189" s="160">
        <f t="shared" si="2"/>
        <v>1</v>
      </c>
      <c r="L189" s="160" t="s">
        <v>101</v>
      </c>
      <c r="M189" s="211">
        <f>VLOOKUP(J189,'Depr Rates'!A:G,7,FALSE)</f>
        <v>3.2000000000000001E-2</v>
      </c>
    </row>
    <row r="190" spans="1:13" x14ac:dyDescent="0.25">
      <c r="A190" s="212" t="s">
        <v>103</v>
      </c>
      <c r="B190" s="213">
        <v>10100502</v>
      </c>
      <c r="C190" s="212">
        <v>108</v>
      </c>
      <c r="D190" s="214">
        <v>43466</v>
      </c>
      <c r="E190" s="160" t="s">
        <v>383</v>
      </c>
      <c r="F190" s="160">
        <v>108604186</v>
      </c>
      <c r="G190" s="160">
        <v>0</v>
      </c>
      <c r="H190" s="214">
        <v>43480</v>
      </c>
      <c r="I190" s="160" t="s">
        <v>384</v>
      </c>
      <c r="J190" s="160" t="s">
        <v>386</v>
      </c>
      <c r="K190" s="160">
        <f t="shared" si="2"/>
        <v>1</v>
      </c>
      <c r="L190" s="160" t="s">
        <v>101</v>
      </c>
      <c r="M190" s="211">
        <f>VLOOKUP(J190,'Depr Rates'!A:G,7,FALSE)</f>
        <v>3.2000000000000001E-2</v>
      </c>
    </row>
    <row r="191" spans="1:13" x14ac:dyDescent="0.25">
      <c r="A191" s="212" t="s">
        <v>103</v>
      </c>
      <c r="B191" s="213">
        <v>10100502</v>
      </c>
      <c r="C191" s="212">
        <v>108</v>
      </c>
      <c r="D191" s="214">
        <v>43466</v>
      </c>
      <c r="E191" s="160" t="s">
        <v>383</v>
      </c>
      <c r="F191" s="160">
        <v>108604186</v>
      </c>
      <c r="G191" s="160">
        <v>0</v>
      </c>
      <c r="H191" s="214">
        <v>43480</v>
      </c>
      <c r="I191" s="160" t="s">
        <v>384</v>
      </c>
      <c r="J191" s="160" t="s">
        <v>386</v>
      </c>
      <c r="K191" s="160">
        <f t="shared" si="2"/>
        <v>1</v>
      </c>
      <c r="L191" s="160" t="s">
        <v>101</v>
      </c>
      <c r="M191" s="211">
        <f>VLOOKUP(J191,'Depr Rates'!A:G,7,FALSE)</f>
        <v>3.2000000000000001E-2</v>
      </c>
    </row>
    <row r="192" spans="1:13" x14ac:dyDescent="0.25">
      <c r="A192" s="212" t="s">
        <v>103</v>
      </c>
      <c r="B192" s="213">
        <v>10100502</v>
      </c>
      <c r="C192" s="212">
        <v>108</v>
      </c>
      <c r="D192" s="214">
        <v>43466</v>
      </c>
      <c r="E192" s="160" t="s">
        <v>383</v>
      </c>
      <c r="F192" s="160">
        <v>108604186</v>
      </c>
      <c r="G192" s="160">
        <v>0</v>
      </c>
      <c r="H192" s="214">
        <v>43480</v>
      </c>
      <c r="I192" s="160" t="s">
        <v>384</v>
      </c>
      <c r="J192" s="160" t="s">
        <v>386</v>
      </c>
      <c r="K192" s="160">
        <f t="shared" si="2"/>
        <v>1</v>
      </c>
      <c r="L192" s="160" t="s">
        <v>101</v>
      </c>
      <c r="M192" s="211">
        <f>VLOOKUP(J192,'Depr Rates'!A:G,7,FALSE)</f>
        <v>3.2000000000000001E-2</v>
      </c>
    </row>
    <row r="193" spans="1:13" x14ac:dyDescent="0.25">
      <c r="A193" s="212" t="s">
        <v>103</v>
      </c>
      <c r="B193" s="213">
        <v>10100502</v>
      </c>
      <c r="C193" s="212">
        <v>108</v>
      </c>
      <c r="D193" s="214">
        <v>43466</v>
      </c>
      <c r="E193" s="160" t="s">
        <v>383</v>
      </c>
      <c r="F193" s="160">
        <v>108604186</v>
      </c>
      <c r="G193" s="160">
        <v>0</v>
      </c>
      <c r="H193" s="214">
        <v>43480</v>
      </c>
      <c r="I193" s="160" t="s">
        <v>384</v>
      </c>
      <c r="J193" s="160" t="s">
        <v>386</v>
      </c>
      <c r="K193" s="160">
        <f t="shared" si="2"/>
        <v>1</v>
      </c>
      <c r="L193" s="160" t="s">
        <v>101</v>
      </c>
      <c r="M193" s="211">
        <f>VLOOKUP(J193,'Depr Rates'!A:G,7,FALSE)</f>
        <v>3.2000000000000001E-2</v>
      </c>
    </row>
    <row r="194" spans="1:13" x14ac:dyDescent="0.25">
      <c r="A194" s="212" t="s">
        <v>103</v>
      </c>
      <c r="B194" s="213">
        <v>10100502</v>
      </c>
      <c r="C194" s="212">
        <v>108</v>
      </c>
      <c r="D194" s="214">
        <v>43466</v>
      </c>
      <c r="E194" s="160" t="s">
        <v>383</v>
      </c>
      <c r="F194" s="160">
        <v>108604186</v>
      </c>
      <c r="G194" s="160">
        <v>0</v>
      </c>
      <c r="H194" s="214">
        <v>43480</v>
      </c>
      <c r="I194" s="160" t="s">
        <v>384</v>
      </c>
      <c r="J194" s="160" t="s">
        <v>386</v>
      </c>
      <c r="K194" s="160">
        <f t="shared" ref="K194:K257" si="3">MONTH(H194)</f>
        <v>1</v>
      </c>
      <c r="L194" s="160" t="s">
        <v>101</v>
      </c>
      <c r="M194" s="211">
        <f>VLOOKUP(J194,'Depr Rates'!A:G,7,FALSE)</f>
        <v>3.2000000000000001E-2</v>
      </c>
    </row>
    <row r="195" spans="1:13" x14ac:dyDescent="0.25">
      <c r="A195" s="212" t="s">
        <v>103</v>
      </c>
      <c r="B195" s="213">
        <v>10100502</v>
      </c>
      <c r="C195" s="212">
        <v>108</v>
      </c>
      <c r="D195" s="214">
        <v>43466</v>
      </c>
      <c r="E195" s="160" t="s">
        <v>383</v>
      </c>
      <c r="F195" s="160">
        <v>108604186</v>
      </c>
      <c r="G195" s="160">
        <v>0</v>
      </c>
      <c r="H195" s="214">
        <v>43480</v>
      </c>
      <c r="I195" s="160" t="s">
        <v>384</v>
      </c>
      <c r="J195" s="160" t="s">
        <v>386</v>
      </c>
      <c r="K195" s="160">
        <f t="shared" si="3"/>
        <v>1</v>
      </c>
      <c r="L195" s="160" t="s">
        <v>101</v>
      </c>
      <c r="M195" s="211">
        <f>VLOOKUP(J195,'Depr Rates'!A:G,7,FALSE)</f>
        <v>3.2000000000000001E-2</v>
      </c>
    </row>
    <row r="196" spans="1:13" x14ac:dyDescent="0.25">
      <c r="A196" s="212" t="s">
        <v>103</v>
      </c>
      <c r="B196" s="213">
        <v>10100502</v>
      </c>
      <c r="C196" s="212">
        <v>108</v>
      </c>
      <c r="D196" s="214">
        <v>43466</v>
      </c>
      <c r="E196" s="160" t="s">
        <v>383</v>
      </c>
      <c r="F196" s="160">
        <v>108604186</v>
      </c>
      <c r="G196" s="160">
        <v>0</v>
      </c>
      <c r="H196" s="214">
        <v>43480</v>
      </c>
      <c r="I196" s="160" t="s">
        <v>384</v>
      </c>
      <c r="J196" s="160" t="s">
        <v>386</v>
      </c>
      <c r="K196" s="160">
        <f t="shared" si="3"/>
        <v>1</v>
      </c>
      <c r="L196" s="160" t="s">
        <v>101</v>
      </c>
      <c r="M196" s="211">
        <f>VLOOKUP(J196,'Depr Rates'!A:G,7,FALSE)</f>
        <v>3.2000000000000001E-2</v>
      </c>
    </row>
    <row r="197" spans="1:13" x14ac:dyDescent="0.25">
      <c r="A197" s="212" t="s">
        <v>103</v>
      </c>
      <c r="B197" s="213">
        <v>10100502</v>
      </c>
      <c r="C197" s="212">
        <v>108</v>
      </c>
      <c r="D197" s="214">
        <v>43466</v>
      </c>
      <c r="E197" s="160" t="s">
        <v>383</v>
      </c>
      <c r="F197" s="160">
        <v>108604186</v>
      </c>
      <c r="G197" s="160">
        <v>0</v>
      </c>
      <c r="H197" s="214">
        <v>43480</v>
      </c>
      <c r="I197" s="160" t="s">
        <v>384</v>
      </c>
      <c r="J197" s="160" t="s">
        <v>386</v>
      </c>
      <c r="K197" s="160">
        <f t="shared" si="3"/>
        <v>1</v>
      </c>
      <c r="L197" s="160" t="s">
        <v>101</v>
      </c>
      <c r="M197" s="211">
        <f>VLOOKUP(J197,'Depr Rates'!A:G,7,FALSE)</f>
        <v>3.2000000000000001E-2</v>
      </c>
    </row>
    <row r="198" spans="1:13" x14ac:dyDescent="0.25">
      <c r="A198" s="212" t="s">
        <v>103</v>
      </c>
      <c r="B198" s="213">
        <v>10100502</v>
      </c>
      <c r="C198" s="212">
        <v>108</v>
      </c>
      <c r="D198" s="214">
        <v>43466</v>
      </c>
      <c r="E198" s="160" t="s">
        <v>383</v>
      </c>
      <c r="F198" s="160">
        <v>108604186</v>
      </c>
      <c r="G198" s="160">
        <v>0</v>
      </c>
      <c r="H198" s="214">
        <v>43480</v>
      </c>
      <c r="I198" s="160" t="s">
        <v>384</v>
      </c>
      <c r="J198" s="160" t="s">
        <v>386</v>
      </c>
      <c r="K198" s="160">
        <f t="shared" si="3"/>
        <v>1</v>
      </c>
      <c r="L198" s="160" t="s">
        <v>101</v>
      </c>
      <c r="M198" s="211">
        <f>VLOOKUP(J198,'Depr Rates'!A:G,7,FALSE)</f>
        <v>3.2000000000000001E-2</v>
      </c>
    </row>
    <row r="199" spans="1:13" x14ac:dyDescent="0.25">
      <c r="A199" s="212" t="s">
        <v>103</v>
      </c>
      <c r="B199" s="213">
        <v>10100502</v>
      </c>
      <c r="C199" s="212">
        <v>108</v>
      </c>
      <c r="D199" s="214">
        <v>43466</v>
      </c>
      <c r="E199" s="160" t="s">
        <v>383</v>
      </c>
      <c r="F199" s="160">
        <v>108604186</v>
      </c>
      <c r="G199" s="160">
        <v>0</v>
      </c>
      <c r="H199" s="214">
        <v>43480</v>
      </c>
      <c r="I199" s="160" t="s">
        <v>384</v>
      </c>
      <c r="J199" s="160" t="s">
        <v>386</v>
      </c>
      <c r="K199" s="160">
        <f t="shared" si="3"/>
        <v>1</v>
      </c>
      <c r="L199" s="160" t="s">
        <v>101</v>
      </c>
      <c r="M199" s="211">
        <f>VLOOKUP(J199,'Depr Rates'!A:G,7,FALSE)</f>
        <v>3.2000000000000001E-2</v>
      </c>
    </row>
    <row r="200" spans="1:13" x14ac:dyDescent="0.25">
      <c r="A200" s="212" t="s">
        <v>103</v>
      </c>
      <c r="B200" s="213">
        <v>10100502</v>
      </c>
      <c r="C200" s="212">
        <v>108</v>
      </c>
      <c r="D200" s="214">
        <v>43466</v>
      </c>
      <c r="E200" s="160" t="s">
        <v>383</v>
      </c>
      <c r="F200" s="160">
        <v>108604186</v>
      </c>
      <c r="G200" s="160">
        <v>0</v>
      </c>
      <c r="H200" s="214">
        <v>43480</v>
      </c>
      <c r="I200" s="160" t="s">
        <v>384</v>
      </c>
      <c r="J200" s="160" t="s">
        <v>386</v>
      </c>
      <c r="K200" s="160">
        <f t="shared" si="3"/>
        <v>1</v>
      </c>
      <c r="L200" s="160" t="s">
        <v>101</v>
      </c>
      <c r="M200" s="211">
        <f>VLOOKUP(J200,'Depr Rates'!A:G,7,FALSE)</f>
        <v>3.2000000000000001E-2</v>
      </c>
    </row>
    <row r="201" spans="1:13" x14ac:dyDescent="0.25">
      <c r="A201" s="212" t="s">
        <v>103</v>
      </c>
      <c r="B201" s="213">
        <v>10100502</v>
      </c>
      <c r="C201" s="212">
        <v>108</v>
      </c>
      <c r="D201" s="214">
        <v>43466</v>
      </c>
      <c r="E201" s="160" t="s">
        <v>383</v>
      </c>
      <c r="F201" s="160">
        <v>108604186</v>
      </c>
      <c r="G201" s="160">
        <v>0</v>
      </c>
      <c r="H201" s="214">
        <v>43480</v>
      </c>
      <c r="I201" s="160" t="s">
        <v>384</v>
      </c>
      <c r="J201" s="160" t="s">
        <v>386</v>
      </c>
      <c r="K201" s="160">
        <f t="shared" si="3"/>
        <v>1</v>
      </c>
      <c r="L201" s="160" t="s">
        <v>101</v>
      </c>
      <c r="M201" s="211">
        <f>VLOOKUP(J201,'Depr Rates'!A:G,7,FALSE)</f>
        <v>3.2000000000000001E-2</v>
      </c>
    </row>
    <row r="202" spans="1:13" x14ac:dyDescent="0.25">
      <c r="A202" s="212" t="s">
        <v>103</v>
      </c>
      <c r="B202" s="213">
        <v>10100502</v>
      </c>
      <c r="C202" s="212">
        <v>108</v>
      </c>
      <c r="D202" s="214">
        <v>43466</v>
      </c>
      <c r="E202" s="160" t="s">
        <v>383</v>
      </c>
      <c r="F202" s="160">
        <v>108604186</v>
      </c>
      <c r="G202" s="160">
        <v>0</v>
      </c>
      <c r="H202" s="214">
        <v>43480</v>
      </c>
      <c r="I202" s="160" t="s">
        <v>384</v>
      </c>
      <c r="J202" s="160" t="s">
        <v>386</v>
      </c>
      <c r="K202" s="160">
        <f t="shared" si="3"/>
        <v>1</v>
      </c>
      <c r="L202" s="160" t="s">
        <v>101</v>
      </c>
      <c r="M202" s="211">
        <f>VLOOKUP(J202,'Depr Rates'!A:G,7,FALSE)</f>
        <v>3.2000000000000001E-2</v>
      </c>
    </row>
    <row r="203" spans="1:13" x14ac:dyDescent="0.25">
      <c r="A203" s="212" t="s">
        <v>103</v>
      </c>
      <c r="B203" s="213">
        <v>10100502</v>
      </c>
      <c r="C203" s="212">
        <v>108</v>
      </c>
      <c r="D203" s="214">
        <v>43466</v>
      </c>
      <c r="E203" s="160" t="s">
        <v>383</v>
      </c>
      <c r="F203" s="160">
        <v>108604186</v>
      </c>
      <c r="G203" s="160">
        <v>0</v>
      </c>
      <c r="H203" s="214">
        <v>43480</v>
      </c>
      <c r="I203" s="160" t="s">
        <v>384</v>
      </c>
      <c r="J203" s="160" t="s">
        <v>386</v>
      </c>
      <c r="K203" s="160">
        <f t="shared" si="3"/>
        <v>1</v>
      </c>
      <c r="L203" s="160" t="s">
        <v>101</v>
      </c>
      <c r="M203" s="211">
        <f>VLOOKUP(J203,'Depr Rates'!A:G,7,FALSE)</f>
        <v>3.2000000000000001E-2</v>
      </c>
    </row>
    <row r="204" spans="1:13" x14ac:dyDescent="0.25">
      <c r="A204" s="212" t="s">
        <v>103</v>
      </c>
      <c r="B204" s="213">
        <v>10100502</v>
      </c>
      <c r="C204" s="212">
        <v>108</v>
      </c>
      <c r="D204" s="214">
        <v>43466</v>
      </c>
      <c r="E204" s="160" t="s">
        <v>383</v>
      </c>
      <c r="F204" s="160">
        <v>108604186</v>
      </c>
      <c r="G204" s="160">
        <v>0</v>
      </c>
      <c r="H204" s="214">
        <v>43480</v>
      </c>
      <c r="I204" s="160" t="s">
        <v>384</v>
      </c>
      <c r="J204" s="160" t="s">
        <v>386</v>
      </c>
      <c r="K204" s="160">
        <f t="shared" si="3"/>
        <v>1</v>
      </c>
      <c r="L204" s="160" t="s">
        <v>101</v>
      </c>
      <c r="M204" s="211">
        <f>VLOOKUP(J204,'Depr Rates'!A:G,7,FALSE)</f>
        <v>3.2000000000000001E-2</v>
      </c>
    </row>
    <row r="205" spans="1:13" x14ac:dyDescent="0.25">
      <c r="A205" s="212" t="s">
        <v>103</v>
      </c>
      <c r="B205" s="213">
        <v>10100502</v>
      </c>
      <c r="C205" s="212">
        <v>108</v>
      </c>
      <c r="D205" s="214">
        <v>43466</v>
      </c>
      <c r="E205" s="160" t="s">
        <v>383</v>
      </c>
      <c r="F205" s="160">
        <v>108604186</v>
      </c>
      <c r="G205" s="160">
        <v>0</v>
      </c>
      <c r="H205" s="214">
        <v>43480</v>
      </c>
      <c r="I205" s="160" t="s">
        <v>384</v>
      </c>
      <c r="J205" s="160" t="s">
        <v>385</v>
      </c>
      <c r="K205" s="160">
        <f t="shared" si="3"/>
        <v>1</v>
      </c>
      <c r="L205" s="160" t="s">
        <v>101</v>
      </c>
      <c r="M205" s="211">
        <f>VLOOKUP(J205,'Depr Rates'!A:G,7,FALSE)</f>
        <v>3.9399999999999998E-2</v>
      </c>
    </row>
    <row r="206" spans="1:13" x14ac:dyDescent="0.25">
      <c r="A206" s="212" t="s">
        <v>103</v>
      </c>
      <c r="B206" s="213">
        <v>10100502</v>
      </c>
      <c r="C206" s="212">
        <v>108</v>
      </c>
      <c r="D206" s="214">
        <v>43466</v>
      </c>
      <c r="E206" s="160" t="s">
        <v>383</v>
      </c>
      <c r="F206" s="160">
        <v>108604186</v>
      </c>
      <c r="G206" s="160">
        <v>0</v>
      </c>
      <c r="H206" s="214">
        <v>43480</v>
      </c>
      <c r="I206" s="160" t="s">
        <v>384</v>
      </c>
      <c r="J206" s="160" t="s">
        <v>385</v>
      </c>
      <c r="K206" s="160">
        <f t="shared" si="3"/>
        <v>1</v>
      </c>
      <c r="L206" s="160" t="s">
        <v>101</v>
      </c>
      <c r="M206" s="211">
        <f>VLOOKUP(J206,'Depr Rates'!A:G,7,FALSE)</f>
        <v>3.9399999999999998E-2</v>
      </c>
    </row>
    <row r="207" spans="1:13" x14ac:dyDescent="0.25">
      <c r="A207" s="212" t="s">
        <v>103</v>
      </c>
      <c r="B207" s="213">
        <v>10100502</v>
      </c>
      <c r="C207" s="212">
        <v>108</v>
      </c>
      <c r="D207" s="214">
        <v>43466</v>
      </c>
      <c r="E207" s="160" t="s">
        <v>383</v>
      </c>
      <c r="F207" s="160">
        <v>108604186</v>
      </c>
      <c r="G207" s="160">
        <v>0</v>
      </c>
      <c r="H207" s="214">
        <v>43480</v>
      </c>
      <c r="I207" s="160" t="s">
        <v>384</v>
      </c>
      <c r="J207" s="160" t="s">
        <v>385</v>
      </c>
      <c r="K207" s="160">
        <f t="shared" si="3"/>
        <v>1</v>
      </c>
      <c r="L207" s="160" t="s">
        <v>101</v>
      </c>
      <c r="M207" s="211">
        <f>VLOOKUP(J207,'Depr Rates'!A:G,7,FALSE)</f>
        <v>3.9399999999999998E-2</v>
      </c>
    </row>
    <row r="208" spans="1:13" x14ac:dyDescent="0.25">
      <c r="A208" s="212" t="s">
        <v>103</v>
      </c>
      <c r="B208" s="213">
        <v>10100502</v>
      </c>
      <c r="C208" s="212">
        <v>108</v>
      </c>
      <c r="D208" s="214">
        <v>43466</v>
      </c>
      <c r="E208" s="160" t="s">
        <v>383</v>
      </c>
      <c r="F208" s="160">
        <v>108604186</v>
      </c>
      <c r="G208" s="160">
        <v>0</v>
      </c>
      <c r="H208" s="214">
        <v>43480</v>
      </c>
      <c r="I208" s="160" t="s">
        <v>384</v>
      </c>
      <c r="J208" s="160" t="s">
        <v>385</v>
      </c>
      <c r="K208" s="160">
        <f t="shared" si="3"/>
        <v>1</v>
      </c>
      <c r="L208" s="160" t="s">
        <v>101</v>
      </c>
      <c r="M208" s="211">
        <f>VLOOKUP(J208,'Depr Rates'!A:G,7,FALSE)</f>
        <v>3.9399999999999998E-2</v>
      </c>
    </row>
    <row r="209" spans="1:13" x14ac:dyDescent="0.25">
      <c r="A209" s="212" t="s">
        <v>103</v>
      </c>
      <c r="B209" s="213">
        <v>10100502</v>
      </c>
      <c r="C209" s="212">
        <v>108</v>
      </c>
      <c r="D209" s="214">
        <v>43466</v>
      </c>
      <c r="E209" s="160" t="s">
        <v>383</v>
      </c>
      <c r="F209" s="160">
        <v>108604186</v>
      </c>
      <c r="G209" s="160">
        <v>0</v>
      </c>
      <c r="H209" s="214">
        <v>43480</v>
      </c>
      <c r="I209" s="160" t="s">
        <v>384</v>
      </c>
      <c r="J209" s="160" t="s">
        <v>386</v>
      </c>
      <c r="K209" s="160">
        <f t="shared" si="3"/>
        <v>1</v>
      </c>
      <c r="L209" s="160" t="s">
        <v>101</v>
      </c>
      <c r="M209" s="211">
        <f>VLOOKUP(J209,'Depr Rates'!A:G,7,FALSE)</f>
        <v>3.2000000000000001E-2</v>
      </c>
    </row>
    <row r="210" spans="1:13" x14ac:dyDescent="0.25">
      <c r="A210" s="212" t="s">
        <v>103</v>
      </c>
      <c r="B210" s="213">
        <v>10100502</v>
      </c>
      <c r="C210" s="212">
        <v>108</v>
      </c>
      <c r="D210" s="214">
        <v>43466</v>
      </c>
      <c r="E210" s="160" t="s">
        <v>383</v>
      </c>
      <c r="F210" s="160">
        <v>108604186</v>
      </c>
      <c r="G210" s="160">
        <v>0</v>
      </c>
      <c r="H210" s="214">
        <v>43480</v>
      </c>
      <c r="I210" s="160" t="s">
        <v>384</v>
      </c>
      <c r="J210" s="160" t="s">
        <v>386</v>
      </c>
      <c r="K210" s="160">
        <f t="shared" si="3"/>
        <v>1</v>
      </c>
      <c r="L210" s="160" t="s">
        <v>101</v>
      </c>
      <c r="M210" s="211">
        <f>VLOOKUP(J210,'Depr Rates'!A:G,7,FALSE)</f>
        <v>3.2000000000000001E-2</v>
      </c>
    </row>
    <row r="211" spans="1:13" x14ac:dyDescent="0.25">
      <c r="A211" s="212" t="s">
        <v>103</v>
      </c>
      <c r="B211" s="213">
        <v>10100502</v>
      </c>
      <c r="C211" s="212">
        <v>108</v>
      </c>
      <c r="D211" s="214">
        <v>43466</v>
      </c>
      <c r="E211" s="160" t="s">
        <v>383</v>
      </c>
      <c r="F211" s="160">
        <v>108604186</v>
      </c>
      <c r="G211" s="160">
        <v>0</v>
      </c>
      <c r="H211" s="214">
        <v>43480</v>
      </c>
      <c r="I211" s="160" t="s">
        <v>384</v>
      </c>
      <c r="J211" s="160" t="s">
        <v>386</v>
      </c>
      <c r="K211" s="160">
        <f t="shared" si="3"/>
        <v>1</v>
      </c>
      <c r="L211" s="160" t="s">
        <v>101</v>
      </c>
      <c r="M211" s="211">
        <f>VLOOKUP(J211,'Depr Rates'!A:G,7,FALSE)</f>
        <v>3.2000000000000001E-2</v>
      </c>
    </row>
    <row r="212" spans="1:13" x14ac:dyDescent="0.25">
      <c r="A212" s="212" t="s">
        <v>103</v>
      </c>
      <c r="B212" s="213">
        <v>10100502</v>
      </c>
      <c r="C212" s="212">
        <v>108</v>
      </c>
      <c r="D212" s="214">
        <v>43466</v>
      </c>
      <c r="E212" s="160" t="s">
        <v>383</v>
      </c>
      <c r="F212" s="160">
        <v>108604186</v>
      </c>
      <c r="G212" s="160">
        <v>0</v>
      </c>
      <c r="H212" s="214">
        <v>43480</v>
      </c>
      <c r="I212" s="160" t="s">
        <v>384</v>
      </c>
      <c r="J212" s="160" t="s">
        <v>386</v>
      </c>
      <c r="K212" s="160">
        <f t="shared" si="3"/>
        <v>1</v>
      </c>
      <c r="L212" s="160" t="s">
        <v>101</v>
      </c>
      <c r="M212" s="211">
        <f>VLOOKUP(J212,'Depr Rates'!A:G,7,FALSE)</f>
        <v>3.2000000000000001E-2</v>
      </c>
    </row>
    <row r="213" spans="1:13" x14ac:dyDescent="0.25">
      <c r="A213" s="212" t="s">
        <v>103</v>
      </c>
      <c r="B213" s="213">
        <v>10100502</v>
      </c>
      <c r="C213" s="212">
        <v>108</v>
      </c>
      <c r="D213" s="214">
        <v>43466</v>
      </c>
      <c r="E213" s="160" t="s">
        <v>383</v>
      </c>
      <c r="F213" s="160">
        <v>108604186</v>
      </c>
      <c r="G213" s="160">
        <v>0</v>
      </c>
      <c r="H213" s="214">
        <v>43480</v>
      </c>
      <c r="I213" s="160" t="s">
        <v>384</v>
      </c>
      <c r="J213" s="160" t="s">
        <v>385</v>
      </c>
      <c r="K213" s="160">
        <f t="shared" si="3"/>
        <v>1</v>
      </c>
      <c r="L213" s="160" t="s">
        <v>101</v>
      </c>
      <c r="M213" s="211">
        <f>VLOOKUP(J213,'Depr Rates'!A:G,7,FALSE)</f>
        <v>3.9399999999999998E-2</v>
      </c>
    </row>
    <row r="214" spans="1:13" x14ac:dyDescent="0.25">
      <c r="A214" s="212" t="s">
        <v>103</v>
      </c>
      <c r="B214" s="213">
        <v>10100502</v>
      </c>
      <c r="C214" s="212">
        <v>108</v>
      </c>
      <c r="D214" s="214">
        <v>43466</v>
      </c>
      <c r="E214" s="160" t="s">
        <v>383</v>
      </c>
      <c r="F214" s="160">
        <v>108604186</v>
      </c>
      <c r="G214" s="160">
        <v>0</v>
      </c>
      <c r="H214" s="214">
        <v>43480</v>
      </c>
      <c r="I214" s="160" t="s">
        <v>384</v>
      </c>
      <c r="J214" s="160" t="s">
        <v>385</v>
      </c>
      <c r="K214" s="160">
        <f t="shared" si="3"/>
        <v>1</v>
      </c>
      <c r="L214" s="160" t="s">
        <v>101</v>
      </c>
      <c r="M214" s="211">
        <f>VLOOKUP(J214,'Depr Rates'!A:G,7,FALSE)</f>
        <v>3.9399999999999998E-2</v>
      </c>
    </row>
    <row r="215" spans="1:13" x14ac:dyDescent="0.25">
      <c r="A215" s="212" t="s">
        <v>103</v>
      </c>
      <c r="B215" s="213">
        <v>10100502</v>
      </c>
      <c r="C215" s="212">
        <v>108</v>
      </c>
      <c r="D215" s="214">
        <v>43497</v>
      </c>
      <c r="E215" s="160" t="s">
        <v>383</v>
      </c>
      <c r="F215" s="160">
        <v>108604186</v>
      </c>
      <c r="G215" s="160">
        <v>0</v>
      </c>
      <c r="H215" s="214">
        <v>43480</v>
      </c>
      <c r="I215" s="160" t="s">
        <v>384</v>
      </c>
      <c r="J215" s="160" t="s">
        <v>386</v>
      </c>
      <c r="K215" s="160">
        <f t="shared" si="3"/>
        <v>1</v>
      </c>
      <c r="L215" s="160" t="s">
        <v>101</v>
      </c>
      <c r="M215" s="211">
        <f>VLOOKUP(J215,'Depr Rates'!A:G,7,FALSE)</f>
        <v>3.2000000000000001E-2</v>
      </c>
    </row>
    <row r="216" spans="1:13" x14ac:dyDescent="0.25">
      <c r="A216" s="212" t="s">
        <v>103</v>
      </c>
      <c r="B216" s="213">
        <v>10100502</v>
      </c>
      <c r="C216" s="212">
        <v>108</v>
      </c>
      <c r="D216" s="214">
        <v>43497</v>
      </c>
      <c r="E216" s="160" t="s">
        <v>383</v>
      </c>
      <c r="F216" s="160">
        <v>108604186</v>
      </c>
      <c r="G216" s="160">
        <v>0</v>
      </c>
      <c r="H216" s="214">
        <v>43480</v>
      </c>
      <c r="I216" s="160" t="s">
        <v>384</v>
      </c>
      <c r="J216" s="160" t="s">
        <v>386</v>
      </c>
      <c r="K216" s="160">
        <f t="shared" si="3"/>
        <v>1</v>
      </c>
      <c r="L216" s="160" t="s">
        <v>101</v>
      </c>
      <c r="M216" s="211">
        <f>VLOOKUP(J216,'Depr Rates'!A:G,7,FALSE)</f>
        <v>3.2000000000000001E-2</v>
      </c>
    </row>
    <row r="217" spans="1:13" x14ac:dyDescent="0.25">
      <c r="A217" s="212" t="s">
        <v>103</v>
      </c>
      <c r="B217" s="213">
        <v>10100502</v>
      </c>
      <c r="C217" s="212">
        <v>108</v>
      </c>
      <c r="D217" s="214">
        <v>43497</v>
      </c>
      <c r="E217" s="160" t="s">
        <v>383</v>
      </c>
      <c r="F217" s="160">
        <v>108604186</v>
      </c>
      <c r="G217" s="160">
        <v>0</v>
      </c>
      <c r="H217" s="214">
        <v>43480</v>
      </c>
      <c r="I217" s="160" t="s">
        <v>384</v>
      </c>
      <c r="J217" s="160" t="s">
        <v>386</v>
      </c>
      <c r="K217" s="160">
        <f t="shared" si="3"/>
        <v>1</v>
      </c>
      <c r="L217" s="160" t="s">
        <v>101</v>
      </c>
      <c r="M217" s="211">
        <f>VLOOKUP(J217,'Depr Rates'!A:G,7,FALSE)</f>
        <v>3.2000000000000001E-2</v>
      </c>
    </row>
    <row r="218" spans="1:13" x14ac:dyDescent="0.25">
      <c r="A218" s="212" t="s">
        <v>103</v>
      </c>
      <c r="B218" s="213">
        <v>10100502</v>
      </c>
      <c r="C218" s="212">
        <v>108</v>
      </c>
      <c r="D218" s="214">
        <v>43497</v>
      </c>
      <c r="E218" s="160" t="s">
        <v>383</v>
      </c>
      <c r="F218" s="160">
        <v>108604186</v>
      </c>
      <c r="G218" s="160">
        <v>0</v>
      </c>
      <c r="H218" s="214">
        <v>43480</v>
      </c>
      <c r="I218" s="160" t="s">
        <v>384</v>
      </c>
      <c r="J218" s="160" t="s">
        <v>386</v>
      </c>
      <c r="K218" s="160">
        <f t="shared" si="3"/>
        <v>1</v>
      </c>
      <c r="L218" s="160" t="s">
        <v>101</v>
      </c>
      <c r="M218" s="211">
        <f>VLOOKUP(J218,'Depr Rates'!A:G,7,FALSE)</f>
        <v>3.2000000000000001E-2</v>
      </c>
    </row>
    <row r="219" spans="1:13" x14ac:dyDescent="0.25">
      <c r="A219" s="212" t="s">
        <v>103</v>
      </c>
      <c r="B219" s="213">
        <v>10100502</v>
      </c>
      <c r="C219" s="212">
        <v>108</v>
      </c>
      <c r="D219" s="214">
        <v>43497</v>
      </c>
      <c r="E219" s="160" t="s">
        <v>383</v>
      </c>
      <c r="F219" s="160">
        <v>108604186</v>
      </c>
      <c r="G219" s="160">
        <v>0</v>
      </c>
      <c r="H219" s="214">
        <v>43480</v>
      </c>
      <c r="I219" s="160" t="s">
        <v>384</v>
      </c>
      <c r="J219" s="160" t="s">
        <v>386</v>
      </c>
      <c r="K219" s="160">
        <f t="shared" si="3"/>
        <v>1</v>
      </c>
      <c r="L219" s="160" t="s">
        <v>101</v>
      </c>
      <c r="M219" s="211">
        <f>VLOOKUP(J219,'Depr Rates'!A:G,7,FALSE)</f>
        <v>3.2000000000000001E-2</v>
      </c>
    </row>
    <row r="220" spans="1:13" x14ac:dyDescent="0.25">
      <c r="A220" s="212" t="s">
        <v>103</v>
      </c>
      <c r="B220" s="213">
        <v>10100502</v>
      </c>
      <c r="C220" s="212">
        <v>108</v>
      </c>
      <c r="D220" s="214">
        <v>43497</v>
      </c>
      <c r="E220" s="160" t="s">
        <v>383</v>
      </c>
      <c r="F220" s="160">
        <v>108604186</v>
      </c>
      <c r="G220" s="160">
        <v>0</v>
      </c>
      <c r="H220" s="214">
        <v>43480</v>
      </c>
      <c r="I220" s="160" t="s">
        <v>384</v>
      </c>
      <c r="J220" s="160" t="s">
        <v>386</v>
      </c>
      <c r="K220" s="160">
        <f t="shared" si="3"/>
        <v>1</v>
      </c>
      <c r="L220" s="160" t="s">
        <v>101</v>
      </c>
      <c r="M220" s="211">
        <f>VLOOKUP(J220,'Depr Rates'!A:G,7,FALSE)</f>
        <v>3.2000000000000001E-2</v>
      </c>
    </row>
    <row r="221" spans="1:13" x14ac:dyDescent="0.25">
      <c r="A221" s="212" t="s">
        <v>103</v>
      </c>
      <c r="B221" s="213">
        <v>10100502</v>
      </c>
      <c r="C221" s="212">
        <v>108</v>
      </c>
      <c r="D221" s="214">
        <v>43497</v>
      </c>
      <c r="E221" s="160" t="s">
        <v>383</v>
      </c>
      <c r="F221" s="160">
        <v>108604186</v>
      </c>
      <c r="G221" s="160">
        <v>0</v>
      </c>
      <c r="H221" s="214">
        <v>43480</v>
      </c>
      <c r="I221" s="160" t="s">
        <v>384</v>
      </c>
      <c r="J221" s="160" t="s">
        <v>386</v>
      </c>
      <c r="K221" s="160">
        <f t="shared" si="3"/>
        <v>1</v>
      </c>
      <c r="L221" s="160" t="s">
        <v>101</v>
      </c>
      <c r="M221" s="211">
        <f>VLOOKUP(J221,'Depr Rates'!A:G,7,FALSE)</f>
        <v>3.2000000000000001E-2</v>
      </c>
    </row>
    <row r="222" spans="1:13" x14ac:dyDescent="0.25">
      <c r="A222" s="212" t="s">
        <v>103</v>
      </c>
      <c r="B222" s="213">
        <v>10100502</v>
      </c>
      <c r="C222" s="212">
        <v>108</v>
      </c>
      <c r="D222" s="214">
        <v>43497</v>
      </c>
      <c r="E222" s="160" t="s">
        <v>383</v>
      </c>
      <c r="F222" s="160">
        <v>108604186</v>
      </c>
      <c r="G222" s="160">
        <v>0</v>
      </c>
      <c r="H222" s="214">
        <v>43480</v>
      </c>
      <c r="I222" s="160" t="s">
        <v>384</v>
      </c>
      <c r="J222" s="160" t="s">
        <v>386</v>
      </c>
      <c r="K222" s="160">
        <f t="shared" si="3"/>
        <v>1</v>
      </c>
      <c r="L222" s="160" t="s">
        <v>101</v>
      </c>
      <c r="M222" s="211">
        <f>VLOOKUP(J222,'Depr Rates'!A:G,7,FALSE)</f>
        <v>3.2000000000000001E-2</v>
      </c>
    </row>
    <row r="223" spans="1:13" x14ac:dyDescent="0.25">
      <c r="A223" s="212" t="s">
        <v>103</v>
      </c>
      <c r="B223" s="213">
        <v>10100502</v>
      </c>
      <c r="C223" s="212">
        <v>108</v>
      </c>
      <c r="D223" s="214">
        <v>43497</v>
      </c>
      <c r="E223" s="160" t="s">
        <v>383</v>
      </c>
      <c r="F223" s="160">
        <v>108604186</v>
      </c>
      <c r="G223" s="160">
        <v>0</v>
      </c>
      <c r="H223" s="214">
        <v>43480</v>
      </c>
      <c r="I223" s="160" t="s">
        <v>384</v>
      </c>
      <c r="J223" s="160" t="s">
        <v>386</v>
      </c>
      <c r="K223" s="160">
        <f t="shared" si="3"/>
        <v>1</v>
      </c>
      <c r="L223" s="160" t="s">
        <v>101</v>
      </c>
      <c r="M223" s="211">
        <f>VLOOKUP(J223,'Depr Rates'!A:G,7,FALSE)</f>
        <v>3.2000000000000001E-2</v>
      </c>
    </row>
    <row r="224" spans="1:13" x14ac:dyDescent="0.25">
      <c r="A224" s="212" t="s">
        <v>103</v>
      </c>
      <c r="B224" s="213">
        <v>10100502</v>
      </c>
      <c r="C224" s="212">
        <v>108</v>
      </c>
      <c r="D224" s="214">
        <v>43497</v>
      </c>
      <c r="E224" s="160" t="s">
        <v>383</v>
      </c>
      <c r="F224" s="160">
        <v>108604186</v>
      </c>
      <c r="G224" s="160">
        <v>0</v>
      </c>
      <c r="H224" s="214">
        <v>43480</v>
      </c>
      <c r="I224" s="160" t="s">
        <v>384</v>
      </c>
      <c r="J224" s="160" t="s">
        <v>386</v>
      </c>
      <c r="K224" s="160">
        <f t="shared" si="3"/>
        <v>1</v>
      </c>
      <c r="L224" s="160" t="s">
        <v>101</v>
      </c>
      <c r="M224" s="211">
        <f>VLOOKUP(J224,'Depr Rates'!A:G,7,FALSE)</f>
        <v>3.2000000000000001E-2</v>
      </c>
    </row>
    <row r="225" spans="1:13" x14ac:dyDescent="0.25">
      <c r="A225" s="212" t="s">
        <v>103</v>
      </c>
      <c r="B225" s="213">
        <v>10100502</v>
      </c>
      <c r="C225" s="212">
        <v>108</v>
      </c>
      <c r="D225" s="214">
        <v>43497</v>
      </c>
      <c r="E225" s="160" t="s">
        <v>383</v>
      </c>
      <c r="F225" s="160">
        <v>108604186</v>
      </c>
      <c r="G225" s="160">
        <v>0</v>
      </c>
      <c r="H225" s="214">
        <v>43480</v>
      </c>
      <c r="I225" s="160" t="s">
        <v>384</v>
      </c>
      <c r="J225" s="160" t="s">
        <v>386</v>
      </c>
      <c r="K225" s="160">
        <f t="shared" si="3"/>
        <v>1</v>
      </c>
      <c r="L225" s="160" t="s">
        <v>101</v>
      </c>
      <c r="M225" s="211">
        <f>VLOOKUP(J225,'Depr Rates'!A:G,7,FALSE)</f>
        <v>3.2000000000000001E-2</v>
      </c>
    </row>
    <row r="226" spans="1:13" x14ac:dyDescent="0.25">
      <c r="A226" s="212" t="s">
        <v>103</v>
      </c>
      <c r="B226" s="213">
        <v>10100502</v>
      </c>
      <c r="C226" s="212">
        <v>108</v>
      </c>
      <c r="D226" s="214">
        <v>43497</v>
      </c>
      <c r="E226" s="160" t="s">
        <v>383</v>
      </c>
      <c r="F226" s="160">
        <v>108604186</v>
      </c>
      <c r="G226" s="160">
        <v>0</v>
      </c>
      <c r="H226" s="214">
        <v>43480</v>
      </c>
      <c r="I226" s="160" t="s">
        <v>384</v>
      </c>
      <c r="J226" s="160" t="s">
        <v>386</v>
      </c>
      <c r="K226" s="160">
        <f t="shared" si="3"/>
        <v>1</v>
      </c>
      <c r="L226" s="160" t="s">
        <v>101</v>
      </c>
      <c r="M226" s="211">
        <f>VLOOKUP(J226,'Depr Rates'!A:G,7,FALSE)</f>
        <v>3.2000000000000001E-2</v>
      </c>
    </row>
    <row r="227" spans="1:13" x14ac:dyDescent="0.25">
      <c r="A227" s="212" t="s">
        <v>103</v>
      </c>
      <c r="B227" s="213">
        <v>10100502</v>
      </c>
      <c r="C227" s="212">
        <v>108</v>
      </c>
      <c r="D227" s="214">
        <v>43497</v>
      </c>
      <c r="E227" s="160" t="s">
        <v>383</v>
      </c>
      <c r="F227" s="160">
        <v>108604186</v>
      </c>
      <c r="G227" s="160">
        <v>0</v>
      </c>
      <c r="H227" s="214">
        <v>43480</v>
      </c>
      <c r="I227" s="160" t="s">
        <v>384</v>
      </c>
      <c r="J227" s="160" t="s">
        <v>386</v>
      </c>
      <c r="K227" s="160">
        <f t="shared" si="3"/>
        <v>1</v>
      </c>
      <c r="L227" s="160" t="s">
        <v>101</v>
      </c>
      <c r="M227" s="211">
        <f>VLOOKUP(J227,'Depr Rates'!A:G,7,FALSE)</f>
        <v>3.2000000000000001E-2</v>
      </c>
    </row>
    <row r="228" spans="1:13" x14ac:dyDescent="0.25">
      <c r="A228" s="212" t="s">
        <v>103</v>
      </c>
      <c r="B228" s="213">
        <v>10100502</v>
      </c>
      <c r="C228" s="212">
        <v>108</v>
      </c>
      <c r="D228" s="214">
        <v>43497</v>
      </c>
      <c r="E228" s="160" t="s">
        <v>383</v>
      </c>
      <c r="F228" s="160">
        <v>108604186</v>
      </c>
      <c r="G228" s="160">
        <v>0</v>
      </c>
      <c r="H228" s="214">
        <v>43480</v>
      </c>
      <c r="I228" s="160" t="s">
        <v>384</v>
      </c>
      <c r="J228" s="160" t="s">
        <v>386</v>
      </c>
      <c r="K228" s="160">
        <f t="shared" si="3"/>
        <v>1</v>
      </c>
      <c r="L228" s="160" t="s">
        <v>101</v>
      </c>
      <c r="M228" s="211">
        <f>VLOOKUP(J228,'Depr Rates'!A:G,7,FALSE)</f>
        <v>3.2000000000000001E-2</v>
      </c>
    </row>
    <row r="229" spans="1:13" x14ac:dyDescent="0.25">
      <c r="A229" s="212" t="s">
        <v>103</v>
      </c>
      <c r="B229" s="213">
        <v>10100502</v>
      </c>
      <c r="C229" s="212">
        <v>108</v>
      </c>
      <c r="D229" s="214">
        <v>43497</v>
      </c>
      <c r="E229" s="160" t="s">
        <v>383</v>
      </c>
      <c r="F229" s="160">
        <v>108604186</v>
      </c>
      <c r="G229" s="160">
        <v>0</v>
      </c>
      <c r="H229" s="214">
        <v>43480</v>
      </c>
      <c r="I229" s="160" t="s">
        <v>384</v>
      </c>
      <c r="J229" s="160" t="s">
        <v>386</v>
      </c>
      <c r="K229" s="160">
        <f t="shared" si="3"/>
        <v>1</v>
      </c>
      <c r="L229" s="160" t="s">
        <v>101</v>
      </c>
      <c r="M229" s="211">
        <f>VLOOKUP(J229,'Depr Rates'!A:G,7,FALSE)</f>
        <v>3.2000000000000001E-2</v>
      </c>
    </row>
    <row r="230" spans="1:13" x14ac:dyDescent="0.25">
      <c r="A230" s="212" t="s">
        <v>103</v>
      </c>
      <c r="B230" s="213">
        <v>10100502</v>
      </c>
      <c r="C230" s="212">
        <v>108</v>
      </c>
      <c r="D230" s="214">
        <v>43497</v>
      </c>
      <c r="E230" s="160" t="s">
        <v>383</v>
      </c>
      <c r="F230" s="160">
        <v>108604186</v>
      </c>
      <c r="G230" s="160">
        <v>0</v>
      </c>
      <c r="H230" s="214">
        <v>43480</v>
      </c>
      <c r="I230" s="160" t="s">
        <v>384</v>
      </c>
      <c r="J230" s="160" t="s">
        <v>386</v>
      </c>
      <c r="K230" s="160">
        <f t="shared" si="3"/>
        <v>1</v>
      </c>
      <c r="L230" s="160" t="s">
        <v>101</v>
      </c>
      <c r="M230" s="211">
        <f>VLOOKUP(J230,'Depr Rates'!A:G,7,FALSE)</f>
        <v>3.2000000000000001E-2</v>
      </c>
    </row>
    <row r="231" spans="1:13" x14ac:dyDescent="0.25">
      <c r="A231" s="212" t="s">
        <v>103</v>
      </c>
      <c r="B231" s="213">
        <v>10100502</v>
      </c>
      <c r="C231" s="212">
        <v>108</v>
      </c>
      <c r="D231" s="214">
        <v>43497</v>
      </c>
      <c r="E231" s="160" t="s">
        <v>383</v>
      </c>
      <c r="F231" s="160">
        <v>108604186</v>
      </c>
      <c r="G231" s="160">
        <v>0</v>
      </c>
      <c r="H231" s="214">
        <v>43480</v>
      </c>
      <c r="I231" s="160" t="s">
        <v>384</v>
      </c>
      <c r="J231" s="160" t="s">
        <v>386</v>
      </c>
      <c r="K231" s="160">
        <f t="shared" si="3"/>
        <v>1</v>
      </c>
      <c r="L231" s="160" t="s">
        <v>101</v>
      </c>
      <c r="M231" s="211">
        <f>VLOOKUP(J231,'Depr Rates'!A:G,7,FALSE)</f>
        <v>3.2000000000000001E-2</v>
      </c>
    </row>
    <row r="232" spans="1:13" x14ac:dyDescent="0.25">
      <c r="A232" s="212" t="s">
        <v>103</v>
      </c>
      <c r="B232" s="213">
        <v>10100502</v>
      </c>
      <c r="C232" s="212">
        <v>108</v>
      </c>
      <c r="D232" s="214">
        <v>43497</v>
      </c>
      <c r="E232" s="160" t="s">
        <v>383</v>
      </c>
      <c r="F232" s="160">
        <v>108604186</v>
      </c>
      <c r="G232" s="160">
        <v>0</v>
      </c>
      <c r="H232" s="214">
        <v>43480</v>
      </c>
      <c r="I232" s="160" t="s">
        <v>384</v>
      </c>
      <c r="J232" s="160" t="s">
        <v>386</v>
      </c>
      <c r="K232" s="160">
        <f t="shared" si="3"/>
        <v>1</v>
      </c>
      <c r="L232" s="160" t="s">
        <v>101</v>
      </c>
      <c r="M232" s="211">
        <f>VLOOKUP(J232,'Depr Rates'!A:G,7,FALSE)</f>
        <v>3.2000000000000001E-2</v>
      </c>
    </row>
    <row r="233" spans="1:13" x14ac:dyDescent="0.25">
      <c r="A233" s="212" t="s">
        <v>103</v>
      </c>
      <c r="B233" s="213">
        <v>10100502</v>
      </c>
      <c r="C233" s="212">
        <v>108</v>
      </c>
      <c r="D233" s="214">
        <v>43497</v>
      </c>
      <c r="E233" s="160" t="s">
        <v>383</v>
      </c>
      <c r="F233" s="160">
        <v>108604186</v>
      </c>
      <c r="G233" s="160">
        <v>0</v>
      </c>
      <c r="H233" s="214">
        <v>43480</v>
      </c>
      <c r="I233" s="160" t="s">
        <v>384</v>
      </c>
      <c r="J233" s="160" t="s">
        <v>386</v>
      </c>
      <c r="K233" s="160">
        <f t="shared" si="3"/>
        <v>1</v>
      </c>
      <c r="L233" s="160" t="s">
        <v>101</v>
      </c>
      <c r="M233" s="211">
        <f>VLOOKUP(J233,'Depr Rates'!A:G,7,FALSE)</f>
        <v>3.2000000000000001E-2</v>
      </c>
    </row>
    <row r="234" spans="1:13" x14ac:dyDescent="0.25">
      <c r="A234" s="212" t="s">
        <v>103</v>
      </c>
      <c r="B234" s="213">
        <v>10100502</v>
      </c>
      <c r="C234" s="212">
        <v>108</v>
      </c>
      <c r="D234" s="214">
        <v>43497</v>
      </c>
      <c r="E234" s="160" t="s">
        <v>383</v>
      </c>
      <c r="F234" s="160">
        <v>108604186</v>
      </c>
      <c r="G234" s="160">
        <v>0</v>
      </c>
      <c r="H234" s="214">
        <v>43480</v>
      </c>
      <c r="I234" s="160" t="s">
        <v>384</v>
      </c>
      <c r="J234" s="160" t="s">
        <v>386</v>
      </c>
      <c r="K234" s="160">
        <f t="shared" si="3"/>
        <v>1</v>
      </c>
      <c r="L234" s="160" t="s">
        <v>101</v>
      </c>
      <c r="M234" s="211">
        <f>VLOOKUP(J234,'Depr Rates'!A:G,7,FALSE)</f>
        <v>3.2000000000000001E-2</v>
      </c>
    </row>
    <row r="235" spans="1:13" x14ac:dyDescent="0.25">
      <c r="A235" s="212" t="s">
        <v>103</v>
      </c>
      <c r="B235" s="213">
        <v>10100502</v>
      </c>
      <c r="C235" s="212">
        <v>108</v>
      </c>
      <c r="D235" s="214">
        <v>43497</v>
      </c>
      <c r="E235" s="160" t="s">
        <v>383</v>
      </c>
      <c r="F235" s="160">
        <v>108604186</v>
      </c>
      <c r="G235" s="160">
        <v>0</v>
      </c>
      <c r="H235" s="214">
        <v>43480</v>
      </c>
      <c r="I235" s="160" t="s">
        <v>384</v>
      </c>
      <c r="J235" s="160" t="s">
        <v>386</v>
      </c>
      <c r="K235" s="160">
        <f t="shared" si="3"/>
        <v>1</v>
      </c>
      <c r="L235" s="160" t="s">
        <v>101</v>
      </c>
      <c r="M235" s="211">
        <f>VLOOKUP(J235,'Depr Rates'!A:G,7,FALSE)</f>
        <v>3.2000000000000001E-2</v>
      </c>
    </row>
    <row r="236" spans="1:13" x14ac:dyDescent="0.25">
      <c r="A236" s="212" t="s">
        <v>103</v>
      </c>
      <c r="B236" s="213">
        <v>10100502</v>
      </c>
      <c r="C236" s="212">
        <v>108</v>
      </c>
      <c r="D236" s="214">
        <v>43497</v>
      </c>
      <c r="E236" s="160" t="s">
        <v>383</v>
      </c>
      <c r="F236" s="160">
        <v>108604186</v>
      </c>
      <c r="G236" s="160">
        <v>0</v>
      </c>
      <c r="H236" s="214">
        <v>43480</v>
      </c>
      <c r="I236" s="160" t="s">
        <v>384</v>
      </c>
      <c r="J236" s="160" t="s">
        <v>386</v>
      </c>
      <c r="K236" s="160">
        <f t="shared" si="3"/>
        <v>1</v>
      </c>
      <c r="L236" s="160" t="s">
        <v>101</v>
      </c>
      <c r="M236" s="211">
        <f>VLOOKUP(J236,'Depr Rates'!A:G,7,FALSE)</f>
        <v>3.2000000000000001E-2</v>
      </c>
    </row>
    <row r="237" spans="1:13" x14ac:dyDescent="0.25">
      <c r="A237" s="212" t="s">
        <v>103</v>
      </c>
      <c r="B237" s="213">
        <v>10100502</v>
      </c>
      <c r="C237" s="212">
        <v>108</v>
      </c>
      <c r="D237" s="214">
        <v>43497</v>
      </c>
      <c r="E237" s="160" t="s">
        <v>383</v>
      </c>
      <c r="F237" s="160">
        <v>108604186</v>
      </c>
      <c r="G237" s="160">
        <v>0</v>
      </c>
      <c r="H237" s="214">
        <v>43480</v>
      </c>
      <c r="I237" s="160" t="s">
        <v>384</v>
      </c>
      <c r="J237" s="160" t="s">
        <v>386</v>
      </c>
      <c r="K237" s="160">
        <f t="shared" si="3"/>
        <v>1</v>
      </c>
      <c r="L237" s="160" t="s">
        <v>101</v>
      </c>
      <c r="M237" s="211">
        <f>VLOOKUP(J237,'Depr Rates'!A:G,7,FALSE)</f>
        <v>3.2000000000000001E-2</v>
      </c>
    </row>
    <row r="238" spans="1:13" x14ac:dyDescent="0.25">
      <c r="A238" s="212" t="s">
        <v>103</v>
      </c>
      <c r="B238" s="213">
        <v>10100502</v>
      </c>
      <c r="C238" s="212">
        <v>108</v>
      </c>
      <c r="D238" s="214">
        <v>43497</v>
      </c>
      <c r="E238" s="160" t="s">
        <v>383</v>
      </c>
      <c r="F238" s="160">
        <v>108604186</v>
      </c>
      <c r="G238" s="160">
        <v>0</v>
      </c>
      <c r="H238" s="214">
        <v>43480</v>
      </c>
      <c r="I238" s="160" t="s">
        <v>384</v>
      </c>
      <c r="J238" s="160" t="s">
        <v>386</v>
      </c>
      <c r="K238" s="160">
        <f t="shared" si="3"/>
        <v>1</v>
      </c>
      <c r="L238" s="160" t="s">
        <v>101</v>
      </c>
      <c r="M238" s="211">
        <f>VLOOKUP(J238,'Depr Rates'!A:G,7,FALSE)</f>
        <v>3.2000000000000001E-2</v>
      </c>
    </row>
    <row r="239" spans="1:13" x14ac:dyDescent="0.25">
      <c r="A239" s="212" t="s">
        <v>103</v>
      </c>
      <c r="B239" s="213">
        <v>10100502</v>
      </c>
      <c r="C239" s="212">
        <v>108</v>
      </c>
      <c r="D239" s="214">
        <v>43497</v>
      </c>
      <c r="E239" s="160" t="s">
        <v>383</v>
      </c>
      <c r="F239" s="160">
        <v>108604186</v>
      </c>
      <c r="G239" s="160">
        <v>0</v>
      </c>
      <c r="H239" s="214">
        <v>43480</v>
      </c>
      <c r="I239" s="160" t="s">
        <v>384</v>
      </c>
      <c r="J239" s="160" t="s">
        <v>386</v>
      </c>
      <c r="K239" s="160">
        <f t="shared" si="3"/>
        <v>1</v>
      </c>
      <c r="L239" s="160" t="s">
        <v>101</v>
      </c>
      <c r="M239" s="211">
        <f>VLOOKUP(J239,'Depr Rates'!A:G,7,FALSE)</f>
        <v>3.2000000000000001E-2</v>
      </c>
    </row>
    <row r="240" spans="1:13" x14ac:dyDescent="0.25">
      <c r="A240" s="212" t="s">
        <v>103</v>
      </c>
      <c r="B240" s="213">
        <v>10100502</v>
      </c>
      <c r="C240" s="212">
        <v>108</v>
      </c>
      <c r="D240" s="214">
        <v>43497</v>
      </c>
      <c r="E240" s="160" t="s">
        <v>383</v>
      </c>
      <c r="F240" s="160">
        <v>108604186</v>
      </c>
      <c r="G240" s="160">
        <v>0</v>
      </c>
      <c r="H240" s="214">
        <v>43480</v>
      </c>
      <c r="I240" s="160" t="s">
        <v>384</v>
      </c>
      <c r="J240" s="160" t="s">
        <v>386</v>
      </c>
      <c r="K240" s="160">
        <f t="shared" si="3"/>
        <v>1</v>
      </c>
      <c r="L240" s="160" t="s">
        <v>101</v>
      </c>
      <c r="M240" s="211">
        <f>VLOOKUP(J240,'Depr Rates'!A:G,7,FALSE)</f>
        <v>3.2000000000000001E-2</v>
      </c>
    </row>
    <row r="241" spans="1:13" x14ac:dyDescent="0.25">
      <c r="A241" s="212" t="s">
        <v>103</v>
      </c>
      <c r="B241" s="213">
        <v>10100502</v>
      </c>
      <c r="C241" s="212">
        <v>108</v>
      </c>
      <c r="D241" s="214">
        <v>43497</v>
      </c>
      <c r="E241" s="160" t="s">
        <v>383</v>
      </c>
      <c r="F241" s="160">
        <v>108604186</v>
      </c>
      <c r="G241" s="160">
        <v>0</v>
      </c>
      <c r="H241" s="214">
        <v>43480</v>
      </c>
      <c r="I241" s="160" t="s">
        <v>384</v>
      </c>
      <c r="J241" s="160" t="s">
        <v>386</v>
      </c>
      <c r="K241" s="160">
        <f t="shared" si="3"/>
        <v>1</v>
      </c>
      <c r="L241" s="160" t="s">
        <v>101</v>
      </c>
      <c r="M241" s="211">
        <f>VLOOKUP(J241,'Depr Rates'!A:G,7,FALSE)</f>
        <v>3.2000000000000001E-2</v>
      </c>
    </row>
    <row r="242" spans="1:13" x14ac:dyDescent="0.25">
      <c r="A242" s="212" t="s">
        <v>103</v>
      </c>
      <c r="B242" s="213">
        <v>10100502</v>
      </c>
      <c r="C242" s="212">
        <v>108</v>
      </c>
      <c r="D242" s="214">
        <v>43497</v>
      </c>
      <c r="E242" s="160" t="s">
        <v>383</v>
      </c>
      <c r="F242" s="160">
        <v>108604186</v>
      </c>
      <c r="G242" s="160">
        <v>0</v>
      </c>
      <c r="H242" s="214">
        <v>43480</v>
      </c>
      <c r="I242" s="160" t="s">
        <v>384</v>
      </c>
      <c r="J242" s="160" t="s">
        <v>386</v>
      </c>
      <c r="K242" s="160">
        <f t="shared" si="3"/>
        <v>1</v>
      </c>
      <c r="L242" s="160" t="s">
        <v>101</v>
      </c>
      <c r="M242" s="211">
        <f>VLOOKUP(J242,'Depr Rates'!A:G,7,FALSE)</f>
        <v>3.2000000000000001E-2</v>
      </c>
    </row>
    <row r="243" spans="1:13" x14ac:dyDescent="0.25">
      <c r="A243" s="212" t="s">
        <v>103</v>
      </c>
      <c r="B243" s="213">
        <v>10100502</v>
      </c>
      <c r="C243" s="212">
        <v>108</v>
      </c>
      <c r="D243" s="214">
        <v>43497</v>
      </c>
      <c r="E243" s="160" t="s">
        <v>383</v>
      </c>
      <c r="F243" s="160">
        <v>108604186</v>
      </c>
      <c r="G243" s="160">
        <v>0</v>
      </c>
      <c r="H243" s="214">
        <v>43480</v>
      </c>
      <c r="I243" s="160" t="s">
        <v>384</v>
      </c>
      <c r="J243" s="160" t="s">
        <v>385</v>
      </c>
      <c r="K243" s="160">
        <f t="shared" si="3"/>
        <v>1</v>
      </c>
      <c r="L243" s="160" t="s">
        <v>101</v>
      </c>
      <c r="M243" s="211">
        <f>VLOOKUP(J243,'Depr Rates'!A:G,7,FALSE)</f>
        <v>3.9399999999999998E-2</v>
      </c>
    </row>
    <row r="244" spans="1:13" x14ac:dyDescent="0.25">
      <c r="A244" s="212" t="s">
        <v>103</v>
      </c>
      <c r="B244" s="213">
        <v>10100502</v>
      </c>
      <c r="C244" s="212">
        <v>108</v>
      </c>
      <c r="D244" s="214">
        <v>43497</v>
      </c>
      <c r="E244" s="160" t="s">
        <v>383</v>
      </c>
      <c r="F244" s="160">
        <v>108604186</v>
      </c>
      <c r="G244" s="160">
        <v>0</v>
      </c>
      <c r="H244" s="214">
        <v>43480</v>
      </c>
      <c r="I244" s="160" t="s">
        <v>384</v>
      </c>
      <c r="J244" s="160" t="s">
        <v>385</v>
      </c>
      <c r="K244" s="160">
        <f t="shared" si="3"/>
        <v>1</v>
      </c>
      <c r="L244" s="160" t="s">
        <v>101</v>
      </c>
      <c r="M244" s="211">
        <f>VLOOKUP(J244,'Depr Rates'!A:G,7,FALSE)</f>
        <v>3.9399999999999998E-2</v>
      </c>
    </row>
    <row r="245" spans="1:13" x14ac:dyDescent="0.25">
      <c r="A245" s="212" t="s">
        <v>103</v>
      </c>
      <c r="B245" s="213">
        <v>10100502</v>
      </c>
      <c r="C245" s="212">
        <v>108</v>
      </c>
      <c r="D245" s="214">
        <v>43497</v>
      </c>
      <c r="E245" s="160" t="s">
        <v>383</v>
      </c>
      <c r="F245" s="160">
        <v>108604186</v>
      </c>
      <c r="G245" s="160">
        <v>0</v>
      </c>
      <c r="H245" s="214">
        <v>43480</v>
      </c>
      <c r="I245" s="160" t="s">
        <v>384</v>
      </c>
      <c r="J245" s="160" t="s">
        <v>385</v>
      </c>
      <c r="K245" s="160">
        <f t="shared" si="3"/>
        <v>1</v>
      </c>
      <c r="L245" s="160" t="s">
        <v>101</v>
      </c>
      <c r="M245" s="211">
        <f>VLOOKUP(J245,'Depr Rates'!A:G,7,FALSE)</f>
        <v>3.9399999999999998E-2</v>
      </c>
    </row>
    <row r="246" spans="1:13" x14ac:dyDescent="0.25">
      <c r="A246" s="212" t="s">
        <v>103</v>
      </c>
      <c r="B246" s="213">
        <v>10100502</v>
      </c>
      <c r="C246" s="212">
        <v>108</v>
      </c>
      <c r="D246" s="214">
        <v>43497</v>
      </c>
      <c r="E246" s="160" t="s">
        <v>383</v>
      </c>
      <c r="F246" s="160">
        <v>108604186</v>
      </c>
      <c r="G246" s="160">
        <v>0</v>
      </c>
      <c r="H246" s="214">
        <v>43480</v>
      </c>
      <c r="I246" s="160" t="s">
        <v>384</v>
      </c>
      <c r="J246" s="160" t="s">
        <v>385</v>
      </c>
      <c r="K246" s="160">
        <f t="shared" si="3"/>
        <v>1</v>
      </c>
      <c r="L246" s="160" t="s">
        <v>101</v>
      </c>
      <c r="M246" s="211">
        <f>VLOOKUP(J246,'Depr Rates'!A:G,7,FALSE)</f>
        <v>3.9399999999999998E-2</v>
      </c>
    </row>
    <row r="247" spans="1:13" x14ac:dyDescent="0.25">
      <c r="A247" s="212" t="s">
        <v>103</v>
      </c>
      <c r="B247" s="213">
        <v>10100502</v>
      </c>
      <c r="C247" s="212">
        <v>108</v>
      </c>
      <c r="D247" s="214">
        <v>43497</v>
      </c>
      <c r="E247" s="160" t="s">
        <v>383</v>
      </c>
      <c r="F247" s="160">
        <v>108604186</v>
      </c>
      <c r="G247" s="160">
        <v>0</v>
      </c>
      <c r="H247" s="214">
        <v>43480</v>
      </c>
      <c r="I247" s="160" t="s">
        <v>384</v>
      </c>
      <c r="J247" s="160" t="s">
        <v>386</v>
      </c>
      <c r="K247" s="160">
        <f t="shared" si="3"/>
        <v>1</v>
      </c>
      <c r="L247" s="160" t="s">
        <v>101</v>
      </c>
      <c r="M247" s="211">
        <f>VLOOKUP(J247,'Depr Rates'!A:G,7,FALSE)</f>
        <v>3.2000000000000001E-2</v>
      </c>
    </row>
    <row r="248" spans="1:13" x14ac:dyDescent="0.25">
      <c r="A248" s="212" t="s">
        <v>103</v>
      </c>
      <c r="B248" s="213">
        <v>10100502</v>
      </c>
      <c r="C248" s="212">
        <v>108</v>
      </c>
      <c r="D248" s="214">
        <v>43497</v>
      </c>
      <c r="E248" s="160" t="s">
        <v>383</v>
      </c>
      <c r="F248" s="160">
        <v>108604186</v>
      </c>
      <c r="G248" s="160">
        <v>0</v>
      </c>
      <c r="H248" s="214">
        <v>43480</v>
      </c>
      <c r="I248" s="160" t="s">
        <v>384</v>
      </c>
      <c r="J248" s="160" t="s">
        <v>386</v>
      </c>
      <c r="K248" s="160">
        <f t="shared" si="3"/>
        <v>1</v>
      </c>
      <c r="L248" s="160" t="s">
        <v>101</v>
      </c>
      <c r="M248" s="211">
        <f>VLOOKUP(J248,'Depr Rates'!A:G,7,FALSE)</f>
        <v>3.2000000000000001E-2</v>
      </c>
    </row>
    <row r="249" spans="1:13" x14ac:dyDescent="0.25">
      <c r="A249" s="212" t="s">
        <v>103</v>
      </c>
      <c r="B249" s="213">
        <v>10100502</v>
      </c>
      <c r="C249" s="212">
        <v>108</v>
      </c>
      <c r="D249" s="214">
        <v>43497</v>
      </c>
      <c r="E249" s="160" t="s">
        <v>383</v>
      </c>
      <c r="F249" s="160">
        <v>108604186</v>
      </c>
      <c r="G249" s="160">
        <v>0</v>
      </c>
      <c r="H249" s="214">
        <v>43480</v>
      </c>
      <c r="I249" s="160" t="s">
        <v>384</v>
      </c>
      <c r="J249" s="160" t="s">
        <v>386</v>
      </c>
      <c r="K249" s="160">
        <f t="shared" si="3"/>
        <v>1</v>
      </c>
      <c r="L249" s="160" t="s">
        <v>101</v>
      </c>
      <c r="M249" s="211">
        <f>VLOOKUP(J249,'Depr Rates'!A:G,7,FALSE)</f>
        <v>3.2000000000000001E-2</v>
      </c>
    </row>
    <row r="250" spans="1:13" x14ac:dyDescent="0.25">
      <c r="A250" s="212" t="s">
        <v>103</v>
      </c>
      <c r="B250" s="213">
        <v>10100502</v>
      </c>
      <c r="C250" s="212">
        <v>108</v>
      </c>
      <c r="D250" s="214">
        <v>43497</v>
      </c>
      <c r="E250" s="160" t="s">
        <v>383</v>
      </c>
      <c r="F250" s="160">
        <v>108604186</v>
      </c>
      <c r="G250" s="160">
        <v>0</v>
      </c>
      <c r="H250" s="214">
        <v>43480</v>
      </c>
      <c r="I250" s="160" t="s">
        <v>384</v>
      </c>
      <c r="J250" s="160" t="s">
        <v>386</v>
      </c>
      <c r="K250" s="160">
        <f t="shared" si="3"/>
        <v>1</v>
      </c>
      <c r="L250" s="160" t="s">
        <v>101</v>
      </c>
      <c r="M250" s="211">
        <f>VLOOKUP(J250,'Depr Rates'!A:G,7,FALSE)</f>
        <v>3.2000000000000001E-2</v>
      </c>
    </row>
    <row r="251" spans="1:13" x14ac:dyDescent="0.25">
      <c r="A251" s="212" t="s">
        <v>103</v>
      </c>
      <c r="B251" s="213">
        <v>10100502</v>
      </c>
      <c r="C251" s="212">
        <v>108</v>
      </c>
      <c r="D251" s="214">
        <v>43497</v>
      </c>
      <c r="E251" s="160" t="s">
        <v>383</v>
      </c>
      <c r="F251" s="160">
        <v>108604186</v>
      </c>
      <c r="G251" s="160">
        <v>0</v>
      </c>
      <c r="H251" s="214">
        <v>43480</v>
      </c>
      <c r="I251" s="160" t="s">
        <v>384</v>
      </c>
      <c r="J251" s="160" t="s">
        <v>385</v>
      </c>
      <c r="K251" s="160">
        <f t="shared" si="3"/>
        <v>1</v>
      </c>
      <c r="L251" s="160" t="s">
        <v>101</v>
      </c>
      <c r="M251" s="211">
        <f>VLOOKUP(J251,'Depr Rates'!A:G,7,FALSE)</f>
        <v>3.9399999999999998E-2</v>
      </c>
    </row>
    <row r="252" spans="1:13" x14ac:dyDescent="0.25">
      <c r="A252" s="212" t="s">
        <v>103</v>
      </c>
      <c r="B252" s="213">
        <v>10100502</v>
      </c>
      <c r="C252" s="212">
        <v>108</v>
      </c>
      <c r="D252" s="214">
        <v>43497</v>
      </c>
      <c r="E252" s="160" t="s">
        <v>383</v>
      </c>
      <c r="F252" s="160">
        <v>108604186</v>
      </c>
      <c r="G252" s="160">
        <v>0</v>
      </c>
      <c r="H252" s="214">
        <v>43480</v>
      </c>
      <c r="I252" s="160" t="s">
        <v>384</v>
      </c>
      <c r="J252" s="160" t="s">
        <v>385</v>
      </c>
      <c r="K252" s="160">
        <f t="shared" si="3"/>
        <v>1</v>
      </c>
      <c r="L252" s="160" t="s">
        <v>101</v>
      </c>
      <c r="M252" s="211">
        <f>VLOOKUP(J252,'Depr Rates'!A:G,7,FALSE)</f>
        <v>3.9399999999999998E-2</v>
      </c>
    </row>
    <row r="253" spans="1:13" x14ac:dyDescent="0.25">
      <c r="A253" s="212" t="s">
        <v>103</v>
      </c>
      <c r="B253" s="213">
        <v>10100502</v>
      </c>
      <c r="C253" s="212">
        <v>108</v>
      </c>
      <c r="D253" s="214">
        <v>43497</v>
      </c>
      <c r="E253" s="160" t="s">
        <v>383</v>
      </c>
      <c r="F253" s="160">
        <v>108604186</v>
      </c>
      <c r="G253" s="160">
        <v>0</v>
      </c>
      <c r="H253" s="214">
        <v>43480</v>
      </c>
      <c r="I253" s="160" t="s">
        <v>384</v>
      </c>
      <c r="J253" s="160" t="s">
        <v>386</v>
      </c>
      <c r="K253" s="160">
        <f t="shared" si="3"/>
        <v>1</v>
      </c>
      <c r="L253" s="160" t="s">
        <v>101</v>
      </c>
      <c r="M253" s="211">
        <f>VLOOKUP(J253,'Depr Rates'!A:G,7,FALSE)</f>
        <v>3.2000000000000001E-2</v>
      </c>
    </row>
    <row r="254" spans="1:13" x14ac:dyDescent="0.25">
      <c r="A254" s="212" t="s">
        <v>103</v>
      </c>
      <c r="B254" s="213">
        <v>10100502</v>
      </c>
      <c r="C254" s="212">
        <v>108</v>
      </c>
      <c r="D254" s="214">
        <v>43497</v>
      </c>
      <c r="E254" s="160" t="s">
        <v>383</v>
      </c>
      <c r="F254" s="160">
        <v>108604186</v>
      </c>
      <c r="G254" s="160">
        <v>0</v>
      </c>
      <c r="H254" s="214">
        <v>43480</v>
      </c>
      <c r="I254" s="160" t="s">
        <v>384</v>
      </c>
      <c r="J254" s="160" t="s">
        <v>386</v>
      </c>
      <c r="K254" s="160">
        <f t="shared" si="3"/>
        <v>1</v>
      </c>
      <c r="L254" s="160" t="s">
        <v>101</v>
      </c>
      <c r="M254" s="211">
        <f>VLOOKUP(J254,'Depr Rates'!A:G,7,FALSE)</f>
        <v>3.2000000000000001E-2</v>
      </c>
    </row>
    <row r="255" spans="1:13" x14ac:dyDescent="0.25">
      <c r="A255" s="212" t="s">
        <v>103</v>
      </c>
      <c r="B255" s="213">
        <v>10100502</v>
      </c>
      <c r="C255" s="212">
        <v>108</v>
      </c>
      <c r="D255" s="214">
        <v>43497</v>
      </c>
      <c r="E255" s="160" t="s">
        <v>383</v>
      </c>
      <c r="F255" s="160">
        <v>108604186</v>
      </c>
      <c r="G255" s="160">
        <v>0</v>
      </c>
      <c r="H255" s="214">
        <v>43480</v>
      </c>
      <c r="I255" s="160" t="s">
        <v>384</v>
      </c>
      <c r="J255" s="160" t="s">
        <v>386</v>
      </c>
      <c r="K255" s="160">
        <f t="shared" si="3"/>
        <v>1</v>
      </c>
      <c r="L255" s="160" t="s">
        <v>101</v>
      </c>
      <c r="M255" s="211">
        <f>VLOOKUP(J255,'Depr Rates'!A:G,7,FALSE)</f>
        <v>3.2000000000000001E-2</v>
      </c>
    </row>
    <row r="256" spans="1:13" x14ac:dyDescent="0.25">
      <c r="A256" s="212" t="s">
        <v>103</v>
      </c>
      <c r="B256" s="213">
        <v>10100502</v>
      </c>
      <c r="C256" s="212">
        <v>108</v>
      </c>
      <c r="D256" s="214">
        <v>43497</v>
      </c>
      <c r="E256" s="160" t="s">
        <v>383</v>
      </c>
      <c r="F256" s="160">
        <v>108604186</v>
      </c>
      <c r="G256" s="160">
        <v>0</v>
      </c>
      <c r="H256" s="214">
        <v>43480</v>
      </c>
      <c r="I256" s="160" t="s">
        <v>384</v>
      </c>
      <c r="J256" s="160" t="s">
        <v>386</v>
      </c>
      <c r="K256" s="160">
        <f t="shared" si="3"/>
        <v>1</v>
      </c>
      <c r="L256" s="160" t="s">
        <v>101</v>
      </c>
      <c r="M256" s="211">
        <f>VLOOKUP(J256,'Depr Rates'!A:G,7,FALSE)</f>
        <v>3.2000000000000001E-2</v>
      </c>
    </row>
    <row r="257" spans="1:13" x14ac:dyDescent="0.25">
      <c r="A257" s="212" t="s">
        <v>103</v>
      </c>
      <c r="B257" s="213">
        <v>10100502</v>
      </c>
      <c r="C257" s="212">
        <v>108</v>
      </c>
      <c r="D257" s="214">
        <v>43497</v>
      </c>
      <c r="E257" s="160" t="s">
        <v>383</v>
      </c>
      <c r="F257" s="160">
        <v>108604186</v>
      </c>
      <c r="G257" s="160">
        <v>0</v>
      </c>
      <c r="H257" s="214">
        <v>43480</v>
      </c>
      <c r="I257" s="160" t="s">
        <v>384</v>
      </c>
      <c r="J257" s="160" t="s">
        <v>386</v>
      </c>
      <c r="K257" s="160">
        <f t="shared" si="3"/>
        <v>1</v>
      </c>
      <c r="L257" s="160" t="s">
        <v>101</v>
      </c>
      <c r="M257" s="211">
        <f>VLOOKUP(J257,'Depr Rates'!A:G,7,FALSE)</f>
        <v>3.2000000000000001E-2</v>
      </c>
    </row>
    <row r="258" spans="1:13" x14ac:dyDescent="0.25">
      <c r="A258" s="212" t="s">
        <v>103</v>
      </c>
      <c r="B258" s="213">
        <v>10100502</v>
      </c>
      <c r="C258" s="212">
        <v>108</v>
      </c>
      <c r="D258" s="214">
        <v>43497</v>
      </c>
      <c r="E258" s="160" t="s">
        <v>383</v>
      </c>
      <c r="F258" s="160">
        <v>108604186</v>
      </c>
      <c r="G258" s="160">
        <v>0</v>
      </c>
      <c r="H258" s="214">
        <v>43480</v>
      </c>
      <c r="I258" s="160" t="s">
        <v>384</v>
      </c>
      <c r="J258" s="160" t="s">
        <v>386</v>
      </c>
      <c r="K258" s="160">
        <f t="shared" ref="K258:K321" si="4">MONTH(H258)</f>
        <v>1</v>
      </c>
      <c r="L258" s="160" t="s">
        <v>101</v>
      </c>
      <c r="M258" s="211">
        <f>VLOOKUP(J258,'Depr Rates'!A:G,7,FALSE)</f>
        <v>3.2000000000000001E-2</v>
      </c>
    </row>
    <row r="259" spans="1:13" x14ac:dyDescent="0.25">
      <c r="A259" s="212" t="s">
        <v>103</v>
      </c>
      <c r="B259" s="213">
        <v>10100502</v>
      </c>
      <c r="C259" s="212">
        <v>108</v>
      </c>
      <c r="D259" s="214">
        <v>43497</v>
      </c>
      <c r="E259" s="160" t="s">
        <v>383</v>
      </c>
      <c r="F259" s="160">
        <v>108604186</v>
      </c>
      <c r="G259" s="160">
        <v>0</v>
      </c>
      <c r="H259" s="214">
        <v>43480</v>
      </c>
      <c r="I259" s="160" t="s">
        <v>384</v>
      </c>
      <c r="J259" s="160" t="s">
        <v>386</v>
      </c>
      <c r="K259" s="160">
        <f t="shared" si="4"/>
        <v>1</v>
      </c>
      <c r="L259" s="160" t="s">
        <v>101</v>
      </c>
      <c r="M259" s="211">
        <f>VLOOKUP(J259,'Depr Rates'!A:G,7,FALSE)</f>
        <v>3.2000000000000001E-2</v>
      </c>
    </row>
    <row r="260" spans="1:13" x14ac:dyDescent="0.25">
      <c r="A260" s="212" t="s">
        <v>103</v>
      </c>
      <c r="B260" s="213">
        <v>10100502</v>
      </c>
      <c r="C260" s="212">
        <v>108</v>
      </c>
      <c r="D260" s="214">
        <v>43497</v>
      </c>
      <c r="E260" s="160" t="s">
        <v>383</v>
      </c>
      <c r="F260" s="160">
        <v>108604186</v>
      </c>
      <c r="G260" s="160">
        <v>0</v>
      </c>
      <c r="H260" s="214">
        <v>43480</v>
      </c>
      <c r="I260" s="160" t="s">
        <v>384</v>
      </c>
      <c r="J260" s="160" t="s">
        <v>386</v>
      </c>
      <c r="K260" s="160">
        <f t="shared" si="4"/>
        <v>1</v>
      </c>
      <c r="L260" s="160" t="s">
        <v>101</v>
      </c>
      <c r="M260" s="211">
        <f>VLOOKUP(J260,'Depr Rates'!A:G,7,FALSE)</f>
        <v>3.2000000000000001E-2</v>
      </c>
    </row>
    <row r="261" spans="1:13" x14ac:dyDescent="0.25">
      <c r="A261" s="212" t="s">
        <v>103</v>
      </c>
      <c r="B261" s="213">
        <v>10100502</v>
      </c>
      <c r="C261" s="212">
        <v>108</v>
      </c>
      <c r="D261" s="214">
        <v>43497</v>
      </c>
      <c r="E261" s="160" t="s">
        <v>383</v>
      </c>
      <c r="F261" s="160">
        <v>108604186</v>
      </c>
      <c r="G261" s="160">
        <v>0</v>
      </c>
      <c r="H261" s="214">
        <v>43480</v>
      </c>
      <c r="I261" s="160" t="s">
        <v>384</v>
      </c>
      <c r="J261" s="160" t="s">
        <v>386</v>
      </c>
      <c r="K261" s="160">
        <f t="shared" si="4"/>
        <v>1</v>
      </c>
      <c r="L261" s="160" t="s">
        <v>101</v>
      </c>
      <c r="M261" s="211">
        <f>VLOOKUP(J261,'Depr Rates'!A:G,7,FALSE)</f>
        <v>3.2000000000000001E-2</v>
      </c>
    </row>
    <row r="262" spans="1:13" x14ac:dyDescent="0.25">
      <c r="A262" s="212" t="s">
        <v>103</v>
      </c>
      <c r="B262" s="213">
        <v>10100502</v>
      </c>
      <c r="C262" s="212">
        <v>108</v>
      </c>
      <c r="D262" s="214">
        <v>43497</v>
      </c>
      <c r="E262" s="160" t="s">
        <v>383</v>
      </c>
      <c r="F262" s="160">
        <v>108604186</v>
      </c>
      <c r="G262" s="160">
        <v>0</v>
      </c>
      <c r="H262" s="214">
        <v>43480</v>
      </c>
      <c r="I262" s="160" t="s">
        <v>384</v>
      </c>
      <c r="J262" s="160" t="s">
        <v>386</v>
      </c>
      <c r="K262" s="160">
        <f t="shared" si="4"/>
        <v>1</v>
      </c>
      <c r="L262" s="160" t="s">
        <v>101</v>
      </c>
      <c r="M262" s="211">
        <f>VLOOKUP(J262,'Depr Rates'!A:G,7,FALSE)</f>
        <v>3.2000000000000001E-2</v>
      </c>
    </row>
    <row r="263" spans="1:13" x14ac:dyDescent="0.25">
      <c r="A263" s="212" t="s">
        <v>103</v>
      </c>
      <c r="B263" s="213">
        <v>10100502</v>
      </c>
      <c r="C263" s="212">
        <v>108</v>
      </c>
      <c r="D263" s="214">
        <v>43497</v>
      </c>
      <c r="E263" s="160" t="s">
        <v>383</v>
      </c>
      <c r="F263" s="160">
        <v>108604186</v>
      </c>
      <c r="G263" s="160">
        <v>0</v>
      </c>
      <c r="H263" s="214">
        <v>43480</v>
      </c>
      <c r="I263" s="160" t="s">
        <v>384</v>
      </c>
      <c r="J263" s="160" t="s">
        <v>386</v>
      </c>
      <c r="K263" s="160">
        <f t="shared" si="4"/>
        <v>1</v>
      </c>
      <c r="L263" s="160" t="s">
        <v>101</v>
      </c>
      <c r="M263" s="211">
        <f>VLOOKUP(J263,'Depr Rates'!A:G,7,FALSE)</f>
        <v>3.2000000000000001E-2</v>
      </c>
    </row>
    <row r="264" spans="1:13" x14ac:dyDescent="0.25">
      <c r="A264" s="212" t="s">
        <v>103</v>
      </c>
      <c r="B264" s="213">
        <v>10100502</v>
      </c>
      <c r="C264" s="212">
        <v>108</v>
      </c>
      <c r="D264" s="214">
        <v>43497</v>
      </c>
      <c r="E264" s="160" t="s">
        <v>383</v>
      </c>
      <c r="F264" s="160">
        <v>108604186</v>
      </c>
      <c r="G264" s="160">
        <v>0</v>
      </c>
      <c r="H264" s="214">
        <v>43480</v>
      </c>
      <c r="I264" s="160" t="s">
        <v>384</v>
      </c>
      <c r="J264" s="160" t="s">
        <v>386</v>
      </c>
      <c r="K264" s="160">
        <f t="shared" si="4"/>
        <v>1</v>
      </c>
      <c r="L264" s="160" t="s">
        <v>101</v>
      </c>
      <c r="M264" s="211">
        <f>VLOOKUP(J264,'Depr Rates'!A:G,7,FALSE)</f>
        <v>3.2000000000000001E-2</v>
      </c>
    </row>
    <row r="265" spans="1:13" x14ac:dyDescent="0.25">
      <c r="A265" s="212" t="s">
        <v>103</v>
      </c>
      <c r="B265" s="213">
        <v>10100502</v>
      </c>
      <c r="C265" s="212">
        <v>108</v>
      </c>
      <c r="D265" s="214">
        <v>43497</v>
      </c>
      <c r="E265" s="160" t="s">
        <v>383</v>
      </c>
      <c r="F265" s="160">
        <v>108604186</v>
      </c>
      <c r="G265" s="160">
        <v>0</v>
      </c>
      <c r="H265" s="214">
        <v>43480</v>
      </c>
      <c r="I265" s="160" t="s">
        <v>384</v>
      </c>
      <c r="J265" s="160" t="s">
        <v>386</v>
      </c>
      <c r="K265" s="160">
        <f t="shared" si="4"/>
        <v>1</v>
      </c>
      <c r="L265" s="160" t="s">
        <v>101</v>
      </c>
      <c r="M265" s="211">
        <f>VLOOKUP(J265,'Depr Rates'!A:G,7,FALSE)</f>
        <v>3.2000000000000001E-2</v>
      </c>
    </row>
    <row r="266" spans="1:13" x14ac:dyDescent="0.25">
      <c r="A266" s="212" t="s">
        <v>103</v>
      </c>
      <c r="B266" s="213">
        <v>10100502</v>
      </c>
      <c r="C266" s="212">
        <v>108</v>
      </c>
      <c r="D266" s="214">
        <v>43497</v>
      </c>
      <c r="E266" s="160" t="s">
        <v>383</v>
      </c>
      <c r="F266" s="160">
        <v>108604186</v>
      </c>
      <c r="G266" s="160">
        <v>0</v>
      </c>
      <c r="H266" s="214">
        <v>43480</v>
      </c>
      <c r="I266" s="160" t="s">
        <v>384</v>
      </c>
      <c r="J266" s="160" t="s">
        <v>386</v>
      </c>
      <c r="K266" s="160">
        <f t="shared" si="4"/>
        <v>1</v>
      </c>
      <c r="L266" s="160" t="s">
        <v>101</v>
      </c>
      <c r="M266" s="211">
        <f>VLOOKUP(J266,'Depr Rates'!A:G,7,FALSE)</f>
        <v>3.2000000000000001E-2</v>
      </c>
    </row>
    <row r="267" spans="1:13" x14ac:dyDescent="0.25">
      <c r="A267" s="212" t="s">
        <v>103</v>
      </c>
      <c r="B267" s="213">
        <v>10100502</v>
      </c>
      <c r="C267" s="212">
        <v>108</v>
      </c>
      <c r="D267" s="214">
        <v>43497</v>
      </c>
      <c r="E267" s="160" t="s">
        <v>383</v>
      </c>
      <c r="F267" s="160">
        <v>108604186</v>
      </c>
      <c r="G267" s="160">
        <v>0</v>
      </c>
      <c r="H267" s="214">
        <v>43480</v>
      </c>
      <c r="I267" s="160" t="s">
        <v>384</v>
      </c>
      <c r="J267" s="160" t="s">
        <v>386</v>
      </c>
      <c r="K267" s="160">
        <f t="shared" si="4"/>
        <v>1</v>
      </c>
      <c r="L267" s="160" t="s">
        <v>101</v>
      </c>
      <c r="M267" s="211">
        <f>VLOOKUP(J267,'Depr Rates'!A:G,7,FALSE)</f>
        <v>3.2000000000000001E-2</v>
      </c>
    </row>
    <row r="268" spans="1:13" x14ac:dyDescent="0.25">
      <c r="A268" s="212" t="s">
        <v>103</v>
      </c>
      <c r="B268" s="213">
        <v>10100502</v>
      </c>
      <c r="C268" s="212">
        <v>108</v>
      </c>
      <c r="D268" s="214">
        <v>43497</v>
      </c>
      <c r="E268" s="160" t="s">
        <v>383</v>
      </c>
      <c r="F268" s="160">
        <v>108604186</v>
      </c>
      <c r="G268" s="160">
        <v>0</v>
      </c>
      <c r="H268" s="214">
        <v>43480</v>
      </c>
      <c r="I268" s="160" t="s">
        <v>384</v>
      </c>
      <c r="J268" s="160" t="s">
        <v>386</v>
      </c>
      <c r="K268" s="160">
        <f t="shared" si="4"/>
        <v>1</v>
      </c>
      <c r="L268" s="160" t="s">
        <v>101</v>
      </c>
      <c r="M268" s="211">
        <f>VLOOKUP(J268,'Depr Rates'!A:G,7,FALSE)</f>
        <v>3.2000000000000001E-2</v>
      </c>
    </row>
    <row r="269" spans="1:13" x14ac:dyDescent="0.25">
      <c r="A269" s="212" t="s">
        <v>103</v>
      </c>
      <c r="B269" s="213">
        <v>10100502</v>
      </c>
      <c r="C269" s="212">
        <v>108</v>
      </c>
      <c r="D269" s="214">
        <v>43497</v>
      </c>
      <c r="E269" s="160" t="s">
        <v>383</v>
      </c>
      <c r="F269" s="160">
        <v>108604186</v>
      </c>
      <c r="G269" s="160">
        <v>0</v>
      </c>
      <c r="H269" s="214">
        <v>43480</v>
      </c>
      <c r="I269" s="160" t="s">
        <v>384</v>
      </c>
      <c r="J269" s="160" t="s">
        <v>386</v>
      </c>
      <c r="K269" s="160">
        <f t="shared" si="4"/>
        <v>1</v>
      </c>
      <c r="L269" s="160" t="s">
        <v>101</v>
      </c>
      <c r="M269" s="211">
        <f>VLOOKUP(J269,'Depr Rates'!A:G,7,FALSE)</f>
        <v>3.2000000000000001E-2</v>
      </c>
    </row>
    <row r="270" spans="1:13" x14ac:dyDescent="0.25">
      <c r="A270" s="212" t="s">
        <v>103</v>
      </c>
      <c r="B270" s="213">
        <v>10100502</v>
      </c>
      <c r="C270" s="212">
        <v>108</v>
      </c>
      <c r="D270" s="214">
        <v>43497</v>
      </c>
      <c r="E270" s="160" t="s">
        <v>383</v>
      </c>
      <c r="F270" s="160">
        <v>108604186</v>
      </c>
      <c r="G270" s="160">
        <v>0</v>
      </c>
      <c r="H270" s="214">
        <v>43480</v>
      </c>
      <c r="I270" s="160" t="s">
        <v>384</v>
      </c>
      <c r="J270" s="160" t="s">
        <v>386</v>
      </c>
      <c r="K270" s="160">
        <f t="shared" si="4"/>
        <v>1</v>
      </c>
      <c r="L270" s="160" t="s">
        <v>101</v>
      </c>
      <c r="M270" s="211">
        <f>VLOOKUP(J270,'Depr Rates'!A:G,7,FALSE)</f>
        <v>3.2000000000000001E-2</v>
      </c>
    </row>
    <row r="271" spans="1:13" x14ac:dyDescent="0.25">
      <c r="A271" s="212" t="s">
        <v>103</v>
      </c>
      <c r="B271" s="213">
        <v>10100502</v>
      </c>
      <c r="C271" s="212">
        <v>108</v>
      </c>
      <c r="D271" s="214">
        <v>43497</v>
      </c>
      <c r="E271" s="160" t="s">
        <v>383</v>
      </c>
      <c r="F271" s="160">
        <v>108604186</v>
      </c>
      <c r="G271" s="160">
        <v>0</v>
      </c>
      <c r="H271" s="214">
        <v>43480</v>
      </c>
      <c r="I271" s="160" t="s">
        <v>384</v>
      </c>
      <c r="J271" s="160" t="s">
        <v>386</v>
      </c>
      <c r="K271" s="160">
        <f t="shared" si="4"/>
        <v>1</v>
      </c>
      <c r="L271" s="160" t="s">
        <v>101</v>
      </c>
      <c r="M271" s="211">
        <f>VLOOKUP(J271,'Depr Rates'!A:G,7,FALSE)</f>
        <v>3.2000000000000001E-2</v>
      </c>
    </row>
    <row r="272" spans="1:13" x14ac:dyDescent="0.25">
      <c r="A272" s="212" t="s">
        <v>103</v>
      </c>
      <c r="B272" s="213">
        <v>10100502</v>
      </c>
      <c r="C272" s="212">
        <v>108</v>
      </c>
      <c r="D272" s="214">
        <v>43497</v>
      </c>
      <c r="E272" s="160" t="s">
        <v>383</v>
      </c>
      <c r="F272" s="160">
        <v>108604186</v>
      </c>
      <c r="G272" s="160">
        <v>0</v>
      </c>
      <c r="H272" s="214">
        <v>43480</v>
      </c>
      <c r="I272" s="160" t="s">
        <v>384</v>
      </c>
      <c r="J272" s="160" t="s">
        <v>386</v>
      </c>
      <c r="K272" s="160">
        <f t="shared" si="4"/>
        <v>1</v>
      </c>
      <c r="L272" s="160" t="s">
        <v>101</v>
      </c>
      <c r="M272" s="211">
        <f>VLOOKUP(J272,'Depr Rates'!A:G,7,FALSE)</f>
        <v>3.2000000000000001E-2</v>
      </c>
    </row>
    <row r="273" spans="1:13" x14ac:dyDescent="0.25">
      <c r="A273" s="212" t="s">
        <v>103</v>
      </c>
      <c r="B273" s="213">
        <v>10100502</v>
      </c>
      <c r="C273" s="212">
        <v>108</v>
      </c>
      <c r="D273" s="214">
        <v>43497</v>
      </c>
      <c r="E273" s="160" t="s">
        <v>383</v>
      </c>
      <c r="F273" s="160">
        <v>108604186</v>
      </c>
      <c r="G273" s="160">
        <v>0</v>
      </c>
      <c r="H273" s="214">
        <v>43480</v>
      </c>
      <c r="I273" s="160" t="s">
        <v>384</v>
      </c>
      <c r="J273" s="160" t="s">
        <v>386</v>
      </c>
      <c r="K273" s="160">
        <f t="shared" si="4"/>
        <v>1</v>
      </c>
      <c r="L273" s="160" t="s">
        <v>101</v>
      </c>
      <c r="M273" s="211">
        <f>VLOOKUP(J273,'Depr Rates'!A:G,7,FALSE)</f>
        <v>3.2000000000000001E-2</v>
      </c>
    </row>
    <row r="274" spans="1:13" x14ac:dyDescent="0.25">
      <c r="A274" s="212" t="s">
        <v>103</v>
      </c>
      <c r="B274" s="213">
        <v>10100502</v>
      </c>
      <c r="C274" s="212">
        <v>108</v>
      </c>
      <c r="D274" s="214">
        <v>43497</v>
      </c>
      <c r="E274" s="160" t="s">
        <v>383</v>
      </c>
      <c r="F274" s="160">
        <v>108604186</v>
      </c>
      <c r="G274" s="160">
        <v>0</v>
      </c>
      <c r="H274" s="214">
        <v>43480</v>
      </c>
      <c r="I274" s="160" t="s">
        <v>384</v>
      </c>
      <c r="J274" s="160" t="s">
        <v>386</v>
      </c>
      <c r="K274" s="160">
        <f t="shared" si="4"/>
        <v>1</v>
      </c>
      <c r="L274" s="160" t="s">
        <v>101</v>
      </c>
      <c r="M274" s="211">
        <f>VLOOKUP(J274,'Depr Rates'!A:G,7,FALSE)</f>
        <v>3.2000000000000001E-2</v>
      </c>
    </row>
    <row r="275" spans="1:13" x14ac:dyDescent="0.25">
      <c r="A275" s="212" t="s">
        <v>103</v>
      </c>
      <c r="B275" s="213">
        <v>10100502</v>
      </c>
      <c r="C275" s="212">
        <v>108</v>
      </c>
      <c r="D275" s="214">
        <v>43466</v>
      </c>
      <c r="E275" s="160" t="s">
        <v>381</v>
      </c>
      <c r="F275" s="160">
        <v>108606511</v>
      </c>
      <c r="G275" s="160">
        <v>-15.4</v>
      </c>
      <c r="H275" s="214">
        <v>43479</v>
      </c>
      <c r="I275" s="160" t="s">
        <v>423</v>
      </c>
      <c r="J275" s="160" t="s">
        <v>424</v>
      </c>
      <c r="K275" s="160">
        <f t="shared" si="4"/>
        <v>1</v>
      </c>
      <c r="L275" s="160" t="s">
        <v>101</v>
      </c>
      <c r="M275" s="211">
        <f>VLOOKUP(J275,'Depr Rates'!A:G,7,FALSE)</f>
        <v>2.2100000000000002E-2</v>
      </c>
    </row>
    <row r="276" spans="1:13" x14ac:dyDescent="0.25">
      <c r="A276" s="212" t="s">
        <v>103</v>
      </c>
      <c r="B276" s="213">
        <v>10100502</v>
      </c>
      <c r="C276" s="212">
        <v>108</v>
      </c>
      <c r="D276" s="214">
        <v>43466</v>
      </c>
      <c r="E276" s="160" t="s">
        <v>383</v>
      </c>
      <c r="F276" s="160">
        <v>108606511</v>
      </c>
      <c r="G276" s="160">
        <v>0</v>
      </c>
      <c r="H276" s="214">
        <v>43479</v>
      </c>
      <c r="I276" s="160" t="s">
        <v>423</v>
      </c>
      <c r="J276" s="160" t="s">
        <v>424</v>
      </c>
      <c r="K276" s="160">
        <f t="shared" si="4"/>
        <v>1</v>
      </c>
      <c r="L276" s="160" t="s">
        <v>101</v>
      </c>
      <c r="M276" s="211">
        <f>VLOOKUP(J276,'Depr Rates'!A:G,7,FALSE)</f>
        <v>2.2100000000000002E-2</v>
      </c>
    </row>
    <row r="277" spans="1:13" x14ac:dyDescent="0.25">
      <c r="A277" s="212" t="s">
        <v>103</v>
      </c>
      <c r="B277" s="213">
        <v>10100502</v>
      </c>
      <c r="C277" s="212">
        <v>108</v>
      </c>
      <c r="D277" s="214">
        <v>43466</v>
      </c>
      <c r="E277" s="160" t="s">
        <v>381</v>
      </c>
      <c r="F277" s="160">
        <v>108606511</v>
      </c>
      <c r="G277" s="160">
        <v>-74.75</v>
      </c>
      <c r="H277" s="214">
        <v>43479</v>
      </c>
      <c r="I277" s="160" t="s">
        <v>423</v>
      </c>
      <c r="J277" s="160" t="s">
        <v>416</v>
      </c>
      <c r="K277" s="160">
        <f t="shared" si="4"/>
        <v>1</v>
      </c>
      <c r="L277" s="160" t="s">
        <v>101</v>
      </c>
      <c r="M277" s="211">
        <f>VLOOKUP(J277,'Depr Rates'!A:G,7,FALSE)</f>
        <v>2.4399999999999998E-2</v>
      </c>
    </row>
    <row r="278" spans="1:13" x14ac:dyDescent="0.25">
      <c r="A278" s="212" t="s">
        <v>103</v>
      </c>
      <c r="B278" s="213">
        <v>10100502</v>
      </c>
      <c r="C278" s="212">
        <v>108</v>
      </c>
      <c r="D278" s="214">
        <v>43466</v>
      </c>
      <c r="E278" s="160" t="s">
        <v>383</v>
      </c>
      <c r="F278" s="160">
        <v>108606511</v>
      </c>
      <c r="G278" s="160">
        <v>0</v>
      </c>
      <c r="H278" s="214">
        <v>43479</v>
      </c>
      <c r="I278" s="160" t="s">
        <v>423</v>
      </c>
      <c r="J278" s="160" t="s">
        <v>416</v>
      </c>
      <c r="K278" s="160">
        <f t="shared" si="4"/>
        <v>1</v>
      </c>
      <c r="L278" s="160" t="s">
        <v>101</v>
      </c>
      <c r="M278" s="211">
        <f>VLOOKUP(J278,'Depr Rates'!A:G,7,FALSE)</f>
        <v>2.4399999999999998E-2</v>
      </c>
    </row>
    <row r="279" spans="1:13" x14ac:dyDescent="0.25">
      <c r="A279" s="212" t="s">
        <v>103</v>
      </c>
      <c r="B279" s="213">
        <v>10100502</v>
      </c>
      <c r="C279" s="212">
        <v>108</v>
      </c>
      <c r="D279" s="214">
        <v>43466</v>
      </c>
      <c r="E279" s="160" t="s">
        <v>383</v>
      </c>
      <c r="F279" s="160">
        <v>108606511</v>
      </c>
      <c r="G279" s="160">
        <v>0</v>
      </c>
      <c r="H279" s="214">
        <v>43479</v>
      </c>
      <c r="I279" s="160" t="s">
        <v>384</v>
      </c>
      <c r="J279" s="160" t="s">
        <v>424</v>
      </c>
      <c r="K279" s="160">
        <f t="shared" si="4"/>
        <v>1</v>
      </c>
      <c r="L279" s="160" t="s">
        <v>101</v>
      </c>
      <c r="M279" s="211">
        <f>VLOOKUP(J279,'Depr Rates'!A:G,7,FALSE)</f>
        <v>2.2100000000000002E-2</v>
      </c>
    </row>
    <row r="280" spans="1:13" x14ac:dyDescent="0.25">
      <c r="A280" s="212" t="s">
        <v>103</v>
      </c>
      <c r="B280" s="213">
        <v>10100502</v>
      </c>
      <c r="C280" s="212">
        <v>108</v>
      </c>
      <c r="D280" s="214">
        <v>43466</v>
      </c>
      <c r="E280" s="160" t="s">
        <v>383</v>
      </c>
      <c r="F280" s="160">
        <v>108606511</v>
      </c>
      <c r="G280" s="160">
        <v>0</v>
      </c>
      <c r="H280" s="214">
        <v>43479</v>
      </c>
      <c r="I280" s="160" t="s">
        <v>384</v>
      </c>
      <c r="J280" s="160" t="s">
        <v>416</v>
      </c>
      <c r="K280" s="160">
        <f t="shared" si="4"/>
        <v>1</v>
      </c>
      <c r="L280" s="160" t="s">
        <v>101</v>
      </c>
      <c r="M280" s="211">
        <f>VLOOKUP(J280,'Depr Rates'!A:G,7,FALSE)</f>
        <v>2.4399999999999998E-2</v>
      </c>
    </row>
    <row r="281" spans="1:13" x14ac:dyDescent="0.25">
      <c r="A281" s="212" t="s">
        <v>103</v>
      </c>
      <c r="B281" s="213">
        <v>10100502</v>
      </c>
      <c r="C281" s="212">
        <v>108</v>
      </c>
      <c r="D281" s="214">
        <v>43497</v>
      </c>
      <c r="E281" s="160" t="s">
        <v>383</v>
      </c>
      <c r="F281" s="160">
        <v>108606511</v>
      </c>
      <c r="G281" s="160">
        <v>0</v>
      </c>
      <c r="H281" s="214">
        <v>43479</v>
      </c>
      <c r="I281" s="160" t="s">
        <v>384</v>
      </c>
      <c r="J281" s="160" t="s">
        <v>424</v>
      </c>
      <c r="K281" s="160">
        <f t="shared" si="4"/>
        <v>1</v>
      </c>
      <c r="L281" s="160" t="s">
        <v>101</v>
      </c>
      <c r="M281" s="211">
        <f>VLOOKUP(J281,'Depr Rates'!A:G,7,FALSE)</f>
        <v>2.2100000000000002E-2</v>
      </c>
    </row>
    <row r="282" spans="1:13" x14ac:dyDescent="0.25">
      <c r="A282" s="212" t="s">
        <v>103</v>
      </c>
      <c r="B282" s="213">
        <v>10100502</v>
      </c>
      <c r="C282" s="212">
        <v>108</v>
      </c>
      <c r="D282" s="214">
        <v>43497</v>
      </c>
      <c r="E282" s="160" t="s">
        <v>383</v>
      </c>
      <c r="F282" s="160">
        <v>108606511</v>
      </c>
      <c r="G282" s="160">
        <v>0</v>
      </c>
      <c r="H282" s="214">
        <v>43479</v>
      </c>
      <c r="I282" s="160" t="s">
        <v>384</v>
      </c>
      <c r="J282" s="160" t="s">
        <v>416</v>
      </c>
      <c r="K282" s="160">
        <f t="shared" si="4"/>
        <v>1</v>
      </c>
      <c r="L282" s="160" t="s">
        <v>101</v>
      </c>
      <c r="M282" s="211">
        <f>VLOOKUP(J282,'Depr Rates'!A:G,7,FALSE)</f>
        <v>2.4399999999999998E-2</v>
      </c>
    </row>
    <row r="283" spans="1:13" x14ac:dyDescent="0.25">
      <c r="A283" s="212" t="s">
        <v>103</v>
      </c>
      <c r="B283" s="213">
        <v>10100502</v>
      </c>
      <c r="C283" s="212">
        <v>108</v>
      </c>
      <c r="D283" s="214">
        <v>43466</v>
      </c>
      <c r="E283" s="160" t="s">
        <v>381</v>
      </c>
      <c r="F283" s="160">
        <v>108606512</v>
      </c>
      <c r="G283" s="160">
        <v>-38.020000000000003</v>
      </c>
      <c r="H283" s="214">
        <v>43479</v>
      </c>
      <c r="I283" s="160" t="s">
        <v>423</v>
      </c>
      <c r="J283" s="160" t="s">
        <v>385</v>
      </c>
      <c r="K283" s="160">
        <f t="shared" si="4"/>
        <v>1</v>
      </c>
      <c r="L283" s="160" t="s">
        <v>101</v>
      </c>
      <c r="M283" s="211">
        <f>VLOOKUP(J283,'Depr Rates'!A:G,7,FALSE)</f>
        <v>3.9399999999999998E-2</v>
      </c>
    </row>
    <row r="284" spans="1:13" x14ac:dyDescent="0.25">
      <c r="A284" s="212" t="s">
        <v>103</v>
      </c>
      <c r="B284" s="213">
        <v>10100502</v>
      </c>
      <c r="C284" s="212">
        <v>108</v>
      </c>
      <c r="D284" s="214">
        <v>43466</v>
      </c>
      <c r="E284" s="160" t="s">
        <v>383</v>
      </c>
      <c r="F284" s="160">
        <v>108606512</v>
      </c>
      <c r="G284" s="160">
        <v>0</v>
      </c>
      <c r="H284" s="214">
        <v>43479</v>
      </c>
      <c r="I284" s="160" t="s">
        <v>423</v>
      </c>
      <c r="J284" s="160" t="s">
        <v>385</v>
      </c>
      <c r="K284" s="160">
        <f t="shared" si="4"/>
        <v>1</v>
      </c>
      <c r="L284" s="160" t="s">
        <v>101</v>
      </c>
      <c r="M284" s="211">
        <f>VLOOKUP(J284,'Depr Rates'!A:G,7,FALSE)</f>
        <v>3.9399999999999998E-2</v>
      </c>
    </row>
    <row r="285" spans="1:13" x14ac:dyDescent="0.25">
      <c r="A285" s="212" t="s">
        <v>103</v>
      </c>
      <c r="B285" s="213">
        <v>10100502</v>
      </c>
      <c r="C285" s="212">
        <v>108</v>
      </c>
      <c r="D285" s="214">
        <v>43466</v>
      </c>
      <c r="E285" s="160" t="s">
        <v>381</v>
      </c>
      <c r="F285" s="160">
        <v>108606512</v>
      </c>
      <c r="G285" s="160">
        <v>-97.05</v>
      </c>
      <c r="H285" s="214">
        <v>43479</v>
      </c>
      <c r="I285" s="160" t="s">
        <v>423</v>
      </c>
      <c r="J285" s="160" t="s">
        <v>385</v>
      </c>
      <c r="K285" s="160">
        <f t="shared" si="4"/>
        <v>1</v>
      </c>
      <c r="L285" s="160" t="s">
        <v>101</v>
      </c>
      <c r="M285" s="211">
        <f>VLOOKUP(J285,'Depr Rates'!A:G,7,FALSE)</f>
        <v>3.9399999999999998E-2</v>
      </c>
    </row>
    <row r="286" spans="1:13" x14ac:dyDescent="0.25">
      <c r="A286" s="212" t="s">
        <v>103</v>
      </c>
      <c r="B286" s="213">
        <v>10100502</v>
      </c>
      <c r="C286" s="212">
        <v>108</v>
      </c>
      <c r="D286" s="214">
        <v>43466</v>
      </c>
      <c r="E286" s="160" t="s">
        <v>383</v>
      </c>
      <c r="F286" s="160">
        <v>108606512</v>
      </c>
      <c r="G286" s="160">
        <v>0</v>
      </c>
      <c r="H286" s="214">
        <v>43479</v>
      </c>
      <c r="I286" s="160" t="s">
        <v>423</v>
      </c>
      <c r="J286" s="160" t="s">
        <v>385</v>
      </c>
      <c r="K286" s="160">
        <f t="shared" si="4"/>
        <v>1</v>
      </c>
      <c r="L286" s="160" t="s">
        <v>101</v>
      </c>
      <c r="M286" s="211">
        <f>VLOOKUP(J286,'Depr Rates'!A:G,7,FALSE)</f>
        <v>3.9399999999999998E-2</v>
      </c>
    </row>
    <row r="287" spans="1:13" x14ac:dyDescent="0.25">
      <c r="A287" s="212" t="s">
        <v>103</v>
      </c>
      <c r="B287" s="213">
        <v>10100502</v>
      </c>
      <c r="C287" s="212">
        <v>108</v>
      </c>
      <c r="D287" s="214">
        <v>43466</v>
      </c>
      <c r="E287" s="160" t="s">
        <v>381</v>
      </c>
      <c r="F287" s="160">
        <v>108606512</v>
      </c>
      <c r="G287" s="160">
        <v>-27.24</v>
      </c>
      <c r="H287" s="214">
        <v>43479</v>
      </c>
      <c r="I287" s="160" t="s">
        <v>423</v>
      </c>
      <c r="J287" s="160" t="s">
        <v>385</v>
      </c>
      <c r="K287" s="160">
        <f t="shared" si="4"/>
        <v>1</v>
      </c>
      <c r="L287" s="160" t="s">
        <v>101</v>
      </c>
      <c r="M287" s="211">
        <f>VLOOKUP(J287,'Depr Rates'!A:G,7,FALSE)</f>
        <v>3.9399999999999998E-2</v>
      </c>
    </row>
    <row r="288" spans="1:13" x14ac:dyDescent="0.25">
      <c r="A288" s="212" t="s">
        <v>103</v>
      </c>
      <c r="B288" s="213">
        <v>10100502</v>
      </c>
      <c r="C288" s="212">
        <v>108</v>
      </c>
      <c r="D288" s="214">
        <v>43466</v>
      </c>
      <c r="E288" s="160" t="s">
        <v>383</v>
      </c>
      <c r="F288" s="160">
        <v>108606512</v>
      </c>
      <c r="G288" s="160">
        <v>0</v>
      </c>
      <c r="H288" s="214">
        <v>43479</v>
      </c>
      <c r="I288" s="160" t="s">
        <v>423</v>
      </c>
      <c r="J288" s="160" t="s">
        <v>385</v>
      </c>
      <c r="K288" s="160">
        <f t="shared" si="4"/>
        <v>1</v>
      </c>
      <c r="L288" s="160" t="s">
        <v>101</v>
      </c>
      <c r="M288" s="211">
        <f>VLOOKUP(J288,'Depr Rates'!A:G,7,FALSE)</f>
        <v>3.9399999999999998E-2</v>
      </c>
    </row>
    <row r="289" spans="1:13" x14ac:dyDescent="0.25">
      <c r="A289" s="212" t="s">
        <v>103</v>
      </c>
      <c r="B289" s="213">
        <v>10100502</v>
      </c>
      <c r="C289" s="212">
        <v>108</v>
      </c>
      <c r="D289" s="214">
        <v>43466</v>
      </c>
      <c r="E289" s="160" t="s">
        <v>383</v>
      </c>
      <c r="F289" s="160">
        <v>108606512</v>
      </c>
      <c r="G289" s="160">
        <v>0</v>
      </c>
      <c r="H289" s="214">
        <v>43479</v>
      </c>
      <c r="I289" s="160" t="s">
        <v>384</v>
      </c>
      <c r="J289" s="160" t="s">
        <v>385</v>
      </c>
      <c r="K289" s="160">
        <f t="shared" si="4"/>
        <v>1</v>
      </c>
      <c r="L289" s="160" t="s">
        <v>101</v>
      </c>
      <c r="M289" s="211">
        <f>VLOOKUP(J289,'Depr Rates'!A:G,7,FALSE)</f>
        <v>3.9399999999999998E-2</v>
      </c>
    </row>
    <row r="290" spans="1:13" x14ac:dyDescent="0.25">
      <c r="A290" s="212" t="s">
        <v>103</v>
      </c>
      <c r="B290" s="213">
        <v>10100502</v>
      </c>
      <c r="C290" s="212">
        <v>108</v>
      </c>
      <c r="D290" s="214">
        <v>43466</v>
      </c>
      <c r="E290" s="160" t="s">
        <v>383</v>
      </c>
      <c r="F290" s="160">
        <v>108606512</v>
      </c>
      <c r="G290" s="160">
        <v>0</v>
      </c>
      <c r="H290" s="214">
        <v>43479</v>
      </c>
      <c r="I290" s="160" t="s">
        <v>384</v>
      </c>
      <c r="J290" s="160" t="s">
        <v>385</v>
      </c>
      <c r="K290" s="160">
        <f t="shared" si="4"/>
        <v>1</v>
      </c>
      <c r="L290" s="160" t="s">
        <v>101</v>
      </c>
      <c r="M290" s="211">
        <f>VLOOKUP(J290,'Depr Rates'!A:G,7,FALSE)</f>
        <v>3.9399999999999998E-2</v>
      </c>
    </row>
    <row r="291" spans="1:13" x14ac:dyDescent="0.25">
      <c r="A291" s="212" t="s">
        <v>103</v>
      </c>
      <c r="B291" s="213">
        <v>10100502</v>
      </c>
      <c r="C291" s="212">
        <v>108</v>
      </c>
      <c r="D291" s="214">
        <v>43466</v>
      </c>
      <c r="E291" s="160" t="s">
        <v>383</v>
      </c>
      <c r="F291" s="160">
        <v>108606512</v>
      </c>
      <c r="G291" s="160">
        <v>0</v>
      </c>
      <c r="H291" s="214">
        <v>43479</v>
      </c>
      <c r="I291" s="160" t="s">
        <v>384</v>
      </c>
      <c r="J291" s="160" t="s">
        <v>385</v>
      </c>
      <c r="K291" s="160">
        <f t="shared" si="4"/>
        <v>1</v>
      </c>
      <c r="L291" s="160" t="s">
        <v>101</v>
      </c>
      <c r="M291" s="211">
        <f>VLOOKUP(J291,'Depr Rates'!A:G,7,FALSE)</f>
        <v>3.9399999999999998E-2</v>
      </c>
    </row>
    <row r="292" spans="1:13" x14ac:dyDescent="0.25">
      <c r="A292" s="212" t="s">
        <v>103</v>
      </c>
      <c r="B292" s="213">
        <v>10100502</v>
      </c>
      <c r="C292" s="212">
        <v>108</v>
      </c>
      <c r="D292" s="214">
        <v>43497</v>
      </c>
      <c r="E292" s="160" t="s">
        <v>383</v>
      </c>
      <c r="F292" s="160">
        <v>108606512</v>
      </c>
      <c r="G292" s="160">
        <v>0</v>
      </c>
      <c r="H292" s="214">
        <v>43479</v>
      </c>
      <c r="I292" s="160" t="s">
        <v>384</v>
      </c>
      <c r="J292" s="160" t="s">
        <v>385</v>
      </c>
      <c r="K292" s="160">
        <f t="shared" si="4"/>
        <v>1</v>
      </c>
      <c r="L292" s="160" t="s">
        <v>101</v>
      </c>
      <c r="M292" s="211">
        <f>VLOOKUP(J292,'Depr Rates'!A:G,7,FALSE)</f>
        <v>3.9399999999999998E-2</v>
      </c>
    </row>
    <row r="293" spans="1:13" x14ac:dyDescent="0.25">
      <c r="A293" s="212" t="s">
        <v>103</v>
      </c>
      <c r="B293" s="213">
        <v>10100502</v>
      </c>
      <c r="C293" s="212">
        <v>108</v>
      </c>
      <c r="D293" s="214">
        <v>43497</v>
      </c>
      <c r="E293" s="160" t="s">
        <v>383</v>
      </c>
      <c r="F293" s="160">
        <v>108606512</v>
      </c>
      <c r="G293" s="160">
        <v>0</v>
      </c>
      <c r="H293" s="214">
        <v>43479</v>
      </c>
      <c r="I293" s="160" t="s">
        <v>384</v>
      </c>
      <c r="J293" s="160" t="s">
        <v>385</v>
      </c>
      <c r="K293" s="160">
        <f t="shared" si="4"/>
        <v>1</v>
      </c>
      <c r="L293" s="160" t="s">
        <v>101</v>
      </c>
      <c r="M293" s="211">
        <f>VLOOKUP(J293,'Depr Rates'!A:G,7,FALSE)</f>
        <v>3.9399999999999998E-2</v>
      </c>
    </row>
    <row r="294" spans="1:13" x14ac:dyDescent="0.25">
      <c r="A294" s="212" t="s">
        <v>103</v>
      </c>
      <c r="B294" s="213">
        <v>10100502</v>
      </c>
      <c r="C294" s="212">
        <v>108</v>
      </c>
      <c r="D294" s="214">
        <v>43497</v>
      </c>
      <c r="E294" s="160" t="s">
        <v>383</v>
      </c>
      <c r="F294" s="160">
        <v>108606512</v>
      </c>
      <c r="G294" s="160">
        <v>0</v>
      </c>
      <c r="H294" s="214">
        <v>43479</v>
      </c>
      <c r="I294" s="160" t="s">
        <v>384</v>
      </c>
      <c r="J294" s="160" t="s">
        <v>385</v>
      </c>
      <c r="K294" s="160">
        <f t="shared" si="4"/>
        <v>1</v>
      </c>
      <c r="L294" s="160" t="s">
        <v>101</v>
      </c>
      <c r="M294" s="211">
        <f>VLOOKUP(J294,'Depr Rates'!A:G,7,FALSE)</f>
        <v>3.9399999999999998E-2</v>
      </c>
    </row>
    <row r="295" spans="1:13" x14ac:dyDescent="0.25">
      <c r="A295" s="212" t="s">
        <v>103</v>
      </c>
      <c r="B295" s="213">
        <v>10100502</v>
      </c>
      <c r="C295" s="212">
        <v>108</v>
      </c>
      <c r="D295" s="214">
        <v>43497</v>
      </c>
      <c r="E295" s="160" t="s">
        <v>383</v>
      </c>
      <c r="F295" s="160">
        <v>108606512</v>
      </c>
      <c r="G295" s="160">
        <v>0</v>
      </c>
      <c r="H295" s="214">
        <v>43479</v>
      </c>
      <c r="I295" s="160" t="s">
        <v>384</v>
      </c>
      <c r="J295" s="160" t="s">
        <v>385</v>
      </c>
      <c r="K295" s="160">
        <f t="shared" si="4"/>
        <v>1</v>
      </c>
      <c r="L295" s="160" t="s">
        <v>101</v>
      </c>
      <c r="M295" s="211">
        <f>VLOOKUP(J295,'Depr Rates'!A:G,7,FALSE)</f>
        <v>3.9399999999999998E-2</v>
      </c>
    </row>
    <row r="296" spans="1:13" x14ac:dyDescent="0.25">
      <c r="A296" s="212" t="s">
        <v>103</v>
      </c>
      <c r="B296" s="213">
        <v>10100502</v>
      </c>
      <c r="C296" s="212">
        <v>108</v>
      </c>
      <c r="D296" s="214">
        <v>43497</v>
      </c>
      <c r="E296" s="160" t="s">
        <v>383</v>
      </c>
      <c r="F296" s="160">
        <v>108606512</v>
      </c>
      <c r="G296" s="160">
        <v>0</v>
      </c>
      <c r="H296" s="214">
        <v>43479</v>
      </c>
      <c r="I296" s="160" t="s">
        <v>384</v>
      </c>
      <c r="J296" s="160" t="s">
        <v>385</v>
      </c>
      <c r="K296" s="160">
        <f t="shared" si="4"/>
        <v>1</v>
      </c>
      <c r="L296" s="160" t="s">
        <v>101</v>
      </c>
      <c r="M296" s="211">
        <f>VLOOKUP(J296,'Depr Rates'!A:G,7,FALSE)</f>
        <v>3.9399999999999998E-2</v>
      </c>
    </row>
    <row r="297" spans="1:13" x14ac:dyDescent="0.25">
      <c r="A297" s="212" t="s">
        <v>103</v>
      </c>
      <c r="B297" s="213">
        <v>10100502</v>
      </c>
      <c r="C297" s="212">
        <v>108</v>
      </c>
      <c r="D297" s="214">
        <v>43497</v>
      </c>
      <c r="E297" s="160" t="s">
        <v>383</v>
      </c>
      <c r="F297" s="160">
        <v>108606512</v>
      </c>
      <c r="G297" s="160">
        <v>0</v>
      </c>
      <c r="H297" s="214">
        <v>43479</v>
      </c>
      <c r="I297" s="160" t="s">
        <v>384</v>
      </c>
      <c r="J297" s="160" t="s">
        <v>385</v>
      </c>
      <c r="K297" s="160">
        <f t="shared" si="4"/>
        <v>1</v>
      </c>
      <c r="L297" s="160" t="s">
        <v>101</v>
      </c>
      <c r="M297" s="211">
        <f>VLOOKUP(J297,'Depr Rates'!A:G,7,FALSE)</f>
        <v>3.9399999999999998E-2</v>
      </c>
    </row>
    <row r="298" spans="1:13" x14ac:dyDescent="0.25">
      <c r="A298" s="212" t="s">
        <v>103</v>
      </c>
      <c r="B298" s="213">
        <v>10100502</v>
      </c>
      <c r="C298" s="212">
        <v>108</v>
      </c>
      <c r="D298" s="214">
        <v>43466</v>
      </c>
      <c r="E298" s="160" t="s">
        <v>381</v>
      </c>
      <c r="F298" s="160">
        <v>108606744</v>
      </c>
      <c r="G298" s="215">
        <v>-1542.6</v>
      </c>
      <c r="H298" s="214">
        <v>43474</v>
      </c>
      <c r="I298" s="160" t="s">
        <v>415</v>
      </c>
      <c r="J298" s="160" t="s">
        <v>416</v>
      </c>
      <c r="K298" s="160">
        <f t="shared" si="4"/>
        <v>1</v>
      </c>
      <c r="L298" s="160" t="s">
        <v>101</v>
      </c>
      <c r="M298" s="211">
        <f>VLOOKUP(J298,'Depr Rates'!A:G,7,FALSE)</f>
        <v>2.4399999999999998E-2</v>
      </c>
    </row>
    <row r="299" spans="1:13" x14ac:dyDescent="0.25">
      <c r="A299" s="212" t="s">
        <v>103</v>
      </c>
      <c r="B299" s="213">
        <v>10100502</v>
      </c>
      <c r="C299" s="212">
        <v>108</v>
      </c>
      <c r="D299" s="214">
        <v>43466</v>
      </c>
      <c r="E299" s="160" t="s">
        <v>383</v>
      </c>
      <c r="F299" s="160">
        <v>108606744</v>
      </c>
      <c r="G299" s="160">
        <v>0</v>
      </c>
      <c r="H299" s="214">
        <v>43474</v>
      </c>
      <c r="I299" s="160" t="s">
        <v>415</v>
      </c>
      <c r="J299" s="160" t="s">
        <v>416</v>
      </c>
      <c r="K299" s="160">
        <f t="shared" si="4"/>
        <v>1</v>
      </c>
      <c r="L299" s="160" t="s">
        <v>101</v>
      </c>
      <c r="M299" s="211">
        <f>VLOOKUP(J299,'Depr Rates'!A:G,7,FALSE)</f>
        <v>2.4399999999999998E-2</v>
      </c>
    </row>
    <row r="300" spans="1:13" x14ac:dyDescent="0.25">
      <c r="A300" s="212" t="s">
        <v>103</v>
      </c>
      <c r="B300" s="213">
        <v>10100502</v>
      </c>
      <c r="C300" s="212">
        <v>108</v>
      </c>
      <c r="D300" s="214">
        <v>43466</v>
      </c>
      <c r="E300" s="160" t="s">
        <v>383</v>
      </c>
      <c r="F300" s="160">
        <v>108606744</v>
      </c>
      <c r="G300" s="160">
        <v>0</v>
      </c>
      <c r="H300" s="214">
        <v>43474</v>
      </c>
      <c r="I300" s="160" t="s">
        <v>384</v>
      </c>
      <c r="J300" s="160" t="s">
        <v>416</v>
      </c>
      <c r="K300" s="160">
        <f t="shared" si="4"/>
        <v>1</v>
      </c>
      <c r="L300" s="160" t="s">
        <v>101</v>
      </c>
      <c r="M300" s="211">
        <f>VLOOKUP(J300,'Depr Rates'!A:G,7,FALSE)</f>
        <v>2.4399999999999998E-2</v>
      </c>
    </row>
    <row r="301" spans="1:13" x14ac:dyDescent="0.25">
      <c r="A301" s="212" t="s">
        <v>103</v>
      </c>
      <c r="B301" s="213">
        <v>10100502</v>
      </c>
      <c r="C301" s="212">
        <v>108</v>
      </c>
      <c r="D301" s="214">
        <v>43497</v>
      </c>
      <c r="E301" s="160" t="s">
        <v>383</v>
      </c>
      <c r="F301" s="160">
        <v>108606744</v>
      </c>
      <c r="G301" s="160">
        <v>0</v>
      </c>
      <c r="H301" s="214">
        <v>43474</v>
      </c>
      <c r="I301" s="160" t="s">
        <v>384</v>
      </c>
      <c r="J301" s="160" t="s">
        <v>416</v>
      </c>
      <c r="K301" s="160">
        <f t="shared" si="4"/>
        <v>1</v>
      </c>
      <c r="L301" s="160" t="s">
        <v>101</v>
      </c>
      <c r="M301" s="211">
        <f>VLOOKUP(J301,'Depr Rates'!A:G,7,FALSE)</f>
        <v>2.4399999999999998E-2</v>
      </c>
    </row>
    <row r="302" spans="1:13" x14ac:dyDescent="0.25">
      <c r="A302" s="212" t="s">
        <v>103</v>
      </c>
      <c r="B302" s="213">
        <v>10100502</v>
      </c>
      <c r="C302" s="212">
        <v>108</v>
      </c>
      <c r="D302" s="214">
        <v>43497</v>
      </c>
      <c r="E302" s="160" t="s">
        <v>383</v>
      </c>
      <c r="F302" s="160">
        <v>108606744</v>
      </c>
      <c r="G302" s="160">
        <v>0</v>
      </c>
      <c r="H302" s="214">
        <v>43474</v>
      </c>
      <c r="I302" s="160" t="s">
        <v>384</v>
      </c>
      <c r="J302" s="160" t="s">
        <v>416</v>
      </c>
      <c r="K302" s="160">
        <f t="shared" si="4"/>
        <v>1</v>
      </c>
      <c r="L302" s="160" t="s">
        <v>101</v>
      </c>
      <c r="M302" s="211">
        <f>VLOOKUP(J302,'Depr Rates'!A:G,7,FALSE)</f>
        <v>2.4399999999999998E-2</v>
      </c>
    </row>
    <row r="303" spans="1:13" x14ac:dyDescent="0.25">
      <c r="A303" s="212" t="s">
        <v>103</v>
      </c>
      <c r="B303" s="213">
        <v>10100502</v>
      </c>
      <c r="C303" s="212">
        <v>108</v>
      </c>
      <c r="D303" s="214">
        <v>43466</v>
      </c>
      <c r="E303" s="160" t="s">
        <v>381</v>
      </c>
      <c r="F303" s="160">
        <v>108608023</v>
      </c>
      <c r="G303" s="160">
        <v>-176.97</v>
      </c>
      <c r="H303" s="214">
        <v>43494</v>
      </c>
      <c r="I303" s="160" t="s">
        <v>475</v>
      </c>
      <c r="J303" s="160" t="s">
        <v>416</v>
      </c>
      <c r="K303" s="160">
        <f t="shared" si="4"/>
        <v>1</v>
      </c>
      <c r="L303" s="160" t="s">
        <v>101</v>
      </c>
      <c r="M303" s="211">
        <f>VLOOKUP(J303,'Depr Rates'!A:G,7,FALSE)</f>
        <v>2.4399999999999998E-2</v>
      </c>
    </row>
    <row r="304" spans="1:13" x14ac:dyDescent="0.25">
      <c r="A304" s="212" t="s">
        <v>103</v>
      </c>
      <c r="B304" s="213">
        <v>10100502</v>
      </c>
      <c r="C304" s="212">
        <v>108</v>
      </c>
      <c r="D304" s="214">
        <v>43466</v>
      </c>
      <c r="E304" s="160" t="s">
        <v>383</v>
      </c>
      <c r="F304" s="160">
        <v>108608023</v>
      </c>
      <c r="G304" s="160">
        <v>0</v>
      </c>
      <c r="H304" s="214">
        <v>43494</v>
      </c>
      <c r="I304" s="160" t="s">
        <v>475</v>
      </c>
      <c r="J304" s="160" t="s">
        <v>416</v>
      </c>
      <c r="K304" s="160">
        <f t="shared" si="4"/>
        <v>1</v>
      </c>
      <c r="L304" s="160" t="s">
        <v>101</v>
      </c>
      <c r="M304" s="211">
        <f>VLOOKUP(J304,'Depr Rates'!A:G,7,FALSE)</f>
        <v>2.4399999999999998E-2</v>
      </c>
    </row>
    <row r="305" spans="1:13" x14ac:dyDescent="0.25">
      <c r="A305" s="212" t="s">
        <v>103</v>
      </c>
      <c r="B305" s="213">
        <v>10100502</v>
      </c>
      <c r="C305" s="212">
        <v>108</v>
      </c>
      <c r="D305" s="214">
        <v>43466</v>
      </c>
      <c r="E305" s="160" t="s">
        <v>383</v>
      </c>
      <c r="F305" s="160">
        <v>108608023</v>
      </c>
      <c r="G305" s="160">
        <v>0</v>
      </c>
      <c r="H305" s="214">
        <v>43494</v>
      </c>
      <c r="I305" s="160" t="s">
        <v>384</v>
      </c>
      <c r="J305" s="160" t="s">
        <v>416</v>
      </c>
      <c r="K305" s="160">
        <f t="shared" si="4"/>
        <v>1</v>
      </c>
      <c r="L305" s="160" t="s">
        <v>101</v>
      </c>
      <c r="M305" s="211">
        <f>VLOOKUP(J305,'Depr Rates'!A:G,7,FALSE)</f>
        <v>2.4399999999999998E-2</v>
      </c>
    </row>
    <row r="306" spans="1:13" x14ac:dyDescent="0.25">
      <c r="A306" s="212" t="s">
        <v>103</v>
      </c>
      <c r="B306" s="213">
        <v>10100502</v>
      </c>
      <c r="C306" s="212">
        <v>108</v>
      </c>
      <c r="D306" s="214">
        <v>43497</v>
      </c>
      <c r="E306" s="160" t="s">
        <v>383</v>
      </c>
      <c r="F306" s="160">
        <v>108608023</v>
      </c>
      <c r="G306" s="160">
        <v>0</v>
      </c>
      <c r="H306" s="214">
        <v>43494</v>
      </c>
      <c r="I306" s="160" t="s">
        <v>384</v>
      </c>
      <c r="J306" s="160" t="s">
        <v>416</v>
      </c>
      <c r="K306" s="160">
        <f t="shared" si="4"/>
        <v>1</v>
      </c>
      <c r="L306" s="160" t="s">
        <v>101</v>
      </c>
      <c r="M306" s="211">
        <f>VLOOKUP(J306,'Depr Rates'!A:G,7,FALSE)</f>
        <v>2.4399999999999998E-2</v>
      </c>
    </row>
    <row r="307" spans="1:13" x14ac:dyDescent="0.25">
      <c r="A307" s="212" t="s">
        <v>103</v>
      </c>
      <c r="B307" s="213">
        <v>10100502</v>
      </c>
      <c r="C307" s="212">
        <v>108</v>
      </c>
      <c r="D307" s="214">
        <v>43497</v>
      </c>
      <c r="E307" s="160" t="s">
        <v>383</v>
      </c>
      <c r="F307" s="160">
        <v>108608023</v>
      </c>
      <c r="G307" s="160">
        <v>0</v>
      </c>
      <c r="H307" s="214">
        <v>43494</v>
      </c>
      <c r="I307" s="160" t="s">
        <v>384</v>
      </c>
      <c r="J307" s="160" t="s">
        <v>416</v>
      </c>
      <c r="K307" s="160">
        <f t="shared" si="4"/>
        <v>1</v>
      </c>
      <c r="L307" s="160" t="s">
        <v>101</v>
      </c>
      <c r="M307" s="211">
        <f>VLOOKUP(J307,'Depr Rates'!A:G,7,FALSE)</f>
        <v>2.4399999999999998E-2</v>
      </c>
    </row>
    <row r="308" spans="1:13" x14ac:dyDescent="0.25">
      <c r="A308" s="212" t="s">
        <v>103</v>
      </c>
      <c r="B308" s="213">
        <v>10100502</v>
      </c>
      <c r="C308" s="212">
        <v>108</v>
      </c>
      <c r="D308" s="214">
        <v>43525</v>
      </c>
      <c r="E308" s="160" t="s">
        <v>383</v>
      </c>
      <c r="F308" s="160">
        <v>108608023</v>
      </c>
      <c r="G308" s="160">
        <v>0</v>
      </c>
      <c r="H308" s="214">
        <v>43494</v>
      </c>
      <c r="I308" s="160" t="s">
        <v>384</v>
      </c>
      <c r="J308" s="160" t="s">
        <v>416</v>
      </c>
      <c r="K308" s="160">
        <f t="shared" si="4"/>
        <v>1</v>
      </c>
      <c r="L308" s="160" t="s">
        <v>101</v>
      </c>
      <c r="M308" s="211">
        <f>VLOOKUP(J308,'Depr Rates'!A:G,7,FALSE)</f>
        <v>2.4399999999999998E-2</v>
      </c>
    </row>
    <row r="309" spans="1:13" x14ac:dyDescent="0.25">
      <c r="A309" s="212" t="s">
        <v>103</v>
      </c>
      <c r="B309" s="213">
        <v>10100502</v>
      </c>
      <c r="C309" s="212">
        <v>108</v>
      </c>
      <c r="D309" s="214">
        <v>43525</v>
      </c>
      <c r="E309" s="160" t="s">
        <v>383</v>
      </c>
      <c r="F309" s="160">
        <v>108608023</v>
      </c>
      <c r="G309" s="160">
        <v>0</v>
      </c>
      <c r="H309" s="214">
        <v>43494</v>
      </c>
      <c r="I309" s="160" t="s">
        <v>384</v>
      </c>
      <c r="J309" s="160" t="s">
        <v>416</v>
      </c>
      <c r="K309" s="160">
        <f t="shared" si="4"/>
        <v>1</v>
      </c>
      <c r="L309" s="160" t="s">
        <v>101</v>
      </c>
      <c r="M309" s="211">
        <f>VLOOKUP(J309,'Depr Rates'!A:G,7,FALSE)</f>
        <v>2.4399999999999998E-2</v>
      </c>
    </row>
    <row r="310" spans="1:13" x14ac:dyDescent="0.25">
      <c r="A310" s="212" t="s">
        <v>103</v>
      </c>
      <c r="B310" s="213">
        <v>10100502</v>
      </c>
      <c r="C310" s="212">
        <v>108</v>
      </c>
      <c r="D310" s="214">
        <v>43525</v>
      </c>
      <c r="E310" s="160" t="s">
        <v>383</v>
      </c>
      <c r="F310" s="160">
        <v>108608023</v>
      </c>
      <c r="G310" s="160">
        <v>0</v>
      </c>
      <c r="H310" s="214">
        <v>43494</v>
      </c>
      <c r="I310" s="160" t="s">
        <v>384</v>
      </c>
      <c r="J310" s="160" t="s">
        <v>416</v>
      </c>
      <c r="K310" s="160">
        <f t="shared" si="4"/>
        <v>1</v>
      </c>
      <c r="L310" s="160" t="s">
        <v>101</v>
      </c>
      <c r="M310" s="211">
        <f>VLOOKUP(J310,'Depr Rates'!A:G,7,FALSE)</f>
        <v>2.4399999999999998E-2</v>
      </c>
    </row>
    <row r="311" spans="1:13" x14ac:dyDescent="0.25">
      <c r="A311" s="212" t="s">
        <v>103</v>
      </c>
      <c r="B311" s="213">
        <v>10100502</v>
      </c>
      <c r="C311" s="212">
        <v>108</v>
      </c>
      <c r="D311" s="214">
        <v>43466</v>
      </c>
      <c r="E311" s="160" t="s">
        <v>381</v>
      </c>
      <c r="F311" s="160">
        <v>108609197</v>
      </c>
      <c r="G311" s="160">
        <v>-174.08</v>
      </c>
      <c r="H311" s="214">
        <v>43488</v>
      </c>
      <c r="I311" s="160" t="s">
        <v>480</v>
      </c>
      <c r="J311" s="160" t="s">
        <v>416</v>
      </c>
      <c r="K311" s="160">
        <f t="shared" si="4"/>
        <v>1</v>
      </c>
      <c r="L311" s="160" t="s">
        <v>101</v>
      </c>
      <c r="M311" s="211">
        <f>VLOOKUP(J311,'Depr Rates'!A:G,7,FALSE)</f>
        <v>2.4399999999999998E-2</v>
      </c>
    </row>
    <row r="312" spans="1:13" x14ac:dyDescent="0.25">
      <c r="A312" s="212" t="s">
        <v>103</v>
      </c>
      <c r="B312" s="213">
        <v>10100502</v>
      </c>
      <c r="C312" s="212">
        <v>108</v>
      </c>
      <c r="D312" s="214">
        <v>43466</v>
      </c>
      <c r="E312" s="160" t="s">
        <v>383</v>
      </c>
      <c r="F312" s="160">
        <v>108609197</v>
      </c>
      <c r="G312" s="160">
        <v>0</v>
      </c>
      <c r="H312" s="214">
        <v>43488</v>
      </c>
      <c r="I312" s="160" t="s">
        <v>480</v>
      </c>
      <c r="J312" s="160" t="s">
        <v>416</v>
      </c>
      <c r="K312" s="160">
        <f t="shared" si="4"/>
        <v>1</v>
      </c>
      <c r="L312" s="160" t="s">
        <v>101</v>
      </c>
      <c r="M312" s="211">
        <f>VLOOKUP(J312,'Depr Rates'!A:G,7,FALSE)</f>
        <v>2.4399999999999998E-2</v>
      </c>
    </row>
    <row r="313" spans="1:13" x14ac:dyDescent="0.25">
      <c r="A313" s="212" t="s">
        <v>103</v>
      </c>
      <c r="B313" s="213">
        <v>10100502</v>
      </c>
      <c r="C313" s="212">
        <v>108</v>
      </c>
      <c r="D313" s="214">
        <v>43466</v>
      </c>
      <c r="E313" s="160" t="s">
        <v>381</v>
      </c>
      <c r="F313" s="160">
        <v>108609197</v>
      </c>
      <c r="G313" s="215">
        <v>-1607.4</v>
      </c>
      <c r="H313" s="214">
        <v>43488</v>
      </c>
      <c r="I313" s="160" t="s">
        <v>480</v>
      </c>
      <c r="J313" s="160" t="s">
        <v>416</v>
      </c>
      <c r="K313" s="160">
        <f t="shared" si="4"/>
        <v>1</v>
      </c>
      <c r="L313" s="160" t="s">
        <v>101</v>
      </c>
      <c r="M313" s="211">
        <f>VLOOKUP(J313,'Depr Rates'!A:G,7,FALSE)</f>
        <v>2.4399999999999998E-2</v>
      </c>
    </row>
    <row r="314" spans="1:13" x14ac:dyDescent="0.25">
      <c r="A314" s="212" t="s">
        <v>103</v>
      </c>
      <c r="B314" s="213">
        <v>10100502</v>
      </c>
      <c r="C314" s="212">
        <v>108</v>
      </c>
      <c r="D314" s="214">
        <v>43466</v>
      </c>
      <c r="E314" s="160" t="s">
        <v>383</v>
      </c>
      <c r="F314" s="160">
        <v>108609197</v>
      </c>
      <c r="G314" s="160">
        <v>0</v>
      </c>
      <c r="H314" s="214">
        <v>43488</v>
      </c>
      <c r="I314" s="160" t="s">
        <v>480</v>
      </c>
      <c r="J314" s="160" t="s">
        <v>416</v>
      </c>
      <c r="K314" s="160">
        <f t="shared" si="4"/>
        <v>1</v>
      </c>
      <c r="L314" s="160" t="s">
        <v>101</v>
      </c>
      <c r="M314" s="211">
        <f>VLOOKUP(J314,'Depr Rates'!A:G,7,FALSE)</f>
        <v>2.4399999999999998E-2</v>
      </c>
    </row>
    <row r="315" spans="1:13" x14ac:dyDescent="0.25">
      <c r="A315" s="212" t="s">
        <v>103</v>
      </c>
      <c r="B315" s="213">
        <v>10100502</v>
      </c>
      <c r="C315" s="212">
        <v>108</v>
      </c>
      <c r="D315" s="214">
        <v>43466</v>
      </c>
      <c r="E315" s="160" t="s">
        <v>383</v>
      </c>
      <c r="F315" s="160">
        <v>108609197</v>
      </c>
      <c r="G315" s="160">
        <v>0</v>
      </c>
      <c r="H315" s="214">
        <v>43488</v>
      </c>
      <c r="I315" s="160" t="s">
        <v>384</v>
      </c>
      <c r="J315" s="160" t="s">
        <v>416</v>
      </c>
      <c r="K315" s="160">
        <f t="shared" si="4"/>
        <v>1</v>
      </c>
      <c r="L315" s="160" t="s">
        <v>101</v>
      </c>
      <c r="M315" s="211">
        <f>VLOOKUP(J315,'Depr Rates'!A:G,7,FALSE)</f>
        <v>2.4399999999999998E-2</v>
      </c>
    </row>
    <row r="316" spans="1:13" x14ac:dyDescent="0.25">
      <c r="A316" s="212" t="s">
        <v>103</v>
      </c>
      <c r="B316" s="213">
        <v>10100502</v>
      </c>
      <c r="C316" s="212">
        <v>108</v>
      </c>
      <c r="D316" s="214">
        <v>43466</v>
      </c>
      <c r="E316" s="160" t="s">
        <v>383</v>
      </c>
      <c r="F316" s="160">
        <v>108609197</v>
      </c>
      <c r="G316" s="160">
        <v>0</v>
      </c>
      <c r="H316" s="214">
        <v>43488</v>
      </c>
      <c r="I316" s="160" t="s">
        <v>384</v>
      </c>
      <c r="J316" s="160" t="s">
        <v>416</v>
      </c>
      <c r="K316" s="160">
        <f t="shared" si="4"/>
        <v>1</v>
      </c>
      <c r="L316" s="160" t="s">
        <v>101</v>
      </c>
      <c r="M316" s="211">
        <f>VLOOKUP(J316,'Depr Rates'!A:G,7,FALSE)</f>
        <v>2.4399999999999998E-2</v>
      </c>
    </row>
    <row r="317" spans="1:13" x14ac:dyDescent="0.25">
      <c r="A317" s="212" t="s">
        <v>103</v>
      </c>
      <c r="B317" s="213">
        <v>10100502</v>
      </c>
      <c r="C317" s="212">
        <v>108</v>
      </c>
      <c r="D317" s="214">
        <v>43497</v>
      </c>
      <c r="E317" s="160" t="s">
        <v>383</v>
      </c>
      <c r="F317" s="160">
        <v>108609197</v>
      </c>
      <c r="G317" s="160">
        <v>0</v>
      </c>
      <c r="H317" s="214">
        <v>43488</v>
      </c>
      <c r="I317" s="160" t="s">
        <v>384</v>
      </c>
      <c r="J317" s="160" t="s">
        <v>416</v>
      </c>
      <c r="K317" s="160">
        <f t="shared" si="4"/>
        <v>1</v>
      </c>
      <c r="L317" s="160" t="s">
        <v>101</v>
      </c>
      <c r="M317" s="211">
        <f>VLOOKUP(J317,'Depr Rates'!A:G,7,FALSE)</f>
        <v>2.4399999999999998E-2</v>
      </c>
    </row>
    <row r="318" spans="1:13" x14ac:dyDescent="0.25">
      <c r="A318" s="212" t="s">
        <v>103</v>
      </c>
      <c r="B318" s="213">
        <v>10100502</v>
      </c>
      <c r="C318" s="212">
        <v>108</v>
      </c>
      <c r="D318" s="214">
        <v>43497</v>
      </c>
      <c r="E318" s="160" t="s">
        <v>383</v>
      </c>
      <c r="F318" s="160">
        <v>108609197</v>
      </c>
      <c r="G318" s="160">
        <v>0</v>
      </c>
      <c r="H318" s="214">
        <v>43488</v>
      </c>
      <c r="I318" s="160" t="s">
        <v>384</v>
      </c>
      <c r="J318" s="160" t="s">
        <v>416</v>
      </c>
      <c r="K318" s="160">
        <f t="shared" si="4"/>
        <v>1</v>
      </c>
      <c r="L318" s="160" t="s">
        <v>101</v>
      </c>
      <c r="M318" s="211">
        <f>VLOOKUP(J318,'Depr Rates'!A:G,7,FALSE)</f>
        <v>2.4399999999999998E-2</v>
      </c>
    </row>
    <row r="319" spans="1:13" x14ac:dyDescent="0.25">
      <c r="A319" s="212" t="s">
        <v>103</v>
      </c>
      <c r="B319" s="213">
        <v>10100502</v>
      </c>
      <c r="C319" s="212">
        <v>108</v>
      </c>
      <c r="D319" s="214">
        <v>43497</v>
      </c>
      <c r="E319" s="160" t="s">
        <v>383</v>
      </c>
      <c r="F319" s="160">
        <v>108609197</v>
      </c>
      <c r="G319" s="160">
        <v>0</v>
      </c>
      <c r="H319" s="214">
        <v>43488</v>
      </c>
      <c r="I319" s="160" t="s">
        <v>384</v>
      </c>
      <c r="J319" s="160" t="s">
        <v>416</v>
      </c>
      <c r="K319" s="160">
        <f t="shared" si="4"/>
        <v>1</v>
      </c>
      <c r="L319" s="160" t="s">
        <v>101</v>
      </c>
      <c r="M319" s="211">
        <f>VLOOKUP(J319,'Depr Rates'!A:G,7,FALSE)</f>
        <v>2.4399999999999998E-2</v>
      </c>
    </row>
    <row r="320" spans="1:13" x14ac:dyDescent="0.25">
      <c r="A320" s="212" t="s">
        <v>103</v>
      </c>
      <c r="B320" s="213">
        <v>10100502</v>
      </c>
      <c r="C320" s="212">
        <v>108</v>
      </c>
      <c r="D320" s="214">
        <v>43497</v>
      </c>
      <c r="E320" s="160" t="s">
        <v>383</v>
      </c>
      <c r="F320" s="160">
        <v>108609197</v>
      </c>
      <c r="G320" s="160">
        <v>0</v>
      </c>
      <c r="H320" s="214">
        <v>43488</v>
      </c>
      <c r="I320" s="160" t="s">
        <v>384</v>
      </c>
      <c r="J320" s="160" t="s">
        <v>416</v>
      </c>
      <c r="K320" s="160">
        <f t="shared" si="4"/>
        <v>1</v>
      </c>
      <c r="L320" s="160" t="s">
        <v>101</v>
      </c>
      <c r="M320" s="211">
        <f>VLOOKUP(J320,'Depr Rates'!A:G,7,FALSE)</f>
        <v>2.4399999999999998E-2</v>
      </c>
    </row>
    <row r="321" spans="1:13" x14ac:dyDescent="0.25">
      <c r="A321" s="212" t="s">
        <v>103</v>
      </c>
      <c r="B321" s="213">
        <v>10100502</v>
      </c>
      <c r="C321" s="212">
        <v>108</v>
      </c>
      <c r="D321" s="214">
        <v>43525</v>
      </c>
      <c r="E321" s="160" t="s">
        <v>383</v>
      </c>
      <c r="F321" s="160">
        <v>108609197</v>
      </c>
      <c r="G321" s="160">
        <v>0</v>
      </c>
      <c r="H321" s="214">
        <v>43488</v>
      </c>
      <c r="I321" s="160" t="s">
        <v>384</v>
      </c>
      <c r="J321" s="160" t="s">
        <v>416</v>
      </c>
      <c r="K321" s="160">
        <f t="shared" si="4"/>
        <v>1</v>
      </c>
      <c r="L321" s="160" t="s">
        <v>101</v>
      </c>
      <c r="M321" s="211">
        <f>VLOOKUP(J321,'Depr Rates'!A:G,7,FALSE)</f>
        <v>2.4399999999999998E-2</v>
      </c>
    </row>
    <row r="322" spans="1:13" x14ac:dyDescent="0.25">
      <c r="A322" s="212" t="s">
        <v>103</v>
      </c>
      <c r="B322" s="213">
        <v>10100502</v>
      </c>
      <c r="C322" s="212">
        <v>108</v>
      </c>
      <c r="D322" s="214">
        <v>43525</v>
      </c>
      <c r="E322" s="160" t="s">
        <v>383</v>
      </c>
      <c r="F322" s="160">
        <v>108609197</v>
      </c>
      <c r="G322" s="160">
        <v>0</v>
      </c>
      <c r="H322" s="214">
        <v>43488</v>
      </c>
      <c r="I322" s="160" t="s">
        <v>384</v>
      </c>
      <c r="J322" s="160" t="s">
        <v>416</v>
      </c>
      <c r="K322" s="160">
        <f t="shared" ref="K322:K385" si="5">MONTH(H322)</f>
        <v>1</v>
      </c>
      <c r="L322" s="160" t="s">
        <v>101</v>
      </c>
      <c r="M322" s="211">
        <f>VLOOKUP(J322,'Depr Rates'!A:G,7,FALSE)</f>
        <v>2.4399999999999998E-2</v>
      </c>
    </row>
    <row r="323" spans="1:13" x14ac:dyDescent="0.25">
      <c r="A323" s="212" t="s">
        <v>103</v>
      </c>
      <c r="B323" s="213">
        <v>10100502</v>
      </c>
      <c r="C323" s="212">
        <v>108</v>
      </c>
      <c r="D323" s="214">
        <v>43525</v>
      </c>
      <c r="E323" s="160" t="s">
        <v>383</v>
      </c>
      <c r="F323" s="160">
        <v>108609197</v>
      </c>
      <c r="G323" s="160">
        <v>0</v>
      </c>
      <c r="H323" s="214">
        <v>43488</v>
      </c>
      <c r="I323" s="160" t="s">
        <v>384</v>
      </c>
      <c r="J323" s="160" t="s">
        <v>416</v>
      </c>
      <c r="K323" s="160">
        <f t="shared" si="5"/>
        <v>1</v>
      </c>
      <c r="L323" s="160" t="s">
        <v>101</v>
      </c>
      <c r="M323" s="211">
        <f>VLOOKUP(J323,'Depr Rates'!A:G,7,FALSE)</f>
        <v>2.4399999999999998E-2</v>
      </c>
    </row>
    <row r="324" spans="1:13" x14ac:dyDescent="0.25">
      <c r="A324" s="212" t="s">
        <v>103</v>
      </c>
      <c r="B324" s="213">
        <v>10100502</v>
      </c>
      <c r="C324" s="212">
        <v>108</v>
      </c>
      <c r="D324" s="214">
        <v>43525</v>
      </c>
      <c r="E324" s="160" t="s">
        <v>383</v>
      </c>
      <c r="F324" s="160">
        <v>108609197</v>
      </c>
      <c r="G324" s="160">
        <v>0</v>
      </c>
      <c r="H324" s="214">
        <v>43488</v>
      </c>
      <c r="I324" s="160" t="s">
        <v>384</v>
      </c>
      <c r="J324" s="160" t="s">
        <v>416</v>
      </c>
      <c r="K324" s="160">
        <f t="shared" si="5"/>
        <v>1</v>
      </c>
      <c r="L324" s="160" t="s">
        <v>101</v>
      </c>
      <c r="M324" s="211">
        <f>VLOOKUP(J324,'Depr Rates'!A:G,7,FALSE)</f>
        <v>2.4399999999999998E-2</v>
      </c>
    </row>
    <row r="325" spans="1:13" x14ac:dyDescent="0.25">
      <c r="A325" s="212" t="s">
        <v>103</v>
      </c>
      <c r="B325" s="213">
        <v>10100502</v>
      </c>
      <c r="C325" s="212">
        <v>108</v>
      </c>
      <c r="D325" s="214">
        <v>43525</v>
      </c>
      <c r="E325" s="160" t="s">
        <v>383</v>
      </c>
      <c r="F325" s="160">
        <v>108609197</v>
      </c>
      <c r="G325" s="160">
        <v>0</v>
      </c>
      <c r="H325" s="214">
        <v>43488</v>
      </c>
      <c r="I325" s="160" t="s">
        <v>384</v>
      </c>
      <c r="J325" s="160" t="s">
        <v>416</v>
      </c>
      <c r="K325" s="160">
        <f t="shared" si="5"/>
        <v>1</v>
      </c>
      <c r="L325" s="160" t="s">
        <v>101</v>
      </c>
      <c r="M325" s="211">
        <f>VLOOKUP(J325,'Depr Rates'!A:G,7,FALSE)</f>
        <v>2.4399999999999998E-2</v>
      </c>
    </row>
    <row r="326" spans="1:13" x14ac:dyDescent="0.25">
      <c r="A326" s="212" t="s">
        <v>103</v>
      </c>
      <c r="B326" s="213">
        <v>10100502</v>
      </c>
      <c r="C326" s="212">
        <v>108</v>
      </c>
      <c r="D326" s="214">
        <v>43525</v>
      </c>
      <c r="E326" s="160" t="s">
        <v>383</v>
      </c>
      <c r="F326" s="160">
        <v>108609197</v>
      </c>
      <c r="G326" s="160">
        <v>0</v>
      </c>
      <c r="H326" s="214">
        <v>43488</v>
      </c>
      <c r="I326" s="160" t="s">
        <v>384</v>
      </c>
      <c r="J326" s="160" t="s">
        <v>416</v>
      </c>
      <c r="K326" s="160">
        <f t="shared" si="5"/>
        <v>1</v>
      </c>
      <c r="L326" s="160" t="s">
        <v>101</v>
      </c>
      <c r="M326" s="211">
        <f>VLOOKUP(J326,'Depr Rates'!A:G,7,FALSE)</f>
        <v>2.4399999999999998E-2</v>
      </c>
    </row>
    <row r="327" spans="1:13" x14ac:dyDescent="0.25">
      <c r="A327" s="212" t="s">
        <v>103</v>
      </c>
      <c r="B327" s="213">
        <v>10100502</v>
      </c>
      <c r="C327" s="212">
        <v>108</v>
      </c>
      <c r="D327" s="214">
        <v>43466</v>
      </c>
      <c r="E327" s="160" t="s">
        <v>381</v>
      </c>
      <c r="F327" s="160">
        <v>108610077</v>
      </c>
      <c r="G327" s="160">
        <v>-2.8</v>
      </c>
      <c r="H327" s="214">
        <v>43488</v>
      </c>
      <c r="I327" s="160" t="s">
        <v>480</v>
      </c>
      <c r="J327" s="160" t="s">
        <v>424</v>
      </c>
      <c r="K327" s="160">
        <f t="shared" si="5"/>
        <v>1</v>
      </c>
      <c r="L327" s="160" t="s">
        <v>101</v>
      </c>
      <c r="M327" s="211">
        <f>VLOOKUP(J327,'Depr Rates'!A:G,7,FALSE)</f>
        <v>2.2100000000000002E-2</v>
      </c>
    </row>
    <row r="328" spans="1:13" x14ac:dyDescent="0.25">
      <c r="A328" s="212" t="s">
        <v>103</v>
      </c>
      <c r="B328" s="213">
        <v>10100502</v>
      </c>
      <c r="C328" s="212">
        <v>108</v>
      </c>
      <c r="D328" s="214">
        <v>43466</v>
      </c>
      <c r="E328" s="160" t="s">
        <v>383</v>
      </c>
      <c r="F328" s="160">
        <v>108610077</v>
      </c>
      <c r="G328" s="160">
        <v>0</v>
      </c>
      <c r="H328" s="214">
        <v>43488</v>
      </c>
      <c r="I328" s="160" t="s">
        <v>480</v>
      </c>
      <c r="J328" s="160" t="s">
        <v>424</v>
      </c>
      <c r="K328" s="160">
        <f t="shared" si="5"/>
        <v>1</v>
      </c>
      <c r="L328" s="160" t="s">
        <v>101</v>
      </c>
      <c r="M328" s="211">
        <f>VLOOKUP(J328,'Depr Rates'!A:G,7,FALSE)</f>
        <v>2.2100000000000002E-2</v>
      </c>
    </row>
    <row r="329" spans="1:13" x14ac:dyDescent="0.25">
      <c r="A329" s="212" t="s">
        <v>103</v>
      </c>
      <c r="B329" s="213">
        <v>10100502</v>
      </c>
      <c r="C329" s="212">
        <v>108</v>
      </c>
      <c r="D329" s="214">
        <v>43466</v>
      </c>
      <c r="E329" s="160" t="s">
        <v>383</v>
      </c>
      <c r="F329" s="160">
        <v>108610077</v>
      </c>
      <c r="G329" s="160">
        <v>0</v>
      </c>
      <c r="H329" s="214">
        <v>43488</v>
      </c>
      <c r="I329" s="160" t="s">
        <v>384</v>
      </c>
      <c r="J329" s="160" t="s">
        <v>424</v>
      </c>
      <c r="K329" s="160">
        <f t="shared" si="5"/>
        <v>1</v>
      </c>
      <c r="L329" s="160" t="s">
        <v>101</v>
      </c>
      <c r="M329" s="211">
        <f>VLOOKUP(J329,'Depr Rates'!A:G,7,FALSE)</f>
        <v>2.2100000000000002E-2</v>
      </c>
    </row>
    <row r="330" spans="1:13" x14ac:dyDescent="0.25">
      <c r="A330" s="212" t="s">
        <v>103</v>
      </c>
      <c r="B330" s="213">
        <v>10100502</v>
      </c>
      <c r="C330" s="212">
        <v>108</v>
      </c>
      <c r="D330" s="214">
        <v>43497</v>
      </c>
      <c r="E330" s="160" t="s">
        <v>383</v>
      </c>
      <c r="F330" s="160">
        <v>108610077</v>
      </c>
      <c r="G330" s="160">
        <v>0</v>
      </c>
      <c r="H330" s="214">
        <v>43488</v>
      </c>
      <c r="I330" s="160" t="s">
        <v>384</v>
      </c>
      <c r="J330" s="160" t="s">
        <v>424</v>
      </c>
      <c r="K330" s="160">
        <f t="shared" si="5"/>
        <v>1</v>
      </c>
      <c r="L330" s="160" t="s">
        <v>101</v>
      </c>
      <c r="M330" s="211">
        <f>VLOOKUP(J330,'Depr Rates'!A:G,7,FALSE)</f>
        <v>2.2100000000000002E-2</v>
      </c>
    </row>
    <row r="331" spans="1:13" x14ac:dyDescent="0.25">
      <c r="A331" s="212" t="s">
        <v>103</v>
      </c>
      <c r="B331" s="213">
        <v>10100502</v>
      </c>
      <c r="C331" s="212">
        <v>108</v>
      </c>
      <c r="D331" s="214">
        <v>43497</v>
      </c>
      <c r="E331" s="160" t="s">
        <v>383</v>
      </c>
      <c r="F331" s="160">
        <v>108610077</v>
      </c>
      <c r="G331" s="160">
        <v>0</v>
      </c>
      <c r="H331" s="214">
        <v>43488</v>
      </c>
      <c r="I331" s="160" t="s">
        <v>384</v>
      </c>
      <c r="J331" s="160" t="s">
        <v>424</v>
      </c>
      <c r="K331" s="160">
        <f t="shared" si="5"/>
        <v>1</v>
      </c>
      <c r="L331" s="160" t="s">
        <v>101</v>
      </c>
      <c r="M331" s="211">
        <f>VLOOKUP(J331,'Depr Rates'!A:G,7,FALSE)</f>
        <v>2.2100000000000002E-2</v>
      </c>
    </row>
    <row r="332" spans="1:13" x14ac:dyDescent="0.25">
      <c r="A332" s="212" t="s">
        <v>103</v>
      </c>
      <c r="B332" s="213">
        <v>10100502</v>
      </c>
      <c r="C332" s="212">
        <v>108</v>
      </c>
      <c r="D332" s="214">
        <v>43525</v>
      </c>
      <c r="E332" s="160" t="s">
        <v>383</v>
      </c>
      <c r="F332" s="160">
        <v>108610077</v>
      </c>
      <c r="G332" s="160">
        <v>0</v>
      </c>
      <c r="H332" s="214">
        <v>43488</v>
      </c>
      <c r="I332" s="160" t="s">
        <v>384</v>
      </c>
      <c r="J332" s="160" t="s">
        <v>424</v>
      </c>
      <c r="K332" s="160">
        <f t="shared" si="5"/>
        <v>1</v>
      </c>
      <c r="L332" s="160" t="s">
        <v>101</v>
      </c>
      <c r="M332" s="211">
        <f>VLOOKUP(J332,'Depr Rates'!A:G,7,FALSE)</f>
        <v>2.2100000000000002E-2</v>
      </c>
    </row>
    <row r="333" spans="1:13" x14ac:dyDescent="0.25">
      <c r="A333" s="212" t="s">
        <v>103</v>
      </c>
      <c r="B333" s="213">
        <v>10100502</v>
      </c>
      <c r="C333" s="212">
        <v>108</v>
      </c>
      <c r="D333" s="214">
        <v>43525</v>
      </c>
      <c r="E333" s="160" t="s">
        <v>383</v>
      </c>
      <c r="F333" s="160">
        <v>108610077</v>
      </c>
      <c r="G333" s="160">
        <v>0</v>
      </c>
      <c r="H333" s="214">
        <v>43488</v>
      </c>
      <c r="I333" s="160" t="s">
        <v>384</v>
      </c>
      <c r="J333" s="160" t="s">
        <v>424</v>
      </c>
      <c r="K333" s="160">
        <f t="shared" si="5"/>
        <v>1</v>
      </c>
      <c r="L333" s="160" t="s">
        <v>101</v>
      </c>
      <c r="M333" s="211">
        <f>VLOOKUP(J333,'Depr Rates'!A:G,7,FALSE)</f>
        <v>2.2100000000000002E-2</v>
      </c>
    </row>
    <row r="334" spans="1:13" x14ac:dyDescent="0.25">
      <c r="A334" s="212" t="s">
        <v>103</v>
      </c>
      <c r="B334" s="213">
        <v>10100502</v>
      </c>
      <c r="C334" s="212">
        <v>108</v>
      </c>
      <c r="D334" s="214">
        <v>43525</v>
      </c>
      <c r="E334" s="160" t="s">
        <v>383</v>
      </c>
      <c r="F334" s="160">
        <v>108610077</v>
      </c>
      <c r="G334" s="160">
        <v>0</v>
      </c>
      <c r="H334" s="214">
        <v>43488</v>
      </c>
      <c r="I334" s="160" t="s">
        <v>384</v>
      </c>
      <c r="J334" s="160" t="s">
        <v>424</v>
      </c>
      <c r="K334" s="160">
        <f t="shared" si="5"/>
        <v>1</v>
      </c>
      <c r="L334" s="160" t="s">
        <v>101</v>
      </c>
      <c r="M334" s="211">
        <f>VLOOKUP(J334,'Depr Rates'!A:G,7,FALSE)</f>
        <v>2.2100000000000002E-2</v>
      </c>
    </row>
    <row r="335" spans="1:13" x14ac:dyDescent="0.25">
      <c r="A335" s="212" t="s">
        <v>103</v>
      </c>
      <c r="B335" s="213">
        <v>10100502</v>
      </c>
      <c r="C335" s="212">
        <v>108</v>
      </c>
      <c r="D335" s="214">
        <v>43466</v>
      </c>
      <c r="E335" s="160" t="s">
        <v>381</v>
      </c>
      <c r="F335" s="160">
        <v>108610246</v>
      </c>
      <c r="G335" s="160">
        <v>-38.020000000000003</v>
      </c>
      <c r="H335" s="214">
        <v>43488</v>
      </c>
      <c r="I335" s="160" t="s">
        <v>480</v>
      </c>
      <c r="J335" s="160" t="s">
        <v>385</v>
      </c>
      <c r="K335" s="160">
        <f t="shared" si="5"/>
        <v>1</v>
      </c>
      <c r="L335" s="160" t="s">
        <v>101</v>
      </c>
      <c r="M335" s="211">
        <f>VLOOKUP(J335,'Depr Rates'!A:G,7,FALSE)</f>
        <v>3.9399999999999998E-2</v>
      </c>
    </row>
    <row r="336" spans="1:13" x14ac:dyDescent="0.25">
      <c r="A336" s="212" t="s">
        <v>103</v>
      </c>
      <c r="B336" s="213">
        <v>10100502</v>
      </c>
      <c r="C336" s="212">
        <v>108</v>
      </c>
      <c r="D336" s="214">
        <v>43466</v>
      </c>
      <c r="E336" s="160" t="s">
        <v>381</v>
      </c>
      <c r="F336" s="160">
        <v>108610246</v>
      </c>
      <c r="G336" s="160">
        <v>-5.1100000000000003</v>
      </c>
      <c r="H336" s="214">
        <v>43488</v>
      </c>
      <c r="I336" s="160" t="s">
        <v>480</v>
      </c>
      <c r="J336" s="160" t="s">
        <v>385</v>
      </c>
      <c r="K336" s="160">
        <f t="shared" si="5"/>
        <v>1</v>
      </c>
      <c r="L336" s="160" t="s">
        <v>101</v>
      </c>
      <c r="M336" s="211">
        <f>VLOOKUP(J336,'Depr Rates'!A:G,7,FALSE)</f>
        <v>3.9399999999999998E-2</v>
      </c>
    </row>
    <row r="337" spans="1:13" x14ac:dyDescent="0.25">
      <c r="A337" s="212" t="s">
        <v>103</v>
      </c>
      <c r="B337" s="213">
        <v>10100502</v>
      </c>
      <c r="C337" s="212">
        <v>108</v>
      </c>
      <c r="D337" s="214">
        <v>43466</v>
      </c>
      <c r="E337" s="160" t="s">
        <v>381</v>
      </c>
      <c r="F337" s="160">
        <v>108610246</v>
      </c>
      <c r="G337" s="160">
        <v>-38.020000000000003</v>
      </c>
      <c r="H337" s="214">
        <v>43488</v>
      </c>
      <c r="I337" s="160" t="s">
        <v>480</v>
      </c>
      <c r="J337" s="160" t="s">
        <v>385</v>
      </c>
      <c r="K337" s="160">
        <f t="shared" si="5"/>
        <v>1</v>
      </c>
      <c r="L337" s="160" t="s">
        <v>101</v>
      </c>
      <c r="M337" s="211">
        <f>VLOOKUP(J337,'Depr Rates'!A:G,7,FALSE)</f>
        <v>3.9399999999999998E-2</v>
      </c>
    </row>
    <row r="338" spans="1:13" x14ac:dyDescent="0.25">
      <c r="A338" s="212" t="s">
        <v>103</v>
      </c>
      <c r="B338" s="213">
        <v>10100502</v>
      </c>
      <c r="C338" s="212">
        <v>108</v>
      </c>
      <c r="D338" s="214">
        <v>43466</v>
      </c>
      <c r="E338" s="160" t="s">
        <v>381</v>
      </c>
      <c r="F338" s="160">
        <v>108610246</v>
      </c>
      <c r="G338" s="160">
        <v>-10.37</v>
      </c>
      <c r="H338" s="214">
        <v>43488</v>
      </c>
      <c r="I338" s="160" t="s">
        <v>480</v>
      </c>
      <c r="J338" s="160" t="s">
        <v>385</v>
      </c>
      <c r="K338" s="160">
        <f t="shared" si="5"/>
        <v>1</v>
      </c>
      <c r="L338" s="160" t="s">
        <v>101</v>
      </c>
      <c r="M338" s="211">
        <f>VLOOKUP(J338,'Depr Rates'!A:G,7,FALSE)</f>
        <v>3.9399999999999998E-2</v>
      </c>
    </row>
    <row r="339" spans="1:13" x14ac:dyDescent="0.25">
      <c r="A339" s="212" t="s">
        <v>103</v>
      </c>
      <c r="B339" s="213">
        <v>10100502</v>
      </c>
      <c r="C339" s="212">
        <v>108</v>
      </c>
      <c r="D339" s="214">
        <v>43466</v>
      </c>
      <c r="E339" s="160" t="s">
        <v>381</v>
      </c>
      <c r="F339" s="160">
        <v>108610246</v>
      </c>
      <c r="G339" s="160">
        <v>-76.69</v>
      </c>
      <c r="H339" s="214">
        <v>43488</v>
      </c>
      <c r="I339" s="160" t="s">
        <v>480</v>
      </c>
      <c r="J339" s="160" t="s">
        <v>385</v>
      </c>
      <c r="K339" s="160">
        <f t="shared" si="5"/>
        <v>1</v>
      </c>
      <c r="L339" s="160" t="s">
        <v>101</v>
      </c>
      <c r="M339" s="211">
        <f>VLOOKUP(J339,'Depr Rates'!A:G,7,FALSE)</f>
        <v>3.9399999999999998E-2</v>
      </c>
    </row>
    <row r="340" spans="1:13" x14ac:dyDescent="0.25">
      <c r="A340" s="212" t="s">
        <v>103</v>
      </c>
      <c r="B340" s="213">
        <v>10100502</v>
      </c>
      <c r="C340" s="212">
        <v>108</v>
      </c>
      <c r="D340" s="214">
        <v>43466</v>
      </c>
      <c r="E340" s="160" t="s">
        <v>381</v>
      </c>
      <c r="F340" s="160">
        <v>108610246</v>
      </c>
      <c r="G340" s="160">
        <v>-196.97</v>
      </c>
      <c r="H340" s="214">
        <v>43488</v>
      </c>
      <c r="I340" s="160" t="s">
        <v>480</v>
      </c>
      <c r="J340" s="160" t="s">
        <v>385</v>
      </c>
      <c r="K340" s="160">
        <f t="shared" si="5"/>
        <v>1</v>
      </c>
      <c r="L340" s="160" t="s">
        <v>101</v>
      </c>
      <c r="M340" s="211">
        <f>VLOOKUP(J340,'Depr Rates'!A:G,7,FALSE)</f>
        <v>3.9399999999999998E-2</v>
      </c>
    </row>
    <row r="341" spans="1:13" x14ac:dyDescent="0.25">
      <c r="A341" s="212" t="s">
        <v>103</v>
      </c>
      <c r="B341" s="213">
        <v>10100502</v>
      </c>
      <c r="C341" s="212">
        <v>108</v>
      </c>
      <c r="D341" s="214">
        <v>43466</v>
      </c>
      <c r="E341" s="160" t="s">
        <v>381</v>
      </c>
      <c r="F341" s="160">
        <v>108610246</v>
      </c>
      <c r="G341" s="160">
        <v>-5.1100000000000003</v>
      </c>
      <c r="H341" s="214">
        <v>43488</v>
      </c>
      <c r="I341" s="160" t="s">
        <v>480</v>
      </c>
      <c r="J341" s="160" t="s">
        <v>385</v>
      </c>
      <c r="K341" s="160">
        <f t="shared" si="5"/>
        <v>1</v>
      </c>
      <c r="L341" s="160" t="s">
        <v>101</v>
      </c>
      <c r="M341" s="211">
        <f>VLOOKUP(J341,'Depr Rates'!A:G,7,FALSE)</f>
        <v>3.9399999999999998E-2</v>
      </c>
    </row>
    <row r="342" spans="1:13" x14ac:dyDescent="0.25">
      <c r="A342" s="212" t="s">
        <v>103</v>
      </c>
      <c r="B342" s="213">
        <v>10100502</v>
      </c>
      <c r="C342" s="212">
        <v>108</v>
      </c>
      <c r="D342" s="214">
        <v>43466</v>
      </c>
      <c r="E342" s="160" t="s">
        <v>381</v>
      </c>
      <c r="F342" s="160">
        <v>108610246</v>
      </c>
      <c r="G342" s="160">
        <v>-38.020000000000003</v>
      </c>
      <c r="H342" s="214">
        <v>43488</v>
      </c>
      <c r="I342" s="160" t="s">
        <v>480</v>
      </c>
      <c r="J342" s="160" t="s">
        <v>385</v>
      </c>
      <c r="K342" s="160">
        <f t="shared" si="5"/>
        <v>1</v>
      </c>
      <c r="L342" s="160" t="s">
        <v>101</v>
      </c>
      <c r="M342" s="211">
        <f>VLOOKUP(J342,'Depr Rates'!A:G,7,FALSE)</f>
        <v>3.9399999999999998E-2</v>
      </c>
    </row>
    <row r="343" spans="1:13" x14ac:dyDescent="0.25">
      <c r="A343" s="212" t="s">
        <v>103</v>
      </c>
      <c r="B343" s="213">
        <v>10100502</v>
      </c>
      <c r="C343" s="212">
        <v>108</v>
      </c>
      <c r="D343" s="214">
        <v>43466</v>
      </c>
      <c r="E343" s="160" t="s">
        <v>381</v>
      </c>
      <c r="F343" s="160">
        <v>108610246</v>
      </c>
      <c r="G343" s="160">
        <v>-97.05</v>
      </c>
      <c r="H343" s="214">
        <v>43488</v>
      </c>
      <c r="I343" s="160" t="s">
        <v>480</v>
      </c>
      <c r="J343" s="160" t="s">
        <v>385</v>
      </c>
      <c r="K343" s="160">
        <f t="shared" si="5"/>
        <v>1</v>
      </c>
      <c r="L343" s="160" t="s">
        <v>101</v>
      </c>
      <c r="M343" s="211">
        <f>VLOOKUP(J343,'Depr Rates'!A:G,7,FALSE)</f>
        <v>3.9399999999999998E-2</v>
      </c>
    </row>
    <row r="344" spans="1:13" x14ac:dyDescent="0.25">
      <c r="A344" s="212" t="s">
        <v>103</v>
      </c>
      <c r="B344" s="213">
        <v>10100502</v>
      </c>
      <c r="C344" s="212">
        <v>108</v>
      </c>
      <c r="D344" s="214">
        <v>43466</v>
      </c>
      <c r="E344" s="160" t="s">
        <v>381</v>
      </c>
      <c r="F344" s="160">
        <v>108610246</v>
      </c>
      <c r="G344" s="160">
        <v>-97.05</v>
      </c>
      <c r="H344" s="214">
        <v>43488</v>
      </c>
      <c r="I344" s="160" t="s">
        <v>480</v>
      </c>
      <c r="J344" s="160" t="s">
        <v>385</v>
      </c>
      <c r="K344" s="160">
        <f t="shared" si="5"/>
        <v>1</v>
      </c>
      <c r="L344" s="160" t="s">
        <v>101</v>
      </c>
      <c r="M344" s="211">
        <f>VLOOKUP(J344,'Depr Rates'!A:G,7,FALSE)</f>
        <v>3.9399999999999998E-2</v>
      </c>
    </row>
    <row r="345" spans="1:13" x14ac:dyDescent="0.25">
      <c r="A345" s="212" t="s">
        <v>103</v>
      </c>
      <c r="B345" s="213">
        <v>10100502</v>
      </c>
      <c r="C345" s="212">
        <v>108</v>
      </c>
      <c r="D345" s="214">
        <v>43466</v>
      </c>
      <c r="E345" s="160" t="s">
        <v>383</v>
      </c>
      <c r="F345" s="160">
        <v>108610246</v>
      </c>
      <c r="G345" s="160">
        <v>0</v>
      </c>
      <c r="H345" s="214">
        <v>43488</v>
      </c>
      <c r="I345" s="160" t="s">
        <v>480</v>
      </c>
      <c r="J345" s="160" t="s">
        <v>385</v>
      </c>
      <c r="K345" s="160">
        <f t="shared" si="5"/>
        <v>1</v>
      </c>
      <c r="L345" s="160" t="s">
        <v>101</v>
      </c>
      <c r="M345" s="211">
        <f>VLOOKUP(J345,'Depr Rates'!A:G,7,FALSE)</f>
        <v>3.9399999999999998E-2</v>
      </c>
    </row>
    <row r="346" spans="1:13" x14ac:dyDescent="0.25">
      <c r="A346" s="212" t="s">
        <v>103</v>
      </c>
      <c r="B346" s="213">
        <v>10100502</v>
      </c>
      <c r="C346" s="212">
        <v>108</v>
      </c>
      <c r="D346" s="214">
        <v>43466</v>
      </c>
      <c r="E346" s="160" t="s">
        <v>383</v>
      </c>
      <c r="F346" s="160">
        <v>108610246</v>
      </c>
      <c r="G346" s="160">
        <v>0</v>
      </c>
      <c r="H346" s="214">
        <v>43488</v>
      </c>
      <c r="I346" s="160" t="s">
        <v>480</v>
      </c>
      <c r="J346" s="160" t="s">
        <v>385</v>
      </c>
      <c r="K346" s="160">
        <f t="shared" si="5"/>
        <v>1</v>
      </c>
      <c r="L346" s="160" t="s">
        <v>101</v>
      </c>
      <c r="M346" s="211">
        <f>VLOOKUP(J346,'Depr Rates'!A:G,7,FALSE)</f>
        <v>3.9399999999999998E-2</v>
      </c>
    </row>
    <row r="347" spans="1:13" x14ac:dyDescent="0.25">
      <c r="A347" s="212" t="s">
        <v>103</v>
      </c>
      <c r="B347" s="213">
        <v>10100502</v>
      </c>
      <c r="C347" s="212">
        <v>108</v>
      </c>
      <c r="D347" s="214">
        <v>43466</v>
      </c>
      <c r="E347" s="160" t="s">
        <v>383</v>
      </c>
      <c r="F347" s="160">
        <v>108610246</v>
      </c>
      <c r="G347" s="160">
        <v>0</v>
      </c>
      <c r="H347" s="214">
        <v>43488</v>
      </c>
      <c r="I347" s="160" t="s">
        <v>480</v>
      </c>
      <c r="J347" s="160" t="s">
        <v>385</v>
      </c>
      <c r="K347" s="160">
        <f t="shared" si="5"/>
        <v>1</v>
      </c>
      <c r="L347" s="160" t="s">
        <v>101</v>
      </c>
      <c r="M347" s="211">
        <f>VLOOKUP(J347,'Depr Rates'!A:G,7,FALSE)</f>
        <v>3.9399999999999998E-2</v>
      </c>
    </row>
    <row r="348" spans="1:13" x14ac:dyDescent="0.25">
      <c r="A348" s="212" t="s">
        <v>103</v>
      </c>
      <c r="B348" s="213">
        <v>10100502</v>
      </c>
      <c r="C348" s="212">
        <v>108</v>
      </c>
      <c r="D348" s="214">
        <v>43466</v>
      </c>
      <c r="E348" s="160" t="s">
        <v>383</v>
      </c>
      <c r="F348" s="160">
        <v>108610246</v>
      </c>
      <c r="G348" s="160">
        <v>0</v>
      </c>
      <c r="H348" s="214">
        <v>43488</v>
      </c>
      <c r="I348" s="160" t="s">
        <v>480</v>
      </c>
      <c r="J348" s="160" t="s">
        <v>385</v>
      </c>
      <c r="K348" s="160">
        <f t="shared" si="5"/>
        <v>1</v>
      </c>
      <c r="L348" s="160" t="s">
        <v>101</v>
      </c>
      <c r="M348" s="211">
        <f>VLOOKUP(J348,'Depr Rates'!A:G,7,FALSE)</f>
        <v>3.9399999999999998E-2</v>
      </c>
    </row>
    <row r="349" spans="1:13" x14ac:dyDescent="0.25">
      <c r="A349" s="212" t="s">
        <v>103</v>
      </c>
      <c r="B349" s="213">
        <v>10100502</v>
      </c>
      <c r="C349" s="212">
        <v>108</v>
      </c>
      <c r="D349" s="214">
        <v>43466</v>
      </c>
      <c r="E349" s="160" t="s">
        <v>383</v>
      </c>
      <c r="F349" s="160">
        <v>108610246</v>
      </c>
      <c r="G349" s="160">
        <v>0</v>
      </c>
      <c r="H349" s="214">
        <v>43488</v>
      </c>
      <c r="I349" s="160" t="s">
        <v>480</v>
      </c>
      <c r="J349" s="160" t="s">
        <v>385</v>
      </c>
      <c r="K349" s="160">
        <f t="shared" si="5"/>
        <v>1</v>
      </c>
      <c r="L349" s="160" t="s">
        <v>101</v>
      </c>
      <c r="M349" s="211">
        <f>VLOOKUP(J349,'Depr Rates'!A:G,7,FALSE)</f>
        <v>3.9399999999999998E-2</v>
      </c>
    </row>
    <row r="350" spans="1:13" x14ac:dyDescent="0.25">
      <c r="A350" s="212" t="s">
        <v>103</v>
      </c>
      <c r="B350" s="213">
        <v>10100502</v>
      </c>
      <c r="C350" s="212">
        <v>108</v>
      </c>
      <c r="D350" s="214">
        <v>43466</v>
      </c>
      <c r="E350" s="160" t="s">
        <v>383</v>
      </c>
      <c r="F350" s="160">
        <v>108610246</v>
      </c>
      <c r="G350" s="160">
        <v>0</v>
      </c>
      <c r="H350" s="214">
        <v>43488</v>
      </c>
      <c r="I350" s="160" t="s">
        <v>480</v>
      </c>
      <c r="J350" s="160" t="s">
        <v>385</v>
      </c>
      <c r="K350" s="160">
        <f t="shared" si="5"/>
        <v>1</v>
      </c>
      <c r="L350" s="160" t="s">
        <v>101</v>
      </c>
      <c r="M350" s="211">
        <f>VLOOKUP(J350,'Depr Rates'!A:G,7,FALSE)</f>
        <v>3.9399999999999998E-2</v>
      </c>
    </row>
    <row r="351" spans="1:13" x14ac:dyDescent="0.25">
      <c r="A351" s="212" t="s">
        <v>103</v>
      </c>
      <c r="B351" s="213">
        <v>10100502</v>
      </c>
      <c r="C351" s="212">
        <v>108</v>
      </c>
      <c r="D351" s="214">
        <v>43466</v>
      </c>
      <c r="E351" s="160" t="s">
        <v>383</v>
      </c>
      <c r="F351" s="160">
        <v>108610246</v>
      </c>
      <c r="G351" s="160">
        <v>0</v>
      </c>
      <c r="H351" s="214">
        <v>43488</v>
      </c>
      <c r="I351" s="160" t="s">
        <v>480</v>
      </c>
      <c r="J351" s="160" t="s">
        <v>385</v>
      </c>
      <c r="K351" s="160">
        <f t="shared" si="5"/>
        <v>1</v>
      </c>
      <c r="L351" s="160" t="s">
        <v>101</v>
      </c>
      <c r="M351" s="211">
        <f>VLOOKUP(J351,'Depr Rates'!A:G,7,FALSE)</f>
        <v>3.9399999999999998E-2</v>
      </c>
    </row>
    <row r="352" spans="1:13" x14ac:dyDescent="0.25">
      <c r="A352" s="212" t="s">
        <v>103</v>
      </c>
      <c r="B352" s="213">
        <v>10100502</v>
      </c>
      <c r="C352" s="212">
        <v>108</v>
      </c>
      <c r="D352" s="214">
        <v>43466</v>
      </c>
      <c r="E352" s="160" t="s">
        <v>383</v>
      </c>
      <c r="F352" s="160">
        <v>108610246</v>
      </c>
      <c r="G352" s="160">
        <v>0</v>
      </c>
      <c r="H352" s="214">
        <v>43488</v>
      </c>
      <c r="I352" s="160" t="s">
        <v>480</v>
      </c>
      <c r="J352" s="160" t="s">
        <v>385</v>
      </c>
      <c r="K352" s="160">
        <f t="shared" si="5"/>
        <v>1</v>
      </c>
      <c r="L352" s="160" t="s">
        <v>101</v>
      </c>
      <c r="M352" s="211">
        <f>VLOOKUP(J352,'Depr Rates'!A:G,7,FALSE)</f>
        <v>3.9399999999999998E-2</v>
      </c>
    </row>
    <row r="353" spans="1:13" x14ac:dyDescent="0.25">
      <c r="A353" s="212" t="s">
        <v>103</v>
      </c>
      <c r="B353" s="213">
        <v>10100502</v>
      </c>
      <c r="C353" s="212">
        <v>108</v>
      </c>
      <c r="D353" s="214">
        <v>43466</v>
      </c>
      <c r="E353" s="160" t="s">
        <v>383</v>
      </c>
      <c r="F353" s="160">
        <v>108610246</v>
      </c>
      <c r="G353" s="160">
        <v>0</v>
      </c>
      <c r="H353" s="214">
        <v>43488</v>
      </c>
      <c r="I353" s="160" t="s">
        <v>480</v>
      </c>
      <c r="J353" s="160" t="s">
        <v>385</v>
      </c>
      <c r="K353" s="160">
        <f t="shared" si="5"/>
        <v>1</v>
      </c>
      <c r="L353" s="160" t="s">
        <v>101</v>
      </c>
      <c r="M353" s="211">
        <f>VLOOKUP(J353,'Depr Rates'!A:G,7,FALSE)</f>
        <v>3.9399999999999998E-2</v>
      </c>
    </row>
    <row r="354" spans="1:13" x14ac:dyDescent="0.25">
      <c r="A354" s="212" t="s">
        <v>103</v>
      </c>
      <c r="B354" s="213">
        <v>10100502</v>
      </c>
      <c r="C354" s="212">
        <v>108</v>
      </c>
      <c r="D354" s="214">
        <v>43466</v>
      </c>
      <c r="E354" s="160" t="s">
        <v>383</v>
      </c>
      <c r="F354" s="160">
        <v>108610246</v>
      </c>
      <c r="G354" s="160">
        <v>0</v>
      </c>
      <c r="H354" s="214">
        <v>43488</v>
      </c>
      <c r="I354" s="160" t="s">
        <v>480</v>
      </c>
      <c r="J354" s="160" t="s">
        <v>385</v>
      </c>
      <c r="K354" s="160">
        <f t="shared" si="5"/>
        <v>1</v>
      </c>
      <c r="L354" s="160" t="s">
        <v>101</v>
      </c>
      <c r="M354" s="211">
        <f>VLOOKUP(J354,'Depr Rates'!A:G,7,FALSE)</f>
        <v>3.9399999999999998E-2</v>
      </c>
    </row>
    <row r="355" spans="1:13" x14ac:dyDescent="0.25">
      <c r="A355" s="212" t="s">
        <v>103</v>
      </c>
      <c r="B355" s="213">
        <v>10100502</v>
      </c>
      <c r="C355" s="212">
        <v>108</v>
      </c>
      <c r="D355" s="214">
        <v>43497</v>
      </c>
      <c r="E355" s="160" t="s">
        <v>383</v>
      </c>
      <c r="F355" s="160">
        <v>108610246</v>
      </c>
      <c r="G355" s="160">
        <v>0</v>
      </c>
      <c r="H355" s="214">
        <v>43488</v>
      </c>
      <c r="I355" s="160" t="s">
        <v>384</v>
      </c>
      <c r="J355" s="160" t="s">
        <v>385</v>
      </c>
      <c r="K355" s="160">
        <f t="shared" si="5"/>
        <v>1</v>
      </c>
      <c r="L355" s="160" t="s">
        <v>101</v>
      </c>
      <c r="M355" s="211">
        <f>VLOOKUP(J355,'Depr Rates'!A:G,7,FALSE)</f>
        <v>3.9399999999999998E-2</v>
      </c>
    </row>
    <row r="356" spans="1:13" x14ac:dyDescent="0.25">
      <c r="A356" s="212" t="s">
        <v>103</v>
      </c>
      <c r="B356" s="213">
        <v>10100502</v>
      </c>
      <c r="C356" s="212">
        <v>108</v>
      </c>
      <c r="D356" s="214">
        <v>43497</v>
      </c>
      <c r="E356" s="160" t="s">
        <v>383</v>
      </c>
      <c r="F356" s="160">
        <v>108610246</v>
      </c>
      <c r="G356" s="160">
        <v>0</v>
      </c>
      <c r="H356" s="214">
        <v>43488</v>
      </c>
      <c r="I356" s="160" t="s">
        <v>384</v>
      </c>
      <c r="J356" s="160" t="s">
        <v>385</v>
      </c>
      <c r="K356" s="160">
        <f t="shared" si="5"/>
        <v>1</v>
      </c>
      <c r="L356" s="160" t="s">
        <v>101</v>
      </c>
      <c r="M356" s="211">
        <f>VLOOKUP(J356,'Depr Rates'!A:G,7,FALSE)</f>
        <v>3.9399999999999998E-2</v>
      </c>
    </row>
    <row r="357" spans="1:13" x14ac:dyDescent="0.25">
      <c r="A357" s="212" t="s">
        <v>103</v>
      </c>
      <c r="B357" s="213">
        <v>10100502</v>
      </c>
      <c r="C357" s="212">
        <v>108</v>
      </c>
      <c r="D357" s="214">
        <v>43497</v>
      </c>
      <c r="E357" s="160" t="s">
        <v>383</v>
      </c>
      <c r="F357" s="160">
        <v>108610246</v>
      </c>
      <c r="G357" s="160">
        <v>0</v>
      </c>
      <c r="H357" s="214">
        <v>43488</v>
      </c>
      <c r="I357" s="160" t="s">
        <v>384</v>
      </c>
      <c r="J357" s="160" t="s">
        <v>385</v>
      </c>
      <c r="K357" s="160">
        <f t="shared" si="5"/>
        <v>1</v>
      </c>
      <c r="L357" s="160" t="s">
        <v>101</v>
      </c>
      <c r="M357" s="211">
        <f>VLOOKUP(J357,'Depr Rates'!A:G,7,FALSE)</f>
        <v>3.9399999999999998E-2</v>
      </c>
    </row>
    <row r="358" spans="1:13" x14ac:dyDescent="0.25">
      <c r="A358" s="212" t="s">
        <v>103</v>
      </c>
      <c r="B358" s="213">
        <v>10100502</v>
      </c>
      <c r="C358" s="212">
        <v>108</v>
      </c>
      <c r="D358" s="214">
        <v>43497</v>
      </c>
      <c r="E358" s="160" t="s">
        <v>383</v>
      </c>
      <c r="F358" s="160">
        <v>108610246</v>
      </c>
      <c r="G358" s="160">
        <v>0</v>
      </c>
      <c r="H358" s="214">
        <v>43488</v>
      </c>
      <c r="I358" s="160" t="s">
        <v>384</v>
      </c>
      <c r="J358" s="160" t="s">
        <v>385</v>
      </c>
      <c r="K358" s="160">
        <f t="shared" si="5"/>
        <v>1</v>
      </c>
      <c r="L358" s="160" t="s">
        <v>101</v>
      </c>
      <c r="M358" s="211">
        <f>VLOOKUP(J358,'Depr Rates'!A:G,7,FALSE)</f>
        <v>3.9399999999999998E-2</v>
      </c>
    </row>
    <row r="359" spans="1:13" x14ac:dyDescent="0.25">
      <c r="A359" s="212" t="s">
        <v>103</v>
      </c>
      <c r="B359" s="213">
        <v>10100502</v>
      </c>
      <c r="C359" s="212">
        <v>108</v>
      </c>
      <c r="D359" s="214">
        <v>43497</v>
      </c>
      <c r="E359" s="160" t="s">
        <v>383</v>
      </c>
      <c r="F359" s="160">
        <v>108610246</v>
      </c>
      <c r="G359" s="160">
        <v>0</v>
      </c>
      <c r="H359" s="214">
        <v>43488</v>
      </c>
      <c r="I359" s="160" t="s">
        <v>384</v>
      </c>
      <c r="J359" s="160" t="s">
        <v>385</v>
      </c>
      <c r="K359" s="160">
        <f t="shared" si="5"/>
        <v>1</v>
      </c>
      <c r="L359" s="160" t="s">
        <v>101</v>
      </c>
      <c r="M359" s="211">
        <f>VLOOKUP(J359,'Depr Rates'!A:G,7,FALSE)</f>
        <v>3.9399999999999998E-2</v>
      </c>
    </row>
    <row r="360" spans="1:13" x14ac:dyDescent="0.25">
      <c r="A360" s="212" t="s">
        <v>103</v>
      </c>
      <c r="B360" s="213">
        <v>10100502</v>
      </c>
      <c r="C360" s="212">
        <v>108</v>
      </c>
      <c r="D360" s="214">
        <v>43497</v>
      </c>
      <c r="E360" s="160" t="s">
        <v>383</v>
      </c>
      <c r="F360" s="160">
        <v>108610246</v>
      </c>
      <c r="G360" s="160">
        <v>0</v>
      </c>
      <c r="H360" s="214">
        <v>43488</v>
      </c>
      <c r="I360" s="160" t="s">
        <v>384</v>
      </c>
      <c r="J360" s="160" t="s">
        <v>385</v>
      </c>
      <c r="K360" s="160">
        <f t="shared" si="5"/>
        <v>1</v>
      </c>
      <c r="L360" s="160" t="s">
        <v>101</v>
      </c>
      <c r="M360" s="211">
        <f>VLOOKUP(J360,'Depr Rates'!A:G,7,FALSE)</f>
        <v>3.9399999999999998E-2</v>
      </c>
    </row>
    <row r="361" spans="1:13" x14ac:dyDescent="0.25">
      <c r="A361" s="212" t="s">
        <v>103</v>
      </c>
      <c r="B361" s="213">
        <v>10100502</v>
      </c>
      <c r="C361" s="212">
        <v>108</v>
      </c>
      <c r="D361" s="214">
        <v>43497</v>
      </c>
      <c r="E361" s="160" t="s">
        <v>383</v>
      </c>
      <c r="F361" s="160">
        <v>108610246</v>
      </c>
      <c r="G361" s="160">
        <v>0</v>
      </c>
      <c r="H361" s="214">
        <v>43488</v>
      </c>
      <c r="I361" s="160" t="s">
        <v>384</v>
      </c>
      <c r="J361" s="160" t="s">
        <v>385</v>
      </c>
      <c r="K361" s="160">
        <f t="shared" si="5"/>
        <v>1</v>
      </c>
      <c r="L361" s="160" t="s">
        <v>101</v>
      </c>
      <c r="M361" s="211">
        <f>VLOOKUP(J361,'Depr Rates'!A:G,7,FALSE)</f>
        <v>3.9399999999999998E-2</v>
      </c>
    </row>
    <row r="362" spans="1:13" x14ac:dyDescent="0.25">
      <c r="A362" s="212" t="s">
        <v>103</v>
      </c>
      <c r="B362" s="213">
        <v>10100502</v>
      </c>
      <c r="C362" s="212">
        <v>108</v>
      </c>
      <c r="D362" s="214">
        <v>43497</v>
      </c>
      <c r="E362" s="160" t="s">
        <v>383</v>
      </c>
      <c r="F362" s="160">
        <v>108610246</v>
      </c>
      <c r="G362" s="160">
        <v>0</v>
      </c>
      <c r="H362" s="214">
        <v>43488</v>
      </c>
      <c r="I362" s="160" t="s">
        <v>384</v>
      </c>
      <c r="J362" s="160" t="s">
        <v>385</v>
      </c>
      <c r="K362" s="160">
        <f t="shared" si="5"/>
        <v>1</v>
      </c>
      <c r="L362" s="160" t="s">
        <v>101</v>
      </c>
      <c r="M362" s="211">
        <f>VLOOKUP(J362,'Depr Rates'!A:G,7,FALSE)</f>
        <v>3.9399999999999998E-2</v>
      </c>
    </row>
    <row r="363" spans="1:13" x14ac:dyDescent="0.25">
      <c r="A363" s="212" t="s">
        <v>103</v>
      </c>
      <c r="B363" s="213">
        <v>10100502</v>
      </c>
      <c r="C363" s="212">
        <v>108</v>
      </c>
      <c r="D363" s="214">
        <v>43497</v>
      </c>
      <c r="E363" s="160" t="s">
        <v>383</v>
      </c>
      <c r="F363" s="160">
        <v>108610246</v>
      </c>
      <c r="G363" s="160">
        <v>0</v>
      </c>
      <c r="H363" s="214">
        <v>43488</v>
      </c>
      <c r="I363" s="160" t="s">
        <v>384</v>
      </c>
      <c r="J363" s="160" t="s">
        <v>385</v>
      </c>
      <c r="K363" s="160">
        <f t="shared" si="5"/>
        <v>1</v>
      </c>
      <c r="L363" s="160" t="s">
        <v>101</v>
      </c>
      <c r="M363" s="211">
        <f>VLOOKUP(J363,'Depr Rates'!A:G,7,FALSE)</f>
        <v>3.9399999999999998E-2</v>
      </c>
    </row>
    <row r="364" spans="1:13" x14ac:dyDescent="0.25">
      <c r="A364" s="212" t="s">
        <v>103</v>
      </c>
      <c r="B364" s="213">
        <v>10100502</v>
      </c>
      <c r="C364" s="212">
        <v>108</v>
      </c>
      <c r="D364" s="214">
        <v>43497</v>
      </c>
      <c r="E364" s="160" t="s">
        <v>383</v>
      </c>
      <c r="F364" s="160">
        <v>108610246</v>
      </c>
      <c r="G364" s="160">
        <v>0</v>
      </c>
      <c r="H364" s="214">
        <v>43488</v>
      </c>
      <c r="I364" s="160" t="s">
        <v>384</v>
      </c>
      <c r="J364" s="160" t="s">
        <v>385</v>
      </c>
      <c r="K364" s="160">
        <f t="shared" si="5"/>
        <v>1</v>
      </c>
      <c r="L364" s="160" t="s">
        <v>101</v>
      </c>
      <c r="M364" s="211">
        <f>VLOOKUP(J364,'Depr Rates'!A:G,7,FALSE)</f>
        <v>3.9399999999999998E-2</v>
      </c>
    </row>
    <row r="365" spans="1:13" x14ac:dyDescent="0.25">
      <c r="A365" s="212" t="s">
        <v>103</v>
      </c>
      <c r="B365" s="213">
        <v>10100502</v>
      </c>
      <c r="C365" s="212">
        <v>108</v>
      </c>
      <c r="D365" s="214">
        <v>43497</v>
      </c>
      <c r="E365" s="160" t="s">
        <v>383</v>
      </c>
      <c r="F365" s="160">
        <v>108610246</v>
      </c>
      <c r="G365" s="160">
        <v>0</v>
      </c>
      <c r="H365" s="214">
        <v>43488</v>
      </c>
      <c r="I365" s="160" t="s">
        <v>384</v>
      </c>
      <c r="J365" s="160" t="s">
        <v>385</v>
      </c>
      <c r="K365" s="160">
        <f t="shared" si="5"/>
        <v>1</v>
      </c>
      <c r="L365" s="160" t="s">
        <v>101</v>
      </c>
      <c r="M365" s="211">
        <f>VLOOKUP(J365,'Depr Rates'!A:G,7,FALSE)</f>
        <v>3.9399999999999998E-2</v>
      </c>
    </row>
    <row r="366" spans="1:13" x14ac:dyDescent="0.25">
      <c r="A366" s="212" t="s">
        <v>103</v>
      </c>
      <c r="B366" s="213">
        <v>10100502</v>
      </c>
      <c r="C366" s="212">
        <v>108</v>
      </c>
      <c r="D366" s="214">
        <v>43497</v>
      </c>
      <c r="E366" s="160" t="s">
        <v>383</v>
      </c>
      <c r="F366" s="160">
        <v>108610246</v>
      </c>
      <c r="G366" s="160">
        <v>0</v>
      </c>
      <c r="H366" s="214">
        <v>43488</v>
      </c>
      <c r="I366" s="160" t="s">
        <v>384</v>
      </c>
      <c r="J366" s="160" t="s">
        <v>385</v>
      </c>
      <c r="K366" s="160">
        <f t="shared" si="5"/>
        <v>1</v>
      </c>
      <c r="L366" s="160" t="s">
        <v>101</v>
      </c>
      <c r="M366" s="211">
        <f>VLOOKUP(J366,'Depr Rates'!A:G,7,FALSE)</f>
        <v>3.9399999999999998E-2</v>
      </c>
    </row>
    <row r="367" spans="1:13" x14ac:dyDescent="0.25">
      <c r="A367" s="212" t="s">
        <v>103</v>
      </c>
      <c r="B367" s="213">
        <v>10100502</v>
      </c>
      <c r="C367" s="212">
        <v>108</v>
      </c>
      <c r="D367" s="214">
        <v>43497</v>
      </c>
      <c r="E367" s="160" t="s">
        <v>383</v>
      </c>
      <c r="F367" s="160">
        <v>108610246</v>
      </c>
      <c r="G367" s="160">
        <v>0</v>
      </c>
      <c r="H367" s="214">
        <v>43488</v>
      </c>
      <c r="I367" s="160" t="s">
        <v>384</v>
      </c>
      <c r="J367" s="160" t="s">
        <v>385</v>
      </c>
      <c r="K367" s="160">
        <f t="shared" si="5"/>
        <v>1</v>
      </c>
      <c r="L367" s="160" t="s">
        <v>101</v>
      </c>
      <c r="M367" s="211">
        <f>VLOOKUP(J367,'Depr Rates'!A:G,7,FALSE)</f>
        <v>3.9399999999999998E-2</v>
      </c>
    </row>
    <row r="368" spans="1:13" x14ac:dyDescent="0.25">
      <c r="A368" s="212" t="s">
        <v>103</v>
      </c>
      <c r="B368" s="213">
        <v>10100502</v>
      </c>
      <c r="C368" s="212">
        <v>108</v>
      </c>
      <c r="D368" s="214">
        <v>43497</v>
      </c>
      <c r="E368" s="160" t="s">
        <v>383</v>
      </c>
      <c r="F368" s="160">
        <v>108610246</v>
      </c>
      <c r="G368" s="160">
        <v>0</v>
      </c>
      <c r="H368" s="214">
        <v>43488</v>
      </c>
      <c r="I368" s="160" t="s">
        <v>384</v>
      </c>
      <c r="J368" s="160" t="s">
        <v>385</v>
      </c>
      <c r="K368" s="160">
        <f t="shared" si="5"/>
        <v>1</v>
      </c>
      <c r="L368" s="160" t="s">
        <v>101</v>
      </c>
      <c r="M368" s="211">
        <f>VLOOKUP(J368,'Depr Rates'!A:G,7,FALSE)</f>
        <v>3.9399999999999998E-2</v>
      </c>
    </row>
    <row r="369" spans="1:13" x14ac:dyDescent="0.25">
      <c r="A369" s="212" t="s">
        <v>103</v>
      </c>
      <c r="B369" s="213">
        <v>10100502</v>
      </c>
      <c r="C369" s="212">
        <v>108</v>
      </c>
      <c r="D369" s="214">
        <v>43497</v>
      </c>
      <c r="E369" s="160" t="s">
        <v>383</v>
      </c>
      <c r="F369" s="160">
        <v>108610246</v>
      </c>
      <c r="G369" s="160">
        <v>0</v>
      </c>
      <c r="H369" s="214">
        <v>43488</v>
      </c>
      <c r="I369" s="160" t="s">
        <v>384</v>
      </c>
      <c r="J369" s="160" t="s">
        <v>385</v>
      </c>
      <c r="K369" s="160">
        <f t="shared" si="5"/>
        <v>1</v>
      </c>
      <c r="L369" s="160" t="s">
        <v>101</v>
      </c>
      <c r="M369" s="211">
        <f>VLOOKUP(J369,'Depr Rates'!A:G,7,FALSE)</f>
        <v>3.9399999999999998E-2</v>
      </c>
    </row>
    <row r="370" spans="1:13" x14ac:dyDescent="0.25">
      <c r="A370" s="212" t="s">
        <v>103</v>
      </c>
      <c r="B370" s="213">
        <v>10100502</v>
      </c>
      <c r="C370" s="212">
        <v>108</v>
      </c>
      <c r="D370" s="214">
        <v>43497</v>
      </c>
      <c r="E370" s="160" t="s">
        <v>383</v>
      </c>
      <c r="F370" s="160">
        <v>108610246</v>
      </c>
      <c r="G370" s="160">
        <v>0</v>
      </c>
      <c r="H370" s="214">
        <v>43488</v>
      </c>
      <c r="I370" s="160" t="s">
        <v>384</v>
      </c>
      <c r="J370" s="160" t="s">
        <v>385</v>
      </c>
      <c r="K370" s="160">
        <f t="shared" si="5"/>
        <v>1</v>
      </c>
      <c r="L370" s="160" t="s">
        <v>101</v>
      </c>
      <c r="M370" s="211">
        <f>VLOOKUP(J370,'Depr Rates'!A:G,7,FALSE)</f>
        <v>3.9399999999999998E-2</v>
      </c>
    </row>
    <row r="371" spans="1:13" x14ac:dyDescent="0.25">
      <c r="A371" s="212" t="s">
        <v>103</v>
      </c>
      <c r="B371" s="213">
        <v>10100502</v>
      </c>
      <c r="C371" s="212">
        <v>108</v>
      </c>
      <c r="D371" s="214">
        <v>43497</v>
      </c>
      <c r="E371" s="160" t="s">
        <v>383</v>
      </c>
      <c r="F371" s="160">
        <v>108610246</v>
      </c>
      <c r="G371" s="160">
        <v>0</v>
      </c>
      <c r="H371" s="214">
        <v>43488</v>
      </c>
      <c r="I371" s="160" t="s">
        <v>384</v>
      </c>
      <c r="J371" s="160" t="s">
        <v>385</v>
      </c>
      <c r="K371" s="160">
        <f t="shared" si="5"/>
        <v>1</v>
      </c>
      <c r="L371" s="160" t="s">
        <v>101</v>
      </c>
      <c r="M371" s="211">
        <f>VLOOKUP(J371,'Depr Rates'!A:G,7,FALSE)</f>
        <v>3.9399999999999998E-2</v>
      </c>
    </row>
    <row r="372" spans="1:13" x14ac:dyDescent="0.25">
      <c r="A372" s="212" t="s">
        <v>103</v>
      </c>
      <c r="B372" s="213">
        <v>10100502</v>
      </c>
      <c r="C372" s="212">
        <v>108</v>
      </c>
      <c r="D372" s="214">
        <v>43497</v>
      </c>
      <c r="E372" s="160" t="s">
        <v>383</v>
      </c>
      <c r="F372" s="160">
        <v>108610246</v>
      </c>
      <c r="G372" s="160">
        <v>0</v>
      </c>
      <c r="H372" s="214">
        <v>43488</v>
      </c>
      <c r="I372" s="160" t="s">
        <v>384</v>
      </c>
      <c r="J372" s="160" t="s">
        <v>385</v>
      </c>
      <c r="K372" s="160">
        <f t="shared" si="5"/>
        <v>1</v>
      </c>
      <c r="L372" s="160" t="s">
        <v>101</v>
      </c>
      <c r="M372" s="211">
        <f>VLOOKUP(J372,'Depr Rates'!A:G,7,FALSE)</f>
        <v>3.9399999999999998E-2</v>
      </c>
    </row>
    <row r="373" spans="1:13" x14ac:dyDescent="0.25">
      <c r="A373" s="212" t="s">
        <v>103</v>
      </c>
      <c r="B373" s="213">
        <v>10100502</v>
      </c>
      <c r="C373" s="212">
        <v>108</v>
      </c>
      <c r="D373" s="214">
        <v>43497</v>
      </c>
      <c r="E373" s="160" t="s">
        <v>383</v>
      </c>
      <c r="F373" s="160">
        <v>108610246</v>
      </c>
      <c r="G373" s="160">
        <v>0</v>
      </c>
      <c r="H373" s="214">
        <v>43488</v>
      </c>
      <c r="I373" s="160" t="s">
        <v>384</v>
      </c>
      <c r="J373" s="160" t="s">
        <v>385</v>
      </c>
      <c r="K373" s="160">
        <f t="shared" si="5"/>
        <v>1</v>
      </c>
      <c r="L373" s="160" t="s">
        <v>101</v>
      </c>
      <c r="M373" s="211">
        <f>VLOOKUP(J373,'Depr Rates'!A:G,7,FALSE)</f>
        <v>3.9399999999999998E-2</v>
      </c>
    </row>
    <row r="374" spans="1:13" x14ac:dyDescent="0.25">
      <c r="A374" s="212" t="s">
        <v>103</v>
      </c>
      <c r="B374" s="213">
        <v>10100502</v>
      </c>
      <c r="C374" s="212">
        <v>108</v>
      </c>
      <c r="D374" s="214">
        <v>43497</v>
      </c>
      <c r="E374" s="160" t="s">
        <v>383</v>
      </c>
      <c r="F374" s="160">
        <v>108610246</v>
      </c>
      <c r="G374" s="160">
        <v>0</v>
      </c>
      <c r="H374" s="214">
        <v>43488</v>
      </c>
      <c r="I374" s="160" t="s">
        <v>384</v>
      </c>
      <c r="J374" s="160" t="s">
        <v>385</v>
      </c>
      <c r="K374" s="160">
        <f t="shared" si="5"/>
        <v>1</v>
      </c>
      <c r="L374" s="160" t="s">
        <v>101</v>
      </c>
      <c r="M374" s="211">
        <f>VLOOKUP(J374,'Depr Rates'!A:G,7,FALSE)</f>
        <v>3.9399999999999998E-2</v>
      </c>
    </row>
    <row r="375" spans="1:13" x14ac:dyDescent="0.25">
      <c r="A375" s="212" t="s">
        <v>103</v>
      </c>
      <c r="B375" s="213">
        <v>10100502</v>
      </c>
      <c r="C375" s="212">
        <v>108</v>
      </c>
      <c r="D375" s="214">
        <v>43525</v>
      </c>
      <c r="E375" s="160" t="s">
        <v>383</v>
      </c>
      <c r="F375" s="160">
        <v>108610246</v>
      </c>
      <c r="G375" s="160">
        <v>0</v>
      </c>
      <c r="H375" s="214">
        <v>43488</v>
      </c>
      <c r="I375" s="160" t="s">
        <v>384</v>
      </c>
      <c r="J375" s="160" t="s">
        <v>385</v>
      </c>
      <c r="K375" s="160">
        <f t="shared" si="5"/>
        <v>1</v>
      </c>
      <c r="L375" s="160" t="s">
        <v>101</v>
      </c>
      <c r="M375" s="211">
        <f>VLOOKUP(J375,'Depr Rates'!A:G,7,FALSE)</f>
        <v>3.9399999999999998E-2</v>
      </c>
    </row>
    <row r="376" spans="1:13" x14ac:dyDescent="0.25">
      <c r="A376" s="212" t="s">
        <v>103</v>
      </c>
      <c r="B376" s="213">
        <v>10100502</v>
      </c>
      <c r="C376" s="212">
        <v>108</v>
      </c>
      <c r="D376" s="214">
        <v>43525</v>
      </c>
      <c r="E376" s="160" t="s">
        <v>383</v>
      </c>
      <c r="F376" s="160">
        <v>108610246</v>
      </c>
      <c r="G376" s="160">
        <v>0</v>
      </c>
      <c r="H376" s="214">
        <v>43488</v>
      </c>
      <c r="I376" s="160" t="s">
        <v>384</v>
      </c>
      <c r="J376" s="160" t="s">
        <v>385</v>
      </c>
      <c r="K376" s="160">
        <f t="shared" si="5"/>
        <v>1</v>
      </c>
      <c r="L376" s="160" t="s">
        <v>101</v>
      </c>
      <c r="M376" s="211">
        <f>VLOOKUP(J376,'Depr Rates'!A:G,7,FALSE)</f>
        <v>3.9399999999999998E-2</v>
      </c>
    </row>
    <row r="377" spans="1:13" x14ac:dyDescent="0.25">
      <c r="A377" s="212" t="s">
        <v>103</v>
      </c>
      <c r="B377" s="213">
        <v>10100502</v>
      </c>
      <c r="C377" s="212">
        <v>108</v>
      </c>
      <c r="D377" s="214">
        <v>43525</v>
      </c>
      <c r="E377" s="160" t="s">
        <v>383</v>
      </c>
      <c r="F377" s="160">
        <v>108610246</v>
      </c>
      <c r="G377" s="160">
        <v>0</v>
      </c>
      <c r="H377" s="214">
        <v>43488</v>
      </c>
      <c r="I377" s="160" t="s">
        <v>384</v>
      </c>
      <c r="J377" s="160" t="s">
        <v>385</v>
      </c>
      <c r="K377" s="160">
        <f t="shared" si="5"/>
        <v>1</v>
      </c>
      <c r="L377" s="160" t="s">
        <v>101</v>
      </c>
      <c r="M377" s="211">
        <f>VLOOKUP(J377,'Depr Rates'!A:G,7,FALSE)</f>
        <v>3.9399999999999998E-2</v>
      </c>
    </row>
    <row r="378" spans="1:13" x14ac:dyDescent="0.25">
      <c r="A378" s="212" t="s">
        <v>103</v>
      </c>
      <c r="B378" s="213">
        <v>10100502</v>
      </c>
      <c r="C378" s="212">
        <v>108</v>
      </c>
      <c r="D378" s="214">
        <v>43525</v>
      </c>
      <c r="E378" s="160" t="s">
        <v>383</v>
      </c>
      <c r="F378" s="160">
        <v>108610246</v>
      </c>
      <c r="G378" s="160">
        <v>0</v>
      </c>
      <c r="H378" s="214">
        <v>43488</v>
      </c>
      <c r="I378" s="160" t="s">
        <v>384</v>
      </c>
      <c r="J378" s="160" t="s">
        <v>385</v>
      </c>
      <c r="K378" s="160">
        <f t="shared" si="5"/>
        <v>1</v>
      </c>
      <c r="L378" s="160" t="s">
        <v>101</v>
      </c>
      <c r="M378" s="211">
        <f>VLOOKUP(J378,'Depr Rates'!A:G,7,FALSE)</f>
        <v>3.9399999999999998E-2</v>
      </c>
    </row>
    <row r="379" spans="1:13" x14ac:dyDescent="0.25">
      <c r="A379" s="212" t="s">
        <v>103</v>
      </c>
      <c r="B379" s="213">
        <v>10100502</v>
      </c>
      <c r="C379" s="212">
        <v>108</v>
      </c>
      <c r="D379" s="214">
        <v>43525</v>
      </c>
      <c r="E379" s="160" t="s">
        <v>383</v>
      </c>
      <c r="F379" s="160">
        <v>108610246</v>
      </c>
      <c r="G379" s="160">
        <v>0</v>
      </c>
      <c r="H379" s="214">
        <v>43488</v>
      </c>
      <c r="I379" s="160" t="s">
        <v>384</v>
      </c>
      <c r="J379" s="160" t="s">
        <v>385</v>
      </c>
      <c r="K379" s="160">
        <f t="shared" si="5"/>
        <v>1</v>
      </c>
      <c r="L379" s="160" t="s">
        <v>101</v>
      </c>
      <c r="M379" s="211">
        <f>VLOOKUP(J379,'Depr Rates'!A:G,7,FALSE)</f>
        <v>3.9399999999999998E-2</v>
      </c>
    </row>
    <row r="380" spans="1:13" x14ac:dyDescent="0.25">
      <c r="A380" s="212" t="s">
        <v>103</v>
      </c>
      <c r="B380" s="213">
        <v>10100502</v>
      </c>
      <c r="C380" s="212">
        <v>108</v>
      </c>
      <c r="D380" s="214">
        <v>43525</v>
      </c>
      <c r="E380" s="160" t="s">
        <v>383</v>
      </c>
      <c r="F380" s="160">
        <v>108610246</v>
      </c>
      <c r="G380" s="160">
        <v>0</v>
      </c>
      <c r="H380" s="214">
        <v>43488</v>
      </c>
      <c r="I380" s="160" t="s">
        <v>384</v>
      </c>
      <c r="J380" s="160" t="s">
        <v>385</v>
      </c>
      <c r="K380" s="160">
        <f t="shared" si="5"/>
        <v>1</v>
      </c>
      <c r="L380" s="160" t="s">
        <v>101</v>
      </c>
      <c r="M380" s="211">
        <f>VLOOKUP(J380,'Depr Rates'!A:G,7,FALSE)</f>
        <v>3.9399999999999998E-2</v>
      </c>
    </row>
    <row r="381" spans="1:13" x14ac:dyDescent="0.25">
      <c r="A381" s="212" t="s">
        <v>103</v>
      </c>
      <c r="B381" s="213">
        <v>10100502</v>
      </c>
      <c r="C381" s="212">
        <v>108</v>
      </c>
      <c r="D381" s="214">
        <v>43525</v>
      </c>
      <c r="E381" s="160" t="s">
        <v>383</v>
      </c>
      <c r="F381" s="160">
        <v>108610246</v>
      </c>
      <c r="G381" s="160">
        <v>0</v>
      </c>
      <c r="H381" s="214">
        <v>43488</v>
      </c>
      <c r="I381" s="160" t="s">
        <v>384</v>
      </c>
      <c r="J381" s="160" t="s">
        <v>385</v>
      </c>
      <c r="K381" s="160">
        <f t="shared" si="5"/>
        <v>1</v>
      </c>
      <c r="L381" s="160" t="s">
        <v>101</v>
      </c>
      <c r="M381" s="211">
        <f>VLOOKUP(J381,'Depr Rates'!A:G,7,FALSE)</f>
        <v>3.9399999999999998E-2</v>
      </c>
    </row>
    <row r="382" spans="1:13" x14ac:dyDescent="0.25">
      <c r="A382" s="212" t="s">
        <v>103</v>
      </c>
      <c r="B382" s="213">
        <v>10100502</v>
      </c>
      <c r="C382" s="212">
        <v>108</v>
      </c>
      <c r="D382" s="214">
        <v>43525</v>
      </c>
      <c r="E382" s="160" t="s">
        <v>383</v>
      </c>
      <c r="F382" s="160">
        <v>108610246</v>
      </c>
      <c r="G382" s="160">
        <v>0</v>
      </c>
      <c r="H382" s="214">
        <v>43488</v>
      </c>
      <c r="I382" s="160" t="s">
        <v>384</v>
      </c>
      <c r="J382" s="160" t="s">
        <v>385</v>
      </c>
      <c r="K382" s="160">
        <f t="shared" si="5"/>
        <v>1</v>
      </c>
      <c r="L382" s="160" t="s">
        <v>101</v>
      </c>
      <c r="M382" s="211">
        <f>VLOOKUP(J382,'Depr Rates'!A:G,7,FALSE)</f>
        <v>3.9399999999999998E-2</v>
      </c>
    </row>
    <row r="383" spans="1:13" x14ac:dyDescent="0.25">
      <c r="A383" s="212" t="s">
        <v>103</v>
      </c>
      <c r="B383" s="213">
        <v>10100502</v>
      </c>
      <c r="C383" s="212">
        <v>108</v>
      </c>
      <c r="D383" s="214">
        <v>43525</v>
      </c>
      <c r="E383" s="160" t="s">
        <v>383</v>
      </c>
      <c r="F383" s="160">
        <v>108610246</v>
      </c>
      <c r="G383" s="160">
        <v>0</v>
      </c>
      <c r="H383" s="214">
        <v>43488</v>
      </c>
      <c r="I383" s="160" t="s">
        <v>384</v>
      </c>
      <c r="J383" s="160" t="s">
        <v>385</v>
      </c>
      <c r="K383" s="160">
        <f t="shared" si="5"/>
        <v>1</v>
      </c>
      <c r="L383" s="160" t="s">
        <v>101</v>
      </c>
      <c r="M383" s="211">
        <f>VLOOKUP(J383,'Depr Rates'!A:G,7,FALSE)</f>
        <v>3.9399999999999998E-2</v>
      </c>
    </row>
    <row r="384" spans="1:13" x14ac:dyDescent="0.25">
      <c r="A384" s="212" t="s">
        <v>103</v>
      </c>
      <c r="B384" s="213">
        <v>10100502</v>
      </c>
      <c r="C384" s="212">
        <v>108</v>
      </c>
      <c r="D384" s="214">
        <v>43525</v>
      </c>
      <c r="E384" s="160" t="s">
        <v>383</v>
      </c>
      <c r="F384" s="160">
        <v>108610246</v>
      </c>
      <c r="G384" s="160">
        <v>0</v>
      </c>
      <c r="H384" s="214">
        <v>43488</v>
      </c>
      <c r="I384" s="160" t="s">
        <v>384</v>
      </c>
      <c r="J384" s="160" t="s">
        <v>385</v>
      </c>
      <c r="K384" s="160">
        <f t="shared" si="5"/>
        <v>1</v>
      </c>
      <c r="L384" s="160" t="s">
        <v>101</v>
      </c>
      <c r="M384" s="211">
        <f>VLOOKUP(J384,'Depr Rates'!A:G,7,FALSE)</f>
        <v>3.9399999999999998E-2</v>
      </c>
    </row>
    <row r="385" spans="1:13" x14ac:dyDescent="0.25">
      <c r="A385" s="212" t="s">
        <v>103</v>
      </c>
      <c r="B385" s="213">
        <v>10100502</v>
      </c>
      <c r="C385" s="212">
        <v>108</v>
      </c>
      <c r="D385" s="214">
        <v>43525</v>
      </c>
      <c r="E385" s="160" t="s">
        <v>383</v>
      </c>
      <c r="F385" s="160">
        <v>108610246</v>
      </c>
      <c r="G385" s="160">
        <v>0</v>
      </c>
      <c r="H385" s="214">
        <v>43488</v>
      </c>
      <c r="I385" s="160" t="s">
        <v>384</v>
      </c>
      <c r="J385" s="160" t="s">
        <v>385</v>
      </c>
      <c r="K385" s="160">
        <f t="shared" si="5"/>
        <v>1</v>
      </c>
      <c r="L385" s="160" t="s">
        <v>101</v>
      </c>
      <c r="M385" s="211">
        <f>VLOOKUP(J385,'Depr Rates'!A:G,7,FALSE)</f>
        <v>3.9399999999999998E-2</v>
      </c>
    </row>
    <row r="386" spans="1:13" x14ac:dyDescent="0.25">
      <c r="A386" s="212" t="s">
        <v>103</v>
      </c>
      <c r="B386" s="213">
        <v>10100502</v>
      </c>
      <c r="C386" s="212">
        <v>108</v>
      </c>
      <c r="D386" s="214">
        <v>43525</v>
      </c>
      <c r="E386" s="160" t="s">
        <v>383</v>
      </c>
      <c r="F386" s="160">
        <v>108610246</v>
      </c>
      <c r="G386" s="160">
        <v>0</v>
      </c>
      <c r="H386" s="214">
        <v>43488</v>
      </c>
      <c r="I386" s="160" t="s">
        <v>384</v>
      </c>
      <c r="J386" s="160" t="s">
        <v>385</v>
      </c>
      <c r="K386" s="160">
        <f t="shared" ref="K386:K449" si="6">MONTH(H386)</f>
        <v>1</v>
      </c>
      <c r="L386" s="160" t="s">
        <v>101</v>
      </c>
      <c r="M386" s="211">
        <f>VLOOKUP(J386,'Depr Rates'!A:G,7,FALSE)</f>
        <v>3.9399999999999998E-2</v>
      </c>
    </row>
    <row r="387" spans="1:13" x14ac:dyDescent="0.25">
      <c r="A387" s="212" t="s">
        <v>103</v>
      </c>
      <c r="B387" s="213">
        <v>10100502</v>
      </c>
      <c r="C387" s="212">
        <v>108</v>
      </c>
      <c r="D387" s="214">
        <v>43525</v>
      </c>
      <c r="E387" s="160" t="s">
        <v>383</v>
      </c>
      <c r="F387" s="160">
        <v>108610246</v>
      </c>
      <c r="G387" s="160">
        <v>0</v>
      </c>
      <c r="H387" s="214">
        <v>43488</v>
      </c>
      <c r="I387" s="160" t="s">
        <v>384</v>
      </c>
      <c r="J387" s="160" t="s">
        <v>385</v>
      </c>
      <c r="K387" s="160">
        <f t="shared" si="6"/>
        <v>1</v>
      </c>
      <c r="L387" s="160" t="s">
        <v>101</v>
      </c>
      <c r="M387" s="211">
        <f>VLOOKUP(J387,'Depr Rates'!A:G,7,FALSE)</f>
        <v>3.9399999999999998E-2</v>
      </c>
    </row>
    <row r="388" spans="1:13" x14ac:dyDescent="0.25">
      <c r="A388" s="212" t="s">
        <v>103</v>
      </c>
      <c r="B388" s="213">
        <v>10100502</v>
      </c>
      <c r="C388" s="212">
        <v>108</v>
      </c>
      <c r="D388" s="214">
        <v>43525</v>
      </c>
      <c r="E388" s="160" t="s">
        <v>383</v>
      </c>
      <c r="F388" s="160">
        <v>108610246</v>
      </c>
      <c r="G388" s="160">
        <v>0</v>
      </c>
      <c r="H388" s="214">
        <v>43488</v>
      </c>
      <c r="I388" s="160" t="s">
        <v>384</v>
      </c>
      <c r="J388" s="160" t="s">
        <v>385</v>
      </c>
      <c r="K388" s="160">
        <f t="shared" si="6"/>
        <v>1</v>
      </c>
      <c r="L388" s="160" t="s">
        <v>101</v>
      </c>
      <c r="M388" s="211">
        <f>VLOOKUP(J388,'Depr Rates'!A:G,7,FALSE)</f>
        <v>3.9399999999999998E-2</v>
      </c>
    </row>
    <row r="389" spans="1:13" x14ac:dyDescent="0.25">
      <c r="A389" s="212" t="s">
        <v>103</v>
      </c>
      <c r="B389" s="213">
        <v>10100502</v>
      </c>
      <c r="C389" s="212">
        <v>108</v>
      </c>
      <c r="D389" s="214">
        <v>43525</v>
      </c>
      <c r="E389" s="160" t="s">
        <v>383</v>
      </c>
      <c r="F389" s="160">
        <v>108610246</v>
      </c>
      <c r="G389" s="160">
        <v>0</v>
      </c>
      <c r="H389" s="214">
        <v>43488</v>
      </c>
      <c r="I389" s="160" t="s">
        <v>384</v>
      </c>
      <c r="J389" s="160" t="s">
        <v>385</v>
      </c>
      <c r="K389" s="160">
        <f t="shared" si="6"/>
        <v>1</v>
      </c>
      <c r="L389" s="160" t="s">
        <v>101</v>
      </c>
      <c r="M389" s="211">
        <f>VLOOKUP(J389,'Depr Rates'!A:G,7,FALSE)</f>
        <v>3.9399999999999998E-2</v>
      </c>
    </row>
    <row r="390" spans="1:13" x14ac:dyDescent="0.25">
      <c r="A390" s="212" t="s">
        <v>103</v>
      </c>
      <c r="B390" s="213">
        <v>10100502</v>
      </c>
      <c r="C390" s="212">
        <v>108</v>
      </c>
      <c r="D390" s="214">
        <v>43525</v>
      </c>
      <c r="E390" s="160" t="s">
        <v>383</v>
      </c>
      <c r="F390" s="160">
        <v>108610246</v>
      </c>
      <c r="G390" s="160">
        <v>0</v>
      </c>
      <c r="H390" s="214">
        <v>43488</v>
      </c>
      <c r="I390" s="160" t="s">
        <v>384</v>
      </c>
      <c r="J390" s="160" t="s">
        <v>385</v>
      </c>
      <c r="K390" s="160">
        <f t="shared" si="6"/>
        <v>1</v>
      </c>
      <c r="L390" s="160" t="s">
        <v>101</v>
      </c>
      <c r="M390" s="211">
        <f>VLOOKUP(J390,'Depr Rates'!A:G,7,FALSE)</f>
        <v>3.9399999999999998E-2</v>
      </c>
    </row>
    <row r="391" spans="1:13" x14ac:dyDescent="0.25">
      <c r="A391" s="212" t="s">
        <v>103</v>
      </c>
      <c r="B391" s="213">
        <v>10100502</v>
      </c>
      <c r="C391" s="212">
        <v>108</v>
      </c>
      <c r="D391" s="214">
        <v>43525</v>
      </c>
      <c r="E391" s="160" t="s">
        <v>383</v>
      </c>
      <c r="F391" s="160">
        <v>108610246</v>
      </c>
      <c r="G391" s="160">
        <v>0</v>
      </c>
      <c r="H391" s="214">
        <v>43488</v>
      </c>
      <c r="I391" s="160" t="s">
        <v>384</v>
      </c>
      <c r="J391" s="160" t="s">
        <v>385</v>
      </c>
      <c r="K391" s="160">
        <f t="shared" si="6"/>
        <v>1</v>
      </c>
      <c r="L391" s="160" t="s">
        <v>101</v>
      </c>
      <c r="M391" s="211">
        <f>VLOOKUP(J391,'Depr Rates'!A:G,7,FALSE)</f>
        <v>3.9399999999999998E-2</v>
      </c>
    </row>
    <row r="392" spans="1:13" x14ac:dyDescent="0.25">
      <c r="A392" s="212" t="s">
        <v>103</v>
      </c>
      <c r="B392" s="213">
        <v>10100502</v>
      </c>
      <c r="C392" s="212">
        <v>108</v>
      </c>
      <c r="D392" s="214">
        <v>43525</v>
      </c>
      <c r="E392" s="160" t="s">
        <v>383</v>
      </c>
      <c r="F392" s="160">
        <v>108610246</v>
      </c>
      <c r="G392" s="160">
        <v>0</v>
      </c>
      <c r="H392" s="214">
        <v>43488</v>
      </c>
      <c r="I392" s="160" t="s">
        <v>384</v>
      </c>
      <c r="J392" s="160" t="s">
        <v>385</v>
      </c>
      <c r="K392" s="160">
        <f t="shared" si="6"/>
        <v>1</v>
      </c>
      <c r="L392" s="160" t="s">
        <v>101</v>
      </c>
      <c r="M392" s="211">
        <f>VLOOKUP(J392,'Depr Rates'!A:G,7,FALSE)</f>
        <v>3.9399999999999998E-2</v>
      </c>
    </row>
    <row r="393" spans="1:13" x14ac:dyDescent="0.25">
      <c r="A393" s="212" t="s">
        <v>103</v>
      </c>
      <c r="B393" s="213">
        <v>10100502</v>
      </c>
      <c r="C393" s="212">
        <v>108</v>
      </c>
      <c r="D393" s="214">
        <v>43525</v>
      </c>
      <c r="E393" s="160" t="s">
        <v>383</v>
      </c>
      <c r="F393" s="160">
        <v>108610246</v>
      </c>
      <c r="G393" s="160">
        <v>0</v>
      </c>
      <c r="H393" s="214">
        <v>43488</v>
      </c>
      <c r="I393" s="160" t="s">
        <v>384</v>
      </c>
      <c r="J393" s="160" t="s">
        <v>385</v>
      </c>
      <c r="K393" s="160">
        <f t="shared" si="6"/>
        <v>1</v>
      </c>
      <c r="L393" s="160" t="s">
        <v>101</v>
      </c>
      <c r="M393" s="211">
        <f>VLOOKUP(J393,'Depr Rates'!A:G,7,FALSE)</f>
        <v>3.9399999999999998E-2</v>
      </c>
    </row>
    <row r="394" spans="1:13" x14ac:dyDescent="0.25">
      <c r="A394" s="212" t="s">
        <v>103</v>
      </c>
      <c r="B394" s="213">
        <v>10100502</v>
      </c>
      <c r="C394" s="212">
        <v>108</v>
      </c>
      <c r="D394" s="214">
        <v>43525</v>
      </c>
      <c r="E394" s="160" t="s">
        <v>383</v>
      </c>
      <c r="F394" s="160">
        <v>108610246</v>
      </c>
      <c r="G394" s="160">
        <v>0</v>
      </c>
      <c r="H394" s="214">
        <v>43488</v>
      </c>
      <c r="I394" s="160" t="s">
        <v>384</v>
      </c>
      <c r="J394" s="160" t="s">
        <v>385</v>
      </c>
      <c r="K394" s="160">
        <f t="shared" si="6"/>
        <v>1</v>
      </c>
      <c r="L394" s="160" t="s">
        <v>101</v>
      </c>
      <c r="M394" s="211">
        <f>VLOOKUP(J394,'Depr Rates'!A:G,7,FALSE)</f>
        <v>3.9399999999999998E-2</v>
      </c>
    </row>
    <row r="395" spans="1:13" x14ac:dyDescent="0.25">
      <c r="A395" s="212" t="s">
        <v>103</v>
      </c>
      <c r="B395" s="213">
        <v>10100502</v>
      </c>
      <c r="C395" s="212">
        <v>108</v>
      </c>
      <c r="D395" s="214">
        <v>43525</v>
      </c>
      <c r="E395" s="160" t="s">
        <v>383</v>
      </c>
      <c r="F395" s="160">
        <v>108610246</v>
      </c>
      <c r="G395" s="160">
        <v>0</v>
      </c>
      <c r="H395" s="214">
        <v>43488</v>
      </c>
      <c r="I395" s="160" t="s">
        <v>384</v>
      </c>
      <c r="J395" s="160" t="s">
        <v>385</v>
      </c>
      <c r="K395" s="160">
        <f t="shared" si="6"/>
        <v>1</v>
      </c>
      <c r="L395" s="160" t="s">
        <v>101</v>
      </c>
      <c r="M395" s="211">
        <f>VLOOKUP(J395,'Depr Rates'!A:G,7,FALSE)</f>
        <v>3.9399999999999998E-2</v>
      </c>
    </row>
    <row r="396" spans="1:13" x14ac:dyDescent="0.25">
      <c r="A396" s="212" t="s">
        <v>103</v>
      </c>
      <c r="B396" s="213">
        <v>10100502</v>
      </c>
      <c r="C396" s="212">
        <v>108</v>
      </c>
      <c r="D396" s="214">
        <v>43525</v>
      </c>
      <c r="E396" s="160" t="s">
        <v>383</v>
      </c>
      <c r="F396" s="160">
        <v>108610246</v>
      </c>
      <c r="G396" s="160">
        <v>0</v>
      </c>
      <c r="H396" s="214">
        <v>43488</v>
      </c>
      <c r="I396" s="160" t="s">
        <v>384</v>
      </c>
      <c r="J396" s="160" t="s">
        <v>385</v>
      </c>
      <c r="K396" s="160">
        <f t="shared" si="6"/>
        <v>1</v>
      </c>
      <c r="L396" s="160" t="s">
        <v>101</v>
      </c>
      <c r="M396" s="211">
        <f>VLOOKUP(J396,'Depr Rates'!A:G,7,FALSE)</f>
        <v>3.9399999999999998E-2</v>
      </c>
    </row>
    <row r="397" spans="1:13" x14ac:dyDescent="0.25">
      <c r="A397" s="212" t="s">
        <v>103</v>
      </c>
      <c r="B397" s="213">
        <v>10100502</v>
      </c>
      <c r="C397" s="212">
        <v>108</v>
      </c>
      <c r="D397" s="214">
        <v>43525</v>
      </c>
      <c r="E397" s="160" t="s">
        <v>383</v>
      </c>
      <c r="F397" s="160">
        <v>108610246</v>
      </c>
      <c r="G397" s="160">
        <v>0</v>
      </c>
      <c r="H397" s="214">
        <v>43488</v>
      </c>
      <c r="I397" s="160" t="s">
        <v>384</v>
      </c>
      <c r="J397" s="160" t="s">
        <v>385</v>
      </c>
      <c r="K397" s="160">
        <f t="shared" si="6"/>
        <v>1</v>
      </c>
      <c r="L397" s="160" t="s">
        <v>101</v>
      </c>
      <c r="M397" s="211">
        <f>VLOOKUP(J397,'Depr Rates'!A:G,7,FALSE)</f>
        <v>3.9399999999999998E-2</v>
      </c>
    </row>
    <row r="398" spans="1:13" x14ac:dyDescent="0.25">
      <c r="A398" s="212" t="s">
        <v>103</v>
      </c>
      <c r="B398" s="213">
        <v>10100502</v>
      </c>
      <c r="C398" s="212">
        <v>108</v>
      </c>
      <c r="D398" s="214">
        <v>43525</v>
      </c>
      <c r="E398" s="160" t="s">
        <v>383</v>
      </c>
      <c r="F398" s="160">
        <v>108610246</v>
      </c>
      <c r="G398" s="160">
        <v>0</v>
      </c>
      <c r="H398" s="214">
        <v>43488</v>
      </c>
      <c r="I398" s="160" t="s">
        <v>384</v>
      </c>
      <c r="J398" s="160" t="s">
        <v>385</v>
      </c>
      <c r="K398" s="160">
        <f t="shared" si="6"/>
        <v>1</v>
      </c>
      <c r="L398" s="160" t="s">
        <v>101</v>
      </c>
      <c r="M398" s="211">
        <f>VLOOKUP(J398,'Depr Rates'!A:G,7,FALSE)</f>
        <v>3.9399999999999998E-2</v>
      </c>
    </row>
    <row r="399" spans="1:13" x14ac:dyDescent="0.25">
      <c r="A399" s="212" t="s">
        <v>103</v>
      </c>
      <c r="B399" s="213">
        <v>10100502</v>
      </c>
      <c r="C399" s="212">
        <v>108</v>
      </c>
      <c r="D399" s="214">
        <v>43525</v>
      </c>
      <c r="E399" s="160" t="s">
        <v>383</v>
      </c>
      <c r="F399" s="160">
        <v>108610246</v>
      </c>
      <c r="G399" s="160">
        <v>0</v>
      </c>
      <c r="H399" s="214">
        <v>43488</v>
      </c>
      <c r="I399" s="160" t="s">
        <v>384</v>
      </c>
      <c r="J399" s="160" t="s">
        <v>385</v>
      </c>
      <c r="K399" s="160">
        <f t="shared" si="6"/>
        <v>1</v>
      </c>
      <c r="L399" s="160" t="s">
        <v>101</v>
      </c>
      <c r="M399" s="211">
        <f>VLOOKUP(J399,'Depr Rates'!A:G,7,FALSE)</f>
        <v>3.9399999999999998E-2</v>
      </c>
    </row>
    <row r="400" spans="1:13" x14ac:dyDescent="0.25">
      <c r="A400" s="212" t="s">
        <v>103</v>
      </c>
      <c r="B400" s="213">
        <v>10100502</v>
      </c>
      <c r="C400" s="212">
        <v>108</v>
      </c>
      <c r="D400" s="214">
        <v>43525</v>
      </c>
      <c r="E400" s="160" t="s">
        <v>383</v>
      </c>
      <c r="F400" s="160">
        <v>108610246</v>
      </c>
      <c r="G400" s="160">
        <v>0</v>
      </c>
      <c r="H400" s="214">
        <v>43488</v>
      </c>
      <c r="I400" s="160" t="s">
        <v>384</v>
      </c>
      <c r="J400" s="160" t="s">
        <v>385</v>
      </c>
      <c r="K400" s="160">
        <f t="shared" si="6"/>
        <v>1</v>
      </c>
      <c r="L400" s="160" t="s">
        <v>101</v>
      </c>
      <c r="M400" s="211">
        <f>VLOOKUP(J400,'Depr Rates'!A:G,7,FALSE)</f>
        <v>3.9399999999999998E-2</v>
      </c>
    </row>
    <row r="401" spans="1:13" x14ac:dyDescent="0.25">
      <c r="A401" s="212" t="s">
        <v>103</v>
      </c>
      <c r="B401" s="213">
        <v>10100502</v>
      </c>
      <c r="C401" s="212">
        <v>108</v>
      </c>
      <c r="D401" s="214">
        <v>43525</v>
      </c>
      <c r="E401" s="160" t="s">
        <v>383</v>
      </c>
      <c r="F401" s="160">
        <v>108610246</v>
      </c>
      <c r="G401" s="160">
        <v>0</v>
      </c>
      <c r="H401" s="214">
        <v>43488</v>
      </c>
      <c r="I401" s="160" t="s">
        <v>384</v>
      </c>
      <c r="J401" s="160" t="s">
        <v>385</v>
      </c>
      <c r="K401" s="160">
        <f t="shared" si="6"/>
        <v>1</v>
      </c>
      <c r="L401" s="160" t="s">
        <v>101</v>
      </c>
      <c r="M401" s="211">
        <f>VLOOKUP(J401,'Depr Rates'!A:G,7,FALSE)</f>
        <v>3.9399999999999998E-2</v>
      </c>
    </row>
    <row r="402" spans="1:13" x14ac:dyDescent="0.25">
      <c r="A402" s="212" t="s">
        <v>103</v>
      </c>
      <c r="B402" s="213">
        <v>10100502</v>
      </c>
      <c r="C402" s="212">
        <v>108</v>
      </c>
      <c r="D402" s="214">
        <v>43525</v>
      </c>
      <c r="E402" s="160" t="s">
        <v>383</v>
      </c>
      <c r="F402" s="160">
        <v>108610246</v>
      </c>
      <c r="G402" s="160">
        <v>0</v>
      </c>
      <c r="H402" s="214">
        <v>43488</v>
      </c>
      <c r="I402" s="160" t="s">
        <v>384</v>
      </c>
      <c r="J402" s="160" t="s">
        <v>385</v>
      </c>
      <c r="K402" s="160">
        <f t="shared" si="6"/>
        <v>1</v>
      </c>
      <c r="L402" s="160" t="s">
        <v>101</v>
      </c>
      <c r="M402" s="211">
        <f>VLOOKUP(J402,'Depr Rates'!A:G,7,FALSE)</f>
        <v>3.9399999999999998E-2</v>
      </c>
    </row>
    <row r="403" spans="1:13" x14ac:dyDescent="0.25">
      <c r="A403" s="212" t="s">
        <v>103</v>
      </c>
      <c r="B403" s="213">
        <v>10100502</v>
      </c>
      <c r="C403" s="212">
        <v>108</v>
      </c>
      <c r="D403" s="214">
        <v>43525</v>
      </c>
      <c r="E403" s="160" t="s">
        <v>383</v>
      </c>
      <c r="F403" s="160">
        <v>108610246</v>
      </c>
      <c r="G403" s="160">
        <v>0</v>
      </c>
      <c r="H403" s="214">
        <v>43488</v>
      </c>
      <c r="I403" s="160" t="s">
        <v>384</v>
      </c>
      <c r="J403" s="160" t="s">
        <v>385</v>
      </c>
      <c r="K403" s="160">
        <f t="shared" si="6"/>
        <v>1</v>
      </c>
      <c r="L403" s="160" t="s">
        <v>101</v>
      </c>
      <c r="M403" s="211">
        <f>VLOOKUP(J403,'Depr Rates'!A:G,7,FALSE)</f>
        <v>3.9399999999999998E-2</v>
      </c>
    </row>
    <row r="404" spans="1:13" x14ac:dyDescent="0.25">
      <c r="A404" s="212" t="s">
        <v>103</v>
      </c>
      <c r="B404" s="213">
        <v>10100502</v>
      </c>
      <c r="C404" s="212">
        <v>108</v>
      </c>
      <c r="D404" s="214">
        <v>43525</v>
      </c>
      <c r="E404" s="160" t="s">
        <v>383</v>
      </c>
      <c r="F404" s="160">
        <v>108610246</v>
      </c>
      <c r="G404" s="160">
        <v>0</v>
      </c>
      <c r="H404" s="214">
        <v>43488</v>
      </c>
      <c r="I404" s="160" t="s">
        <v>384</v>
      </c>
      <c r="J404" s="160" t="s">
        <v>385</v>
      </c>
      <c r="K404" s="160">
        <f t="shared" si="6"/>
        <v>1</v>
      </c>
      <c r="L404" s="160" t="s">
        <v>101</v>
      </c>
      <c r="M404" s="211">
        <f>VLOOKUP(J404,'Depr Rates'!A:G,7,FALSE)</f>
        <v>3.9399999999999998E-2</v>
      </c>
    </row>
    <row r="405" spans="1:13" x14ac:dyDescent="0.25">
      <c r="A405" s="212" t="s">
        <v>103</v>
      </c>
      <c r="B405" s="213">
        <v>10100502</v>
      </c>
      <c r="C405" s="212">
        <v>108</v>
      </c>
      <c r="D405" s="214">
        <v>43466</v>
      </c>
      <c r="E405" s="160" t="s">
        <v>381</v>
      </c>
      <c r="F405" s="160">
        <v>108611372</v>
      </c>
      <c r="G405" s="160">
        <v>-421.35</v>
      </c>
      <c r="H405" s="214">
        <v>43479</v>
      </c>
      <c r="I405" s="160" t="s">
        <v>423</v>
      </c>
      <c r="J405" s="160" t="s">
        <v>386</v>
      </c>
      <c r="K405" s="160">
        <f t="shared" si="6"/>
        <v>1</v>
      </c>
      <c r="L405" s="160" t="s">
        <v>101</v>
      </c>
      <c r="M405" s="211">
        <f>VLOOKUP(J405,'Depr Rates'!A:G,7,FALSE)</f>
        <v>3.2000000000000001E-2</v>
      </c>
    </row>
    <row r="406" spans="1:13" x14ac:dyDescent="0.25">
      <c r="A406" s="212" t="s">
        <v>103</v>
      </c>
      <c r="B406" s="213">
        <v>10100502</v>
      </c>
      <c r="C406" s="212">
        <v>108</v>
      </c>
      <c r="D406" s="214">
        <v>43466</v>
      </c>
      <c r="E406" s="160" t="s">
        <v>383</v>
      </c>
      <c r="F406" s="160">
        <v>108611372</v>
      </c>
      <c r="G406" s="160">
        <v>0</v>
      </c>
      <c r="H406" s="214">
        <v>43479</v>
      </c>
      <c r="I406" s="160" t="s">
        <v>423</v>
      </c>
      <c r="J406" s="160" t="s">
        <v>386</v>
      </c>
      <c r="K406" s="160">
        <f t="shared" si="6"/>
        <v>1</v>
      </c>
      <c r="L406" s="160" t="s">
        <v>101</v>
      </c>
      <c r="M406" s="211">
        <f>VLOOKUP(J406,'Depr Rates'!A:G,7,FALSE)</f>
        <v>3.2000000000000001E-2</v>
      </c>
    </row>
    <row r="407" spans="1:13" x14ac:dyDescent="0.25">
      <c r="A407" s="212" t="s">
        <v>103</v>
      </c>
      <c r="B407" s="213">
        <v>10100502</v>
      </c>
      <c r="C407" s="212">
        <v>108</v>
      </c>
      <c r="D407" s="214">
        <v>43466</v>
      </c>
      <c r="E407" s="160" t="s">
        <v>383</v>
      </c>
      <c r="F407" s="160">
        <v>108611372</v>
      </c>
      <c r="G407" s="160">
        <v>0</v>
      </c>
      <c r="H407" s="214">
        <v>43479</v>
      </c>
      <c r="I407" s="160" t="s">
        <v>384</v>
      </c>
      <c r="J407" s="160" t="s">
        <v>386</v>
      </c>
      <c r="K407" s="160">
        <f t="shared" si="6"/>
        <v>1</v>
      </c>
      <c r="L407" s="160" t="s">
        <v>101</v>
      </c>
      <c r="M407" s="211">
        <f>VLOOKUP(J407,'Depr Rates'!A:G,7,FALSE)</f>
        <v>3.2000000000000001E-2</v>
      </c>
    </row>
    <row r="408" spans="1:13" x14ac:dyDescent="0.25">
      <c r="A408" s="212" t="s">
        <v>103</v>
      </c>
      <c r="B408" s="213">
        <v>10100502</v>
      </c>
      <c r="C408" s="212">
        <v>108</v>
      </c>
      <c r="D408" s="214">
        <v>43497</v>
      </c>
      <c r="E408" s="160" t="s">
        <v>383</v>
      </c>
      <c r="F408" s="160">
        <v>108611372</v>
      </c>
      <c r="G408" s="160">
        <v>0</v>
      </c>
      <c r="H408" s="214">
        <v>43479</v>
      </c>
      <c r="I408" s="160" t="s">
        <v>384</v>
      </c>
      <c r="J408" s="160" t="s">
        <v>386</v>
      </c>
      <c r="K408" s="160">
        <f t="shared" si="6"/>
        <v>1</v>
      </c>
      <c r="L408" s="160" t="s">
        <v>101</v>
      </c>
      <c r="M408" s="211">
        <f>VLOOKUP(J408,'Depr Rates'!A:G,7,FALSE)</f>
        <v>3.2000000000000001E-2</v>
      </c>
    </row>
    <row r="409" spans="1:13" x14ac:dyDescent="0.25">
      <c r="A409" s="212" t="s">
        <v>103</v>
      </c>
      <c r="B409" s="213">
        <v>10100502</v>
      </c>
      <c r="C409" s="212">
        <v>108</v>
      </c>
      <c r="D409" s="214">
        <v>43497</v>
      </c>
      <c r="E409" s="160" t="s">
        <v>383</v>
      </c>
      <c r="F409" s="160">
        <v>108611372</v>
      </c>
      <c r="G409" s="160">
        <v>0</v>
      </c>
      <c r="H409" s="214">
        <v>43479</v>
      </c>
      <c r="I409" s="160" t="s">
        <v>384</v>
      </c>
      <c r="J409" s="160" t="s">
        <v>386</v>
      </c>
      <c r="K409" s="160">
        <f t="shared" si="6"/>
        <v>1</v>
      </c>
      <c r="L409" s="160" t="s">
        <v>101</v>
      </c>
      <c r="M409" s="211">
        <f>VLOOKUP(J409,'Depr Rates'!A:G,7,FALSE)</f>
        <v>3.2000000000000001E-2</v>
      </c>
    </row>
    <row r="410" spans="1:13" x14ac:dyDescent="0.25">
      <c r="A410" s="212" t="s">
        <v>103</v>
      </c>
      <c r="B410" s="213">
        <v>10100502</v>
      </c>
      <c r="C410" s="212">
        <v>108</v>
      </c>
      <c r="D410" s="214">
        <v>43497</v>
      </c>
      <c r="E410" s="160" t="s">
        <v>381</v>
      </c>
      <c r="F410" s="160">
        <v>108606570</v>
      </c>
      <c r="G410" s="215">
        <v>-1098.9000000000001</v>
      </c>
      <c r="H410" s="214">
        <v>43518</v>
      </c>
      <c r="I410" s="160" t="s">
        <v>515</v>
      </c>
      <c r="J410" s="160" t="s">
        <v>416</v>
      </c>
      <c r="K410" s="160">
        <f t="shared" si="6"/>
        <v>2</v>
      </c>
      <c r="L410" s="160" t="s">
        <v>101</v>
      </c>
      <c r="M410" s="211">
        <f>VLOOKUP(J410,'Depr Rates'!A:G,7,FALSE)</f>
        <v>2.4399999999999998E-2</v>
      </c>
    </row>
    <row r="411" spans="1:13" x14ac:dyDescent="0.25">
      <c r="A411" s="212" t="s">
        <v>103</v>
      </c>
      <c r="B411" s="213">
        <v>10100502</v>
      </c>
      <c r="C411" s="212">
        <v>108</v>
      </c>
      <c r="D411" s="214">
        <v>43497</v>
      </c>
      <c r="E411" s="160" t="s">
        <v>383</v>
      </c>
      <c r="F411" s="160">
        <v>108606570</v>
      </c>
      <c r="G411" s="160">
        <v>0</v>
      </c>
      <c r="H411" s="214">
        <v>43518</v>
      </c>
      <c r="I411" s="160" t="s">
        <v>515</v>
      </c>
      <c r="J411" s="160" t="s">
        <v>416</v>
      </c>
      <c r="K411" s="160">
        <f t="shared" si="6"/>
        <v>2</v>
      </c>
      <c r="L411" s="160" t="s">
        <v>101</v>
      </c>
      <c r="M411" s="211">
        <f>VLOOKUP(J411,'Depr Rates'!A:G,7,FALSE)</f>
        <v>2.4399999999999998E-2</v>
      </c>
    </row>
    <row r="412" spans="1:13" x14ac:dyDescent="0.25">
      <c r="A412" s="212" t="s">
        <v>103</v>
      </c>
      <c r="B412" s="213">
        <v>10100502</v>
      </c>
      <c r="C412" s="212">
        <v>108</v>
      </c>
      <c r="D412" s="214">
        <v>43525</v>
      </c>
      <c r="E412" s="160" t="s">
        <v>383</v>
      </c>
      <c r="F412" s="160">
        <v>108606570</v>
      </c>
      <c r="G412" s="160">
        <v>0</v>
      </c>
      <c r="H412" s="214">
        <v>43518</v>
      </c>
      <c r="I412" s="160" t="s">
        <v>384</v>
      </c>
      <c r="J412" s="160" t="s">
        <v>416</v>
      </c>
      <c r="K412" s="160">
        <f t="shared" si="6"/>
        <v>2</v>
      </c>
      <c r="L412" s="160" t="s">
        <v>101</v>
      </c>
      <c r="M412" s="211">
        <f>VLOOKUP(J412,'Depr Rates'!A:G,7,FALSE)</f>
        <v>2.4399999999999998E-2</v>
      </c>
    </row>
    <row r="413" spans="1:13" x14ac:dyDescent="0.25">
      <c r="A413" s="212" t="s">
        <v>103</v>
      </c>
      <c r="B413" s="213">
        <v>10100502</v>
      </c>
      <c r="C413" s="212">
        <v>108</v>
      </c>
      <c r="D413" s="214">
        <v>43525</v>
      </c>
      <c r="E413" s="160" t="s">
        <v>383</v>
      </c>
      <c r="F413" s="160">
        <v>108606570</v>
      </c>
      <c r="G413" s="160">
        <v>0</v>
      </c>
      <c r="H413" s="214">
        <v>43518</v>
      </c>
      <c r="I413" s="160" t="s">
        <v>384</v>
      </c>
      <c r="J413" s="160" t="s">
        <v>416</v>
      </c>
      <c r="K413" s="160">
        <f t="shared" si="6"/>
        <v>2</v>
      </c>
      <c r="L413" s="160" t="s">
        <v>101</v>
      </c>
      <c r="M413" s="211">
        <f>VLOOKUP(J413,'Depr Rates'!A:G,7,FALSE)</f>
        <v>2.4399999999999998E-2</v>
      </c>
    </row>
    <row r="414" spans="1:13" x14ac:dyDescent="0.25">
      <c r="A414" s="212" t="s">
        <v>103</v>
      </c>
      <c r="B414" s="213">
        <v>10100502</v>
      </c>
      <c r="C414" s="212">
        <v>108</v>
      </c>
      <c r="D414" s="214">
        <v>43497</v>
      </c>
      <c r="E414" s="160" t="s">
        <v>381</v>
      </c>
      <c r="F414" s="160">
        <v>108606807</v>
      </c>
      <c r="G414" s="215">
        <v>-5488.26</v>
      </c>
      <c r="H414" s="214">
        <v>43522</v>
      </c>
      <c r="I414" s="160" t="s">
        <v>539</v>
      </c>
      <c r="J414" s="160" t="s">
        <v>416</v>
      </c>
      <c r="K414" s="160">
        <f t="shared" si="6"/>
        <v>2</v>
      </c>
      <c r="L414" s="160" t="s">
        <v>101</v>
      </c>
      <c r="M414" s="211">
        <f>VLOOKUP(J414,'Depr Rates'!A:G,7,FALSE)</f>
        <v>2.4399999999999998E-2</v>
      </c>
    </row>
    <row r="415" spans="1:13" x14ac:dyDescent="0.25">
      <c r="A415" s="212" t="s">
        <v>103</v>
      </c>
      <c r="B415" s="213">
        <v>10100502</v>
      </c>
      <c r="C415" s="212">
        <v>108</v>
      </c>
      <c r="D415" s="214">
        <v>43497</v>
      </c>
      <c r="E415" s="160" t="s">
        <v>383</v>
      </c>
      <c r="F415" s="160">
        <v>108606807</v>
      </c>
      <c r="G415" s="160">
        <v>0</v>
      </c>
      <c r="H415" s="214">
        <v>43522</v>
      </c>
      <c r="I415" s="160" t="s">
        <v>539</v>
      </c>
      <c r="J415" s="160" t="s">
        <v>416</v>
      </c>
      <c r="K415" s="160">
        <f t="shared" si="6"/>
        <v>2</v>
      </c>
      <c r="L415" s="160" t="s">
        <v>101</v>
      </c>
      <c r="M415" s="211">
        <f>VLOOKUP(J415,'Depr Rates'!A:G,7,FALSE)</f>
        <v>2.4399999999999998E-2</v>
      </c>
    </row>
    <row r="416" spans="1:13" x14ac:dyDescent="0.25">
      <c r="A416" s="212" t="s">
        <v>103</v>
      </c>
      <c r="B416" s="213">
        <v>10100502</v>
      </c>
      <c r="C416" s="212">
        <v>108</v>
      </c>
      <c r="D416" s="214">
        <v>43497</v>
      </c>
      <c r="E416" s="160" t="s">
        <v>383</v>
      </c>
      <c r="F416" s="160">
        <v>108606807</v>
      </c>
      <c r="G416" s="160">
        <v>0</v>
      </c>
      <c r="H416" s="214">
        <v>43522</v>
      </c>
      <c r="I416" s="160" t="s">
        <v>384</v>
      </c>
      <c r="J416" s="160" t="s">
        <v>416</v>
      </c>
      <c r="K416" s="160">
        <f t="shared" si="6"/>
        <v>2</v>
      </c>
      <c r="L416" s="160" t="s">
        <v>101</v>
      </c>
      <c r="M416" s="211">
        <f>VLOOKUP(J416,'Depr Rates'!A:G,7,FALSE)</f>
        <v>2.4399999999999998E-2</v>
      </c>
    </row>
    <row r="417" spans="1:13" x14ac:dyDescent="0.25">
      <c r="A417" s="212" t="s">
        <v>103</v>
      </c>
      <c r="B417" s="213">
        <v>10100502</v>
      </c>
      <c r="C417" s="212">
        <v>108</v>
      </c>
      <c r="D417" s="214">
        <v>43525</v>
      </c>
      <c r="E417" s="160" t="s">
        <v>383</v>
      </c>
      <c r="F417" s="160">
        <v>108606807</v>
      </c>
      <c r="G417" s="160">
        <v>0</v>
      </c>
      <c r="H417" s="214">
        <v>43522</v>
      </c>
      <c r="I417" s="160" t="s">
        <v>384</v>
      </c>
      <c r="J417" s="160" t="s">
        <v>416</v>
      </c>
      <c r="K417" s="160">
        <f t="shared" si="6"/>
        <v>2</v>
      </c>
      <c r="L417" s="160" t="s">
        <v>101</v>
      </c>
      <c r="M417" s="211">
        <f>VLOOKUP(J417,'Depr Rates'!A:G,7,FALSE)</f>
        <v>2.4399999999999998E-2</v>
      </c>
    </row>
    <row r="418" spans="1:13" x14ac:dyDescent="0.25">
      <c r="A418" s="212" t="s">
        <v>103</v>
      </c>
      <c r="B418" s="213">
        <v>10100502</v>
      </c>
      <c r="C418" s="212">
        <v>108</v>
      </c>
      <c r="D418" s="214">
        <v>43525</v>
      </c>
      <c r="E418" s="160" t="s">
        <v>383</v>
      </c>
      <c r="F418" s="160">
        <v>108606807</v>
      </c>
      <c r="G418" s="160">
        <v>0</v>
      </c>
      <c r="H418" s="214">
        <v>43522</v>
      </c>
      <c r="I418" s="160" t="s">
        <v>384</v>
      </c>
      <c r="J418" s="160" t="s">
        <v>416</v>
      </c>
      <c r="K418" s="160">
        <f t="shared" si="6"/>
        <v>2</v>
      </c>
      <c r="L418" s="160" t="s">
        <v>101</v>
      </c>
      <c r="M418" s="211">
        <f>VLOOKUP(J418,'Depr Rates'!A:G,7,FALSE)</f>
        <v>2.4399999999999998E-2</v>
      </c>
    </row>
    <row r="419" spans="1:13" x14ac:dyDescent="0.25">
      <c r="A419" s="212" t="s">
        <v>103</v>
      </c>
      <c r="B419" s="213">
        <v>10100502</v>
      </c>
      <c r="C419" s="212">
        <v>108</v>
      </c>
      <c r="D419" s="214">
        <v>43497</v>
      </c>
      <c r="E419" s="160" t="s">
        <v>381</v>
      </c>
      <c r="F419" s="160">
        <v>108609185</v>
      </c>
      <c r="G419" s="160">
        <v>-231.31</v>
      </c>
      <c r="H419" s="214">
        <v>43503</v>
      </c>
      <c r="I419" s="160" t="s">
        <v>518</v>
      </c>
      <c r="J419" s="160" t="s">
        <v>386</v>
      </c>
      <c r="K419" s="160">
        <f t="shared" si="6"/>
        <v>2</v>
      </c>
      <c r="L419" s="160" t="s">
        <v>101</v>
      </c>
      <c r="M419" s="211">
        <f>VLOOKUP(J419,'Depr Rates'!A:G,7,FALSE)</f>
        <v>3.2000000000000001E-2</v>
      </c>
    </row>
    <row r="420" spans="1:13" x14ac:dyDescent="0.25">
      <c r="A420" s="212" t="s">
        <v>103</v>
      </c>
      <c r="B420" s="213">
        <v>10100502</v>
      </c>
      <c r="C420" s="212">
        <v>108</v>
      </c>
      <c r="D420" s="214">
        <v>43497</v>
      </c>
      <c r="E420" s="160" t="s">
        <v>381</v>
      </c>
      <c r="F420" s="160">
        <v>108609185</v>
      </c>
      <c r="G420" s="160">
        <v>-332.8</v>
      </c>
      <c r="H420" s="214">
        <v>43503</v>
      </c>
      <c r="I420" s="160" t="s">
        <v>518</v>
      </c>
      <c r="J420" s="160" t="s">
        <v>386</v>
      </c>
      <c r="K420" s="160">
        <f t="shared" si="6"/>
        <v>2</v>
      </c>
      <c r="L420" s="160" t="s">
        <v>101</v>
      </c>
      <c r="M420" s="211">
        <f>VLOOKUP(J420,'Depr Rates'!A:G,7,FALSE)</f>
        <v>3.2000000000000001E-2</v>
      </c>
    </row>
    <row r="421" spans="1:13" x14ac:dyDescent="0.25">
      <c r="A421" s="212" t="s">
        <v>103</v>
      </c>
      <c r="B421" s="213">
        <v>10100502</v>
      </c>
      <c r="C421" s="212">
        <v>108</v>
      </c>
      <c r="D421" s="214">
        <v>43497</v>
      </c>
      <c r="E421" s="160" t="s">
        <v>383</v>
      </c>
      <c r="F421" s="160">
        <v>108609185</v>
      </c>
      <c r="G421" s="160">
        <v>0</v>
      </c>
      <c r="H421" s="214">
        <v>43503</v>
      </c>
      <c r="I421" s="160" t="s">
        <v>518</v>
      </c>
      <c r="J421" s="160" t="s">
        <v>386</v>
      </c>
      <c r="K421" s="160">
        <f t="shared" si="6"/>
        <v>2</v>
      </c>
      <c r="L421" s="160" t="s">
        <v>101</v>
      </c>
      <c r="M421" s="211">
        <f>VLOOKUP(J421,'Depr Rates'!A:G,7,FALSE)</f>
        <v>3.2000000000000001E-2</v>
      </c>
    </row>
    <row r="422" spans="1:13" x14ac:dyDescent="0.25">
      <c r="A422" s="212" t="s">
        <v>103</v>
      </c>
      <c r="B422" s="213">
        <v>10100502</v>
      </c>
      <c r="C422" s="212">
        <v>108</v>
      </c>
      <c r="D422" s="214">
        <v>43497</v>
      </c>
      <c r="E422" s="160" t="s">
        <v>383</v>
      </c>
      <c r="F422" s="160">
        <v>108609185</v>
      </c>
      <c r="G422" s="160">
        <v>0</v>
      </c>
      <c r="H422" s="214">
        <v>43503</v>
      </c>
      <c r="I422" s="160" t="s">
        <v>518</v>
      </c>
      <c r="J422" s="160" t="s">
        <v>386</v>
      </c>
      <c r="K422" s="160">
        <f t="shared" si="6"/>
        <v>2</v>
      </c>
      <c r="L422" s="160" t="s">
        <v>101</v>
      </c>
      <c r="M422" s="211">
        <f>VLOOKUP(J422,'Depr Rates'!A:G,7,FALSE)</f>
        <v>3.2000000000000001E-2</v>
      </c>
    </row>
    <row r="423" spans="1:13" x14ac:dyDescent="0.25">
      <c r="A423" s="212" t="s">
        <v>103</v>
      </c>
      <c r="B423" s="213">
        <v>10100502</v>
      </c>
      <c r="C423" s="212">
        <v>108</v>
      </c>
      <c r="D423" s="214">
        <v>43525</v>
      </c>
      <c r="E423" s="160" t="s">
        <v>383</v>
      </c>
      <c r="F423" s="160">
        <v>108609185</v>
      </c>
      <c r="G423" s="160">
        <v>0</v>
      </c>
      <c r="H423" s="214">
        <v>43503</v>
      </c>
      <c r="I423" s="160" t="s">
        <v>384</v>
      </c>
      <c r="J423" s="160" t="s">
        <v>386</v>
      </c>
      <c r="K423" s="160">
        <f t="shared" si="6"/>
        <v>2</v>
      </c>
      <c r="L423" s="160" t="s">
        <v>101</v>
      </c>
      <c r="M423" s="211">
        <f>VLOOKUP(J423,'Depr Rates'!A:G,7,FALSE)</f>
        <v>3.2000000000000001E-2</v>
      </c>
    </row>
    <row r="424" spans="1:13" x14ac:dyDescent="0.25">
      <c r="A424" s="212" t="s">
        <v>103</v>
      </c>
      <c r="B424" s="213">
        <v>10100502</v>
      </c>
      <c r="C424" s="212">
        <v>108</v>
      </c>
      <c r="D424" s="214">
        <v>43525</v>
      </c>
      <c r="E424" s="160" t="s">
        <v>383</v>
      </c>
      <c r="F424" s="160">
        <v>108609185</v>
      </c>
      <c r="G424" s="160">
        <v>0</v>
      </c>
      <c r="H424" s="214">
        <v>43503</v>
      </c>
      <c r="I424" s="160" t="s">
        <v>384</v>
      </c>
      <c r="J424" s="160" t="s">
        <v>386</v>
      </c>
      <c r="K424" s="160">
        <f t="shared" si="6"/>
        <v>2</v>
      </c>
      <c r="L424" s="160" t="s">
        <v>101</v>
      </c>
      <c r="M424" s="211">
        <f>VLOOKUP(J424,'Depr Rates'!A:G,7,FALSE)</f>
        <v>3.2000000000000001E-2</v>
      </c>
    </row>
    <row r="425" spans="1:13" x14ac:dyDescent="0.25">
      <c r="A425" s="212" t="s">
        <v>103</v>
      </c>
      <c r="B425" s="213">
        <v>10100502</v>
      </c>
      <c r="C425" s="212">
        <v>108</v>
      </c>
      <c r="D425" s="214">
        <v>43525</v>
      </c>
      <c r="E425" s="160" t="s">
        <v>383</v>
      </c>
      <c r="F425" s="160">
        <v>108609185</v>
      </c>
      <c r="G425" s="160">
        <v>0</v>
      </c>
      <c r="H425" s="214">
        <v>43503</v>
      </c>
      <c r="I425" s="160" t="s">
        <v>384</v>
      </c>
      <c r="J425" s="160" t="s">
        <v>386</v>
      </c>
      <c r="K425" s="160">
        <f t="shared" si="6"/>
        <v>2</v>
      </c>
      <c r="L425" s="160" t="s">
        <v>101</v>
      </c>
      <c r="M425" s="211">
        <f>VLOOKUP(J425,'Depr Rates'!A:G,7,FALSE)</f>
        <v>3.2000000000000001E-2</v>
      </c>
    </row>
    <row r="426" spans="1:13" x14ac:dyDescent="0.25">
      <c r="A426" s="212" t="s">
        <v>103</v>
      </c>
      <c r="B426" s="213">
        <v>10100502</v>
      </c>
      <c r="C426" s="212">
        <v>108</v>
      </c>
      <c r="D426" s="214">
        <v>43525</v>
      </c>
      <c r="E426" s="160" t="s">
        <v>383</v>
      </c>
      <c r="F426" s="160">
        <v>108609185</v>
      </c>
      <c r="G426" s="160">
        <v>0</v>
      </c>
      <c r="H426" s="214">
        <v>43503</v>
      </c>
      <c r="I426" s="160" t="s">
        <v>384</v>
      </c>
      <c r="J426" s="160" t="s">
        <v>386</v>
      </c>
      <c r="K426" s="160">
        <f t="shared" si="6"/>
        <v>2</v>
      </c>
      <c r="L426" s="160" t="s">
        <v>101</v>
      </c>
      <c r="M426" s="211">
        <f>VLOOKUP(J426,'Depr Rates'!A:G,7,FALSE)</f>
        <v>3.2000000000000001E-2</v>
      </c>
    </row>
    <row r="427" spans="1:13" x14ac:dyDescent="0.25">
      <c r="A427" s="212" t="s">
        <v>103</v>
      </c>
      <c r="B427" s="213">
        <v>10100502</v>
      </c>
      <c r="C427" s="212">
        <v>108</v>
      </c>
      <c r="D427" s="214">
        <v>43497</v>
      </c>
      <c r="E427" s="160" t="s">
        <v>381</v>
      </c>
      <c r="F427" s="160">
        <v>108609540</v>
      </c>
      <c r="G427" s="160">
        <v>-38.020000000000003</v>
      </c>
      <c r="H427" s="214">
        <v>43524</v>
      </c>
      <c r="I427" s="160" t="s">
        <v>547</v>
      </c>
      <c r="J427" s="160" t="s">
        <v>385</v>
      </c>
      <c r="K427" s="160">
        <f t="shared" si="6"/>
        <v>2</v>
      </c>
      <c r="L427" s="160" t="s">
        <v>101</v>
      </c>
      <c r="M427" s="211">
        <f>VLOOKUP(J427,'Depr Rates'!A:G,7,FALSE)</f>
        <v>3.9399999999999998E-2</v>
      </c>
    </row>
    <row r="428" spans="1:13" x14ac:dyDescent="0.25">
      <c r="A428" s="212" t="s">
        <v>103</v>
      </c>
      <c r="B428" s="213">
        <v>10100502</v>
      </c>
      <c r="C428" s="212">
        <v>108</v>
      </c>
      <c r="D428" s="214">
        <v>43497</v>
      </c>
      <c r="E428" s="160" t="s">
        <v>383</v>
      </c>
      <c r="F428" s="160">
        <v>108609540</v>
      </c>
      <c r="G428" s="160">
        <v>0</v>
      </c>
      <c r="H428" s="214">
        <v>43524</v>
      </c>
      <c r="I428" s="160" t="s">
        <v>547</v>
      </c>
      <c r="J428" s="160" t="s">
        <v>385</v>
      </c>
      <c r="K428" s="160">
        <f t="shared" si="6"/>
        <v>2</v>
      </c>
      <c r="L428" s="160" t="s">
        <v>101</v>
      </c>
      <c r="M428" s="211">
        <f>VLOOKUP(J428,'Depr Rates'!A:G,7,FALSE)</f>
        <v>3.9399999999999998E-2</v>
      </c>
    </row>
    <row r="429" spans="1:13" x14ac:dyDescent="0.25">
      <c r="A429" s="212" t="s">
        <v>103</v>
      </c>
      <c r="B429" s="213">
        <v>10100502</v>
      </c>
      <c r="C429" s="212">
        <v>108</v>
      </c>
      <c r="D429" s="214">
        <v>43497</v>
      </c>
      <c r="E429" s="160" t="s">
        <v>381</v>
      </c>
      <c r="F429" s="160">
        <v>108609540</v>
      </c>
      <c r="G429" s="160">
        <v>-97.05</v>
      </c>
      <c r="H429" s="214">
        <v>43524</v>
      </c>
      <c r="I429" s="160" t="s">
        <v>547</v>
      </c>
      <c r="J429" s="160" t="s">
        <v>385</v>
      </c>
      <c r="K429" s="160">
        <f t="shared" si="6"/>
        <v>2</v>
      </c>
      <c r="L429" s="160" t="s">
        <v>101</v>
      </c>
      <c r="M429" s="211">
        <f>VLOOKUP(J429,'Depr Rates'!A:G,7,FALSE)</f>
        <v>3.9399999999999998E-2</v>
      </c>
    </row>
    <row r="430" spans="1:13" x14ac:dyDescent="0.25">
      <c r="A430" s="212" t="s">
        <v>103</v>
      </c>
      <c r="B430" s="213">
        <v>10100502</v>
      </c>
      <c r="C430" s="212">
        <v>108</v>
      </c>
      <c r="D430" s="214">
        <v>43497</v>
      </c>
      <c r="E430" s="160" t="s">
        <v>383</v>
      </c>
      <c r="F430" s="160">
        <v>108609540</v>
      </c>
      <c r="G430" s="160">
        <v>0</v>
      </c>
      <c r="H430" s="214">
        <v>43524</v>
      </c>
      <c r="I430" s="160" t="s">
        <v>547</v>
      </c>
      <c r="J430" s="160" t="s">
        <v>385</v>
      </c>
      <c r="K430" s="160">
        <f t="shared" si="6"/>
        <v>2</v>
      </c>
      <c r="L430" s="160" t="s">
        <v>101</v>
      </c>
      <c r="M430" s="211">
        <f>VLOOKUP(J430,'Depr Rates'!A:G,7,FALSE)</f>
        <v>3.9399999999999998E-2</v>
      </c>
    </row>
    <row r="431" spans="1:13" x14ac:dyDescent="0.25">
      <c r="A431" s="212" t="s">
        <v>103</v>
      </c>
      <c r="B431" s="213">
        <v>10100502</v>
      </c>
      <c r="C431" s="212">
        <v>108</v>
      </c>
      <c r="D431" s="214">
        <v>43497</v>
      </c>
      <c r="E431" s="160" t="s">
        <v>381</v>
      </c>
      <c r="F431" s="160">
        <v>108609540</v>
      </c>
      <c r="G431" s="160">
        <v>-5.1100000000000003</v>
      </c>
      <c r="H431" s="214">
        <v>43524</v>
      </c>
      <c r="I431" s="160" t="s">
        <v>547</v>
      </c>
      <c r="J431" s="160" t="s">
        <v>385</v>
      </c>
      <c r="K431" s="160">
        <f t="shared" si="6"/>
        <v>2</v>
      </c>
      <c r="L431" s="160" t="s">
        <v>101</v>
      </c>
      <c r="M431" s="211">
        <f>VLOOKUP(J431,'Depr Rates'!A:G,7,FALSE)</f>
        <v>3.9399999999999998E-2</v>
      </c>
    </row>
    <row r="432" spans="1:13" x14ac:dyDescent="0.25">
      <c r="A432" s="212" t="s">
        <v>103</v>
      </c>
      <c r="B432" s="213">
        <v>10100502</v>
      </c>
      <c r="C432" s="212">
        <v>108</v>
      </c>
      <c r="D432" s="214">
        <v>43497</v>
      </c>
      <c r="E432" s="160" t="s">
        <v>383</v>
      </c>
      <c r="F432" s="160">
        <v>108609540</v>
      </c>
      <c r="G432" s="160">
        <v>0</v>
      </c>
      <c r="H432" s="214">
        <v>43524</v>
      </c>
      <c r="I432" s="160" t="s">
        <v>547</v>
      </c>
      <c r="J432" s="160" t="s">
        <v>385</v>
      </c>
      <c r="K432" s="160">
        <f t="shared" si="6"/>
        <v>2</v>
      </c>
      <c r="L432" s="160" t="s">
        <v>101</v>
      </c>
      <c r="M432" s="211">
        <f>VLOOKUP(J432,'Depr Rates'!A:G,7,FALSE)</f>
        <v>3.9399999999999998E-2</v>
      </c>
    </row>
    <row r="433" spans="1:13" x14ac:dyDescent="0.25">
      <c r="A433" s="212" t="s">
        <v>103</v>
      </c>
      <c r="B433" s="213">
        <v>10100502</v>
      </c>
      <c r="C433" s="212">
        <v>108</v>
      </c>
      <c r="D433" s="214">
        <v>43525</v>
      </c>
      <c r="E433" s="160" t="s">
        <v>383</v>
      </c>
      <c r="F433" s="160">
        <v>108609540</v>
      </c>
      <c r="G433" s="160">
        <v>0</v>
      </c>
      <c r="H433" s="214">
        <v>43524</v>
      </c>
      <c r="I433" s="160" t="s">
        <v>384</v>
      </c>
      <c r="J433" s="160" t="s">
        <v>385</v>
      </c>
      <c r="K433" s="160">
        <f t="shared" si="6"/>
        <v>2</v>
      </c>
      <c r="L433" s="160" t="s">
        <v>101</v>
      </c>
      <c r="M433" s="211">
        <f>VLOOKUP(J433,'Depr Rates'!A:G,7,FALSE)</f>
        <v>3.9399999999999998E-2</v>
      </c>
    </row>
    <row r="434" spans="1:13" x14ac:dyDescent="0.25">
      <c r="A434" s="212" t="s">
        <v>103</v>
      </c>
      <c r="B434" s="213">
        <v>10100502</v>
      </c>
      <c r="C434" s="212">
        <v>108</v>
      </c>
      <c r="D434" s="214">
        <v>43525</v>
      </c>
      <c r="E434" s="160" t="s">
        <v>383</v>
      </c>
      <c r="F434" s="160">
        <v>108609540</v>
      </c>
      <c r="G434" s="160">
        <v>0</v>
      </c>
      <c r="H434" s="214">
        <v>43524</v>
      </c>
      <c r="I434" s="160" t="s">
        <v>384</v>
      </c>
      <c r="J434" s="160" t="s">
        <v>385</v>
      </c>
      <c r="K434" s="160">
        <f t="shared" si="6"/>
        <v>2</v>
      </c>
      <c r="L434" s="160" t="s">
        <v>101</v>
      </c>
      <c r="M434" s="211">
        <f>VLOOKUP(J434,'Depr Rates'!A:G,7,FALSE)</f>
        <v>3.9399999999999998E-2</v>
      </c>
    </row>
    <row r="435" spans="1:13" x14ac:dyDescent="0.25">
      <c r="A435" s="212" t="s">
        <v>103</v>
      </c>
      <c r="B435" s="213">
        <v>10100502</v>
      </c>
      <c r="C435" s="212">
        <v>108</v>
      </c>
      <c r="D435" s="214">
        <v>43525</v>
      </c>
      <c r="E435" s="160" t="s">
        <v>383</v>
      </c>
      <c r="F435" s="160">
        <v>108609540</v>
      </c>
      <c r="G435" s="160">
        <v>0</v>
      </c>
      <c r="H435" s="214">
        <v>43524</v>
      </c>
      <c r="I435" s="160" t="s">
        <v>384</v>
      </c>
      <c r="J435" s="160" t="s">
        <v>385</v>
      </c>
      <c r="K435" s="160">
        <f t="shared" si="6"/>
        <v>2</v>
      </c>
      <c r="L435" s="160" t="s">
        <v>101</v>
      </c>
      <c r="M435" s="211">
        <f>VLOOKUP(J435,'Depr Rates'!A:G,7,FALSE)</f>
        <v>3.9399999999999998E-2</v>
      </c>
    </row>
    <row r="436" spans="1:13" x14ac:dyDescent="0.25">
      <c r="A436" s="212" t="s">
        <v>103</v>
      </c>
      <c r="B436" s="213">
        <v>10100502</v>
      </c>
      <c r="C436" s="212">
        <v>108</v>
      </c>
      <c r="D436" s="214">
        <v>43525</v>
      </c>
      <c r="E436" s="160" t="s">
        <v>383</v>
      </c>
      <c r="F436" s="160">
        <v>108609540</v>
      </c>
      <c r="G436" s="160">
        <v>0</v>
      </c>
      <c r="H436" s="214">
        <v>43524</v>
      </c>
      <c r="I436" s="160" t="s">
        <v>384</v>
      </c>
      <c r="J436" s="160" t="s">
        <v>385</v>
      </c>
      <c r="K436" s="160">
        <f t="shared" si="6"/>
        <v>2</v>
      </c>
      <c r="L436" s="160" t="s">
        <v>101</v>
      </c>
      <c r="M436" s="211">
        <f>VLOOKUP(J436,'Depr Rates'!A:G,7,FALSE)</f>
        <v>3.9399999999999998E-2</v>
      </c>
    </row>
    <row r="437" spans="1:13" x14ac:dyDescent="0.25">
      <c r="A437" s="212" t="s">
        <v>103</v>
      </c>
      <c r="B437" s="213">
        <v>10100502</v>
      </c>
      <c r="C437" s="212">
        <v>108</v>
      </c>
      <c r="D437" s="214">
        <v>43525</v>
      </c>
      <c r="E437" s="160" t="s">
        <v>383</v>
      </c>
      <c r="F437" s="160">
        <v>108609540</v>
      </c>
      <c r="G437" s="160">
        <v>0</v>
      </c>
      <c r="H437" s="214">
        <v>43524</v>
      </c>
      <c r="I437" s="160" t="s">
        <v>384</v>
      </c>
      <c r="J437" s="160" t="s">
        <v>385</v>
      </c>
      <c r="K437" s="160">
        <f t="shared" si="6"/>
        <v>2</v>
      </c>
      <c r="L437" s="160" t="s">
        <v>101</v>
      </c>
      <c r="M437" s="211">
        <f>VLOOKUP(J437,'Depr Rates'!A:G,7,FALSE)</f>
        <v>3.9399999999999998E-2</v>
      </c>
    </row>
    <row r="438" spans="1:13" x14ac:dyDescent="0.25">
      <c r="A438" s="212" t="s">
        <v>103</v>
      </c>
      <c r="B438" s="213">
        <v>10100502</v>
      </c>
      <c r="C438" s="212">
        <v>108</v>
      </c>
      <c r="D438" s="214">
        <v>43525</v>
      </c>
      <c r="E438" s="160" t="s">
        <v>383</v>
      </c>
      <c r="F438" s="160">
        <v>108609540</v>
      </c>
      <c r="G438" s="160">
        <v>0</v>
      </c>
      <c r="H438" s="214">
        <v>43524</v>
      </c>
      <c r="I438" s="160" t="s">
        <v>384</v>
      </c>
      <c r="J438" s="160" t="s">
        <v>385</v>
      </c>
      <c r="K438" s="160">
        <f t="shared" si="6"/>
        <v>2</v>
      </c>
      <c r="L438" s="160" t="s">
        <v>101</v>
      </c>
      <c r="M438" s="211">
        <f>VLOOKUP(J438,'Depr Rates'!A:G,7,FALSE)</f>
        <v>3.9399999999999998E-2</v>
      </c>
    </row>
    <row r="439" spans="1:13" x14ac:dyDescent="0.25">
      <c r="A439" s="212" t="s">
        <v>103</v>
      </c>
      <c r="B439" s="213">
        <v>10100502</v>
      </c>
      <c r="C439" s="212">
        <v>108</v>
      </c>
      <c r="D439" s="214">
        <v>43497</v>
      </c>
      <c r="E439" s="160" t="s">
        <v>381</v>
      </c>
      <c r="F439" s="160">
        <v>108611053</v>
      </c>
      <c r="G439" s="215">
        <v>-6341.2</v>
      </c>
      <c r="H439" s="214">
        <v>43514</v>
      </c>
      <c r="I439" s="160" t="s">
        <v>520</v>
      </c>
      <c r="J439" s="160" t="s">
        <v>416</v>
      </c>
      <c r="K439" s="160">
        <f t="shared" si="6"/>
        <v>2</v>
      </c>
      <c r="L439" s="160" t="s">
        <v>101</v>
      </c>
      <c r="M439" s="211">
        <f>VLOOKUP(J439,'Depr Rates'!A:G,7,FALSE)</f>
        <v>2.4399999999999998E-2</v>
      </c>
    </row>
    <row r="440" spans="1:13" x14ac:dyDescent="0.25">
      <c r="A440" s="212" t="s">
        <v>103</v>
      </c>
      <c r="B440" s="213">
        <v>10100502</v>
      </c>
      <c r="C440" s="212">
        <v>108</v>
      </c>
      <c r="D440" s="214">
        <v>43497</v>
      </c>
      <c r="E440" s="160" t="s">
        <v>383</v>
      </c>
      <c r="F440" s="160">
        <v>108611053</v>
      </c>
      <c r="G440" s="160">
        <v>0</v>
      </c>
      <c r="H440" s="214">
        <v>43514</v>
      </c>
      <c r="I440" s="160" t="s">
        <v>520</v>
      </c>
      <c r="J440" s="160" t="s">
        <v>416</v>
      </c>
      <c r="K440" s="160">
        <f t="shared" si="6"/>
        <v>2</v>
      </c>
      <c r="L440" s="160" t="s">
        <v>101</v>
      </c>
      <c r="M440" s="211">
        <f>VLOOKUP(J440,'Depr Rates'!A:G,7,FALSE)</f>
        <v>2.4399999999999998E-2</v>
      </c>
    </row>
    <row r="441" spans="1:13" x14ac:dyDescent="0.25">
      <c r="A441" s="212" t="s">
        <v>103</v>
      </c>
      <c r="B441" s="213">
        <v>10100502</v>
      </c>
      <c r="C441" s="212">
        <v>108</v>
      </c>
      <c r="D441" s="214">
        <v>43497</v>
      </c>
      <c r="E441" s="160" t="s">
        <v>381</v>
      </c>
      <c r="F441" s="160">
        <v>108611053</v>
      </c>
      <c r="G441" s="215">
        <v>-1623.3</v>
      </c>
      <c r="H441" s="214">
        <v>43514</v>
      </c>
      <c r="I441" s="160" t="s">
        <v>520</v>
      </c>
      <c r="J441" s="160" t="s">
        <v>416</v>
      </c>
      <c r="K441" s="160">
        <f t="shared" si="6"/>
        <v>2</v>
      </c>
      <c r="L441" s="160" t="s">
        <v>101</v>
      </c>
      <c r="M441" s="211">
        <f>VLOOKUP(J441,'Depr Rates'!A:G,7,FALSE)</f>
        <v>2.4399999999999998E-2</v>
      </c>
    </row>
    <row r="442" spans="1:13" x14ac:dyDescent="0.25">
      <c r="A442" s="212" t="s">
        <v>103</v>
      </c>
      <c r="B442" s="213">
        <v>10100502</v>
      </c>
      <c r="C442" s="212">
        <v>108</v>
      </c>
      <c r="D442" s="214">
        <v>43497</v>
      </c>
      <c r="E442" s="160" t="s">
        <v>383</v>
      </c>
      <c r="F442" s="160">
        <v>108611053</v>
      </c>
      <c r="G442" s="160">
        <v>0</v>
      </c>
      <c r="H442" s="214">
        <v>43514</v>
      </c>
      <c r="I442" s="160" t="s">
        <v>520</v>
      </c>
      <c r="J442" s="160" t="s">
        <v>416</v>
      </c>
      <c r="K442" s="160">
        <f t="shared" si="6"/>
        <v>2</v>
      </c>
      <c r="L442" s="160" t="s">
        <v>101</v>
      </c>
      <c r="M442" s="211">
        <f>VLOOKUP(J442,'Depr Rates'!A:G,7,FALSE)</f>
        <v>2.4399999999999998E-2</v>
      </c>
    </row>
    <row r="443" spans="1:13" x14ac:dyDescent="0.25">
      <c r="A443" s="212" t="s">
        <v>103</v>
      </c>
      <c r="B443" s="213">
        <v>10100502</v>
      </c>
      <c r="C443" s="212">
        <v>108</v>
      </c>
      <c r="D443" s="214">
        <v>43497</v>
      </c>
      <c r="E443" s="160" t="s">
        <v>383</v>
      </c>
      <c r="F443" s="160">
        <v>108611053</v>
      </c>
      <c r="G443" s="160">
        <v>0</v>
      </c>
      <c r="H443" s="214">
        <v>43514</v>
      </c>
      <c r="I443" s="160" t="s">
        <v>384</v>
      </c>
      <c r="J443" s="160" t="s">
        <v>416</v>
      </c>
      <c r="K443" s="160">
        <f t="shared" si="6"/>
        <v>2</v>
      </c>
      <c r="L443" s="160" t="s">
        <v>101</v>
      </c>
      <c r="M443" s="211">
        <f>VLOOKUP(J443,'Depr Rates'!A:G,7,FALSE)</f>
        <v>2.4399999999999998E-2</v>
      </c>
    </row>
    <row r="444" spans="1:13" x14ac:dyDescent="0.25">
      <c r="A444" s="212" t="s">
        <v>103</v>
      </c>
      <c r="B444" s="213">
        <v>10100502</v>
      </c>
      <c r="C444" s="212">
        <v>108</v>
      </c>
      <c r="D444" s="214">
        <v>43497</v>
      </c>
      <c r="E444" s="160" t="s">
        <v>383</v>
      </c>
      <c r="F444" s="160">
        <v>108611053</v>
      </c>
      <c r="G444" s="160">
        <v>0</v>
      </c>
      <c r="H444" s="214">
        <v>43514</v>
      </c>
      <c r="I444" s="160" t="s">
        <v>384</v>
      </c>
      <c r="J444" s="160" t="s">
        <v>416</v>
      </c>
      <c r="K444" s="160">
        <f t="shared" si="6"/>
        <v>2</v>
      </c>
      <c r="L444" s="160" t="s">
        <v>101</v>
      </c>
      <c r="M444" s="211">
        <f>VLOOKUP(J444,'Depr Rates'!A:G,7,FALSE)</f>
        <v>2.4399999999999998E-2</v>
      </c>
    </row>
    <row r="445" spans="1:13" x14ac:dyDescent="0.25">
      <c r="A445" s="212" t="s">
        <v>103</v>
      </c>
      <c r="B445" s="213">
        <v>10100502</v>
      </c>
      <c r="C445" s="212">
        <v>108</v>
      </c>
      <c r="D445" s="214">
        <v>43525</v>
      </c>
      <c r="E445" s="160" t="s">
        <v>383</v>
      </c>
      <c r="F445" s="160">
        <v>108611053</v>
      </c>
      <c r="G445" s="160">
        <v>0</v>
      </c>
      <c r="H445" s="214">
        <v>43514</v>
      </c>
      <c r="I445" s="160" t="s">
        <v>384</v>
      </c>
      <c r="J445" s="160" t="s">
        <v>416</v>
      </c>
      <c r="K445" s="160">
        <f t="shared" si="6"/>
        <v>2</v>
      </c>
      <c r="L445" s="160" t="s">
        <v>101</v>
      </c>
      <c r="M445" s="211">
        <f>VLOOKUP(J445,'Depr Rates'!A:G,7,FALSE)</f>
        <v>2.4399999999999998E-2</v>
      </c>
    </row>
    <row r="446" spans="1:13" x14ac:dyDescent="0.25">
      <c r="A446" s="212" t="s">
        <v>103</v>
      </c>
      <c r="B446" s="213">
        <v>10100502</v>
      </c>
      <c r="C446" s="212">
        <v>108</v>
      </c>
      <c r="D446" s="214">
        <v>43525</v>
      </c>
      <c r="E446" s="160" t="s">
        <v>383</v>
      </c>
      <c r="F446" s="160">
        <v>108611053</v>
      </c>
      <c r="G446" s="160">
        <v>0</v>
      </c>
      <c r="H446" s="214">
        <v>43514</v>
      </c>
      <c r="I446" s="160" t="s">
        <v>384</v>
      </c>
      <c r="J446" s="160" t="s">
        <v>416</v>
      </c>
      <c r="K446" s="160">
        <f t="shared" si="6"/>
        <v>2</v>
      </c>
      <c r="L446" s="160" t="s">
        <v>101</v>
      </c>
      <c r="M446" s="211">
        <f>VLOOKUP(J446,'Depr Rates'!A:G,7,FALSE)</f>
        <v>2.4399999999999998E-2</v>
      </c>
    </row>
    <row r="447" spans="1:13" x14ac:dyDescent="0.25">
      <c r="A447" s="212" t="s">
        <v>103</v>
      </c>
      <c r="B447" s="213">
        <v>10100502</v>
      </c>
      <c r="C447" s="212">
        <v>108</v>
      </c>
      <c r="D447" s="214">
        <v>43525</v>
      </c>
      <c r="E447" s="160" t="s">
        <v>383</v>
      </c>
      <c r="F447" s="160">
        <v>108611053</v>
      </c>
      <c r="G447" s="160">
        <v>0</v>
      </c>
      <c r="H447" s="214">
        <v>43514</v>
      </c>
      <c r="I447" s="160" t="s">
        <v>384</v>
      </c>
      <c r="J447" s="160" t="s">
        <v>416</v>
      </c>
      <c r="K447" s="160">
        <f t="shared" si="6"/>
        <v>2</v>
      </c>
      <c r="L447" s="160" t="s">
        <v>101</v>
      </c>
      <c r="M447" s="211">
        <f>VLOOKUP(J447,'Depr Rates'!A:G,7,FALSE)</f>
        <v>2.4399999999999998E-2</v>
      </c>
    </row>
    <row r="448" spans="1:13" x14ac:dyDescent="0.25">
      <c r="A448" s="212" t="s">
        <v>103</v>
      </c>
      <c r="B448" s="213">
        <v>10100502</v>
      </c>
      <c r="C448" s="212">
        <v>108</v>
      </c>
      <c r="D448" s="214">
        <v>43525</v>
      </c>
      <c r="E448" s="160" t="s">
        <v>383</v>
      </c>
      <c r="F448" s="160">
        <v>108611053</v>
      </c>
      <c r="G448" s="160">
        <v>0</v>
      </c>
      <c r="H448" s="214">
        <v>43514</v>
      </c>
      <c r="I448" s="160" t="s">
        <v>384</v>
      </c>
      <c r="J448" s="160" t="s">
        <v>416</v>
      </c>
      <c r="K448" s="160">
        <f t="shared" si="6"/>
        <v>2</v>
      </c>
      <c r="L448" s="160" t="s">
        <v>101</v>
      </c>
      <c r="M448" s="211">
        <f>VLOOKUP(J448,'Depr Rates'!A:G,7,FALSE)</f>
        <v>2.4399999999999998E-2</v>
      </c>
    </row>
    <row r="449" spans="1:13" x14ac:dyDescent="0.25">
      <c r="A449" s="212" t="s">
        <v>103</v>
      </c>
      <c r="B449" s="213">
        <v>10100502</v>
      </c>
      <c r="C449" s="212">
        <v>108</v>
      </c>
      <c r="D449" s="214">
        <v>43525</v>
      </c>
      <c r="E449" s="160" t="s">
        <v>383</v>
      </c>
      <c r="F449" s="160">
        <v>108604810</v>
      </c>
      <c r="G449" s="160">
        <v>0</v>
      </c>
      <c r="H449" s="214">
        <v>43547</v>
      </c>
      <c r="I449" s="160" t="s">
        <v>610</v>
      </c>
      <c r="J449" s="160" t="s">
        <v>416</v>
      </c>
      <c r="K449" s="160">
        <f t="shared" si="6"/>
        <v>3</v>
      </c>
      <c r="L449" s="160" t="s">
        <v>101</v>
      </c>
      <c r="M449" s="211">
        <f>VLOOKUP(J449,'Depr Rates'!A:G,7,FALSE)</f>
        <v>2.4399999999999998E-2</v>
      </c>
    </row>
    <row r="450" spans="1:13" x14ac:dyDescent="0.25">
      <c r="A450" s="212" t="s">
        <v>103</v>
      </c>
      <c r="B450" s="213">
        <v>10100502</v>
      </c>
      <c r="C450" s="212">
        <v>108</v>
      </c>
      <c r="D450" s="214">
        <v>43525</v>
      </c>
      <c r="E450" s="160" t="s">
        <v>381</v>
      </c>
      <c r="F450" s="160">
        <v>108604810</v>
      </c>
      <c r="G450" s="160">
        <v>-696.46</v>
      </c>
      <c r="H450" s="214">
        <v>43547</v>
      </c>
      <c r="I450" s="160" t="s">
        <v>610</v>
      </c>
      <c r="J450" s="160" t="s">
        <v>416</v>
      </c>
      <c r="K450" s="160">
        <f t="shared" ref="K450:K462" si="7">MONTH(H450)</f>
        <v>3</v>
      </c>
      <c r="L450" s="160" t="s">
        <v>101</v>
      </c>
      <c r="M450" s="211">
        <f>VLOOKUP(J450,'Depr Rates'!A:G,7,FALSE)</f>
        <v>2.4399999999999998E-2</v>
      </c>
    </row>
    <row r="451" spans="1:13" x14ac:dyDescent="0.25">
      <c r="A451" s="212" t="s">
        <v>103</v>
      </c>
      <c r="B451" s="213">
        <v>10100502</v>
      </c>
      <c r="C451" s="212">
        <v>108</v>
      </c>
      <c r="D451" s="214">
        <v>43525</v>
      </c>
      <c r="E451" s="160" t="s">
        <v>383</v>
      </c>
      <c r="F451" s="160">
        <v>108607650</v>
      </c>
      <c r="G451" s="160">
        <v>0</v>
      </c>
      <c r="H451" s="214">
        <v>43550</v>
      </c>
      <c r="I451" s="160" t="s">
        <v>603</v>
      </c>
      <c r="J451" s="160" t="s">
        <v>416</v>
      </c>
      <c r="K451" s="160">
        <f t="shared" si="7"/>
        <v>3</v>
      </c>
      <c r="L451" s="160" t="s">
        <v>101</v>
      </c>
      <c r="M451" s="211">
        <f>VLOOKUP(J451,'Depr Rates'!A:G,7,FALSE)</f>
        <v>2.4399999999999998E-2</v>
      </c>
    </row>
    <row r="452" spans="1:13" x14ac:dyDescent="0.25">
      <c r="A452" s="212" t="s">
        <v>103</v>
      </c>
      <c r="B452" s="213">
        <v>10100502</v>
      </c>
      <c r="C452" s="212">
        <v>108</v>
      </c>
      <c r="D452" s="214">
        <v>43525</v>
      </c>
      <c r="E452" s="160" t="s">
        <v>383</v>
      </c>
      <c r="F452" s="160">
        <v>108607650</v>
      </c>
      <c r="G452" s="160">
        <v>0</v>
      </c>
      <c r="H452" s="214">
        <v>43550</v>
      </c>
      <c r="I452" s="160" t="s">
        <v>603</v>
      </c>
      <c r="J452" s="160" t="s">
        <v>416</v>
      </c>
      <c r="K452" s="160">
        <f t="shared" si="7"/>
        <v>3</v>
      </c>
      <c r="L452" s="160" t="s">
        <v>101</v>
      </c>
      <c r="M452" s="211">
        <f>VLOOKUP(J452,'Depr Rates'!A:G,7,FALSE)</f>
        <v>2.4399999999999998E-2</v>
      </c>
    </row>
    <row r="453" spans="1:13" x14ac:dyDescent="0.25">
      <c r="A453" s="212" t="s">
        <v>103</v>
      </c>
      <c r="B453" s="213">
        <v>10100502</v>
      </c>
      <c r="C453" s="212">
        <v>108</v>
      </c>
      <c r="D453" s="214">
        <v>43525</v>
      </c>
      <c r="E453" s="160" t="s">
        <v>383</v>
      </c>
      <c r="F453" s="160">
        <v>108607650</v>
      </c>
      <c r="G453" s="160">
        <v>0</v>
      </c>
      <c r="H453" s="214">
        <v>43550</v>
      </c>
      <c r="I453" s="160" t="s">
        <v>603</v>
      </c>
      <c r="J453" s="160" t="s">
        <v>386</v>
      </c>
      <c r="K453" s="160">
        <f t="shared" si="7"/>
        <v>3</v>
      </c>
      <c r="L453" s="160" t="s">
        <v>101</v>
      </c>
      <c r="M453" s="211">
        <f>VLOOKUP(J453,'Depr Rates'!A:G,7,FALSE)</f>
        <v>3.2000000000000001E-2</v>
      </c>
    </row>
    <row r="454" spans="1:13" x14ac:dyDescent="0.25">
      <c r="A454" s="212" t="s">
        <v>103</v>
      </c>
      <c r="B454" s="213">
        <v>10100502</v>
      </c>
      <c r="C454" s="212">
        <v>108</v>
      </c>
      <c r="D454" s="214">
        <v>43525</v>
      </c>
      <c r="E454" s="160" t="s">
        <v>381</v>
      </c>
      <c r="F454" s="160">
        <v>108607650</v>
      </c>
      <c r="G454" s="160">
        <v>-586</v>
      </c>
      <c r="H454" s="214">
        <v>43550</v>
      </c>
      <c r="I454" s="160" t="s">
        <v>603</v>
      </c>
      <c r="J454" s="160" t="s">
        <v>386</v>
      </c>
      <c r="K454" s="160">
        <f t="shared" si="7"/>
        <v>3</v>
      </c>
      <c r="L454" s="160" t="s">
        <v>101</v>
      </c>
      <c r="M454" s="211">
        <f>VLOOKUP(J454,'Depr Rates'!A:G,7,FALSE)</f>
        <v>3.2000000000000001E-2</v>
      </c>
    </row>
    <row r="455" spans="1:13" x14ac:dyDescent="0.25">
      <c r="A455" s="212" t="s">
        <v>103</v>
      </c>
      <c r="B455" s="213">
        <v>10100502</v>
      </c>
      <c r="C455" s="212">
        <v>108</v>
      </c>
      <c r="D455" s="214">
        <v>43525</v>
      </c>
      <c r="E455" s="160" t="s">
        <v>381</v>
      </c>
      <c r="F455" s="160">
        <v>108607650</v>
      </c>
      <c r="G455" s="160">
        <v>-10.56</v>
      </c>
      <c r="H455" s="214">
        <v>43550</v>
      </c>
      <c r="I455" s="160" t="s">
        <v>603</v>
      </c>
      <c r="J455" s="160" t="s">
        <v>416</v>
      </c>
      <c r="K455" s="160">
        <f t="shared" si="7"/>
        <v>3</v>
      </c>
      <c r="L455" s="160" t="s">
        <v>101</v>
      </c>
      <c r="M455" s="211">
        <f>VLOOKUP(J455,'Depr Rates'!A:G,7,FALSE)</f>
        <v>2.4399999999999998E-2</v>
      </c>
    </row>
    <row r="456" spans="1:13" x14ac:dyDescent="0.25">
      <c r="A456" s="212" t="s">
        <v>103</v>
      </c>
      <c r="B456" s="213">
        <v>10100502</v>
      </c>
      <c r="C456" s="212">
        <v>108</v>
      </c>
      <c r="D456" s="214">
        <v>43525</v>
      </c>
      <c r="E456" s="160" t="s">
        <v>381</v>
      </c>
      <c r="F456" s="160">
        <v>108607650</v>
      </c>
      <c r="G456" s="215">
        <v>-3642.6</v>
      </c>
      <c r="H456" s="214">
        <v>43550</v>
      </c>
      <c r="I456" s="160" t="s">
        <v>603</v>
      </c>
      <c r="J456" s="160" t="s">
        <v>416</v>
      </c>
      <c r="K456" s="160">
        <f t="shared" si="7"/>
        <v>3</v>
      </c>
      <c r="L456" s="160" t="s">
        <v>101</v>
      </c>
      <c r="M456" s="211">
        <f>VLOOKUP(J456,'Depr Rates'!A:G,7,FALSE)</f>
        <v>2.4399999999999998E-2</v>
      </c>
    </row>
    <row r="457" spans="1:13" x14ac:dyDescent="0.25">
      <c r="A457" s="212" t="s">
        <v>103</v>
      </c>
      <c r="B457" s="213">
        <v>10100502</v>
      </c>
      <c r="C457" s="212">
        <v>108</v>
      </c>
      <c r="D457" s="214">
        <v>43525</v>
      </c>
      <c r="E457" s="160" t="s">
        <v>383</v>
      </c>
      <c r="F457" s="160">
        <v>108611373</v>
      </c>
      <c r="G457" s="160">
        <v>0</v>
      </c>
      <c r="H457" s="214">
        <v>43549</v>
      </c>
      <c r="I457" s="160" t="s">
        <v>605</v>
      </c>
      <c r="J457" s="160" t="s">
        <v>424</v>
      </c>
      <c r="K457" s="160">
        <f t="shared" si="7"/>
        <v>3</v>
      </c>
      <c r="L457" s="160" t="s">
        <v>101</v>
      </c>
      <c r="M457" s="211">
        <f>VLOOKUP(J457,'Depr Rates'!A:G,7,FALSE)</f>
        <v>2.2100000000000002E-2</v>
      </c>
    </row>
    <row r="458" spans="1:13" x14ac:dyDescent="0.25">
      <c r="A458" s="212" t="s">
        <v>103</v>
      </c>
      <c r="B458" s="213">
        <v>10100502</v>
      </c>
      <c r="C458" s="212">
        <v>108</v>
      </c>
      <c r="D458" s="214">
        <v>43525</v>
      </c>
      <c r="E458" s="160" t="s">
        <v>383</v>
      </c>
      <c r="F458" s="160">
        <v>108611373</v>
      </c>
      <c r="G458" s="160">
        <v>0</v>
      </c>
      <c r="H458" s="214">
        <v>43549</v>
      </c>
      <c r="I458" s="160" t="s">
        <v>605</v>
      </c>
      <c r="J458" s="160" t="s">
        <v>416</v>
      </c>
      <c r="K458" s="160">
        <f t="shared" si="7"/>
        <v>3</v>
      </c>
      <c r="L458" s="160" t="s">
        <v>101</v>
      </c>
      <c r="M458" s="211">
        <f>VLOOKUP(J458,'Depr Rates'!A:G,7,FALSE)</f>
        <v>2.4399999999999998E-2</v>
      </c>
    </row>
    <row r="459" spans="1:13" x14ac:dyDescent="0.25">
      <c r="A459" s="212" t="s">
        <v>103</v>
      </c>
      <c r="B459" s="213">
        <v>10100502</v>
      </c>
      <c r="C459" s="212">
        <v>108</v>
      </c>
      <c r="D459" s="214">
        <v>43525</v>
      </c>
      <c r="E459" s="160" t="s">
        <v>381</v>
      </c>
      <c r="F459" s="160">
        <v>108611373</v>
      </c>
      <c r="G459" s="160">
        <v>-18.899999999999999</v>
      </c>
      <c r="H459" s="214">
        <v>43549</v>
      </c>
      <c r="I459" s="160" t="s">
        <v>605</v>
      </c>
      <c r="J459" s="160" t="s">
        <v>424</v>
      </c>
      <c r="K459" s="160">
        <f t="shared" si="7"/>
        <v>3</v>
      </c>
      <c r="L459" s="160" t="s">
        <v>101</v>
      </c>
      <c r="M459" s="211">
        <f>VLOOKUP(J459,'Depr Rates'!A:G,7,FALSE)</f>
        <v>2.2100000000000002E-2</v>
      </c>
    </row>
    <row r="460" spans="1:13" x14ac:dyDescent="0.25">
      <c r="A460" s="212" t="s">
        <v>103</v>
      </c>
      <c r="B460" s="213">
        <v>10100502</v>
      </c>
      <c r="C460" s="212">
        <v>108</v>
      </c>
      <c r="D460" s="214">
        <v>43525</v>
      </c>
      <c r="E460" s="160" t="s">
        <v>381</v>
      </c>
      <c r="F460" s="160">
        <v>108611373</v>
      </c>
      <c r="G460" s="215">
        <v>-2485.98</v>
      </c>
      <c r="H460" s="214">
        <v>43549</v>
      </c>
      <c r="I460" s="160" t="s">
        <v>605</v>
      </c>
      <c r="J460" s="160" t="s">
        <v>416</v>
      </c>
      <c r="K460" s="160">
        <f t="shared" si="7"/>
        <v>3</v>
      </c>
      <c r="L460" s="160" t="s">
        <v>101</v>
      </c>
      <c r="M460" s="211">
        <f>VLOOKUP(J460,'Depr Rates'!A:G,7,FALSE)</f>
        <v>2.4399999999999998E-2</v>
      </c>
    </row>
    <row r="461" spans="1:13" x14ac:dyDescent="0.25">
      <c r="A461" s="212" t="s">
        <v>103</v>
      </c>
      <c r="B461" s="213">
        <v>10100502</v>
      </c>
      <c r="C461" s="212">
        <v>108</v>
      </c>
      <c r="D461" s="214">
        <v>43525</v>
      </c>
      <c r="E461" s="160" t="s">
        <v>383</v>
      </c>
      <c r="F461" s="160">
        <v>108611608</v>
      </c>
      <c r="G461" s="160">
        <v>0</v>
      </c>
      <c r="H461" s="214">
        <v>43549</v>
      </c>
      <c r="I461" s="160" t="s">
        <v>605</v>
      </c>
      <c r="J461" s="160" t="s">
        <v>385</v>
      </c>
      <c r="K461" s="160">
        <f t="shared" si="7"/>
        <v>3</v>
      </c>
      <c r="L461" s="160" t="s">
        <v>101</v>
      </c>
      <c r="M461" s="211">
        <f>VLOOKUP(J461,'Depr Rates'!A:G,7,FALSE)</f>
        <v>3.9399999999999998E-2</v>
      </c>
    </row>
    <row r="462" spans="1:13" x14ac:dyDescent="0.25">
      <c r="A462" s="212" t="s">
        <v>103</v>
      </c>
      <c r="B462" s="213">
        <v>10100502</v>
      </c>
      <c r="C462" s="212">
        <v>108</v>
      </c>
      <c r="D462" s="214">
        <v>43525</v>
      </c>
      <c r="E462" s="160" t="s">
        <v>381</v>
      </c>
      <c r="F462" s="160">
        <v>108611608</v>
      </c>
      <c r="G462" s="160">
        <v>-38.020000000000003</v>
      </c>
      <c r="H462" s="214">
        <v>43549</v>
      </c>
      <c r="I462" s="160" t="s">
        <v>605</v>
      </c>
      <c r="J462" s="160" t="s">
        <v>385</v>
      </c>
      <c r="K462" s="160">
        <f t="shared" si="7"/>
        <v>3</v>
      </c>
      <c r="L462" s="160" t="s">
        <v>101</v>
      </c>
      <c r="M462" s="211">
        <f>VLOOKUP(J462,'Depr Rates'!A:G,7,FALSE)</f>
        <v>3.9399999999999998E-2</v>
      </c>
    </row>
    <row r="463" spans="1:13" x14ac:dyDescent="0.25">
      <c r="G463" s="236">
        <f>SUM(G2:G462)</f>
        <v>-148749.05000000002</v>
      </c>
    </row>
  </sheetData>
  <autoFilter ref="A1:M462">
    <sortState ref="A2:M1612">
      <sortCondition ref="A2"/>
    </sortState>
  </autoFilter>
  <pageMargins left="0.2" right="0.2" top="0.75" bottom="0.75" header="0.3" footer="0.3"/>
  <pageSetup scale="1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12"/>
  <sheetViews>
    <sheetView zoomScale="70" zoomScaleNormal="70" workbookViewId="0">
      <pane ySplit="1" topLeftCell="A1181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20.140625" style="160" bestFit="1" customWidth="1"/>
    <col min="2" max="2" width="15.85546875" style="210" bestFit="1" customWidth="1"/>
    <col min="3" max="3" width="13.140625" style="160" bestFit="1" customWidth="1"/>
    <col min="4" max="4" width="19.5703125" style="160" bestFit="1" customWidth="1"/>
    <col min="5" max="5" width="17.28515625" style="160" bestFit="1" customWidth="1"/>
    <col min="6" max="6" width="22.7109375" style="160" bestFit="1" customWidth="1"/>
    <col min="7" max="7" width="18.28515625" style="160" bestFit="1" customWidth="1"/>
    <col min="8" max="8" width="16.7109375" style="160" bestFit="1" customWidth="1"/>
    <col min="9" max="9" width="41" style="160" bestFit="1" customWidth="1"/>
    <col min="10" max="10" width="34" style="160" bestFit="1" customWidth="1"/>
    <col min="11" max="11" width="8.85546875" style="160"/>
    <col min="12" max="12" width="10" style="160" bestFit="1" customWidth="1"/>
    <col min="13" max="13" width="8.85546875" style="211"/>
    <col min="14" max="16384" width="8.85546875" style="160"/>
  </cols>
  <sheetData>
    <row r="1" spans="1:13" x14ac:dyDescent="0.3">
      <c r="A1" s="160" t="s">
        <v>12615</v>
      </c>
      <c r="B1" s="210" t="s">
        <v>367</v>
      </c>
      <c r="C1" s="160" t="s">
        <v>12622</v>
      </c>
      <c r="D1" s="160" t="s">
        <v>368</v>
      </c>
      <c r="E1" s="160" t="s">
        <v>12623</v>
      </c>
      <c r="F1" s="160" t="s">
        <v>369</v>
      </c>
      <c r="G1" s="160" t="s">
        <v>370</v>
      </c>
      <c r="H1" s="160" t="s">
        <v>371</v>
      </c>
      <c r="I1" s="160" t="s">
        <v>3</v>
      </c>
      <c r="J1" s="160" t="s">
        <v>372</v>
      </c>
      <c r="K1" s="160" t="s">
        <v>33</v>
      </c>
      <c r="L1" s="160" t="s">
        <v>12597</v>
      </c>
      <c r="M1" s="211" t="s">
        <v>12598</v>
      </c>
    </row>
    <row r="2" spans="1:13" x14ac:dyDescent="0.3">
      <c r="A2" s="212" t="s">
        <v>102</v>
      </c>
      <c r="B2" s="213">
        <v>10600501</v>
      </c>
      <c r="C2" s="212" t="s">
        <v>12614</v>
      </c>
      <c r="D2" s="214">
        <v>43466</v>
      </c>
      <c r="E2" s="160" t="s">
        <v>373</v>
      </c>
      <c r="F2" s="160">
        <v>101097586</v>
      </c>
      <c r="G2" s="215">
        <v>1294454.18</v>
      </c>
      <c r="H2" s="214">
        <v>43473</v>
      </c>
      <c r="I2" s="160" t="s">
        <v>391</v>
      </c>
      <c r="J2" s="160" t="s">
        <v>377</v>
      </c>
      <c r="K2" s="160">
        <f t="shared" ref="K2:K65" si="0">MONTH(H2)</f>
        <v>1</v>
      </c>
      <c r="L2" s="160" t="s">
        <v>101</v>
      </c>
      <c r="M2" s="211">
        <f>VLOOKUP(J2,'Depr Rates'!A:G,7,FALSE)</f>
        <v>1.77E-2</v>
      </c>
    </row>
    <row r="3" spans="1:13" x14ac:dyDescent="0.3">
      <c r="A3" s="212" t="s">
        <v>102</v>
      </c>
      <c r="B3" s="213">
        <v>10600501</v>
      </c>
      <c r="C3" s="212" t="s">
        <v>12614</v>
      </c>
      <c r="D3" s="214">
        <v>43466</v>
      </c>
      <c r="E3" s="160" t="s">
        <v>373</v>
      </c>
      <c r="F3" s="160">
        <v>101097586</v>
      </c>
      <c r="G3" s="215">
        <v>1015503.25</v>
      </c>
      <c r="H3" s="214">
        <v>43473</v>
      </c>
      <c r="I3" s="160" t="s">
        <v>391</v>
      </c>
      <c r="J3" s="160" t="s">
        <v>376</v>
      </c>
      <c r="K3" s="160">
        <f t="shared" si="0"/>
        <v>1</v>
      </c>
      <c r="L3" s="160" t="s">
        <v>101</v>
      </c>
      <c r="M3" s="211">
        <f>VLOOKUP(J3,'Depr Rates'!A:G,7,FALSE)</f>
        <v>3.9300000000000002E-2</v>
      </c>
    </row>
    <row r="4" spans="1:13" x14ac:dyDescent="0.3">
      <c r="A4" s="212" t="s">
        <v>102</v>
      </c>
      <c r="B4" s="213">
        <v>10600501</v>
      </c>
      <c r="C4" s="212" t="s">
        <v>12614</v>
      </c>
      <c r="D4" s="214">
        <v>43466</v>
      </c>
      <c r="E4" s="160" t="s">
        <v>373</v>
      </c>
      <c r="F4" s="160">
        <v>101097586</v>
      </c>
      <c r="G4" s="215">
        <v>5867.64</v>
      </c>
      <c r="H4" s="214">
        <v>43473</v>
      </c>
      <c r="I4" s="160" t="s">
        <v>391</v>
      </c>
      <c r="J4" s="160" t="s">
        <v>9132</v>
      </c>
      <c r="K4" s="160">
        <f t="shared" si="0"/>
        <v>1</v>
      </c>
      <c r="L4" s="160" t="s">
        <v>101</v>
      </c>
      <c r="M4" s="211">
        <f>VLOOKUP(J4,'Depr Rates'!A:G,7,FALSE)</f>
        <v>3.7400000000000003E-2</v>
      </c>
    </row>
    <row r="5" spans="1:13" x14ac:dyDescent="0.3">
      <c r="A5" s="212" t="s">
        <v>102</v>
      </c>
      <c r="B5" s="213">
        <v>10600501</v>
      </c>
      <c r="C5" s="212" t="s">
        <v>12614</v>
      </c>
      <c r="D5" s="214">
        <v>43466</v>
      </c>
      <c r="E5" s="160" t="s">
        <v>373</v>
      </c>
      <c r="F5" s="160">
        <v>101097586</v>
      </c>
      <c r="G5" s="215">
        <v>-185212.17</v>
      </c>
      <c r="H5" s="214">
        <v>43473</v>
      </c>
      <c r="I5" s="160" t="s">
        <v>391</v>
      </c>
      <c r="J5" s="160" t="s">
        <v>376</v>
      </c>
      <c r="K5" s="160">
        <f t="shared" si="0"/>
        <v>1</v>
      </c>
      <c r="L5" s="160" t="s">
        <v>101</v>
      </c>
      <c r="M5" s="211">
        <f>VLOOKUP(J5,'Depr Rates'!A:G,7,FALSE)</f>
        <v>3.9300000000000002E-2</v>
      </c>
    </row>
    <row r="6" spans="1:13" x14ac:dyDescent="0.3">
      <c r="A6" s="212" t="s">
        <v>102</v>
      </c>
      <c r="B6" s="213">
        <v>10600501</v>
      </c>
      <c r="C6" s="212" t="s">
        <v>12614</v>
      </c>
      <c r="D6" s="214">
        <v>43466</v>
      </c>
      <c r="E6" s="160" t="s">
        <v>373</v>
      </c>
      <c r="F6" s="160">
        <v>101097586</v>
      </c>
      <c r="G6" s="215">
        <v>-1070.17</v>
      </c>
      <c r="H6" s="214">
        <v>43473</v>
      </c>
      <c r="I6" s="160" t="s">
        <v>391</v>
      </c>
      <c r="J6" s="160" t="s">
        <v>9132</v>
      </c>
      <c r="K6" s="160">
        <f t="shared" si="0"/>
        <v>1</v>
      </c>
      <c r="L6" s="160" t="s">
        <v>101</v>
      </c>
      <c r="M6" s="211">
        <f>VLOOKUP(J6,'Depr Rates'!A:G,7,FALSE)</f>
        <v>3.7400000000000003E-2</v>
      </c>
    </row>
    <row r="7" spans="1:13" x14ac:dyDescent="0.3">
      <c r="A7" s="212" t="s">
        <v>102</v>
      </c>
      <c r="B7" s="213">
        <v>10600501</v>
      </c>
      <c r="C7" s="212" t="s">
        <v>12614</v>
      </c>
      <c r="D7" s="214">
        <v>43466</v>
      </c>
      <c r="E7" s="160" t="s">
        <v>373</v>
      </c>
      <c r="F7" s="160">
        <v>101097586</v>
      </c>
      <c r="G7" s="215">
        <v>-236088.52</v>
      </c>
      <c r="H7" s="214">
        <v>43473</v>
      </c>
      <c r="I7" s="160" t="s">
        <v>391</v>
      </c>
      <c r="J7" s="160" t="s">
        <v>377</v>
      </c>
      <c r="K7" s="160">
        <f t="shared" si="0"/>
        <v>1</v>
      </c>
      <c r="L7" s="160" t="s">
        <v>101</v>
      </c>
      <c r="M7" s="211">
        <f>VLOOKUP(J7,'Depr Rates'!A:G,7,FALSE)</f>
        <v>1.77E-2</v>
      </c>
    </row>
    <row r="8" spans="1:13" x14ac:dyDescent="0.3">
      <c r="A8" s="212" t="s">
        <v>102</v>
      </c>
      <c r="B8" s="213">
        <v>10600501</v>
      </c>
      <c r="C8" s="212" t="s">
        <v>12614</v>
      </c>
      <c r="D8" s="214">
        <v>43466</v>
      </c>
      <c r="E8" s="160" t="s">
        <v>373</v>
      </c>
      <c r="F8" s="160">
        <v>101097586</v>
      </c>
      <c r="G8" s="215">
        <v>167161.88</v>
      </c>
      <c r="H8" s="214">
        <v>43473</v>
      </c>
      <c r="I8" s="160" t="s">
        <v>391</v>
      </c>
      <c r="J8" s="160" t="s">
        <v>376</v>
      </c>
      <c r="K8" s="160">
        <f t="shared" si="0"/>
        <v>1</v>
      </c>
      <c r="L8" s="160" t="s">
        <v>101</v>
      </c>
      <c r="M8" s="211">
        <f>VLOOKUP(J8,'Depr Rates'!A:G,7,FALSE)</f>
        <v>3.9300000000000002E-2</v>
      </c>
    </row>
    <row r="9" spans="1:13" x14ac:dyDescent="0.3">
      <c r="A9" s="212" t="s">
        <v>102</v>
      </c>
      <c r="B9" s="213">
        <v>10600501</v>
      </c>
      <c r="C9" s="212" t="s">
        <v>12614</v>
      </c>
      <c r="D9" s="214">
        <v>43466</v>
      </c>
      <c r="E9" s="160" t="s">
        <v>373</v>
      </c>
      <c r="F9" s="160">
        <v>101097586</v>
      </c>
      <c r="G9" s="160">
        <v>965.87</v>
      </c>
      <c r="H9" s="214">
        <v>43473</v>
      </c>
      <c r="I9" s="160" t="s">
        <v>391</v>
      </c>
      <c r="J9" s="160" t="s">
        <v>9132</v>
      </c>
      <c r="K9" s="160">
        <f t="shared" si="0"/>
        <v>1</v>
      </c>
      <c r="L9" s="160" t="s">
        <v>101</v>
      </c>
      <c r="M9" s="211">
        <f>VLOOKUP(J9,'Depr Rates'!A:G,7,FALSE)</f>
        <v>3.7400000000000003E-2</v>
      </c>
    </row>
    <row r="10" spans="1:13" x14ac:dyDescent="0.3">
      <c r="A10" s="212" t="s">
        <v>102</v>
      </c>
      <c r="B10" s="213">
        <v>10600501</v>
      </c>
      <c r="C10" s="212" t="s">
        <v>12614</v>
      </c>
      <c r="D10" s="214">
        <v>43466</v>
      </c>
      <c r="E10" s="160" t="s">
        <v>373</v>
      </c>
      <c r="F10" s="160">
        <v>101097586</v>
      </c>
      <c r="G10" s="215">
        <v>213079.94</v>
      </c>
      <c r="H10" s="214">
        <v>43473</v>
      </c>
      <c r="I10" s="160" t="s">
        <v>391</v>
      </c>
      <c r="J10" s="160" t="s">
        <v>377</v>
      </c>
      <c r="K10" s="160">
        <f t="shared" si="0"/>
        <v>1</v>
      </c>
      <c r="L10" s="160" t="s">
        <v>101</v>
      </c>
      <c r="M10" s="211">
        <f>VLOOKUP(J10,'Depr Rates'!A:G,7,FALSE)</f>
        <v>1.77E-2</v>
      </c>
    </row>
    <row r="11" spans="1:13" x14ac:dyDescent="0.3">
      <c r="A11" s="212" t="s">
        <v>102</v>
      </c>
      <c r="B11" s="213">
        <v>10600501</v>
      </c>
      <c r="C11" s="212" t="s">
        <v>12614</v>
      </c>
      <c r="D11" s="214">
        <v>43497</v>
      </c>
      <c r="E11" s="160" t="s">
        <v>373</v>
      </c>
      <c r="F11" s="160">
        <v>101097586</v>
      </c>
      <c r="G11" s="215">
        <v>-4390.37</v>
      </c>
      <c r="H11" s="214">
        <v>43473</v>
      </c>
      <c r="I11" s="160" t="s">
        <v>391</v>
      </c>
      <c r="J11" s="160" t="s">
        <v>377</v>
      </c>
      <c r="K11" s="160">
        <f t="shared" si="0"/>
        <v>1</v>
      </c>
      <c r="L11" s="160" t="s">
        <v>101</v>
      </c>
      <c r="M11" s="211">
        <f>VLOOKUP(J11,'Depr Rates'!A:G,7,FALSE)</f>
        <v>1.77E-2</v>
      </c>
    </row>
    <row r="12" spans="1:13" x14ac:dyDescent="0.3">
      <c r="A12" s="212" t="s">
        <v>102</v>
      </c>
      <c r="B12" s="213">
        <v>10600501</v>
      </c>
      <c r="C12" s="212" t="s">
        <v>12614</v>
      </c>
      <c r="D12" s="214">
        <v>43497</v>
      </c>
      <c r="E12" s="160" t="s">
        <v>373</v>
      </c>
      <c r="F12" s="160">
        <v>101097586</v>
      </c>
      <c r="G12" s="160">
        <v>-19.899999999999999</v>
      </c>
      <c r="H12" s="214">
        <v>43473</v>
      </c>
      <c r="I12" s="160" t="s">
        <v>391</v>
      </c>
      <c r="J12" s="160" t="s">
        <v>9132</v>
      </c>
      <c r="K12" s="160">
        <f t="shared" si="0"/>
        <v>1</v>
      </c>
      <c r="L12" s="160" t="s">
        <v>101</v>
      </c>
      <c r="M12" s="211">
        <f>VLOOKUP(J12,'Depr Rates'!A:G,7,FALSE)</f>
        <v>3.7400000000000003E-2</v>
      </c>
    </row>
    <row r="13" spans="1:13" x14ac:dyDescent="0.3">
      <c r="A13" s="212" t="s">
        <v>102</v>
      </c>
      <c r="B13" s="213">
        <v>10600501</v>
      </c>
      <c r="C13" s="212" t="s">
        <v>12614</v>
      </c>
      <c r="D13" s="214">
        <v>43497</v>
      </c>
      <c r="E13" s="160" t="s">
        <v>373</v>
      </c>
      <c r="F13" s="160">
        <v>101097586</v>
      </c>
      <c r="G13" s="215">
        <v>-3444.26</v>
      </c>
      <c r="H13" s="214">
        <v>43473</v>
      </c>
      <c r="I13" s="160" t="s">
        <v>391</v>
      </c>
      <c r="J13" s="160" t="s">
        <v>376</v>
      </c>
      <c r="K13" s="160">
        <f t="shared" si="0"/>
        <v>1</v>
      </c>
      <c r="L13" s="160" t="s">
        <v>101</v>
      </c>
      <c r="M13" s="211">
        <f>VLOOKUP(J13,'Depr Rates'!A:G,7,FALSE)</f>
        <v>3.9300000000000002E-2</v>
      </c>
    </row>
    <row r="14" spans="1:13" x14ac:dyDescent="0.3">
      <c r="A14" s="212" t="s">
        <v>102</v>
      </c>
      <c r="B14" s="213">
        <v>10600501</v>
      </c>
      <c r="C14" s="212" t="s">
        <v>12614</v>
      </c>
      <c r="D14" s="214">
        <v>43497</v>
      </c>
      <c r="E14" s="160" t="s">
        <v>373</v>
      </c>
      <c r="F14" s="160">
        <v>101097586</v>
      </c>
      <c r="G14" s="160">
        <v>-726.23</v>
      </c>
      <c r="H14" s="214">
        <v>43473</v>
      </c>
      <c r="I14" s="160" t="s">
        <v>391</v>
      </c>
      <c r="J14" s="160" t="s">
        <v>377</v>
      </c>
      <c r="K14" s="160">
        <f t="shared" si="0"/>
        <v>1</v>
      </c>
      <c r="L14" s="160" t="s">
        <v>101</v>
      </c>
      <c r="M14" s="211">
        <f>VLOOKUP(J14,'Depr Rates'!A:G,7,FALSE)</f>
        <v>1.77E-2</v>
      </c>
    </row>
    <row r="15" spans="1:13" x14ac:dyDescent="0.3">
      <c r="A15" s="212" t="s">
        <v>102</v>
      </c>
      <c r="B15" s="213">
        <v>10600501</v>
      </c>
      <c r="C15" s="212" t="s">
        <v>12614</v>
      </c>
      <c r="D15" s="214">
        <v>43497</v>
      </c>
      <c r="E15" s="160" t="s">
        <v>373</v>
      </c>
      <c r="F15" s="160">
        <v>101097586</v>
      </c>
      <c r="G15" s="160">
        <v>-3.29</v>
      </c>
      <c r="H15" s="214">
        <v>43473</v>
      </c>
      <c r="I15" s="160" t="s">
        <v>391</v>
      </c>
      <c r="J15" s="160" t="s">
        <v>9132</v>
      </c>
      <c r="K15" s="160">
        <f t="shared" si="0"/>
        <v>1</v>
      </c>
      <c r="L15" s="160" t="s">
        <v>101</v>
      </c>
      <c r="M15" s="211">
        <f>VLOOKUP(J15,'Depr Rates'!A:G,7,FALSE)</f>
        <v>3.7400000000000003E-2</v>
      </c>
    </row>
    <row r="16" spans="1:13" x14ac:dyDescent="0.3">
      <c r="A16" s="212" t="s">
        <v>102</v>
      </c>
      <c r="B16" s="213">
        <v>10600501</v>
      </c>
      <c r="C16" s="212" t="s">
        <v>12614</v>
      </c>
      <c r="D16" s="214">
        <v>43497</v>
      </c>
      <c r="E16" s="160" t="s">
        <v>373</v>
      </c>
      <c r="F16" s="160">
        <v>101097586</v>
      </c>
      <c r="G16" s="160">
        <v>-569.74</v>
      </c>
      <c r="H16" s="214">
        <v>43473</v>
      </c>
      <c r="I16" s="160" t="s">
        <v>391</v>
      </c>
      <c r="J16" s="160" t="s">
        <v>376</v>
      </c>
      <c r="K16" s="160">
        <f t="shared" si="0"/>
        <v>1</v>
      </c>
      <c r="L16" s="160" t="s">
        <v>101</v>
      </c>
      <c r="M16" s="211">
        <f>VLOOKUP(J16,'Depr Rates'!A:G,7,FALSE)</f>
        <v>3.9300000000000002E-2</v>
      </c>
    </row>
    <row r="17" spans="1:13" x14ac:dyDescent="0.3">
      <c r="A17" s="212" t="s">
        <v>102</v>
      </c>
      <c r="B17" s="213">
        <v>10600501</v>
      </c>
      <c r="C17" s="212" t="s">
        <v>12614</v>
      </c>
      <c r="D17" s="214">
        <v>43525</v>
      </c>
      <c r="E17" s="160" t="s">
        <v>373</v>
      </c>
      <c r="F17" s="160">
        <v>101097586</v>
      </c>
      <c r="G17" s="215">
        <v>-417948.34</v>
      </c>
      <c r="H17" s="214">
        <v>43473</v>
      </c>
      <c r="I17" s="160" t="s">
        <v>391</v>
      </c>
      <c r="J17" s="160" t="s">
        <v>377</v>
      </c>
      <c r="K17" s="160">
        <f t="shared" si="0"/>
        <v>1</v>
      </c>
      <c r="L17" s="160" t="s">
        <v>101</v>
      </c>
      <c r="M17" s="211">
        <f>VLOOKUP(J17,'Depr Rates'!A:G,7,FALSE)</f>
        <v>1.77E-2</v>
      </c>
    </row>
    <row r="18" spans="1:13" x14ac:dyDescent="0.3">
      <c r="A18" s="212" t="s">
        <v>102</v>
      </c>
      <c r="B18" s="213">
        <v>10600501</v>
      </c>
      <c r="C18" s="212" t="s">
        <v>12614</v>
      </c>
      <c r="D18" s="214">
        <v>43525</v>
      </c>
      <c r="E18" s="160" t="s">
        <v>373</v>
      </c>
      <c r="F18" s="160">
        <v>101097586</v>
      </c>
      <c r="G18" s="215">
        <v>-1894.52</v>
      </c>
      <c r="H18" s="214">
        <v>43473</v>
      </c>
      <c r="I18" s="160" t="s">
        <v>391</v>
      </c>
      <c r="J18" s="160" t="s">
        <v>9132</v>
      </c>
      <c r="K18" s="160">
        <f t="shared" si="0"/>
        <v>1</v>
      </c>
      <c r="L18" s="160" t="s">
        <v>101</v>
      </c>
      <c r="M18" s="211">
        <f>VLOOKUP(J18,'Depr Rates'!A:G,7,FALSE)</f>
        <v>3.7400000000000003E-2</v>
      </c>
    </row>
    <row r="19" spans="1:13" x14ac:dyDescent="0.3">
      <c r="A19" s="212" t="s">
        <v>102</v>
      </c>
      <c r="B19" s="213">
        <v>10600501</v>
      </c>
      <c r="C19" s="212" t="s">
        <v>12614</v>
      </c>
      <c r="D19" s="214">
        <v>43525</v>
      </c>
      <c r="E19" s="160" t="s">
        <v>373</v>
      </c>
      <c r="F19" s="160">
        <v>101097586</v>
      </c>
      <c r="G19" s="215">
        <v>-327881.75</v>
      </c>
      <c r="H19" s="214">
        <v>43473</v>
      </c>
      <c r="I19" s="160" t="s">
        <v>391</v>
      </c>
      <c r="J19" s="160" t="s">
        <v>376</v>
      </c>
      <c r="K19" s="160">
        <f t="shared" si="0"/>
        <v>1</v>
      </c>
      <c r="L19" s="160" t="s">
        <v>101</v>
      </c>
      <c r="M19" s="211">
        <f>VLOOKUP(J19,'Depr Rates'!A:G,7,FALSE)</f>
        <v>3.9300000000000002E-2</v>
      </c>
    </row>
    <row r="20" spans="1:13" x14ac:dyDescent="0.3">
      <c r="A20" s="212" t="s">
        <v>102</v>
      </c>
      <c r="B20" s="213">
        <v>10600501</v>
      </c>
      <c r="C20" s="212" t="s">
        <v>12614</v>
      </c>
      <c r="D20" s="214">
        <v>43525</v>
      </c>
      <c r="E20" s="160" t="s">
        <v>373</v>
      </c>
      <c r="F20" s="160">
        <v>101097586</v>
      </c>
      <c r="G20" s="160">
        <v>117.77</v>
      </c>
      <c r="H20" s="214">
        <v>43473</v>
      </c>
      <c r="I20" s="160" t="s">
        <v>391</v>
      </c>
      <c r="J20" s="160" t="s">
        <v>377</v>
      </c>
      <c r="K20" s="160">
        <f t="shared" si="0"/>
        <v>1</v>
      </c>
      <c r="L20" s="160" t="s">
        <v>101</v>
      </c>
      <c r="M20" s="211">
        <f>VLOOKUP(J20,'Depr Rates'!A:G,7,FALSE)</f>
        <v>1.77E-2</v>
      </c>
    </row>
    <row r="21" spans="1:13" x14ac:dyDescent="0.3">
      <c r="A21" s="212" t="s">
        <v>102</v>
      </c>
      <c r="B21" s="213">
        <v>10600501</v>
      </c>
      <c r="C21" s="212" t="s">
        <v>12614</v>
      </c>
      <c r="D21" s="214">
        <v>43525</v>
      </c>
      <c r="E21" s="160" t="s">
        <v>373</v>
      </c>
      <c r="F21" s="160">
        <v>101097586</v>
      </c>
      <c r="G21" s="160">
        <v>0.53</v>
      </c>
      <c r="H21" s="214">
        <v>43473</v>
      </c>
      <c r="I21" s="160" t="s">
        <v>391</v>
      </c>
      <c r="J21" s="160" t="s">
        <v>9132</v>
      </c>
      <c r="K21" s="160">
        <f t="shared" si="0"/>
        <v>1</v>
      </c>
      <c r="L21" s="160" t="s">
        <v>101</v>
      </c>
      <c r="M21" s="211">
        <f>VLOOKUP(J21,'Depr Rates'!A:G,7,FALSE)</f>
        <v>3.7400000000000003E-2</v>
      </c>
    </row>
    <row r="22" spans="1:13" x14ac:dyDescent="0.3">
      <c r="A22" s="212" t="s">
        <v>102</v>
      </c>
      <c r="B22" s="213">
        <v>10600501</v>
      </c>
      <c r="C22" s="212" t="s">
        <v>12614</v>
      </c>
      <c r="D22" s="214">
        <v>43525</v>
      </c>
      <c r="E22" s="160" t="s">
        <v>373</v>
      </c>
      <c r="F22" s="160">
        <v>101097586</v>
      </c>
      <c r="G22" s="160">
        <v>92.38</v>
      </c>
      <c r="H22" s="214">
        <v>43473</v>
      </c>
      <c r="I22" s="160" t="s">
        <v>391</v>
      </c>
      <c r="J22" s="160" t="s">
        <v>376</v>
      </c>
      <c r="K22" s="160">
        <f t="shared" si="0"/>
        <v>1</v>
      </c>
      <c r="L22" s="160" t="s">
        <v>101</v>
      </c>
      <c r="M22" s="211">
        <f>VLOOKUP(J22,'Depr Rates'!A:G,7,FALSE)</f>
        <v>3.9300000000000002E-2</v>
      </c>
    </row>
    <row r="23" spans="1:13" x14ac:dyDescent="0.3">
      <c r="A23" s="212" t="s">
        <v>102</v>
      </c>
      <c r="B23" s="213">
        <v>10600501</v>
      </c>
      <c r="C23" s="212" t="s">
        <v>12614</v>
      </c>
      <c r="D23" s="214">
        <v>43525</v>
      </c>
      <c r="E23" s="160" t="s">
        <v>373</v>
      </c>
      <c r="F23" s="160">
        <v>101097586</v>
      </c>
      <c r="G23" s="160">
        <v>209.55</v>
      </c>
      <c r="H23" s="214">
        <v>43473</v>
      </c>
      <c r="I23" s="160" t="s">
        <v>391</v>
      </c>
      <c r="J23" s="160" t="s">
        <v>377</v>
      </c>
      <c r="K23" s="160">
        <f t="shared" si="0"/>
        <v>1</v>
      </c>
      <c r="L23" s="160" t="s">
        <v>101</v>
      </c>
      <c r="M23" s="211">
        <f>VLOOKUP(J23,'Depr Rates'!A:G,7,FALSE)</f>
        <v>1.77E-2</v>
      </c>
    </row>
    <row r="24" spans="1:13" x14ac:dyDescent="0.3">
      <c r="A24" s="212" t="s">
        <v>102</v>
      </c>
      <c r="B24" s="213">
        <v>10600501</v>
      </c>
      <c r="C24" s="212" t="s">
        <v>12614</v>
      </c>
      <c r="D24" s="214">
        <v>43525</v>
      </c>
      <c r="E24" s="160" t="s">
        <v>373</v>
      </c>
      <c r="F24" s="160">
        <v>101097586</v>
      </c>
      <c r="G24" s="160">
        <v>0.94</v>
      </c>
      <c r="H24" s="214">
        <v>43473</v>
      </c>
      <c r="I24" s="160" t="s">
        <v>391</v>
      </c>
      <c r="J24" s="160" t="s">
        <v>9132</v>
      </c>
      <c r="K24" s="160">
        <f t="shared" si="0"/>
        <v>1</v>
      </c>
      <c r="L24" s="160" t="s">
        <v>101</v>
      </c>
      <c r="M24" s="211">
        <f>VLOOKUP(J24,'Depr Rates'!A:G,7,FALSE)</f>
        <v>3.7400000000000003E-2</v>
      </c>
    </row>
    <row r="25" spans="1:13" x14ac:dyDescent="0.3">
      <c r="A25" s="212" t="s">
        <v>102</v>
      </c>
      <c r="B25" s="213">
        <v>10600501</v>
      </c>
      <c r="C25" s="212" t="s">
        <v>12614</v>
      </c>
      <c r="D25" s="214">
        <v>43525</v>
      </c>
      <c r="E25" s="160" t="s">
        <v>373</v>
      </c>
      <c r="F25" s="160">
        <v>101097586</v>
      </c>
      <c r="G25" s="160">
        <v>164.39</v>
      </c>
      <c r="H25" s="214">
        <v>43473</v>
      </c>
      <c r="I25" s="160" t="s">
        <v>391</v>
      </c>
      <c r="J25" s="160" t="s">
        <v>376</v>
      </c>
      <c r="K25" s="160">
        <f t="shared" si="0"/>
        <v>1</v>
      </c>
      <c r="L25" s="160" t="s">
        <v>101</v>
      </c>
      <c r="M25" s="211">
        <f>VLOOKUP(J25,'Depr Rates'!A:G,7,FALSE)</f>
        <v>3.9300000000000002E-2</v>
      </c>
    </row>
    <row r="26" spans="1:13" x14ac:dyDescent="0.3">
      <c r="A26" s="212" t="s">
        <v>102</v>
      </c>
      <c r="B26" s="213">
        <v>10600501</v>
      </c>
      <c r="C26" s="212" t="s">
        <v>12614</v>
      </c>
      <c r="D26" s="214">
        <v>43466</v>
      </c>
      <c r="E26" s="160" t="s">
        <v>373</v>
      </c>
      <c r="F26" s="160">
        <v>101102283</v>
      </c>
      <c r="G26" s="215">
        <v>47202.09</v>
      </c>
      <c r="H26" s="214">
        <v>43490</v>
      </c>
      <c r="I26" s="160" t="s">
        <v>420</v>
      </c>
      <c r="J26" s="160" t="s">
        <v>9054</v>
      </c>
      <c r="K26" s="160">
        <f t="shared" si="0"/>
        <v>1</v>
      </c>
      <c r="L26" s="160" t="s">
        <v>101</v>
      </c>
      <c r="M26" s="211">
        <f>VLOOKUP(J26,'Depr Rates'!A:G,7,FALSE)</f>
        <v>3.1399999999999997E-2</v>
      </c>
    </row>
    <row r="27" spans="1:13" x14ac:dyDescent="0.3">
      <c r="A27" s="212" t="s">
        <v>102</v>
      </c>
      <c r="B27" s="213">
        <v>10600501</v>
      </c>
      <c r="C27" s="212" t="s">
        <v>12614</v>
      </c>
      <c r="D27" s="214">
        <v>43466</v>
      </c>
      <c r="E27" s="160" t="s">
        <v>373</v>
      </c>
      <c r="F27" s="160">
        <v>101102283</v>
      </c>
      <c r="G27" s="215">
        <v>93084.08</v>
      </c>
      <c r="H27" s="214">
        <v>43490</v>
      </c>
      <c r="I27" s="160" t="s">
        <v>420</v>
      </c>
      <c r="J27" s="160" t="s">
        <v>377</v>
      </c>
      <c r="K27" s="160">
        <f t="shared" si="0"/>
        <v>1</v>
      </c>
      <c r="L27" s="160" t="s">
        <v>101</v>
      </c>
      <c r="M27" s="211">
        <f>VLOOKUP(J27,'Depr Rates'!A:G,7,FALSE)</f>
        <v>1.77E-2</v>
      </c>
    </row>
    <row r="28" spans="1:13" x14ac:dyDescent="0.3">
      <c r="A28" s="212" t="s">
        <v>102</v>
      </c>
      <c r="B28" s="213">
        <v>10600501</v>
      </c>
      <c r="C28" s="212" t="s">
        <v>12614</v>
      </c>
      <c r="D28" s="214">
        <v>43466</v>
      </c>
      <c r="E28" s="160" t="s">
        <v>373</v>
      </c>
      <c r="F28" s="160">
        <v>101102283</v>
      </c>
      <c r="G28" s="215">
        <v>186400.48</v>
      </c>
      <c r="H28" s="214">
        <v>43490</v>
      </c>
      <c r="I28" s="160" t="s">
        <v>420</v>
      </c>
      <c r="J28" s="160" t="s">
        <v>9132</v>
      </c>
      <c r="K28" s="160">
        <f t="shared" si="0"/>
        <v>1</v>
      </c>
      <c r="L28" s="160" t="s">
        <v>101</v>
      </c>
      <c r="M28" s="211">
        <f>VLOOKUP(J28,'Depr Rates'!A:G,7,FALSE)</f>
        <v>3.7400000000000003E-2</v>
      </c>
    </row>
    <row r="29" spans="1:13" x14ac:dyDescent="0.3">
      <c r="A29" s="212" t="s">
        <v>102</v>
      </c>
      <c r="B29" s="213">
        <v>10600501</v>
      </c>
      <c r="C29" s="212" t="s">
        <v>12614</v>
      </c>
      <c r="D29" s="214">
        <v>43466</v>
      </c>
      <c r="E29" s="160" t="s">
        <v>373</v>
      </c>
      <c r="F29" s="160">
        <v>101102283</v>
      </c>
      <c r="G29" s="215">
        <v>153978.23999999999</v>
      </c>
      <c r="H29" s="214">
        <v>43490</v>
      </c>
      <c r="I29" s="160" t="s">
        <v>420</v>
      </c>
      <c r="J29" s="160" t="s">
        <v>376</v>
      </c>
      <c r="K29" s="160">
        <f t="shared" si="0"/>
        <v>1</v>
      </c>
      <c r="L29" s="160" t="s">
        <v>101</v>
      </c>
      <c r="M29" s="211">
        <f>VLOOKUP(J29,'Depr Rates'!A:G,7,FALSE)</f>
        <v>3.9300000000000002E-2</v>
      </c>
    </row>
    <row r="30" spans="1:13" x14ac:dyDescent="0.3">
      <c r="A30" s="212" t="s">
        <v>102</v>
      </c>
      <c r="B30" s="213">
        <v>10600501</v>
      </c>
      <c r="C30" s="212" t="s">
        <v>12614</v>
      </c>
      <c r="D30" s="214">
        <v>43466</v>
      </c>
      <c r="E30" s="160" t="s">
        <v>373</v>
      </c>
      <c r="F30" s="160">
        <v>101102283</v>
      </c>
      <c r="G30" s="215">
        <v>-13834.01</v>
      </c>
      <c r="H30" s="214">
        <v>43490</v>
      </c>
      <c r="I30" s="160" t="s">
        <v>420</v>
      </c>
      <c r="J30" s="160" t="s">
        <v>9132</v>
      </c>
      <c r="K30" s="160">
        <f t="shared" si="0"/>
        <v>1</v>
      </c>
      <c r="L30" s="160" t="s">
        <v>101</v>
      </c>
      <c r="M30" s="211">
        <f>VLOOKUP(J30,'Depr Rates'!A:G,7,FALSE)</f>
        <v>3.7400000000000003E-2</v>
      </c>
    </row>
    <row r="31" spans="1:13" x14ac:dyDescent="0.3">
      <c r="A31" s="212" t="s">
        <v>102</v>
      </c>
      <c r="B31" s="213">
        <v>10600501</v>
      </c>
      <c r="C31" s="212" t="s">
        <v>12614</v>
      </c>
      <c r="D31" s="214">
        <v>43466</v>
      </c>
      <c r="E31" s="160" t="s">
        <v>373</v>
      </c>
      <c r="F31" s="160">
        <v>101102283</v>
      </c>
      <c r="G31" s="215">
        <v>-11427.73</v>
      </c>
      <c r="H31" s="214">
        <v>43490</v>
      </c>
      <c r="I31" s="160" t="s">
        <v>420</v>
      </c>
      <c r="J31" s="160" t="s">
        <v>376</v>
      </c>
      <c r="K31" s="160">
        <f t="shared" si="0"/>
        <v>1</v>
      </c>
      <c r="L31" s="160" t="s">
        <v>101</v>
      </c>
      <c r="M31" s="211">
        <f>VLOOKUP(J31,'Depr Rates'!A:G,7,FALSE)</f>
        <v>3.9300000000000002E-2</v>
      </c>
    </row>
    <row r="32" spans="1:13" x14ac:dyDescent="0.3">
      <c r="A32" s="212" t="s">
        <v>102</v>
      </c>
      <c r="B32" s="213">
        <v>10600501</v>
      </c>
      <c r="C32" s="212" t="s">
        <v>12614</v>
      </c>
      <c r="D32" s="214">
        <v>43466</v>
      </c>
      <c r="E32" s="160" t="s">
        <v>373</v>
      </c>
      <c r="F32" s="160">
        <v>101102283</v>
      </c>
      <c r="G32" s="215">
        <v>-3503.17</v>
      </c>
      <c r="H32" s="214">
        <v>43490</v>
      </c>
      <c r="I32" s="160" t="s">
        <v>420</v>
      </c>
      <c r="J32" s="160" t="s">
        <v>9054</v>
      </c>
      <c r="K32" s="160">
        <f t="shared" si="0"/>
        <v>1</v>
      </c>
      <c r="L32" s="160" t="s">
        <v>101</v>
      </c>
      <c r="M32" s="211">
        <f>VLOOKUP(J32,'Depr Rates'!A:G,7,FALSE)</f>
        <v>3.1399999999999997E-2</v>
      </c>
    </row>
    <row r="33" spans="1:13" x14ac:dyDescent="0.3">
      <c r="A33" s="212" t="s">
        <v>102</v>
      </c>
      <c r="B33" s="213">
        <v>10600501</v>
      </c>
      <c r="C33" s="212" t="s">
        <v>12614</v>
      </c>
      <c r="D33" s="214">
        <v>43466</v>
      </c>
      <c r="E33" s="160" t="s">
        <v>373</v>
      </c>
      <c r="F33" s="160">
        <v>101102283</v>
      </c>
      <c r="G33" s="215">
        <v>-6908.37</v>
      </c>
      <c r="H33" s="214">
        <v>43490</v>
      </c>
      <c r="I33" s="160" t="s">
        <v>420</v>
      </c>
      <c r="J33" s="160" t="s">
        <v>377</v>
      </c>
      <c r="K33" s="160">
        <f t="shared" si="0"/>
        <v>1</v>
      </c>
      <c r="L33" s="160" t="s">
        <v>101</v>
      </c>
      <c r="M33" s="211">
        <f>VLOOKUP(J33,'Depr Rates'!A:G,7,FALSE)</f>
        <v>1.77E-2</v>
      </c>
    </row>
    <row r="34" spans="1:13" x14ac:dyDescent="0.3">
      <c r="A34" s="212" t="s">
        <v>102</v>
      </c>
      <c r="B34" s="213">
        <v>10600501</v>
      </c>
      <c r="C34" s="212" t="s">
        <v>12614</v>
      </c>
      <c r="D34" s="214">
        <v>43497</v>
      </c>
      <c r="E34" s="160" t="s">
        <v>373</v>
      </c>
      <c r="F34" s="160">
        <v>101102283</v>
      </c>
      <c r="G34" s="160">
        <v>-508.34</v>
      </c>
      <c r="H34" s="214">
        <v>43490</v>
      </c>
      <c r="I34" s="160" t="s">
        <v>420</v>
      </c>
      <c r="J34" s="160" t="s">
        <v>9054</v>
      </c>
      <c r="K34" s="160">
        <f t="shared" si="0"/>
        <v>1</v>
      </c>
      <c r="L34" s="160" t="s">
        <v>101</v>
      </c>
      <c r="M34" s="211">
        <f>VLOOKUP(J34,'Depr Rates'!A:G,7,FALSE)</f>
        <v>3.1399999999999997E-2</v>
      </c>
    </row>
    <row r="35" spans="1:13" x14ac:dyDescent="0.3">
      <c r="A35" s="212" t="s">
        <v>102</v>
      </c>
      <c r="B35" s="213">
        <v>10600501</v>
      </c>
      <c r="C35" s="212" t="s">
        <v>12614</v>
      </c>
      <c r="D35" s="214">
        <v>43497</v>
      </c>
      <c r="E35" s="160" t="s">
        <v>373</v>
      </c>
      <c r="F35" s="160">
        <v>101102283</v>
      </c>
      <c r="G35" s="215">
        <v>-1658.24</v>
      </c>
      <c r="H35" s="214">
        <v>43490</v>
      </c>
      <c r="I35" s="160" t="s">
        <v>420</v>
      </c>
      <c r="J35" s="160" t="s">
        <v>376</v>
      </c>
      <c r="K35" s="160">
        <f t="shared" si="0"/>
        <v>1</v>
      </c>
      <c r="L35" s="160" t="s">
        <v>101</v>
      </c>
      <c r="M35" s="211">
        <f>VLOOKUP(J35,'Depr Rates'!A:G,7,FALSE)</f>
        <v>3.9300000000000002E-2</v>
      </c>
    </row>
    <row r="36" spans="1:13" x14ac:dyDescent="0.3">
      <c r="A36" s="212" t="s">
        <v>102</v>
      </c>
      <c r="B36" s="213">
        <v>10600501</v>
      </c>
      <c r="C36" s="212" t="s">
        <v>12614</v>
      </c>
      <c r="D36" s="214">
        <v>43497</v>
      </c>
      <c r="E36" s="160" t="s">
        <v>373</v>
      </c>
      <c r="F36" s="160">
        <v>101102283</v>
      </c>
      <c r="G36" s="215">
        <v>-1002.45</v>
      </c>
      <c r="H36" s="214">
        <v>43490</v>
      </c>
      <c r="I36" s="160" t="s">
        <v>420</v>
      </c>
      <c r="J36" s="160" t="s">
        <v>377</v>
      </c>
      <c r="K36" s="160">
        <f t="shared" si="0"/>
        <v>1</v>
      </c>
      <c r="L36" s="160" t="s">
        <v>101</v>
      </c>
      <c r="M36" s="211">
        <f>VLOOKUP(J36,'Depr Rates'!A:G,7,FALSE)</f>
        <v>1.77E-2</v>
      </c>
    </row>
    <row r="37" spans="1:13" x14ac:dyDescent="0.3">
      <c r="A37" s="212" t="s">
        <v>102</v>
      </c>
      <c r="B37" s="213">
        <v>10600501</v>
      </c>
      <c r="C37" s="212" t="s">
        <v>12614</v>
      </c>
      <c r="D37" s="214">
        <v>43497</v>
      </c>
      <c r="E37" s="160" t="s">
        <v>373</v>
      </c>
      <c r="F37" s="160">
        <v>101102283</v>
      </c>
      <c r="G37" s="215">
        <v>-2007.41</v>
      </c>
      <c r="H37" s="214">
        <v>43490</v>
      </c>
      <c r="I37" s="160" t="s">
        <v>420</v>
      </c>
      <c r="J37" s="160" t="s">
        <v>9132</v>
      </c>
      <c r="K37" s="160">
        <f t="shared" si="0"/>
        <v>1</v>
      </c>
      <c r="L37" s="160" t="s">
        <v>101</v>
      </c>
      <c r="M37" s="211">
        <f>VLOOKUP(J37,'Depr Rates'!A:G,7,FALSE)</f>
        <v>3.7400000000000003E-2</v>
      </c>
    </row>
    <row r="38" spans="1:13" x14ac:dyDescent="0.3">
      <c r="A38" s="212" t="s">
        <v>102</v>
      </c>
      <c r="B38" s="213">
        <v>10600501</v>
      </c>
      <c r="C38" s="212" t="s">
        <v>12614</v>
      </c>
      <c r="D38" s="214">
        <v>43497</v>
      </c>
      <c r="E38" s="160" t="s">
        <v>373</v>
      </c>
      <c r="F38" s="160">
        <v>101102283</v>
      </c>
      <c r="G38" s="160">
        <v>4.5</v>
      </c>
      <c r="H38" s="214">
        <v>43490</v>
      </c>
      <c r="I38" s="160" t="s">
        <v>420</v>
      </c>
      <c r="J38" s="160" t="s">
        <v>9054</v>
      </c>
      <c r="K38" s="160">
        <f t="shared" si="0"/>
        <v>1</v>
      </c>
      <c r="L38" s="160" t="s">
        <v>101</v>
      </c>
      <c r="M38" s="211">
        <f>VLOOKUP(J38,'Depr Rates'!A:G,7,FALSE)</f>
        <v>3.1399999999999997E-2</v>
      </c>
    </row>
    <row r="39" spans="1:13" x14ac:dyDescent="0.3">
      <c r="A39" s="212" t="s">
        <v>102</v>
      </c>
      <c r="B39" s="213">
        <v>10600501</v>
      </c>
      <c r="C39" s="212" t="s">
        <v>12614</v>
      </c>
      <c r="D39" s="214">
        <v>43497</v>
      </c>
      <c r="E39" s="160" t="s">
        <v>373</v>
      </c>
      <c r="F39" s="160">
        <v>101102283</v>
      </c>
      <c r="G39" s="160">
        <v>14.67</v>
      </c>
      <c r="H39" s="214">
        <v>43490</v>
      </c>
      <c r="I39" s="160" t="s">
        <v>420</v>
      </c>
      <c r="J39" s="160" t="s">
        <v>376</v>
      </c>
      <c r="K39" s="160">
        <f t="shared" si="0"/>
        <v>1</v>
      </c>
      <c r="L39" s="160" t="s">
        <v>101</v>
      </c>
      <c r="M39" s="211">
        <f>VLOOKUP(J39,'Depr Rates'!A:G,7,FALSE)</f>
        <v>3.9300000000000002E-2</v>
      </c>
    </row>
    <row r="40" spans="1:13" x14ac:dyDescent="0.3">
      <c r="A40" s="212" t="s">
        <v>102</v>
      </c>
      <c r="B40" s="213">
        <v>10600501</v>
      </c>
      <c r="C40" s="212" t="s">
        <v>12614</v>
      </c>
      <c r="D40" s="214">
        <v>43497</v>
      </c>
      <c r="E40" s="160" t="s">
        <v>373</v>
      </c>
      <c r="F40" s="160">
        <v>101102283</v>
      </c>
      <c r="G40" s="160">
        <v>8.8699999999999992</v>
      </c>
      <c r="H40" s="214">
        <v>43490</v>
      </c>
      <c r="I40" s="160" t="s">
        <v>420</v>
      </c>
      <c r="J40" s="160" t="s">
        <v>377</v>
      </c>
      <c r="K40" s="160">
        <f t="shared" si="0"/>
        <v>1</v>
      </c>
      <c r="L40" s="160" t="s">
        <v>101</v>
      </c>
      <c r="M40" s="211">
        <f>VLOOKUP(J40,'Depr Rates'!A:G,7,FALSE)</f>
        <v>1.77E-2</v>
      </c>
    </row>
    <row r="41" spans="1:13" x14ac:dyDescent="0.3">
      <c r="A41" s="212" t="s">
        <v>102</v>
      </c>
      <c r="B41" s="213">
        <v>10600501</v>
      </c>
      <c r="C41" s="212" t="s">
        <v>12614</v>
      </c>
      <c r="D41" s="214">
        <v>43497</v>
      </c>
      <c r="E41" s="160" t="s">
        <v>373</v>
      </c>
      <c r="F41" s="160">
        <v>101102283</v>
      </c>
      <c r="G41" s="160">
        <v>17.760000000000002</v>
      </c>
      <c r="H41" s="214">
        <v>43490</v>
      </c>
      <c r="I41" s="160" t="s">
        <v>420</v>
      </c>
      <c r="J41" s="160" t="s">
        <v>9132</v>
      </c>
      <c r="K41" s="160">
        <f t="shared" si="0"/>
        <v>1</v>
      </c>
      <c r="L41" s="160" t="s">
        <v>101</v>
      </c>
      <c r="M41" s="211">
        <f>VLOOKUP(J41,'Depr Rates'!A:G,7,FALSE)</f>
        <v>3.7400000000000003E-2</v>
      </c>
    </row>
    <row r="42" spans="1:13" x14ac:dyDescent="0.3">
      <c r="A42" s="212" t="s">
        <v>102</v>
      </c>
      <c r="B42" s="213">
        <v>10600501</v>
      </c>
      <c r="C42" s="212" t="s">
        <v>12614</v>
      </c>
      <c r="D42" s="214">
        <v>43497</v>
      </c>
      <c r="E42" s="160" t="s">
        <v>373</v>
      </c>
      <c r="F42" s="160">
        <v>101102283</v>
      </c>
      <c r="G42" s="160">
        <v>-134.71</v>
      </c>
      <c r="H42" s="214">
        <v>43490</v>
      </c>
      <c r="I42" s="160" t="s">
        <v>420</v>
      </c>
      <c r="J42" s="160" t="s">
        <v>9054</v>
      </c>
      <c r="K42" s="160">
        <f t="shared" si="0"/>
        <v>1</v>
      </c>
      <c r="L42" s="160" t="s">
        <v>101</v>
      </c>
      <c r="M42" s="211">
        <f>VLOOKUP(J42,'Depr Rates'!A:G,7,FALSE)</f>
        <v>3.1399999999999997E-2</v>
      </c>
    </row>
    <row r="43" spans="1:13" x14ac:dyDescent="0.3">
      <c r="A43" s="212" t="s">
        <v>102</v>
      </c>
      <c r="B43" s="213">
        <v>10600501</v>
      </c>
      <c r="C43" s="212" t="s">
        <v>12614</v>
      </c>
      <c r="D43" s="214">
        <v>43497</v>
      </c>
      <c r="E43" s="160" t="s">
        <v>373</v>
      </c>
      <c r="F43" s="160">
        <v>101102283</v>
      </c>
      <c r="G43" s="160">
        <v>-439.43</v>
      </c>
      <c r="H43" s="214">
        <v>43490</v>
      </c>
      <c r="I43" s="160" t="s">
        <v>420</v>
      </c>
      <c r="J43" s="160" t="s">
        <v>376</v>
      </c>
      <c r="K43" s="160">
        <f t="shared" si="0"/>
        <v>1</v>
      </c>
      <c r="L43" s="160" t="s">
        <v>101</v>
      </c>
      <c r="M43" s="211">
        <f>VLOOKUP(J43,'Depr Rates'!A:G,7,FALSE)</f>
        <v>3.9300000000000002E-2</v>
      </c>
    </row>
    <row r="44" spans="1:13" x14ac:dyDescent="0.3">
      <c r="A44" s="212" t="s">
        <v>102</v>
      </c>
      <c r="B44" s="213">
        <v>10600501</v>
      </c>
      <c r="C44" s="212" t="s">
        <v>12614</v>
      </c>
      <c r="D44" s="214">
        <v>43497</v>
      </c>
      <c r="E44" s="160" t="s">
        <v>373</v>
      </c>
      <c r="F44" s="160">
        <v>101102283</v>
      </c>
      <c r="G44" s="160">
        <v>-265.64</v>
      </c>
      <c r="H44" s="214">
        <v>43490</v>
      </c>
      <c r="I44" s="160" t="s">
        <v>420</v>
      </c>
      <c r="J44" s="160" t="s">
        <v>377</v>
      </c>
      <c r="K44" s="160">
        <f t="shared" si="0"/>
        <v>1</v>
      </c>
      <c r="L44" s="160" t="s">
        <v>101</v>
      </c>
      <c r="M44" s="211">
        <f>VLOOKUP(J44,'Depr Rates'!A:G,7,FALSE)</f>
        <v>1.77E-2</v>
      </c>
    </row>
    <row r="45" spans="1:13" x14ac:dyDescent="0.3">
      <c r="A45" s="212" t="s">
        <v>102</v>
      </c>
      <c r="B45" s="213">
        <v>10600501</v>
      </c>
      <c r="C45" s="212" t="s">
        <v>12614</v>
      </c>
      <c r="D45" s="214">
        <v>43497</v>
      </c>
      <c r="E45" s="160" t="s">
        <v>373</v>
      </c>
      <c r="F45" s="160">
        <v>101102283</v>
      </c>
      <c r="G45" s="160">
        <v>-531.97</v>
      </c>
      <c r="H45" s="214">
        <v>43490</v>
      </c>
      <c r="I45" s="160" t="s">
        <v>420</v>
      </c>
      <c r="J45" s="160" t="s">
        <v>9132</v>
      </c>
      <c r="K45" s="160">
        <f t="shared" si="0"/>
        <v>1</v>
      </c>
      <c r="L45" s="160" t="s">
        <v>101</v>
      </c>
      <c r="M45" s="211">
        <f>VLOOKUP(J45,'Depr Rates'!A:G,7,FALSE)</f>
        <v>3.7400000000000003E-2</v>
      </c>
    </row>
    <row r="46" spans="1:13" x14ac:dyDescent="0.3">
      <c r="A46" s="212" t="s">
        <v>102</v>
      </c>
      <c r="B46" s="213">
        <v>10600501</v>
      </c>
      <c r="C46" s="212" t="s">
        <v>12614</v>
      </c>
      <c r="D46" s="214">
        <v>43525</v>
      </c>
      <c r="E46" s="160" t="s">
        <v>373</v>
      </c>
      <c r="F46" s="160">
        <v>101102283</v>
      </c>
      <c r="G46" s="215">
        <v>-7449.78</v>
      </c>
      <c r="H46" s="214">
        <v>43490</v>
      </c>
      <c r="I46" s="160" t="s">
        <v>420</v>
      </c>
      <c r="J46" s="160" t="s">
        <v>9054</v>
      </c>
      <c r="K46" s="160">
        <f t="shared" si="0"/>
        <v>1</v>
      </c>
      <c r="L46" s="160" t="s">
        <v>101</v>
      </c>
      <c r="M46" s="211">
        <f>VLOOKUP(J46,'Depr Rates'!A:G,7,FALSE)</f>
        <v>3.1399999999999997E-2</v>
      </c>
    </row>
    <row r="47" spans="1:13" x14ac:dyDescent="0.3">
      <c r="A47" s="212" t="s">
        <v>102</v>
      </c>
      <c r="B47" s="213">
        <v>10600501</v>
      </c>
      <c r="C47" s="212" t="s">
        <v>12614</v>
      </c>
      <c r="D47" s="214">
        <v>43525</v>
      </c>
      <c r="E47" s="160" t="s">
        <v>373</v>
      </c>
      <c r="F47" s="160">
        <v>101102283</v>
      </c>
      <c r="G47" s="215">
        <v>-24301.96</v>
      </c>
      <c r="H47" s="214">
        <v>43490</v>
      </c>
      <c r="I47" s="160" t="s">
        <v>420</v>
      </c>
      <c r="J47" s="160" t="s">
        <v>376</v>
      </c>
      <c r="K47" s="160">
        <f t="shared" si="0"/>
        <v>1</v>
      </c>
      <c r="L47" s="160" t="s">
        <v>101</v>
      </c>
      <c r="M47" s="211">
        <f>VLOOKUP(J47,'Depr Rates'!A:G,7,FALSE)</f>
        <v>3.9300000000000002E-2</v>
      </c>
    </row>
    <row r="48" spans="1:13" x14ac:dyDescent="0.3">
      <c r="A48" s="212" t="s">
        <v>102</v>
      </c>
      <c r="B48" s="213">
        <v>10600501</v>
      </c>
      <c r="C48" s="212" t="s">
        <v>12614</v>
      </c>
      <c r="D48" s="214">
        <v>43525</v>
      </c>
      <c r="E48" s="160" t="s">
        <v>373</v>
      </c>
      <c r="F48" s="160">
        <v>101102283</v>
      </c>
      <c r="G48" s="215">
        <v>-29419.07</v>
      </c>
      <c r="H48" s="214">
        <v>43490</v>
      </c>
      <c r="I48" s="160" t="s">
        <v>420</v>
      </c>
      <c r="J48" s="160" t="s">
        <v>9132</v>
      </c>
      <c r="K48" s="160">
        <f t="shared" si="0"/>
        <v>1</v>
      </c>
      <c r="L48" s="160" t="s">
        <v>101</v>
      </c>
      <c r="M48" s="211">
        <f>VLOOKUP(J48,'Depr Rates'!A:G,7,FALSE)</f>
        <v>3.7400000000000003E-2</v>
      </c>
    </row>
    <row r="49" spans="1:13" x14ac:dyDescent="0.3">
      <c r="A49" s="212" t="s">
        <v>102</v>
      </c>
      <c r="B49" s="213">
        <v>10600501</v>
      </c>
      <c r="C49" s="212" t="s">
        <v>12614</v>
      </c>
      <c r="D49" s="214">
        <v>43525</v>
      </c>
      <c r="E49" s="160" t="s">
        <v>373</v>
      </c>
      <c r="F49" s="160">
        <v>101102283</v>
      </c>
      <c r="G49" s="215">
        <v>-14691.21</v>
      </c>
      <c r="H49" s="214">
        <v>43490</v>
      </c>
      <c r="I49" s="160" t="s">
        <v>420</v>
      </c>
      <c r="J49" s="160" t="s">
        <v>377</v>
      </c>
      <c r="K49" s="160">
        <f t="shared" si="0"/>
        <v>1</v>
      </c>
      <c r="L49" s="160" t="s">
        <v>101</v>
      </c>
      <c r="M49" s="211">
        <f>VLOOKUP(J49,'Depr Rates'!A:G,7,FALSE)</f>
        <v>1.77E-2</v>
      </c>
    </row>
    <row r="50" spans="1:13" x14ac:dyDescent="0.3">
      <c r="A50" s="212" t="s">
        <v>102</v>
      </c>
      <c r="B50" s="213">
        <v>10600501</v>
      </c>
      <c r="C50" s="212" t="s">
        <v>12614</v>
      </c>
      <c r="D50" s="214">
        <v>43525</v>
      </c>
      <c r="E50" s="160" t="s">
        <v>373</v>
      </c>
      <c r="F50" s="160">
        <v>101102283</v>
      </c>
      <c r="G50" s="215">
        <v>24301.96</v>
      </c>
      <c r="H50" s="214">
        <v>43490</v>
      </c>
      <c r="I50" s="160" t="s">
        <v>420</v>
      </c>
      <c r="J50" s="160" t="s">
        <v>376</v>
      </c>
      <c r="K50" s="160">
        <f t="shared" si="0"/>
        <v>1</v>
      </c>
      <c r="L50" s="160" t="s">
        <v>101</v>
      </c>
      <c r="M50" s="211">
        <f>VLOOKUP(J50,'Depr Rates'!A:G,7,FALSE)</f>
        <v>3.9300000000000002E-2</v>
      </c>
    </row>
    <row r="51" spans="1:13" x14ac:dyDescent="0.3">
      <c r="A51" s="212" t="s">
        <v>102</v>
      </c>
      <c r="B51" s="213">
        <v>10600501</v>
      </c>
      <c r="C51" s="212" t="s">
        <v>12614</v>
      </c>
      <c r="D51" s="214">
        <v>43525</v>
      </c>
      <c r="E51" s="160" t="s">
        <v>373</v>
      </c>
      <c r="F51" s="160">
        <v>101102283</v>
      </c>
      <c r="G51" s="215">
        <v>29419.07</v>
      </c>
      <c r="H51" s="214">
        <v>43490</v>
      </c>
      <c r="I51" s="160" t="s">
        <v>420</v>
      </c>
      <c r="J51" s="160" t="s">
        <v>9132</v>
      </c>
      <c r="K51" s="160">
        <f t="shared" si="0"/>
        <v>1</v>
      </c>
      <c r="L51" s="160" t="s">
        <v>101</v>
      </c>
      <c r="M51" s="211">
        <f>VLOOKUP(J51,'Depr Rates'!A:G,7,FALSE)</f>
        <v>3.7400000000000003E-2</v>
      </c>
    </row>
    <row r="52" spans="1:13" x14ac:dyDescent="0.3">
      <c r="A52" s="212" t="s">
        <v>102</v>
      </c>
      <c r="B52" s="213">
        <v>10600501</v>
      </c>
      <c r="C52" s="212" t="s">
        <v>12614</v>
      </c>
      <c r="D52" s="214">
        <v>43525</v>
      </c>
      <c r="E52" s="160" t="s">
        <v>373</v>
      </c>
      <c r="F52" s="160">
        <v>101102283</v>
      </c>
      <c r="G52" s="215">
        <v>14691.21</v>
      </c>
      <c r="H52" s="214">
        <v>43490</v>
      </c>
      <c r="I52" s="160" t="s">
        <v>420</v>
      </c>
      <c r="J52" s="160" t="s">
        <v>377</v>
      </c>
      <c r="K52" s="160">
        <f t="shared" si="0"/>
        <v>1</v>
      </c>
      <c r="L52" s="160" t="s">
        <v>101</v>
      </c>
      <c r="M52" s="211">
        <f>VLOOKUP(J52,'Depr Rates'!A:G,7,FALSE)</f>
        <v>1.77E-2</v>
      </c>
    </row>
    <row r="53" spans="1:13" x14ac:dyDescent="0.3">
      <c r="A53" s="212" t="s">
        <v>102</v>
      </c>
      <c r="B53" s="213">
        <v>10600501</v>
      </c>
      <c r="C53" s="212" t="s">
        <v>12614</v>
      </c>
      <c r="D53" s="214">
        <v>43525</v>
      </c>
      <c r="E53" s="160" t="s">
        <v>373</v>
      </c>
      <c r="F53" s="160">
        <v>101102283</v>
      </c>
      <c r="G53" s="215">
        <v>7449.78</v>
      </c>
      <c r="H53" s="214">
        <v>43490</v>
      </c>
      <c r="I53" s="160" t="s">
        <v>420</v>
      </c>
      <c r="J53" s="160" t="s">
        <v>9054</v>
      </c>
      <c r="K53" s="160">
        <f t="shared" si="0"/>
        <v>1</v>
      </c>
      <c r="L53" s="160" t="s">
        <v>101</v>
      </c>
      <c r="M53" s="211">
        <f>VLOOKUP(J53,'Depr Rates'!A:G,7,FALSE)</f>
        <v>3.1399999999999997E-2</v>
      </c>
    </row>
    <row r="54" spans="1:13" x14ac:dyDescent="0.3">
      <c r="A54" s="212" t="s">
        <v>102</v>
      </c>
      <c r="B54" s="213">
        <v>10600501</v>
      </c>
      <c r="C54" s="212" t="s">
        <v>12614</v>
      </c>
      <c r="D54" s="214">
        <v>43466</v>
      </c>
      <c r="E54" s="160" t="s">
        <v>373</v>
      </c>
      <c r="F54" s="160">
        <v>101104133</v>
      </c>
      <c r="G54" s="215">
        <v>59977.43</v>
      </c>
      <c r="H54" s="214">
        <v>43468</v>
      </c>
      <c r="I54" s="160" t="s">
        <v>392</v>
      </c>
      <c r="J54" s="160" t="s">
        <v>377</v>
      </c>
      <c r="K54" s="160">
        <f t="shared" si="0"/>
        <v>1</v>
      </c>
      <c r="L54" s="160" t="s">
        <v>101</v>
      </c>
      <c r="M54" s="211">
        <f>VLOOKUP(J54,'Depr Rates'!A:G,7,FALSE)</f>
        <v>1.77E-2</v>
      </c>
    </row>
    <row r="55" spans="1:13" x14ac:dyDescent="0.3">
      <c r="A55" s="212" t="s">
        <v>102</v>
      </c>
      <c r="B55" s="213">
        <v>10600501</v>
      </c>
      <c r="C55" s="212" t="s">
        <v>12614</v>
      </c>
      <c r="D55" s="214">
        <v>43466</v>
      </c>
      <c r="E55" s="160" t="s">
        <v>373</v>
      </c>
      <c r="F55" s="160">
        <v>101104133</v>
      </c>
      <c r="G55" s="215">
        <v>-25976.42</v>
      </c>
      <c r="H55" s="214">
        <v>43468</v>
      </c>
      <c r="I55" s="160" t="s">
        <v>392</v>
      </c>
      <c r="J55" s="160" t="s">
        <v>377</v>
      </c>
      <c r="K55" s="160">
        <f t="shared" si="0"/>
        <v>1</v>
      </c>
      <c r="L55" s="160" t="s">
        <v>101</v>
      </c>
      <c r="M55" s="211">
        <f>VLOOKUP(J55,'Depr Rates'!A:G,7,FALSE)</f>
        <v>1.77E-2</v>
      </c>
    </row>
    <row r="56" spans="1:13" x14ac:dyDescent="0.3">
      <c r="A56" s="212" t="s">
        <v>102</v>
      </c>
      <c r="B56" s="213">
        <v>10600501</v>
      </c>
      <c r="C56" s="212" t="s">
        <v>12614</v>
      </c>
      <c r="D56" s="214">
        <v>43466</v>
      </c>
      <c r="E56" s="160" t="s">
        <v>373</v>
      </c>
      <c r="F56" s="160">
        <v>101104133</v>
      </c>
      <c r="G56" s="215">
        <v>26905.87</v>
      </c>
      <c r="H56" s="214">
        <v>43468</v>
      </c>
      <c r="I56" s="160" t="s">
        <v>392</v>
      </c>
      <c r="J56" s="160" t="s">
        <v>377</v>
      </c>
      <c r="K56" s="160">
        <f t="shared" si="0"/>
        <v>1</v>
      </c>
      <c r="L56" s="160" t="s">
        <v>101</v>
      </c>
      <c r="M56" s="211">
        <f>VLOOKUP(J56,'Depr Rates'!A:G,7,FALSE)</f>
        <v>1.77E-2</v>
      </c>
    </row>
    <row r="57" spans="1:13" x14ac:dyDescent="0.3">
      <c r="A57" s="212" t="s">
        <v>102</v>
      </c>
      <c r="B57" s="213">
        <v>10600501</v>
      </c>
      <c r="C57" s="212" t="s">
        <v>12614</v>
      </c>
      <c r="D57" s="214">
        <v>43497</v>
      </c>
      <c r="E57" s="160" t="s">
        <v>373</v>
      </c>
      <c r="F57" s="160">
        <v>101104133</v>
      </c>
      <c r="G57" s="160">
        <v>224.28</v>
      </c>
      <c r="H57" s="214">
        <v>43468</v>
      </c>
      <c r="I57" s="160" t="s">
        <v>392</v>
      </c>
      <c r="J57" s="160" t="s">
        <v>377</v>
      </c>
      <c r="K57" s="160">
        <f t="shared" si="0"/>
        <v>1</v>
      </c>
      <c r="L57" s="160" t="s">
        <v>101</v>
      </c>
      <c r="M57" s="211">
        <f>VLOOKUP(J57,'Depr Rates'!A:G,7,FALSE)</f>
        <v>1.77E-2</v>
      </c>
    </row>
    <row r="58" spans="1:13" x14ac:dyDescent="0.3">
      <c r="A58" s="212" t="s">
        <v>102</v>
      </c>
      <c r="B58" s="213">
        <v>10600501</v>
      </c>
      <c r="C58" s="212" t="s">
        <v>12614</v>
      </c>
      <c r="D58" s="214">
        <v>43497</v>
      </c>
      <c r="E58" s="160" t="s">
        <v>373</v>
      </c>
      <c r="F58" s="160">
        <v>101104133</v>
      </c>
      <c r="G58" s="160">
        <v>122.59</v>
      </c>
      <c r="H58" s="214">
        <v>43468</v>
      </c>
      <c r="I58" s="160" t="s">
        <v>392</v>
      </c>
      <c r="J58" s="160" t="s">
        <v>377</v>
      </c>
      <c r="K58" s="160">
        <f t="shared" si="0"/>
        <v>1</v>
      </c>
      <c r="L58" s="160" t="s">
        <v>101</v>
      </c>
      <c r="M58" s="211">
        <f>VLOOKUP(J58,'Depr Rates'!A:G,7,FALSE)</f>
        <v>1.77E-2</v>
      </c>
    </row>
    <row r="59" spans="1:13" x14ac:dyDescent="0.3">
      <c r="A59" s="212" t="s">
        <v>102</v>
      </c>
      <c r="B59" s="213">
        <v>10600501</v>
      </c>
      <c r="C59" s="212" t="s">
        <v>12614</v>
      </c>
      <c r="D59" s="214">
        <v>43466</v>
      </c>
      <c r="E59" s="160" t="s">
        <v>373</v>
      </c>
      <c r="F59" s="160">
        <v>101105587</v>
      </c>
      <c r="G59" s="215">
        <v>22816.560000000001</v>
      </c>
      <c r="H59" s="214">
        <v>43474</v>
      </c>
      <c r="I59" s="160" t="s">
        <v>398</v>
      </c>
      <c r="J59" s="160" t="s">
        <v>377</v>
      </c>
      <c r="K59" s="160">
        <f t="shared" si="0"/>
        <v>1</v>
      </c>
      <c r="L59" s="160" t="s">
        <v>101</v>
      </c>
      <c r="M59" s="211">
        <f>VLOOKUP(J59,'Depr Rates'!A:G,7,FALSE)</f>
        <v>1.77E-2</v>
      </c>
    </row>
    <row r="60" spans="1:13" x14ac:dyDescent="0.3">
      <c r="A60" s="212" t="s">
        <v>102</v>
      </c>
      <c r="B60" s="213">
        <v>10600501</v>
      </c>
      <c r="C60" s="212" t="s">
        <v>12614</v>
      </c>
      <c r="D60" s="214">
        <v>43466</v>
      </c>
      <c r="E60" s="160" t="s">
        <v>373</v>
      </c>
      <c r="F60" s="160">
        <v>101105587</v>
      </c>
      <c r="G60" s="215">
        <v>-8439.58</v>
      </c>
      <c r="H60" s="214">
        <v>43474</v>
      </c>
      <c r="I60" s="160" t="s">
        <v>398</v>
      </c>
      <c r="J60" s="160" t="s">
        <v>377</v>
      </c>
      <c r="K60" s="160">
        <f t="shared" si="0"/>
        <v>1</v>
      </c>
      <c r="L60" s="160" t="s">
        <v>101</v>
      </c>
      <c r="M60" s="211">
        <f>VLOOKUP(J60,'Depr Rates'!A:G,7,FALSE)</f>
        <v>1.77E-2</v>
      </c>
    </row>
    <row r="61" spans="1:13" x14ac:dyDescent="0.3">
      <c r="A61" s="212" t="s">
        <v>102</v>
      </c>
      <c r="B61" s="213">
        <v>10600501</v>
      </c>
      <c r="C61" s="212" t="s">
        <v>12614</v>
      </c>
      <c r="D61" s="214">
        <v>43466</v>
      </c>
      <c r="E61" s="160" t="s">
        <v>373</v>
      </c>
      <c r="F61" s="160">
        <v>101105587</v>
      </c>
      <c r="G61" s="215">
        <v>3893.53</v>
      </c>
      <c r="H61" s="214">
        <v>43474</v>
      </c>
      <c r="I61" s="160" t="s">
        <v>398</v>
      </c>
      <c r="J61" s="160" t="s">
        <v>377</v>
      </c>
      <c r="K61" s="160">
        <f t="shared" si="0"/>
        <v>1</v>
      </c>
      <c r="L61" s="160" t="s">
        <v>101</v>
      </c>
      <c r="M61" s="211">
        <f>VLOOKUP(J61,'Depr Rates'!A:G,7,FALSE)</f>
        <v>1.77E-2</v>
      </c>
    </row>
    <row r="62" spans="1:13" x14ac:dyDescent="0.3">
      <c r="A62" s="212" t="s">
        <v>102</v>
      </c>
      <c r="B62" s="213">
        <v>10600501</v>
      </c>
      <c r="C62" s="212" t="s">
        <v>12614</v>
      </c>
      <c r="D62" s="214">
        <v>43497</v>
      </c>
      <c r="E62" s="160" t="s">
        <v>373</v>
      </c>
      <c r="F62" s="160">
        <v>101105587</v>
      </c>
      <c r="G62" s="215">
        <v>-4847.4399999999996</v>
      </c>
      <c r="H62" s="214">
        <v>43474</v>
      </c>
      <c r="I62" s="160" t="s">
        <v>398</v>
      </c>
      <c r="J62" s="160" t="s">
        <v>377</v>
      </c>
      <c r="K62" s="160">
        <f t="shared" si="0"/>
        <v>1</v>
      </c>
      <c r="L62" s="160" t="s">
        <v>101</v>
      </c>
      <c r="M62" s="211">
        <f>VLOOKUP(J62,'Depr Rates'!A:G,7,FALSE)</f>
        <v>1.77E-2</v>
      </c>
    </row>
    <row r="63" spans="1:13" x14ac:dyDescent="0.3">
      <c r="A63" s="212" t="s">
        <v>102</v>
      </c>
      <c r="B63" s="213">
        <v>10600501</v>
      </c>
      <c r="C63" s="212" t="s">
        <v>12614</v>
      </c>
      <c r="D63" s="214">
        <v>43497</v>
      </c>
      <c r="E63" s="160" t="s">
        <v>373</v>
      </c>
      <c r="F63" s="160">
        <v>101105587</v>
      </c>
      <c r="G63" s="215">
        <v>4849.76</v>
      </c>
      <c r="H63" s="214">
        <v>43474</v>
      </c>
      <c r="I63" s="160" t="s">
        <v>398</v>
      </c>
      <c r="J63" s="160" t="s">
        <v>377</v>
      </c>
      <c r="K63" s="160">
        <f t="shared" si="0"/>
        <v>1</v>
      </c>
      <c r="L63" s="160" t="s">
        <v>101</v>
      </c>
      <c r="M63" s="211">
        <f>VLOOKUP(J63,'Depr Rates'!A:G,7,FALSE)</f>
        <v>1.77E-2</v>
      </c>
    </row>
    <row r="64" spans="1:13" x14ac:dyDescent="0.3">
      <c r="A64" s="212" t="s">
        <v>102</v>
      </c>
      <c r="B64" s="213">
        <v>10600501</v>
      </c>
      <c r="C64" s="212" t="s">
        <v>12614</v>
      </c>
      <c r="D64" s="214">
        <v>43525</v>
      </c>
      <c r="E64" s="160" t="s">
        <v>373</v>
      </c>
      <c r="F64" s="160">
        <v>101105587</v>
      </c>
      <c r="G64" s="215">
        <v>4830.46</v>
      </c>
      <c r="H64" s="214">
        <v>43474</v>
      </c>
      <c r="I64" s="160" t="s">
        <v>398</v>
      </c>
      <c r="J64" s="160" t="s">
        <v>377</v>
      </c>
      <c r="K64" s="160">
        <f t="shared" si="0"/>
        <v>1</v>
      </c>
      <c r="L64" s="160" t="s">
        <v>101</v>
      </c>
      <c r="M64" s="211">
        <f>VLOOKUP(J64,'Depr Rates'!A:G,7,FALSE)</f>
        <v>1.77E-2</v>
      </c>
    </row>
    <row r="65" spans="1:13" x14ac:dyDescent="0.3">
      <c r="A65" s="212" t="s">
        <v>102</v>
      </c>
      <c r="B65" s="213">
        <v>10600501</v>
      </c>
      <c r="C65" s="212" t="s">
        <v>12614</v>
      </c>
      <c r="D65" s="214">
        <v>43525</v>
      </c>
      <c r="E65" s="160" t="s">
        <v>373</v>
      </c>
      <c r="F65" s="160">
        <v>101105587</v>
      </c>
      <c r="G65" s="215">
        <v>-4849.26</v>
      </c>
      <c r="H65" s="214">
        <v>43474</v>
      </c>
      <c r="I65" s="160" t="s">
        <v>398</v>
      </c>
      <c r="J65" s="160" t="s">
        <v>377</v>
      </c>
      <c r="K65" s="160">
        <f t="shared" si="0"/>
        <v>1</v>
      </c>
      <c r="L65" s="160" t="s">
        <v>101</v>
      </c>
      <c r="M65" s="211">
        <f>VLOOKUP(J65,'Depr Rates'!A:G,7,FALSE)</f>
        <v>1.77E-2</v>
      </c>
    </row>
    <row r="66" spans="1:13" x14ac:dyDescent="0.3">
      <c r="A66" s="212" t="s">
        <v>102</v>
      </c>
      <c r="B66" s="213">
        <v>10600501</v>
      </c>
      <c r="C66" s="212" t="s">
        <v>12614</v>
      </c>
      <c r="D66" s="214">
        <v>43525</v>
      </c>
      <c r="E66" s="160" t="s">
        <v>373</v>
      </c>
      <c r="F66" s="160">
        <v>101105587</v>
      </c>
      <c r="G66" s="160">
        <v>6.2</v>
      </c>
      <c r="H66" s="214">
        <v>43474</v>
      </c>
      <c r="I66" s="160" t="s">
        <v>398</v>
      </c>
      <c r="J66" s="160" t="s">
        <v>377</v>
      </c>
      <c r="K66" s="160">
        <f t="shared" ref="K66:K129" si="1">MONTH(H66)</f>
        <v>1</v>
      </c>
      <c r="L66" s="160" t="s">
        <v>101</v>
      </c>
      <c r="M66" s="211">
        <f>VLOOKUP(J66,'Depr Rates'!A:G,7,FALSE)</f>
        <v>1.77E-2</v>
      </c>
    </row>
    <row r="67" spans="1:13" x14ac:dyDescent="0.3">
      <c r="A67" s="212" t="s">
        <v>102</v>
      </c>
      <c r="B67" s="213">
        <v>10600501</v>
      </c>
      <c r="C67" s="212" t="s">
        <v>12614</v>
      </c>
      <c r="D67" s="214">
        <v>43466</v>
      </c>
      <c r="E67" s="160" t="s">
        <v>373</v>
      </c>
      <c r="F67" s="160">
        <v>101105889</v>
      </c>
      <c r="G67" s="215">
        <v>18405.14</v>
      </c>
      <c r="H67" s="214">
        <v>43474</v>
      </c>
      <c r="I67" s="160" t="s">
        <v>394</v>
      </c>
      <c r="J67" s="160" t="s">
        <v>376</v>
      </c>
      <c r="K67" s="160">
        <f t="shared" si="1"/>
        <v>1</v>
      </c>
      <c r="L67" s="160" t="s">
        <v>101</v>
      </c>
      <c r="M67" s="211">
        <f>VLOOKUP(J67,'Depr Rates'!A:G,7,FALSE)</f>
        <v>3.9300000000000002E-2</v>
      </c>
    </row>
    <row r="68" spans="1:13" x14ac:dyDescent="0.3">
      <c r="A68" s="212" t="s">
        <v>102</v>
      </c>
      <c r="B68" s="213">
        <v>10600501</v>
      </c>
      <c r="C68" s="212" t="s">
        <v>12614</v>
      </c>
      <c r="D68" s="214">
        <v>43466</v>
      </c>
      <c r="E68" s="160" t="s">
        <v>373</v>
      </c>
      <c r="F68" s="160">
        <v>101105889</v>
      </c>
      <c r="G68" s="215">
        <v>1642.41</v>
      </c>
      <c r="H68" s="214">
        <v>43474</v>
      </c>
      <c r="I68" s="160" t="s">
        <v>394</v>
      </c>
      <c r="J68" s="160" t="s">
        <v>377</v>
      </c>
      <c r="K68" s="160">
        <f t="shared" si="1"/>
        <v>1</v>
      </c>
      <c r="L68" s="160" t="s">
        <v>101</v>
      </c>
      <c r="M68" s="211">
        <f>VLOOKUP(J68,'Depr Rates'!A:G,7,FALSE)</f>
        <v>1.77E-2</v>
      </c>
    </row>
    <row r="69" spans="1:13" x14ac:dyDescent="0.3">
      <c r="A69" s="212" t="s">
        <v>102</v>
      </c>
      <c r="B69" s="213">
        <v>10600501</v>
      </c>
      <c r="C69" s="212" t="s">
        <v>12614</v>
      </c>
      <c r="D69" s="214">
        <v>43466</v>
      </c>
      <c r="E69" s="160" t="s">
        <v>373</v>
      </c>
      <c r="F69" s="160">
        <v>101105889</v>
      </c>
      <c r="G69" s="215">
        <v>373998.59</v>
      </c>
      <c r="H69" s="214">
        <v>43474</v>
      </c>
      <c r="I69" s="160" t="s">
        <v>394</v>
      </c>
      <c r="J69" s="160" t="s">
        <v>9132</v>
      </c>
      <c r="K69" s="160">
        <f t="shared" si="1"/>
        <v>1</v>
      </c>
      <c r="L69" s="160" t="s">
        <v>101</v>
      </c>
      <c r="M69" s="211">
        <f>VLOOKUP(J69,'Depr Rates'!A:G,7,FALSE)</f>
        <v>3.7400000000000003E-2</v>
      </c>
    </row>
    <row r="70" spans="1:13" x14ac:dyDescent="0.3">
      <c r="A70" s="212" t="s">
        <v>102</v>
      </c>
      <c r="B70" s="213">
        <v>10600501</v>
      </c>
      <c r="C70" s="212" t="s">
        <v>12614</v>
      </c>
      <c r="D70" s="214">
        <v>43466</v>
      </c>
      <c r="E70" s="160" t="s">
        <v>373</v>
      </c>
      <c r="F70" s="160">
        <v>101105889</v>
      </c>
      <c r="G70" s="215">
        <v>278484.09000000003</v>
      </c>
      <c r="H70" s="214">
        <v>43474</v>
      </c>
      <c r="I70" s="160" t="s">
        <v>394</v>
      </c>
      <c r="J70" s="160" t="s">
        <v>9054</v>
      </c>
      <c r="K70" s="160">
        <f t="shared" si="1"/>
        <v>1</v>
      </c>
      <c r="L70" s="160" t="s">
        <v>101</v>
      </c>
      <c r="M70" s="211">
        <f>VLOOKUP(J70,'Depr Rates'!A:G,7,FALSE)</f>
        <v>3.1399999999999997E-2</v>
      </c>
    </row>
    <row r="71" spans="1:13" x14ac:dyDescent="0.3">
      <c r="A71" s="212" t="s">
        <v>102</v>
      </c>
      <c r="B71" s="213">
        <v>10600501</v>
      </c>
      <c r="C71" s="212" t="s">
        <v>12614</v>
      </c>
      <c r="D71" s="214">
        <v>43466</v>
      </c>
      <c r="E71" s="160" t="s">
        <v>373</v>
      </c>
      <c r="F71" s="160">
        <v>101105889</v>
      </c>
      <c r="G71" s="160">
        <v>-311.99</v>
      </c>
      <c r="H71" s="214">
        <v>43474</v>
      </c>
      <c r="I71" s="160" t="s">
        <v>394</v>
      </c>
      <c r="J71" s="160" t="s">
        <v>377</v>
      </c>
      <c r="K71" s="160">
        <f t="shared" si="1"/>
        <v>1</v>
      </c>
      <c r="L71" s="160" t="s">
        <v>101</v>
      </c>
      <c r="M71" s="211">
        <f>VLOOKUP(J71,'Depr Rates'!A:G,7,FALSE)</f>
        <v>1.77E-2</v>
      </c>
    </row>
    <row r="72" spans="1:13" x14ac:dyDescent="0.3">
      <c r="A72" s="212" t="s">
        <v>102</v>
      </c>
      <c r="B72" s="213">
        <v>10600501</v>
      </c>
      <c r="C72" s="212" t="s">
        <v>12614</v>
      </c>
      <c r="D72" s="214">
        <v>43466</v>
      </c>
      <c r="E72" s="160" t="s">
        <v>373</v>
      </c>
      <c r="F72" s="160">
        <v>101105889</v>
      </c>
      <c r="G72" s="215">
        <v>-3496.23</v>
      </c>
      <c r="H72" s="214">
        <v>43474</v>
      </c>
      <c r="I72" s="160" t="s">
        <v>394</v>
      </c>
      <c r="J72" s="160" t="s">
        <v>376</v>
      </c>
      <c r="K72" s="160">
        <f t="shared" si="1"/>
        <v>1</v>
      </c>
      <c r="L72" s="160" t="s">
        <v>101</v>
      </c>
      <c r="M72" s="211">
        <f>VLOOKUP(J72,'Depr Rates'!A:G,7,FALSE)</f>
        <v>3.9300000000000002E-2</v>
      </c>
    </row>
    <row r="73" spans="1:13" x14ac:dyDescent="0.3">
      <c r="A73" s="212" t="s">
        <v>102</v>
      </c>
      <c r="B73" s="213">
        <v>10600501</v>
      </c>
      <c r="C73" s="212" t="s">
        <v>12614</v>
      </c>
      <c r="D73" s="214">
        <v>43466</v>
      </c>
      <c r="E73" s="160" t="s">
        <v>373</v>
      </c>
      <c r="F73" s="160">
        <v>101105889</v>
      </c>
      <c r="G73" s="215">
        <v>-52900.639999999999</v>
      </c>
      <c r="H73" s="214">
        <v>43474</v>
      </c>
      <c r="I73" s="160" t="s">
        <v>394</v>
      </c>
      <c r="J73" s="160" t="s">
        <v>9054</v>
      </c>
      <c r="K73" s="160">
        <f t="shared" si="1"/>
        <v>1</v>
      </c>
      <c r="L73" s="160" t="s">
        <v>101</v>
      </c>
      <c r="M73" s="211">
        <f>VLOOKUP(J73,'Depr Rates'!A:G,7,FALSE)</f>
        <v>3.1399999999999997E-2</v>
      </c>
    </row>
    <row r="74" spans="1:13" x14ac:dyDescent="0.3">
      <c r="A74" s="212" t="s">
        <v>102</v>
      </c>
      <c r="B74" s="213">
        <v>10600501</v>
      </c>
      <c r="C74" s="212" t="s">
        <v>12614</v>
      </c>
      <c r="D74" s="214">
        <v>43466</v>
      </c>
      <c r="E74" s="160" t="s">
        <v>373</v>
      </c>
      <c r="F74" s="160">
        <v>101105889</v>
      </c>
      <c r="G74" s="215">
        <v>-71044.5</v>
      </c>
      <c r="H74" s="214">
        <v>43474</v>
      </c>
      <c r="I74" s="160" t="s">
        <v>394</v>
      </c>
      <c r="J74" s="160" t="s">
        <v>9132</v>
      </c>
      <c r="K74" s="160">
        <f t="shared" si="1"/>
        <v>1</v>
      </c>
      <c r="L74" s="160" t="s">
        <v>101</v>
      </c>
      <c r="M74" s="211">
        <f>VLOOKUP(J74,'Depr Rates'!A:G,7,FALSE)</f>
        <v>3.7400000000000003E-2</v>
      </c>
    </row>
    <row r="75" spans="1:13" x14ac:dyDescent="0.3">
      <c r="A75" s="212" t="s">
        <v>102</v>
      </c>
      <c r="B75" s="213">
        <v>10600501</v>
      </c>
      <c r="C75" s="212" t="s">
        <v>12614</v>
      </c>
      <c r="D75" s="214">
        <v>43466</v>
      </c>
      <c r="E75" s="160" t="s">
        <v>373</v>
      </c>
      <c r="F75" s="160">
        <v>101105889</v>
      </c>
      <c r="G75" s="160">
        <v>135.94</v>
      </c>
      <c r="H75" s="214">
        <v>43474</v>
      </c>
      <c r="I75" s="160" t="s">
        <v>394</v>
      </c>
      <c r="J75" s="160" t="s">
        <v>377</v>
      </c>
      <c r="K75" s="160">
        <f t="shared" si="1"/>
        <v>1</v>
      </c>
      <c r="L75" s="160" t="s">
        <v>101</v>
      </c>
      <c r="M75" s="211">
        <f>VLOOKUP(J75,'Depr Rates'!A:G,7,FALSE)</f>
        <v>1.77E-2</v>
      </c>
    </row>
    <row r="76" spans="1:13" x14ac:dyDescent="0.3">
      <c r="A76" s="212" t="s">
        <v>102</v>
      </c>
      <c r="B76" s="213">
        <v>10600501</v>
      </c>
      <c r="C76" s="212" t="s">
        <v>12614</v>
      </c>
      <c r="D76" s="214">
        <v>43466</v>
      </c>
      <c r="E76" s="160" t="s">
        <v>373</v>
      </c>
      <c r="F76" s="160">
        <v>101105889</v>
      </c>
      <c r="G76" s="215">
        <v>1523.35</v>
      </c>
      <c r="H76" s="214">
        <v>43474</v>
      </c>
      <c r="I76" s="160" t="s">
        <v>394</v>
      </c>
      <c r="J76" s="160" t="s">
        <v>376</v>
      </c>
      <c r="K76" s="160">
        <f t="shared" si="1"/>
        <v>1</v>
      </c>
      <c r="L76" s="160" t="s">
        <v>101</v>
      </c>
      <c r="M76" s="211">
        <f>VLOOKUP(J76,'Depr Rates'!A:G,7,FALSE)</f>
        <v>3.9300000000000002E-2</v>
      </c>
    </row>
    <row r="77" spans="1:13" x14ac:dyDescent="0.3">
      <c r="A77" s="212" t="s">
        <v>102</v>
      </c>
      <c r="B77" s="213">
        <v>10600501</v>
      </c>
      <c r="C77" s="212" t="s">
        <v>12614</v>
      </c>
      <c r="D77" s="214">
        <v>43466</v>
      </c>
      <c r="E77" s="160" t="s">
        <v>373</v>
      </c>
      <c r="F77" s="160">
        <v>101105889</v>
      </c>
      <c r="G77" s="215">
        <v>23049.53</v>
      </c>
      <c r="H77" s="214">
        <v>43474</v>
      </c>
      <c r="I77" s="160" t="s">
        <v>394</v>
      </c>
      <c r="J77" s="160" t="s">
        <v>9054</v>
      </c>
      <c r="K77" s="160">
        <f t="shared" si="1"/>
        <v>1</v>
      </c>
      <c r="L77" s="160" t="s">
        <v>101</v>
      </c>
      <c r="M77" s="211">
        <f>VLOOKUP(J77,'Depr Rates'!A:G,7,FALSE)</f>
        <v>3.1399999999999997E-2</v>
      </c>
    </row>
    <row r="78" spans="1:13" x14ac:dyDescent="0.3">
      <c r="A78" s="212" t="s">
        <v>102</v>
      </c>
      <c r="B78" s="213">
        <v>10600501</v>
      </c>
      <c r="C78" s="212" t="s">
        <v>12614</v>
      </c>
      <c r="D78" s="214">
        <v>43466</v>
      </c>
      <c r="E78" s="160" t="s">
        <v>373</v>
      </c>
      <c r="F78" s="160">
        <v>101105889</v>
      </c>
      <c r="G78" s="215">
        <v>30955.06</v>
      </c>
      <c r="H78" s="214">
        <v>43474</v>
      </c>
      <c r="I78" s="160" t="s">
        <v>394</v>
      </c>
      <c r="J78" s="160" t="s">
        <v>9132</v>
      </c>
      <c r="K78" s="160">
        <f t="shared" si="1"/>
        <v>1</v>
      </c>
      <c r="L78" s="160" t="s">
        <v>101</v>
      </c>
      <c r="M78" s="211">
        <f>VLOOKUP(J78,'Depr Rates'!A:G,7,FALSE)</f>
        <v>3.7400000000000003E-2</v>
      </c>
    </row>
    <row r="79" spans="1:13" x14ac:dyDescent="0.3">
      <c r="A79" s="212" t="s">
        <v>102</v>
      </c>
      <c r="B79" s="213">
        <v>10600501</v>
      </c>
      <c r="C79" s="212" t="s">
        <v>12614</v>
      </c>
      <c r="D79" s="214">
        <v>43466</v>
      </c>
      <c r="E79" s="160" t="s">
        <v>373</v>
      </c>
      <c r="F79" s="160">
        <v>101105889</v>
      </c>
      <c r="G79" s="160">
        <v>28.17</v>
      </c>
      <c r="H79" s="214">
        <v>43474</v>
      </c>
      <c r="I79" s="160" t="s">
        <v>394</v>
      </c>
      <c r="J79" s="160" t="s">
        <v>377</v>
      </c>
      <c r="K79" s="160">
        <f t="shared" si="1"/>
        <v>1</v>
      </c>
      <c r="L79" s="160" t="s">
        <v>101</v>
      </c>
      <c r="M79" s="211">
        <f>VLOOKUP(J79,'Depr Rates'!A:G,7,FALSE)</f>
        <v>1.77E-2</v>
      </c>
    </row>
    <row r="80" spans="1:13" x14ac:dyDescent="0.3">
      <c r="A80" s="212" t="s">
        <v>102</v>
      </c>
      <c r="B80" s="213">
        <v>10600501</v>
      </c>
      <c r="C80" s="212" t="s">
        <v>12614</v>
      </c>
      <c r="D80" s="214">
        <v>43466</v>
      </c>
      <c r="E80" s="160" t="s">
        <v>373</v>
      </c>
      <c r="F80" s="160">
        <v>101105889</v>
      </c>
      <c r="G80" s="160">
        <v>315.7</v>
      </c>
      <c r="H80" s="214">
        <v>43474</v>
      </c>
      <c r="I80" s="160" t="s">
        <v>394</v>
      </c>
      <c r="J80" s="160" t="s">
        <v>376</v>
      </c>
      <c r="K80" s="160">
        <f t="shared" si="1"/>
        <v>1</v>
      </c>
      <c r="L80" s="160" t="s">
        <v>101</v>
      </c>
      <c r="M80" s="211">
        <f>VLOOKUP(J80,'Depr Rates'!A:G,7,FALSE)</f>
        <v>3.9300000000000002E-2</v>
      </c>
    </row>
    <row r="81" spans="1:13" x14ac:dyDescent="0.3">
      <c r="A81" s="212" t="s">
        <v>102</v>
      </c>
      <c r="B81" s="213">
        <v>10600501</v>
      </c>
      <c r="C81" s="212" t="s">
        <v>12614</v>
      </c>
      <c r="D81" s="214">
        <v>43466</v>
      </c>
      <c r="E81" s="160" t="s">
        <v>373</v>
      </c>
      <c r="F81" s="160">
        <v>101105889</v>
      </c>
      <c r="G81" s="215">
        <v>4776.8100000000004</v>
      </c>
      <c r="H81" s="214">
        <v>43474</v>
      </c>
      <c r="I81" s="160" t="s">
        <v>394</v>
      </c>
      <c r="J81" s="160" t="s">
        <v>9054</v>
      </c>
      <c r="K81" s="160">
        <f t="shared" si="1"/>
        <v>1</v>
      </c>
      <c r="L81" s="160" t="s">
        <v>101</v>
      </c>
      <c r="M81" s="211">
        <f>VLOOKUP(J81,'Depr Rates'!A:G,7,FALSE)</f>
        <v>3.1399999999999997E-2</v>
      </c>
    </row>
    <row r="82" spans="1:13" x14ac:dyDescent="0.3">
      <c r="A82" s="212" t="s">
        <v>102</v>
      </c>
      <c r="B82" s="213">
        <v>10600501</v>
      </c>
      <c r="C82" s="212" t="s">
        <v>12614</v>
      </c>
      <c r="D82" s="214">
        <v>43466</v>
      </c>
      <c r="E82" s="160" t="s">
        <v>373</v>
      </c>
      <c r="F82" s="160">
        <v>101105889</v>
      </c>
      <c r="G82" s="215">
        <v>6415.16</v>
      </c>
      <c r="H82" s="214">
        <v>43474</v>
      </c>
      <c r="I82" s="160" t="s">
        <v>394</v>
      </c>
      <c r="J82" s="160" t="s">
        <v>9132</v>
      </c>
      <c r="K82" s="160">
        <f t="shared" si="1"/>
        <v>1</v>
      </c>
      <c r="L82" s="160" t="s">
        <v>101</v>
      </c>
      <c r="M82" s="211">
        <f>VLOOKUP(J82,'Depr Rates'!A:G,7,FALSE)</f>
        <v>3.7400000000000003E-2</v>
      </c>
    </row>
    <row r="83" spans="1:13" x14ac:dyDescent="0.3">
      <c r="A83" s="212" t="s">
        <v>102</v>
      </c>
      <c r="B83" s="213">
        <v>10600501</v>
      </c>
      <c r="C83" s="212" t="s">
        <v>12614</v>
      </c>
      <c r="D83" s="214">
        <v>43466</v>
      </c>
      <c r="E83" s="160" t="s">
        <v>373</v>
      </c>
      <c r="F83" s="160">
        <v>101105889</v>
      </c>
      <c r="G83" s="160">
        <v>169.15</v>
      </c>
      <c r="H83" s="214">
        <v>43474</v>
      </c>
      <c r="I83" s="160" t="s">
        <v>394</v>
      </c>
      <c r="J83" s="160" t="s">
        <v>377</v>
      </c>
      <c r="K83" s="160">
        <f t="shared" si="1"/>
        <v>1</v>
      </c>
      <c r="L83" s="160" t="s">
        <v>101</v>
      </c>
      <c r="M83" s="211">
        <f>VLOOKUP(J83,'Depr Rates'!A:G,7,FALSE)</f>
        <v>1.77E-2</v>
      </c>
    </row>
    <row r="84" spans="1:13" x14ac:dyDescent="0.3">
      <c r="A84" s="212" t="s">
        <v>102</v>
      </c>
      <c r="B84" s="213">
        <v>10600501</v>
      </c>
      <c r="C84" s="212" t="s">
        <v>12614</v>
      </c>
      <c r="D84" s="214">
        <v>43466</v>
      </c>
      <c r="E84" s="160" t="s">
        <v>373</v>
      </c>
      <c r="F84" s="160">
        <v>101105889</v>
      </c>
      <c r="G84" s="215">
        <v>1895.54</v>
      </c>
      <c r="H84" s="214">
        <v>43474</v>
      </c>
      <c r="I84" s="160" t="s">
        <v>394</v>
      </c>
      <c r="J84" s="160" t="s">
        <v>376</v>
      </c>
      <c r="K84" s="160">
        <f t="shared" si="1"/>
        <v>1</v>
      </c>
      <c r="L84" s="160" t="s">
        <v>101</v>
      </c>
      <c r="M84" s="211">
        <f>VLOOKUP(J84,'Depr Rates'!A:G,7,FALSE)</f>
        <v>3.9300000000000002E-2</v>
      </c>
    </row>
    <row r="85" spans="1:13" x14ac:dyDescent="0.3">
      <c r="A85" s="212" t="s">
        <v>102</v>
      </c>
      <c r="B85" s="213">
        <v>10600501</v>
      </c>
      <c r="C85" s="212" t="s">
        <v>12614</v>
      </c>
      <c r="D85" s="214">
        <v>43466</v>
      </c>
      <c r="E85" s="160" t="s">
        <v>373</v>
      </c>
      <c r="F85" s="160">
        <v>101105889</v>
      </c>
      <c r="G85" s="215">
        <v>28680.87</v>
      </c>
      <c r="H85" s="214">
        <v>43474</v>
      </c>
      <c r="I85" s="160" t="s">
        <v>394</v>
      </c>
      <c r="J85" s="160" t="s">
        <v>9054</v>
      </c>
      <c r="K85" s="160">
        <f t="shared" si="1"/>
        <v>1</v>
      </c>
      <c r="L85" s="160" t="s">
        <v>101</v>
      </c>
      <c r="M85" s="211">
        <f>VLOOKUP(J85,'Depr Rates'!A:G,7,FALSE)</f>
        <v>3.1399999999999997E-2</v>
      </c>
    </row>
    <row r="86" spans="1:13" x14ac:dyDescent="0.3">
      <c r="A86" s="212" t="s">
        <v>102</v>
      </c>
      <c r="B86" s="213">
        <v>10600501</v>
      </c>
      <c r="C86" s="212" t="s">
        <v>12614</v>
      </c>
      <c r="D86" s="214">
        <v>43466</v>
      </c>
      <c r="E86" s="160" t="s">
        <v>373</v>
      </c>
      <c r="F86" s="160">
        <v>101105889</v>
      </c>
      <c r="G86" s="215">
        <v>38517.86</v>
      </c>
      <c r="H86" s="214">
        <v>43474</v>
      </c>
      <c r="I86" s="160" t="s">
        <v>394</v>
      </c>
      <c r="J86" s="160" t="s">
        <v>9132</v>
      </c>
      <c r="K86" s="160">
        <f t="shared" si="1"/>
        <v>1</v>
      </c>
      <c r="L86" s="160" t="s">
        <v>101</v>
      </c>
      <c r="M86" s="211">
        <f>VLOOKUP(J86,'Depr Rates'!A:G,7,FALSE)</f>
        <v>3.7400000000000003E-2</v>
      </c>
    </row>
    <row r="87" spans="1:13" x14ac:dyDescent="0.3">
      <c r="A87" s="212" t="s">
        <v>102</v>
      </c>
      <c r="B87" s="213">
        <v>10600501</v>
      </c>
      <c r="C87" s="212" t="s">
        <v>12614</v>
      </c>
      <c r="D87" s="214">
        <v>43497</v>
      </c>
      <c r="E87" s="160" t="s">
        <v>373</v>
      </c>
      <c r="F87" s="160">
        <v>101105889</v>
      </c>
      <c r="G87" s="215">
        <v>-1814.79</v>
      </c>
      <c r="H87" s="214">
        <v>43474</v>
      </c>
      <c r="I87" s="160" t="s">
        <v>394</v>
      </c>
      <c r="J87" s="160" t="s">
        <v>376</v>
      </c>
      <c r="K87" s="160">
        <f t="shared" si="1"/>
        <v>1</v>
      </c>
      <c r="L87" s="160" t="s">
        <v>101</v>
      </c>
      <c r="M87" s="211">
        <f>VLOOKUP(J87,'Depr Rates'!A:G,7,FALSE)</f>
        <v>3.9300000000000002E-2</v>
      </c>
    </row>
    <row r="88" spans="1:13" x14ac:dyDescent="0.3">
      <c r="A88" s="212" t="s">
        <v>102</v>
      </c>
      <c r="B88" s="213">
        <v>10600501</v>
      </c>
      <c r="C88" s="212" t="s">
        <v>12614</v>
      </c>
      <c r="D88" s="214">
        <v>43497</v>
      </c>
      <c r="E88" s="160" t="s">
        <v>373</v>
      </c>
      <c r="F88" s="160">
        <v>101105889</v>
      </c>
      <c r="G88" s="160">
        <v>-161.94999999999999</v>
      </c>
      <c r="H88" s="214">
        <v>43474</v>
      </c>
      <c r="I88" s="160" t="s">
        <v>394</v>
      </c>
      <c r="J88" s="160" t="s">
        <v>377</v>
      </c>
      <c r="K88" s="160">
        <f t="shared" si="1"/>
        <v>1</v>
      </c>
      <c r="L88" s="160" t="s">
        <v>101</v>
      </c>
      <c r="M88" s="211">
        <f>VLOOKUP(J88,'Depr Rates'!A:G,7,FALSE)</f>
        <v>1.77E-2</v>
      </c>
    </row>
    <row r="89" spans="1:13" x14ac:dyDescent="0.3">
      <c r="A89" s="212" t="s">
        <v>102</v>
      </c>
      <c r="B89" s="213">
        <v>10600501</v>
      </c>
      <c r="C89" s="212" t="s">
        <v>12614</v>
      </c>
      <c r="D89" s="214">
        <v>43497</v>
      </c>
      <c r="E89" s="160" t="s">
        <v>373</v>
      </c>
      <c r="F89" s="160">
        <v>101105889</v>
      </c>
      <c r="G89" s="215">
        <v>-36877.120000000003</v>
      </c>
      <c r="H89" s="214">
        <v>43474</v>
      </c>
      <c r="I89" s="160" t="s">
        <v>394</v>
      </c>
      <c r="J89" s="160" t="s">
        <v>9132</v>
      </c>
      <c r="K89" s="160">
        <f t="shared" si="1"/>
        <v>1</v>
      </c>
      <c r="L89" s="160" t="s">
        <v>101</v>
      </c>
      <c r="M89" s="211">
        <f>VLOOKUP(J89,'Depr Rates'!A:G,7,FALSE)</f>
        <v>3.7400000000000003E-2</v>
      </c>
    </row>
    <row r="90" spans="1:13" x14ac:dyDescent="0.3">
      <c r="A90" s="212" t="s">
        <v>102</v>
      </c>
      <c r="B90" s="213">
        <v>10600501</v>
      </c>
      <c r="C90" s="212" t="s">
        <v>12614</v>
      </c>
      <c r="D90" s="214">
        <v>43497</v>
      </c>
      <c r="E90" s="160" t="s">
        <v>373</v>
      </c>
      <c r="F90" s="160">
        <v>101105889</v>
      </c>
      <c r="G90" s="215">
        <v>-27459.17</v>
      </c>
      <c r="H90" s="214">
        <v>43474</v>
      </c>
      <c r="I90" s="160" t="s">
        <v>394</v>
      </c>
      <c r="J90" s="160" t="s">
        <v>9054</v>
      </c>
      <c r="K90" s="160">
        <f t="shared" si="1"/>
        <v>1</v>
      </c>
      <c r="L90" s="160" t="s">
        <v>101</v>
      </c>
      <c r="M90" s="211">
        <f>VLOOKUP(J90,'Depr Rates'!A:G,7,FALSE)</f>
        <v>3.1399999999999997E-2</v>
      </c>
    </row>
    <row r="91" spans="1:13" x14ac:dyDescent="0.3">
      <c r="A91" s="212" t="s">
        <v>102</v>
      </c>
      <c r="B91" s="213">
        <v>10600501</v>
      </c>
      <c r="C91" s="212" t="s">
        <v>12614</v>
      </c>
      <c r="D91" s="214">
        <v>43497</v>
      </c>
      <c r="E91" s="160" t="s">
        <v>373</v>
      </c>
      <c r="F91" s="160">
        <v>101105889</v>
      </c>
      <c r="G91" s="215">
        <v>1815.66</v>
      </c>
      <c r="H91" s="214">
        <v>43474</v>
      </c>
      <c r="I91" s="160" t="s">
        <v>394</v>
      </c>
      <c r="J91" s="160" t="s">
        <v>376</v>
      </c>
      <c r="K91" s="160">
        <f t="shared" si="1"/>
        <v>1</v>
      </c>
      <c r="L91" s="160" t="s">
        <v>101</v>
      </c>
      <c r="M91" s="211">
        <f>VLOOKUP(J91,'Depr Rates'!A:G,7,FALSE)</f>
        <v>3.9300000000000002E-2</v>
      </c>
    </row>
    <row r="92" spans="1:13" x14ac:dyDescent="0.3">
      <c r="A92" s="212" t="s">
        <v>102</v>
      </c>
      <c r="B92" s="213">
        <v>10600501</v>
      </c>
      <c r="C92" s="212" t="s">
        <v>12614</v>
      </c>
      <c r="D92" s="214">
        <v>43497</v>
      </c>
      <c r="E92" s="160" t="s">
        <v>373</v>
      </c>
      <c r="F92" s="160">
        <v>101105889</v>
      </c>
      <c r="G92" s="160">
        <v>162.03</v>
      </c>
      <c r="H92" s="214">
        <v>43474</v>
      </c>
      <c r="I92" s="160" t="s">
        <v>394</v>
      </c>
      <c r="J92" s="160" t="s">
        <v>377</v>
      </c>
      <c r="K92" s="160">
        <f t="shared" si="1"/>
        <v>1</v>
      </c>
      <c r="L92" s="160" t="s">
        <v>101</v>
      </c>
      <c r="M92" s="211">
        <f>VLOOKUP(J92,'Depr Rates'!A:G,7,FALSE)</f>
        <v>1.77E-2</v>
      </c>
    </row>
    <row r="93" spans="1:13" x14ac:dyDescent="0.3">
      <c r="A93" s="212" t="s">
        <v>102</v>
      </c>
      <c r="B93" s="213">
        <v>10600501</v>
      </c>
      <c r="C93" s="212" t="s">
        <v>12614</v>
      </c>
      <c r="D93" s="214">
        <v>43497</v>
      </c>
      <c r="E93" s="160" t="s">
        <v>373</v>
      </c>
      <c r="F93" s="160">
        <v>101105889</v>
      </c>
      <c r="G93" s="215">
        <v>36894.800000000003</v>
      </c>
      <c r="H93" s="214">
        <v>43474</v>
      </c>
      <c r="I93" s="160" t="s">
        <v>394</v>
      </c>
      <c r="J93" s="160" t="s">
        <v>9132</v>
      </c>
      <c r="K93" s="160">
        <f t="shared" si="1"/>
        <v>1</v>
      </c>
      <c r="L93" s="160" t="s">
        <v>101</v>
      </c>
      <c r="M93" s="211">
        <f>VLOOKUP(J93,'Depr Rates'!A:G,7,FALSE)</f>
        <v>3.7400000000000003E-2</v>
      </c>
    </row>
    <row r="94" spans="1:13" x14ac:dyDescent="0.3">
      <c r="A94" s="212" t="s">
        <v>102</v>
      </c>
      <c r="B94" s="213">
        <v>10600501</v>
      </c>
      <c r="C94" s="212" t="s">
        <v>12614</v>
      </c>
      <c r="D94" s="214">
        <v>43497</v>
      </c>
      <c r="E94" s="160" t="s">
        <v>373</v>
      </c>
      <c r="F94" s="160">
        <v>101105889</v>
      </c>
      <c r="G94" s="215">
        <v>27472.32</v>
      </c>
      <c r="H94" s="214">
        <v>43474</v>
      </c>
      <c r="I94" s="160" t="s">
        <v>394</v>
      </c>
      <c r="J94" s="160" t="s">
        <v>9054</v>
      </c>
      <c r="K94" s="160">
        <f t="shared" si="1"/>
        <v>1</v>
      </c>
      <c r="L94" s="160" t="s">
        <v>101</v>
      </c>
      <c r="M94" s="211">
        <f>VLOOKUP(J94,'Depr Rates'!A:G,7,FALSE)</f>
        <v>3.1399999999999997E-2</v>
      </c>
    </row>
    <row r="95" spans="1:13" x14ac:dyDescent="0.3">
      <c r="A95" s="212" t="s">
        <v>102</v>
      </c>
      <c r="B95" s="213">
        <v>10600501</v>
      </c>
      <c r="C95" s="212" t="s">
        <v>12614</v>
      </c>
      <c r="D95" s="214">
        <v>43525</v>
      </c>
      <c r="E95" s="160" t="s">
        <v>373</v>
      </c>
      <c r="F95" s="160">
        <v>101105889</v>
      </c>
      <c r="G95" s="215">
        <v>-27114.62</v>
      </c>
      <c r="H95" s="214">
        <v>43474</v>
      </c>
      <c r="I95" s="160" t="s">
        <v>394</v>
      </c>
      <c r="J95" s="160" t="s">
        <v>9054</v>
      </c>
      <c r="K95" s="160">
        <f t="shared" si="1"/>
        <v>1</v>
      </c>
      <c r="L95" s="160" t="s">
        <v>101</v>
      </c>
      <c r="M95" s="211">
        <f>VLOOKUP(J95,'Depr Rates'!A:G,7,FALSE)</f>
        <v>3.1399999999999997E-2</v>
      </c>
    </row>
    <row r="96" spans="1:13" x14ac:dyDescent="0.3">
      <c r="A96" s="212" t="s">
        <v>102</v>
      </c>
      <c r="B96" s="213">
        <v>10600501</v>
      </c>
      <c r="C96" s="212" t="s">
        <v>12614</v>
      </c>
      <c r="D96" s="214">
        <v>43525</v>
      </c>
      <c r="E96" s="160" t="s">
        <v>373</v>
      </c>
      <c r="F96" s="160">
        <v>101105889</v>
      </c>
      <c r="G96" s="160">
        <v>-159.91999999999999</v>
      </c>
      <c r="H96" s="214">
        <v>43474</v>
      </c>
      <c r="I96" s="160" t="s">
        <v>394</v>
      </c>
      <c r="J96" s="160" t="s">
        <v>377</v>
      </c>
      <c r="K96" s="160">
        <f t="shared" si="1"/>
        <v>1</v>
      </c>
      <c r="L96" s="160" t="s">
        <v>101</v>
      </c>
      <c r="M96" s="211">
        <f>VLOOKUP(J96,'Depr Rates'!A:G,7,FALSE)</f>
        <v>1.77E-2</v>
      </c>
    </row>
    <row r="97" spans="1:13" x14ac:dyDescent="0.3">
      <c r="A97" s="212" t="s">
        <v>102</v>
      </c>
      <c r="B97" s="213">
        <v>10600501</v>
      </c>
      <c r="C97" s="212" t="s">
        <v>12614</v>
      </c>
      <c r="D97" s="214">
        <v>43525</v>
      </c>
      <c r="E97" s="160" t="s">
        <v>373</v>
      </c>
      <c r="F97" s="160">
        <v>101105889</v>
      </c>
      <c r="G97" s="215">
        <v>-1792.02</v>
      </c>
      <c r="H97" s="214">
        <v>43474</v>
      </c>
      <c r="I97" s="160" t="s">
        <v>394</v>
      </c>
      <c r="J97" s="160" t="s">
        <v>376</v>
      </c>
      <c r="K97" s="160">
        <f t="shared" si="1"/>
        <v>1</v>
      </c>
      <c r="L97" s="160" t="s">
        <v>101</v>
      </c>
      <c r="M97" s="211">
        <f>VLOOKUP(J97,'Depr Rates'!A:G,7,FALSE)</f>
        <v>3.9300000000000002E-2</v>
      </c>
    </row>
    <row r="98" spans="1:13" x14ac:dyDescent="0.3">
      <c r="A98" s="212" t="s">
        <v>102</v>
      </c>
      <c r="B98" s="213">
        <v>10600501</v>
      </c>
      <c r="C98" s="212" t="s">
        <v>12614</v>
      </c>
      <c r="D98" s="214">
        <v>43525</v>
      </c>
      <c r="E98" s="160" t="s">
        <v>373</v>
      </c>
      <c r="F98" s="160">
        <v>101105889</v>
      </c>
      <c r="G98" s="215">
        <v>-36414.410000000003</v>
      </c>
      <c r="H98" s="214">
        <v>43474</v>
      </c>
      <c r="I98" s="160" t="s">
        <v>394</v>
      </c>
      <c r="J98" s="160" t="s">
        <v>9132</v>
      </c>
      <c r="K98" s="160">
        <f t="shared" si="1"/>
        <v>1</v>
      </c>
      <c r="L98" s="160" t="s">
        <v>101</v>
      </c>
      <c r="M98" s="211">
        <f>VLOOKUP(J98,'Depr Rates'!A:G,7,FALSE)</f>
        <v>3.7400000000000003E-2</v>
      </c>
    </row>
    <row r="99" spans="1:13" x14ac:dyDescent="0.3">
      <c r="A99" s="212" t="s">
        <v>102</v>
      </c>
      <c r="B99" s="213">
        <v>10600501</v>
      </c>
      <c r="C99" s="212" t="s">
        <v>12614</v>
      </c>
      <c r="D99" s="214">
        <v>43525</v>
      </c>
      <c r="E99" s="160" t="s">
        <v>373</v>
      </c>
      <c r="F99" s="160">
        <v>101105889</v>
      </c>
      <c r="G99" s="215">
        <v>38041.89</v>
      </c>
      <c r="H99" s="214">
        <v>43474</v>
      </c>
      <c r="I99" s="160" t="s">
        <v>394</v>
      </c>
      <c r="J99" s="160" t="s">
        <v>9054</v>
      </c>
      <c r="K99" s="160">
        <f t="shared" si="1"/>
        <v>1</v>
      </c>
      <c r="L99" s="160" t="s">
        <v>101</v>
      </c>
      <c r="M99" s="211">
        <f>VLOOKUP(J99,'Depr Rates'!A:G,7,FALSE)</f>
        <v>3.1399999999999997E-2</v>
      </c>
    </row>
    <row r="100" spans="1:13" x14ac:dyDescent="0.3">
      <c r="A100" s="212" t="s">
        <v>102</v>
      </c>
      <c r="B100" s="213">
        <v>10600501</v>
      </c>
      <c r="C100" s="212" t="s">
        <v>12614</v>
      </c>
      <c r="D100" s="214">
        <v>43525</v>
      </c>
      <c r="E100" s="160" t="s">
        <v>373</v>
      </c>
      <c r="F100" s="160">
        <v>101105889</v>
      </c>
      <c r="G100" s="160">
        <v>224.36</v>
      </c>
      <c r="H100" s="214">
        <v>43474</v>
      </c>
      <c r="I100" s="160" t="s">
        <v>394</v>
      </c>
      <c r="J100" s="160" t="s">
        <v>377</v>
      </c>
      <c r="K100" s="160">
        <f t="shared" si="1"/>
        <v>1</v>
      </c>
      <c r="L100" s="160" t="s">
        <v>101</v>
      </c>
      <c r="M100" s="211">
        <f>VLOOKUP(J100,'Depr Rates'!A:G,7,FALSE)</f>
        <v>1.77E-2</v>
      </c>
    </row>
    <row r="101" spans="1:13" x14ac:dyDescent="0.3">
      <c r="A101" s="212" t="s">
        <v>102</v>
      </c>
      <c r="B101" s="213">
        <v>10600501</v>
      </c>
      <c r="C101" s="212" t="s">
        <v>12614</v>
      </c>
      <c r="D101" s="214">
        <v>43525</v>
      </c>
      <c r="E101" s="160" t="s">
        <v>373</v>
      </c>
      <c r="F101" s="160">
        <v>101105889</v>
      </c>
      <c r="G101" s="215">
        <v>2514.2199999999998</v>
      </c>
      <c r="H101" s="214">
        <v>43474</v>
      </c>
      <c r="I101" s="160" t="s">
        <v>394</v>
      </c>
      <c r="J101" s="160" t="s">
        <v>376</v>
      </c>
      <c r="K101" s="160">
        <f t="shared" si="1"/>
        <v>1</v>
      </c>
      <c r="L101" s="160" t="s">
        <v>101</v>
      </c>
      <c r="M101" s="211">
        <f>VLOOKUP(J101,'Depr Rates'!A:G,7,FALSE)</f>
        <v>3.9300000000000002E-2</v>
      </c>
    </row>
    <row r="102" spans="1:13" x14ac:dyDescent="0.3">
      <c r="A102" s="212" t="s">
        <v>102</v>
      </c>
      <c r="B102" s="213">
        <v>10600501</v>
      </c>
      <c r="C102" s="212" t="s">
        <v>12614</v>
      </c>
      <c r="D102" s="214">
        <v>43525</v>
      </c>
      <c r="E102" s="160" t="s">
        <v>373</v>
      </c>
      <c r="F102" s="160">
        <v>101105889</v>
      </c>
      <c r="G102" s="215">
        <v>51089.46</v>
      </c>
      <c r="H102" s="214">
        <v>43474</v>
      </c>
      <c r="I102" s="160" t="s">
        <v>394</v>
      </c>
      <c r="J102" s="160" t="s">
        <v>9132</v>
      </c>
      <c r="K102" s="160">
        <f t="shared" si="1"/>
        <v>1</v>
      </c>
      <c r="L102" s="160" t="s">
        <v>101</v>
      </c>
      <c r="M102" s="211">
        <f>VLOOKUP(J102,'Depr Rates'!A:G,7,FALSE)</f>
        <v>3.7400000000000003E-2</v>
      </c>
    </row>
    <row r="103" spans="1:13" x14ac:dyDescent="0.3">
      <c r="A103" s="212" t="s">
        <v>102</v>
      </c>
      <c r="B103" s="213">
        <v>10600501</v>
      </c>
      <c r="C103" s="212" t="s">
        <v>12614</v>
      </c>
      <c r="D103" s="214">
        <v>43466</v>
      </c>
      <c r="E103" s="160" t="s">
        <v>373</v>
      </c>
      <c r="F103" s="160">
        <v>101106747</v>
      </c>
      <c r="G103" s="215">
        <v>-6050.13</v>
      </c>
      <c r="H103" s="214">
        <v>43493</v>
      </c>
      <c r="I103" s="160" t="s">
        <v>465</v>
      </c>
      <c r="J103" s="160" t="s">
        <v>9054</v>
      </c>
      <c r="K103" s="160">
        <f t="shared" si="1"/>
        <v>1</v>
      </c>
      <c r="L103" s="160" t="s">
        <v>101</v>
      </c>
      <c r="M103" s="211">
        <f>VLOOKUP(J103,'Depr Rates'!A:G,7,FALSE)</f>
        <v>3.1399999999999997E-2</v>
      </c>
    </row>
    <row r="104" spans="1:13" x14ac:dyDescent="0.3">
      <c r="A104" s="212" t="s">
        <v>102</v>
      </c>
      <c r="B104" s="213">
        <v>10600501</v>
      </c>
      <c r="C104" s="212" t="s">
        <v>12614</v>
      </c>
      <c r="D104" s="214">
        <v>43466</v>
      </c>
      <c r="E104" s="160" t="s">
        <v>373</v>
      </c>
      <c r="F104" s="160">
        <v>101106747</v>
      </c>
      <c r="G104" s="215">
        <v>-3338.01</v>
      </c>
      <c r="H104" s="214">
        <v>43493</v>
      </c>
      <c r="I104" s="160" t="s">
        <v>465</v>
      </c>
      <c r="J104" s="160" t="s">
        <v>376</v>
      </c>
      <c r="K104" s="160">
        <f t="shared" si="1"/>
        <v>1</v>
      </c>
      <c r="L104" s="160" t="s">
        <v>101</v>
      </c>
      <c r="M104" s="211">
        <f>VLOOKUP(J104,'Depr Rates'!A:G,7,FALSE)</f>
        <v>3.9300000000000002E-2</v>
      </c>
    </row>
    <row r="105" spans="1:13" x14ac:dyDescent="0.3">
      <c r="A105" s="212" t="s">
        <v>102</v>
      </c>
      <c r="B105" s="213">
        <v>10600501</v>
      </c>
      <c r="C105" s="212" t="s">
        <v>12614</v>
      </c>
      <c r="D105" s="214">
        <v>43466</v>
      </c>
      <c r="E105" s="160" t="s">
        <v>373</v>
      </c>
      <c r="F105" s="160">
        <v>101106747</v>
      </c>
      <c r="G105" s="160">
        <v>-673.67</v>
      </c>
      <c r="H105" s="214">
        <v>43493</v>
      </c>
      <c r="I105" s="160" t="s">
        <v>465</v>
      </c>
      <c r="J105" s="160" t="s">
        <v>377</v>
      </c>
      <c r="K105" s="160">
        <f t="shared" si="1"/>
        <v>1</v>
      </c>
      <c r="L105" s="160" t="s">
        <v>101</v>
      </c>
      <c r="M105" s="211">
        <f>VLOOKUP(J105,'Depr Rates'!A:G,7,FALSE)</f>
        <v>1.77E-2</v>
      </c>
    </row>
    <row r="106" spans="1:13" x14ac:dyDescent="0.3">
      <c r="A106" s="212" t="s">
        <v>102</v>
      </c>
      <c r="B106" s="213">
        <v>10600501</v>
      </c>
      <c r="C106" s="212" t="s">
        <v>12614</v>
      </c>
      <c r="D106" s="214">
        <v>43466</v>
      </c>
      <c r="E106" s="160" t="s">
        <v>373</v>
      </c>
      <c r="F106" s="160">
        <v>101106747</v>
      </c>
      <c r="G106" s="160">
        <v>-112.03</v>
      </c>
      <c r="H106" s="214">
        <v>43493</v>
      </c>
      <c r="I106" s="160" t="s">
        <v>465</v>
      </c>
      <c r="J106" s="160" t="s">
        <v>9132</v>
      </c>
      <c r="K106" s="160">
        <f t="shared" si="1"/>
        <v>1</v>
      </c>
      <c r="L106" s="160" t="s">
        <v>101</v>
      </c>
      <c r="M106" s="211">
        <f>VLOOKUP(J106,'Depr Rates'!A:G,7,FALSE)</f>
        <v>3.7400000000000003E-2</v>
      </c>
    </row>
    <row r="107" spans="1:13" x14ac:dyDescent="0.3">
      <c r="A107" s="212" t="s">
        <v>102</v>
      </c>
      <c r="B107" s="213">
        <v>10600501</v>
      </c>
      <c r="C107" s="212" t="s">
        <v>12614</v>
      </c>
      <c r="D107" s="214">
        <v>43466</v>
      </c>
      <c r="E107" s="160" t="s">
        <v>373</v>
      </c>
      <c r="F107" s="160">
        <v>101106747</v>
      </c>
      <c r="G107" s="215">
        <v>1130.29</v>
      </c>
      <c r="H107" s="214">
        <v>43493</v>
      </c>
      <c r="I107" s="160" t="s">
        <v>465</v>
      </c>
      <c r="J107" s="160" t="s">
        <v>377</v>
      </c>
      <c r="K107" s="160">
        <f t="shared" si="1"/>
        <v>1</v>
      </c>
      <c r="L107" s="160" t="s">
        <v>101</v>
      </c>
      <c r="M107" s="211">
        <f>VLOOKUP(J107,'Depr Rates'!A:G,7,FALSE)</f>
        <v>1.77E-2</v>
      </c>
    </row>
    <row r="108" spans="1:13" x14ac:dyDescent="0.3">
      <c r="A108" s="212" t="s">
        <v>102</v>
      </c>
      <c r="B108" s="213">
        <v>10600501</v>
      </c>
      <c r="C108" s="212" t="s">
        <v>12614</v>
      </c>
      <c r="D108" s="214">
        <v>43466</v>
      </c>
      <c r="E108" s="160" t="s">
        <v>373</v>
      </c>
      <c r="F108" s="160">
        <v>101106747</v>
      </c>
      <c r="G108" s="215">
        <v>10150.93</v>
      </c>
      <c r="H108" s="214">
        <v>43493</v>
      </c>
      <c r="I108" s="160" t="s">
        <v>465</v>
      </c>
      <c r="J108" s="160" t="s">
        <v>9054</v>
      </c>
      <c r="K108" s="160">
        <f t="shared" si="1"/>
        <v>1</v>
      </c>
      <c r="L108" s="160" t="s">
        <v>101</v>
      </c>
      <c r="M108" s="211">
        <f>VLOOKUP(J108,'Depr Rates'!A:G,7,FALSE)</f>
        <v>3.1399999999999997E-2</v>
      </c>
    </row>
    <row r="109" spans="1:13" x14ac:dyDescent="0.3">
      <c r="A109" s="212" t="s">
        <v>102</v>
      </c>
      <c r="B109" s="213">
        <v>10600501</v>
      </c>
      <c r="C109" s="212" t="s">
        <v>12614</v>
      </c>
      <c r="D109" s="214">
        <v>43466</v>
      </c>
      <c r="E109" s="160" t="s">
        <v>373</v>
      </c>
      <c r="F109" s="160">
        <v>101106747</v>
      </c>
      <c r="G109" s="215">
        <v>5600.54</v>
      </c>
      <c r="H109" s="214">
        <v>43493</v>
      </c>
      <c r="I109" s="160" t="s">
        <v>465</v>
      </c>
      <c r="J109" s="160" t="s">
        <v>376</v>
      </c>
      <c r="K109" s="160">
        <f t="shared" si="1"/>
        <v>1</v>
      </c>
      <c r="L109" s="160" t="s">
        <v>101</v>
      </c>
      <c r="M109" s="211">
        <f>VLOOKUP(J109,'Depr Rates'!A:G,7,FALSE)</f>
        <v>3.9300000000000002E-2</v>
      </c>
    </row>
    <row r="110" spans="1:13" x14ac:dyDescent="0.3">
      <c r="A110" s="212" t="s">
        <v>102</v>
      </c>
      <c r="B110" s="213">
        <v>10600501</v>
      </c>
      <c r="C110" s="212" t="s">
        <v>12614</v>
      </c>
      <c r="D110" s="214">
        <v>43466</v>
      </c>
      <c r="E110" s="160" t="s">
        <v>373</v>
      </c>
      <c r="F110" s="160">
        <v>101106747</v>
      </c>
      <c r="G110" s="160">
        <v>187.97</v>
      </c>
      <c r="H110" s="214">
        <v>43493</v>
      </c>
      <c r="I110" s="160" t="s">
        <v>465</v>
      </c>
      <c r="J110" s="160" t="s">
        <v>9132</v>
      </c>
      <c r="K110" s="160">
        <f t="shared" si="1"/>
        <v>1</v>
      </c>
      <c r="L110" s="160" t="s">
        <v>101</v>
      </c>
      <c r="M110" s="211">
        <f>VLOOKUP(J110,'Depr Rates'!A:G,7,FALSE)</f>
        <v>3.7400000000000003E-2</v>
      </c>
    </row>
    <row r="111" spans="1:13" x14ac:dyDescent="0.3">
      <c r="A111" s="212" t="s">
        <v>102</v>
      </c>
      <c r="B111" s="213">
        <v>10600501</v>
      </c>
      <c r="C111" s="212" t="s">
        <v>12614</v>
      </c>
      <c r="D111" s="214">
        <v>43497</v>
      </c>
      <c r="E111" s="160" t="s">
        <v>373</v>
      </c>
      <c r="F111" s="160">
        <v>101106747</v>
      </c>
      <c r="G111" s="215">
        <v>-6021.94</v>
      </c>
      <c r="H111" s="214">
        <v>43493</v>
      </c>
      <c r="I111" s="160" t="s">
        <v>465</v>
      </c>
      <c r="J111" s="160" t="s">
        <v>376</v>
      </c>
      <c r="K111" s="160">
        <f t="shared" si="1"/>
        <v>1</v>
      </c>
      <c r="L111" s="160" t="s">
        <v>101</v>
      </c>
      <c r="M111" s="211">
        <f>VLOOKUP(J111,'Depr Rates'!A:G,7,FALSE)</f>
        <v>3.9300000000000002E-2</v>
      </c>
    </row>
    <row r="112" spans="1:13" x14ac:dyDescent="0.3">
      <c r="A112" s="212" t="s">
        <v>102</v>
      </c>
      <c r="B112" s="213">
        <v>10600501</v>
      </c>
      <c r="C112" s="212" t="s">
        <v>12614</v>
      </c>
      <c r="D112" s="214">
        <v>43497</v>
      </c>
      <c r="E112" s="160" t="s">
        <v>373</v>
      </c>
      <c r="F112" s="160">
        <v>101106747</v>
      </c>
      <c r="G112" s="215">
        <v>-10914.67</v>
      </c>
      <c r="H112" s="214">
        <v>43493</v>
      </c>
      <c r="I112" s="160" t="s">
        <v>465</v>
      </c>
      <c r="J112" s="160" t="s">
        <v>9054</v>
      </c>
      <c r="K112" s="160">
        <f t="shared" si="1"/>
        <v>1</v>
      </c>
      <c r="L112" s="160" t="s">
        <v>101</v>
      </c>
      <c r="M112" s="211">
        <f>VLOOKUP(J112,'Depr Rates'!A:G,7,FALSE)</f>
        <v>3.1399999999999997E-2</v>
      </c>
    </row>
    <row r="113" spans="1:13" x14ac:dyDescent="0.3">
      <c r="A113" s="212" t="s">
        <v>102</v>
      </c>
      <c r="B113" s="213">
        <v>10600501</v>
      </c>
      <c r="C113" s="212" t="s">
        <v>12614</v>
      </c>
      <c r="D113" s="214">
        <v>43497</v>
      </c>
      <c r="E113" s="160" t="s">
        <v>373</v>
      </c>
      <c r="F113" s="160">
        <v>101106747</v>
      </c>
      <c r="G113" s="160">
        <v>-202.12</v>
      </c>
      <c r="H113" s="214">
        <v>43493</v>
      </c>
      <c r="I113" s="160" t="s">
        <v>465</v>
      </c>
      <c r="J113" s="160" t="s">
        <v>9132</v>
      </c>
      <c r="K113" s="160">
        <f t="shared" si="1"/>
        <v>1</v>
      </c>
      <c r="L113" s="160" t="s">
        <v>101</v>
      </c>
      <c r="M113" s="211">
        <f>VLOOKUP(J113,'Depr Rates'!A:G,7,FALSE)</f>
        <v>3.7400000000000003E-2</v>
      </c>
    </row>
    <row r="114" spans="1:13" x14ac:dyDescent="0.3">
      <c r="A114" s="212" t="s">
        <v>102</v>
      </c>
      <c r="B114" s="213">
        <v>10600501</v>
      </c>
      <c r="C114" s="212" t="s">
        <v>12614</v>
      </c>
      <c r="D114" s="214">
        <v>43497</v>
      </c>
      <c r="E114" s="160" t="s">
        <v>373</v>
      </c>
      <c r="F114" s="160">
        <v>101106747</v>
      </c>
      <c r="G114" s="215">
        <v>-1215.3399999999999</v>
      </c>
      <c r="H114" s="214">
        <v>43493</v>
      </c>
      <c r="I114" s="160" t="s">
        <v>465</v>
      </c>
      <c r="J114" s="160" t="s">
        <v>377</v>
      </c>
      <c r="K114" s="160">
        <f t="shared" si="1"/>
        <v>1</v>
      </c>
      <c r="L114" s="160" t="s">
        <v>101</v>
      </c>
      <c r="M114" s="211">
        <f>VLOOKUP(J114,'Depr Rates'!A:G,7,FALSE)</f>
        <v>1.77E-2</v>
      </c>
    </row>
    <row r="115" spans="1:13" x14ac:dyDescent="0.3">
      <c r="A115" s="212" t="s">
        <v>102</v>
      </c>
      <c r="B115" s="213">
        <v>10600501</v>
      </c>
      <c r="C115" s="212" t="s">
        <v>12614</v>
      </c>
      <c r="D115" s="214">
        <v>43497</v>
      </c>
      <c r="E115" s="160" t="s">
        <v>373</v>
      </c>
      <c r="F115" s="160">
        <v>101106747</v>
      </c>
      <c r="G115" s="215">
        <v>6024.82</v>
      </c>
      <c r="H115" s="214">
        <v>43493</v>
      </c>
      <c r="I115" s="160" t="s">
        <v>465</v>
      </c>
      <c r="J115" s="160" t="s">
        <v>376</v>
      </c>
      <c r="K115" s="160">
        <f t="shared" si="1"/>
        <v>1</v>
      </c>
      <c r="L115" s="160" t="s">
        <v>101</v>
      </c>
      <c r="M115" s="211">
        <f>VLOOKUP(J115,'Depr Rates'!A:G,7,FALSE)</f>
        <v>3.9300000000000002E-2</v>
      </c>
    </row>
    <row r="116" spans="1:13" x14ac:dyDescent="0.3">
      <c r="A116" s="212" t="s">
        <v>102</v>
      </c>
      <c r="B116" s="213">
        <v>10600501</v>
      </c>
      <c r="C116" s="212" t="s">
        <v>12614</v>
      </c>
      <c r="D116" s="214">
        <v>43497</v>
      </c>
      <c r="E116" s="160" t="s">
        <v>373</v>
      </c>
      <c r="F116" s="160">
        <v>101106747</v>
      </c>
      <c r="G116" s="215">
        <v>10919.89</v>
      </c>
      <c r="H116" s="214">
        <v>43493</v>
      </c>
      <c r="I116" s="160" t="s">
        <v>465</v>
      </c>
      <c r="J116" s="160" t="s">
        <v>9054</v>
      </c>
      <c r="K116" s="160">
        <f t="shared" si="1"/>
        <v>1</v>
      </c>
      <c r="L116" s="160" t="s">
        <v>101</v>
      </c>
      <c r="M116" s="211">
        <f>VLOOKUP(J116,'Depr Rates'!A:G,7,FALSE)</f>
        <v>3.1399999999999997E-2</v>
      </c>
    </row>
    <row r="117" spans="1:13" x14ac:dyDescent="0.3">
      <c r="A117" s="212" t="s">
        <v>102</v>
      </c>
      <c r="B117" s="213">
        <v>10600501</v>
      </c>
      <c r="C117" s="212" t="s">
        <v>12614</v>
      </c>
      <c r="D117" s="214">
        <v>43497</v>
      </c>
      <c r="E117" s="160" t="s">
        <v>373</v>
      </c>
      <c r="F117" s="160">
        <v>101106747</v>
      </c>
      <c r="G117" s="160">
        <v>202.22</v>
      </c>
      <c r="H117" s="214">
        <v>43493</v>
      </c>
      <c r="I117" s="160" t="s">
        <v>465</v>
      </c>
      <c r="J117" s="160" t="s">
        <v>9132</v>
      </c>
      <c r="K117" s="160">
        <f t="shared" si="1"/>
        <v>1</v>
      </c>
      <c r="L117" s="160" t="s">
        <v>101</v>
      </c>
      <c r="M117" s="211">
        <f>VLOOKUP(J117,'Depr Rates'!A:G,7,FALSE)</f>
        <v>3.7400000000000003E-2</v>
      </c>
    </row>
    <row r="118" spans="1:13" x14ac:dyDescent="0.3">
      <c r="A118" s="212" t="s">
        <v>102</v>
      </c>
      <c r="B118" s="213">
        <v>10600501</v>
      </c>
      <c r="C118" s="212" t="s">
        <v>12614</v>
      </c>
      <c r="D118" s="214">
        <v>43497</v>
      </c>
      <c r="E118" s="160" t="s">
        <v>373</v>
      </c>
      <c r="F118" s="160">
        <v>101106747</v>
      </c>
      <c r="G118" s="215">
        <v>1215.93</v>
      </c>
      <c r="H118" s="214">
        <v>43493</v>
      </c>
      <c r="I118" s="160" t="s">
        <v>465</v>
      </c>
      <c r="J118" s="160" t="s">
        <v>377</v>
      </c>
      <c r="K118" s="160">
        <f t="shared" si="1"/>
        <v>1</v>
      </c>
      <c r="L118" s="160" t="s">
        <v>101</v>
      </c>
      <c r="M118" s="211">
        <f>VLOOKUP(J118,'Depr Rates'!A:G,7,FALSE)</f>
        <v>1.77E-2</v>
      </c>
    </row>
    <row r="119" spans="1:13" x14ac:dyDescent="0.3">
      <c r="A119" s="212" t="s">
        <v>102</v>
      </c>
      <c r="B119" s="213">
        <v>10600501</v>
      </c>
      <c r="C119" s="212" t="s">
        <v>12614</v>
      </c>
      <c r="D119" s="214">
        <v>43525</v>
      </c>
      <c r="E119" s="160" t="s">
        <v>373</v>
      </c>
      <c r="F119" s="160">
        <v>101106747</v>
      </c>
      <c r="G119" s="215">
        <v>6072.62</v>
      </c>
      <c r="H119" s="214">
        <v>43493</v>
      </c>
      <c r="I119" s="160" t="s">
        <v>465</v>
      </c>
      <c r="J119" s="160" t="s">
        <v>376</v>
      </c>
      <c r="K119" s="160">
        <f t="shared" si="1"/>
        <v>1</v>
      </c>
      <c r="L119" s="160" t="s">
        <v>101</v>
      </c>
      <c r="M119" s="211">
        <f>VLOOKUP(J119,'Depr Rates'!A:G,7,FALSE)</f>
        <v>3.9300000000000002E-2</v>
      </c>
    </row>
    <row r="120" spans="1:13" x14ac:dyDescent="0.3">
      <c r="A120" s="212" t="s">
        <v>102</v>
      </c>
      <c r="B120" s="213">
        <v>10600501</v>
      </c>
      <c r="C120" s="212" t="s">
        <v>12614</v>
      </c>
      <c r="D120" s="214">
        <v>43525</v>
      </c>
      <c r="E120" s="160" t="s">
        <v>373</v>
      </c>
      <c r="F120" s="160">
        <v>101106747</v>
      </c>
      <c r="G120" s="215">
        <v>11006.52</v>
      </c>
      <c r="H120" s="214">
        <v>43493</v>
      </c>
      <c r="I120" s="160" t="s">
        <v>465</v>
      </c>
      <c r="J120" s="160" t="s">
        <v>9054</v>
      </c>
      <c r="K120" s="160">
        <f t="shared" si="1"/>
        <v>1</v>
      </c>
      <c r="L120" s="160" t="s">
        <v>101</v>
      </c>
      <c r="M120" s="211">
        <f>VLOOKUP(J120,'Depr Rates'!A:G,7,FALSE)</f>
        <v>3.1399999999999997E-2</v>
      </c>
    </row>
    <row r="121" spans="1:13" x14ac:dyDescent="0.3">
      <c r="A121" s="212" t="s">
        <v>102</v>
      </c>
      <c r="B121" s="213">
        <v>10600501</v>
      </c>
      <c r="C121" s="212" t="s">
        <v>12614</v>
      </c>
      <c r="D121" s="214">
        <v>43525</v>
      </c>
      <c r="E121" s="160" t="s">
        <v>373</v>
      </c>
      <c r="F121" s="160">
        <v>101106747</v>
      </c>
      <c r="G121" s="160">
        <v>203.83</v>
      </c>
      <c r="H121" s="214">
        <v>43493</v>
      </c>
      <c r="I121" s="160" t="s">
        <v>465</v>
      </c>
      <c r="J121" s="160" t="s">
        <v>9132</v>
      </c>
      <c r="K121" s="160">
        <f t="shared" si="1"/>
        <v>1</v>
      </c>
      <c r="L121" s="160" t="s">
        <v>101</v>
      </c>
      <c r="M121" s="211">
        <f>VLOOKUP(J121,'Depr Rates'!A:G,7,FALSE)</f>
        <v>3.7400000000000003E-2</v>
      </c>
    </row>
    <row r="122" spans="1:13" x14ac:dyDescent="0.3">
      <c r="A122" s="212" t="s">
        <v>102</v>
      </c>
      <c r="B122" s="213">
        <v>10600501</v>
      </c>
      <c r="C122" s="212" t="s">
        <v>12614</v>
      </c>
      <c r="D122" s="214">
        <v>43525</v>
      </c>
      <c r="E122" s="160" t="s">
        <v>373</v>
      </c>
      <c r="F122" s="160">
        <v>101106747</v>
      </c>
      <c r="G122" s="215">
        <v>1225.5899999999999</v>
      </c>
      <c r="H122" s="214">
        <v>43493</v>
      </c>
      <c r="I122" s="160" t="s">
        <v>465</v>
      </c>
      <c r="J122" s="160" t="s">
        <v>377</v>
      </c>
      <c r="K122" s="160">
        <f t="shared" si="1"/>
        <v>1</v>
      </c>
      <c r="L122" s="160" t="s">
        <v>101</v>
      </c>
      <c r="M122" s="211">
        <f>VLOOKUP(J122,'Depr Rates'!A:G,7,FALSE)</f>
        <v>1.77E-2</v>
      </c>
    </row>
    <row r="123" spans="1:13" x14ac:dyDescent="0.3">
      <c r="A123" s="212" t="s">
        <v>102</v>
      </c>
      <c r="B123" s="213">
        <v>10600501</v>
      </c>
      <c r="C123" s="212" t="s">
        <v>12614</v>
      </c>
      <c r="D123" s="214">
        <v>43525</v>
      </c>
      <c r="E123" s="160" t="s">
        <v>373</v>
      </c>
      <c r="F123" s="160">
        <v>101106747</v>
      </c>
      <c r="G123" s="215">
        <v>-6024.2</v>
      </c>
      <c r="H123" s="214">
        <v>43493</v>
      </c>
      <c r="I123" s="160" t="s">
        <v>465</v>
      </c>
      <c r="J123" s="160" t="s">
        <v>376</v>
      </c>
      <c r="K123" s="160">
        <f t="shared" si="1"/>
        <v>1</v>
      </c>
      <c r="L123" s="160" t="s">
        <v>101</v>
      </c>
      <c r="M123" s="211">
        <f>VLOOKUP(J123,'Depr Rates'!A:G,7,FALSE)</f>
        <v>3.9300000000000002E-2</v>
      </c>
    </row>
    <row r="124" spans="1:13" x14ac:dyDescent="0.3">
      <c r="A124" s="212" t="s">
        <v>102</v>
      </c>
      <c r="B124" s="213">
        <v>10600501</v>
      </c>
      <c r="C124" s="212" t="s">
        <v>12614</v>
      </c>
      <c r="D124" s="214">
        <v>43525</v>
      </c>
      <c r="E124" s="160" t="s">
        <v>373</v>
      </c>
      <c r="F124" s="160">
        <v>101106747</v>
      </c>
      <c r="G124" s="215">
        <v>-10918.74</v>
      </c>
      <c r="H124" s="214">
        <v>43493</v>
      </c>
      <c r="I124" s="160" t="s">
        <v>465</v>
      </c>
      <c r="J124" s="160" t="s">
        <v>9054</v>
      </c>
      <c r="K124" s="160">
        <f t="shared" si="1"/>
        <v>1</v>
      </c>
      <c r="L124" s="160" t="s">
        <v>101</v>
      </c>
      <c r="M124" s="211">
        <f>VLOOKUP(J124,'Depr Rates'!A:G,7,FALSE)</f>
        <v>3.1399999999999997E-2</v>
      </c>
    </row>
    <row r="125" spans="1:13" x14ac:dyDescent="0.3">
      <c r="A125" s="212" t="s">
        <v>102</v>
      </c>
      <c r="B125" s="213">
        <v>10600501</v>
      </c>
      <c r="C125" s="212" t="s">
        <v>12614</v>
      </c>
      <c r="D125" s="214">
        <v>43525</v>
      </c>
      <c r="E125" s="160" t="s">
        <v>373</v>
      </c>
      <c r="F125" s="160">
        <v>101106747</v>
      </c>
      <c r="G125" s="160">
        <v>-202.21</v>
      </c>
      <c r="H125" s="214">
        <v>43493</v>
      </c>
      <c r="I125" s="160" t="s">
        <v>465</v>
      </c>
      <c r="J125" s="160" t="s">
        <v>9132</v>
      </c>
      <c r="K125" s="160">
        <f t="shared" si="1"/>
        <v>1</v>
      </c>
      <c r="L125" s="160" t="s">
        <v>101</v>
      </c>
      <c r="M125" s="211">
        <f>VLOOKUP(J125,'Depr Rates'!A:G,7,FALSE)</f>
        <v>3.7400000000000003E-2</v>
      </c>
    </row>
    <row r="126" spans="1:13" x14ac:dyDescent="0.3">
      <c r="A126" s="212" t="s">
        <v>102</v>
      </c>
      <c r="B126" s="213">
        <v>10600501</v>
      </c>
      <c r="C126" s="212" t="s">
        <v>12614</v>
      </c>
      <c r="D126" s="214">
        <v>43525</v>
      </c>
      <c r="E126" s="160" t="s">
        <v>373</v>
      </c>
      <c r="F126" s="160">
        <v>101106747</v>
      </c>
      <c r="G126" s="215">
        <v>-1215.82</v>
      </c>
      <c r="H126" s="214">
        <v>43493</v>
      </c>
      <c r="I126" s="160" t="s">
        <v>465</v>
      </c>
      <c r="J126" s="160" t="s">
        <v>377</v>
      </c>
      <c r="K126" s="160">
        <f t="shared" si="1"/>
        <v>1</v>
      </c>
      <c r="L126" s="160" t="s">
        <v>101</v>
      </c>
      <c r="M126" s="211">
        <f>VLOOKUP(J126,'Depr Rates'!A:G,7,FALSE)</f>
        <v>1.77E-2</v>
      </c>
    </row>
    <row r="127" spans="1:13" x14ac:dyDescent="0.3">
      <c r="A127" s="212" t="s">
        <v>102</v>
      </c>
      <c r="B127" s="213">
        <v>10600501</v>
      </c>
      <c r="C127" s="212" t="s">
        <v>12614</v>
      </c>
      <c r="D127" s="214">
        <v>43525</v>
      </c>
      <c r="E127" s="160" t="s">
        <v>373</v>
      </c>
      <c r="F127" s="160">
        <v>101106747</v>
      </c>
      <c r="G127" s="160">
        <v>26.06</v>
      </c>
      <c r="H127" s="214">
        <v>43493</v>
      </c>
      <c r="I127" s="160" t="s">
        <v>465</v>
      </c>
      <c r="J127" s="160" t="s">
        <v>376</v>
      </c>
      <c r="K127" s="160">
        <f t="shared" si="1"/>
        <v>1</v>
      </c>
      <c r="L127" s="160" t="s">
        <v>101</v>
      </c>
      <c r="M127" s="211">
        <f>VLOOKUP(J127,'Depr Rates'!A:G,7,FALSE)</f>
        <v>3.9300000000000002E-2</v>
      </c>
    </row>
    <row r="128" spans="1:13" x14ac:dyDescent="0.3">
      <c r="A128" s="212" t="s">
        <v>102</v>
      </c>
      <c r="B128" s="213">
        <v>10600501</v>
      </c>
      <c r="C128" s="212" t="s">
        <v>12614</v>
      </c>
      <c r="D128" s="214">
        <v>43525</v>
      </c>
      <c r="E128" s="160" t="s">
        <v>373</v>
      </c>
      <c r="F128" s="160">
        <v>101106747</v>
      </c>
      <c r="G128" s="160">
        <v>47.24</v>
      </c>
      <c r="H128" s="214">
        <v>43493</v>
      </c>
      <c r="I128" s="160" t="s">
        <v>465</v>
      </c>
      <c r="J128" s="160" t="s">
        <v>9054</v>
      </c>
      <c r="K128" s="160">
        <f t="shared" si="1"/>
        <v>1</v>
      </c>
      <c r="L128" s="160" t="s">
        <v>101</v>
      </c>
      <c r="M128" s="211">
        <f>VLOOKUP(J128,'Depr Rates'!A:G,7,FALSE)</f>
        <v>3.1399999999999997E-2</v>
      </c>
    </row>
    <row r="129" spans="1:13" x14ac:dyDescent="0.3">
      <c r="A129" s="212" t="s">
        <v>102</v>
      </c>
      <c r="B129" s="213">
        <v>10600501</v>
      </c>
      <c r="C129" s="212" t="s">
        <v>12614</v>
      </c>
      <c r="D129" s="214">
        <v>43525</v>
      </c>
      <c r="E129" s="160" t="s">
        <v>373</v>
      </c>
      <c r="F129" s="160">
        <v>101106747</v>
      </c>
      <c r="G129" s="160">
        <v>0.87</v>
      </c>
      <c r="H129" s="214">
        <v>43493</v>
      </c>
      <c r="I129" s="160" t="s">
        <v>465</v>
      </c>
      <c r="J129" s="160" t="s">
        <v>9132</v>
      </c>
      <c r="K129" s="160">
        <f t="shared" si="1"/>
        <v>1</v>
      </c>
      <c r="L129" s="160" t="s">
        <v>101</v>
      </c>
      <c r="M129" s="211">
        <f>VLOOKUP(J129,'Depr Rates'!A:G,7,FALSE)</f>
        <v>3.7400000000000003E-2</v>
      </c>
    </row>
    <row r="130" spans="1:13" x14ac:dyDescent="0.3">
      <c r="A130" s="212" t="s">
        <v>102</v>
      </c>
      <c r="B130" s="213">
        <v>10600501</v>
      </c>
      <c r="C130" s="212" t="s">
        <v>12614</v>
      </c>
      <c r="D130" s="214">
        <v>43525</v>
      </c>
      <c r="E130" s="160" t="s">
        <v>373</v>
      </c>
      <c r="F130" s="160">
        <v>101106747</v>
      </c>
      <c r="G130" s="160">
        <v>5.26</v>
      </c>
      <c r="H130" s="214">
        <v>43493</v>
      </c>
      <c r="I130" s="160" t="s">
        <v>465</v>
      </c>
      <c r="J130" s="160" t="s">
        <v>377</v>
      </c>
      <c r="K130" s="160">
        <f t="shared" ref="K130:K193" si="2">MONTH(H130)</f>
        <v>1</v>
      </c>
      <c r="L130" s="160" t="s">
        <v>101</v>
      </c>
      <c r="M130" s="211">
        <f>VLOOKUP(J130,'Depr Rates'!A:G,7,FALSE)</f>
        <v>1.77E-2</v>
      </c>
    </row>
    <row r="131" spans="1:13" x14ac:dyDescent="0.3">
      <c r="A131" s="212" t="s">
        <v>102</v>
      </c>
      <c r="B131" s="213">
        <v>10600501</v>
      </c>
      <c r="C131" s="212" t="s">
        <v>12614</v>
      </c>
      <c r="D131" s="214">
        <v>43466</v>
      </c>
      <c r="E131" s="160" t="s">
        <v>373</v>
      </c>
      <c r="F131" s="160">
        <v>101107228</v>
      </c>
      <c r="G131" s="215">
        <v>1975.84</v>
      </c>
      <c r="H131" s="214">
        <v>43475</v>
      </c>
      <c r="I131" s="160" t="s">
        <v>396</v>
      </c>
      <c r="J131" s="160" t="s">
        <v>9054</v>
      </c>
      <c r="K131" s="160">
        <f t="shared" si="2"/>
        <v>1</v>
      </c>
      <c r="L131" s="160" t="s">
        <v>101</v>
      </c>
      <c r="M131" s="211">
        <f>VLOOKUP(J131,'Depr Rates'!A:G,7,FALSE)</f>
        <v>3.1399999999999997E-2</v>
      </c>
    </row>
    <row r="132" spans="1:13" x14ac:dyDescent="0.3">
      <c r="A132" s="212" t="s">
        <v>102</v>
      </c>
      <c r="B132" s="213">
        <v>10600501</v>
      </c>
      <c r="C132" s="212" t="s">
        <v>12614</v>
      </c>
      <c r="D132" s="214">
        <v>43466</v>
      </c>
      <c r="E132" s="160" t="s">
        <v>373</v>
      </c>
      <c r="F132" s="160">
        <v>101107228</v>
      </c>
      <c r="G132" s="160">
        <v>52.99</v>
      </c>
      <c r="H132" s="214">
        <v>43475</v>
      </c>
      <c r="I132" s="160" t="s">
        <v>396</v>
      </c>
      <c r="J132" s="160" t="s">
        <v>9132</v>
      </c>
      <c r="K132" s="160">
        <f t="shared" si="2"/>
        <v>1</v>
      </c>
      <c r="L132" s="160" t="s">
        <v>101</v>
      </c>
      <c r="M132" s="211">
        <f>VLOOKUP(J132,'Depr Rates'!A:G,7,FALSE)</f>
        <v>3.7400000000000003E-2</v>
      </c>
    </row>
    <row r="133" spans="1:13" x14ac:dyDescent="0.3">
      <c r="A133" s="212" t="s">
        <v>102</v>
      </c>
      <c r="B133" s="213">
        <v>10600501</v>
      </c>
      <c r="C133" s="212" t="s">
        <v>12614</v>
      </c>
      <c r="D133" s="214">
        <v>43466</v>
      </c>
      <c r="E133" s="160" t="s">
        <v>373</v>
      </c>
      <c r="F133" s="160">
        <v>101107228</v>
      </c>
      <c r="G133" s="215">
        <v>2115.52</v>
      </c>
      <c r="H133" s="214">
        <v>43475</v>
      </c>
      <c r="I133" s="160" t="s">
        <v>396</v>
      </c>
      <c r="J133" s="160" t="s">
        <v>9054</v>
      </c>
      <c r="K133" s="160">
        <f t="shared" si="2"/>
        <v>1</v>
      </c>
      <c r="L133" s="160" t="s">
        <v>101</v>
      </c>
      <c r="M133" s="211">
        <f>VLOOKUP(J133,'Depr Rates'!A:G,7,FALSE)</f>
        <v>3.1399999999999997E-2</v>
      </c>
    </row>
    <row r="134" spans="1:13" x14ac:dyDescent="0.3">
      <c r="A134" s="212" t="s">
        <v>102</v>
      </c>
      <c r="B134" s="213">
        <v>10600501</v>
      </c>
      <c r="C134" s="212" t="s">
        <v>12614</v>
      </c>
      <c r="D134" s="214">
        <v>43466</v>
      </c>
      <c r="E134" s="160" t="s">
        <v>373</v>
      </c>
      <c r="F134" s="160">
        <v>101107228</v>
      </c>
      <c r="G134" s="160">
        <v>56.73</v>
      </c>
      <c r="H134" s="214">
        <v>43475</v>
      </c>
      <c r="I134" s="160" t="s">
        <v>396</v>
      </c>
      <c r="J134" s="160" t="s">
        <v>9132</v>
      </c>
      <c r="K134" s="160">
        <f t="shared" si="2"/>
        <v>1</v>
      </c>
      <c r="L134" s="160" t="s">
        <v>101</v>
      </c>
      <c r="M134" s="211">
        <f>VLOOKUP(J134,'Depr Rates'!A:G,7,FALSE)</f>
        <v>3.7400000000000003E-2</v>
      </c>
    </row>
    <row r="135" spans="1:13" x14ac:dyDescent="0.3">
      <c r="A135" s="212" t="s">
        <v>102</v>
      </c>
      <c r="B135" s="213">
        <v>10600501</v>
      </c>
      <c r="C135" s="212" t="s">
        <v>12614</v>
      </c>
      <c r="D135" s="214">
        <v>43497</v>
      </c>
      <c r="E135" s="160" t="s">
        <v>373</v>
      </c>
      <c r="F135" s="160">
        <v>101107228</v>
      </c>
      <c r="G135" s="160">
        <v>0.37</v>
      </c>
      <c r="H135" s="214">
        <v>43475</v>
      </c>
      <c r="I135" s="160" t="s">
        <v>396</v>
      </c>
      <c r="J135" s="160" t="s">
        <v>9132</v>
      </c>
      <c r="K135" s="160">
        <f t="shared" si="2"/>
        <v>1</v>
      </c>
      <c r="L135" s="160" t="s">
        <v>101</v>
      </c>
      <c r="M135" s="211">
        <f>VLOOKUP(J135,'Depr Rates'!A:G,7,FALSE)</f>
        <v>3.7400000000000003E-2</v>
      </c>
    </row>
    <row r="136" spans="1:13" x14ac:dyDescent="0.3">
      <c r="A136" s="212" t="s">
        <v>102</v>
      </c>
      <c r="B136" s="213">
        <v>10600501</v>
      </c>
      <c r="C136" s="212" t="s">
        <v>12614</v>
      </c>
      <c r="D136" s="214">
        <v>43497</v>
      </c>
      <c r="E136" s="160" t="s">
        <v>373</v>
      </c>
      <c r="F136" s="160">
        <v>101107228</v>
      </c>
      <c r="G136" s="160">
        <v>13.96</v>
      </c>
      <c r="H136" s="214">
        <v>43475</v>
      </c>
      <c r="I136" s="160" t="s">
        <v>396</v>
      </c>
      <c r="J136" s="160" t="s">
        <v>9054</v>
      </c>
      <c r="K136" s="160">
        <f t="shared" si="2"/>
        <v>1</v>
      </c>
      <c r="L136" s="160" t="s">
        <v>101</v>
      </c>
      <c r="M136" s="211">
        <f>VLOOKUP(J136,'Depr Rates'!A:G,7,FALSE)</f>
        <v>3.1399999999999997E-2</v>
      </c>
    </row>
    <row r="137" spans="1:13" x14ac:dyDescent="0.3">
      <c r="A137" s="212" t="s">
        <v>102</v>
      </c>
      <c r="B137" s="213">
        <v>10600501</v>
      </c>
      <c r="C137" s="212" t="s">
        <v>12614</v>
      </c>
      <c r="D137" s="214">
        <v>43497</v>
      </c>
      <c r="E137" s="160" t="s">
        <v>373</v>
      </c>
      <c r="F137" s="160">
        <v>101107228</v>
      </c>
      <c r="G137" s="160">
        <v>0.2</v>
      </c>
      <c r="H137" s="214">
        <v>43475</v>
      </c>
      <c r="I137" s="160" t="s">
        <v>396</v>
      </c>
      <c r="J137" s="160" t="s">
        <v>9132</v>
      </c>
      <c r="K137" s="160">
        <f t="shared" si="2"/>
        <v>1</v>
      </c>
      <c r="L137" s="160" t="s">
        <v>101</v>
      </c>
      <c r="M137" s="211">
        <f>VLOOKUP(J137,'Depr Rates'!A:G,7,FALSE)</f>
        <v>3.7400000000000003E-2</v>
      </c>
    </row>
    <row r="138" spans="1:13" x14ac:dyDescent="0.3">
      <c r="A138" s="212" t="s">
        <v>102</v>
      </c>
      <c r="B138" s="213">
        <v>10600501</v>
      </c>
      <c r="C138" s="212" t="s">
        <v>12614</v>
      </c>
      <c r="D138" s="214">
        <v>43497</v>
      </c>
      <c r="E138" s="160" t="s">
        <v>373</v>
      </c>
      <c r="F138" s="160">
        <v>101107228</v>
      </c>
      <c r="G138" s="160">
        <v>7.63</v>
      </c>
      <c r="H138" s="214">
        <v>43475</v>
      </c>
      <c r="I138" s="160" t="s">
        <v>396</v>
      </c>
      <c r="J138" s="160" t="s">
        <v>9054</v>
      </c>
      <c r="K138" s="160">
        <f t="shared" si="2"/>
        <v>1</v>
      </c>
      <c r="L138" s="160" t="s">
        <v>101</v>
      </c>
      <c r="M138" s="211">
        <f>VLOOKUP(J138,'Depr Rates'!A:G,7,FALSE)</f>
        <v>3.1399999999999997E-2</v>
      </c>
    </row>
    <row r="139" spans="1:13" x14ac:dyDescent="0.3">
      <c r="A139" s="212" t="s">
        <v>102</v>
      </c>
      <c r="B139" s="213">
        <v>10600501</v>
      </c>
      <c r="C139" s="212" t="s">
        <v>12614</v>
      </c>
      <c r="D139" s="214">
        <v>43466</v>
      </c>
      <c r="E139" s="160" t="s">
        <v>373</v>
      </c>
      <c r="F139" s="160">
        <v>101107356</v>
      </c>
      <c r="G139" s="215">
        <v>5102.12</v>
      </c>
      <c r="H139" s="214">
        <v>43475</v>
      </c>
      <c r="I139" s="160" t="s">
        <v>397</v>
      </c>
      <c r="J139" s="160" t="s">
        <v>377</v>
      </c>
      <c r="K139" s="160">
        <f t="shared" si="2"/>
        <v>1</v>
      </c>
      <c r="L139" s="160" t="s">
        <v>101</v>
      </c>
      <c r="M139" s="211">
        <f>VLOOKUP(J139,'Depr Rates'!A:G,7,FALSE)</f>
        <v>1.77E-2</v>
      </c>
    </row>
    <row r="140" spans="1:13" x14ac:dyDescent="0.3">
      <c r="A140" s="212" t="s">
        <v>102</v>
      </c>
      <c r="B140" s="213">
        <v>10600501</v>
      </c>
      <c r="C140" s="212" t="s">
        <v>12614</v>
      </c>
      <c r="D140" s="214">
        <v>43466</v>
      </c>
      <c r="E140" s="160" t="s">
        <v>373</v>
      </c>
      <c r="F140" s="160">
        <v>101107356</v>
      </c>
      <c r="G140" s="160">
        <v>248.34</v>
      </c>
      <c r="H140" s="214">
        <v>43475</v>
      </c>
      <c r="I140" s="160" t="s">
        <v>397</v>
      </c>
      <c r="J140" s="160" t="s">
        <v>9132</v>
      </c>
      <c r="K140" s="160">
        <f t="shared" si="2"/>
        <v>1</v>
      </c>
      <c r="L140" s="160" t="s">
        <v>101</v>
      </c>
      <c r="M140" s="211">
        <f>VLOOKUP(J140,'Depr Rates'!A:G,7,FALSE)</f>
        <v>3.7400000000000003E-2</v>
      </c>
    </row>
    <row r="141" spans="1:13" x14ac:dyDescent="0.3">
      <c r="A141" s="212" t="s">
        <v>102</v>
      </c>
      <c r="B141" s="213">
        <v>10600501</v>
      </c>
      <c r="C141" s="212" t="s">
        <v>12614</v>
      </c>
      <c r="D141" s="214">
        <v>43466</v>
      </c>
      <c r="E141" s="160" t="s">
        <v>373</v>
      </c>
      <c r="F141" s="160">
        <v>101107356</v>
      </c>
      <c r="G141" s="215">
        <v>4867.41</v>
      </c>
      <c r="H141" s="214">
        <v>43475</v>
      </c>
      <c r="I141" s="160" t="s">
        <v>397</v>
      </c>
      <c r="J141" s="160" t="s">
        <v>376</v>
      </c>
      <c r="K141" s="160">
        <f t="shared" si="2"/>
        <v>1</v>
      </c>
      <c r="L141" s="160" t="s">
        <v>101</v>
      </c>
      <c r="M141" s="211">
        <f>VLOOKUP(J141,'Depr Rates'!A:G,7,FALSE)</f>
        <v>3.9300000000000002E-2</v>
      </c>
    </row>
    <row r="142" spans="1:13" x14ac:dyDescent="0.3">
      <c r="A142" s="212" t="s">
        <v>102</v>
      </c>
      <c r="B142" s="213">
        <v>10600501</v>
      </c>
      <c r="C142" s="212" t="s">
        <v>12614</v>
      </c>
      <c r="D142" s="214">
        <v>43466</v>
      </c>
      <c r="E142" s="160" t="s">
        <v>373</v>
      </c>
      <c r="F142" s="160">
        <v>101107356</v>
      </c>
      <c r="G142" s="160">
        <v>-353.04</v>
      </c>
      <c r="H142" s="214">
        <v>43475</v>
      </c>
      <c r="I142" s="160" t="s">
        <v>397</v>
      </c>
      <c r="J142" s="160" t="s">
        <v>9132</v>
      </c>
      <c r="K142" s="160">
        <f t="shared" si="2"/>
        <v>1</v>
      </c>
      <c r="L142" s="160" t="s">
        <v>101</v>
      </c>
      <c r="M142" s="211">
        <f>VLOOKUP(J142,'Depr Rates'!A:G,7,FALSE)</f>
        <v>3.7400000000000003E-2</v>
      </c>
    </row>
    <row r="143" spans="1:13" x14ac:dyDescent="0.3">
      <c r="A143" s="212" t="s">
        <v>102</v>
      </c>
      <c r="B143" s="213">
        <v>10600501</v>
      </c>
      <c r="C143" s="212" t="s">
        <v>12614</v>
      </c>
      <c r="D143" s="214">
        <v>43466</v>
      </c>
      <c r="E143" s="160" t="s">
        <v>373</v>
      </c>
      <c r="F143" s="160">
        <v>101107356</v>
      </c>
      <c r="G143" s="215">
        <v>-7253.14</v>
      </c>
      <c r="H143" s="214">
        <v>43475</v>
      </c>
      <c r="I143" s="160" t="s">
        <v>397</v>
      </c>
      <c r="J143" s="160" t="s">
        <v>377</v>
      </c>
      <c r="K143" s="160">
        <f t="shared" si="2"/>
        <v>1</v>
      </c>
      <c r="L143" s="160" t="s">
        <v>101</v>
      </c>
      <c r="M143" s="211">
        <f>VLOOKUP(J143,'Depr Rates'!A:G,7,FALSE)</f>
        <v>1.77E-2</v>
      </c>
    </row>
    <row r="144" spans="1:13" x14ac:dyDescent="0.3">
      <c r="A144" s="212" t="s">
        <v>102</v>
      </c>
      <c r="B144" s="213">
        <v>10600501</v>
      </c>
      <c r="C144" s="212" t="s">
        <v>12614</v>
      </c>
      <c r="D144" s="214">
        <v>43466</v>
      </c>
      <c r="E144" s="160" t="s">
        <v>373</v>
      </c>
      <c r="F144" s="160">
        <v>101107356</v>
      </c>
      <c r="G144" s="215">
        <v>-6919.48</v>
      </c>
      <c r="H144" s="214">
        <v>43475</v>
      </c>
      <c r="I144" s="160" t="s">
        <v>397</v>
      </c>
      <c r="J144" s="160" t="s">
        <v>376</v>
      </c>
      <c r="K144" s="160">
        <f t="shared" si="2"/>
        <v>1</v>
      </c>
      <c r="L144" s="160" t="s">
        <v>101</v>
      </c>
      <c r="M144" s="211">
        <f>VLOOKUP(J144,'Depr Rates'!A:G,7,FALSE)</f>
        <v>3.9300000000000002E-2</v>
      </c>
    </row>
    <row r="145" spans="1:13" x14ac:dyDescent="0.3">
      <c r="A145" s="212" t="s">
        <v>102</v>
      </c>
      <c r="B145" s="213">
        <v>10600501</v>
      </c>
      <c r="C145" s="212" t="s">
        <v>12614</v>
      </c>
      <c r="D145" s="214">
        <v>43466</v>
      </c>
      <c r="E145" s="160" t="s">
        <v>373</v>
      </c>
      <c r="F145" s="160">
        <v>101107356</v>
      </c>
      <c r="G145" s="160">
        <v>263.60000000000002</v>
      </c>
      <c r="H145" s="214">
        <v>43475</v>
      </c>
      <c r="I145" s="160" t="s">
        <v>397</v>
      </c>
      <c r="J145" s="160" t="s">
        <v>9132</v>
      </c>
      <c r="K145" s="160">
        <f t="shared" si="2"/>
        <v>1</v>
      </c>
      <c r="L145" s="160" t="s">
        <v>101</v>
      </c>
      <c r="M145" s="211">
        <f>VLOOKUP(J145,'Depr Rates'!A:G,7,FALSE)</f>
        <v>3.7400000000000003E-2</v>
      </c>
    </row>
    <row r="146" spans="1:13" x14ac:dyDescent="0.3">
      <c r="A146" s="212" t="s">
        <v>102</v>
      </c>
      <c r="B146" s="213">
        <v>10600501</v>
      </c>
      <c r="C146" s="212" t="s">
        <v>12614</v>
      </c>
      <c r="D146" s="214">
        <v>43466</v>
      </c>
      <c r="E146" s="160" t="s">
        <v>373</v>
      </c>
      <c r="F146" s="160">
        <v>101107356</v>
      </c>
      <c r="G146" s="215">
        <v>5415.4</v>
      </c>
      <c r="H146" s="214">
        <v>43475</v>
      </c>
      <c r="I146" s="160" t="s">
        <v>397</v>
      </c>
      <c r="J146" s="160" t="s">
        <v>377</v>
      </c>
      <c r="K146" s="160">
        <f t="shared" si="2"/>
        <v>1</v>
      </c>
      <c r="L146" s="160" t="s">
        <v>101</v>
      </c>
      <c r="M146" s="211">
        <f>VLOOKUP(J146,'Depr Rates'!A:G,7,FALSE)</f>
        <v>1.77E-2</v>
      </c>
    </row>
    <row r="147" spans="1:13" x14ac:dyDescent="0.3">
      <c r="A147" s="212" t="s">
        <v>102</v>
      </c>
      <c r="B147" s="213">
        <v>10600501</v>
      </c>
      <c r="C147" s="212" t="s">
        <v>12614</v>
      </c>
      <c r="D147" s="214">
        <v>43466</v>
      </c>
      <c r="E147" s="160" t="s">
        <v>373</v>
      </c>
      <c r="F147" s="160">
        <v>101107356</v>
      </c>
      <c r="G147" s="215">
        <v>5166.29</v>
      </c>
      <c r="H147" s="214">
        <v>43475</v>
      </c>
      <c r="I147" s="160" t="s">
        <v>397</v>
      </c>
      <c r="J147" s="160" t="s">
        <v>376</v>
      </c>
      <c r="K147" s="160">
        <f t="shared" si="2"/>
        <v>1</v>
      </c>
      <c r="L147" s="160" t="s">
        <v>101</v>
      </c>
      <c r="M147" s="211">
        <f>VLOOKUP(J147,'Depr Rates'!A:G,7,FALSE)</f>
        <v>3.9300000000000002E-2</v>
      </c>
    </row>
    <row r="148" spans="1:13" x14ac:dyDescent="0.3">
      <c r="A148" s="212" t="s">
        <v>102</v>
      </c>
      <c r="B148" s="213">
        <v>10600501</v>
      </c>
      <c r="C148" s="212" t="s">
        <v>12614</v>
      </c>
      <c r="D148" s="214">
        <v>43497</v>
      </c>
      <c r="E148" s="160" t="s">
        <v>373</v>
      </c>
      <c r="F148" s="160">
        <v>101107356</v>
      </c>
      <c r="G148" s="160">
        <v>-3.83</v>
      </c>
      <c r="H148" s="214">
        <v>43475</v>
      </c>
      <c r="I148" s="160" t="s">
        <v>397</v>
      </c>
      <c r="J148" s="160" t="s">
        <v>9132</v>
      </c>
      <c r="K148" s="160">
        <f t="shared" si="2"/>
        <v>1</v>
      </c>
      <c r="L148" s="160" t="s">
        <v>101</v>
      </c>
      <c r="M148" s="211">
        <f>VLOOKUP(J148,'Depr Rates'!A:G,7,FALSE)</f>
        <v>3.7400000000000003E-2</v>
      </c>
    </row>
    <row r="149" spans="1:13" x14ac:dyDescent="0.3">
      <c r="A149" s="212" t="s">
        <v>102</v>
      </c>
      <c r="B149" s="213">
        <v>10600501</v>
      </c>
      <c r="C149" s="212" t="s">
        <v>12614</v>
      </c>
      <c r="D149" s="214">
        <v>43497</v>
      </c>
      <c r="E149" s="160" t="s">
        <v>373</v>
      </c>
      <c r="F149" s="160">
        <v>101107356</v>
      </c>
      <c r="G149" s="160">
        <v>-75.11</v>
      </c>
      <c r="H149" s="214">
        <v>43475</v>
      </c>
      <c r="I149" s="160" t="s">
        <v>397</v>
      </c>
      <c r="J149" s="160" t="s">
        <v>376</v>
      </c>
      <c r="K149" s="160">
        <f t="shared" si="2"/>
        <v>1</v>
      </c>
      <c r="L149" s="160" t="s">
        <v>101</v>
      </c>
      <c r="M149" s="211">
        <f>VLOOKUP(J149,'Depr Rates'!A:G,7,FALSE)</f>
        <v>3.9300000000000002E-2</v>
      </c>
    </row>
    <row r="150" spans="1:13" x14ac:dyDescent="0.3">
      <c r="A150" s="212" t="s">
        <v>102</v>
      </c>
      <c r="B150" s="213">
        <v>10600501</v>
      </c>
      <c r="C150" s="212" t="s">
        <v>12614</v>
      </c>
      <c r="D150" s="214">
        <v>43497</v>
      </c>
      <c r="E150" s="160" t="s">
        <v>373</v>
      </c>
      <c r="F150" s="160">
        <v>101107356</v>
      </c>
      <c r="G150" s="160">
        <v>-78.73</v>
      </c>
      <c r="H150" s="214">
        <v>43475</v>
      </c>
      <c r="I150" s="160" t="s">
        <v>397</v>
      </c>
      <c r="J150" s="160" t="s">
        <v>377</v>
      </c>
      <c r="K150" s="160">
        <f t="shared" si="2"/>
        <v>1</v>
      </c>
      <c r="L150" s="160" t="s">
        <v>101</v>
      </c>
      <c r="M150" s="211">
        <f>VLOOKUP(J150,'Depr Rates'!A:G,7,FALSE)</f>
        <v>1.77E-2</v>
      </c>
    </row>
    <row r="151" spans="1:13" x14ac:dyDescent="0.3">
      <c r="A151" s="212" t="s">
        <v>102</v>
      </c>
      <c r="B151" s="213">
        <v>10600501</v>
      </c>
      <c r="C151" s="212" t="s">
        <v>12614</v>
      </c>
      <c r="D151" s="214">
        <v>43497</v>
      </c>
      <c r="E151" s="160" t="s">
        <v>373</v>
      </c>
      <c r="F151" s="160">
        <v>101107356</v>
      </c>
      <c r="G151" s="160">
        <v>-0.42</v>
      </c>
      <c r="H151" s="214">
        <v>43475</v>
      </c>
      <c r="I151" s="160" t="s">
        <v>397</v>
      </c>
      <c r="J151" s="160" t="s">
        <v>9132</v>
      </c>
      <c r="K151" s="160">
        <f t="shared" si="2"/>
        <v>1</v>
      </c>
      <c r="L151" s="160" t="s">
        <v>101</v>
      </c>
      <c r="M151" s="211">
        <f>VLOOKUP(J151,'Depr Rates'!A:G,7,FALSE)</f>
        <v>3.7400000000000003E-2</v>
      </c>
    </row>
    <row r="152" spans="1:13" x14ac:dyDescent="0.3">
      <c r="A152" s="212" t="s">
        <v>102</v>
      </c>
      <c r="B152" s="213">
        <v>10600501</v>
      </c>
      <c r="C152" s="212" t="s">
        <v>12614</v>
      </c>
      <c r="D152" s="214">
        <v>43497</v>
      </c>
      <c r="E152" s="160" t="s">
        <v>373</v>
      </c>
      <c r="F152" s="160">
        <v>101107356</v>
      </c>
      <c r="G152" s="160">
        <v>-8.1999999999999993</v>
      </c>
      <c r="H152" s="214">
        <v>43475</v>
      </c>
      <c r="I152" s="160" t="s">
        <v>397</v>
      </c>
      <c r="J152" s="160" t="s">
        <v>376</v>
      </c>
      <c r="K152" s="160">
        <f t="shared" si="2"/>
        <v>1</v>
      </c>
      <c r="L152" s="160" t="s">
        <v>101</v>
      </c>
      <c r="M152" s="211">
        <f>VLOOKUP(J152,'Depr Rates'!A:G,7,FALSE)</f>
        <v>3.9300000000000002E-2</v>
      </c>
    </row>
    <row r="153" spans="1:13" x14ac:dyDescent="0.3">
      <c r="A153" s="212" t="s">
        <v>102</v>
      </c>
      <c r="B153" s="213">
        <v>10600501</v>
      </c>
      <c r="C153" s="212" t="s">
        <v>12614</v>
      </c>
      <c r="D153" s="214">
        <v>43497</v>
      </c>
      <c r="E153" s="160" t="s">
        <v>373</v>
      </c>
      <c r="F153" s="160">
        <v>101107356</v>
      </c>
      <c r="G153" s="160">
        <v>-8.6</v>
      </c>
      <c r="H153" s="214">
        <v>43475</v>
      </c>
      <c r="I153" s="160" t="s">
        <v>397</v>
      </c>
      <c r="J153" s="160" t="s">
        <v>377</v>
      </c>
      <c r="K153" s="160">
        <f t="shared" si="2"/>
        <v>1</v>
      </c>
      <c r="L153" s="160" t="s">
        <v>101</v>
      </c>
      <c r="M153" s="211">
        <f>VLOOKUP(J153,'Depr Rates'!A:G,7,FALSE)</f>
        <v>1.77E-2</v>
      </c>
    </row>
    <row r="154" spans="1:13" x14ac:dyDescent="0.3">
      <c r="A154" s="212" t="s">
        <v>102</v>
      </c>
      <c r="B154" s="213">
        <v>10600501</v>
      </c>
      <c r="C154" s="212" t="s">
        <v>12614</v>
      </c>
      <c r="D154" s="214">
        <v>43466</v>
      </c>
      <c r="E154" s="160" t="s">
        <v>373</v>
      </c>
      <c r="F154" s="160">
        <v>101107482</v>
      </c>
      <c r="G154" s="215">
        <v>6685.41</v>
      </c>
      <c r="H154" s="214">
        <v>43481</v>
      </c>
      <c r="I154" s="160" t="s">
        <v>152</v>
      </c>
      <c r="J154" s="160" t="s">
        <v>9132</v>
      </c>
      <c r="K154" s="160">
        <f t="shared" si="2"/>
        <v>1</v>
      </c>
      <c r="L154" s="160" t="s">
        <v>101</v>
      </c>
      <c r="M154" s="211">
        <f>VLOOKUP(J154,'Depr Rates'!A:G,7,FALSE)</f>
        <v>3.7400000000000003E-2</v>
      </c>
    </row>
    <row r="155" spans="1:13" x14ac:dyDescent="0.3">
      <c r="A155" s="212" t="s">
        <v>102</v>
      </c>
      <c r="B155" s="213">
        <v>10600501</v>
      </c>
      <c r="C155" s="212" t="s">
        <v>12614</v>
      </c>
      <c r="D155" s="214">
        <v>43466</v>
      </c>
      <c r="E155" s="160" t="s">
        <v>373</v>
      </c>
      <c r="F155" s="160">
        <v>101107482</v>
      </c>
      <c r="G155" s="215">
        <v>131334.9</v>
      </c>
      <c r="H155" s="214">
        <v>43481</v>
      </c>
      <c r="I155" s="160" t="s">
        <v>152</v>
      </c>
      <c r="J155" s="160" t="s">
        <v>376</v>
      </c>
      <c r="K155" s="160">
        <f t="shared" si="2"/>
        <v>1</v>
      </c>
      <c r="L155" s="160" t="s">
        <v>101</v>
      </c>
      <c r="M155" s="211">
        <f>VLOOKUP(J155,'Depr Rates'!A:G,7,FALSE)</f>
        <v>3.9300000000000002E-2</v>
      </c>
    </row>
    <row r="156" spans="1:13" x14ac:dyDescent="0.3">
      <c r="A156" s="212" t="s">
        <v>102</v>
      </c>
      <c r="B156" s="213">
        <v>10600501</v>
      </c>
      <c r="C156" s="212" t="s">
        <v>12614</v>
      </c>
      <c r="D156" s="214">
        <v>43466</v>
      </c>
      <c r="E156" s="160" t="s">
        <v>373</v>
      </c>
      <c r="F156" s="160">
        <v>101107482</v>
      </c>
      <c r="G156" s="215">
        <v>173698.31</v>
      </c>
      <c r="H156" s="214">
        <v>43481</v>
      </c>
      <c r="I156" s="160" t="s">
        <v>152</v>
      </c>
      <c r="J156" s="160" t="s">
        <v>377</v>
      </c>
      <c r="K156" s="160">
        <f t="shared" si="2"/>
        <v>1</v>
      </c>
      <c r="L156" s="160" t="s">
        <v>101</v>
      </c>
      <c r="M156" s="211">
        <f>VLOOKUP(J156,'Depr Rates'!A:G,7,FALSE)</f>
        <v>1.77E-2</v>
      </c>
    </row>
    <row r="157" spans="1:13" x14ac:dyDescent="0.3">
      <c r="A157" s="212" t="s">
        <v>102</v>
      </c>
      <c r="B157" s="213">
        <v>10600501</v>
      </c>
      <c r="C157" s="212" t="s">
        <v>12614</v>
      </c>
      <c r="D157" s="214">
        <v>43466</v>
      </c>
      <c r="E157" s="160" t="s">
        <v>373</v>
      </c>
      <c r="F157" s="160">
        <v>101107482</v>
      </c>
      <c r="G157" s="215">
        <v>3320.09</v>
      </c>
      <c r="H157" s="214">
        <v>43481</v>
      </c>
      <c r="I157" s="160" t="s">
        <v>152</v>
      </c>
      <c r="J157" s="160" t="s">
        <v>9132</v>
      </c>
      <c r="K157" s="160">
        <f t="shared" si="2"/>
        <v>1</v>
      </c>
      <c r="L157" s="160" t="s">
        <v>101</v>
      </c>
      <c r="M157" s="211">
        <f>VLOOKUP(J157,'Depr Rates'!A:G,7,FALSE)</f>
        <v>3.7400000000000003E-2</v>
      </c>
    </row>
    <row r="158" spans="1:13" x14ac:dyDescent="0.3">
      <c r="A158" s="212" t="s">
        <v>102</v>
      </c>
      <c r="B158" s="213">
        <v>10600501</v>
      </c>
      <c r="C158" s="212" t="s">
        <v>12614</v>
      </c>
      <c r="D158" s="214">
        <v>43466</v>
      </c>
      <c r="E158" s="160" t="s">
        <v>373</v>
      </c>
      <c r="F158" s="160">
        <v>101107482</v>
      </c>
      <c r="G158" s="215">
        <v>65223.16</v>
      </c>
      <c r="H158" s="214">
        <v>43481</v>
      </c>
      <c r="I158" s="160" t="s">
        <v>152</v>
      </c>
      <c r="J158" s="160" t="s">
        <v>376</v>
      </c>
      <c r="K158" s="160">
        <f t="shared" si="2"/>
        <v>1</v>
      </c>
      <c r="L158" s="160" t="s">
        <v>101</v>
      </c>
      <c r="M158" s="211">
        <f>VLOOKUP(J158,'Depr Rates'!A:G,7,FALSE)</f>
        <v>3.9300000000000002E-2</v>
      </c>
    </row>
    <row r="159" spans="1:13" x14ac:dyDescent="0.3">
      <c r="A159" s="212" t="s">
        <v>102</v>
      </c>
      <c r="B159" s="213">
        <v>10600501</v>
      </c>
      <c r="C159" s="212" t="s">
        <v>12614</v>
      </c>
      <c r="D159" s="214">
        <v>43466</v>
      </c>
      <c r="E159" s="160" t="s">
        <v>373</v>
      </c>
      <c r="F159" s="160">
        <v>101107482</v>
      </c>
      <c r="G159" s="215">
        <v>86261.56</v>
      </c>
      <c r="H159" s="214">
        <v>43481</v>
      </c>
      <c r="I159" s="160" t="s">
        <v>152</v>
      </c>
      <c r="J159" s="160" t="s">
        <v>377</v>
      </c>
      <c r="K159" s="160">
        <f t="shared" si="2"/>
        <v>1</v>
      </c>
      <c r="L159" s="160" t="s">
        <v>101</v>
      </c>
      <c r="M159" s="211">
        <f>VLOOKUP(J159,'Depr Rates'!A:G,7,FALSE)</f>
        <v>1.77E-2</v>
      </c>
    </row>
    <row r="160" spans="1:13" x14ac:dyDescent="0.3">
      <c r="A160" s="212" t="s">
        <v>102</v>
      </c>
      <c r="B160" s="213">
        <v>10600501</v>
      </c>
      <c r="C160" s="212" t="s">
        <v>12614</v>
      </c>
      <c r="D160" s="214">
        <v>43497</v>
      </c>
      <c r="E160" s="160" t="s">
        <v>373</v>
      </c>
      <c r="F160" s="160">
        <v>101107482</v>
      </c>
      <c r="G160" s="215">
        <v>-3500.59</v>
      </c>
      <c r="H160" s="214">
        <v>43481</v>
      </c>
      <c r="I160" s="160" t="s">
        <v>152</v>
      </c>
      <c r="J160" s="160" t="s">
        <v>9132</v>
      </c>
      <c r="K160" s="160">
        <f t="shared" si="2"/>
        <v>1</v>
      </c>
      <c r="L160" s="160" t="s">
        <v>101</v>
      </c>
      <c r="M160" s="211">
        <f>VLOOKUP(J160,'Depr Rates'!A:G,7,FALSE)</f>
        <v>3.7400000000000003E-2</v>
      </c>
    </row>
    <row r="161" spans="1:13" x14ac:dyDescent="0.3">
      <c r="A161" s="212" t="s">
        <v>102</v>
      </c>
      <c r="B161" s="213">
        <v>10600501</v>
      </c>
      <c r="C161" s="212" t="s">
        <v>12614</v>
      </c>
      <c r="D161" s="214">
        <v>43497</v>
      </c>
      <c r="E161" s="160" t="s">
        <v>373</v>
      </c>
      <c r="F161" s="160">
        <v>101107482</v>
      </c>
      <c r="G161" s="215">
        <v>-68769.070000000007</v>
      </c>
      <c r="H161" s="214">
        <v>43481</v>
      </c>
      <c r="I161" s="160" t="s">
        <v>152</v>
      </c>
      <c r="J161" s="160" t="s">
        <v>376</v>
      </c>
      <c r="K161" s="160">
        <f t="shared" si="2"/>
        <v>1</v>
      </c>
      <c r="L161" s="160" t="s">
        <v>101</v>
      </c>
      <c r="M161" s="211">
        <f>VLOOKUP(J161,'Depr Rates'!A:G,7,FALSE)</f>
        <v>3.9300000000000002E-2</v>
      </c>
    </row>
    <row r="162" spans="1:13" x14ac:dyDescent="0.3">
      <c r="A162" s="212" t="s">
        <v>102</v>
      </c>
      <c r="B162" s="213">
        <v>10600501</v>
      </c>
      <c r="C162" s="212" t="s">
        <v>12614</v>
      </c>
      <c r="D162" s="214">
        <v>43497</v>
      </c>
      <c r="E162" s="160" t="s">
        <v>373</v>
      </c>
      <c r="F162" s="160">
        <v>101107482</v>
      </c>
      <c r="G162" s="215">
        <v>-90951.23</v>
      </c>
      <c r="H162" s="214">
        <v>43481</v>
      </c>
      <c r="I162" s="160" t="s">
        <v>152</v>
      </c>
      <c r="J162" s="160" t="s">
        <v>377</v>
      </c>
      <c r="K162" s="160">
        <f t="shared" si="2"/>
        <v>1</v>
      </c>
      <c r="L162" s="160" t="s">
        <v>101</v>
      </c>
      <c r="M162" s="211">
        <f>VLOOKUP(J162,'Depr Rates'!A:G,7,FALSE)</f>
        <v>1.77E-2</v>
      </c>
    </row>
    <row r="163" spans="1:13" x14ac:dyDescent="0.3">
      <c r="A163" s="212" t="s">
        <v>102</v>
      </c>
      <c r="B163" s="213">
        <v>10600501</v>
      </c>
      <c r="C163" s="212" t="s">
        <v>12614</v>
      </c>
      <c r="D163" s="214">
        <v>43497</v>
      </c>
      <c r="E163" s="160" t="s">
        <v>373</v>
      </c>
      <c r="F163" s="160">
        <v>101107482</v>
      </c>
      <c r="G163" s="215">
        <v>3530.05</v>
      </c>
      <c r="H163" s="214">
        <v>43481</v>
      </c>
      <c r="I163" s="160" t="s">
        <v>152</v>
      </c>
      <c r="J163" s="160" t="s">
        <v>9132</v>
      </c>
      <c r="K163" s="160">
        <f t="shared" si="2"/>
        <v>1</v>
      </c>
      <c r="L163" s="160" t="s">
        <v>101</v>
      </c>
      <c r="M163" s="211">
        <f>VLOOKUP(J163,'Depr Rates'!A:G,7,FALSE)</f>
        <v>3.7400000000000003E-2</v>
      </c>
    </row>
    <row r="164" spans="1:13" x14ac:dyDescent="0.3">
      <c r="A164" s="212" t="s">
        <v>102</v>
      </c>
      <c r="B164" s="213">
        <v>10600501</v>
      </c>
      <c r="C164" s="212" t="s">
        <v>12614</v>
      </c>
      <c r="D164" s="214">
        <v>43497</v>
      </c>
      <c r="E164" s="160" t="s">
        <v>373</v>
      </c>
      <c r="F164" s="160">
        <v>101107482</v>
      </c>
      <c r="G164" s="215">
        <v>69347.850000000006</v>
      </c>
      <c r="H164" s="214">
        <v>43481</v>
      </c>
      <c r="I164" s="160" t="s">
        <v>152</v>
      </c>
      <c r="J164" s="160" t="s">
        <v>376</v>
      </c>
      <c r="K164" s="160">
        <f t="shared" si="2"/>
        <v>1</v>
      </c>
      <c r="L164" s="160" t="s">
        <v>101</v>
      </c>
      <c r="M164" s="211">
        <f>VLOOKUP(J164,'Depr Rates'!A:G,7,FALSE)</f>
        <v>3.9300000000000002E-2</v>
      </c>
    </row>
    <row r="165" spans="1:13" x14ac:dyDescent="0.3">
      <c r="A165" s="212" t="s">
        <v>102</v>
      </c>
      <c r="B165" s="213">
        <v>10600501</v>
      </c>
      <c r="C165" s="212" t="s">
        <v>12614</v>
      </c>
      <c r="D165" s="214">
        <v>43497</v>
      </c>
      <c r="E165" s="160" t="s">
        <v>373</v>
      </c>
      <c r="F165" s="160">
        <v>101107482</v>
      </c>
      <c r="G165" s="215">
        <v>91716.71</v>
      </c>
      <c r="H165" s="214">
        <v>43481</v>
      </c>
      <c r="I165" s="160" t="s">
        <v>152</v>
      </c>
      <c r="J165" s="160" t="s">
        <v>377</v>
      </c>
      <c r="K165" s="160">
        <f t="shared" si="2"/>
        <v>1</v>
      </c>
      <c r="L165" s="160" t="s">
        <v>101</v>
      </c>
      <c r="M165" s="211">
        <f>VLOOKUP(J165,'Depr Rates'!A:G,7,FALSE)</f>
        <v>1.77E-2</v>
      </c>
    </row>
    <row r="166" spans="1:13" x14ac:dyDescent="0.3">
      <c r="A166" s="212" t="s">
        <v>102</v>
      </c>
      <c r="B166" s="213">
        <v>10600501</v>
      </c>
      <c r="C166" s="212" t="s">
        <v>12614</v>
      </c>
      <c r="D166" s="214">
        <v>43497</v>
      </c>
      <c r="E166" s="160" t="s">
        <v>373</v>
      </c>
      <c r="F166" s="160">
        <v>101107482</v>
      </c>
      <c r="G166" s="160">
        <v>16.100000000000001</v>
      </c>
      <c r="H166" s="214">
        <v>43481</v>
      </c>
      <c r="I166" s="160" t="s">
        <v>152</v>
      </c>
      <c r="J166" s="160" t="s">
        <v>9132</v>
      </c>
      <c r="K166" s="160">
        <f t="shared" si="2"/>
        <v>1</v>
      </c>
      <c r="L166" s="160" t="s">
        <v>101</v>
      </c>
      <c r="M166" s="211">
        <f>VLOOKUP(J166,'Depr Rates'!A:G,7,FALSE)</f>
        <v>3.7400000000000003E-2</v>
      </c>
    </row>
    <row r="167" spans="1:13" x14ac:dyDescent="0.3">
      <c r="A167" s="212" t="s">
        <v>102</v>
      </c>
      <c r="B167" s="213">
        <v>10600501</v>
      </c>
      <c r="C167" s="212" t="s">
        <v>12614</v>
      </c>
      <c r="D167" s="214">
        <v>43497</v>
      </c>
      <c r="E167" s="160" t="s">
        <v>373</v>
      </c>
      <c r="F167" s="160">
        <v>101107482</v>
      </c>
      <c r="G167" s="160">
        <v>316.33</v>
      </c>
      <c r="H167" s="214">
        <v>43481</v>
      </c>
      <c r="I167" s="160" t="s">
        <v>152</v>
      </c>
      <c r="J167" s="160" t="s">
        <v>376</v>
      </c>
      <c r="K167" s="160">
        <f t="shared" si="2"/>
        <v>1</v>
      </c>
      <c r="L167" s="160" t="s">
        <v>101</v>
      </c>
      <c r="M167" s="211">
        <f>VLOOKUP(J167,'Depr Rates'!A:G,7,FALSE)</f>
        <v>3.9300000000000002E-2</v>
      </c>
    </row>
    <row r="168" spans="1:13" x14ac:dyDescent="0.3">
      <c r="A168" s="212" t="s">
        <v>102</v>
      </c>
      <c r="B168" s="213">
        <v>10600501</v>
      </c>
      <c r="C168" s="212" t="s">
        <v>12614</v>
      </c>
      <c r="D168" s="214">
        <v>43497</v>
      </c>
      <c r="E168" s="160" t="s">
        <v>373</v>
      </c>
      <c r="F168" s="160">
        <v>101107482</v>
      </c>
      <c r="G168" s="160">
        <v>418.37</v>
      </c>
      <c r="H168" s="214">
        <v>43481</v>
      </c>
      <c r="I168" s="160" t="s">
        <v>152</v>
      </c>
      <c r="J168" s="160" t="s">
        <v>377</v>
      </c>
      <c r="K168" s="160">
        <f t="shared" si="2"/>
        <v>1</v>
      </c>
      <c r="L168" s="160" t="s">
        <v>101</v>
      </c>
      <c r="M168" s="211">
        <f>VLOOKUP(J168,'Depr Rates'!A:G,7,FALSE)</f>
        <v>1.77E-2</v>
      </c>
    </row>
    <row r="169" spans="1:13" x14ac:dyDescent="0.3">
      <c r="A169" s="212" t="s">
        <v>102</v>
      </c>
      <c r="B169" s="213">
        <v>10600501</v>
      </c>
      <c r="C169" s="212" t="s">
        <v>12614</v>
      </c>
      <c r="D169" s="214">
        <v>43466</v>
      </c>
      <c r="E169" s="160" t="s">
        <v>373</v>
      </c>
      <c r="F169" s="160">
        <v>101108869</v>
      </c>
      <c r="G169" s="215">
        <v>3191.01</v>
      </c>
      <c r="H169" s="214">
        <v>43472</v>
      </c>
      <c r="I169" s="160" t="s">
        <v>395</v>
      </c>
      <c r="J169" s="160" t="s">
        <v>9054</v>
      </c>
      <c r="K169" s="160">
        <f t="shared" si="2"/>
        <v>1</v>
      </c>
      <c r="L169" s="160" t="s">
        <v>101</v>
      </c>
      <c r="M169" s="211">
        <f>VLOOKUP(J169,'Depr Rates'!A:G,7,FALSE)</f>
        <v>3.1399999999999997E-2</v>
      </c>
    </row>
    <row r="170" spans="1:13" x14ac:dyDescent="0.3">
      <c r="A170" s="212" t="s">
        <v>102</v>
      </c>
      <c r="B170" s="213">
        <v>10600501</v>
      </c>
      <c r="C170" s="212" t="s">
        <v>12614</v>
      </c>
      <c r="D170" s="214">
        <v>43466</v>
      </c>
      <c r="E170" s="160" t="s">
        <v>373</v>
      </c>
      <c r="F170" s="160">
        <v>101108869</v>
      </c>
      <c r="G170" s="215">
        <v>41924.39</v>
      </c>
      <c r="H170" s="214">
        <v>43472</v>
      </c>
      <c r="I170" s="160" t="s">
        <v>395</v>
      </c>
      <c r="J170" s="160" t="s">
        <v>377</v>
      </c>
      <c r="K170" s="160">
        <f t="shared" si="2"/>
        <v>1</v>
      </c>
      <c r="L170" s="160" t="s">
        <v>101</v>
      </c>
      <c r="M170" s="211">
        <f>VLOOKUP(J170,'Depr Rates'!A:G,7,FALSE)</f>
        <v>1.77E-2</v>
      </c>
    </row>
    <row r="171" spans="1:13" x14ac:dyDescent="0.3">
      <c r="A171" s="212" t="s">
        <v>102</v>
      </c>
      <c r="B171" s="213">
        <v>10600501</v>
      </c>
      <c r="C171" s="212" t="s">
        <v>12614</v>
      </c>
      <c r="D171" s="214">
        <v>43466</v>
      </c>
      <c r="E171" s="160" t="s">
        <v>373</v>
      </c>
      <c r="F171" s="160">
        <v>101108869</v>
      </c>
      <c r="G171" s="215">
        <v>14999.93</v>
      </c>
      <c r="H171" s="214">
        <v>43472</v>
      </c>
      <c r="I171" s="160" t="s">
        <v>395</v>
      </c>
      <c r="J171" s="160" t="s">
        <v>376</v>
      </c>
      <c r="K171" s="160">
        <f t="shared" si="2"/>
        <v>1</v>
      </c>
      <c r="L171" s="160" t="s">
        <v>101</v>
      </c>
      <c r="M171" s="211">
        <f>VLOOKUP(J171,'Depr Rates'!A:G,7,FALSE)</f>
        <v>3.9300000000000002E-2</v>
      </c>
    </row>
    <row r="172" spans="1:13" x14ac:dyDescent="0.3">
      <c r="A172" s="212" t="s">
        <v>102</v>
      </c>
      <c r="B172" s="213">
        <v>10600501</v>
      </c>
      <c r="C172" s="212" t="s">
        <v>12614</v>
      </c>
      <c r="D172" s="214">
        <v>43466</v>
      </c>
      <c r="E172" s="160" t="s">
        <v>373</v>
      </c>
      <c r="F172" s="160">
        <v>101108869</v>
      </c>
      <c r="G172" s="160">
        <v>488.23</v>
      </c>
      <c r="H172" s="214">
        <v>43472</v>
      </c>
      <c r="I172" s="160" t="s">
        <v>395</v>
      </c>
      <c r="J172" s="160" t="s">
        <v>9132</v>
      </c>
      <c r="K172" s="160">
        <f t="shared" si="2"/>
        <v>1</v>
      </c>
      <c r="L172" s="160" t="s">
        <v>101</v>
      </c>
      <c r="M172" s="211">
        <f>VLOOKUP(J172,'Depr Rates'!A:G,7,FALSE)</f>
        <v>3.7400000000000003E-2</v>
      </c>
    </row>
    <row r="173" spans="1:13" x14ac:dyDescent="0.3">
      <c r="A173" s="212" t="s">
        <v>102</v>
      </c>
      <c r="B173" s="213">
        <v>10600501</v>
      </c>
      <c r="C173" s="212" t="s">
        <v>12614</v>
      </c>
      <c r="D173" s="214">
        <v>43466</v>
      </c>
      <c r="E173" s="160" t="s">
        <v>373</v>
      </c>
      <c r="F173" s="160">
        <v>101108869</v>
      </c>
      <c r="G173" s="215">
        <v>-51600.35</v>
      </c>
      <c r="H173" s="214">
        <v>43472</v>
      </c>
      <c r="I173" s="160" t="s">
        <v>395</v>
      </c>
      <c r="J173" s="160" t="s">
        <v>377</v>
      </c>
      <c r="K173" s="160">
        <f t="shared" si="2"/>
        <v>1</v>
      </c>
      <c r="L173" s="160" t="s">
        <v>101</v>
      </c>
      <c r="M173" s="211">
        <f>VLOOKUP(J173,'Depr Rates'!A:G,7,FALSE)</f>
        <v>1.77E-2</v>
      </c>
    </row>
    <row r="174" spans="1:13" x14ac:dyDescent="0.3">
      <c r="A174" s="212" t="s">
        <v>102</v>
      </c>
      <c r="B174" s="213">
        <v>10600501</v>
      </c>
      <c r="C174" s="212" t="s">
        <v>12614</v>
      </c>
      <c r="D174" s="214">
        <v>43466</v>
      </c>
      <c r="E174" s="160" t="s">
        <v>373</v>
      </c>
      <c r="F174" s="160">
        <v>101108869</v>
      </c>
      <c r="G174" s="160">
        <v>-600.91</v>
      </c>
      <c r="H174" s="214">
        <v>43472</v>
      </c>
      <c r="I174" s="160" t="s">
        <v>395</v>
      </c>
      <c r="J174" s="160" t="s">
        <v>9132</v>
      </c>
      <c r="K174" s="160">
        <f t="shared" si="2"/>
        <v>1</v>
      </c>
      <c r="L174" s="160" t="s">
        <v>101</v>
      </c>
      <c r="M174" s="211">
        <f>VLOOKUP(J174,'Depr Rates'!A:G,7,FALSE)</f>
        <v>3.7400000000000003E-2</v>
      </c>
    </row>
    <row r="175" spans="1:13" x14ac:dyDescent="0.3">
      <c r="A175" s="212" t="s">
        <v>102</v>
      </c>
      <c r="B175" s="213">
        <v>10600501</v>
      </c>
      <c r="C175" s="212" t="s">
        <v>12614</v>
      </c>
      <c r="D175" s="214">
        <v>43466</v>
      </c>
      <c r="E175" s="160" t="s">
        <v>373</v>
      </c>
      <c r="F175" s="160">
        <v>101108869</v>
      </c>
      <c r="G175" s="215">
        <v>-18461.849999999999</v>
      </c>
      <c r="H175" s="214">
        <v>43472</v>
      </c>
      <c r="I175" s="160" t="s">
        <v>395</v>
      </c>
      <c r="J175" s="160" t="s">
        <v>376</v>
      </c>
      <c r="K175" s="160">
        <f t="shared" si="2"/>
        <v>1</v>
      </c>
      <c r="L175" s="160" t="s">
        <v>101</v>
      </c>
      <c r="M175" s="211">
        <f>VLOOKUP(J175,'Depr Rates'!A:G,7,FALSE)</f>
        <v>3.9300000000000002E-2</v>
      </c>
    </row>
    <row r="176" spans="1:13" x14ac:dyDescent="0.3">
      <c r="A176" s="212" t="s">
        <v>102</v>
      </c>
      <c r="B176" s="213">
        <v>10600501</v>
      </c>
      <c r="C176" s="212" t="s">
        <v>12614</v>
      </c>
      <c r="D176" s="214">
        <v>43466</v>
      </c>
      <c r="E176" s="160" t="s">
        <v>373</v>
      </c>
      <c r="F176" s="160">
        <v>101108869</v>
      </c>
      <c r="G176" s="215">
        <v>-3927.48</v>
      </c>
      <c r="H176" s="214">
        <v>43472</v>
      </c>
      <c r="I176" s="160" t="s">
        <v>395</v>
      </c>
      <c r="J176" s="160" t="s">
        <v>9054</v>
      </c>
      <c r="K176" s="160">
        <f t="shared" si="2"/>
        <v>1</v>
      </c>
      <c r="L176" s="160" t="s">
        <v>101</v>
      </c>
      <c r="M176" s="211">
        <f>VLOOKUP(J176,'Depr Rates'!A:G,7,FALSE)</f>
        <v>3.1399999999999997E-2</v>
      </c>
    </row>
    <row r="177" spans="1:13" x14ac:dyDescent="0.3">
      <c r="A177" s="212" t="s">
        <v>102</v>
      </c>
      <c r="B177" s="213">
        <v>10600501</v>
      </c>
      <c r="C177" s="212" t="s">
        <v>12614</v>
      </c>
      <c r="D177" s="214">
        <v>43466</v>
      </c>
      <c r="E177" s="160" t="s">
        <v>373</v>
      </c>
      <c r="F177" s="160">
        <v>101108869</v>
      </c>
      <c r="G177" s="215">
        <v>40355.269999999997</v>
      </c>
      <c r="H177" s="214">
        <v>43472</v>
      </c>
      <c r="I177" s="160" t="s">
        <v>395</v>
      </c>
      <c r="J177" s="160" t="s">
        <v>377</v>
      </c>
      <c r="K177" s="160">
        <f t="shared" si="2"/>
        <v>1</v>
      </c>
      <c r="L177" s="160" t="s">
        <v>101</v>
      </c>
      <c r="M177" s="211">
        <f>VLOOKUP(J177,'Depr Rates'!A:G,7,FALSE)</f>
        <v>1.77E-2</v>
      </c>
    </row>
    <row r="178" spans="1:13" x14ac:dyDescent="0.3">
      <c r="A178" s="212" t="s">
        <v>102</v>
      </c>
      <c r="B178" s="213">
        <v>10600501</v>
      </c>
      <c r="C178" s="212" t="s">
        <v>12614</v>
      </c>
      <c r="D178" s="214">
        <v>43466</v>
      </c>
      <c r="E178" s="160" t="s">
        <v>373</v>
      </c>
      <c r="F178" s="160">
        <v>101108869</v>
      </c>
      <c r="G178" s="160">
        <v>469.95</v>
      </c>
      <c r="H178" s="214">
        <v>43472</v>
      </c>
      <c r="I178" s="160" t="s">
        <v>395</v>
      </c>
      <c r="J178" s="160" t="s">
        <v>9132</v>
      </c>
      <c r="K178" s="160">
        <f t="shared" si="2"/>
        <v>1</v>
      </c>
      <c r="L178" s="160" t="s">
        <v>101</v>
      </c>
      <c r="M178" s="211">
        <f>VLOOKUP(J178,'Depr Rates'!A:G,7,FALSE)</f>
        <v>3.7400000000000003E-2</v>
      </c>
    </row>
    <row r="179" spans="1:13" x14ac:dyDescent="0.3">
      <c r="A179" s="212" t="s">
        <v>102</v>
      </c>
      <c r="B179" s="213">
        <v>10600501</v>
      </c>
      <c r="C179" s="212" t="s">
        <v>12614</v>
      </c>
      <c r="D179" s="214">
        <v>43466</v>
      </c>
      <c r="E179" s="160" t="s">
        <v>373</v>
      </c>
      <c r="F179" s="160">
        <v>101108869</v>
      </c>
      <c r="G179" s="215">
        <v>14438.54</v>
      </c>
      <c r="H179" s="214">
        <v>43472</v>
      </c>
      <c r="I179" s="160" t="s">
        <v>395</v>
      </c>
      <c r="J179" s="160" t="s">
        <v>376</v>
      </c>
      <c r="K179" s="160">
        <f t="shared" si="2"/>
        <v>1</v>
      </c>
      <c r="L179" s="160" t="s">
        <v>101</v>
      </c>
      <c r="M179" s="211">
        <f>VLOOKUP(J179,'Depr Rates'!A:G,7,FALSE)</f>
        <v>3.9300000000000002E-2</v>
      </c>
    </row>
    <row r="180" spans="1:13" x14ac:dyDescent="0.3">
      <c r="A180" s="212" t="s">
        <v>102</v>
      </c>
      <c r="B180" s="213">
        <v>10600501</v>
      </c>
      <c r="C180" s="212" t="s">
        <v>12614</v>
      </c>
      <c r="D180" s="214">
        <v>43466</v>
      </c>
      <c r="E180" s="160" t="s">
        <v>373</v>
      </c>
      <c r="F180" s="160">
        <v>101108869</v>
      </c>
      <c r="G180" s="215">
        <v>3071.58</v>
      </c>
      <c r="H180" s="214">
        <v>43472</v>
      </c>
      <c r="I180" s="160" t="s">
        <v>395</v>
      </c>
      <c r="J180" s="160" t="s">
        <v>9054</v>
      </c>
      <c r="K180" s="160">
        <f t="shared" si="2"/>
        <v>1</v>
      </c>
      <c r="L180" s="160" t="s">
        <v>101</v>
      </c>
      <c r="M180" s="211">
        <f>VLOOKUP(J180,'Depr Rates'!A:G,7,FALSE)</f>
        <v>3.1399999999999997E-2</v>
      </c>
    </row>
    <row r="181" spans="1:13" x14ac:dyDescent="0.3">
      <c r="A181" s="212" t="s">
        <v>102</v>
      </c>
      <c r="B181" s="213">
        <v>10600501</v>
      </c>
      <c r="C181" s="212" t="s">
        <v>12614</v>
      </c>
      <c r="D181" s="214">
        <v>43497</v>
      </c>
      <c r="E181" s="160" t="s">
        <v>373</v>
      </c>
      <c r="F181" s="160">
        <v>101108869</v>
      </c>
      <c r="G181" s="160">
        <v>-14.39</v>
      </c>
      <c r="H181" s="214">
        <v>43472</v>
      </c>
      <c r="I181" s="160" t="s">
        <v>395</v>
      </c>
      <c r="J181" s="160" t="s">
        <v>9054</v>
      </c>
      <c r="K181" s="160">
        <f t="shared" si="2"/>
        <v>1</v>
      </c>
      <c r="L181" s="160" t="s">
        <v>101</v>
      </c>
      <c r="M181" s="211">
        <f>VLOOKUP(J181,'Depr Rates'!A:G,7,FALSE)</f>
        <v>3.1399999999999997E-2</v>
      </c>
    </row>
    <row r="182" spans="1:13" x14ac:dyDescent="0.3">
      <c r="A182" s="212" t="s">
        <v>102</v>
      </c>
      <c r="B182" s="213">
        <v>10600501</v>
      </c>
      <c r="C182" s="212" t="s">
        <v>12614</v>
      </c>
      <c r="D182" s="214">
        <v>43497</v>
      </c>
      <c r="E182" s="160" t="s">
        <v>373</v>
      </c>
      <c r="F182" s="160">
        <v>101108869</v>
      </c>
      <c r="G182" s="160">
        <v>-67.64</v>
      </c>
      <c r="H182" s="214">
        <v>43472</v>
      </c>
      <c r="I182" s="160" t="s">
        <v>395</v>
      </c>
      <c r="J182" s="160" t="s">
        <v>376</v>
      </c>
      <c r="K182" s="160">
        <f t="shared" si="2"/>
        <v>1</v>
      </c>
      <c r="L182" s="160" t="s">
        <v>101</v>
      </c>
      <c r="M182" s="211">
        <f>VLOOKUP(J182,'Depr Rates'!A:G,7,FALSE)</f>
        <v>3.9300000000000002E-2</v>
      </c>
    </row>
    <row r="183" spans="1:13" x14ac:dyDescent="0.3">
      <c r="A183" s="212" t="s">
        <v>102</v>
      </c>
      <c r="B183" s="213">
        <v>10600501</v>
      </c>
      <c r="C183" s="212" t="s">
        <v>12614</v>
      </c>
      <c r="D183" s="214">
        <v>43497</v>
      </c>
      <c r="E183" s="160" t="s">
        <v>373</v>
      </c>
      <c r="F183" s="160">
        <v>101108869</v>
      </c>
      <c r="G183" s="160">
        <v>-2.2000000000000002</v>
      </c>
      <c r="H183" s="214">
        <v>43472</v>
      </c>
      <c r="I183" s="160" t="s">
        <v>395</v>
      </c>
      <c r="J183" s="160" t="s">
        <v>9132</v>
      </c>
      <c r="K183" s="160">
        <f t="shared" si="2"/>
        <v>1</v>
      </c>
      <c r="L183" s="160" t="s">
        <v>101</v>
      </c>
      <c r="M183" s="211">
        <f>VLOOKUP(J183,'Depr Rates'!A:G,7,FALSE)</f>
        <v>3.7400000000000003E-2</v>
      </c>
    </row>
    <row r="184" spans="1:13" x14ac:dyDescent="0.3">
      <c r="A184" s="212" t="s">
        <v>102</v>
      </c>
      <c r="B184" s="213">
        <v>10600501</v>
      </c>
      <c r="C184" s="212" t="s">
        <v>12614</v>
      </c>
      <c r="D184" s="214">
        <v>43497</v>
      </c>
      <c r="E184" s="160" t="s">
        <v>373</v>
      </c>
      <c r="F184" s="160">
        <v>101108869</v>
      </c>
      <c r="G184" s="160">
        <v>-189.07</v>
      </c>
      <c r="H184" s="214">
        <v>43472</v>
      </c>
      <c r="I184" s="160" t="s">
        <v>395</v>
      </c>
      <c r="J184" s="160" t="s">
        <v>377</v>
      </c>
      <c r="K184" s="160">
        <f t="shared" si="2"/>
        <v>1</v>
      </c>
      <c r="L184" s="160" t="s">
        <v>101</v>
      </c>
      <c r="M184" s="211">
        <f>VLOOKUP(J184,'Depr Rates'!A:G,7,FALSE)</f>
        <v>1.77E-2</v>
      </c>
    </row>
    <row r="185" spans="1:13" x14ac:dyDescent="0.3">
      <c r="A185" s="212" t="s">
        <v>102</v>
      </c>
      <c r="B185" s="213">
        <v>10600501</v>
      </c>
      <c r="C185" s="212" t="s">
        <v>12614</v>
      </c>
      <c r="D185" s="214">
        <v>43497</v>
      </c>
      <c r="E185" s="160" t="s">
        <v>373</v>
      </c>
      <c r="F185" s="160">
        <v>101108869</v>
      </c>
      <c r="G185" s="160">
        <v>3.41</v>
      </c>
      <c r="H185" s="214">
        <v>43472</v>
      </c>
      <c r="I185" s="160" t="s">
        <v>395</v>
      </c>
      <c r="J185" s="160" t="s">
        <v>9054</v>
      </c>
      <c r="K185" s="160">
        <f t="shared" si="2"/>
        <v>1</v>
      </c>
      <c r="L185" s="160" t="s">
        <v>101</v>
      </c>
      <c r="M185" s="211">
        <f>VLOOKUP(J185,'Depr Rates'!A:G,7,FALSE)</f>
        <v>3.1399999999999997E-2</v>
      </c>
    </row>
    <row r="186" spans="1:13" x14ac:dyDescent="0.3">
      <c r="A186" s="212" t="s">
        <v>102</v>
      </c>
      <c r="B186" s="213">
        <v>10600501</v>
      </c>
      <c r="C186" s="212" t="s">
        <v>12614</v>
      </c>
      <c r="D186" s="214">
        <v>43497</v>
      </c>
      <c r="E186" s="160" t="s">
        <v>373</v>
      </c>
      <c r="F186" s="160">
        <v>101108869</v>
      </c>
      <c r="G186" s="160">
        <v>16.02</v>
      </c>
      <c r="H186" s="214">
        <v>43472</v>
      </c>
      <c r="I186" s="160" t="s">
        <v>395</v>
      </c>
      <c r="J186" s="160" t="s">
        <v>376</v>
      </c>
      <c r="K186" s="160">
        <f t="shared" si="2"/>
        <v>1</v>
      </c>
      <c r="L186" s="160" t="s">
        <v>101</v>
      </c>
      <c r="M186" s="211">
        <f>VLOOKUP(J186,'Depr Rates'!A:G,7,FALSE)</f>
        <v>3.9300000000000002E-2</v>
      </c>
    </row>
    <row r="187" spans="1:13" x14ac:dyDescent="0.3">
      <c r="A187" s="212" t="s">
        <v>102</v>
      </c>
      <c r="B187" s="213">
        <v>10600501</v>
      </c>
      <c r="C187" s="212" t="s">
        <v>12614</v>
      </c>
      <c r="D187" s="214">
        <v>43497</v>
      </c>
      <c r="E187" s="160" t="s">
        <v>373</v>
      </c>
      <c r="F187" s="160">
        <v>101108869</v>
      </c>
      <c r="G187" s="160">
        <v>0.52</v>
      </c>
      <c r="H187" s="214">
        <v>43472</v>
      </c>
      <c r="I187" s="160" t="s">
        <v>395</v>
      </c>
      <c r="J187" s="160" t="s">
        <v>9132</v>
      </c>
      <c r="K187" s="160">
        <f t="shared" si="2"/>
        <v>1</v>
      </c>
      <c r="L187" s="160" t="s">
        <v>101</v>
      </c>
      <c r="M187" s="211">
        <f>VLOOKUP(J187,'Depr Rates'!A:G,7,FALSE)</f>
        <v>3.7400000000000003E-2</v>
      </c>
    </row>
    <row r="188" spans="1:13" x14ac:dyDescent="0.3">
      <c r="A188" s="212" t="s">
        <v>102</v>
      </c>
      <c r="B188" s="213">
        <v>10600501</v>
      </c>
      <c r="C188" s="212" t="s">
        <v>12614</v>
      </c>
      <c r="D188" s="214">
        <v>43497</v>
      </c>
      <c r="E188" s="160" t="s">
        <v>373</v>
      </c>
      <c r="F188" s="160">
        <v>101108869</v>
      </c>
      <c r="G188" s="160">
        <v>44.76</v>
      </c>
      <c r="H188" s="214">
        <v>43472</v>
      </c>
      <c r="I188" s="160" t="s">
        <v>395</v>
      </c>
      <c r="J188" s="160" t="s">
        <v>377</v>
      </c>
      <c r="K188" s="160">
        <f t="shared" si="2"/>
        <v>1</v>
      </c>
      <c r="L188" s="160" t="s">
        <v>101</v>
      </c>
      <c r="M188" s="211">
        <f>VLOOKUP(J188,'Depr Rates'!A:G,7,FALSE)</f>
        <v>1.77E-2</v>
      </c>
    </row>
    <row r="189" spans="1:13" x14ac:dyDescent="0.3">
      <c r="A189" s="212" t="s">
        <v>102</v>
      </c>
      <c r="B189" s="213">
        <v>10600501</v>
      </c>
      <c r="C189" s="212" t="s">
        <v>12614</v>
      </c>
      <c r="D189" s="214">
        <v>43466</v>
      </c>
      <c r="E189" s="160" t="s">
        <v>373</v>
      </c>
      <c r="F189" s="160">
        <v>101109164</v>
      </c>
      <c r="G189" s="215">
        <v>-2173.04</v>
      </c>
      <c r="H189" s="214">
        <v>43487</v>
      </c>
      <c r="I189" s="160" t="s">
        <v>439</v>
      </c>
      <c r="J189" s="160" t="s">
        <v>9132</v>
      </c>
      <c r="K189" s="160">
        <f t="shared" si="2"/>
        <v>1</v>
      </c>
      <c r="L189" s="160" t="s">
        <v>101</v>
      </c>
      <c r="M189" s="211">
        <f>VLOOKUP(J189,'Depr Rates'!A:G,7,FALSE)</f>
        <v>3.7400000000000003E-2</v>
      </c>
    </row>
    <row r="190" spans="1:13" x14ac:dyDescent="0.3">
      <c r="A190" s="212" t="s">
        <v>102</v>
      </c>
      <c r="B190" s="213">
        <v>10600501</v>
      </c>
      <c r="C190" s="212" t="s">
        <v>12614</v>
      </c>
      <c r="D190" s="214">
        <v>43466</v>
      </c>
      <c r="E190" s="160" t="s">
        <v>373</v>
      </c>
      <c r="F190" s="160">
        <v>101109164</v>
      </c>
      <c r="G190" s="215">
        <v>-20692.63</v>
      </c>
      <c r="H190" s="214">
        <v>43487</v>
      </c>
      <c r="I190" s="160" t="s">
        <v>439</v>
      </c>
      <c r="J190" s="160" t="s">
        <v>376</v>
      </c>
      <c r="K190" s="160">
        <f t="shared" si="2"/>
        <v>1</v>
      </c>
      <c r="L190" s="160" t="s">
        <v>101</v>
      </c>
      <c r="M190" s="211">
        <f>VLOOKUP(J190,'Depr Rates'!A:G,7,FALSE)</f>
        <v>3.9300000000000002E-2</v>
      </c>
    </row>
    <row r="191" spans="1:13" x14ac:dyDescent="0.3">
      <c r="A191" s="212" t="s">
        <v>102</v>
      </c>
      <c r="B191" s="213">
        <v>10600501</v>
      </c>
      <c r="C191" s="212" t="s">
        <v>12614</v>
      </c>
      <c r="D191" s="214">
        <v>43466</v>
      </c>
      <c r="E191" s="160" t="s">
        <v>373</v>
      </c>
      <c r="F191" s="160">
        <v>101109164</v>
      </c>
      <c r="G191" s="215">
        <v>-24987.05</v>
      </c>
      <c r="H191" s="214">
        <v>43487</v>
      </c>
      <c r="I191" s="160" t="s">
        <v>439</v>
      </c>
      <c r="J191" s="160" t="s">
        <v>377</v>
      </c>
      <c r="K191" s="160">
        <f t="shared" si="2"/>
        <v>1</v>
      </c>
      <c r="L191" s="160" t="s">
        <v>101</v>
      </c>
      <c r="M191" s="211">
        <f>VLOOKUP(J191,'Depr Rates'!A:G,7,FALSE)</f>
        <v>1.77E-2</v>
      </c>
    </row>
    <row r="192" spans="1:13" x14ac:dyDescent="0.3">
      <c r="A192" s="212" t="s">
        <v>102</v>
      </c>
      <c r="B192" s="213">
        <v>10600501</v>
      </c>
      <c r="C192" s="212" t="s">
        <v>12614</v>
      </c>
      <c r="D192" s="214">
        <v>43466</v>
      </c>
      <c r="E192" s="160" t="s">
        <v>373</v>
      </c>
      <c r="F192" s="160">
        <v>101109164</v>
      </c>
      <c r="G192" s="215">
        <v>2021.53</v>
      </c>
      <c r="H192" s="214">
        <v>43487</v>
      </c>
      <c r="I192" s="160" t="s">
        <v>439</v>
      </c>
      <c r="J192" s="160" t="s">
        <v>9132</v>
      </c>
      <c r="K192" s="160">
        <f t="shared" si="2"/>
        <v>1</v>
      </c>
      <c r="L192" s="160" t="s">
        <v>101</v>
      </c>
      <c r="M192" s="211">
        <f>VLOOKUP(J192,'Depr Rates'!A:G,7,FALSE)</f>
        <v>3.7400000000000003E-2</v>
      </c>
    </row>
    <row r="193" spans="1:13" x14ac:dyDescent="0.3">
      <c r="A193" s="212" t="s">
        <v>102</v>
      </c>
      <c r="B193" s="213">
        <v>10600501</v>
      </c>
      <c r="C193" s="212" t="s">
        <v>12614</v>
      </c>
      <c r="D193" s="214">
        <v>43466</v>
      </c>
      <c r="E193" s="160" t="s">
        <v>373</v>
      </c>
      <c r="F193" s="160">
        <v>101109164</v>
      </c>
      <c r="G193" s="215">
        <v>19249.900000000001</v>
      </c>
      <c r="H193" s="214">
        <v>43487</v>
      </c>
      <c r="I193" s="160" t="s">
        <v>439</v>
      </c>
      <c r="J193" s="160" t="s">
        <v>376</v>
      </c>
      <c r="K193" s="160">
        <f t="shared" si="2"/>
        <v>1</v>
      </c>
      <c r="L193" s="160" t="s">
        <v>101</v>
      </c>
      <c r="M193" s="211">
        <f>VLOOKUP(J193,'Depr Rates'!A:G,7,FALSE)</f>
        <v>3.9300000000000002E-2</v>
      </c>
    </row>
    <row r="194" spans="1:13" x14ac:dyDescent="0.3">
      <c r="A194" s="212" t="s">
        <v>102</v>
      </c>
      <c r="B194" s="213">
        <v>10600501</v>
      </c>
      <c r="C194" s="212" t="s">
        <v>12614</v>
      </c>
      <c r="D194" s="214">
        <v>43466</v>
      </c>
      <c r="E194" s="160" t="s">
        <v>373</v>
      </c>
      <c r="F194" s="160">
        <v>101109164</v>
      </c>
      <c r="G194" s="215">
        <v>23244.89</v>
      </c>
      <c r="H194" s="214">
        <v>43487</v>
      </c>
      <c r="I194" s="160" t="s">
        <v>439</v>
      </c>
      <c r="J194" s="160" t="s">
        <v>377</v>
      </c>
      <c r="K194" s="160">
        <f t="shared" ref="K194:K257" si="3">MONTH(H194)</f>
        <v>1</v>
      </c>
      <c r="L194" s="160" t="s">
        <v>101</v>
      </c>
      <c r="M194" s="211">
        <f>VLOOKUP(J194,'Depr Rates'!A:G,7,FALSE)</f>
        <v>1.77E-2</v>
      </c>
    </row>
    <row r="195" spans="1:13" x14ac:dyDescent="0.3">
      <c r="A195" s="212" t="s">
        <v>102</v>
      </c>
      <c r="B195" s="213">
        <v>10600501</v>
      </c>
      <c r="C195" s="212" t="s">
        <v>12614</v>
      </c>
      <c r="D195" s="214">
        <v>43497</v>
      </c>
      <c r="E195" s="160" t="s">
        <v>373</v>
      </c>
      <c r="F195" s="160">
        <v>101109164</v>
      </c>
      <c r="G195" s="215">
        <v>-24491.360000000001</v>
      </c>
      <c r="H195" s="214">
        <v>43487</v>
      </c>
      <c r="I195" s="160" t="s">
        <v>439</v>
      </c>
      <c r="J195" s="160" t="s">
        <v>377</v>
      </c>
      <c r="K195" s="160">
        <f t="shared" si="3"/>
        <v>1</v>
      </c>
      <c r="L195" s="160" t="s">
        <v>101</v>
      </c>
      <c r="M195" s="211">
        <f>VLOOKUP(J195,'Depr Rates'!A:G,7,FALSE)</f>
        <v>1.77E-2</v>
      </c>
    </row>
    <row r="196" spans="1:13" x14ac:dyDescent="0.3">
      <c r="A196" s="212" t="s">
        <v>102</v>
      </c>
      <c r="B196" s="213">
        <v>10600501</v>
      </c>
      <c r="C196" s="212" t="s">
        <v>12614</v>
      </c>
      <c r="D196" s="214">
        <v>43497</v>
      </c>
      <c r="E196" s="160" t="s">
        <v>373</v>
      </c>
      <c r="F196" s="160">
        <v>101109164</v>
      </c>
      <c r="G196" s="215">
        <v>-20281.96</v>
      </c>
      <c r="H196" s="214">
        <v>43487</v>
      </c>
      <c r="I196" s="160" t="s">
        <v>439</v>
      </c>
      <c r="J196" s="160" t="s">
        <v>376</v>
      </c>
      <c r="K196" s="160">
        <f t="shared" si="3"/>
        <v>1</v>
      </c>
      <c r="L196" s="160" t="s">
        <v>101</v>
      </c>
      <c r="M196" s="211">
        <f>VLOOKUP(J196,'Depr Rates'!A:G,7,FALSE)</f>
        <v>3.9300000000000002E-2</v>
      </c>
    </row>
    <row r="197" spans="1:13" x14ac:dyDescent="0.3">
      <c r="A197" s="212" t="s">
        <v>102</v>
      </c>
      <c r="B197" s="213">
        <v>10600501</v>
      </c>
      <c r="C197" s="212" t="s">
        <v>12614</v>
      </c>
      <c r="D197" s="214">
        <v>43497</v>
      </c>
      <c r="E197" s="160" t="s">
        <v>373</v>
      </c>
      <c r="F197" s="160">
        <v>101109164</v>
      </c>
      <c r="G197" s="215">
        <v>-2129.9299999999998</v>
      </c>
      <c r="H197" s="214">
        <v>43487</v>
      </c>
      <c r="I197" s="160" t="s">
        <v>439</v>
      </c>
      <c r="J197" s="160" t="s">
        <v>9132</v>
      </c>
      <c r="K197" s="160">
        <f t="shared" si="3"/>
        <v>1</v>
      </c>
      <c r="L197" s="160" t="s">
        <v>101</v>
      </c>
      <c r="M197" s="211">
        <f>VLOOKUP(J197,'Depr Rates'!A:G,7,FALSE)</f>
        <v>3.7400000000000003E-2</v>
      </c>
    </row>
    <row r="198" spans="1:13" x14ac:dyDescent="0.3">
      <c r="A198" s="212" t="s">
        <v>102</v>
      </c>
      <c r="B198" s="213">
        <v>10600501</v>
      </c>
      <c r="C198" s="212" t="s">
        <v>12614</v>
      </c>
      <c r="D198" s="214">
        <v>43497</v>
      </c>
      <c r="E198" s="160" t="s">
        <v>373</v>
      </c>
      <c r="F198" s="160">
        <v>101109164</v>
      </c>
      <c r="G198" s="215">
        <v>24503.1</v>
      </c>
      <c r="H198" s="214">
        <v>43487</v>
      </c>
      <c r="I198" s="160" t="s">
        <v>439</v>
      </c>
      <c r="J198" s="160" t="s">
        <v>377</v>
      </c>
      <c r="K198" s="160">
        <f t="shared" si="3"/>
        <v>1</v>
      </c>
      <c r="L198" s="160" t="s">
        <v>101</v>
      </c>
      <c r="M198" s="211">
        <f>VLOOKUP(J198,'Depr Rates'!A:G,7,FALSE)</f>
        <v>1.77E-2</v>
      </c>
    </row>
    <row r="199" spans="1:13" x14ac:dyDescent="0.3">
      <c r="A199" s="212" t="s">
        <v>102</v>
      </c>
      <c r="B199" s="213">
        <v>10600501</v>
      </c>
      <c r="C199" s="212" t="s">
        <v>12614</v>
      </c>
      <c r="D199" s="214">
        <v>43497</v>
      </c>
      <c r="E199" s="160" t="s">
        <v>373</v>
      </c>
      <c r="F199" s="160">
        <v>101109164</v>
      </c>
      <c r="G199" s="215">
        <v>20291.68</v>
      </c>
      <c r="H199" s="214">
        <v>43487</v>
      </c>
      <c r="I199" s="160" t="s">
        <v>439</v>
      </c>
      <c r="J199" s="160" t="s">
        <v>376</v>
      </c>
      <c r="K199" s="160">
        <f t="shared" si="3"/>
        <v>1</v>
      </c>
      <c r="L199" s="160" t="s">
        <v>101</v>
      </c>
      <c r="M199" s="211">
        <f>VLOOKUP(J199,'Depr Rates'!A:G,7,FALSE)</f>
        <v>3.9300000000000002E-2</v>
      </c>
    </row>
    <row r="200" spans="1:13" x14ac:dyDescent="0.3">
      <c r="A200" s="212" t="s">
        <v>102</v>
      </c>
      <c r="B200" s="213">
        <v>10600501</v>
      </c>
      <c r="C200" s="212" t="s">
        <v>12614</v>
      </c>
      <c r="D200" s="214">
        <v>43497</v>
      </c>
      <c r="E200" s="160" t="s">
        <v>373</v>
      </c>
      <c r="F200" s="160">
        <v>101109164</v>
      </c>
      <c r="G200" s="215">
        <v>2130.9499999999998</v>
      </c>
      <c r="H200" s="214">
        <v>43487</v>
      </c>
      <c r="I200" s="160" t="s">
        <v>439</v>
      </c>
      <c r="J200" s="160" t="s">
        <v>9132</v>
      </c>
      <c r="K200" s="160">
        <f t="shared" si="3"/>
        <v>1</v>
      </c>
      <c r="L200" s="160" t="s">
        <v>101</v>
      </c>
      <c r="M200" s="211">
        <f>VLOOKUP(J200,'Depr Rates'!A:G,7,FALSE)</f>
        <v>3.7400000000000003E-2</v>
      </c>
    </row>
    <row r="201" spans="1:13" x14ac:dyDescent="0.3">
      <c r="A201" s="212" t="s">
        <v>102</v>
      </c>
      <c r="B201" s="213">
        <v>10600501</v>
      </c>
      <c r="C201" s="212" t="s">
        <v>12614</v>
      </c>
      <c r="D201" s="214">
        <v>43525</v>
      </c>
      <c r="E201" s="160" t="s">
        <v>373</v>
      </c>
      <c r="F201" s="160">
        <v>101109164</v>
      </c>
      <c r="G201" s="215">
        <v>2147.87</v>
      </c>
      <c r="H201" s="214">
        <v>43487</v>
      </c>
      <c r="I201" s="160" t="s">
        <v>439</v>
      </c>
      <c r="J201" s="160" t="s">
        <v>9132</v>
      </c>
      <c r="K201" s="160">
        <f t="shared" si="3"/>
        <v>1</v>
      </c>
      <c r="L201" s="160" t="s">
        <v>101</v>
      </c>
      <c r="M201" s="211">
        <f>VLOOKUP(J201,'Depr Rates'!A:G,7,FALSE)</f>
        <v>3.7400000000000003E-2</v>
      </c>
    </row>
    <row r="202" spans="1:13" x14ac:dyDescent="0.3">
      <c r="A202" s="212" t="s">
        <v>102</v>
      </c>
      <c r="B202" s="213">
        <v>10600501</v>
      </c>
      <c r="C202" s="212" t="s">
        <v>12614</v>
      </c>
      <c r="D202" s="214">
        <v>43525</v>
      </c>
      <c r="E202" s="160" t="s">
        <v>373</v>
      </c>
      <c r="F202" s="160">
        <v>101109164</v>
      </c>
      <c r="G202" s="215">
        <v>20452.669999999998</v>
      </c>
      <c r="H202" s="214">
        <v>43487</v>
      </c>
      <c r="I202" s="160" t="s">
        <v>439</v>
      </c>
      <c r="J202" s="160" t="s">
        <v>376</v>
      </c>
      <c r="K202" s="160">
        <f t="shared" si="3"/>
        <v>1</v>
      </c>
      <c r="L202" s="160" t="s">
        <v>101</v>
      </c>
      <c r="M202" s="211">
        <f>VLOOKUP(J202,'Depr Rates'!A:G,7,FALSE)</f>
        <v>3.9300000000000002E-2</v>
      </c>
    </row>
    <row r="203" spans="1:13" x14ac:dyDescent="0.3">
      <c r="A203" s="212" t="s">
        <v>102</v>
      </c>
      <c r="B203" s="213">
        <v>10600501</v>
      </c>
      <c r="C203" s="212" t="s">
        <v>12614</v>
      </c>
      <c r="D203" s="214">
        <v>43525</v>
      </c>
      <c r="E203" s="160" t="s">
        <v>373</v>
      </c>
      <c r="F203" s="160">
        <v>101109164</v>
      </c>
      <c r="G203" s="215">
        <v>24697.46</v>
      </c>
      <c r="H203" s="214">
        <v>43487</v>
      </c>
      <c r="I203" s="160" t="s">
        <v>439</v>
      </c>
      <c r="J203" s="160" t="s">
        <v>377</v>
      </c>
      <c r="K203" s="160">
        <f t="shared" si="3"/>
        <v>1</v>
      </c>
      <c r="L203" s="160" t="s">
        <v>101</v>
      </c>
      <c r="M203" s="211">
        <f>VLOOKUP(J203,'Depr Rates'!A:G,7,FALSE)</f>
        <v>1.77E-2</v>
      </c>
    </row>
    <row r="204" spans="1:13" x14ac:dyDescent="0.3">
      <c r="A204" s="212" t="s">
        <v>102</v>
      </c>
      <c r="B204" s="213">
        <v>10600501</v>
      </c>
      <c r="C204" s="212" t="s">
        <v>12614</v>
      </c>
      <c r="D204" s="214">
        <v>43525</v>
      </c>
      <c r="E204" s="160" t="s">
        <v>373</v>
      </c>
      <c r="F204" s="160">
        <v>101109164</v>
      </c>
      <c r="G204" s="215">
        <v>-2130.7399999999998</v>
      </c>
      <c r="H204" s="214">
        <v>43487</v>
      </c>
      <c r="I204" s="160" t="s">
        <v>439</v>
      </c>
      <c r="J204" s="160" t="s">
        <v>9132</v>
      </c>
      <c r="K204" s="160">
        <f t="shared" si="3"/>
        <v>1</v>
      </c>
      <c r="L204" s="160" t="s">
        <v>101</v>
      </c>
      <c r="M204" s="211">
        <f>VLOOKUP(J204,'Depr Rates'!A:G,7,FALSE)</f>
        <v>3.7400000000000003E-2</v>
      </c>
    </row>
    <row r="205" spans="1:13" x14ac:dyDescent="0.3">
      <c r="A205" s="212" t="s">
        <v>102</v>
      </c>
      <c r="B205" s="213">
        <v>10600501</v>
      </c>
      <c r="C205" s="212" t="s">
        <v>12614</v>
      </c>
      <c r="D205" s="214">
        <v>43525</v>
      </c>
      <c r="E205" s="160" t="s">
        <v>373</v>
      </c>
      <c r="F205" s="160">
        <v>101109164</v>
      </c>
      <c r="G205" s="215">
        <v>-20289.599999999999</v>
      </c>
      <c r="H205" s="214">
        <v>43487</v>
      </c>
      <c r="I205" s="160" t="s">
        <v>439</v>
      </c>
      <c r="J205" s="160" t="s">
        <v>376</v>
      </c>
      <c r="K205" s="160">
        <f t="shared" si="3"/>
        <v>1</v>
      </c>
      <c r="L205" s="160" t="s">
        <v>101</v>
      </c>
      <c r="M205" s="211">
        <f>VLOOKUP(J205,'Depr Rates'!A:G,7,FALSE)</f>
        <v>3.9300000000000002E-2</v>
      </c>
    </row>
    <row r="206" spans="1:13" x14ac:dyDescent="0.3">
      <c r="A206" s="212" t="s">
        <v>102</v>
      </c>
      <c r="B206" s="213">
        <v>10600501</v>
      </c>
      <c r="C206" s="212" t="s">
        <v>12614</v>
      </c>
      <c r="D206" s="214">
        <v>43525</v>
      </c>
      <c r="E206" s="160" t="s">
        <v>373</v>
      </c>
      <c r="F206" s="160">
        <v>101109164</v>
      </c>
      <c r="G206" s="215">
        <v>-24500.55</v>
      </c>
      <c r="H206" s="214">
        <v>43487</v>
      </c>
      <c r="I206" s="160" t="s">
        <v>439</v>
      </c>
      <c r="J206" s="160" t="s">
        <v>377</v>
      </c>
      <c r="K206" s="160">
        <f t="shared" si="3"/>
        <v>1</v>
      </c>
      <c r="L206" s="160" t="s">
        <v>101</v>
      </c>
      <c r="M206" s="211">
        <f>VLOOKUP(J206,'Depr Rates'!A:G,7,FALSE)</f>
        <v>1.77E-2</v>
      </c>
    </row>
    <row r="207" spans="1:13" x14ac:dyDescent="0.3">
      <c r="A207" s="212" t="s">
        <v>102</v>
      </c>
      <c r="B207" s="213">
        <v>10600501</v>
      </c>
      <c r="C207" s="212" t="s">
        <v>12614</v>
      </c>
      <c r="D207" s="214">
        <v>43525</v>
      </c>
      <c r="E207" s="160" t="s">
        <v>373</v>
      </c>
      <c r="F207" s="160">
        <v>101109164</v>
      </c>
      <c r="G207" s="160">
        <v>9.2200000000000006</v>
      </c>
      <c r="H207" s="214">
        <v>43487</v>
      </c>
      <c r="I207" s="160" t="s">
        <v>439</v>
      </c>
      <c r="J207" s="160" t="s">
        <v>9132</v>
      </c>
      <c r="K207" s="160">
        <f t="shared" si="3"/>
        <v>1</v>
      </c>
      <c r="L207" s="160" t="s">
        <v>101</v>
      </c>
      <c r="M207" s="211">
        <f>VLOOKUP(J207,'Depr Rates'!A:G,7,FALSE)</f>
        <v>3.7400000000000003E-2</v>
      </c>
    </row>
    <row r="208" spans="1:13" x14ac:dyDescent="0.3">
      <c r="A208" s="212" t="s">
        <v>102</v>
      </c>
      <c r="B208" s="213">
        <v>10600501</v>
      </c>
      <c r="C208" s="212" t="s">
        <v>12614</v>
      </c>
      <c r="D208" s="214">
        <v>43525</v>
      </c>
      <c r="E208" s="160" t="s">
        <v>373</v>
      </c>
      <c r="F208" s="160">
        <v>101109164</v>
      </c>
      <c r="G208" s="160">
        <v>87.77</v>
      </c>
      <c r="H208" s="214">
        <v>43487</v>
      </c>
      <c r="I208" s="160" t="s">
        <v>439</v>
      </c>
      <c r="J208" s="160" t="s">
        <v>376</v>
      </c>
      <c r="K208" s="160">
        <f t="shared" si="3"/>
        <v>1</v>
      </c>
      <c r="L208" s="160" t="s">
        <v>101</v>
      </c>
      <c r="M208" s="211">
        <f>VLOOKUP(J208,'Depr Rates'!A:G,7,FALSE)</f>
        <v>3.9300000000000002E-2</v>
      </c>
    </row>
    <row r="209" spans="1:13" x14ac:dyDescent="0.3">
      <c r="A209" s="212" t="s">
        <v>102</v>
      </c>
      <c r="B209" s="213">
        <v>10600501</v>
      </c>
      <c r="C209" s="212" t="s">
        <v>12614</v>
      </c>
      <c r="D209" s="214">
        <v>43525</v>
      </c>
      <c r="E209" s="160" t="s">
        <v>373</v>
      </c>
      <c r="F209" s="160">
        <v>101109164</v>
      </c>
      <c r="G209" s="160">
        <v>105.97</v>
      </c>
      <c r="H209" s="214">
        <v>43487</v>
      </c>
      <c r="I209" s="160" t="s">
        <v>439</v>
      </c>
      <c r="J209" s="160" t="s">
        <v>377</v>
      </c>
      <c r="K209" s="160">
        <f t="shared" si="3"/>
        <v>1</v>
      </c>
      <c r="L209" s="160" t="s">
        <v>101</v>
      </c>
      <c r="M209" s="211">
        <f>VLOOKUP(J209,'Depr Rates'!A:G,7,FALSE)</f>
        <v>1.77E-2</v>
      </c>
    </row>
    <row r="210" spans="1:13" x14ac:dyDescent="0.3">
      <c r="A210" s="212" t="s">
        <v>102</v>
      </c>
      <c r="B210" s="213">
        <v>10600501</v>
      </c>
      <c r="C210" s="212" t="s">
        <v>12614</v>
      </c>
      <c r="D210" s="214">
        <v>43466</v>
      </c>
      <c r="E210" s="160" t="s">
        <v>373</v>
      </c>
      <c r="F210" s="160">
        <v>101109390</v>
      </c>
      <c r="G210" s="160">
        <v>745.55</v>
      </c>
      <c r="H210" s="214">
        <v>43490</v>
      </c>
      <c r="I210" s="160" t="s">
        <v>420</v>
      </c>
      <c r="J210" s="160" t="s">
        <v>376</v>
      </c>
      <c r="K210" s="160">
        <f t="shared" si="3"/>
        <v>1</v>
      </c>
      <c r="L210" s="160" t="s">
        <v>101</v>
      </c>
      <c r="M210" s="211">
        <f>VLOOKUP(J210,'Depr Rates'!A:G,7,FALSE)</f>
        <v>3.9300000000000002E-2</v>
      </c>
    </row>
    <row r="211" spans="1:13" x14ac:dyDescent="0.3">
      <c r="A211" s="212" t="s">
        <v>102</v>
      </c>
      <c r="B211" s="213">
        <v>10600501</v>
      </c>
      <c r="C211" s="212" t="s">
        <v>12614</v>
      </c>
      <c r="D211" s="214">
        <v>43466</v>
      </c>
      <c r="E211" s="160" t="s">
        <v>373</v>
      </c>
      <c r="F211" s="160">
        <v>101109390</v>
      </c>
      <c r="G211" s="215">
        <v>72043.92</v>
      </c>
      <c r="H211" s="214">
        <v>43490</v>
      </c>
      <c r="I211" s="160" t="s">
        <v>420</v>
      </c>
      <c r="J211" s="160" t="s">
        <v>9054</v>
      </c>
      <c r="K211" s="160">
        <f t="shared" si="3"/>
        <v>1</v>
      </c>
      <c r="L211" s="160" t="s">
        <v>101</v>
      </c>
      <c r="M211" s="211">
        <f>VLOOKUP(J211,'Depr Rates'!A:G,7,FALSE)</f>
        <v>3.1399999999999997E-2</v>
      </c>
    </row>
    <row r="212" spans="1:13" x14ac:dyDescent="0.3">
      <c r="A212" s="212" t="s">
        <v>102</v>
      </c>
      <c r="B212" s="213">
        <v>10600501</v>
      </c>
      <c r="C212" s="212" t="s">
        <v>12614</v>
      </c>
      <c r="D212" s="214">
        <v>43466</v>
      </c>
      <c r="E212" s="160" t="s">
        <v>373</v>
      </c>
      <c r="F212" s="160">
        <v>101109390</v>
      </c>
      <c r="G212" s="215">
        <v>99267.98</v>
      </c>
      <c r="H212" s="214">
        <v>43490</v>
      </c>
      <c r="I212" s="160" t="s">
        <v>420</v>
      </c>
      <c r="J212" s="160" t="s">
        <v>9132</v>
      </c>
      <c r="K212" s="160">
        <f t="shared" si="3"/>
        <v>1</v>
      </c>
      <c r="L212" s="160" t="s">
        <v>101</v>
      </c>
      <c r="M212" s="211">
        <f>VLOOKUP(J212,'Depr Rates'!A:G,7,FALSE)</f>
        <v>3.7400000000000003E-2</v>
      </c>
    </row>
    <row r="213" spans="1:13" x14ac:dyDescent="0.3">
      <c r="A213" s="212" t="s">
        <v>102</v>
      </c>
      <c r="B213" s="213">
        <v>10600501</v>
      </c>
      <c r="C213" s="212" t="s">
        <v>12614</v>
      </c>
      <c r="D213" s="214">
        <v>43466</v>
      </c>
      <c r="E213" s="160" t="s">
        <v>373</v>
      </c>
      <c r="F213" s="160">
        <v>101109390</v>
      </c>
      <c r="G213" s="160">
        <v>282.20999999999998</v>
      </c>
      <c r="H213" s="214">
        <v>43490</v>
      </c>
      <c r="I213" s="160" t="s">
        <v>420</v>
      </c>
      <c r="J213" s="160" t="s">
        <v>377</v>
      </c>
      <c r="K213" s="160">
        <f t="shared" si="3"/>
        <v>1</v>
      </c>
      <c r="L213" s="160" t="s">
        <v>101</v>
      </c>
      <c r="M213" s="211">
        <f>VLOOKUP(J213,'Depr Rates'!A:G,7,FALSE)</f>
        <v>1.77E-2</v>
      </c>
    </row>
    <row r="214" spans="1:13" x14ac:dyDescent="0.3">
      <c r="A214" s="212" t="s">
        <v>102</v>
      </c>
      <c r="B214" s="213">
        <v>10600501</v>
      </c>
      <c r="C214" s="212" t="s">
        <v>12614</v>
      </c>
      <c r="D214" s="214">
        <v>43466</v>
      </c>
      <c r="E214" s="160" t="s">
        <v>373</v>
      </c>
      <c r="F214" s="160">
        <v>101109390</v>
      </c>
      <c r="G214" s="160">
        <v>305.54000000000002</v>
      </c>
      <c r="H214" s="214">
        <v>43490</v>
      </c>
      <c r="I214" s="160" t="s">
        <v>420</v>
      </c>
      <c r="J214" s="160" t="s">
        <v>377</v>
      </c>
      <c r="K214" s="160">
        <f t="shared" si="3"/>
        <v>1</v>
      </c>
      <c r="L214" s="160" t="s">
        <v>101</v>
      </c>
      <c r="M214" s="211">
        <f>VLOOKUP(J214,'Depr Rates'!A:G,7,FALSE)</f>
        <v>1.77E-2</v>
      </c>
    </row>
    <row r="215" spans="1:13" x14ac:dyDescent="0.3">
      <c r="A215" s="212" t="s">
        <v>102</v>
      </c>
      <c r="B215" s="213">
        <v>10600501</v>
      </c>
      <c r="C215" s="212" t="s">
        <v>12614</v>
      </c>
      <c r="D215" s="214">
        <v>43466</v>
      </c>
      <c r="E215" s="160" t="s">
        <v>373</v>
      </c>
      <c r="F215" s="160">
        <v>101109390</v>
      </c>
      <c r="G215" s="215">
        <v>77998.42</v>
      </c>
      <c r="H215" s="214">
        <v>43490</v>
      </c>
      <c r="I215" s="160" t="s">
        <v>420</v>
      </c>
      <c r="J215" s="160" t="s">
        <v>9054</v>
      </c>
      <c r="K215" s="160">
        <f t="shared" si="3"/>
        <v>1</v>
      </c>
      <c r="L215" s="160" t="s">
        <v>101</v>
      </c>
      <c r="M215" s="211">
        <f>VLOOKUP(J215,'Depr Rates'!A:G,7,FALSE)</f>
        <v>3.1399999999999997E-2</v>
      </c>
    </row>
    <row r="216" spans="1:13" x14ac:dyDescent="0.3">
      <c r="A216" s="212" t="s">
        <v>102</v>
      </c>
      <c r="B216" s="213">
        <v>10600501</v>
      </c>
      <c r="C216" s="212" t="s">
        <v>12614</v>
      </c>
      <c r="D216" s="214">
        <v>43466</v>
      </c>
      <c r="E216" s="160" t="s">
        <v>373</v>
      </c>
      <c r="F216" s="160">
        <v>101109390</v>
      </c>
      <c r="G216" s="215">
        <v>107472.59</v>
      </c>
      <c r="H216" s="214">
        <v>43490</v>
      </c>
      <c r="I216" s="160" t="s">
        <v>420</v>
      </c>
      <c r="J216" s="160" t="s">
        <v>9132</v>
      </c>
      <c r="K216" s="160">
        <f t="shared" si="3"/>
        <v>1</v>
      </c>
      <c r="L216" s="160" t="s">
        <v>101</v>
      </c>
      <c r="M216" s="211">
        <f>VLOOKUP(J216,'Depr Rates'!A:G,7,FALSE)</f>
        <v>3.7400000000000003E-2</v>
      </c>
    </row>
    <row r="217" spans="1:13" x14ac:dyDescent="0.3">
      <c r="A217" s="212" t="s">
        <v>102</v>
      </c>
      <c r="B217" s="213">
        <v>10600501</v>
      </c>
      <c r="C217" s="212" t="s">
        <v>12614</v>
      </c>
      <c r="D217" s="214">
        <v>43466</v>
      </c>
      <c r="E217" s="160" t="s">
        <v>373</v>
      </c>
      <c r="F217" s="160">
        <v>101109390</v>
      </c>
      <c r="G217" s="160">
        <v>807.16</v>
      </c>
      <c r="H217" s="214">
        <v>43490</v>
      </c>
      <c r="I217" s="160" t="s">
        <v>420</v>
      </c>
      <c r="J217" s="160" t="s">
        <v>376</v>
      </c>
      <c r="K217" s="160">
        <f t="shared" si="3"/>
        <v>1</v>
      </c>
      <c r="L217" s="160" t="s">
        <v>101</v>
      </c>
      <c r="M217" s="211">
        <f>VLOOKUP(J217,'Depr Rates'!A:G,7,FALSE)</f>
        <v>3.9300000000000002E-2</v>
      </c>
    </row>
    <row r="218" spans="1:13" x14ac:dyDescent="0.3">
      <c r="A218" s="212" t="s">
        <v>102</v>
      </c>
      <c r="B218" s="213">
        <v>10600501</v>
      </c>
      <c r="C218" s="212" t="s">
        <v>12614</v>
      </c>
      <c r="D218" s="214">
        <v>43497</v>
      </c>
      <c r="E218" s="160" t="s">
        <v>373</v>
      </c>
      <c r="F218" s="160">
        <v>101109390</v>
      </c>
      <c r="G218" s="160">
        <v>5.39</v>
      </c>
      <c r="H218" s="214">
        <v>43490</v>
      </c>
      <c r="I218" s="160" t="s">
        <v>420</v>
      </c>
      <c r="J218" s="160" t="s">
        <v>377</v>
      </c>
      <c r="K218" s="160">
        <f t="shared" si="3"/>
        <v>1</v>
      </c>
      <c r="L218" s="160" t="s">
        <v>101</v>
      </c>
      <c r="M218" s="211">
        <f>VLOOKUP(J218,'Depr Rates'!A:G,7,FALSE)</f>
        <v>1.77E-2</v>
      </c>
    </row>
    <row r="219" spans="1:13" x14ac:dyDescent="0.3">
      <c r="A219" s="212" t="s">
        <v>102</v>
      </c>
      <c r="B219" s="213">
        <v>10600501</v>
      </c>
      <c r="C219" s="212" t="s">
        <v>12614</v>
      </c>
      <c r="D219" s="214">
        <v>43497</v>
      </c>
      <c r="E219" s="160" t="s">
        <v>373</v>
      </c>
      <c r="F219" s="160">
        <v>101109390</v>
      </c>
      <c r="G219" s="160">
        <v>14.24</v>
      </c>
      <c r="H219" s="214">
        <v>43490</v>
      </c>
      <c r="I219" s="160" t="s">
        <v>420</v>
      </c>
      <c r="J219" s="160" t="s">
        <v>376</v>
      </c>
      <c r="K219" s="160">
        <f t="shared" si="3"/>
        <v>1</v>
      </c>
      <c r="L219" s="160" t="s">
        <v>101</v>
      </c>
      <c r="M219" s="211">
        <f>VLOOKUP(J219,'Depr Rates'!A:G,7,FALSE)</f>
        <v>3.9300000000000002E-2</v>
      </c>
    </row>
    <row r="220" spans="1:13" x14ac:dyDescent="0.3">
      <c r="A220" s="212" t="s">
        <v>102</v>
      </c>
      <c r="B220" s="213">
        <v>10600501</v>
      </c>
      <c r="C220" s="212" t="s">
        <v>12614</v>
      </c>
      <c r="D220" s="214">
        <v>43497</v>
      </c>
      <c r="E220" s="160" t="s">
        <v>373</v>
      </c>
      <c r="F220" s="160">
        <v>101109390</v>
      </c>
      <c r="G220" s="215">
        <v>1375.55</v>
      </c>
      <c r="H220" s="214">
        <v>43490</v>
      </c>
      <c r="I220" s="160" t="s">
        <v>420</v>
      </c>
      <c r="J220" s="160" t="s">
        <v>9054</v>
      </c>
      <c r="K220" s="160">
        <f t="shared" si="3"/>
        <v>1</v>
      </c>
      <c r="L220" s="160" t="s">
        <v>101</v>
      </c>
      <c r="M220" s="211">
        <f>VLOOKUP(J220,'Depr Rates'!A:G,7,FALSE)</f>
        <v>3.1399999999999997E-2</v>
      </c>
    </row>
    <row r="221" spans="1:13" x14ac:dyDescent="0.3">
      <c r="A221" s="212" t="s">
        <v>102</v>
      </c>
      <c r="B221" s="213">
        <v>10600501</v>
      </c>
      <c r="C221" s="212" t="s">
        <v>12614</v>
      </c>
      <c r="D221" s="214">
        <v>43497</v>
      </c>
      <c r="E221" s="160" t="s">
        <v>373</v>
      </c>
      <c r="F221" s="160">
        <v>101109390</v>
      </c>
      <c r="G221" s="215">
        <v>1895.34</v>
      </c>
      <c r="H221" s="214">
        <v>43490</v>
      </c>
      <c r="I221" s="160" t="s">
        <v>420</v>
      </c>
      <c r="J221" s="160" t="s">
        <v>9132</v>
      </c>
      <c r="K221" s="160">
        <f t="shared" si="3"/>
        <v>1</v>
      </c>
      <c r="L221" s="160" t="s">
        <v>101</v>
      </c>
      <c r="M221" s="211">
        <f>VLOOKUP(J221,'Depr Rates'!A:G,7,FALSE)</f>
        <v>3.7400000000000003E-2</v>
      </c>
    </row>
    <row r="222" spans="1:13" x14ac:dyDescent="0.3">
      <c r="A222" s="212" t="s">
        <v>102</v>
      </c>
      <c r="B222" s="213">
        <v>10600501</v>
      </c>
      <c r="C222" s="212" t="s">
        <v>12614</v>
      </c>
      <c r="D222" s="214">
        <v>43497</v>
      </c>
      <c r="E222" s="160" t="s">
        <v>373</v>
      </c>
      <c r="F222" s="160">
        <v>101109390</v>
      </c>
      <c r="G222" s="160">
        <v>7.0000000000000007E-2</v>
      </c>
      <c r="H222" s="214">
        <v>43490</v>
      </c>
      <c r="I222" s="160" t="s">
        <v>420</v>
      </c>
      <c r="J222" s="160" t="s">
        <v>377</v>
      </c>
      <c r="K222" s="160">
        <f t="shared" si="3"/>
        <v>1</v>
      </c>
      <c r="L222" s="160" t="s">
        <v>101</v>
      </c>
      <c r="M222" s="211">
        <f>VLOOKUP(J222,'Depr Rates'!A:G,7,FALSE)</f>
        <v>1.77E-2</v>
      </c>
    </row>
    <row r="223" spans="1:13" x14ac:dyDescent="0.3">
      <c r="A223" s="212" t="s">
        <v>102</v>
      </c>
      <c r="B223" s="213">
        <v>10600501</v>
      </c>
      <c r="C223" s="212" t="s">
        <v>12614</v>
      </c>
      <c r="D223" s="214">
        <v>43497</v>
      </c>
      <c r="E223" s="160" t="s">
        <v>373</v>
      </c>
      <c r="F223" s="160">
        <v>101109390</v>
      </c>
      <c r="G223" s="160">
        <v>0.17</v>
      </c>
      <c r="H223" s="214">
        <v>43490</v>
      </c>
      <c r="I223" s="160" t="s">
        <v>420</v>
      </c>
      <c r="J223" s="160" t="s">
        <v>376</v>
      </c>
      <c r="K223" s="160">
        <f t="shared" si="3"/>
        <v>1</v>
      </c>
      <c r="L223" s="160" t="s">
        <v>101</v>
      </c>
      <c r="M223" s="211">
        <f>VLOOKUP(J223,'Depr Rates'!A:G,7,FALSE)</f>
        <v>3.9300000000000002E-2</v>
      </c>
    </row>
    <row r="224" spans="1:13" x14ac:dyDescent="0.3">
      <c r="A224" s="212" t="s">
        <v>102</v>
      </c>
      <c r="B224" s="213">
        <v>10600501</v>
      </c>
      <c r="C224" s="212" t="s">
        <v>12614</v>
      </c>
      <c r="D224" s="214">
        <v>43497</v>
      </c>
      <c r="E224" s="160" t="s">
        <v>373</v>
      </c>
      <c r="F224" s="160">
        <v>101109390</v>
      </c>
      <c r="G224" s="160">
        <v>16.86</v>
      </c>
      <c r="H224" s="214">
        <v>43490</v>
      </c>
      <c r="I224" s="160" t="s">
        <v>420</v>
      </c>
      <c r="J224" s="160" t="s">
        <v>9054</v>
      </c>
      <c r="K224" s="160">
        <f t="shared" si="3"/>
        <v>1</v>
      </c>
      <c r="L224" s="160" t="s">
        <v>101</v>
      </c>
      <c r="M224" s="211">
        <f>VLOOKUP(J224,'Depr Rates'!A:G,7,FALSE)</f>
        <v>3.1399999999999997E-2</v>
      </c>
    </row>
    <row r="225" spans="1:13" x14ac:dyDescent="0.3">
      <c r="A225" s="212" t="s">
        <v>102</v>
      </c>
      <c r="B225" s="213">
        <v>10600501</v>
      </c>
      <c r="C225" s="212" t="s">
        <v>12614</v>
      </c>
      <c r="D225" s="214">
        <v>43497</v>
      </c>
      <c r="E225" s="160" t="s">
        <v>373</v>
      </c>
      <c r="F225" s="160">
        <v>101109390</v>
      </c>
      <c r="G225" s="160">
        <v>23.24</v>
      </c>
      <c r="H225" s="214">
        <v>43490</v>
      </c>
      <c r="I225" s="160" t="s">
        <v>420</v>
      </c>
      <c r="J225" s="160" t="s">
        <v>9132</v>
      </c>
      <c r="K225" s="160">
        <f t="shared" si="3"/>
        <v>1</v>
      </c>
      <c r="L225" s="160" t="s">
        <v>101</v>
      </c>
      <c r="M225" s="211">
        <f>VLOOKUP(J225,'Depr Rates'!A:G,7,FALSE)</f>
        <v>3.7400000000000003E-2</v>
      </c>
    </row>
    <row r="226" spans="1:13" x14ac:dyDescent="0.3">
      <c r="A226" s="212" t="s">
        <v>102</v>
      </c>
      <c r="B226" s="213">
        <v>10600501</v>
      </c>
      <c r="C226" s="212" t="s">
        <v>12614</v>
      </c>
      <c r="D226" s="214">
        <v>43497</v>
      </c>
      <c r="E226" s="160" t="s">
        <v>373</v>
      </c>
      <c r="F226" s="160">
        <v>101109390</v>
      </c>
      <c r="G226" s="160">
        <v>2.57</v>
      </c>
      <c r="H226" s="214">
        <v>43490</v>
      </c>
      <c r="I226" s="160" t="s">
        <v>420</v>
      </c>
      <c r="J226" s="160" t="s">
        <v>377</v>
      </c>
      <c r="K226" s="160">
        <f t="shared" si="3"/>
        <v>1</v>
      </c>
      <c r="L226" s="160" t="s">
        <v>101</v>
      </c>
      <c r="M226" s="211">
        <f>VLOOKUP(J226,'Depr Rates'!A:G,7,FALSE)</f>
        <v>1.77E-2</v>
      </c>
    </row>
    <row r="227" spans="1:13" x14ac:dyDescent="0.3">
      <c r="A227" s="212" t="s">
        <v>102</v>
      </c>
      <c r="B227" s="213">
        <v>10600501</v>
      </c>
      <c r="C227" s="212" t="s">
        <v>12614</v>
      </c>
      <c r="D227" s="214">
        <v>43497</v>
      </c>
      <c r="E227" s="160" t="s">
        <v>373</v>
      </c>
      <c r="F227" s="160">
        <v>101109390</v>
      </c>
      <c r="G227" s="160">
        <v>6.79</v>
      </c>
      <c r="H227" s="214">
        <v>43490</v>
      </c>
      <c r="I227" s="160" t="s">
        <v>420</v>
      </c>
      <c r="J227" s="160" t="s">
        <v>376</v>
      </c>
      <c r="K227" s="160">
        <f t="shared" si="3"/>
        <v>1</v>
      </c>
      <c r="L227" s="160" t="s">
        <v>101</v>
      </c>
      <c r="M227" s="211">
        <f>VLOOKUP(J227,'Depr Rates'!A:G,7,FALSE)</f>
        <v>3.9300000000000002E-2</v>
      </c>
    </row>
    <row r="228" spans="1:13" x14ac:dyDescent="0.3">
      <c r="A228" s="212" t="s">
        <v>102</v>
      </c>
      <c r="B228" s="213">
        <v>10600501</v>
      </c>
      <c r="C228" s="212" t="s">
        <v>12614</v>
      </c>
      <c r="D228" s="214">
        <v>43497</v>
      </c>
      <c r="E228" s="160" t="s">
        <v>373</v>
      </c>
      <c r="F228" s="160">
        <v>101109390</v>
      </c>
      <c r="G228" s="160">
        <v>655.74</v>
      </c>
      <c r="H228" s="214">
        <v>43490</v>
      </c>
      <c r="I228" s="160" t="s">
        <v>420</v>
      </c>
      <c r="J228" s="160" t="s">
        <v>9054</v>
      </c>
      <c r="K228" s="160">
        <f t="shared" si="3"/>
        <v>1</v>
      </c>
      <c r="L228" s="160" t="s">
        <v>101</v>
      </c>
      <c r="M228" s="211">
        <f>VLOOKUP(J228,'Depr Rates'!A:G,7,FALSE)</f>
        <v>3.1399999999999997E-2</v>
      </c>
    </row>
    <row r="229" spans="1:13" x14ac:dyDescent="0.3">
      <c r="A229" s="212" t="s">
        <v>102</v>
      </c>
      <c r="B229" s="213">
        <v>10600501</v>
      </c>
      <c r="C229" s="212" t="s">
        <v>12614</v>
      </c>
      <c r="D229" s="214">
        <v>43497</v>
      </c>
      <c r="E229" s="160" t="s">
        <v>373</v>
      </c>
      <c r="F229" s="160">
        <v>101109390</v>
      </c>
      <c r="G229" s="160">
        <v>903.53</v>
      </c>
      <c r="H229" s="214">
        <v>43490</v>
      </c>
      <c r="I229" s="160" t="s">
        <v>420</v>
      </c>
      <c r="J229" s="160" t="s">
        <v>9132</v>
      </c>
      <c r="K229" s="160">
        <f t="shared" si="3"/>
        <v>1</v>
      </c>
      <c r="L229" s="160" t="s">
        <v>101</v>
      </c>
      <c r="M229" s="211">
        <f>VLOOKUP(J229,'Depr Rates'!A:G,7,FALSE)</f>
        <v>3.7400000000000003E-2</v>
      </c>
    </row>
    <row r="230" spans="1:13" x14ac:dyDescent="0.3">
      <c r="A230" s="212" t="s">
        <v>102</v>
      </c>
      <c r="B230" s="213">
        <v>10600501</v>
      </c>
      <c r="C230" s="212" t="s">
        <v>12614</v>
      </c>
      <c r="D230" s="214">
        <v>43525</v>
      </c>
      <c r="E230" s="160" t="s">
        <v>373</v>
      </c>
      <c r="F230" s="160">
        <v>101109390</v>
      </c>
      <c r="G230" s="215">
        <v>-38486.660000000003</v>
      </c>
      <c r="H230" s="214">
        <v>43490</v>
      </c>
      <c r="I230" s="160" t="s">
        <v>420</v>
      </c>
      <c r="J230" s="160" t="s">
        <v>9132</v>
      </c>
      <c r="K230" s="160">
        <f t="shared" si="3"/>
        <v>1</v>
      </c>
      <c r="L230" s="160" t="s">
        <v>101</v>
      </c>
      <c r="M230" s="211">
        <f>VLOOKUP(J230,'Depr Rates'!A:G,7,FALSE)</f>
        <v>3.7400000000000003E-2</v>
      </c>
    </row>
    <row r="231" spans="1:13" x14ac:dyDescent="0.3">
      <c r="A231" s="212" t="s">
        <v>102</v>
      </c>
      <c r="B231" s="213">
        <v>10600501</v>
      </c>
      <c r="C231" s="212" t="s">
        <v>12614</v>
      </c>
      <c r="D231" s="214">
        <v>43525</v>
      </c>
      <c r="E231" s="160" t="s">
        <v>373</v>
      </c>
      <c r="F231" s="160">
        <v>101109390</v>
      </c>
      <c r="G231" s="160">
        <v>-289.05</v>
      </c>
      <c r="H231" s="214">
        <v>43490</v>
      </c>
      <c r="I231" s="160" t="s">
        <v>420</v>
      </c>
      <c r="J231" s="160" t="s">
        <v>376</v>
      </c>
      <c r="K231" s="160">
        <f t="shared" si="3"/>
        <v>1</v>
      </c>
      <c r="L231" s="160" t="s">
        <v>101</v>
      </c>
      <c r="M231" s="211">
        <f>VLOOKUP(J231,'Depr Rates'!A:G,7,FALSE)</f>
        <v>3.9300000000000002E-2</v>
      </c>
    </row>
    <row r="232" spans="1:13" x14ac:dyDescent="0.3">
      <c r="A232" s="212" t="s">
        <v>102</v>
      </c>
      <c r="B232" s="213">
        <v>10600501</v>
      </c>
      <c r="C232" s="212" t="s">
        <v>12614</v>
      </c>
      <c r="D232" s="214">
        <v>43525</v>
      </c>
      <c r="E232" s="160" t="s">
        <v>373</v>
      </c>
      <c r="F232" s="160">
        <v>101109390</v>
      </c>
      <c r="G232" s="215">
        <v>-27931.759999999998</v>
      </c>
      <c r="H232" s="214">
        <v>43490</v>
      </c>
      <c r="I232" s="160" t="s">
        <v>420</v>
      </c>
      <c r="J232" s="160" t="s">
        <v>9054</v>
      </c>
      <c r="K232" s="160">
        <f t="shared" si="3"/>
        <v>1</v>
      </c>
      <c r="L232" s="160" t="s">
        <v>101</v>
      </c>
      <c r="M232" s="211">
        <f>VLOOKUP(J232,'Depr Rates'!A:G,7,FALSE)</f>
        <v>3.1399999999999997E-2</v>
      </c>
    </row>
    <row r="233" spans="1:13" x14ac:dyDescent="0.3">
      <c r="A233" s="212" t="s">
        <v>102</v>
      </c>
      <c r="B233" s="213">
        <v>10600501</v>
      </c>
      <c r="C233" s="212" t="s">
        <v>12614</v>
      </c>
      <c r="D233" s="214">
        <v>43525</v>
      </c>
      <c r="E233" s="160" t="s">
        <v>373</v>
      </c>
      <c r="F233" s="160">
        <v>101109390</v>
      </c>
      <c r="G233" s="160">
        <v>-109.42</v>
      </c>
      <c r="H233" s="214">
        <v>43490</v>
      </c>
      <c r="I233" s="160" t="s">
        <v>420</v>
      </c>
      <c r="J233" s="160" t="s">
        <v>377</v>
      </c>
      <c r="K233" s="160">
        <f t="shared" si="3"/>
        <v>1</v>
      </c>
      <c r="L233" s="160" t="s">
        <v>101</v>
      </c>
      <c r="M233" s="211">
        <f>VLOOKUP(J233,'Depr Rates'!A:G,7,FALSE)</f>
        <v>1.77E-2</v>
      </c>
    </row>
    <row r="234" spans="1:13" x14ac:dyDescent="0.3">
      <c r="A234" s="212" t="s">
        <v>102</v>
      </c>
      <c r="B234" s="213">
        <v>10600501</v>
      </c>
      <c r="C234" s="212" t="s">
        <v>12614</v>
      </c>
      <c r="D234" s="214">
        <v>43525</v>
      </c>
      <c r="E234" s="160" t="s">
        <v>373</v>
      </c>
      <c r="F234" s="160">
        <v>101109390</v>
      </c>
      <c r="G234" s="215">
        <v>38586.400000000001</v>
      </c>
      <c r="H234" s="214">
        <v>43490</v>
      </c>
      <c r="I234" s="160" t="s">
        <v>420</v>
      </c>
      <c r="J234" s="160" t="s">
        <v>9132</v>
      </c>
      <c r="K234" s="160">
        <f t="shared" si="3"/>
        <v>1</v>
      </c>
      <c r="L234" s="160" t="s">
        <v>101</v>
      </c>
      <c r="M234" s="211">
        <f>VLOOKUP(J234,'Depr Rates'!A:G,7,FALSE)</f>
        <v>3.7400000000000003E-2</v>
      </c>
    </row>
    <row r="235" spans="1:13" x14ac:dyDescent="0.3">
      <c r="A235" s="212" t="s">
        <v>102</v>
      </c>
      <c r="B235" s="213">
        <v>10600501</v>
      </c>
      <c r="C235" s="212" t="s">
        <v>12614</v>
      </c>
      <c r="D235" s="214">
        <v>43525</v>
      </c>
      <c r="E235" s="160" t="s">
        <v>373</v>
      </c>
      <c r="F235" s="160">
        <v>101109390</v>
      </c>
      <c r="G235" s="160">
        <v>289.8</v>
      </c>
      <c r="H235" s="214">
        <v>43490</v>
      </c>
      <c r="I235" s="160" t="s">
        <v>420</v>
      </c>
      <c r="J235" s="160" t="s">
        <v>376</v>
      </c>
      <c r="K235" s="160">
        <f t="shared" si="3"/>
        <v>1</v>
      </c>
      <c r="L235" s="160" t="s">
        <v>101</v>
      </c>
      <c r="M235" s="211">
        <f>VLOOKUP(J235,'Depr Rates'!A:G,7,FALSE)</f>
        <v>3.9300000000000002E-2</v>
      </c>
    </row>
    <row r="236" spans="1:13" x14ac:dyDescent="0.3">
      <c r="A236" s="212" t="s">
        <v>102</v>
      </c>
      <c r="B236" s="213">
        <v>10600501</v>
      </c>
      <c r="C236" s="212" t="s">
        <v>12614</v>
      </c>
      <c r="D236" s="214">
        <v>43525</v>
      </c>
      <c r="E236" s="160" t="s">
        <v>373</v>
      </c>
      <c r="F236" s="160">
        <v>101109390</v>
      </c>
      <c r="G236" s="215">
        <v>28004.14</v>
      </c>
      <c r="H236" s="214">
        <v>43490</v>
      </c>
      <c r="I236" s="160" t="s">
        <v>420</v>
      </c>
      <c r="J236" s="160" t="s">
        <v>9054</v>
      </c>
      <c r="K236" s="160">
        <f t="shared" si="3"/>
        <v>1</v>
      </c>
      <c r="L236" s="160" t="s">
        <v>101</v>
      </c>
      <c r="M236" s="211">
        <f>VLOOKUP(J236,'Depr Rates'!A:G,7,FALSE)</f>
        <v>3.1399999999999997E-2</v>
      </c>
    </row>
    <row r="237" spans="1:13" x14ac:dyDescent="0.3">
      <c r="A237" s="212" t="s">
        <v>102</v>
      </c>
      <c r="B237" s="213">
        <v>10600501</v>
      </c>
      <c r="C237" s="212" t="s">
        <v>12614</v>
      </c>
      <c r="D237" s="214">
        <v>43525</v>
      </c>
      <c r="E237" s="160" t="s">
        <v>373</v>
      </c>
      <c r="F237" s="160">
        <v>101109390</v>
      </c>
      <c r="G237" s="160">
        <v>109.7</v>
      </c>
      <c r="H237" s="214">
        <v>43490</v>
      </c>
      <c r="I237" s="160" t="s">
        <v>420</v>
      </c>
      <c r="J237" s="160" t="s">
        <v>377</v>
      </c>
      <c r="K237" s="160">
        <f t="shared" si="3"/>
        <v>1</v>
      </c>
      <c r="L237" s="160" t="s">
        <v>101</v>
      </c>
      <c r="M237" s="211">
        <f>VLOOKUP(J237,'Depr Rates'!A:G,7,FALSE)</f>
        <v>1.77E-2</v>
      </c>
    </row>
    <row r="238" spans="1:13" x14ac:dyDescent="0.3">
      <c r="A238" s="212" t="s">
        <v>102</v>
      </c>
      <c r="B238" s="213">
        <v>10600501</v>
      </c>
      <c r="C238" s="212" t="s">
        <v>12614</v>
      </c>
      <c r="D238" s="214">
        <v>43525</v>
      </c>
      <c r="E238" s="160" t="s">
        <v>373</v>
      </c>
      <c r="F238" s="160">
        <v>101109390</v>
      </c>
      <c r="G238" s="160">
        <v>101.42</v>
      </c>
      <c r="H238" s="214">
        <v>43490</v>
      </c>
      <c r="I238" s="160" t="s">
        <v>420</v>
      </c>
      <c r="J238" s="160" t="s">
        <v>9132</v>
      </c>
      <c r="K238" s="160">
        <f t="shared" si="3"/>
        <v>1</v>
      </c>
      <c r="L238" s="160" t="s">
        <v>101</v>
      </c>
      <c r="M238" s="211">
        <f>VLOOKUP(J238,'Depr Rates'!A:G,7,FALSE)</f>
        <v>3.7400000000000003E-2</v>
      </c>
    </row>
    <row r="239" spans="1:13" x14ac:dyDescent="0.3">
      <c r="A239" s="212" t="s">
        <v>102</v>
      </c>
      <c r="B239" s="213">
        <v>10600501</v>
      </c>
      <c r="C239" s="212" t="s">
        <v>12614</v>
      </c>
      <c r="D239" s="214">
        <v>43525</v>
      </c>
      <c r="E239" s="160" t="s">
        <v>373</v>
      </c>
      <c r="F239" s="160">
        <v>101109390</v>
      </c>
      <c r="G239" s="160">
        <v>0.76</v>
      </c>
      <c r="H239" s="214">
        <v>43490</v>
      </c>
      <c r="I239" s="160" t="s">
        <v>420</v>
      </c>
      <c r="J239" s="160" t="s">
        <v>376</v>
      </c>
      <c r="K239" s="160">
        <f t="shared" si="3"/>
        <v>1</v>
      </c>
      <c r="L239" s="160" t="s">
        <v>101</v>
      </c>
      <c r="M239" s="211">
        <f>VLOOKUP(J239,'Depr Rates'!A:G,7,FALSE)</f>
        <v>3.9300000000000002E-2</v>
      </c>
    </row>
    <row r="240" spans="1:13" x14ac:dyDescent="0.3">
      <c r="A240" s="212" t="s">
        <v>102</v>
      </c>
      <c r="B240" s="213">
        <v>10600501</v>
      </c>
      <c r="C240" s="212" t="s">
        <v>12614</v>
      </c>
      <c r="D240" s="214">
        <v>43525</v>
      </c>
      <c r="E240" s="160" t="s">
        <v>373</v>
      </c>
      <c r="F240" s="160">
        <v>101109390</v>
      </c>
      <c r="G240" s="160">
        <v>73.59</v>
      </c>
      <c r="H240" s="214">
        <v>43490</v>
      </c>
      <c r="I240" s="160" t="s">
        <v>420</v>
      </c>
      <c r="J240" s="160" t="s">
        <v>9054</v>
      </c>
      <c r="K240" s="160">
        <f t="shared" si="3"/>
        <v>1</v>
      </c>
      <c r="L240" s="160" t="s">
        <v>101</v>
      </c>
      <c r="M240" s="211">
        <f>VLOOKUP(J240,'Depr Rates'!A:G,7,FALSE)</f>
        <v>3.1399999999999997E-2</v>
      </c>
    </row>
    <row r="241" spans="1:13" x14ac:dyDescent="0.3">
      <c r="A241" s="212" t="s">
        <v>102</v>
      </c>
      <c r="B241" s="213">
        <v>10600501</v>
      </c>
      <c r="C241" s="212" t="s">
        <v>12614</v>
      </c>
      <c r="D241" s="214">
        <v>43525</v>
      </c>
      <c r="E241" s="160" t="s">
        <v>373</v>
      </c>
      <c r="F241" s="160">
        <v>101109390</v>
      </c>
      <c r="G241" s="160">
        <v>0.28000000000000003</v>
      </c>
      <c r="H241" s="214">
        <v>43490</v>
      </c>
      <c r="I241" s="160" t="s">
        <v>420</v>
      </c>
      <c r="J241" s="160" t="s">
        <v>377</v>
      </c>
      <c r="K241" s="160">
        <f t="shared" si="3"/>
        <v>1</v>
      </c>
      <c r="L241" s="160" t="s">
        <v>101</v>
      </c>
      <c r="M241" s="211">
        <f>VLOOKUP(J241,'Depr Rates'!A:G,7,FALSE)</f>
        <v>1.77E-2</v>
      </c>
    </row>
    <row r="242" spans="1:13" x14ac:dyDescent="0.3">
      <c r="A242" s="212" t="s">
        <v>102</v>
      </c>
      <c r="B242" s="213">
        <v>10600501</v>
      </c>
      <c r="C242" s="212" t="s">
        <v>12614</v>
      </c>
      <c r="D242" s="214">
        <v>43466</v>
      </c>
      <c r="E242" s="160" t="s">
        <v>373</v>
      </c>
      <c r="F242" s="160">
        <v>101109840</v>
      </c>
      <c r="G242" s="215">
        <v>1685.7</v>
      </c>
      <c r="H242" s="214">
        <v>43494</v>
      </c>
      <c r="I242" s="160" t="s">
        <v>461</v>
      </c>
      <c r="J242" s="160" t="s">
        <v>9132</v>
      </c>
      <c r="K242" s="160">
        <f t="shared" si="3"/>
        <v>1</v>
      </c>
      <c r="L242" s="160" t="s">
        <v>101</v>
      </c>
      <c r="M242" s="211">
        <f>VLOOKUP(J242,'Depr Rates'!A:G,7,FALSE)</f>
        <v>3.7400000000000003E-2</v>
      </c>
    </row>
    <row r="243" spans="1:13" x14ac:dyDescent="0.3">
      <c r="A243" s="212" t="s">
        <v>102</v>
      </c>
      <c r="B243" s="213">
        <v>10600501</v>
      </c>
      <c r="C243" s="212" t="s">
        <v>12614</v>
      </c>
      <c r="D243" s="214">
        <v>43466</v>
      </c>
      <c r="E243" s="160" t="s">
        <v>373</v>
      </c>
      <c r="F243" s="160">
        <v>101109840</v>
      </c>
      <c r="G243" s="215">
        <v>127598.6</v>
      </c>
      <c r="H243" s="214">
        <v>43494</v>
      </c>
      <c r="I243" s="160" t="s">
        <v>461</v>
      </c>
      <c r="J243" s="160" t="s">
        <v>377</v>
      </c>
      <c r="K243" s="160">
        <f t="shared" si="3"/>
        <v>1</v>
      </c>
      <c r="L243" s="160" t="s">
        <v>101</v>
      </c>
      <c r="M243" s="211">
        <f>VLOOKUP(J243,'Depr Rates'!A:G,7,FALSE)</f>
        <v>1.77E-2</v>
      </c>
    </row>
    <row r="244" spans="1:13" x14ac:dyDescent="0.3">
      <c r="A244" s="212" t="s">
        <v>102</v>
      </c>
      <c r="B244" s="213">
        <v>10600501</v>
      </c>
      <c r="C244" s="212" t="s">
        <v>12614</v>
      </c>
      <c r="D244" s="214">
        <v>43466</v>
      </c>
      <c r="E244" s="160" t="s">
        <v>373</v>
      </c>
      <c r="F244" s="160">
        <v>101109840</v>
      </c>
      <c r="G244" s="215">
        <v>20598.560000000001</v>
      </c>
      <c r="H244" s="214">
        <v>43494</v>
      </c>
      <c r="I244" s="160" t="s">
        <v>461</v>
      </c>
      <c r="J244" s="160" t="s">
        <v>462</v>
      </c>
      <c r="K244" s="160">
        <f t="shared" si="3"/>
        <v>1</v>
      </c>
      <c r="L244" s="160" t="s">
        <v>101</v>
      </c>
      <c r="M244" s="211">
        <f>VLOOKUP(J244,'Depr Rates'!A:G,7,FALSE)</f>
        <v>4.7500000000000001E-2</v>
      </c>
    </row>
    <row r="245" spans="1:13" x14ac:dyDescent="0.3">
      <c r="A245" s="212" t="s">
        <v>102</v>
      </c>
      <c r="B245" s="213">
        <v>10600501</v>
      </c>
      <c r="C245" s="212" t="s">
        <v>12614</v>
      </c>
      <c r="D245" s="214">
        <v>43466</v>
      </c>
      <c r="E245" s="160" t="s">
        <v>373</v>
      </c>
      <c r="F245" s="160">
        <v>101109840</v>
      </c>
      <c r="G245" s="160">
        <v>40.32</v>
      </c>
      <c r="H245" s="214">
        <v>43494</v>
      </c>
      <c r="I245" s="160" t="s">
        <v>461</v>
      </c>
      <c r="J245" s="160" t="s">
        <v>462</v>
      </c>
      <c r="K245" s="160">
        <f t="shared" si="3"/>
        <v>1</v>
      </c>
      <c r="L245" s="160" t="s">
        <v>101</v>
      </c>
      <c r="M245" s="211">
        <f>VLOOKUP(J245,'Depr Rates'!A:G,7,FALSE)</f>
        <v>4.7500000000000001E-2</v>
      </c>
    </row>
    <row r="246" spans="1:13" x14ac:dyDescent="0.3">
      <c r="A246" s="212" t="s">
        <v>102</v>
      </c>
      <c r="B246" s="213">
        <v>10600501</v>
      </c>
      <c r="C246" s="212" t="s">
        <v>12614</v>
      </c>
      <c r="D246" s="214">
        <v>43466</v>
      </c>
      <c r="E246" s="160" t="s">
        <v>373</v>
      </c>
      <c r="F246" s="160">
        <v>101109840</v>
      </c>
      <c r="G246" s="160">
        <v>249.76</v>
      </c>
      <c r="H246" s="214">
        <v>43494</v>
      </c>
      <c r="I246" s="160" t="s">
        <v>461</v>
      </c>
      <c r="J246" s="160" t="s">
        <v>377</v>
      </c>
      <c r="K246" s="160">
        <f t="shared" si="3"/>
        <v>1</v>
      </c>
      <c r="L246" s="160" t="s">
        <v>101</v>
      </c>
      <c r="M246" s="211">
        <f>VLOOKUP(J246,'Depr Rates'!A:G,7,FALSE)</f>
        <v>1.77E-2</v>
      </c>
    </row>
    <row r="247" spans="1:13" x14ac:dyDescent="0.3">
      <c r="A247" s="212" t="s">
        <v>102</v>
      </c>
      <c r="B247" s="213">
        <v>10600501</v>
      </c>
      <c r="C247" s="212" t="s">
        <v>12614</v>
      </c>
      <c r="D247" s="214">
        <v>43466</v>
      </c>
      <c r="E247" s="160" t="s">
        <v>373</v>
      </c>
      <c r="F247" s="160">
        <v>101109840</v>
      </c>
      <c r="G247" s="160">
        <v>3.3</v>
      </c>
      <c r="H247" s="214">
        <v>43494</v>
      </c>
      <c r="I247" s="160" t="s">
        <v>461</v>
      </c>
      <c r="J247" s="160" t="s">
        <v>9132</v>
      </c>
      <c r="K247" s="160">
        <f t="shared" si="3"/>
        <v>1</v>
      </c>
      <c r="L247" s="160" t="s">
        <v>101</v>
      </c>
      <c r="M247" s="211">
        <f>VLOOKUP(J247,'Depr Rates'!A:G,7,FALSE)</f>
        <v>3.7400000000000003E-2</v>
      </c>
    </row>
    <row r="248" spans="1:13" x14ac:dyDescent="0.3">
      <c r="A248" s="212" t="s">
        <v>102</v>
      </c>
      <c r="B248" s="213">
        <v>10600501</v>
      </c>
      <c r="C248" s="212" t="s">
        <v>12614</v>
      </c>
      <c r="D248" s="214">
        <v>43466</v>
      </c>
      <c r="E248" s="160" t="s">
        <v>373</v>
      </c>
      <c r="F248" s="160">
        <v>101110289</v>
      </c>
      <c r="G248" s="160">
        <v>734.3</v>
      </c>
      <c r="H248" s="214">
        <v>43490</v>
      </c>
      <c r="I248" s="160" t="s">
        <v>463</v>
      </c>
      <c r="J248" s="160" t="s">
        <v>376</v>
      </c>
      <c r="K248" s="160">
        <f t="shared" si="3"/>
        <v>1</v>
      </c>
      <c r="L248" s="160" t="s">
        <v>101</v>
      </c>
      <c r="M248" s="211">
        <f>VLOOKUP(J248,'Depr Rates'!A:G,7,FALSE)</f>
        <v>3.9300000000000002E-2</v>
      </c>
    </row>
    <row r="249" spans="1:13" x14ac:dyDescent="0.3">
      <c r="A249" s="212" t="s">
        <v>102</v>
      </c>
      <c r="B249" s="213">
        <v>10600501</v>
      </c>
      <c r="C249" s="212" t="s">
        <v>12614</v>
      </c>
      <c r="D249" s="214">
        <v>43466</v>
      </c>
      <c r="E249" s="160" t="s">
        <v>373</v>
      </c>
      <c r="F249" s="160">
        <v>101110289</v>
      </c>
      <c r="G249" s="160">
        <v>51.48</v>
      </c>
      <c r="H249" s="214">
        <v>43490</v>
      </c>
      <c r="I249" s="160" t="s">
        <v>463</v>
      </c>
      <c r="J249" s="160" t="s">
        <v>377</v>
      </c>
      <c r="K249" s="160">
        <f t="shared" si="3"/>
        <v>1</v>
      </c>
      <c r="L249" s="160" t="s">
        <v>101</v>
      </c>
      <c r="M249" s="211">
        <f>VLOOKUP(J249,'Depr Rates'!A:G,7,FALSE)</f>
        <v>1.77E-2</v>
      </c>
    </row>
    <row r="250" spans="1:13" x14ac:dyDescent="0.3">
      <c r="A250" s="212" t="s">
        <v>102</v>
      </c>
      <c r="B250" s="213">
        <v>10600501</v>
      </c>
      <c r="C250" s="212" t="s">
        <v>12614</v>
      </c>
      <c r="D250" s="214">
        <v>43466</v>
      </c>
      <c r="E250" s="160" t="s">
        <v>373</v>
      </c>
      <c r="F250" s="160">
        <v>101110289</v>
      </c>
      <c r="G250" s="160">
        <v>122.29</v>
      </c>
      <c r="H250" s="214">
        <v>43490</v>
      </c>
      <c r="I250" s="160" t="s">
        <v>463</v>
      </c>
      <c r="J250" s="160" t="s">
        <v>377</v>
      </c>
      <c r="K250" s="160">
        <f t="shared" si="3"/>
        <v>1</v>
      </c>
      <c r="L250" s="160" t="s">
        <v>101</v>
      </c>
      <c r="M250" s="211">
        <f>VLOOKUP(J250,'Depr Rates'!A:G,7,FALSE)</f>
        <v>1.77E-2</v>
      </c>
    </row>
    <row r="251" spans="1:13" x14ac:dyDescent="0.3">
      <c r="A251" s="212" t="s">
        <v>102</v>
      </c>
      <c r="B251" s="213">
        <v>10600501</v>
      </c>
      <c r="C251" s="212" t="s">
        <v>12614</v>
      </c>
      <c r="D251" s="214">
        <v>43466</v>
      </c>
      <c r="E251" s="160" t="s">
        <v>373</v>
      </c>
      <c r="F251" s="160">
        <v>101110289</v>
      </c>
      <c r="G251" s="215">
        <v>1744.23</v>
      </c>
      <c r="H251" s="214">
        <v>43490</v>
      </c>
      <c r="I251" s="160" t="s">
        <v>463</v>
      </c>
      <c r="J251" s="160" t="s">
        <v>376</v>
      </c>
      <c r="K251" s="160">
        <f t="shared" si="3"/>
        <v>1</v>
      </c>
      <c r="L251" s="160" t="s">
        <v>101</v>
      </c>
      <c r="M251" s="211">
        <f>VLOOKUP(J251,'Depr Rates'!A:G,7,FALSE)</f>
        <v>3.9300000000000002E-2</v>
      </c>
    </row>
    <row r="252" spans="1:13" x14ac:dyDescent="0.3">
      <c r="A252" s="212" t="s">
        <v>102</v>
      </c>
      <c r="B252" s="213">
        <v>10600501</v>
      </c>
      <c r="C252" s="212" t="s">
        <v>12614</v>
      </c>
      <c r="D252" s="214">
        <v>43497</v>
      </c>
      <c r="E252" s="160" t="s">
        <v>373</v>
      </c>
      <c r="F252" s="160">
        <v>101110289</v>
      </c>
      <c r="G252" s="160">
        <v>-92.5</v>
      </c>
      <c r="H252" s="214">
        <v>43490</v>
      </c>
      <c r="I252" s="160" t="s">
        <v>463</v>
      </c>
      <c r="J252" s="160" t="s">
        <v>377</v>
      </c>
      <c r="K252" s="160">
        <f t="shared" si="3"/>
        <v>1</v>
      </c>
      <c r="L252" s="160" t="s">
        <v>101</v>
      </c>
      <c r="M252" s="211">
        <f>VLOOKUP(J252,'Depr Rates'!A:G,7,FALSE)</f>
        <v>1.77E-2</v>
      </c>
    </row>
    <row r="253" spans="1:13" x14ac:dyDescent="0.3">
      <c r="A253" s="212" t="s">
        <v>102</v>
      </c>
      <c r="B253" s="213">
        <v>10600501</v>
      </c>
      <c r="C253" s="212" t="s">
        <v>12614</v>
      </c>
      <c r="D253" s="214">
        <v>43497</v>
      </c>
      <c r="E253" s="160" t="s">
        <v>373</v>
      </c>
      <c r="F253" s="160">
        <v>101110289</v>
      </c>
      <c r="G253" s="215">
        <v>-1319.28</v>
      </c>
      <c r="H253" s="214">
        <v>43490</v>
      </c>
      <c r="I253" s="160" t="s">
        <v>463</v>
      </c>
      <c r="J253" s="160" t="s">
        <v>376</v>
      </c>
      <c r="K253" s="160">
        <f t="shared" si="3"/>
        <v>1</v>
      </c>
      <c r="L253" s="160" t="s">
        <v>101</v>
      </c>
      <c r="M253" s="211">
        <f>VLOOKUP(J253,'Depr Rates'!A:G,7,FALSE)</f>
        <v>3.9300000000000002E-2</v>
      </c>
    </row>
    <row r="254" spans="1:13" x14ac:dyDescent="0.3">
      <c r="A254" s="212" t="s">
        <v>102</v>
      </c>
      <c r="B254" s="213">
        <v>10600501</v>
      </c>
      <c r="C254" s="212" t="s">
        <v>12614</v>
      </c>
      <c r="D254" s="214">
        <v>43497</v>
      </c>
      <c r="E254" s="160" t="s">
        <v>373</v>
      </c>
      <c r="F254" s="160">
        <v>101110289</v>
      </c>
      <c r="G254" s="160">
        <v>96.25</v>
      </c>
      <c r="H254" s="214">
        <v>43490</v>
      </c>
      <c r="I254" s="160" t="s">
        <v>463</v>
      </c>
      <c r="J254" s="160" t="s">
        <v>377</v>
      </c>
      <c r="K254" s="160">
        <f t="shared" si="3"/>
        <v>1</v>
      </c>
      <c r="L254" s="160" t="s">
        <v>101</v>
      </c>
      <c r="M254" s="211">
        <f>VLOOKUP(J254,'Depr Rates'!A:G,7,FALSE)</f>
        <v>1.77E-2</v>
      </c>
    </row>
    <row r="255" spans="1:13" x14ac:dyDescent="0.3">
      <c r="A255" s="212" t="s">
        <v>102</v>
      </c>
      <c r="B255" s="213">
        <v>10600501</v>
      </c>
      <c r="C255" s="212" t="s">
        <v>12614</v>
      </c>
      <c r="D255" s="214">
        <v>43497</v>
      </c>
      <c r="E255" s="160" t="s">
        <v>373</v>
      </c>
      <c r="F255" s="160">
        <v>101110289</v>
      </c>
      <c r="G255" s="215">
        <v>1373.1</v>
      </c>
      <c r="H255" s="214">
        <v>43490</v>
      </c>
      <c r="I255" s="160" t="s">
        <v>463</v>
      </c>
      <c r="J255" s="160" t="s">
        <v>376</v>
      </c>
      <c r="K255" s="160">
        <f t="shared" si="3"/>
        <v>1</v>
      </c>
      <c r="L255" s="160" t="s">
        <v>101</v>
      </c>
      <c r="M255" s="211">
        <f>VLOOKUP(J255,'Depr Rates'!A:G,7,FALSE)</f>
        <v>3.9300000000000002E-2</v>
      </c>
    </row>
    <row r="256" spans="1:13" x14ac:dyDescent="0.3">
      <c r="A256" s="212" t="s">
        <v>102</v>
      </c>
      <c r="B256" s="213">
        <v>10600501</v>
      </c>
      <c r="C256" s="212" t="s">
        <v>12614</v>
      </c>
      <c r="D256" s="214">
        <v>43525</v>
      </c>
      <c r="E256" s="160" t="s">
        <v>373</v>
      </c>
      <c r="F256" s="160">
        <v>101110289</v>
      </c>
      <c r="G256" s="215">
        <v>1364.87</v>
      </c>
      <c r="H256" s="214">
        <v>43490</v>
      </c>
      <c r="I256" s="160" t="s">
        <v>463</v>
      </c>
      <c r="J256" s="160" t="s">
        <v>376</v>
      </c>
      <c r="K256" s="160">
        <f t="shared" si="3"/>
        <v>1</v>
      </c>
      <c r="L256" s="160" t="s">
        <v>101</v>
      </c>
      <c r="M256" s="211">
        <f>VLOOKUP(J256,'Depr Rates'!A:G,7,FALSE)</f>
        <v>3.9300000000000002E-2</v>
      </c>
    </row>
    <row r="257" spans="1:13" x14ac:dyDescent="0.3">
      <c r="A257" s="212" t="s">
        <v>102</v>
      </c>
      <c r="B257" s="213">
        <v>10600501</v>
      </c>
      <c r="C257" s="212" t="s">
        <v>12614</v>
      </c>
      <c r="D257" s="214">
        <v>43525</v>
      </c>
      <c r="E257" s="160" t="s">
        <v>373</v>
      </c>
      <c r="F257" s="160">
        <v>101110289</v>
      </c>
      <c r="G257" s="160">
        <v>95.68</v>
      </c>
      <c r="H257" s="214">
        <v>43490</v>
      </c>
      <c r="I257" s="160" t="s">
        <v>463</v>
      </c>
      <c r="J257" s="160" t="s">
        <v>377</v>
      </c>
      <c r="K257" s="160">
        <f t="shared" si="3"/>
        <v>1</v>
      </c>
      <c r="L257" s="160" t="s">
        <v>101</v>
      </c>
      <c r="M257" s="211">
        <f>VLOOKUP(J257,'Depr Rates'!A:G,7,FALSE)</f>
        <v>1.77E-2</v>
      </c>
    </row>
    <row r="258" spans="1:13" x14ac:dyDescent="0.3">
      <c r="A258" s="212" t="s">
        <v>102</v>
      </c>
      <c r="B258" s="213">
        <v>10600501</v>
      </c>
      <c r="C258" s="212" t="s">
        <v>12614</v>
      </c>
      <c r="D258" s="214">
        <v>43525</v>
      </c>
      <c r="E258" s="160" t="s">
        <v>373</v>
      </c>
      <c r="F258" s="160">
        <v>101110289</v>
      </c>
      <c r="G258" s="215">
        <v>-1367.66</v>
      </c>
      <c r="H258" s="214">
        <v>43490</v>
      </c>
      <c r="I258" s="160" t="s">
        <v>463</v>
      </c>
      <c r="J258" s="160" t="s">
        <v>376</v>
      </c>
      <c r="K258" s="160">
        <f t="shared" ref="K258:K321" si="4">MONTH(H258)</f>
        <v>1</v>
      </c>
      <c r="L258" s="160" t="s">
        <v>101</v>
      </c>
      <c r="M258" s="211">
        <f>VLOOKUP(J258,'Depr Rates'!A:G,7,FALSE)</f>
        <v>3.9300000000000002E-2</v>
      </c>
    </row>
    <row r="259" spans="1:13" x14ac:dyDescent="0.3">
      <c r="A259" s="212" t="s">
        <v>102</v>
      </c>
      <c r="B259" s="213">
        <v>10600501</v>
      </c>
      <c r="C259" s="212" t="s">
        <v>12614</v>
      </c>
      <c r="D259" s="214">
        <v>43525</v>
      </c>
      <c r="E259" s="160" t="s">
        <v>373</v>
      </c>
      <c r="F259" s="160">
        <v>101110289</v>
      </c>
      <c r="G259" s="160">
        <v>-95.87</v>
      </c>
      <c r="H259" s="214">
        <v>43490</v>
      </c>
      <c r="I259" s="160" t="s">
        <v>463</v>
      </c>
      <c r="J259" s="160" t="s">
        <v>377</v>
      </c>
      <c r="K259" s="160">
        <f t="shared" si="4"/>
        <v>1</v>
      </c>
      <c r="L259" s="160" t="s">
        <v>101</v>
      </c>
      <c r="M259" s="211">
        <f>VLOOKUP(J259,'Depr Rates'!A:G,7,FALSE)</f>
        <v>1.77E-2</v>
      </c>
    </row>
    <row r="260" spans="1:13" x14ac:dyDescent="0.3">
      <c r="A260" s="212" t="s">
        <v>102</v>
      </c>
      <c r="B260" s="213">
        <v>10600501</v>
      </c>
      <c r="C260" s="212" t="s">
        <v>12614</v>
      </c>
      <c r="D260" s="214">
        <v>43525</v>
      </c>
      <c r="E260" s="160" t="s">
        <v>373</v>
      </c>
      <c r="F260" s="160">
        <v>101110289</v>
      </c>
      <c r="G260" s="160">
        <v>2.39</v>
      </c>
      <c r="H260" s="214">
        <v>43490</v>
      </c>
      <c r="I260" s="160" t="s">
        <v>463</v>
      </c>
      <c r="J260" s="160" t="s">
        <v>376</v>
      </c>
      <c r="K260" s="160">
        <f t="shared" si="4"/>
        <v>1</v>
      </c>
      <c r="L260" s="160" t="s">
        <v>101</v>
      </c>
      <c r="M260" s="211">
        <f>VLOOKUP(J260,'Depr Rates'!A:G,7,FALSE)</f>
        <v>3.9300000000000002E-2</v>
      </c>
    </row>
    <row r="261" spans="1:13" x14ac:dyDescent="0.3">
      <c r="A261" s="212" t="s">
        <v>102</v>
      </c>
      <c r="B261" s="213">
        <v>10600501</v>
      </c>
      <c r="C261" s="212" t="s">
        <v>12614</v>
      </c>
      <c r="D261" s="214">
        <v>43525</v>
      </c>
      <c r="E261" s="160" t="s">
        <v>373</v>
      </c>
      <c r="F261" s="160">
        <v>101110289</v>
      </c>
      <c r="G261" s="160">
        <v>0.17</v>
      </c>
      <c r="H261" s="214">
        <v>43490</v>
      </c>
      <c r="I261" s="160" t="s">
        <v>463</v>
      </c>
      <c r="J261" s="160" t="s">
        <v>377</v>
      </c>
      <c r="K261" s="160">
        <f t="shared" si="4"/>
        <v>1</v>
      </c>
      <c r="L261" s="160" t="s">
        <v>101</v>
      </c>
      <c r="M261" s="211">
        <f>VLOOKUP(J261,'Depr Rates'!A:G,7,FALSE)</f>
        <v>1.77E-2</v>
      </c>
    </row>
    <row r="262" spans="1:13" x14ac:dyDescent="0.3">
      <c r="A262" s="212" t="s">
        <v>102</v>
      </c>
      <c r="B262" s="213">
        <v>10600501</v>
      </c>
      <c r="C262" s="212" t="s">
        <v>12614</v>
      </c>
      <c r="D262" s="214">
        <v>43466</v>
      </c>
      <c r="E262" s="160" t="s">
        <v>373</v>
      </c>
      <c r="F262" s="160">
        <v>101110617</v>
      </c>
      <c r="G262" s="160">
        <v>165.05</v>
      </c>
      <c r="H262" s="214">
        <v>43494</v>
      </c>
      <c r="I262" s="160" t="s">
        <v>164</v>
      </c>
      <c r="J262" s="160" t="s">
        <v>9132</v>
      </c>
      <c r="K262" s="160">
        <f t="shared" si="4"/>
        <v>1</v>
      </c>
      <c r="L262" s="160" t="s">
        <v>101</v>
      </c>
      <c r="M262" s="211">
        <f>VLOOKUP(J262,'Depr Rates'!A:G,7,FALSE)</f>
        <v>3.7400000000000003E-2</v>
      </c>
    </row>
    <row r="263" spans="1:13" x14ac:dyDescent="0.3">
      <c r="A263" s="212" t="s">
        <v>102</v>
      </c>
      <c r="B263" s="213">
        <v>10600501</v>
      </c>
      <c r="C263" s="212" t="s">
        <v>12614</v>
      </c>
      <c r="D263" s="214">
        <v>43466</v>
      </c>
      <c r="E263" s="160" t="s">
        <v>373</v>
      </c>
      <c r="F263" s="160">
        <v>101110617</v>
      </c>
      <c r="G263" s="215">
        <v>23933.74</v>
      </c>
      <c r="H263" s="214">
        <v>43494</v>
      </c>
      <c r="I263" s="160" t="s">
        <v>164</v>
      </c>
      <c r="J263" s="160" t="s">
        <v>377</v>
      </c>
      <c r="K263" s="160">
        <f t="shared" si="4"/>
        <v>1</v>
      </c>
      <c r="L263" s="160" t="s">
        <v>101</v>
      </c>
      <c r="M263" s="211">
        <f>VLOOKUP(J263,'Depr Rates'!A:G,7,FALSE)</f>
        <v>1.77E-2</v>
      </c>
    </row>
    <row r="264" spans="1:13" x14ac:dyDescent="0.3">
      <c r="A264" s="212" t="s">
        <v>102</v>
      </c>
      <c r="B264" s="213">
        <v>10600501</v>
      </c>
      <c r="C264" s="212" t="s">
        <v>12614</v>
      </c>
      <c r="D264" s="214">
        <v>43466</v>
      </c>
      <c r="E264" s="160" t="s">
        <v>373</v>
      </c>
      <c r="F264" s="160">
        <v>101110617</v>
      </c>
      <c r="G264" s="215">
        <v>18125.63</v>
      </c>
      <c r="H264" s="214">
        <v>43494</v>
      </c>
      <c r="I264" s="160" t="s">
        <v>164</v>
      </c>
      <c r="J264" s="160" t="s">
        <v>376</v>
      </c>
      <c r="K264" s="160">
        <f t="shared" si="4"/>
        <v>1</v>
      </c>
      <c r="L264" s="160" t="s">
        <v>101</v>
      </c>
      <c r="M264" s="211">
        <f>VLOOKUP(J264,'Depr Rates'!A:G,7,FALSE)</f>
        <v>3.9300000000000002E-2</v>
      </c>
    </row>
    <row r="265" spans="1:13" x14ac:dyDescent="0.3">
      <c r="A265" s="212" t="s">
        <v>102</v>
      </c>
      <c r="B265" s="213">
        <v>10600501</v>
      </c>
      <c r="C265" s="212" t="s">
        <v>12614</v>
      </c>
      <c r="D265" s="214">
        <v>43466</v>
      </c>
      <c r="E265" s="160" t="s">
        <v>373</v>
      </c>
      <c r="F265" s="160">
        <v>101110617</v>
      </c>
      <c r="G265" s="215">
        <v>18864.91</v>
      </c>
      <c r="H265" s="214">
        <v>43494</v>
      </c>
      <c r="I265" s="160" t="s">
        <v>164</v>
      </c>
      <c r="J265" s="160" t="s">
        <v>376</v>
      </c>
      <c r="K265" s="160">
        <f t="shared" si="4"/>
        <v>1</v>
      </c>
      <c r="L265" s="160" t="s">
        <v>101</v>
      </c>
      <c r="M265" s="211">
        <f>VLOOKUP(J265,'Depr Rates'!A:G,7,FALSE)</f>
        <v>3.9300000000000002E-2</v>
      </c>
    </row>
    <row r="266" spans="1:13" x14ac:dyDescent="0.3">
      <c r="A266" s="212" t="s">
        <v>102</v>
      </c>
      <c r="B266" s="213">
        <v>10600501</v>
      </c>
      <c r="C266" s="212" t="s">
        <v>12614</v>
      </c>
      <c r="D266" s="214">
        <v>43466</v>
      </c>
      <c r="E266" s="160" t="s">
        <v>373</v>
      </c>
      <c r="F266" s="160">
        <v>101110617</v>
      </c>
      <c r="G266" s="160">
        <v>171.79</v>
      </c>
      <c r="H266" s="214">
        <v>43494</v>
      </c>
      <c r="I266" s="160" t="s">
        <v>164</v>
      </c>
      <c r="J266" s="160" t="s">
        <v>9132</v>
      </c>
      <c r="K266" s="160">
        <f t="shared" si="4"/>
        <v>1</v>
      </c>
      <c r="L266" s="160" t="s">
        <v>101</v>
      </c>
      <c r="M266" s="211">
        <f>VLOOKUP(J266,'Depr Rates'!A:G,7,FALSE)</f>
        <v>3.7400000000000003E-2</v>
      </c>
    </row>
    <row r="267" spans="1:13" x14ac:dyDescent="0.3">
      <c r="A267" s="212" t="s">
        <v>102</v>
      </c>
      <c r="B267" s="213">
        <v>10600501</v>
      </c>
      <c r="C267" s="212" t="s">
        <v>12614</v>
      </c>
      <c r="D267" s="214">
        <v>43466</v>
      </c>
      <c r="E267" s="160" t="s">
        <v>373</v>
      </c>
      <c r="F267" s="160">
        <v>101110617</v>
      </c>
      <c r="G267" s="215">
        <v>24909.91</v>
      </c>
      <c r="H267" s="214">
        <v>43494</v>
      </c>
      <c r="I267" s="160" t="s">
        <v>164</v>
      </c>
      <c r="J267" s="160" t="s">
        <v>377</v>
      </c>
      <c r="K267" s="160">
        <f t="shared" si="4"/>
        <v>1</v>
      </c>
      <c r="L267" s="160" t="s">
        <v>101</v>
      </c>
      <c r="M267" s="211">
        <f>VLOOKUP(J267,'Depr Rates'!A:G,7,FALSE)</f>
        <v>1.77E-2</v>
      </c>
    </row>
    <row r="268" spans="1:13" x14ac:dyDescent="0.3">
      <c r="A268" s="212" t="s">
        <v>102</v>
      </c>
      <c r="B268" s="213">
        <v>10600501</v>
      </c>
      <c r="C268" s="212" t="s">
        <v>12614</v>
      </c>
      <c r="D268" s="214">
        <v>43497</v>
      </c>
      <c r="E268" s="160" t="s">
        <v>373</v>
      </c>
      <c r="F268" s="160">
        <v>101110617</v>
      </c>
      <c r="G268" s="160">
        <v>-182.97</v>
      </c>
      <c r="H268" s="214">
        <v>43494</v>
      </c>
      <c r="I268" s="160" t="s">
        <v>164</v>
      </c>
      <c r="J268" s="160" t="s">
        <v>9132</v>
      </c>
      <c r="K268" s="160">
        <f t="shared" si="4"/>
        <v>1</v>
      </c>
      <c r="L268" s="160" t="s">
        <v>101</v>
      </c>
      <c r="M268" s="211">
        <f>VLOOKUP(J268,'Depr Rates'!A:G,7,FALSE)</f>
        <v>3.7400000000000003E-2</v>
      </c>
    </row>
    <row r="269" spans="1:13" x14ac:dyDescent="0.3">
      <c r="A269" s="212" t="s">
        <v>102</v>
      </c>
      <c r="B269" s="213">
        <v>10600501</v>
      </c>
      <c r="C269" s="212" t="s">
        <v>12614</v>
      </c>
      <c r="D269" s="214">
        <v>43497</v>
      </c>
      <c r="E269" s="160" t="s">
        <v>373</v>
      </c>
      <c r="F269" s="160">
        <v>101110617</v>
      </c>
      <c r="G269" s="215">
        <v>-20093.25</v>
      </c>
      <c r="H269" s="214">
        <v>43494</v>
      </c>
      <c r="I269" s="160" t="s">
        <v>164</v>
      </c>
      <c r="J269" s="160" t="s">
        <v>376</v>
      </c>
      <c r="K269" s="160">
        <f t="shared" si="4"/>
        <v>1</v>
      </c>
      <c r="L269" s="160" t="s">
        <v>101</v>
      </c>
      <c r="M269" s="211">
        <f>VLOOKUP(J269,'Depr Rates'!A:G,7,FALSE)</f>
        <v>3.9300000000000002E-2</v>
      </c>
    </row>
    <row r="270" spans="1:13" x14ac:dyDescent="0.3">
      <c r="A270" s="212" t="s">
        <v>102</v>
      </c>
      <c r="B270" s="213">
        <v>10600501</v>
      </c>
      <c r="C270" s="212" t="s">
        <v>12614</v>
      </c>
      <c r="D270" s="214">
        <v>43497</v>
      </c>
      <c r="E270" s="160" t="s">
        <v>373</v>
      </c>
      <c r="F270" s="160">
        <v>101110617</v>
      </c>
      <c r="G270" s="215">
        <v>-26531.85</v>
      </c>
      <c r="H270" s="214">
        <v>43494</v>
      </c>
      <c r="I270" s="160" t="s">
        <v>164</v>
      </c>
      <c r="J270" s="160" t="s">
        <v>377</v>
      </c>
      <c r="K270" s="160">
        <f t="shared" si="4"/>
        <v>1</v>
      </c>
      <c r="L270" s="160" t="s">
        <v>101</v>
      </c>
      <c r="M270" s="211">
        <f>VLOOKUP(J270,'Depr Rates'!A:G,7,FALSE)</f>
        <v>1.77E-2</v>
      </c>
    </row>
    <row r="271" spans="1:13" x14ac:dyDescent="0.3">
      <c r="A271" s="212" t="s">
        <v>102</v>
      </c>
      <c r="B271" s="213">
        <v>10600501</v>
      </c>
      <c r="C271" s="212" t="s">
        <v>12614</v>
      </c>
      <c r="D271" s="214">
        <v>43497</v>
      </c>
      <c r="E271" s="160" t="s">
        <v>373</v>
      </c>
      <c r="F271" s="160">
        <v>101110617</v>
      </c>
      <c r="G271" s="160">
        <v>173.2</v>
      </c>
      <c r="H271" s="214">
        <v>43494</v>
      </c>
      <c r="I271" s="160" t="s">
        <v>164</v>
      </c>
      <c r="J271" s="160" t="s">
        <v>9132</v>
      </c>
      <c r="K271" s="160">
        <f t="shared" si="4"/>
        <v>1</v>
      </c>
      <c r="L271" s="160" t="s">
        <v>101</v>
      </c>
      <c r="M271" s="211">
        <f>VLOOKUP(J271,'Depr Rates'!A:G,7,FALSE)</f>
        <v>3.7400000000000003E-2</v>
      </c>
    </row>
    <row r="272" spans="1:13" x14ac:dyDescent="0.3">
      <c r="A272" s="212" t="s">
        <v>102</v>
      </c>
      <c r="B272" s="213">
        <v>10600501</v>
      </c>
      <c r="C272" s="212" t="s">
        <v>12614</v>
      </c>
      <c r="D272" s="214">
        <v>43497</v>
      </c>
      <c r="E272" s="160" t="s">
        <v>373</v>
      </c>
      <c r="F272" s="160">
        <v>101110617</v>
      </c>
      <c r="G272" s="215">
        <v>19020.43</v>
      </c>
      <c r="H272" s="214">
        <v>43494</v>
      </c>
      <c r="I272" s="160" t="s">
        <v>164</v>
      </c>
      <c r="J272" s="160" t="s">
        <v>376</v>
      </c>
      <c r="K272" s="160">
        <f t="shared" si="4"/>
        <v>1</v>
      </c>
      <c r="L272" s="160" t="s">
        <v>101</v>
      </c>
      <c r="M272" s="211">
        <f>VLOOKUP(J272,'Depr Rates'!A:G,7,FALSE)</f>
        <v>3.9300000000000002E-2</v>
      </c>
    </row>
    <row r="273" spans="1:13" x14ac:dyDescent="0.3">
      <c r="A273" s="212" t="s">
        <v>102</v>
      </c>
      <c r="B273" s="213">
        <v>10600501</v>
      </c>
      <c r="C273" s="212" t="s">
        <v>12614</v>
      </c>
      <c r="D273" s="214">
        <v>43497</v>
      </c>
      <c r="E273" s="160" t="s">
        <v>373</v>
      </c>
      <c r="F273" s="160">
        <v>101110617</v>
      </c>
      <c r="G273" s="215">
        <v>25115.26</v>
      </c>
      <c r="H273" s="214">
        <v>43494</v>
      </c>
      <c r="I273" s="160" t="s">
        <v>164</v>
      </c>
      <c r="J273" s="160" t="s">
        <v>377</v>
      </c>
      <c r="K273" s="160">
        <f t="shared" si="4"/>
        <v>1</v>
      </c>
      <c r="L273" s="160" t="s">
        <v>101</v>
      </c>
      <c r="M273" s="211">
        <f>VLOOKUP(J273,'Depr Rates'!A:G,7,FALSE)</f>
        <v>1.77E-2</v>
      </c>
    </row>
    <row r="274" spans="1:13" x14ac:dyDescent="0.3">
      <c r="A274" s="212" t="s">
        <v>102</v>
      </c>
      <c r="B274" s="213">
        <v>10600501</v>
      </c>
      <c r="C274" s="212" t="s">
        <v>12614</v>
      </c>
      <c r="D274" s="214">
        <v>43525</v>
      </c>
      <c r="E274" s="160" t="s">
        <v>373</v>
      </c>
      <c r="F274" s="160">
        <v>101110617</v>
      </c>
      <c r="G274" s="215">
        <v>26107.200000000001</v>
      </c>
      <c r="H274" s="214">
        <v>43494</v>
      </c>
      <c r="I274" s="160" t="s">
        <v>164</v>
      </c>
      <c r="J274" s="160" t="s">
        <v>377</v>
      </c>
      <c r="K274" s="160">
        <f t="shared" si="4"/>
        <v>1</v>
      </c>
      <c r="L274" s="160" t="s">
        <v>101</v>
      </c>
      <c r="M274" s="211">
        <f>VLOOKUP(J274,'Depr Rates'!A:G,7,FALSE)</f>
        <v>1.77E-2</v>
      </c>
    </row>
    <row r="275" spans="1:13" x14ac:dyDescent="0.3">
      <c r="A275" s="212" t="s">
        <v>102</v>
      </c>
      <c r="B275" s="213">
        <v>10600501</v>
      </c>
      <c r="C275" s="212" t="s">
        <v>12614</v>
      </c>
      <c r="D275" s="214">
        <v>43525</v>
      </c>
      <c r="E275" s="160" t="s">
        <v>373</v>
      </c>
      <c r="F275" s="160">
        <v>101110617</v>
      </c>
      <c r="G275" s="160">
        <v>180.04</v>
      </c>
      <c r="H275" s="214">
        <v>43494</v>
      </c>
      <c r="I275" s="160" t="s">
        <v>164</v>
      </c>
      <c r="J275" s="160" t="s">
        <v>9132</v>
      </c>
      <c r="K275" s="160">
        <f t="shared" si="4"/>
        <v>1</v>
      </c>
      <c r="L275" s="160" t="s">
        <v>101</v>
      </c>
      <c r="M275" s="211">
        <f>VLOOKUP(J275,'Depr Rates'!A:G,7,FALSE)</f>
        <v>3.7400000000000003E-2</v>
      </c>
    </row>
    <row r="276" spans="1:13" x14ac:dyDescent="0.3">
      <c r="A276" s="212" t="s">
        <v>102</v>
      </c>
      <c r="B276" s="213">
        <v>10600501</v>
      </c>
      <c r="C276" s="212" t="s">
        <v>12614</v>
      </c>
      <c r="D276" s="214">
        <v>43525</v>
      </c>
      <c r="E276" s="160" t="s">
        <v>373</v>
      </c>
      <c r="F276" s="160">
        <v>101110617</v>
      </c>
      <c r="G276" s="215">
        <v>19771.650000000001</v>
      </c>
      <c r="H276" s="214">
        <v>43494</v>
      </c>
      <c r="I276" s="160" t="s">
        <v>164</v>
      </c>
      <c r="J276" s="160" t="s">
        <v>376</v>
      </c>
      <c r="K276" s="160">
        <f t="shared" si="4"/>
        <v>1</v>
      </c>
      <c r="L276" s="160" t="s">
        <v>101</v>
      </c>
      <c r="M276" s="211">
        <f>VLOOKUP(J276,'Depr Rates'!A:G,7,FALSE)</f>
        <v>3.9300000000000002E-2</v>
      </c>
    </row>
    <row r="277" spans="1:13" x14ac:dyDescent="0.3">
      <c r="A277" s="212" t="s">
        <v>102</v>
      </c>
      <c r="B277" s="213">
        <v>10600501</v>
      </c>
      <c r="C277" s="212" t="s">
        <v>12614</v>
      </c>
      <c r="D277" s="214">
        <v>43525</v>
      </c>
      <c r="E277" s="160" t="s">
        <v>373</v>
      </c>
      <c r="F277" s="160">
        <v>101110617</v>
      </c>
      <c r="G277" s="215">
        <v>-25419.93</v>
      </c>
      <c r="H277" s="214">
        <v>43494</v>
      </c>
      <c r="I277" s="160" t="s">
        <v>164</v>
      </c>
      <c r="J277" s="160" t="s">
        <v>377</v>
      </c>
      <c r="K277" s="160">
        <f t="shared" si="4"/>
        <v>1</v>
      </c>
      <c r="L277" s="160" t="s">
        <v>101</v>
      </c>
      <c r="M277" s="211">
        <f>VLOOKUP(J277,'Depr Rates'!A:G,7,FALSE)</f>
        <v>1.77E-2</v>
      </c>
    </row>
    <row r="278" spans="1:13" x14ac:dyDescent="0.3">
      <c r="A278" s="212" t="s">
        <v>102</v>
      </c>
      <c r="B278" s="213">
        <v>10600501</v>
      </c>
      <c r="C278" s="212" t="s">
        <v>12614</v>
      </c>
      <c r="D278" s="214">
        <v>43525</v>
      </c>
      <c r="E278" s="160" t="s">
        <v>373</v>
      </c>
      <c r="F278" s="160">
        <v>101110617</v>
      </c>
      <c r="G278" s="160">
        <v>-175.3</v>
      </c>
      <c r="H278" s="214">
        <v>43494</v>
      </c>
      <c r="I278" s="160" t="s">
        <v>164</v>
      </c>
      <c r="J278" s="160" t="s">
        <v>9132</v>
      </c>
      <c r="K278" s="160">
        <f t="shared" si="4"/>
        <v>1</v>
      </c>
      <c r="L278" s="160" t="s">
        <v>101</v>
      </c>
      <c r="M278" s="211">
        <f>VLOOKUP(J278,'Depr Rates'!A:G,7,FALSE)</f>
        <v>3.7400000000000003E-2</v>
      </c>
    </row>
    <row r="279" spans="1:13" x14ac:dyDescent="0.3">
      <c r="A279" s="212" t="s">
        <v>102</v>
      </c>
      <c r="B279" s="213">
        <v>10600501</v>
      </c>
      <c r="C279" s="212" t="s">
        <v>12614</v>
      </c>
      <c r="D279" s="214">
        <v>43525</v>
      </c>
      <c r="E279" s="160" t="s">
        <v>373</v>
      </c>
      <c r="F279" s="160">
        <v>101110617</v>
      </c>
      <c r="G279" s="215">
        <v>-19251.16</v>
      </c>
      <c r="H279" s="214">
        <v>43494</v>
      </c>
      <c r="I279" s="160" t="s">
        <v>164</v>
      </c>
      <c r="J279" s="160" t="s">
        <v>376</v>
      </c>
      <c r="K279" s="160">
        <f t="shared" si="4"/>
        <v>1</v>
      </c>
      <c r="L279" s="160" t="s">
        <v>101</v>
      </c>
      <c r="M279" s="211">
        <f>VLOOKUP(J279,'Depr Rates'!A:G,7,FALSE)</f>
        <v>3.9300000000000002E-2</v>
      </c>
    </row>
    <row r="280" spans="1:13" x14ac:dyDescent="0.3">
      <c r="A280" s="212" t="s">
        <v>102</v>
      </c>
      <c r="B280" s="213">
        <v>10600501</v>
      </c>
      <c r="C280" s="212" t="s">
        <v>12614</v>
      </c>
      <c r="D280" s="214">
        <v>43525</v>
      </c>
      <c r="E280" s="160" t="s">
        <v>373</v>
      </c>
      <c r="F280" s="160">
        <v>101110617</v>
      </c>
      <c r="G280" s="160">
        <v>233.53</v>
      </c>
      <c r="H280" s="214">
        <v>43494</v>
      </c>
      <c r="I280" s="160" t="s">
        <v>164</v>
      </c>
      <c r="J280" s="160" t="s">
        <v>377</v>
      </c>
      <c r="K280" s="160">
        <f t="shared" si="4"/>
        <v>1</v>
      </c>
      <c r="L280" s="160" t="s">
        <v>101</v>
      </c>
      <c r="M280" s="211">
        <f>VLOOKUP(J280,'Depr Rates'!A:G,7,FALSE)</f>
        <v>1.77E-2</v>
      </c>
    </row>
    <row r="281" spans="1:13" x14ac:dyDescent="0.3">
      <c r="A281" s="212" t="s">
        <v>102</v>
      </c>
      <c r="B281" s="213">
        <v>10600501</v>
      </c>
      <c r="C281" s="212" t="s">
        <v>12614</v>
      </c>
      <c r="D281" s="214">
        <v>43525</v>
      </c>
      <c r="E281" s="160" t="s">
        <v>373</v>
      </c>
      <c r="F281" s="160">
        <v>101110617</v>
      </c>
      <c r="G281" s="160">
        <v>1.61</v>
      </c>
      <c r="H281" s="214">
        <v>43494</v>
      </c>
      <c r="I281" s="160" t="s">
        <v>164</v>
      </c>
      <c r="J281" s="160" t="s">
        <v>9132</v>
      </c>
      <c r="K281" s="160">
        <f t="shared" si="4"/>
        <v>1</v>
      </c>
      <c r="L281" s="160" t="s">
        <v>101</v>
      </c>
      <c r="M281" s="211">
        <f>VLOOKUP(J281,'Depr Rates'!A:G,7,FALSE)</f>
        <v>3.7400000000000003E-2</v>
      </c>
    </row>
    <row r="282" spans="1:13" x14ac:dyDescent="0.3">
      <c r="A282" s="212" t="s">
        <v>102</v>
      </c>
      <c r="B282" s="213">
        <v>10600501</v>
      </c>
      <c r="C282" s="212" t="s">
        <v>12614</v>
      </c>
      <c r="D282" s="214">
        <v>43525</v>
      </c>
      <c r="E282" s="160" t="s">
        <v>373</v>
      </c>
      <c r="F282" s="160">
        <v>101110617</v>
      </c>
      <c r="G282" s="160">
        <v>176.85</v>
      </c>
      <c r="H282" s="214">
        <v>43494</v>
      </c>
      <c r="I282" s="160" t="s">
        <v>164</v>
      </c>
      <c r="J282" s="160" t="s">
        <v>376</v>
      </c>
      <c r="K282" s="160">
        <f t="shared" si="4"/>
        <v>1</v>
      </c>
      <c r="L282" s="160" t="s">
        <v>101</v>
      </c>
      <c r="M282" s="211">
        <f>VLOOKUP(J282,'Depr Rates'!A:G,7,FALSE)</f>
        <v>3.9300000000000002E-2</v>
      </c>
    </row>
    <row r="283" spans="1:13" x14ac:dyDescent="0.3">
      <c r="A283" s="212" t="s">
        <v>102</v>
      </c>
      <c r="B283" s="213">
        <v>10600501</v>
      </c>
      <c r="C283" s="212" t="s">
        <v>12614</v>
      </c>
      <c r="D283" s="214">
        <v>43466</v>
      </c>
      <c r="E283" s="160" t="s">
        <v>373</v>
      </c>
      <c r="F283" s="160">
        <v>101110674</v>
      </c>
      <c r="G283" s="215">
        <v>1129.77</v>
      </c>
      <c r="H283" s="214">
        <v>43494</v>
      </c>
      <c r="I283" s="160" t="s">
        <v>464</v>
      </c>
      <c r="J283" s="160" t="s">
        <v>9132</v>
      </c>
      <c r="K283" s="160">
        <f t="shared" si="4"/>
        <v>1</v>
      </c>
      <c r="L283" s="160" t="s">
        <v>101</v>
      </c>
      <c r="M283" s="211">
        <f>VLOOKUP(J283,'Depr Rates'!A:G,7,FALSE)</f>
        <v>3.7400000000000003E-2</v>
      </c>
    </row>
    <row r="284" spans="1:13" x14ac:dyDescent="0.3">
      <c r="A284" s="212" t="s">
        <v>102</v>
      </c>
      <c r="B284" s="213">
        <v>10600501</v>
      </c>
      <c r="C284" s="212" t="s">
        <v>12614</v>
      </c>
      <c r="D284" s="214">
        <v>43466</v>
      </c>
      <c r="E284" s="160" t="s">
        <v>373</v>
      </c>
      <c r="F284" s="160">
        <v>101110674</v>
      </c>
      <c r="G284" s="215">
        <v>12068.7</v>
      </c>
      <c r="H284" s="214">
        <v>43494</v>
      </c>
      <c r="I284" s="160" t="s">
        <v>464</v>
      </c>
      <c r="J284" s="160" t="s">
        <v>9054</v>
      </c>
      <c r="K284" s="160">
        <f t="shared" si="4"/>
        <v>1</v>
      </c>
      <c r="L284" s="160" t="s">
        <v>101</v>
      </c>
      <c r="M284" s="211">
        <f>VLOOKUP(J284,'Depr Rates'!A:G,7,FALSE)</f>
        <v>3.1399999999999997E-2</v>
      </c>
    </row>
    <row r="285" spans="1:13" x14ac:dyDescent="0.3">
      <c r="A285" s="212" t="s">
        <v>102</v>
      </c>
      <c r="B285" s="213">
        <v>10600501</v>
      </c>
      <c r="C285" s="212" t="s">
        <v>12614</v>
      </c>
      <c r="D285" s="214">
        <v>43466</v>
      </c>
      <c r="E285" s="160" t="s">
        <v>373</v>
      </c>
      <c r="F285" s="160">
        <v>101110674</v>
      </c>
      <c r="G285" s="160">
        <v>344.57</v>
      </c>
      <c r="H285" s="214">
        <v>43494</v>
      </c>
      <c r="I285" s="160" t="s">
        <v>464</v>
      </c>
      <c r="J285" s="160" t="s">
        <v>9132</v>
      </c>
      <c r="K285" s="160">
        <f t="shared" si="4"/>
        <v>1</v>
      </c>
      <c r="L285" s="160" t="s">
        <v>101</v>
      </c>
      <c r="M285" s="211">
        <f>VLOOKUP(J285,'Depr Rates'!A:G,7,FALSE)</f>
        <v>3.7400000000000003E-2</v>
      </c>
    </row>
    <row r="286" spans="1:13" x14ac:dyDescent="0.3">
      <c r="A286" s="212" t="s">
        <v>102</v>
      </c>
      <c r="B286" s="213">
        <v>10600501</v>
      </c>
      <c r="C286" s="212" t="s">
        <v>12614</v>
      </c>
      <c r="D286" s="214">
        <v>43466</v>
      </c>
      <c r="E286" s="160" t="s">
        <v>373</v>
      </c>
      <c r="F286" s="160">
        <v>101110674</v>
      </c>
      <c r="G286" s="215">
        <v>3680.81</v>
      </c>
      <c r="H286" s="214">
        <v>43494</v>
      </c>
      <c r="I286" s="160" t="s">
        <v>464</v>
      </c>
      <c r="J286" s="160" t="s">
        <v>9054</v>
      </c>
      <c r="K286" s="160">
        <f t="shared" si="4"/>
        <v>1</v>
      </c>
      <c r="L286" s="160" t="s">
        <v>101</v>
      </c>
      <c r="M286" s="211">
        <f>VLOOKUP(J286,'Depr Rates'!A:G,7,FALSE)</f>
        <v>3.1399999999999997E-2</v>
      </c>
    </row>
    <row r="287" spans="1:13" x14ac:dyDescent="0.3">
      <c r="A287" s="212" t="s">
        <v>102</v>
      </c>
      <c r="B287" s="213">
        <v>10600501</v>
      </c>
      <c r="C287" s="212" t="s">
        <v>12614</v>
      </c>
      <c r="D287" s="214">
        <v>43497</v>
      </c>
      <c r="E287" s="160" t="s">
        <v>373</v>
      </c>
      <c r="F287" s="160">
        <v>101110674</v>
      </c>
      <c r="G287" s="215">
        <v>-4699.13</v>
      </c>
      <c r="H287" s="214">
        <v>43494</v>
      </c>
      <c r="I287" s="160" t="s">
        <v>464</v>
      </c>
      <c r="J287" s="160" t="s">
        <v>9054</v>
      </c>
      <c r="K287" s="160">
        <f t="shared" si="4"/>
        <v>1</v>
      </c>
      <c r="L287" s="160" t="s">
        <v>101</v>
      </c>
      <c r="M287" s="211">
        <f>VLOOKUP(J287,'Depr Rates'!A:G,7,FALSE)</f>
        <v>3.1399999999999997E-2</v>
      </c>
    </row>
    <row r="288" spans="1:13" x14ac:dyDescent="0.3">
      <c r="A288" s="212" t="s">
        <v>102</v>
      </c>
      <c r="B288" s="213">
        <v>10600501</v>
      </c>
      <c r="C288" s="212" t="s">
        <v>12614</v>
      </c>
      <c r="D288" s="214">
        <v>43497</v>
      </c>
      <c r="E288" s="160" t="s">
        <v>373</v>
      </c>
      <c r="F288" s="160">
        <v>101110674</v>
      </c>
      <c r="G288" s="160">
        <v>-439.89</v>
      </c>
      <c r="H288" s="214">
        <v>43494</v>
      </c>
      <c r="I288" s="160" t="s">
        <v>464</v>
      </c>
      <c r="J288" s="160" t="s">
        <v>9132</v>
      </c>
      <c r="K288" s="160">
        <f t="shared" si="4"/>
        <v>1</v>
      </c>
      <c r="L288" s="160" t="s">
        <v>101</v>
      </c>
      <c r="M288" s="211">
        <f>VLOOKUP(J288,'Depr Rates'!A:G,7,FALSE)</f>
        <v>3.7400000000000003E-2</v>
      </c>
    </row>
    <row r="289" spans="1:13" x14ac:dyDescent="0.3">
      <c r="A289" s="212" t="s">
        <v>102</v>
      </c>
      <c r="B289" s="213">
        <v>10600501</v>
      </c>
      <c r="C289" s="212" t="s">
        <v>12614</v>
      </c>
      <c r="D289" s="214">
        <v>43497</v>
      </c>
      <c r="E289" s="160" t="s">
        <v>373</v>
      </c>
      <c r="F289" s="160">
        <v>101110674</v>
      </c>
      <c r="G289" s="215">
        <v>4701.38</v>
      </c>
      <c r="H289" s="214">
        <v>43494</v>
      </c>
      <c r="I289" s="160" t="s">
        <v>464</v>
      </c>
      <c r="J289" s="160" t="s">
        <v>9054</v>
      </c>
      <c r="K289" s="160">
        <f t="shared" si="4"/>
        <v>1</v>
      </c>
      <c r="L289" s="160" t="s">
        <v>101</v>
      </c>
      <c r="M289" s="211">
        <f>VLOOKUP(J289,'Depr Rates'!A:G,7,FALSE)</f>
        <v>3.1399999999999997E-2</v>
      </c>
    </row>
    <row r="290" spans="1:13" x14ac:dyDescent="0.3">
      <c r="A290" s="212" t="s">
        <v>102</v>
      </c>
      <c r="B290" s="213">
        <v>10600501</v>
      </c>
      <c r="C290" s="212" t="s">
        <v>12614</v>
      </c>
      <c r="D290" s="214">
        <v>43497</v>
      </c>
      <c r="E290" s="160" t="s">
        <v>373</v>
      </c>
      <c r="F290" s="160">
        <v>101110674</v>
      </c>
      <c r="G290" s="160">
        <v>440.11</v>
      </c>
      <c r="H290" s="214">
        <v>43494</v>
      </c>
      <c r="I290" s="160" t="s">
        <v>464</v>
      </c>
      <c r="J290" s="160" t="s">
        <v>9132</v>
      </c>
      <c r="K290" s="160">
        <f t="shared" si="4"/>
        <v>1</v>
      </c>
      <c r="L290" s="160" t="s">
        <v>101</v>
      </c>
      <c r="M290" s="211">
        <f>VLOOKUP(J290,'Depr Rates'!A:G,7,FALSE)</f>
        <v>3.7400000000000003E-2</v>
      </c>
    </row>
    <row r="291" spans="1:13" x14ac:dyDescent="0.3">
      <c r="A291" s="212" t="s">
        <v>102</v>
      </c>
      <c r="B291" s="213">
        <v>10600501</v>
      </c>
      <c r="C291" s="212" t="s">
        <v>12614</v>
      </c>
      <c r="D291" s="214">
        <v>43525</v>
      </c>
      <c r="E291" s="160" t="s">
        <v>373</v>
      </c>
      <c r="F291" s="160">
        <v>101110674</v>
      </c>
      <c r="G291" s="215">
        <v>4738.67</v>
      </c>
      <c r="H291" s="214">
        <v>43494</v>
      </c>
      <c r="I291" s="160" t="s">
        <v>464</v>
      </c>
      <c r="J291" s="160" t="s">
        <v>9054</v>
      </c>
      <c r="K291" s="160">
        <f t="shared" si="4"/>
        <v>1</v>
      </c>
      <c r="L291" s="160" t="s">
        <v>101</v>
      </c>
      <c r="M291" s="211">
        <f>VLOOKUP(J291,'Depr Rates'!A:G,7,FALSE)</f>
        <v>3.1399999999999997E-2</v>
      </c>
    </row>
    <row r="292" spans="1:13" x14ac:dyDescent="0.3">
      <c r="A292" s="212" t="s">
        <v>102</v>
      </c>
      <c r="B292" s="213">
        <v>10600501</v>
      </c>
      <c r="C292" s="212" t="s">
        <v>12614</v>
      </c>
      <c r="D292" s="214">
        <v>43525</v>
      </c>
      <c r="E292" s="160" t="s">
        <v>373</v>
      </c>
      <c r="F292" s="160">
        <v>101110674</v>
      </c>
      <c r="G292" s="160">
        <v>443.6</v>
      </c>
      <c r="H292" s="214">
        <v>43494</v>
      </c>
      <c r="I292" s="160" t="s">
        <v>464</v>
      </c>
      <c r="J292" s="160" t="s">
        <v>9132</v>
      </c>
      <c r="K292" s="160">
        <f t="shared" si="4"/>
        <v>1</v>
      </c>
      <c r="L292" s="160" t="s">
        <v>101</v>
      </c>
      <c r="M292" s="211">
        <f>VLOOKUP(J292,'Depr Rates'!A:G,7,FALSE)</f>
        <v>3.7400000000000003E-2</v>
      </c>
    </row>
    <row r="293" spans="1:13" x14ac:dyDescent="0.3">
      <c r="A293" s="212" t="s">
        <v>102</v>
      </c>
      <c r="B293" s="213">
        <v>10600501</v>
      </c>
      <c r="C293" s="212" t="s">
        <v>12614</v>
      </c>
      <c r="D293" s="214">
        <v>43525</v>
      </c>
      <c r="E293" s="160" t="s">
        <v>373</v>
      </c>
      <c r="F293" s="160">
        <v>101110674</v>
      </c>
      <c r="G293" s="215">
        <v>-4700.8999999999996</v>
      </c>
      <c r="H293" s="214">
        <v>43494</v>
      </c>
      <c r="I293" s="160" t="s">
        <v>464</v>
      </c>
      <c r="J293" s="160" t="s">
        <v>9054</v>
      </c>
      <c r="K293" s="160">
        <f t="shared" si="4"/>
        <v>1</v>
      </c>
      <c r="L293" s="160" t="s">
        <v>101</v>
      </c>
      <c r="M293" s="211">
        <f>VLOOKUP(J293,'Depr Rates'!A:G,7,FALSE)</f>
        <v>3.1399999999999997E-2</v>
      </c>
    </row>
    <row r="294" spans="1:13" x14ac:dyDescent="0.3">
      <c r="A294" s="212" t="s">
        <v>102</v>
      </c>
      <c r="B294" s="213">
        <v>10600501</v>
      </c>
      <c r="C294" s="212" t="s">
        <v>12614</v>
      </c>
      <c r="D294" s="214">
        <v>43525</v>
      </c>
      <c r="E294" s="160" t="s">
        <v>373</v>
      </c>
      <c r="F294" s="160">
        <v>101110674</v>
      </c>
      <c r="G294" s="160">
        <v>-440.06</v>
      </c>
      <c r="H294" s="214">
        <v>43494</v>
      </c>
      <c r="I294" s="160" t="s">
        <v>464</v>
      </c>
      <c r="J294" s="160" t="s">
        <v>9132</v>
      </c>
      <c r="K294" s="160">
        <f t="shared" si="4"/>
        <v>1</v>
      </c>
      <c r="L294" s="160" t="s">
        <v>101</v>
      </c>
      <c r="M294" s="211">
        <f>VLOOKUP(J294,'Depr Rates'!A:G,7,FALSE)</f>
        <v>3.7400000000000003E-2</v>
      </c>
    </row>
    <row r="295" spans="1:13" x14ac:dyDescent="0.3">
      <c r="A295" s="212" t="s">
        <v>102</v>
      </c>
      <c r="B295" s="213">
        <v>10600501</v>
      </c>
      <c r="C295" s="212" t="s">
        <v>12614</v>
      </c>
      <c r="D295" s="214">
        <v>43525</v>
      </c>
      <c r="E295" s="160" t="s">
        <v>373</v>
      </c>
      <c r="F295" s="160">
        <v>101110674</v>
      </c>
      <c r="G295" s="160">
        <v>20.34</v>
      </c>
      <c r="H295" s="214">
        <v>43494</v>
      </c>
      <c r="I295" s="160" t="s">
        <v>464</v>
      </c>
      <c r="J295" s="160" t="s">
        <v>9054</v>
      </c>
      <c r="K295" s="160">
        <f t="shared" si="4"/>
        <v>1</v>
      </c>
      <c r="L295" s="160" t="s">
        <v>101</v>
      </c>
      <c r="M295" s="211">
        <f>VLOOKUP(J295,'Depr Rates'!A:G,7,FALSE)</f>
        <v>3.1399999999999997E-2</v>
      </c>
    </row>
    <row r="296" spans="1:13" x14ac:dyDescent="0.3">
      <c r="A296" s="212" t="s">
        <v>102</v>
      </c>
      <c r="B296" s="213">
        <v>10600501</v>
      </c>
      <c r="C296" s="212" t="s">
        <v>12614</v>
      </c>
      <c r="D296" s="214">
        <v>43525</v>
      </c>
      <c r="E296" s="160" t="s">
        <v>373</v>
      </c>
      <c r="F296" s="160">
        <v>101110674</v>
      </c>
      <c r="G296" s="160">
        <v>1.9</v>
      </c>
      <c r="H296" s="214">
        <v>43494</v>
      </c>
      <c r="I296" s="160" t="s">
        <v>464</v>
      </c>
      <c r="J296" s="160" t="s">
        <v>9132</v>
      </c>
      <c r="K296" s="160">
        <f t="shared" si="4"/>
        <v>1</v>
      </c>
      <c r="L296" s="160" t="s">
        <v>101</v>
      </c>
      <c r="M296" s="211">
        <f>VLOOKUP(J296,'Depr Rates'!A:G,7,FALSE)</f>
        <v>3.7400000000000003E-2</v>
      </c>
    </row>
    <row r="297" spans="1:13" x14ac:dyDescent="0.3">
      <c r="A297" s="212" t="s">
        <v>102</v>
      </c>
      <c r="B297" s="213">
        <v>10600501</v>
      </c>
      <c r="C297" s="212" t="s">
        <v>12614</v>
      </c>
      <c r="D297" s="214">
        <v>43466</v>
      </c>
      <c r="E297" s="160" t="s">
        <v>373</v>
      </c>
      <c r="F297" s="160">
        <v>101110930</v>
      </c>
      <c r="G297" s="215">
        <v>2483.52</v>
      </c>
      <c r="H297" s="214">
        <v>43479</v>
      </c>
      <c r="I297" s="160" t="s">
        <v>168</v>
      </c>
      <c r="J297" s="160" t="s">
        <v>9054</v>
      </c>
      <c r="K297" s="160">
        <f t="shared" si="4"/>
        <v>1</v>
      </c>
      <c r="L297" s="160" t="s">
        <v>101</v>
      </c>
      <c r="M297" s="211">
        <f>VLOOKUP(J297,'Depr Rates'!A:G,7,FALSE)</f>
        <v>3.1399999999999997E-2</v>
      </c>
    </row>
    <row r="298" spans="1:13" x14ac:dyDescent="0.3">
      <c r="A298" s="212" t="s">
        <v>102</v>
      </c>
      <c r="B298" s="213">
        <v>10600501</v>
      </c>
      <c r="C298" s="212" t="s">
        <v>12614</v>
      </c>
      <c r="D298" s="214">
        <v>43466</v>
      </c>
      <c r="E298" s="160" t="s">
        <v>373</v>
      </c>
      <c r="F298" s="160">
        <v>101110930</v>
      </c>
      <c r="G298" s="215">
        <v>56870.57</v>
      </c>
      <c r="H298" s="214">
        <v>43479</v>
      </c>
      <c r="I298" s="160" t="s">
        <v>168</v>
      </c>
      <c r="J298" s="160" t="s">
        <v>377</v>
      </c>
      <c r="K298" s="160">
        <f t="shared" si="4"/>
        <v>1</v>
      </c>
      <c r="L298" s="160" t="s">
        <v>101</v>
      </c>
      <c r="M298" s="211">
        <f>VLOOKUP(J298,'Depr Rates'!A:G,7,FALSE)</f>
        <v>1.77E-2</v>
      </c>
    </row>
    <row r="299" spans="1:13" x14ac:dyDescent="0.3">
      <c r="A299" s="212" t="s">
        <v>102</v>
      </c>
      <c r="B299" s="213">
        <v>10600501</v>
      </c>
      <c r="C299" s="212" t="s">
        <v>12614</v>
      </c>
      <c r="D299" s="214">
        <v>43466</v>
      </c>
      <c r="E299" s="160" t="s">
        <v>373</v>
      </c>
      <c r="F299" s="160">
        <v>101110930</v>
      </c>
      <c r="G299" s="215">
        <v>50879.64</v>
      </c>
      <c r="H299" s="214">
        <v>43479</v>
      </c>
      <c r="I299" s="160" t="s">
        <v>168</v>
      </c>
      <c r="J299" s="160" t="s">
        <v>376</v>
      </c>
      <c r="K299" s="160">
        <f t="shared" si="4"/>
        <v>1</v>
      </c>
      <c r="L299" s="160" t="s">
        <v>101</v>
      </c>
      <c r="M299" s="211">
        <f>VLOOKUP(J299,'Depr Rates'!A:G,7,FALSE)</f>
        <v>3.9300000000000002E-2</v>
      </c>
    </row>
    <row r="300" spans="1:13" x14ac:dyDescent="0.3">
      <c r="A300" s="212" t="s">
        <v>102</v>
      </c>
      <c r="B300" s="213">
        <v>10600501</v>
      </c>
      <c r="C300" s="212" t="s">
        <v>12614</v>
      </c>
      <c r="D300" s="214">
        <v>43466</v>
      </c>
      <c r="E300" s="160" t="s">
        <v>373</v>
      </c>
      <c r="F300" s="160">
        <v>101110930</v>
      </c>
      <c r="G300" s="160">
        <v>761.26</v>
      </c>
      <c r="H300" s="214">
        <v>43479</v>
      </c>
      <c r="I300" s="160" t="s">
        <v>168</v>
      </c>
      <c r="J300" s="160" t="s">
        <v>9132</v>
      </c>
      <c r="K300" s="160">
        <f t="shared" si="4"/>
        <v>1</v>
      </c>
      <c r="L300" s="160" t="s">
        <v>101</v>
      </c>
      <c r="M300" s="211">
        <f>VLOOKUP(J300,'Depr Rates'!A:G,7,FALSE)</f>
        <v>3.7400000000000003E-2</v>
      </c>
    </row>
    <row r="301" spans="1:13" x14ac:dyDescent="0.3">
      <c r="A301" s="212" t="s">
        <v>102</v>
      </c>
      <c r="B301" s="213">
        <v>10600501</v>
      </c>
      <c r="C301" s="212" t="s">
        <v>12614</v>
      </c>
      <c r="D301" s="214">
        <v>43466</v>
      </c>
      <c r="E301" s="160" t="s">
        <v>373</v>
      </c>
      <c r="F301" s="160">
        <v>101110930</v>
      </c>
      <c r="G301" s="160">
        <v>24.14</v>
      </c>
      <c r="H301" s="214">
        <v>43479</v>
      </c>
      <c r="I301" s="160" t="s">
        <v>168</v>
      </c>
      <c r="J301" s="160" t="s">
        <v>376</v>
      </c>
      <c r="K301" s="160">
        <f t="shared" si="4"/>
        <v>1</v>
      </c>
      <c r="L301" s="160" t="s">
        <v>101</v>
      </c>
      <c r="M301" s="211">
        <f>VLOOKUP(J301,'Depr Rates'!A:G,7,FALSE)</f>
        <v>3.9300000000000002E-2</v>
      </c>
    </row>
    <row r="302" spans="1:13" x14ac:dyDescent="0.3">
      <c r="A302" s="212" t="s">
        <v>102</v>
      </c>
      <c r="B302" s="213">
        <v>10600501</v>
      </c>
      <c r="C302" s="212" t="s">
        <v>12614</v>
      </c>
      <c r="D302" s="214">
        <v>43466</v>
      </c>
      <c r="E302" s="160" t="s">
        <v>373</v>
      </c>
      <c r="F302" s="160">
        <v>101110930</v>
      </c>
      <c r="G302" s="160">
        <v>1.18</v>
      </c>
      <c r="H302" s="214">
        <v>43479</v>
      </c>
      <c r="I302" s="160" t="s">
        <v>168</v>
      </c>
      <c r="J302" s="160" t="s">
        <v>9054</v>
      </c>
      <c r="K302" s="160">
        <f t="shared" si="4"/>
        <v>1</v>
      </c>
      <c r="L302" s="160" t="s">
        <v>101</v>
      </c>
      <c r="M302" s="211">
        <f>VLOOKUP(J302,'Depr Rates'!A:G,7,FALSE)</f>
        <v>3.1399999999999997E-2</v>
      </c>
    </row>
    <row r="303" spans="1:13" x14ac:dyDescent="0.3">
      <c r="A303" s="212" t="s">
        <v>102</v>
      </c>
      <c r="B303" s="213">
        <v>10600501</v>
      </c>
      <c r="C303" s="212" t="s">
        <v>12614</v>
      </c>
      <c r="D303" s="214">
        <v>43466</v>
      </c>
      <c r="E303" s="160" t="s">
        <v>373</v>
      </c>
      <c r="F303" s="160">
        <v>101110930</v>
      </c>
      <c r="G303" s="160">
        <v>0.36</v>
      </c>
      <c r="H303" s="214">
        <v>43479</v>
      </c>
      <c r="I303" s="160" t="s">
        <v>168</v>
      </c>
      <c r="J303" s="160" t="s">
        <v>9132</v>
      </c>
      <c r="K303" s="160">
        <f t="shared" si="4"/>
        <v>1</v>
      </c>
      <c r="L303" s="160" t="s">
        <v>101</v>
      </c>
      <c r="M303" s="211">
        <f>VLOOKUP(J303,'Depr Rates'!A:G,7,FALSE)</f>
        <v>3.7400000000000003E-2</v>
      </c>
    </row>
    <row r="304" spans="1:13" x14ac:dyDescent="0.3">
      <c r="A304" s="212" t="s">
        <v>102</v>
      </c>
      <c r="B304" s="213">
        <v>10600501</v>
      </c>
      <c r="C304" s="212" t="s">
        <v>12614</v>
      </c>
      <c r="D304" s="214">
        <v>43466</v>
      </c>
      <c r="E304" s="160" t="s">
        <v>373</v>
      </c>
      <c r="F304" s="160">
        <v>101110930</v>
      </c>
      <c r="G304" s="160">
        <v>26.99</v>
      </c>
      <c r="H304" s="214">
        <v>43479</v>
      </c>
      <c r="I304" s="160" t="s">
        <v>168</v>
      </c>
      <c r="J304" s="160" t="s">
        <v>377</v>
      </c>
      <c r="K304" s="160">
        <f t="shared" si="4"/>
        <v>1</v>
      </c>
      <c r="L304" s="160" t="s">
        <v>101</v>
      </c>
      <c r="M304" s="211">
        <f>VLOOKUP(J304,'Depr Rates'!A:G,7,FALSE)</f>
        <v>1.77E-2</v>
      </c>
    </row>
    <row r="305" spans="1:13" x14ac:dyDescent="0.3">
      <c r="A305" s="212" t="s">
        <v>102</v>
      </c>
      <c r="B305" s="213">
        <v>10600501</v>
      </c>
      <c r="C305" s="212" t="s">
        <v>12614</v>
      </c>
      <c r="D305" s="214">
        <v>43466</v>
      </c>
      <c r="E305" s="160" t="s">
        <v>373</v>
      </c>
      <c r="F305" s="160">
        <v>101110930</v>
      </c>
      <c r="G305" s="215">
        <v>20080.36</v>
      </c>
      <c r="H305" s="214">
        <v>43479</v>
      </c>
      <c r="I305" s="160" t="s">
        <v>168</v>
      </c>
      <c r="J305" s="160" t="s">
        <v>376</v>
      </c>
      <c r="K305" s="160">
        <f t="shared" si="4"/>
        <v>1</v>
      </c>
      <c r="L305" s="160" t="s">
        <v>101</v>
      </c>
      <c r="M305" s="211">
        <f>VLOOKUP(J305,'Depr Rates'!A:G,7,FALSE)</f>
        <v>3.9300000000000002E-2</v>
      </c>
    </row>
    <row r="306" spans="1:13" x14ac:dyDescent="0.3">
      <c r="A306" s="212" t="s">
        <v>102</v>
      </c>
      <c r="B306" s="213">
        <v>10600501</v>
      </c>
      <c r="C306" s="212" t="s">
        <v>12614</v>
      </c>
      <c r="D306" s="214">
        <v>43466</v>
      </c>
      <c r="E306" s="160" t="s">
        <v>373</v>
      </c>
      <c r="F306" s="160">
        <v>101110930</v>
      </c>
      <c r="G306" s="160">
        <v>980.15</v>
      </c>
      <c r="H306" s="214">
        <v>43479</v>
      </c>
      <c r="I306" s="160" t="s">
        <v>168</v>
      </c>
      <c r="J306" s="160" t="s">
        <v>9054</v>
      </c>
      <c r="K306" s="160">
        <f t="shared" si="4"/>
        <v>1</v>
      </c>
      <c r="L306" s="160" t="s">
        <v>101</v>
      </c>
      <c r="M306" s="211">
        <f>VLOOKUP(J306,'Depr Rates'!A:G,7,FALSE)</f>
        <v>3.1399999999999997E-2</v>
      </c>
    </row>
    <row r="307" spans="1:13" x14ac:dyDescent="0.3">
      <c r="A307" s="212" t="s">
        <v>102</v>
      </c>
      <c r="B307" s="213">
        <v>10600501</v>
      </c>
      <c r="C307" s="212" t="s">
        <v>12614</v>
      </c>
      <c r="D307" s="214">
        <v>43466</v>
      </c>
      <c r="E307" s="160" t="s">
        <v>373</v>
      </c>
      <c r="F307" s="160">
        <v>101110930</v>
      </c>
      <c r="G307" s="160">
        <v>300.44</v>
      </c>
      <c r="H307" s="214">
        <v>43479</v>
      </c>
      <c r="I307" s="160" t="s">
        <v>168</v>
      </c>
      <c r="J307" s="160" t="s">
        <v>9132</v>
      </c>
      <c r="K307" s="160">
        <f t="shared" si="4"/>
        <v>1</v>
      </c>
      <c r="L307" s="160" t="s">
        <v>101</v>
      </c>
      <c r="M307" s="211">
        <f>VLOOKUP(J307,'Depr Rates'!A:G,7,FALSE)</f>
        <v>3.7400000000000003E-2</v>
      </c>
    </row>
    <row r="308" spans="1:13" x14ac:dyDescent="0.3">
      <c r="A308" s="212" t="s">
        <v>102</v>
      </c>
      <c r="B308" s="213">
        <v>10600501</v>
      </c>
      <c r="C308" s="212" t="s">
        <v>12614</v>
      </c>
      <c r="D308" s="214">
        <v>43466</v>
      </c>
      <c r="E308" s="160" t="s">
        <v>373</v>
      </c>
      <c r="F308" s="160">
        <v>101110930</v>
      </c>
      <c r="G308" s="215">
        <v>22444.75</v>
      </c>
      <c r="H308" s="214">
        <v>43479</v>
      </c>
      <c r="I308" s="160" t="s">
        <v>168</v>
      </c>
      <c r="J308" s="160" t="s">
        <v>377</v>
      </c>
      <c r="K308" s="160">
        <f t="shared" si="4"/>
        <v>1</v>
      </c>
      <c r="L308" s="160" t="s">
        <v>101</v>
      </c>
      <c r="M308" s="211">
        <f>VLOOKUP(J308,'Depr Rates'!A:G,7,FALSE)</f>
        <v>1.77E-2</v>
      </c>
    </row>
    <row r="309" spans="1:13" x14ac:dyDescent="0.3">
      <c r="A309" s="212" t="s">
        <v>102</v>
      </c>
      <c r="B309" s="213">
        <v>10600501</v>
      </c>
      <c r="C309" s="212" t="s">
        <v>12614</v>
      </c>
      <c r="D309" s="214">
        <v>43497</v>
      </c>
      <c r="E309" s="160" t="s">
        <v>373</v>
      </c>
      <c r="F309" s="160">
        <v>101110930</v>
      </c>
      <c r="G309" s="160">
        <v>127.39</v>
      </c>
      <c r="H309" s="214">
        <v>43479</v>
      </c>
      <c r="I309" s="160" t="s">
        <v>168</v>
      </c>
      <c r="J309" s="160" t="s">
        <v>377</v>
      </c>
      <c r="K309" s="160">
        <f t="shared" si="4"/>
        <v>1</v>
      </c>
      <c r="L309" s="160" t="s">
        <v>101</v>
      </c>
      <c r="M309" s="211">
        <f>VLOOKUP(J309,'Depr Rates'!A:G,7,FALSE)</f>
        <v>1.77E-2</v>
      </c>
    </row>
    <row r="310" spans="1:13" x14ac:dyDescent="0.3">
      <c r="A310" s="212" t="s">
        <v>102</v>
      </c>
      <c r="B310" s="213">
        <v>10600501</v>
      </c>
      <c r="C310" s="212" t="s">
        <v>12614</v>
      </c>
      <c r="D310" s="214">
        <v>43497</v>
      </c>
      <c r="E310" s="160" t="s">
        <v>373</v>
      </c>
      <c r="F310" s="160">
        <v>101110930</v>
      </c>
      <c r="G310" s="160">
        <v>1.71</v>
      </c>
      <c r="H310" s="214">
        <v>43479</v>
      </c>
      <c r="I310" s="160" t="s">
        <v>168</v>
      </c>
      <c r="J310" s="160" t="s">
        <v>9132</v>
      </c>
      <c r="K310" s="160">
        <f t="shared" si="4"/>
        <v>1</v>
      </c>
      <c r="L310" s="160" t="s">
        <v>101</v>
      </c>
      <c r="M310" s="211">
        <f>VLOOKUP(J310,'Depr Rates'!A:G,7,FALSE)</f>
        <v>3.7400000000000003E-2</v>
      </c>
    </row>
    <row r="311" spans="1:13" x14ac:dyDescent="0.3">
      <c r="A311" s="212" t="s">
        <v>102</v>
      </c>
      <c r="B311" s="213">
        <v>10600501</v>
      </c>
      <c r="C311" s="212" t="s">
        <v>12614</v>
      </c>
      <c r="D311" s="214">
        <v>43497</v>
      </c>
      <c r="E311" s="160" t="s">
        <v>373</v>
      </c>
      <c r="F311" s="160">
        <v>101110930</v>
      </c>
      <c r="G311" s="160">
        <v>113.97</v>
      </c>
      <c r="H311" s="214">
        <v>43479</v>
      </c>
      <c r="I311" s="160" t="s">
        <v>168</v>
      </c>
      <c r="J311" s="160" t="s">
        <v>376</v>
      </c>
      <c r="K311" s="160">
        <f t="shared" si="4"/>
        <v>1</v>
      </c>
      <c r="L311" s="160" t="s">
        <v>101</v>
      </c>
      <c r="M311" s="211">
        <f>VLOOKUP(J311,'Depr Rates'!A:G,7,FALSE)</f>
        <v>3.9300000000000002E-2</v>
      </c>
    </row>
    <row r="312" spans="1:13" x14ac:dyDescent="0.3">
      <c r="A312" s="212" t="s">
        <v>102</v>
      </c>
      <c r="B312" s="213">
        <v>10600501</v>
      </c>
      <c r="C312" s="212" t="s">
        <v>12614</v>
      </c>
      <c r="D312" s="214">
        <v>43497</v>
      </c>
      <c r="E312" s="160" t="s">
        <v>373</v>
      </c>
      <c r="F312" s="160">
        <v>101110930</v>
      </c>
      <c r="G312" s="160">
        <v>5.57</v>
      </c>
      <c r="H312" s="214">
        <v>43479</v>
      </c>
      <c r="I312" s="160" t="s">
        <v>168</v>
      </c>
      <c r="J312" s="160" t="s">
        <v>9054</v>
      </c>
      <c r="K312" s="160">
        <f t="shared" si="4"/>
        <v>1</v>
      </c>
      <c r="L312" s="160" t="s">
        <v>101</v>
      </c>
      <c r="M312" s="211">
        <f>VLOOKUP(J312,'Depr Rates'!A:G,7,FALSE)</f>
        <v>3.1399999999999997E-2</v>
      </c>
    </row>
    <row r="313" spans="1:13" x14ac:dyDescent="0.3">
      <c r="A313" s="212" t="s">
        <v>102</v>
      </c>
      <c r="B313" s="213">
        <v>10600501</v>
      </c>
      <c r="C313" s="212" t="s">
        <v>12614</v>
      </c>
      <c r="D313" s="214">
        <v>43497</v>
      </c>
      <c r="E313" s="160" t="s">
        <v>373</v>
      </c>
      <c r="F313" s="160">
        <v>101110930</v>
      </c>
      <c r="G313" s="160">
        <v>0.83</v>
      </c>
      <c r="H313" s="214">
        <v>43479</v>
      </c>
      <c r="I313" s="160" t="s">
        <v>168</v>
      </c>
      <c r="J313" s="160" t="s">
        <v>9132</v>
      </c>
      <c r="K313" s="160">
        <f t="shared" si="4"/>
        <v>1</v>
      </c>
      <c r="L313" s="160" t="s">
        <v>101</v>
      </c>
      <c r="M313" s="211">
        <f>VLOOKUP(J313,'Depr Rates'!A:G,7,FALSE)</f>
        <v>3.7400000000000003E-2</v>
      </c>
    </row>
    <row r="314" spans="1:13" x14ac:dyDescent="0.3">
      <c r="A314" s="212" t="s">
        <v>102</v>
      </c>
      <c r="B314" s="213">
        <v>10600501</v>
      </c>
      <c r="C314" s="212" t="s">
        <v>12614</v>
      </c>
      <c r="D314" s="214">
        <v>43497</v>
      </c>
      <c r="E314" s="160" t="s">
        <v>373</v>
      </c>
      <c r="F314" s="160">
        <v>101110930</v>
      </c>
      <c r="G314" s="160">
        <v>55.52</v>
      </c>
      <c r="H314" s="214">
        <v>43479</v>
      </c>
      <c r="I314" s="160" t="s">
        <v>168</v>
      </c>
      <c r="J314" s="160" t="s">
        <v>376</v>
      </c>
      <c r="K314" s="160">
        <f t="shared" si="4"/>
        <v>1</v>
      </c>
      <c r="L314" s="160" t="s">
        <v>101</v>
      </c>
      <c r="M314" s="211">
        <f>VLOOKUP(J314,'Depr Rates'!A:G,7,FALSE)</f>
        <v>3.9300000000000002E-2</v>
      </c>
    </row>
    <row r="315" spans="1:13" x14ac:dyDescent="0.3">
      <c r="A315" s="212" t="s">
        <v>102</v>
      </c>
      <c r="B315" s="213">
        <v>10600501</v>
      </c>
      <c r="C315" s="212" t="s">
        <v>12614</v>
      </c>
      <c r="D315" s="214">
        <v>43497</v>
      </c>
      <c r="E315" s="160" t="s">
        <v>373</v>
      </c>
      <c r="F315" s="160">
        <v>101110930</v>
      </c>
      <c r="G315" s="160">
        <v>2.72</v>
      </c>
      <c r="H315" s="214">
        <v>43479</v>
      </c>
      <c r="I315" s="160" t="s">
        <v>168</v>
      </c>
      <c r="J315" s="160" t="s">
        <v>9054</v>
      </c>
      <c r="K315" s="160">
        <f t="shared" si="4"/>
        <v>1</v>
      </c>
      <c r="L315" s="160" t="s">
        <v>101</v>
      </c>
      <c r="M315" s="211">
        <f>VLOOKUP(J315,'Depr Rates'!A:G,7,FALSE)</f>
        <v>3.1399999999999997E-2</v>
      </c>
    </row>
    <row r="316" spans="1:13" x14ac:dyDescent="0.3">
      <c r="A316" s="212" t="s">
        <v>102</v>
      </c>
      <c r="B316" s="213">
        <v>10600501</v>
      </c>
      <c r="C316" s="212" t="s">
        <v>12614</v>
      </c>
      <c r="D316" s="214">
        <v>43497</v>
      </c>
      <c r="E316" s="160" t="s">
        <v>373</v>
      </c>
      <c r="F316" s="160">
        <v>101110930</v>
      </c>
      <c r="G316" s="160">
        <v>62.05</v>
      </c>
      <c r="H316" s="214">
        <v>43479</v>
      </c>
      <c r="I316" s="160" t="s">
        <v>168</v>
      </c>
      <c r="J316" s="160" t="s">
        <v>377</v>
      </c>
      <c r="K316" s="160">
        <f t="shared" si="4"/>
        <v>1</v>
      </c>
      <c r="L316" s="160" t="s">
        <v>101</v>
      </c>
      <c r="M316" s="211">
        <f>VLOOKUP(J316,'Depr Rates'!A:G,7,FALSE)</f>
        <v>1.77E-2</v>
      </c>
    </row>
    <row r="317" spans="1:13" x14ac:dyDescent="0.3">
      <c r="A317" s="212" t="s">
        <v>102</v>
      </c>
      <c r="B317" s="213">
        <v>10600501</v>
      </c>
      <c r="C317" s="212" t="s">
        <v>12614</v>
      </c>
      <c r="D317" s="214">
        <v>43466</v>
      </c>
      <c r="E317" s="160" t="s">
        <v>373</v>
      </c>
      <c r="F317" s="160">
        <v>101110931</v>
      </c>
      <c r="G317" s="215">
        <v>-3652.6</v>
      </c>
      <c r="H317" s="214">
        <v>43486</v>
      </c>
      <c r="I317" s="160" t="s">
        <v>440</v>
      </c>
      <c r="J317" s="160" t="s">
        <v>9054</v>
      </c>
      <c r="K317" s="160">
        <f t="shared" si="4"/>
        <v>1</v>
      </c>
      <c r="L317" s="160" t="s">
        <v>101</v>
      </c>
      <c r="M317" s="211">
        <f>VLOOKUP(J317,'Depr Rates'!A:G,7,FALSE)</f>
        <v>3.1399999999999997E-2</v>
      </c>
    </row>
    <row r="318" spans="1:13" x14ac:dyDescent="0.3">
      <c r="A318" s="212" t="s">
        <v>102</v>
      </c>
      <c r="B318" s="213">
        <v>10600501</v>
      </c>
      <c r="C318" s="212" t="s">
        <v>12614</v>
      </c>
      <c r="D318" s="214">
        <v>43466</v>
      </c>
      <c r="E318" s="160" t="s">
        <v>373</v>
      </c>
      <c r="F318" s="160">
        <v>101110931</v>
      </c>
      <c r="G318" s="215">
        <v>-17409.87</v>
      </c>
      <c r="H318" s="214">
        <v>43486</v>
      </c>
      <c r="I318" s="160" t="s">
        <v>440</v>
      </c>
      <c r="J318" s="160" t="s">
        <v>377</v>
      </c>
      <c r="K318" s="160">
        <f t="shared" si="4"/>
        <v>1</v>
      </c>
      <c r="L318" s="160" t="s">
        <v>101</v>
      </c>
      <c r="M318" s="211">
        <f>VLOOKUP(J318,'Depr Rates'!A:G,7,FALSE)</f>
        <v>1.77E-2</v>
      </c>
    </row>
    <row r="319" spans="1:13" x14ac:dyDescent="0.3">
      <c r="A319" s="212" t="s">
        <v>102</v>
      </c>
      <c r="B319" s="213">
        <v>10600501</v>
      </c>
      <c r="C319" s="212" t="s">
        <v>12614</v>
      </c>
      <c r="D319" s="214">
        <v>43466</v>
      </c>
      <c r="E319" s="160" t="s">
        <v>373</v>
      </c>
      <c r="F319" s="160">
        <v>101110931</v>
      </c>
      <c r="G319" s="160">
        <v>-96.5</v>
      </c>
      <c r="H319" s="214">
        <v>43486</v>
      </c>
      <c r="I319" s="160" t="s">
        <v>440</v>
      </c>
      <c r="J319" s="160" t="s">
        <v>9132</v>
      </c>
      <c r="K319" s="160">
        <f t="shared" si="4"/>
        <v>1</v>
      </c>
      <c r="L319" s="160" t="s">
        <v>101</v>
      </c>
      <c r="M319" s="211">
        <f>VLOOKUP(J319,'Depr Rates'!A:G,7,FALSE)</f>
        <v>3.7400000000000003E-2</v>
      </c>
    </row>
    <row r="320" spans="1:13" x14ac:dyDescent="0.3">
      <c r="A320" s="212" t="s">
        <v>102</v>
      </c>
      <c r="B320" s="213">
        <v>10600501</v>
      </c>
      <c r="C320" s="212" t="s">
        <v>12614</v>
      </c>
      <c r="D320" s="214">
        <v>43466</v>
      </c>
      <c r="E320" s="160" t="s">
        <v>373</v>
      </c>
      <c r="F320" s="160">
        <v>101110931</v>
      </c>
      <c r="G320" s="215">
        <v>-14678.13</v>
      </c>
      <c r="H320" s="214">
        <v>43486</v>
      </c>
      <c r="I320" s="160" t="s">
        <v>440</v>
      </c>
      <c r="J320" s="160" t="s">
        <v>376</v>
      </c>
      <c r="K320" s="160">
        <f t="shared" si="4"/>
        <v>1</v>
      </c>
      <c r="L320" s="160" t="s">
        <v>101</v>
      </c>
      <c r="M320" s="211">
        <f>VLOOKUP(J320,'Depr Rates'!A:G,7,FALSE)</f>
        <v>3.9300000000000002E-2</v>
      </c>
    </row>
    <row r="321" spans="1:13" x14ac:dyDescent="0.3">
      <c r="A321" s="212" t="s">
        <v>102</v>
      </c>
      <c r="B321" s="213">
        <v>10600501</v>
      </c>
      <c r="C321" s="212" t="s">
        <v>12614</v>
      </c>
      <c r="D321" s="214">
        <v>43466</v>
      </c>
      <c r="E321" s="160" t="s">
        <v>373</v>
      </c>
      <c r="F321" s="160">
        <v>101110931</v>
      </c>
      <c r="G321" s="160">
        <v>46.98</v>
      </c>
      <c r="H321" s="214">
        <v>43486</v>
      </c>
      <c r="I321" s="160" t="s">
        <v>440</v>
      </c>
      <c r="J321" s="160" t="s">
        <v>9054</v>
      </c>
      <c r="K321" s="160">
        <f t="shared" si="4"/>
        <v>1</v>
      </c>
      <c r="L321" s="160" t="s">
        <v>101</v>
      </c>
      <c r="M321" s="211">
        <f>VLOOKUP(J321,'Depr Rates'!A:G,7,FALSE)</f>
        <v>3.1399999999999997E-2</v>
      </c>
    </row>
    <row r="322" spans="1:13" x14ac:dyDescent="0.3">
      <c r="A322" s="212" t="s">
        <v>102</v>
      </c>
      <c r="B322" s="213">
        <v>10600501</v>
      </c>
      <c r="C322" s="212" t="s">
        <v>12614</v>
      </c>
      <c r="D322" s="214">
        <v>43466</v>
      </c>
      <c r="E322" s="160" t="s">
        <v>373</v>
      </c>
      <c r="F322" s="160">
        <v>101110931</v>
      </c>
      <c r="G322" s="160">
        <v>1.24</v>
      </c>
      <c r="H322" s="214">
        <v>43486</v>
      </c>
      <c r="I322" s="160" t="s">
        <v>440</v>
      </c>
      <c r="J322" s="160" t="s">
        <v>9132</v>
      </c>
      <c r="K322" s="160">
        <f t="shared" ref="K322:K385" si="5">MONTH(H322)</f>
        <v>1</v>
      </c>
      <c r="L322" s="160" t="s">
        <v>101</v>
      </c>
      <c r="M322" s="211">
        <f>VLOOKUP(J322,'Depr Rates'!A:G,7,FALSE)</f>
        <v>3.7400000000000003E-2</v>
      </c>
    </row>
    <row r="323" spans="1:13" x14ac:dyDescent="0.3">
      <c r="A323" s="212" t="s">
        <v>102</v>
      </c>
      <c r="B323" s="213">
        <v>10600501</v>
      </c>
      <c r="C323" s="212" t="s">
        <v>12614</v>
      </c>
      <c r="D323" s="214">
        <v>43466</v>
      </c>
      <c r="E323" s="160" t="s">
        <v>373</v>
      </c>
      <c r="F323" s="160">
        <v>101110931</v>
      </c>
      <c r="G323" s="160">
        <v>188.8</v>
      </c>
      <c r="H323" s="214">
        <v>43486</v>
      </c>
      <c r="I323" s="160" t="s">
        <v>440</v>
      </c>
      <c r="J323" s="160" t="s">
        <v>376</v>
      </c>
      <c r="K323" s="160">
        <f t="shared" si="5"/>
        <v>1</v>
      </c>
      <c r="L323" s="160" t="s">
        <v>101</v>
      </c>
      <c r="M323" s="211">
        <f>VLOOKUP(J323,'Depr Rates'!A:G,7,FALSE)</f>
        <v>3.9300000000000002E-2</v>
      </c>
    </row>
    <row r="324" spans="1:13" x14ac:dyDescent="0.3">
      <c r="A324" s="212" t="s">
        <v>102</v>
      </c>
      <c r="B324" s="213">
        <v>10600501</v>
      </c>
      <c r="C324" s="212" t="s">
        <v>12614</v>
      </c>
      <c r="D324" s="214">
        <v>43466</v>
      </c>
      <c r="E324" s="160" t="s">
        <v>373</v>
      </c>
      <c r="F324" s="160">
        <v>101110931</v>
      </c>
      <c r="G324" s="160">
        <v>223.93</v>
      </c>
      <c r="H324" s="214">
        <v>43486</v>
      </c>
      <c r="I324" s="160" t="s">
        <v>440</v>
      </c>
      <c r="J324" s="160" t="s">
        <v>377</v>
      </c>
      <c r="K324" s="160">
        <f t="shared" si="5"/>
        <v>1</v>
      </c>
      <c r="L324" s="160" t="s">
        <v>101</v>
      </c>
      <c r="M324" s="211">
        <f>VLOOKUP(J324,'Depr Rates'!A:G,7,FALSE)</f>
        <v>1.77E-2</v>
      </c>
    </row>
    <row r="325" spans="1:13" x14ac:dyDescent="0.3">
      <c r="A325" s="212" t="s">
        <v>102</v>
      </c>
      <c r="B325" s="213">
        <v>10600501</v>
      </c>
      <c r="C325" s="212" t="s">
        <v>12614</v>
      </c>
      <c r="D325" s="214">
        <v>43466</v>
      </c>
      <c r="E325" s="160" t="s">
        <v>373</v>
      </c>
      <c r="F325" s="160">
        <v>101110931</v>
      </c>
      <c r="G325" s="215">
        <v>3487.27</v>
      </c>
      <c r="H325" s="214">
        <v>43486</v>
      </c>
      <c r="I325" s="160" t="s">
        <v>440</v>
      </c>
      <c r="J325" s="160" t="s">
        <v>9054</v>
      </c>
      <c r="K325" s="160">
        <f t="shared" si="5"/>
        <v>1</v>
      </c>
      <c r="L325" s="160" t="s">
        <v>101</v>
      </c>
      <c r="M325" s="211">
        <f>VLOOKUP(J325,'Depr Rates'!A:G,7,FALSE)</f>
        <v>3.1399999999999997E-2</v>
      </c>
    </row>
    <row r="326" spans="1:13" x14ac:dyDescent="0.3">
      <c r="A326" s="212" t="s">
        <v>102</v>
      </c>
      <c r="B326" s="213">
        <v>10600501</v>
      </c>
      <c r="C326" s="212" t="s">
        <v>12614</v>
      </c>
      <c r="D326" s="214">
        <v>43466</v>
      </c>
      <c r="E326" s="160" t="s">
        <v>373</v>
      </c>
      <c r="F326" s="160">
        <v>101110931</v>
      </c>
      <c r="G326" s="160">
        <v>92.13</v>
      </c>
      <c r="H326" s="214">
        <v>43486</v>
      </c>
      <c r="I326" s="160" t="s">
        <v>440</v>
      </c>
      <c r="J326" s="160" t="s">
        <v>9132</v>
      </c>
      <c r="K326" s="160">
        <f t="shared" si="5"/>
        <v>1</v>
      </c>
      <c r="L326" s="160" t="s">
        <v>101</v>
      </c>
      <c r="M326" s="211">
        <f>VLOOKUP(J326,'Depr Rates'!A:G,7,FALSE)</f>
        <v>3.7400000000000003E-2</v>
      </c>
    </row>
    <row r="327" spans="1:13" x14ac:dyDescent="0.3">
      <c r="A327" s="212" t="s">
        <v>102</v>
      </c>
      <c r="B327" s="213">
        <v>10600501</v>
      </c>
      <c r="C327" s="212" t="s">
        <v>12614</v>
      </c>
      <c r="D327" s="214">
        <v>43466</v>
      </c>
      <c r="E327" s="160" t="s">
        <v>373</v>
      </c>
      <c r="F327" s="160">
        <v>101110931</v>
      </c>
      <c r="G327" s="215">
        <v>14013.77</v>
      </c>
      <c r="H327" s="214">
        <v>43486</v>
      </c>
      <c r="I327" s="160" t="s">
        <v>440</v>
      </c>
      <c r="J327" s="160" t="s">
        <v>376</v>
      </c>
      <c r="K327" s="160">
        <f t="shared" si="5"/>
        <v>1</v>
      </c>
      <c r="L327" s="160" t="s">
        <v>101</v>
      </c>
      <c r="M327" s="211">
        <f>VLOOKUP(J327,'Depr Rates'!A:G,7,FALSE)</f>
        <v>3.9300000000000002E-2</v>
      </c>
    </row>
    <row r="328" spans="1:13" x14ac:dyDescent="0.3">
      <c r="A328" s="212" t="s">
        <v>102</v>
      </c>
      <c r="B328" s="213">
        <v>10600501</v>
      </c>
      <c r="C328" s="212" t="s">
        <v>12614</v>
      </c>
      <c r="D328" s="214">
        <v>43466</v>
      </c>
      <c r="E328" s="160" t="s">
        <v>373</v>
      </c>
      <c r="F328" s="160">
        <v>101110931</v>
      </c>
      <c r="G328" s="215">
        <v>16621.88</v>
      </c>
      <c r="H328" s="214">
        <v>43486</v>
      </c>
      <c r="I328" s="160" t="s">
        <v>440</v>
      </c>
      <c r="J328" s="160" t="s">
        <v>377</v>
      </c>
      <c r="K328" s="160">
        <f t="shared" si="5"/>
        <v>1</v>
      </c>
      <c r="L328" s="160" t="s">
        <v>101</v>
      </c>
      <c r="M328" s="211">
        <f>VLOOKUP(J328,'Depr Rates'!A:G,7,FALSE)</f>
        <v>1.77E-2</v>
      </c>
    </row>
    <row r="329" spans="1:13" x14ac:dyDescent="0.3">
      <c r="A329" s="212" t="s">
        <v>102</v>
      </c>
      <c r="B329" s="213">
        <v>10600501</v>
      </c>
      <c r="C329" s="212" t="s">
        <v>12614</v>
      </c>
      <c r="D329" s="214">
        <v>43497</v>
      </c>
      <c r="E329" s="160" t="s">
        <v>373</v>
      </c>
      <c r="F329" s="160">
        <v>101110931</v>
      </c>
      <c r="G329" s="215">
        <v>-3842.35</v>
      </c>
      <c r="H329" s="214">
        <v>43486</v>
      </c>
      <c r="I329" s="160" t="s">
        <v>440</v>
      </c>
      <c r="J329" s="160" t="s">
        <v>9054</v>
      </c>
      <c r="K329" s="160">
        <f t="shared" si="5"/>
        <v>1</v>
      </c>
      <c r="L329" s="160" t="s">
        <v>101</v>
      </c>
      <c r="M329" s="211">
        <f>VLOOKUP(J329,'Depr Rates'!A:G,7,FALSE)</f>
        <v>3.1399999999999997E-2</v>
      </c>
    </row>
    <row r="330" spans="1:13" x14ac:dyDescent="0.3">
      <c r="A330" s="212" t="s">
        <v>102</v>
      </c>
      <c r="B330" s="213">
        <v>10600501</v>
      </c>
      <c r="C330" s="212" t="s">
        <v>12614</v>
      </c>
      <c r="D330" s="214">
        <v>43497</v>
      </c>
      <c r="E330" s="160" t="s">
        <v>373</v>
      </c>
      <c r="F330" s="160">
        <v>101110931</v>
      </c>
      <c r="G330" s="215">
        <v>-18312.759999999998</v>
      </c>
      <c r="H330" s="214">
        <v>43486</v>
      </c>
      <c r="I330" s="160" t="s">
        <v>440</v>
      </c>
      <c r="J330" s="160" t="s">
        <v>377</v>
      </c>
      <c r="K330" s="160">
        <f t="shared" si="5"/>
        <v>1</v>
      </c>
      <c r="L330" s="160" t="s">
        <v>101</v>
      </c>
      <c r="M330" s="211">
        <f>VLOOKUP(J330,'Depr Rates'!A:G,7,FALSE)</f>
        <v>1.77E-2</v>
      </c>
    </row>
    <row r="331" spans="1:13" x14ac:dyDescent="0.3">
      <c r="A331" s="212" t="s">
        <v>102</v>
      </c>
      <c r="B331" s="213">
        <v>10600501</v>
      </c>
      <c r="C331" s="212" t="s">
        <v>12614</v>
      </c>
      <c r="D331" s="214">
        <v>43497</v>
      </c>
      <c r="E331" s="160" t="s">
        <v>373</v>
      </c>
      <c r="F331" s="160">
        <v>101110931</v>
      </c>
      <c r="G331" s="215">
        <v>-15439.53</v>
      </c>
      <c r="H331" s="214">
        <v>43486</v>
      </c>
      <c r="I331" s="160" t="s">
        <v>440</v>
      </c>
      <c r="J331" s="160" t="s">
        <v>376</v>
      </c>
      <c r="K331" s="160">
        <f t="shared" si="5"/>
        <v>1</v>
      </c>
      <c r="L331" s="160" t="s">
        <v>101</v>
      </c>
      <c r="M331" s="211">
        <f>VLOOKUP(J331,'Depr Rates'!A:G,7,FALSE)</f>
        <v>3.9300000000000002E-2</v>
      </c>
    </row>
    <row r="332" spans="1:13" x14ac:dyDescent="0.3">
      <c r="A332" s="212" t="s">
        <v>102</v>
      </c>
      <c r="B332" s="213">
        <v>10600501</v>
      </c>
      <c r="C332" s="212" t="s">
        <v>12614</v>
      </c>
      <c r="D332" s="214">
        <v>43497</v>
      </c>
      <c r="E332" s="160" t="s">
        <v>373</v>
      </c>
      <c r="F332" s="160">
        <v>101110931</v>
      </c>
      <c r="G332" s="160">
        <v>-101.62</v>
      </c>
      <c r="H332" s="214">
        <v>43486</v>
      </c>
      <c r="I332" s="160" t="s">
        <v>440</v>
      </c>
      <c r="J332" s="160" t="s">
        <v>9132</v>
      </c>
      <c r="K332" s="160">
        <f t="shared" si="5"/>
        <v>1</v>
      </c>
      <c r="L332" s="160" t="s">
        <v>101</v>
      </c>
      <c r="M332" s="211">
        <f>VLOOKUP(J332,'Depr Rates'!A:G,7,FALSE)</f>
        <v>3.7400000000000003E-2</v>
      </c>
    </row>
    <row r="333" spans="1:13" x14ac:dyDescent="0.3">
      <c r="A333" s="212" t="s">
        <v>102</v>
      </c>
      <c r="B333" s="213">
        <v>10600501</v>
      </c>
      <c r="C333" s="212" t="s">
        <v>12614</v>
      </c>
      <c r="D333" s="214">
        <v>43497</v>
      </c>
      <c r="E333" s="160" t="s">
        <v>373</v>
      </c>
      <c r="F333" s="160">
        <v>101110931</v>
      </c>
      <c r="G333" s="215">
        <v>3874.69</v>
      </c>
      <c r="H333" s="214">
        <v>43486</v>
      </c>
      <c r="I333" s="160" t="s">
        <v>440</v>
      </c>
      <c r="J333" s="160" t="s">
        <v>9054</v>
      </c>
      <c r="K333" s="160">
        <f t="shared" si="5"/>
        <v>1</v>
      </c>
      <c r="L333" s="160" t="s">
        <v>101</v>
      </c>
      <c r="M333" s="211">
        <f>VLOOKUP(J333,'Depr Rates'!A:G,7,FALSE)</f>
        <v>3.1399999999999997E-2</v>
      </c>
    </row>
    <row r="334" spans="1:13" x14ac:dyDescent="0.3">
      <c r="A334" s="212" t="s">
        <v>102</v>
      </c>
      <c r="B334" s="213">
        <v>10600501</v>
      </c>
      <c r="C334" s="212" t="s">
        <v>12614</v>
      </c>
      <c r="D334" s="214">
        <v>43497</v>
      </c>
      <c r="E334" s="160" t="s">
        <v>373</v>
      </c>
      <c r="F334" s="160">
        <v>101110931</v>
      </c>
      <c r="G334" s="215">
        <v>18466.88</v>
      </c>
      <c r="H334" s="214">
        <v>43486</v>
      </c>
      <c r="I334" s="160" t="s">
        <v>440</v>
      </c>
      <c r="J334" s="160" t="s">
        <v>377</v>
      </c>
      <c r="K334" s="160">
        <f t="shared" si="5"/>
        <v>1</v>
      </c>
      <c r="L334" s="160" t="s">
        <v>101</v>
      </c>
      <c r="M334" s="211">
        <f>VLOOKUP(J334,'Depr Rates'!A:G,7,FALSE)</f>
        <v>1.77E-2</v>
      </c>
    </row>
    <row r="335" spans="1:13" x14ac:dyDescent="0.3">
      <c r="A335" s="212" t="s">
        <v>102</v>
      </c>
      <c r="B335" s="213">
        <v>10600501</v>
      </c>
      <c r="C335" s="212" t="s">
        <v>12614</v>
      </c>
      <c r="D335" s="214">
        <v>43497</v>
      </c>
      <c r="E335" s="160" t="s">
        <v>373</v>
      </c>
      <c r="F335" s="160">
        <v>101110931</v>
      </c>
      <c r="G335" s="215">
        <v>15569.48</v>
      </c>
      <c r="H335" s="214">
        <v>43486</v>
      </c>
      <c r="I335" s="160" t="s">
        <v>440</v>
      </c>
      <c r="J335" s="160" t="s">
        <v>376</v>
      </c>
      <c r="K335" s="160">
        <f t="shared" si="5"/>
        <v>1</v>
      </c>
      <c r="L335" s="160" t="s">
        <v>101</v>
      </c>
      <c r="M335" s="211">
        <f>VLOOKUP(J335,'Depr Rates'!A:G,7,FALSE)</f>
        <v>3.9300000000000002E-2</v>
      </c>
    </row>
    <row r="336" spans="1:13" x14ac:dyDescent="0.3">
      <c r="A336" s="212" t="s">
        <v>102</v>
      </c>
      <c r="B336" s="213">
        <v>10600501</v>
      </c>
      <c r="C336" s="212" t="s">
        <v>12614</v>
      </c>
      <c r="D336" s="214">
        <v>43497</v>
      </c>
      <c r="E336" s="160" t="s">
        <v>373</v>
      </c>
      <c r="F336" s="160">
        <v>101110931</v>
      </c>
      <c r="G336" s="160">
        <v>102.48</v>
      </c>
      <c r="H336" s="214">
        <v>43486</v>
      </c>
      <c r="I336" s="160" t="s">
        <v>440</v>
      </c>
      <c r="J336" s="160" t="s">
        <v>9132</v>
      </c>
      <c r="K336" s="160">
        <f t="shared" si="5"/>
        <v>1</v>
      </c>
      <c r="L336" s="160" t="s">
        <v>101</v>
      </c>
      <c r="M336" s="211">
        <f>VLOOKUP(J336,'Depr Rates'!A:G,7,FALSE)</f>
        <v>3.7400000000000003E-2</v>
      </c>
    </row>
    <row r="337" spans="1:13" x14ac:dyDescent="0.3">
      <c r="A337" s="212" t="s">
        <v>102</v>
      </c>
      <c r="B337" s="213">
        <v>10600501</v>
      </c>
      <c r="C337" s="212" t="s">
        <v>12614</v>
      </c>
      <c r="D337" s="214">
        <v>43497</v>
      </c>
      <c r="E337" s="160" t="s">
        <v>373</v>
      </c>
      <c r="F337" s="160">
        <v>101110931</v>
      </c>
      <c r="G337" s="160">
        <v>17.670000000000002</v>
      </c>
      <c r="H337" s="214">
        <v>43486</v>
      </c>
      <c r="I337" s="160" t="s">
        <v>440</v>
      </c>
      <c r="J337" s="160" t="s">
        <v>9054</v>
      </c>
      <c r="K337" s="160">
        <f t="shared" si="5"/>
        <v>1</v>
      </c>
      <c r="L337" s="160" t="s">
        <v>101</v>
      </c>
      <c r="M337" s="211">
        <f>VLOOKUP(J337,'Depr Rates'!A:G,7,FALSE)</f>
        <v>3.1399999999999997E-2</v>
      </c>
    </row>
    <row r="338" spans="1:13" x14ac:dyDescent="0.3">
      <c r="A338" s="212" t="s">
        <v>102</v>
      </c>
      <c r="B338" s="213">
        <v>10600501</v>
      </c>
      <c r="C338" s="212" t="s">
        <v>12614</v>
      </c>
      <c r="D338" s="214">
        <v>43497</v>
      </c>
      <c r="E338" s="160" t="s">
        <v>373</v>
      </c>
      <c r="F338" s="160">
        <v>101110931</v>
      </c>
      <c r="G338" s="160">
        <v>84.25</v>
      </c>
      <c r="H338" s="214">
        <v>43486</v>
      </c>
      <c r="I338" s="160" t="s">
        <v>440</v>
      </c>
      <c r="J338" s="160" t="s">
        <v>377</v>
      </c>
      <c r="K338" s="160">
        <f t="shared" si="5"/>
        <v>1</v>
      </c>
      <c r="L338" s="160" t="s">
        <v>101</v>
      </c>
      <c r="M338" s="211">
        <f>VLOOKUP(J338,'Depr Rates'!A:G,7,FALSE)</f>
        <v>1.77E-2</v>
      </c>
    </row>
    <row r="339" spans="1:13" x14ac:dyDescent="0.3">
      <c r="A339" s="212" t="s">
        <v>102</v>
      </c>
      <c r="B339" s="213">
        <v>10600501</v>
      </c>
      <c r="C339" s="212" t="s">
        <v>12614</v>
      </c>
      <c r="D339" s="214">
        <v>43497</v>
      </c>
      <c r="E339" s="160" t="s">
        <v>373</v>
      </c>
      <c r="F339" s="160">
        <v>101110931</v>
      </c>
      <c r="G339" s="160">
        <v>71.02</v>
      </c>
      <c r="H339" s="214">
        <v>43486</v>
      </c>
      <c r="I339" s="160" t="s">
        <v>440</v>
      </c>
      <c r="J339" s="160" t="s">
        <v>376</v>
      </c>
      <c r="K339" s="160">
        <f t="shared" si="5"/>
        <v>1</v>
      </c>
      <c r="L339" s="160" t="s">
        <v>101</v>
      </c>
      <c r="M339" s="211">
        <f>VLOOKUP(J339,'Depr Rates'!A:G,7,FALSE)</f>
        <v>3.9300000000000002E-2</v>
      </c>
    </row>
    <row r="340" spans="1:13" x14ac:dyDescent="0.3">
      <c r="A340" s="212" t="s">
        <v>102</v>
      </c>
      <c r="B340" s="213">
        <v>10600501</v>
      </c>
      <c r="C340" s="212" t="s">
        <v>12614</v>
      </c>
      <c r="D340" s="214">
        <v>43497</v>
      </c>
      <c r="E340" s="160" t="s">
        <v>373</v>
      </c>
      <c r="F340" s="160">
        <v>101110931</v>
      </c>
      <c r="G340" s="160">
        <v>0.46</v>
      </c>
      <c r="H340" s="214">
        <v>43486</v>
      </c>
      <c r="I340" s="160" t="s">
        <v>440</v>
      </c>
      <c r="J340" s="160" t="s">
        <v>9132</v>
      </c>
      <c r="K340" s="160">
        <f t="shared" si="5"/>
        <v>1</v>
      </c>
      <c r="L340" s="160" t="s">
        <v>101</v>
      </c>
      <c r="M340" s="211">
        <f>VLOOKUP(J340,'Depr Rates'!A:G,7,FALSE)</f>
        <v>3.7400000000000003E-2</v>
      </c>
    </row>
    <row r="341" spans="1:13" x14ac:dyDescent="0.3">
      <c r="A341" s="212" t="s">
        <v>102</v>
      </c>
      <c r="B341" s="213">
        <v>10600501</v>
      </c>
      <c r="C341" s="212" t="s">
        <v>12614</v>
      </c>
      <c r="D341" s="214">
        <v>43466</v>
      </c>
      <c r="E341" s="160" t="s">
        <v>373</v>
      </c>
      <c r="F341" s="160">
        <v>101111187</v>
      </c>
      <c r="G341" s="160">
        <v>-705.34</v>
      </c>
      <c r="H341" s="214">
        <v>43493</v>
      </c>
      <c r="I341" s="160" t="s">
        <v>469</v>
      </c>
      <c r="J341" s="160" t="s">
        <v>376</v>
      </c>
      <c r="K341" s="160">
        <f t="shared" si="5"/>
        <v>1</v>
      </c>
      <c r="L341" s="160" t="s">
        <v>101</v>
      </c>
      <c r="M341" s="211">
        <f>VLOOKUP(J341,'Depr Rates'!A:G,7,FALSE)</f>
        <v>3.9300000000000002E-2</v>
      </c>
    </row>
    <row r="342" spans="1:13" x14ac:dyDescent="0.3">
      <c r="A342" s="212" t="s">
        <v>102</v>
      </c>
      <c r="B342" s="213">
        <v>10600501</v>
      </c>
      <c r="C342" s="212" t="s">
        <v>12614</v>
      </c>
      <c r="D342" s="214">
        <v>43466</v>
      </c>
      <c r="E342" s="160" t="s">
        <v>373</v>
      </c>
      <c r="F342" s="160">
        <v>101111187</v>
      </c>
      <c r="G342" s="160">
        <v>-16.12</v>
      </c>
      <c r="H342" s="214">
        <v>43493</v>
      </c>
      <c r="I342" s="160" t="s">
        <v>469</v>
      </c>
      <c r="J342" s="160" t="s">
        <v>9132</v>
      </c>
      <c r="K342" s="160">
        <f t="shared" si="5"/>
        <v>1</v>
      </c>
      <c r="L342" s="160" t="s">
        <v>101</v>
      </c>
      <c r="M342" s="211">
        <f>VLOOKUP(J342,'Depr Rates'!A:G,7,FALSE)</f>
        <v>3.7400000000000003E-2</v>
      </c>
    </row>
    <row r="343" spans="1:13" x14ac:dyDescent="0.3">
      <c r="A343" s="212" t="s">
        <v>102</v>
      </c>
      <c r="B343" s="213">
        <v>10600501</v>
      </c>
      <c r="C343" s="212" t="s">
        <v>12614</v>
      </c>
      <c r="D343" s="214">
        <v>43466</v>
      </c>
      <c r="E343" s="160" t="s">
        <v>373</v>
      </c>
      <c r="F343" s="160">
        <v>101111187</v>
      </c>
      <c r="G343" s="215">
        <v>-1153.0899999999999</v>
      </c>
      <c r="H343" s="214">
        <v>43493</v>
      </c>
      <c r="I343" s="160" t="s">
        <v>469</v>
      </c>
      <c r="J343" s="160" t="s">
        <v>9054</v>
      </c>
      <c r="K343" s="160">
        <f t="shared" si="5"/>
        <v>1</v>
      </c>
      <c r="L343" s="160" t="s">
        <v>101</v>
      </c>
      <c r="M343" s="211">
        <f>VLOOKUP(J343,'Depr Rates'!A:G,7,FALSE)</f>
        <v>3.1399999999999997E-2</v>
      </c>
    </row>
    <row r="344" spans="1:13" x14ac:dyDescent="0.3">
      <c r="A344" s="212" t="s">
        <v>102</v>
      </c>
      <c r="B344" s="213">
        <v>10600501</v>
      </c>
      <c r="C344" s="212" t="s">
        <v>12614</v>
      </c>
      <c r="D344" s="214">
        <v>43466</v>
      </c>
      <c r="E344" s="160" t="s">
        <v>373</v>
      </c>
      <c r="F344" s="160">
        <v>101111187</v>
      </c>
      <c r="G344" s="160">
        <v>-539.82000000000005</v>
      </c>
      <c r="H344" s="214">
        <v>43493</v>
      </c>
      <c r="I344" s="160" t="s">
        <v>469</v>
      </c>
      <c r="J344" s="160" t="s">
        <v>377</v>
      </c>
      <c r="K344" s="160">
        <f t="shared" si="5"/>
        <v>1</v>
      </c>
      <c r="L344" s="160" t="s">
        <v>101</v>
      </c>
      <c r="M344" s="211">
        <f>VLOOKUP(J344,'Depr Rates'!A:G,7,FALSE)</f>
        <v>1.77E-2</v>
      </c>
    </row>
    <row r="345" spans="1:13" x14ac:dyDescent="0.3">
      <c r="A345" s="212" t="s">
        <v>102</v>
      </c>
      <c r="B345" s="213">
        <v>10600501</v>
      </c>
      <c r="C345" s="212" t="s">
        <v>12614</v>
      </c>
      <c r="D345" s="214">
        <v>43466</v>
      </c>
      <c r="E345" s="160" t="s">
        <v>373</v>
      </c>
      <c r="F345" s="160">
        <v>101111187</v>
      </c>
      <c r="G345" s="160">
        <v>115.87</v>
      </c>
      <c r="H345" s="214">
        <v>43493</v>
      </c>
      <c r="I345" s="160" t="s">
        <v>469</v>
      </c>
      <c r="J345" s="160" t="s">
        <v>9132</v>
      </c>
      <c r="K345" s="160">
        <f t="shared" si="5"/>
        <v>1</v>
      </c>
      <c r="L345" s="160" t="s">
        <v>101</v>
      </c>
      <c r="M345" s="211">
        <f>VLOOKUP(J345,'Depr Rates'!A:G,7,FALSE)</f>
        <v>3.7400000000000003E-2</v>
      </c>
    </row>
    <row r="346" spans="1:13" x14ac:dyDescent="0.3">
      <c r="A346" s="212" t="s">
        <v>102</v>
      </c>
      <c r="B346" s="213">
        <v>10600501</v>
      </c>
      <c r="C346" s="212" t="s">
        <v>12614</v>
      </c>
      <c r="D346" s="214">
        <v>43466</v>
      </c>
      <c r="E346" s="160" t="s">
        <v>373</v>
      </c>
      <c r="F346" s="160">
        <v>101111187</v>
      </c>
      <c r="G346" s="215">
        <v>8288.81</v>
      </c>
      <c r="H346" s="214">
        <v>43493</v>
      </c>
      <c r="I346" s="160" t="s">
        <v>469</v>
      </c>
      <c r="J346" s="160" t="s">
        <v>9054</v>
      </c>
      <c r="K346" s="160">
        <f t="shared" si="5"/>
        <v>1</v>
      </c>
      <c r="L346" s="160" t="s">
        <v>101</v>
      </c>
      <c r="M346" s="211">
        <f>VLOOKUP(J346,'Depr Rates'!A:G,7,FALSE)</f>
        <v>3.1399999999999997E-2</v>
      </c>
    </row>
    <row r="347" spans="1:13" x14ac:dyDescent="0.3">
      <c r="A347" s="212" t="s">
        <v>102</v>
      </c>
      <c r="B347" s="213">
        <v>10600501</v>
      </c>
      <c r="C347" s="212" t="s">
        <v>12614</v>
      </c>
      <c r="D347" s="214">
        <v>43466</v>
      </c>
      <c r="E347" s="160" t="s">
        <v>373</v>
      </c>
      <c r="F347" s="160">
        <v>101111187</v>
      </c>
      <c r="G347" s="215">
        <v>3880.42</v>
      </c>
      <c r="H347" s="214">
        <v>43493</v>
      </c>
      <c r="I347" s="160" t="s">
        <v>469</v>
      </c>
      <c r="J347" s="160" t="s">
        <v>377</v>
      </c>
      <c r="K347" s="160">
        <f t="shared" si="5"/>
        <v>1</v>
      </c>
      <c r="L347" s="160" t="s">
        <v>101</v>
      </c>
      <c r="M347" s="211">
        <f>VLOOKUP(J347,'Depr Rates'!A:G,7,FALSE)</f>
        <v>1.77E-2</v>
      </c>
    </row>
    <row r="348" spans="1:13" x14ac:dyDescent="0.3">
      <c r="A348" s="212" t="s">
        <v>102</v>
      </c>
      <c r="B348" s="213">
        <v>10600501</v>
      </c>
      <c r="C348" s="212" t="s">
        <v>12614</v>
      </c>
      <c r="D348" s="214">
        <v>43466</v>
      </c>
      <c r="E348" s="160" t="s">
        <v>373</v>
      </c>
      <c r="F348" s="160">
        <v>101111187</v>
      </c>
      <c r="G348" s="215">
        <v>5070.24</v>
      </c>
      <c r="H348" s="214">
        <v>43493</v>
      </c>
      <c r="I348" s="160" t="s">
        <v>469</v>
      </c>
      <c r="J348" s="160" t="s">
        <v>376</v>
      </c>
      <c r="K348" s="160">
        <f t="shared" si="5"/>
        <v>1</v>
      </c>
      <c r="L348" s="160" t="s">
        <v>101</v>
      </c>
      <c r="M348" s="211">
        <f>VLOOKUP(J348,'Depr Rates'!A:G,7,FALSE)</f>
        <v>3.9300000000000002E-2</v>
      </c>
    </row>
    <row r="349" spans="1:13" x14ac:dyDescent="0.3">
      <c r="A349" s="212" t="s">
        <v>102</v>
      </c>
      <c r="B349" s="213">
        <v>10600501</v>
      </c>
      <c r="C349" s="212" t="s">
        <v>12614</v>
      </c>
      <c r="D349" s="214">
        <v>43497</v>
      </c>
      <c r="E349" s="160" t="s">
        <v>373</v>
      </c>
      <c r="F349" s="160">
        <v>101111187</v>
      </c>
      <c r="G349" s="215">
        <v>-8855.93</v>
      </c>
      <c r="H349" s="214">
        <v>43493</v>
      </c>
      <c r="I349" s="160" t="s">
        <v>469</v>
      </c>
      <c r="J349" s="160" t="s">
        <v>9054</v>
      </c>
      <c r="K349" s="160">
        <f t="shared" si="5"/>
        <v>1</v>
      </c>
      <c r="L349" s="160" t="s">
        <v>101</v>
      </c>
      <c r="M349" s="211">
        <f>VLOOKUP(J349,'Depr Rates'!A:G,7,FALSE)</f>
        <v>3.1399999999999997E-2</v>
      </c>
    </row>
    <row r="350" spans="1:13" x14ac:dyDescent="0.3">
      <c r="A350" s="212" t="s">
        <v>102</v>
      </c>
      <c r="B350" s="213">
        <v>10600501</v>
      </c>
      <c r="C350" s="212" t="s">
        <v>12614</v>
      </c>
      <c r="D350" s="214">
        <v>43497</v>
      </c>
      <c r="E350" s="160" t="s">
        <v>373</v>
      </c>
      <c r="F350" s="160">
        <v>101111187</v>
      </c>
      <c r="G350" s="215">
        <v>-4145.93</v>
      </c>
      <c r="H350" s="214">
        <v>43493</v>
      </c>
      <c r="I350" s="160" t="s">
        <v>469</v>
      </c>
      <c r="J350" s="160" t="s">
        <v>377</v>
      </c>
      <c r="K350" s="160">
        <f t="shared" si="5"/>
        <v>1</v>
      </c>
      <c r="L350" s="160" t="s">
        <v>101</v>
      </c>
      <c r="M350" s="211">
        <f>VLOOKUP(J350,'Depr Rates'!A:G,7,FALSE)</f>
        <v>1.77E-2</v>
      </c>
    </row>
    <row r="351" spans="1:13" x14ac:dyDescent="0.3">
      <c r="A351" s="212" t="s">
        <v>102</v>
      </c>
      <c r="B351" s="213">
        <v>10600501</v>
      </c>
      <c r="C351" s="212" t="s">
        <v>12614</v>
      </c>
      <c r="D351" s="214">
        <v>43497</v>
      </c>
      <c r="E351" s="160" t="s">
        <v>373</v>
      </c>
      <c r="F351" s="160">
        <v>101111187</v>
      </c>
      <c r="G351" s="215">
        <v>-5417.16</v>
      </c>
      <c r="H351" s="214">
        <v>43493</v>
      </c>
      <c r="I351" s="160" t="s">
        <v>469</v>
      </c>
      <c r="J351" s="160" t="s">
        <v>376</v>
      </c>
      <c r="K351" s="160">
        <f t="shared" si="5"/>
        <v>1</v>
      </c>
      <c r="L351" s="160" t="s">
        <v>101</v>
      </c>
      <c r="M351" s="211">
        <f>VLOOKUP(J351,'Depr Rates'!A:G,7,FALSE)</f>
        <v>3.9300000000000002E-2</v>
      </c>
    </row>
    <row r="352" spans="1:13" x14ac:dyDescent="0.3">
      <c r="A352" s="212" t="s">
        <v>102</v>
      </c>
      <c r="B352" s="213">
        <v>10600501</v>
      </c>
      <c r="C352" s="212" t="s">
        <v>12614</v>
      </c>
      <c r="D352" s="214">
        <v>43497</v>
      </c>
      <c r="E352" s="160" t="s">
        <v>373</v>
      </c>
      <c r="F352" s="160">
        <v>101111187</v>
      </c>
      <c r="G352" s="160">
        <v>-123.8</v>
      </c>
      <c r="H352" s="214">
        <v>43493</v>
      </c>
      <c r="I352" s="160" t="s">
        <v>469</v>
      </c>
      <c r="J352" s="160" t="s">
        <v>9132</v>
      </c>
      <c r="K352" s="160">
        <f t="shared" si="5"/>
        <v>1</v>
      </c>
      <c r="L352" s="160" t="s">
        <v>101</v>
      </c>
      <c r="M352" s="211">
        <f>VLOOKUP(J352,'Depr Rates'!A:G,7,FALSE)</f>
        <v>3.7400000000000003E-2</v>
      </c>
    </row>
    <row r="353" spans="1:13" x14ac:dyDescent="0.3">
      <c r="A353" s="212" t="s">
        <v>102</v>
      </c>
      <c r="B353" s="213">
        <v>10600501</v>
      </c>
      <c r="C353" s="212" t="s">
        <v>12614</v>
      </c>
      <c r="D353" s="214">
        <v>43497</v>
      </c>
      <c r="E353" s="160" t="s">
        <v>373</v>
      </c>
      <c r="F353" s="160">
        <v>101111187</v>
      </c>
      <c r="G353" s="215">
        <v>7263.55</v>
      </c>
      <c r="H353" s="214">
        <v>43493</v>
      </c>
      <c r="I353" s="160" t="s">
        <v>469</v>
      </c>
      <c r="J353" s="160" t="s">
        <v>9054</v>
      </c>
      <c r="K353" s="160">
        <f t="shared" si="5"/>
        <v>1</v>
      </c>
      <c r="L353" s="160" t="s">
        <v>101</v>
      </c>
      <c r="M353" s="211">
        <f>VLOOKUP(J353,'Depr Rates'!A:G,7,FALSE)</f>
        <v>3.1399999999999997E-2</v>
      </c>
    </row>
    <row r="354" spans="1:13" x14ac:dyDescent="0.3">
      <c r="A354" s="212" t="s">
        <v>102</v>
      </c>
      <c r="B354" s="213">
        <v>10600501</v>
      </c>
      <c r="C354" s="212" t="s">
        <v>12614</v>
      </c>
      <c r="D354" s="214">
        <v>43497</v>
      </c>
      <c r="E354" s="160" t="s">
        <v>373</v>
      </c>
      <c r="F354" s="160">
        <v>101111187</v>
      </c>
      <c r="G354" s="215">
        <v>3400.48</v>
      </c>
      <c r="H354" s="214">
        <v>43493</v>
      </c>
      <c r="I354" s="160" t="s">
        <v>469</v>
      </c>
      <c r="J354" s="160" t="s">
        <v>377</v>
      </c>
      <c r="K354" s="160">
        <f t="shared" si="5"/>
        <v>1</v>
      </c>
      <c r="L354" s="160" t="s">
        <v>101</v>
      </c>
      <c r="M354" s="211">
        <f>VLOOKUP(J354,'Depr Rates'!A:G,7,FALSE)</f>
        <v>1.77E-2</v>
      </c>
    </row>
    <row r="355" spans="1:13" x14ac:dyDescent="0.3">
      <c r="A355" s="212" t="s">
        <v>102</v>
      </c>
      <c r="B355" s="213">
        <v>10600501</v>
      </c>
      <c r="C355" s="212" t="s">
        <v>12614</v>
      </c>
      <c r="D355" s="214">
        <v>43497</v>
      </c>
      <c r="E355" s="160" t="s">
        <v>373</v>
      </c>
      <c r="F355" s="160">
        <v>101111187</v>
      </c>
      <c r="G355" s="215">
        <v>4443.1400000000003</v>
      </c>
      <c r="H355" s="214">
        <v>43493</v>
      </c>
      <c r="I355" s="160" t="s">
        <v>469</v>
      </c>
      <c r="J355" s="160" t="s">
        <v>376</v>
      </c>
      <c r="K355" s="160">
        <f t="shared" si="5"/>
        <v>1</v>
      </c>
      <c r="L355" s="160" t="s">
        <v>101</v>
      </c>
      <c r="M355" s="211">
        <f>VLOOKUP(J355,'Depr Rates'!A:G,7,FALSE)</f>
        <v>3.9300000000000002E-2</v>
      </c>
    </row>
    <row r="356" spans="1:13" x14ac:dyDescent="0.3">
      <c r="A356" s="212" t="s">
        <v>102</v>
      </c>
      <c r="B356" s="213">
        <v>10600501</v>
      </c>
      <c r="C356" s="212" t="s">
        <v>12614</v>
      </c>
      <c r="D356" s="214">
        <v>43497</v>
      </c>
      <c r="E356" s="160" t="s">
        <v>373</v>
      </c>
      <c r="F356" s="160">
        <v>101111187</v>
      </c>
      <c r="G356" s="160">
        <v>101.55</v>
      </c>
      <c r="H356" s="214">
        <v>43493</v>
      </c>
      <c r="I356" s="160" t="s">
        <v>469</v>
      </c>
      <c r="J356" s="160" t="s">
        <v>9132</v>
      </c>
      <c r="K356" s="160">
        <f t="shared" si="5"/>
        <v>1</v>
      </c>
      <c r="L356" s="160" t="s">
        <v>101</v>
      </c>
      <c r="M356" s="211">
        <f>VLOOKUP(J356,'Depr Rates'!A:G,7,FALSE)</f>
        <v>3.7400000000000003E-2</v>
      </c>
    </row>
    <row r="357" spans="1:13" x14ac:dyDescent="0.3">
      <c r="A357" s="212" t="s">
        <v>102</v>
      </c>
      <c r="B357" s="213">
        <v>10600501</v>
      </c>
      <c r="C357" s="212" t="s">
        <v>12614</v>
      </c>
      <c r="D357" s="214">
        <v>43525</v>
      </c>
      <c r="E357" s="160" t="s">
        <v>373</v>
      </c>
      <c r="F357" s="160">
        <v>101111187</v>
      </c>
      <c r="G357" s="215">
        <v>3586.16</v>
      </c>
      <c r="H357" s="214">
        <v>43493</v>
      </c>
      <c r="I357" s="160" t="s">
        <v>469</v>
      </c>
      <c r="J357" s="160" t="s">
        <v>377</v>
      </c>
      <c r="K357" s="160">
        <f t="shared" si="5"/>
        <v>1</v>
      </c>
      <c r="L357" s="160" t="s">
        <v>101</v>
      </c>
      <c r="M357" s="211">
        <f>VLOOKUP(J357,'Depr Rates'!A:G,7,FALSE)</f>
        <v>1.77E-2</v>
      </c>
    </row>
    <row r="358" spans="1:13" x14ac:dyDescent="0.3">
      <c r="A358" s="212" t="s">
        <v>102</v>
      </c>
      <c r="B358" s="213">
        <v>10600501</v>
      </c>
      <c r="C358" s="212" t="s">
        <v>12614</v>
      </c>
      <c r="D358" s="214">
        <v>43525</v>
      </c>
      <c r="E358" s="160" t="s">
        <v>373</v>
      </c>
      <c r="F358" s="160">
        <v>101111187</v>
      </c>
      <c r="G358" s="160">
        <v>107.1</v>
      </c>
      <c r="H358" s="214">
        <v>43493</v>
      </c>
      <c r="I358" s="160" t="s">
        <v>469</v>
      </c>
      <c r="J358" s="160" t="s">
        <v>9132</v>
      </c>
      <c r="K358" s="160">
        <f t="shared" si="5"/>
        <v>1</v>
      </c>
      <c r="L358" s="160" t="s">
        <v>101</v>
      </c>
      <c r="M358" s="211">
        <f>VLOOKUP(J358,'Depr Rates'!A:G,7,FALSE)</f>
        <v>3.7400000000000003E-2</v>
      </c>
    </row>
    <row r="359" spans="1:13" x14ac:dyDescent="0.3">
      <c r="A359" s="212" t="s">
        <v>102</v>
      </c>
      <c r="B359" s="213">
        <v>10600501</v>
      </c>
      <c r="C359" s="212" t="s">
        <v>12614</v>
      </c>
      <c r="D359" s="214">
        <v>43525</v>
      </c>
      <c r="E359" s="160" t="s">
        <v>373</v>
      </c>
      <c r="F359" s="160">
        <v>101111187</v>
      </c>
      <c r="G359" s="215">
        <v>7660.18</v>
      </c>
      <c r="H359" s="214">
        <v>43493</v>
      </c>
      <c r="I359" s="160" t="s">
        <v>469</v>
      </c>
      <c r="J359" s="160" t="s">
        <v>9054</v>
      </c>
      <c r="K359" s="160">
        <f t="shared" si="5"/>
        <v>1</v>
      </c>
      <c r="L359" s="160" t="s">
        <v>101</v>
      </c>
      <c r="M359" s="211">
        <f>VLOOKUP(J359,'Depr Rates'!A:G,7,FALSE)</f>
        <v>3.1399999999999997E-2</v>
      </c>
    </row>
    <row r="360" spans="1:13" x14ac:dyDescent="0.3">
      <c r="A360" s="212" t="s">
        <v>102</v>
      </c>
      <c r="B360" s="213">
        <v>10600501</v>
      </c>
      <c r="C360" s="212" t="s">
        <v>12614</v>
      </c>
      <c r="D360" s="214">
        <v>43525</v>
      </c>
      <c r="E360" s="160" t="s">
        <v>373</v>
      </c>
      <c r="F360" s="160">
        <v>101111187</v>
      </c>
      <c r="G360" s="215">
        <v>4685.76</v>
      </c>
      <c r="H360" s="214">
        <v>43493</v>
      </c>
      <c r="I360" s="160" t="s">
        <v>469</v>
      </c>
      <c r="J360" s="160" t="s">
        <v>376</v>
      </c>
      <c r="K360" s="160">
        <f t="shared" si="5"/>
        <v>1</v>
      </c>
      <c r="L360" s="160" t="s">
        <v>101</v>
      </c>
      <c r="M360" s="211">
        <f>VLOOKUP(J360,'Depr Rates'!A:G,7,FALSE)</f>
        <v>3.9300000000000002E-2</v>
      </c>
    </row>
    <row r="361" spans="1:13" x14ac:dyDescent="0.3">
      <c r="A361" s="212" t="s">
        <v>102</v>
      </c>
      <c r="B361" s="213">
        <v>10600501</v>
      </c>
      <c r="C361" s="212" t="s">
        <v>12614</v>
      </c>
      <c r="D361" s="214">
        <v>43525</v>
      </c>
      <c r="E361" s="160" t="s">
        <v>373</v>
      </c>
      <c r="F361" s="160">
        <v>101111187</v>
      </c>
      <c r="G361" s="160">
        <v>-106.34</v>
      </c>
      <c r="H361" s="214">
        <v>43493</v>
      </c>
      <c r="I361" s="160" t="s">
        <v>469</v>
      </c>
      <c r="J361" s="160" t="s">
        <v>9132</v>
      </c>
      <c r="K361" s="160">
        <f t="shared" si="5"/>
        <v>1</v>
      </c>
      <c r="L361" s="160" t="s">
        <v>101</v>
      </c>
      <c r="M361" s="211">
        <f>VLOOKUP(J361,'Depr Rates'!A:G,7,FALSE)</f>
        <v>3.7400000000000003E-2</v>
      </c>
    </row>
    <row r="362" spans="1:13" x14ac:dyDescent="0.3">
      <c r="A362" s="212" t="s">
        <v>102</v>
      </c>
      <c r="B362" s="213">
        <v>10600501</v>
      </c>
      <c r="C362" s="212" t="s">
        <v>12614</v>
      </c>
      <c r="D362" s="214">
        <v>43525</v>
      </c>
      <c r="E362" s="160" t="s">
        <v>373</v>
      </c>
      <c r="F362" s="160">
        <v>101111187</v>
      </c>
      <c r="G362" s="215">
        <v>-7606.02</v>
      </c>
      <c r="H362" s="214">
        <v>43493</v>
      </c>
      <c r="I362" s="160" t="s">
        <v>469</v>
      </c>
      <c r="J362" s="160" t="s">
        <v>9054</v>
      </c>
      <c r="K362" s="160">
        <f t="shared" si="5"/>
        <v>1</v>
      </c>
      <c r="L362" s="160" t="s">
        <v>101</v>
      </c>
      <c r="M362" s="211">
        <f>VLOOKUP(J362,'Depr Rates'!A:G,7,FALSE)</f>
        <v>3.1399999999999997E-2</v>
      </c>
    </row>
    <row r="363" spans="1:13" x14ac:dyDescent="0.3">
      <c r="A363" s="212" t="s">
        <v>102</v>
      </c>
      <c r="B363" s="213">
        <v>10600501</v>
      </c>
      <c r="C363" s="212" t="s">
        <v>12614</v>
      </c>
      <c r="D363" s="214">
        <v>43525</v>
      </c>
      <c r="E363" s="160" t="s">
        <v>373</v>
      </c>
      <c r="F363" s="160">
        <v>101111187</v>
      </c>
      <c r="G363" s="215">
        <v>-4652.63</v>
      </c>
      <c r="H363" s="214">
        <v>43493</v>
      </c>
      <c r="I363" s="160" t="s">
        <v>469</v>
      </c>
      <c r="J363" s="160" t="s">
        <v>376</v>
      </c>
      <c r="K363" s="160">
        <f t="shared" si="5"/>
        <v>1</v>
      </c>
      <c r="L363" s="160" t="s">
        <v>101</v>
      </c>
      <c r="M363" s="211">
        <f>VLOOKUP(J363,'Depr Rates'!A:G,7,FALSE)</f>
        <v>3.9300000000000002E-2</v>
      </c>
    </row>
    <row r="364" spans="1:13" x14ac:dyDescent="0.3">
      <c r="A364" s="212" t="s">
        <v>102</v>
      </c>
      <c r="B364" s="213">
        <v>10600501</v>
      </c>
      <c r="C364" s="212" t="s">
        <v>12614</v>
      </c>
      <c r="D364" s="214">
        <v>43525</v>
      </c>
      <c r="E364" s="160" t="s">
        <v>373</v>
      </c>
      <c r="F364" s="160">
        <v>101111187</v>
      </c>
      <c r="G364" s="215">
        <v>-3560.8</v>
      </c>
      <c r="H364" s="214">
        <v>43493</v>
      </c>
      <c r="I364" s="160" t="s">
        <v>469</v>
      </c>
      <c r="J364" s="160" t="s">
        <v>377</v>
      </c>
      <c r="K364" s="160">
        <f t="shared" si="5"/>
        <v>1</v>
      </c>
      <c r="L364" s="160" t="s">
        <v>101</v>
      </c>
      <c r="M364" s="211">
        <f>VLOOKUP(J364,'Depr Rates'!A:G,7,FALSE)</f>
        <v>1.77E-2</v>
      </c>
    </row>
    <row r="365" spans="1:13" x14ac:dyDescent="0.3">
      <c r="A365" s="212" t="s">
        <v>102</v>
      </c>
      <c r="B365" s="213">
        <v>10600501</v>
      </c>
      <c r="C365" s="212" t="s">
        <v>12614</v>
      </c>
      <c r="D365" s="214">
        <v>43525</v>
      </c>
      <c r="E365" s="160" t="s">
        <v>373</v>
      </c>
      <c r="F365" s="160">
        <v>101111187</v>
      </c>
      <c r="G365" s="160">
        <v>0.44</v>
      </c>
      <c r="H365" s="214">
        <v>43493</v>
      </c>
      <c r="I365" s="160" t="s">
        <v>469</v>
      </c>
      <c r="J365" s="160" t="s">
        <v>9132</v>
      </c>
      <c r="K365" s="160">
        <f t="shared" si="5"/>
        <v>1</v>
      </c>
      <c r="L365" s="160" t="s">
        <v>101</v>
      </c>
      <c r="M365" s="211">
        <f>VLOOKUP(J365,'Depr Rates'!A:G,7,FALSE)</f>
        <v>3.7400000000000003E-2</v>
      </c>
    </row>
    <row r="366" spans="1:13" x14ac:dyDescent="0.3">
      <c r="A366" s="212" t="s">
        <v>102</v>
      </c>
      <c r="B366" s="213">
        <v>10600501</v>
      </c>
      <c r="C366" s="212" t="s">
        <v>12614</v>
      </c>
      <c r="D366" s="214">
        <v>43525</v>
      </c>
      <c r="E366" s="160" t="s">
        <v>373</v>
      </c>
      <c r="F366" s="160">
        <v>101111187</v>
      </c>
      <c r="G366" s="160">
        <v>31.13</v>
      </c>
      <c r="H366" s="214">
        <v>43493</v>
      </c>
      <c r="I366" s="160" t="s">
        <v>469</v>
      </c>
      <c r="J366" s="160" t="s">
        <v>9054</v>
      </c>
      <c r="K366" s="160">
        <f t="shared" si="5"/>
        <v>1</v>
      </c>
      <c r="L366" s="160" t="s">
        <v>101</v>
      </c>
      <c r="M366" s="211">
        <f>VLOOKUP(J366,'Depr Rates'!A:G,7,FALSE)</f>
        <v>3.1399999999999997E-2</v>
      </c>
    </row>
    <row r="367" spans="1:13" x14ac:dyDescent="0.3">
      <c r="A367" s="212" t="s">
        <v>102</v>
      </c>
      <c r="B367" s="213">
        <v>10600501</v>
      </c>
      <c r="C367" s="212" t="s">
        <v>12614</v>
      </c>
      <c r="D367" s="214">
        <v>43525</v>
      </c>
      <c r="E367" s="160" t="s">
        <v>373</v>
      </c>
      <c r="F367" s="160">
        <v>101111187</v>
      </c>
      <c r="G367" s="160">
        <v>19.03</v>
      </c>
      <c r="H367" s="214">
        <v>43493</v>
      </c>
      <c r="I367" s="160" t="s">
        <v>469</v>
      </c>
      <c r="J367" s="160" t="s">
        <v>376</v>
      </c>
      <c r="K367" s="160">
        <f t="shared" si="5"/>
        <v>1</v>
      </c>
      <c r="L367" s="160" t="s">
        <v>101</v>
      </c>
      <c r="M367" s="211">
        <f>VLOOKUP(J367,'Depr Rates'!A:G,7,FALSE)</f>
        <v>3.9300000000000002E-2</v>
      </c>
    </row>
    <row r="368" spans="1:13" x14ac:dyDescent="0.3">
      <c r="A368" s="212" t="s">
        <v>102</v>
      </c>
      <c r="B368" s="213">
        <v>10600501</v>
      </c>
      <c r="C368" s="212" t="s">
        <v>12614</v>
      </c>
      <c r="D368" s="214">
        <v>43525</v>
      </c>
      <c r="E368" s="160" t="s">
        <v>373</v>
      </c>
      <c r="F368" s="160">
        <v>101111187</v>
      </c>
      <c r="G368" s="160">
        <v>14.56</v>
      </c>
      <c r="H368" s="214">
        <v>43493</v>
      </c>
      <c r="I368" s="160" t="s">
        <v>469</v>
      </c>
      <c r="J368" s="160" t="s">
        <v>377</v>
      </c>
      <c r="K368" s="160">
        <f t="shared" si="5"/>
        <v>1</v>
      </c>
      <c r="L368" s="160" t="s">
        <v>101</v>
      </c>
      <c r="M368" s="211">
        <f>VLOOKUP(J368,'Depr Rates'!A:G,7,FALSE)</f>
        <v>1.77E-2</v>
      </c>
    </row>
    <row r="369" spans="1:13" x14ac:dyDescent="0.3">
      <c r="A369" s="212" t="s">
        <v>102</v>
      </c>
      <c r="B369" s="213">
        <v>10600501</v>
      </c>
      <c r="C369" s="212" t="s">
        <v>12614</v>
      </c>
      <c r="D369" s="214">
        <v>43466</v>
      </c>
      <c r="E369" s="160" t="s">
        <v>373</v>
      </c>
      <c r="F369" s="160">
        <v>101111513</v>
      </c>
      <c r="G369" s="215">
        <v>11824.31</v>
      </c>
      <c r="H369" s="214">
        <v>43488</v>
      </c>
      <c r="I369" s="160" t="s">
        <v>472</v>
      </c>
      <c r="J369" s="160" t="s">
        <v>9054</v>
      </c>
      <c r="K369" s="160">
        <f t="shared" si="5"/>
        <v>1</v>
      </c>
      <c r="L369" s="160" t="s">
        <v>101</v>
      </c>
      <c r="M369" s="211">
        <f>VLOOKUP(J369,'Depr Rates'!A:G,7,FALSE)</f>
        <v>3.1399999999999997E-2</v>
      </c>
    </row>
    <row r="370" spans="1:13" x14ac:dyDescent="0.3">
      <c r="A370" s="212" t="s">
        <v>102</v>
      </c>
      <c r="B370" s="213">
        <v>10600501</v>
      </c>
      <c r="C370" s="212" t="s">
        <v>12614</v>
      </c>
      <c r="D370" s="214">
        <v>43466</v>
      </c>
      <c r="E370" s="160" t="s">
        <v>373</v>
      </c>
      <c r="F370" s="160">
        <v>101111513</v>
      </c>
      <c r="G370" s="215">
        <v>2051.38</v>
      </c>
      <c r="H370" s="214">
        <v>43488</v>
      </c>
      <c r="I370" s="160" t="s">
        <v>472</v>
      </c>
      <c r="J370" s="160" t="s">
        <v>9054</v>
      </c>
      <c r="K370" s="160">
        <f t="shared" si="5"/>
        <v>1</v>
      </c>
      <c r="L370" s="160" t="s">
        <v>101</v>
      </c>
      <c r="M370" s="211">
        <f>VLOOKUP(J370,'Depr Rates'!A:G,7,FALSE)</f>
        <v>3.1399999999999997E-2</v>
      </c>
    </row>
    <row r="371" spans="1:13" x14ac:dyDescent="0.3">
      <c r="A371" s="212" t="s">
        <v>102</v>
      </c>
      <c r="B371" s="213">
        <v>10600501</v>
      </c>
      <c r="C371" s="212" t="s">
        <v>12614</v>
      </c>
      <c r="D371" s="214">
        <v>43497</v>
      </c>
      <c r="E371" s="160" t="s">
        <v>373</v>
      </c>
      <c r="F371" s="160">
        <v>101111513</v>
      </c>
      <c r="G371" s="215">
        <v>-2918.8</v>
      </c>
      <c r="H371" s="214">
        <v>43488</v>
      </c>
      <c r="I371" s="160" t="s">
        <v>472</v>
      </c>
      <c r="J371" s="160" t="s">
        <v>9054</v>
      </c>
      <c r="K371" s="160">
        <f t="shared" si="5"/>
        <v>1</v>
      </c>
      <c r="L371" s="160" t="s">
        <v>101</v>
      </c>
      <c r="M371" s="211">
        <f>VLOOKUP(J371,'Depr Rates'!A:G,7,FALSE)</f>
        <v>3.1399999999999997E-2</v>
      </c>
    </row>
    <row r="372" spans="1:13" x14ac:dyDescent="0.3">
      <c r="A372" s="212" t="s">
        <v>102</v>
      </c>
      <c r="B372" s="213">
        <v>10600501</v>
      </c>
      <c r="C372" s="212" t="s">
        <v>12614</v>
      </c>
      <c r="D372" s="214">
        <v>43497</v>
      </c>
      <c r="E372" s="160" t="s">
        <v>373</v>
      </c>
      <c r="F372" s="160">
        <v>101111513</v>
      </c>
      <c r="G372" s="215">
        <v>2920.2</v>
      </c>
      <c r="H372" s="214">
        <v>43488</v>
      </c>
      <c r="I372" s="160" t="s">
        <v>472</v>
      </c>
      <c r="J372" s="160" t="s">
        <v>9054</v>
      </c>
      <c r="K372" s="160">
        <f t="shared" si="5"/>
        <v>1</v>
      </c>
      <c r="L372" s="160" t="s">
        <v>101</v>
      </c>
      <c r="M372" s="211">
        <f>VLOOKUP(J372,'Depr Rates'!A:G,7,FALSE)</f>
        <v>3.1399999999999997E-2</v>
      </c>
    </row>
    <row r="373" spans="1:13" x14ac:dyDescent="0.3">
      <c r="A373" s="212" t="s">
        <v>102</v>
      </c>
      <c r="B373" s="213">
        <v>10600501</v>
      </c>
      <c r="C373" s="212" t="s">
        <v>12614</v>
      </c>
      <c r="D373" s="214">
        <v>43525</v>
      </c>
      <c r="E373" s="160" t="s">
        <v>373</v>
      </c>
      <c r="F373" s="160">
        <v>101111513</v>
      </c>
      <c r="G373" s="215">
        <v>2940.7</v>
      </c>
      <c r="H373" s="214">
        <v>43488</v>
      </c>
      <c r="I373" s="160" t="s">
        <v>472</v>
      </c>
      <c r="J373" s="160" t="s">
        <v>9054</v>
      </c>
      <c r="K373" s="160">
        <f t="shared" si="5"/>
        <v>1</v>
      </c>
      <c r="L373" s="160" t="s">
        <v>101</v>
      </c>
      <c r="M373" s="211">
        <f>VLOOKUP(J373,'Depr Rates'!A:G,7,FALSE)</f>
        <v>3.1399999999999997E-2</v>
      </c>
    </row>
    <row r="374" spans="1:13" x14ac:dyDescent="0.3">
      <c r="A374" s="212" t="s">
        <v>102</v>
      </c>
      <c r="B374" s="213">
        <v>10600501</v>
      </c>
      <c r="C374" s="212" t="s">
        <v>12614</v>
      </c>
      <c r="D374" s="214">
        <v>43525</v>
      </c>
      <c r="E374" s="160" t="s">
        <v>373</v>
      </c>
      <c r="F374" s="160">
        <v>101111513</v>
      </c>
      <c r="G374" s="215">
        <v>-2919.9</v>
      </c>
      <c r="H374" s="214">
        <v>43488</v>
      </c>
      <c r="I374" s="160" t="s">
        <v>472</v>
      </c>
      <c r="J374" s="160" t="s">
        <v>9054</v>
      </c>
      <c r="K374" s="160">
        <f t="shared" si="5"/>
        <v>1</v>
      </c>
      <c r="L374" s="160" t="s">
        <v>101</v>
      </c>
      <c r="M374" s="211">
        <f>VLOOKUP(J374,'Depr Rates'!A:G,7,FALSE)</f>
        <v>3.1399999999999997E-2</v>
      </c>
    </row>
    <row r="375" spans="1:13" x14ac:dyDescent="0.3">
      <c r="A375" s="212" t="s">
        <v>102</v>
      </c>
      <c r="B375" s="213">
        <v>10600501</v>
      </c>
      <c r="C375" s="212" t="s">
        <v>12614</v>
      </c>
      <c r="D375" s="214">
        <v>43525</v>
      </c>
      <c r="E375" s="160" t="s">
        <v>373</v>
      </c>
      <c r="F375" s="160">
        <v>101111513</v>
      </c>
      <c r="G375" s="160">
        <v>11.95</v>
      </c>
      <c r="H375" s="214">
        <v>43488</v>
      </c>
      <c r="I375" s="160" t="s">
        <v>472</v>
      </c>
      <c r="J375" s="160" t="s">
        <v>9054</v>
      </c>
      <c r="K375" s="160">
        <f t="shared" si="5"/>
        <v>1</v>
      </c>
      <c r="L375" s="160" t="s">
        <v>101</v>
      </c>
      <c r="M375" s="211">
        <f>VLOOKUP(J375,'Depr Rates'!A:G,7,FALSE)</f>
        <v>3.1399999999999997E-2</v>
      </c>
    </row>
    <row r="376" spans="1:13" x14ac:dyDescent="0.3">
      <c r="A376" s="212" t="s">
        <v>102</v>
      </c>
      <c r="B376" s="213">
        <v>10600501</v>
      </c>
      <c r="C376" s="212" t="s">
        <v>12614</v>
      </c>
      <c r="D376" s="214">
        <v>43466</v>
      </c>
      <c r="E376" s="160" t="s">
        <v>373</v>
      </c>
      <c r="F376" s="160">
        <v>101111819</v>
      </c>
      <c r="G376" s="215">
        <v>3343.54</v>
      </c>
      <c r="H376" s="214">
        <v>43468</v>
      </c>
      <c r="I376" s="160" t="s">
        <v>404</v>
      </c>
      <c r="J376" s="160" t="s">
        <v>9132</v>
      </c>
      <c r="K376" s="160">
        <f t="shared" si="5"/>
        <v>1</v>
      </c>
      <c r="L376" s="160" t="s">
        <v>101</v>
      </c>
      <c r="M376" s="211">
        <f>VLOOKUP(J376,'Depr Rates'!A:G,7,FALSE)</f>
        <v>3.7400000000000003E-2</v>
      </c>
    </row>
    <row r="377" spans="1:13" x14ac:dyDescent="0.3">
      <c r="A377" s="212" t="s">
        <v>102</v>
      </c>
      <c r="B377" s="213">
        <v>10600501</v>
      </c>
      <c r="C377" s="212" t="s">
        <v>12614</v>
      </c>
      <c r="D377" s="214">
        <v>43466</v>
      </c>
      <c r="E377" s="160" t="s">
        <v>373</v>
      </c>
      <c r="F377" s="160">
        <v>101111819</v>
      </c>
      <c r="G377" s="215">
        <v>84674.43</v>
      </c>
      <c r="H377" s="214">
        <v>43468</v>
      </c>
      <c r="I377" s="160" t="s">
        <v>404</v>
      </c>
      <c r="J377" s="160" t="s">
        <v>9054</v>
      </c>
      <c r="K377" s="160">
        <f t="shared" si="5"/>
        <v>1</v>
      </c>
      <c r="L377" s="160" t="s">
        <v>101</v>
      </c>
      <c r="M377" s="211">
        <f>VLOOKUP(J377,'Depr Rates'!A:G,7,FALSE)</f>
        <v>3.1399999999999997E-2</v>
      </c>
    </row>
    <row r="378" spans="1:13" x14ac:dyDescent="0.3">
      <c r="A378" s="212" t="s">
        <v>102</v>
      </c>
      <c r="B378" s="213">
        <v>10600501</v>
      </c>
      <c r="C378" s="212" t="s">
        <v>12614</v>
      </c>
      <c r="D378" s="214">
        <v>43466</v>
      </c>
      <c r="E378" s="160" t="s">
        <v>373</v>
      </c>
      <c r="F378" s="160">
        <v>101111819</v>
      </c>
      <c r="G378" s="215">
        <v>-25174.05</v>
      </c>
      <c r="H378" s="214">
        <v>43468</v>
      </c>
      <c r="I378" s="160" t="s">
        <v>404</v>
      </c>
      <c r="J378" s="160" t="s">
        <v>9054</v>
      </c>
      <c r="K378" s="160">
        <f t="shared" si="5"/>
        <v>1</v>
      </c>
      <c r="L378" s="160" t="s">
        <v>101</v>
      </c>
      <c r="M378" s="211">
        <f>VLOOKUP(J378,'Depr Rates'!A:G,7,FALSE)</f>
        <v>3.1399999999999997E-2</v>
      </c>
    </row>
    <row r="379" spans="1:13" x14ac:dyDescent="0.3">
      <c r="A379" s="212" t="s">
        <v>102</v>
      </c>
      <c r="B379" s="213">
        <v>10600501</v>
      </c>
      <c r="C379" s="212" t="s">
        <v>12614</v>
      </c>
      <c r="D379" s="214">
        <v>43466</v>
      </c>
      <c r="E379" s="160" t="s">
        <v>373</v>
      </c>
      <c r="F379" s="160">
        <v>101111819</v>
      </c>
      <c r="G379" s="160">
        <v>-994.05</v>
      </c>
      <c r="H379" s="214">
        <v>43468</v>
      </c>
      <c r="I379" s="160" t="s">
        <v>404</v>
      </c>
      <c r="J379" s="160" t="s">
        <v>9132</v>
      </c>
      <c r="K379" s="160">
        <f t="shared" si="5"/>
        <v>1</v>
      </c>
      <c r="L379" s="160" t="s">
        <v>101</v>
      </c>
      <c r="M379" s="211">
        <f>VLOOKUP(J379,'Depr Rates'!A:G,7,FALSE)</f>
        <v>3.7400000000000003E-2</v>
      </c>
    </row>
    <row r="380" spans="1:13" x14ac:dyDescent="0.3">
      <c r="A380" s="212" t="s">
        <v>102</v>
      </c>
      <c r="B380" s="213">
        <v>10600501</v>
      </c>
      <c r="C380" s="212" t="s">
        <v>12614</v>
      </c>
      <c r="D380" s="214">
        <v>43466</v>
      </c>
      <c r="E380" s="160" t="s">
        <v>373</v>
      </c>
      <c r="F380" s="160">
        <v>101111819</v>
      </c>
      <c r="G380" s="215">
        <v>17559.66</v>
      </c>
      <c r="H380" s="214">
        <v>43468</v>
      </c>
      <c r="I380" s="160" t="s">
        <v>404</v>
      </c>
      <c r="J380" s="160" t="s">
        <v>9054</v>
      </c>
      <c r="K380" s="160">
        <f t="shared" si="5"/>
        <v>1</v>
      </c>
      <c r="L380" s="160" t="s">
        <v>101</v>
      </c>
      <c r="M380" s="211">
        <f>VLOOKUP(J380,'Depr Rates'!A:G,7,FALSE)</f>
        <v>3.1399999999999997E-2</v>
      </c>
    </row>
    <row r="381" spans="1:13" x14ac:dyDescent="0.3">
      <c r="A381" s="212" t="s">
        <v>102</v>
      </c>
      <c r="B381" s="213">
        <v>10600501</v>
      </c>
      <c r="C381" s="212" t="s">
        <v>12614</v>
      </c>
      <c r="D381" s="214">
        <v>43466</v>
      </c>
      <c r="E381" s="160" t="s">
        <v>373</v>
      </c>
      <c r="F381" s="160">
        <v>101111819</v>
      </c>
      <c r="G381" s="160">
        <v>693.38</v>
      </c>
      <c r="H381" s="214">
        <v>43468</v>
      </c>
      <c r="I381" s="160" t="s">
        <v>404</v>
      </c>
      <c r="J381" s="160" t="s">
        <v>9132</v>
      </c>
      <c r="K381" s="160">
        <f t="shared" si="5"/>
        <v>1</v>
      </c>
      <c r="L381" s="160" t="s">
        <v>101</v>
      </c>
      <c r="M381" s="211">
        <f>VLOOKUP(J381,'Depr Rates'!A:G,7,FALSE)</f>
        <v>3.7400000000000003E-2</v>
      </c>
    </row>
    <row r="382" spans="1:13" x14ac:dyDescent="0.3">
      <c r="A382" s="212" t="s">
        <v>102</v>
      </c>
      <c r="B382" s="213">
        <v>10600501</v>
      </c>
      <c r="C382" s="212" t="s">
        <v>12614</v>
      </c>
      <c r="D382" s="214">
        <v>43497</v>
      </c>
      <c r="E382" s="160" t="s">
        <v>373</v>
      </c>
      <c r="F382" s="160">
        <v>101111819</v>
      </c>
      <c r="G382" s="160">
        <v>-206.89</v>
      </c>
      <c r="H382" s="214">
        <v>43468</v>
      </c>
      <c r="I382" s="160" t="s">
        <v>404</v>
      </c>
      <c r="J382" s="160" t="s">
        <v>9054</v>
      </c>
      <c r="K382" s="160">
        <f t="shared" si="5"/>
        <v>1</v>
      </c>
      <c r="L382" s="160" t="s">
        <v>101</v>
      </c>
      <c r="M382" s="211">
        <f>VLOOKUP(J382,'Depr Rates'!A:G,7,FALSE)</f>
        <v>3.1399999999999997E-2</v>
      </c>
    </row>
    <row r="383" spans="1:13" x14ac:dyDescent="0.3">
      <c r="A383" s="212" t="s">
        <v>102</v>
      </c>
      <c r="B383" s="213">
        <v>10600501</v>
      </c>
      <c r="C383" s="212" t="s">
        <v>12614</v>
      </c>
      <c r="D383" s="214">
        <v>43497</v>
      </c>
      <c r="E383" s="160" t="s">
        <v>373</v>
      </c>
      <c r="F383" s="160">
        <v>101111819</v>
      </c>
      <c r="G383" s="160">
        <v>-8.17</v>
      </c>
      <c r="H383" s="214">
        <v>43468</v>
      </c>
      <c r="I383" s="160" t="s">
        <v>404</v>
      </c>
      <c r="J383" s="160" t="s">
        <v>9132</v>
      </c>
      <c r="K383" s="160">
        <f t="shared" si="5"/>
        <v>1</v>
      </c>
      <c r="L383" s="160" t="s">
        <v>101</v>
      </c>
      <c r="M383" s="211">
        <f>VLOOKUP(J383,'Depr Rates'!A:G,7,FALSE)</f>
        <v>3.7400000000000003E-2</v>
      </c>
    </row>
    <row r="384" spans="1:13" x14ac:dyDescent="0.3">
      <c r="A384" s="212" t="s">
        <v>102</v>
      </c>
      <c r="B384" s="213">
        <v>10600501</v>
      </c>
      <c r="C384" s="212" t="s">
        <v>12614</v>
      </c>
      <c r="D384" s="214">
        <v>43497</v>
      </c>
      <c r="E384" s="160" t="s">
        <v>373</v>
      </c>
      <c r="F384" s="160">
        <v>101111819</v>
      </c>
      <c r="G384" s="160">
        <v>91.98</v>
      </c>
      <c r="H384" s="214">
        <v>43468</v>
      </c>
      <c r="I384" s="160" t="s">
        <v>404</v>
      </c>
      <c r="J384" s="160" t="s">
        <v>9054</v>
      </c>
      <c r="K384" s="160">
        <f t="shared" si="5"/>
        <v>1</v>
      </c>
      <c r="L384" s="160" t="s">
        <v>101</v>
      </c>
      <c r="M384" s="211">
        <f>VLOOKUP(J384,'Depr Rates'!A:G,7,FALSE)</f>
        <v>3.1399999999999997E-2</v>
      </c>
    </row>
    <row r="385" spans="1:13" x14ac:dyDescent="0.3">
      <c r="A385" s="212" t="s">
        <v>102</v>
      </c>
      <c r="B385" s="213">
        <v>10600501</v>
      </c>
      <c r="C385" s="212" t="s">
        <v>12614</v>
      </c>
      <c r="D385" s="214">
        <v>43497</v>
      </c>
      <c r="E385" s="160" t="s">
        <v>373</v>
      </c>
      <c r="F385" s="160">
        <v>101111819</v>
      </c>
      <c r="G385" s="160">
        <v>3.63</v>
      </c>
      <c r="H385" s="214">
        <v>43468</v>
      </c>
      <c r="I385" s="160" t="s">
        <v>404</v>
      </c>
      <c r="J385" s="160" t="s">
        <v>9132</v>
      </c>
      <c r="K385" s="160">
        <f t="shared" si="5"/>
        <v>1</v>
      </c>
      <c r="L385" s="160" t="s">
        <v>101</v>
      </c>
      <c r="M385" s="211">
        <f>VLOOKUP(J385,'Depr Rates'!A:G,7,FALSE)</f>
        <v>3.7400000000000003E-2</v>
      </c>
    </row>
    <row r="386" spans="1:13" x14ac:dyDescent="0.3">
      <c r="A386" s="212" t="s">
        <v>102</v>
      </c>
      <c r="B386" s="213">
        <v>10600501</v>
      </c>
      <c r="C386" s="212" t="s">
        <v>12614</v>
      </c>
      <c r="D386" s="214">
        <v>43525</v>
      </c>
      <c r="E386" s="160" t="s">
        <v>373</v>
      </c>
      <c r="F386" s="160">
        <v>101111819</v>
      </c>
      <c r="G386" s="160">
        <v>101.34</v>
      </c>
      <c r="H386" s="214">
        <v>43468</v>
      </c>
      <c r="I386" s="160" t="s">
        <v>404</v>
      </c>
      <c r="J386" s="160" t="s">
        <v>9054</v>
      </c>
      <c r="K386" s="160">
        <f t="shared" ref="K386:K449" si="6">MONTH(H386)</f>
        <v>1</v>
      </c>
      <c r="L386" s="160" t="s">
        <v>101</v>
      </c>
      <c r="M386" s="211">
        <f>VLOOKUP(J386,'Depr Rates'!A:G,7,FALSE)</f>
        <v>3.1399999999999997E-2</v>
      </c>
    </row>
    <row r="387" spans="1:13" x14ac:dyDescent="0.3">
      <c r="A387" s="212" t="s">
        <v>102</v>
      </c>
      <c r="B387" s="213">
        <v>10600501</v>
      </c>
      <c r="C387" s="212" t="s">
        <v>12614</v>
      </c>
      <c r="D387" s="214">
        <v>43525</v>
      </c>
      <c r="E387" s="160" t="s">
        <v>373</v>
      </c>
      <c r="F387" s="160">
        <v>101111819</v>
      </c>
      <c r="G387" s="160">
        <v>4</v>
      </c>
      <c r="H387" s="214">
        <v>43468</v>
      </c>
      <c r="I387" s="160" t="s">
        <v>404</v>
      </c>
      <c r="J387" s="160" t="s">
        <v>9132</v>
      </c>
      <c r="K387" s="160">
        <f t="shared" si="6"/>
        <v>1</v>
      </c>
      <c r="L387" s="160" t="s">
        <v>101</v>
      </c>
      <c r="M387" s="211">
        <f>VLOOKUP(J387,'Depr Rates'!A:G,7,FALSE)</f>
        <v>3.7400000000000003E-2</v>
      </c>
    </row>
    <row r="388" spans="1:13" x14ac:dyDescent="0.3">
      <c r="A388" s="212" t="s">
        <v>102</v>
      </c>
      <c r="B388" s="213">
        <v>10600501</v>
      </c>
      <c r="C388" s="212" t="s">
        <v>12614</v>
      </c>
      <c r="D388" s="214">
        <v>43525</v>
      </c>
      <c r="E388" s="160" t="s">
        <v>373</v>
      </c>
      <c r="F388" s="160">
        <v>101111819</v>
      </c>
      <c r="G388" s="160">
        <v>152.01</v>
      </c>
      <c r="H388" s="214">
        <v>43468</v>
      </c>
      <c r="I388" s="160" t="s">
        <v>404</v>
      </c>
      <c r="J388" s="160" t="s">
        <v>9054</v>
      </c>
      <c r="K388" s="160">
        <f t="shared" si="6"/>
        <v>1</v>
      </c>
      <c r="L388" s="160" t="s">
        <v>101</v>
      </c>
      <c r="M388" s="211">
        <f>VLOOKUP(J388,'Depr Rates'!A:G,7,FALSE)</f>
        <v>3.1399999999999997E-2</v>
      </c>
    </row>
    <row r="389" spans="1:13" x14ac:dyDescent="0.3">
      <c r="A389" s="212" t="s">
        <v>102</v>
      </c>
      <c r="B389" s="213">
        <v>10600501</v>
      </c>
      <c r="C389" s="212" t="s">
        <v>12614</v>
      </c>
      <c r="D389" s="214">
        <v>43525</v>
      </c>
      <c r="E389" s="160" t="s">
        <v>373</v>
      </c>
      <c r="F389" s="160">
        <v>101111819</v>
      </c>
      <c r="G389" s="160">
        <v>6</v>
      </c>
      <c r="H389" s="214">
        <v>43468</v>
      </c>
      <c r="I389" s="160" t="s">
        <v>404</v>
      </c>
      <c r="J389" s="160" t="s">
        <v>9132</v>
      </c>
      <c r="K389" s="160">
        <f t="shared" si="6"/>
        <v>1</v>
      </c>
      <c r="L389" s="160" t="s">
        <v>101</v>
      </c>
      <c r="M389" s="211">
        <f>VLOOKUP(J389,'Depr Rates'!A:G,7,FALSE)</f>
        <v>3.7400000000000003E-2</v>
      </c>
    </row>
    <row r="390" spans="1:13" x14ac:dyDescent="0.3">
      <c r="A390" s="212" t="s">
        <v>102</v>
      </c>
      <c r="B390" s="213">
        <v>10600501</v>
      </c>
      <c r="C390" s="212" t="s">
        <v>12614</v>
      </c>
      <c r="D390" s="214">
        <v>43525</v>
      </c>
      <c r="E390" s="160" t="s">
        <v>373</v>
      </c>
      <c r="F390" s="160">
        <v>101111819</v>
      </c>
      <c r="G390" s="160">
        <v>257.61</v>
      </c>
      <c r="H390" s="214">
        <v>43468</v>
      </c>
      <c r="I390" s="160" t="s">
        <v>404</v>
      </c>
      <c r="J390" s="160" t="s">
        <v>9054</v>
      </c>
      <c r="K390" s="160">
        <f t="shared" si="6"/>
        <v>1</v>
      </c>
      <c r="L390" s="160" t="s">
        <v>101</v>
      </c>
      <c r="M390" s="211">
        <f>VLOOKUP(J390,'Depr Rates'!A:G,7,FALSE)</f>
        <v>3.1399999999999997E-2</v>
      </c>
    </row>
    <row r="391" spans="1:13" x14ac:dyDescent="0.3">
      <c r="A391" s="212" t="s">
        <v>102</v>
      </c>
      <c r="B391" s="213">
        <v>10600501</v>
      </c>
      <c r="C391" s="212" t="s">
        <v>12614</v>
      </c>
      <c r="D391" s="214">
        <v>43525</v>
      </c>
      <c r="E391" s="160" t="s">
        <v>373</v>
      </c>
      <c r="F391" s="160">
        <v>101111819</v>
      </c>
      <c r="G391" s="160">
        <v>10.17</v>
      </c>
      <c r="H391" s="214">
        <v>43468</v>
      </c>
      <c r="I391" s="160" t="s">
        <v>404</v>
      </c>
      <c r="J391" s="160" t="s">
        <v>9132</v>
      </c>
      <c r="K391" s="160">
        <f t="shared" si="6"/>
        <v>1</v>
      </c>
      <c r="L391" s="160" t="s">
        <v>101</v>
      </c>
      <c r="M391" s="211">
        <f>VLOOKUP(J391,'Depr Rates'!A:G,7,FALSE)</f>
        <v>3.7400000000000003E-2</v>
      </c>
    </row>
    <row r="392" spans="1:13" x14ac:dyDescent="0.3">
      <c r="A392" s="212" t="s">
        <v>102</v>
      </c>
      <c r="B392" s="213">
        <v>10600501</v>
      </c>
      <c r="C392" s="212" t="s">
        <v>12614</v>
      </c>
      <c r="D392" s="214">
        <v>43466</v>
      </c>
      <c r="E392" s="160" t="s">
        <v>373</v>
      </c>
      <c r="F392" s="160">
        <v>101112219</v>
      </c>
      <c r="G392" s="160">
        <v>343.9</v>
      </c>
      <c r="H392" s="214">
        <v>43486</v>
      </c>
      <c r="I392" s="160" t="s">
        <v>448</v>
      </c>
      <c r="J392" s="160" t="s">
        <v>377</v>
      </c>
      <c r="K392" s="160">
        <f t="shared" si="6"/>
        <v>1</v>
      </c>
      <c r="L392" s="160" t="s">
        <v>101</v>
      </c>
      <c r="M392" s="211">
        <f>VLOOKUP(J392,'Depr Rates'!A:G,7,FALSE)</f>
        <v>1.77E-2</v>
      </c>
    </row>
    <row r="393" spans="1:13" x14ac:dyDescent="0.3">
      <c r="A393" s="212" t="s">
        <v>102</v>
      </c>
      <c r="B393" s="213">
        <v>10600501</v>
      </c>
      <c r="C393" s="212" t="s">
        <v>12614</v>
      </c>
      <c r="D393" s="214">
        <v>43466</v>
      </c>
      <c r="E393" s="160" t="s">
        <v>373</v>
      </c>
      <c r="F393" s="160">
        <v>101112219</v>
      </c>
      <c r="G393" s="160">
        <v>116.49</v>
      </c>
      <c r="H393" s="214">
        <v>43486</v>
      </c>
      <c r="I393" s="160" t="s">
        <v>448</v>
      </c>
      <c r="J393" s="160" t="s">
        <v>376</v>
      </c>
      <c r="K393" s="160">
        <f t="shared" si="6"/>
        <v>1</v>
      </c>
      <c r="L393" s="160" t="s">
        <v>101</v>
      </c>
      <c r="M393" s="211">
        <f>VLOOKUP(J393,'Depr Rates'!A:G,7,FALSE)</f>
        <v>3.9300000000000002E-2</v>
      </c>
    </row>
    <row r="394" spans="1:13" x14ac:dyDescent="0.3">
      <c r="A394" s="212" t="s">
        <v>102</v>
      </c>
      <c r="B394" s="213">
        <v>10600501</v>
      </c>
      <c r="C394" s="212" t="s">
        <v>12614</v>
      </c>
      <c r="D394" s="214">
        <v>43466</v>
      </c>
      <c r="E394" s="160" t="s">
        <v>373</v>
      </c>
      <c r="F394" s="160">
        <v>101112219</v>
      </c>
      <c r="G394" s="160">
        <v>440.39</v>
      </c>
      <c r="H394" s="214">
        <v>43486</v>
      </c>
      <c r="I394" s="160" t="s">
        <v>448</v>
      </c>
      <c r="J394" s="160" t="s">
        <v>9054</v>
      </c>
      <c r="K394" s="160">
        <f t="shared" si="6"/>
        <v>1</v>
      </c>
      <c r="L394" s="160" t="s">
        <v>101</v>
      </c>
      <c r="M394" s="211">
        <f>VLOOKUP(J394,'Depr Rates'!A:G,7,FALSE)</f>
        <v>3.1399999999999997E-2</v>
      </c>
    </row>
    <row r="395" spans="1:13" x14ac:dyDescent="0.3">
      <c r="A395" s="212" t="s">
        <v>102</v>
      </c>
      <c r="B395" s="213">
        <v>10600501</v>
      </c>
      <c r="C395" s="212" t="s">
        <v>12614</v>
      </c>
      <c r="D395" s="214">
        <v>43466</v>
      </c>
      <c r="E395" s="160" t="s">
        <v>373</v>
      </c>
      <c r="F395" s="160">
        <v>101112219</v>
      </c>
      <c r="G395" s="160">
        <v>33.83</v>
      </c>
      <c r="H395" s="214">
        <v>43486</v>
      </c>
      <c r="I395" s="160" t="s">
        <v>448</v>
      </c>
      <c r="J395" s="160" t="s">
        <v>9132</v>
      </c>
      <c r="K395" s="160">
        <f t="shared" si="6"/>
        <v>1</v>
      </c>
      <c r="L395" s="160" t="s">
        <v>101</v>
      </c>
      <c r="M395" s="211">
        <f>VLOOKUP(J395,'Depr Rates'!A:G,7,FALSE)</f>
        <v>3.7400000000000003E-2</v>
      </c>
    </row>
    <row r="396" spans="1:13" x14ac:dyDescent="0.3">
      <c r="A396" s="212" t="s">
        <v>102</v>
      </c>
      <c r="B396" s="213">
        <v>10600501</v>
      </c>
      <c r="C396" s="212" t="s">
        <v>12614</v>
      </c>
      <c r="D396" s="214">
        <v>43466</v>
      </c>
      <c r="E396" s="160" t="s">
        <v>373</v>
      </c>
      <c r="F396" s="160">
        <v>101112219</v>
      </c>
      <c r="G396" s="215">
        <v>1935.12</v>
      </c>
      <c r="H396" s="214">
        <v>43486</v>
      </c>
      <c r="I396" s="160" t="s">
        <v>448</v>
      </c>
      <c r="J396" s="160" t="s">
        <v>9054</v>
      </c>
      <c r="K396" s="160">
        <f t="shared" si="6"/>
        <v>1</v>
      </c>
      <c r="L396" s="160" t="s">
        <v>101</v>
      </c>
      <c r="M396" s="211">
        <f>VLOOKUP(J396,'Depr Rates'!A:G,7,FALSE)</f>
        <v>3.1399999999999997E-2</v>
      </c>
    </row>
    <row r="397" spans="1:13" x14ac:dyDescent="0.3">
      <c r="A397" s="212" t="s">
        <v>102</v>
      </c>
      <c r="B397" s="213">
        <v>10600501</v>
      </c>
      <c r="C397" s="212" t="s">
        <v>12614</v>
      </c>
      <c r="D397" s="214">
        <v>43466</v>
      </c>
      <c r="E397" s="160" t="s">
        <v>373</v>
      </c>
      <c r="F397" s="160">
        <v>101112219</v>
      </c>
      <c r="G397" s="160">
        <v>511.87</v>
      </c>
      <c r="H397" s="214">
        <v>43486</v>
      </c>
      <c r="I397" s="160" t="s">
        <v>448</v>
      </c>
      <c r="J397" s="160" t="s">
        <v>376</v>
      </c>
      <c r="K397" s="160">
        <f t="shared" si="6"/>
        <v>1</v>
      </c>
      <c r="L397" s="160" t="s">
        <v>101</v>
      </c>
      <c r="M397" s="211">
        <f>VLOOKUP(J397,'Depr Rates'!A:G,7,FALSE)</f>
        <v>3.9300000000000002E-2</v>
      </c>
    </row>
    <row r="398" spans="1:13" x14ac:dyDescent="0.3">
      <c r="A398" s="212" t="s">
        <v>102</v>
      </c>
      <c r="B398" s="213">
        <v>10600501</v>
      </c>
      <c r="C398" s="212" t="s">
        <v>12614</v>
      </c>
      <c r="D398" s="214">
        <v>43466</v>
      </c>
      <c r="E398" s="160" t="s">
        <v>373</v>
      </c>
      <c r="F398" s="160">
        <v>101112219</v>
      </c>
      <c r="G398" s="215">
        <v>1511.12</v>
      </c>
      <c r="H398" s="214">
        <v>43486</v>
      </c>
      <c r="I398" s="160" t="s">
        <v>448</v>
      </c>
      <c r="J398" s="160" t="s">
        <v>377</v>
      </c>
      <c r="K398" s="160">
        <f t="shared" si="6"/>
        <v>1</v>
      </c>
      <c r="L398" s="160" t="s">
        <v>101</v>
      </c>
      <c r="M398" s="211">
        <f>VLOOKUP(J398,'Depr Rates'!A:G,7,FALSE)</f>
        <v>1.77E-2</v>
      </c>
    </row>
    <row r="399" spans="1:13" x14ac:dyDescent="0.3">
      <c r="A399" s="212" t="s">
        <v>102</v>
      </c>
      <c r="B399" s="213">
        <v>10600501</v>
      </c>
      <c r="C399" s="212" t="s">
        <v>12614</v>
      </c>
      <c r="D399" s="214">
        <v>43466</v>
      </c>
      <c r="E399" s="160" t="s">
        <v>373</v>
      </c>
      <c r="F399" s="160">
        <v>101112219</v>
      </c>
      <c r="G399" s="160">
        <v>148.65</v>
      </c>
      <c r="H399" s="214">
        <v>43486</v>
      </c>
      <c r="I399" s="160" t="s">
        <v>448</v>
      </c>
      <c r="J399" s="160" t="s">
        <v>9132</v>
      </c>
      <c r="K399" s="160">
        <f t="shared" si="6"/>
        <v>1</v>
      </c>
      <c r="L399" s="160" t="s">
        <v>101</v>
      </c>
      <c r="M399" s="211">
        <f>VLOOKUP(J399,'Depr Rates'!A:G,7,FALSE)</f>
        <v>3.7400000000000003E-2</v>
      </c>
    </row>
    <row r="400" spans="1:13" x14ac:dyDescent="0.3">
      <c r="A400" s="212" t="s">
        <v>102</v>
      </c>
      <c r="B400" s="213">
        <v>10600501</v>
      </c>
      <c r="C400" s="212" t="s">
        <v>12614</v>
      </c>
      <c r="D400" s="214">
        <v>43497</v>
      </c>
      <c r="E400" s="160" t="s">
        <v>373</v>
      </c>
      <c r="F400" s="160">
        <v>101112219</v>
      </c>
      <c r="G400" s="215">
        <v>-1657.41</v>
      </c>
      <c r="H400" s="214">
        <v>43486</v>
      </c>
      <c r="I400" s="160" t="s">
        <v>448</v>
      </c>
      <c r="J400" s="160" t="s">
        <v>377</v>
      </c>
      <c r="K400" s="160">
        <f t="shared" si="6"/>
        <v>1</v>
      </c>
      <c r="L400" s="160" t="s">
        <v>101</v>
      </c>
      <c r="M400" s="211">
        <f>VLOOKUP(J400,'Depr Rates'!A:G,7,FALSE)</f>
        <v>1.77E-2</v>
      </c>
    </row>
    <row r="401" spans="1:13" x14ac:dyDescent="0.3">
      <c r="A401" s="212" t="s">
        <v>102</v>
      </c>
      <c r="B401" s="213">
        <v>10600501</v>
      </c>
      <c r="C401" s="212" t="s">
        <v>12614</v>
      </c>
      <c r="D401" s="214">
        <v>43497</v>
      </c>
      <c r="E401" s="160" t="s">
        <v>373</v>
      </c>
      <c r="F401" s="160">
        <v>101112219</v>
      </c>
      <c r="G401" s="160">
        <v>-163.04</v>
      </c>
      <c r="H401" s="214">
        <v>43486</v>
      </c>
      <c r="I401" s="160" t="s">
        <v>448</v>
      </c>
      <c r="J401" s="160" t="s">
        <v>9132</v>
      </c>
      <c r="K401" s="160">
        <f t="shared" si="6"/>
        <v>1</v>
      </c>
      <c r="L401" s="160" t="s">
        <v>101</v>
      </c>
      <c r="M401" s="211">
        <f>VLOOKUP(J401,'Depr Rates'!A:G,7,FALSE)</f>
        <v>3.7400000000000003E-2</v>
      </c>
    </row>
    <row r="402" spans="1:13" x14ac:dyDescent="0.3">
      <c r="A402" s="212" t="s">
        <v>102</v>
      </c>
      <c r="B402" s="213">
        <v>10600501</v>
      </c>
      <c r="C402" s="212" t="s">
        <v>12614</v>
      </c>
      <c r="D402" s="214">
        <v>43497</v>
      </c>
      <c r="E402" s="160" t="s">
        <v>373</v>
      </c>
      <c r="F402" s="160">
        <v>101112219</v>
      </c>
      <c r="G402" s="160">
        <v>-561.41999999999996</v>
      </c>
      <c r="H402" s="214">
        <v>43486</v>
      </c>
      <c r="I402" s="160" t="s">
        <v>448</v>
      </c>
      <c r="J402" s="160" t="s">
        <v>376</v>
      </c>
      <c r="K402" s="160">
        <f t="shared" si="6"/>
        <v>1</v>
      </c>
      <c r="L402" s="160" t="s">
        <v>101</v>
      </c>
      <c r="M402" s="211">
        <f>VLOOKUP(J402,'Depr Rates'!A:G,7,FALSE)</f>
        <v>3.9300000000000002E-2</v>
      </c>
    </row>
    <row r="403" spans="1:13" x14ac:dyDescent="0.3">
      <c r="A403" s="212" t="s">
        <v>102</v>
      </c>
      <c r="B403" s="213">
        <v>10600501</v>
      </c>
      <c r="C403" s="212" t="s">
        <v>12614</v>
      </c>
      <c r="D403" s="214">
        <v>43497</v>
      </c>
      <c r="E403" s="160" t="s">
        <v>373</v>
      </c>
      <c r="F403" s="160">
        <v>101112219</v>
      </c>
      <c r="G403" s="215">
        <v>-2122.4699999999998</v>
      </c>
      <c r="H403" s="214">
        <v>43486</v>
      </c>
      <c r="I403" s="160" t="s">
        <v>448</v>
      </c>
      <c r="J403" s="160" t="s">
        <v>9054</v>
      </c>
      <c r="K403" s="160">
        <f t="shared" si="6"/>
        <v>1</v>
      </c>
      <c r="L403" s="160" t="s">
        <v>101</v>
      </c>
      <c r="M403" s="211">
        <f>VLOOKUP(J403,'Depr Rates'!A:G,7,FALSE)</f>
        <v>3.1399999999999997E-2</v>
      </c>
    </row>
    <row r="404" spans="1:13" x14ac:dyDescent="0.3">
      <c r="A404" s="212" t="s">
        <v>102</v>
      </c>
      <c r="B404" s="213">
        <v>10600501</v>
      </c>
      <c r="C404" s="212" t="s">
        <v>12614</v>
      </c>
      <c r="D404" s="214">
        <v>43497</v>
      </c>
      <c r="E404" s="160" t="s">
        <v>373</v>
      </c>
      <c r="F404" s="160">
        <v>101112219</v>
      </c>
      <c r="G404" s="215">
        <v>1657.37</v>
      </c>
      <c r="H404" s="214">
        <v>43486</v>
      </c>
      <c r="I404" s="160" t="s">
        <v>448</v>
      </c>
      <c r="J404" s="160" t="s">
        <v>377</v>
      </c>
      <c r="K404" s="160">
        <f t="shared" si="6"/>
        <v>1</v>
      </c>
      <c r="L404" s="160" t="s">
        <v>101</v>
      </c>
      <c r="M404" s="211">
        <f>VLOOKUP(J404,'Depr Rates'!A:G,7,FALSE)</f>
        <v>1.77E-2</v>
      </c>
    </row>
    <row r="405" spans="1:13" x14ac:dyDescent="0.3">
      <c r="A405" s="212" t="s">
        <v>102</v>
      </c>
      <c r="B405" s="213">
        <v>10600501</v>
      </c>
      <c r="C405" s="212" t="s">
        <v>12614</v>
      </c>
      <c r="D405" s="214">
        <v>43497</v>
      </c>
      <c r="E405" s="160" t="s">
        <v>373</v>
      </c>
      <c r="F405" s="160">
        <v>101112219</v>
      </c>
      <c r="G405" s="160">
        <v>163.04</v>
      </c>
      <c r="H405" s="214">
        <v>43486</v>
      </c>
      <c r="I405" s="160" t="s">
        <v>448</v>
      </c>
      <c r="J405" s="160" t="s">
        <v>9132</v>
      </c>
      <c r="K405" s="160">
        <f t="shared" si="6"/>
        <v>1</v>
      </c>
      <c r="L405" s="160" t="s">
        <v>101</v>
      </c>
      <c r="M405" s="211">
        <f>VLOOKUP(J405,'Depr Rates'!A:G,7,FALSE)</f>
        <v>3.7400000000000003E-2</v>
      </c>
    </row>
    <row r="406" spans="1:13" x14ac:dyDescent="0.3">
      <c r="A406" s="212" t="s">
        <v>102</v>
      </c>
      <c r="B406" s="213">
        <v>10600501</v>
      </c>
      <c r="C406" s="212" t="s">
        <v>12614</v>
      </c>
      <c r="D406" s="214">
        <v>43497</v>
      </c>
      <c r="E406" s="160" t="s">
        <v>373</v>
      </c>
      <c r="F406" s="160">
        <v>101112219</v>
      </c>
      <c r="G406" s="160">
        <v>561.41999999999996</v>
      </c>
      <c r="H406" s="214">
        <v>43486</v>
      </c>
      <c r="I406" s="160" t="s">
        <v>448</v>
      </c>
      <c r="J406" s="160" t="s">
        <v>376</v>
      </c>
      <c r="K406" s="160">
        <f t="shared" si="6"/>
        <v>1</v>
      </c>
      <c r="L406" s="160" t="s">
        <v>101</v>
      </c>
      <c r="M406" s="211">
        <f>VLOOKUP(J406,'Depr Rates'!A:G,7,FALSE)</f>
        <v>3.9300000000000002E-2</v>
      </c>
    </row>
    <row r="407" spans="1:13" x14ac:dyDescent="0.3">
      <c r="A407" s="212" t="s">
        <v>102</v>
      </c>
      <c r="B407" s="213">
        <v>10600501</v>
      </c>
      <c r="C407" s="212" t="s">
        <v>12614</v>
      </c>
      <c r="D407" s="214">
        <v>43497</v>
      </c>
      <c r="E407" s="160" t="s">
        <v>373</v>
      </c>
      <c r="F407" s="160">
        <v>101112219</v>
      </c>
      <c r="G407" s="215">
        <v>2122.2600000000002</v>
      </c>
      <c r="H407" s="214">
        <v>43486</v>
      </c>
      <c r="I407" s="160" t="s">
        <v>448</v>
      </c>
      <c r="J407" s="160" t="s">
        <v>9054</v>
      </c>
      <c r="K407" s="160">
        <f t="shared" si="6"/>
        <v>1</v>
      </c>
      <c r="L407" s="160" t="s">
        <v>101</v>
      </c>
      <c r="M407" s="211">
        <f>VLOOKUP(J407,'Depr Rates'!A:G,7,FALSE)</f>
        <v>3.1399999999999997E-2</v>
      </c>
    </row>
    <row r="408" spans="1:13" x14ac:dyDescent="0.3">
      <c r="A408" s="212" t="s">
        <v>102</v>
      </c>
      <c r="B408" s="213">
        <v>10600501</v>
      </c>
      <c r="C408" s="212" t="s">
        <v>12614</v>
      </c>
      <c r="D408" s="214">
        <v>43525</v>
      </c>
      <c r="E408" s="160" t="s">
        <v>373</v>
      </c>
      <c r="F408" s="160">
        <v>101112219</v>
      </c>
      <c r="G408" s="215">
        <v>1647.59</v>
      </c>
      <c r="H408" s="214">
        <v>43486</v>
      </c>
      <c r="I408" s="160" t="s">
        <v>448</v>
      </c>
      <c r="J408" s="160" t="s">
        <v>377</v>
      </c>
      <c r="K408" s="160">
        <f t="shared" si="6"/>
        <v>1</v>
      </c>
      <c r="L408" s="160" t="s">
        <v>101</v>
      </c>
      <c r="M408" s="211">
        <f>VLOOKUP(J408,'Depr Rates'!A:G,7,FALSE)</f>
        <v>1.77E-2</v>
      </c>
    </row>
    <row r="409" spans="1:13" x14ac:dyDescent="0.3">
      <c r="A409" s="212" t="s">
        <v>102</v>
      </c>
      <c r="B409" s="213">
        <v>10600501</v>
      </c>
      <c r="C409" s="212" t="s">
        <v>12614</v>
      </c>
      <c r="D409" s="214">
        <v>43525</v>
      </c>
      <c r="E409" s="160" t="s">
        <v>373</v>
      </c>
      <c r="F409" s="160">
        <v>101112219</v>
      </c>
      <c r="G409" s="215">
        <v>2109.73</v>
      </c>
      <c r="H409" s="214">
        <v>43486</v>
      </c>
      <c r="I409" s="160" t="s">
        <v>448</v>
      </c>
      <c r="J409" s="160" t="s">
        <v>9054</v>
      </c>
      <c r="K409" s="160">
        <f t="shared" si="6"/>
        <v>1</v>
      </c>
      <c r="L409" s="160" t="s">
        <v>101</v>
      </c>
      <c r="M409" s="211">
        <f>VLOOKUP(J409,'Depr Rates'!A:G,7,FALSE)</f>
        <v>3.1399999999999997E-2</v>
      </c>
    </row>
    <row r="410" spans="1:13" x14ac:dyDescent="0.3">
      <c r="A410" s="212" t="s">
        <v>102</v>
      </c>
      <c r="B410" s="213">
        <v>10600501</v>
      </c>
      <c r="C410" s="212" t="s">
        <v>12614</v>
      </c>
      <c r="D410" s="214">
        <v>43525</v>
      </c>
      <c r="E410" s="160" t="s">
        <v>373</v>
      </c>
      <c r="F410" s="160">
        <v>101112219</v>
      </c>
      <c r="G410" s="160">
        <v>162.08000000000001</v>
      </c>
      <c r="H410" s="214">
        <v>43486</v>
      </c>
      <c r="I410" s="160" t="s">
        <v>448</v>
      </c>
      <c r="J410" s="160" t="s">
        <v>9132</v>
      </c>
      <c r="K410" s="160">
        <f t="shared" si="6"/>
        <v>1</v>
      </c>
      <c r="L410" s="160" t="s">
        <v>101</v>
      </c>
      <c r="M410" s="211">
        <f>VLOOKUP(J410,'Depr Rates'!A:G,7,FALSE)</f>
        <v>3.7400000000000003E-2</v>
      </c>
    </row>
    <row r="411" spans="1:13" x14ac:dyDescent="0.3">
      <c r="A411" s="212" t="s">
        <v>102</v>
      </c>
      <c r="B411" s="213">
        <v>10600501</v>
      </c>
      <c r="C411" s="212" t="s">
        <v>12614</v>
      </c>
      <c r="D411" s="214">
        <v>43525</v>
      </c>
      <c r="E411" s="160" t="s">
        <v>373</v>
      </c>
      <c r="F411" s="160">
        <v>101112219</v>
      </c>
      <c r="G411" s="160">
        <v>558.11</v>
      </c>
      <c r="H411" s="214">
        <v>43486</v>
      </c>
      <c r="I411" s="160" t="s">
        <v>448</v>
      </c>
      <c r="J411" s="160" t="s">
        <v>376</v>
      </c>
      <c r="K411" s="160">
        <f t="shared" si="6"/>
        <v>1</v>
      </c>
      <c r="L411" s="160" t="s">
        <v>101</v>
      </c>
      <c r="M411" s="211">
        <f>VLOOKUP(J411,'Depr Rates'!A:G,7,FALSE)</f>
        <v>3.9300000000000002E-2</v>
      </c>
    </row>
    <row r="412" spans="1:13" x14ac:dyDescent="0.3">
      <c r="A412" s="212" t="s">
        <v>102</v>
      </c>
      <c r="B412" s="213">
        <v>10600501</v>
      </c>
      <c r="C412" s="212" t="s">
        <v>12614</v>
      </c>
      <c r="D412" s="214">
        <v>43525</v>
      </c>
      <c r="E412" s="160" t="s">
        <v>373</v>
      </c>
      <c r="F412" s="160">
        <v>101112219</v>
      </c>
      <c r="G412" s="215">
        <v>-1657.05</v>
      </c>
      <c r="H412" s="214">
        <v>43486</v>
      </c>
      <c r="I412" s="160" t="s">
        <v>448</v>
      </c>
      <c r="J412" s="160" t="s">
        <v>377</v>
      </c>
      <c r="K412" s="160">
        <f t="shared" si="6"/>
        <v>1</v>
      </c>
      <c r="L412" s="160" t="s">
        <v>101</v>
      </c>
      <c r="M412" s="211">
        <f>VLOOKUP(J412,'Depr Rates'!A:G,7,FALSE)</f>
        <v>1.77E-2</v>
      </c>
    </row>
    <row r="413" spans="1:13" x14ac:dyDescent="0.3">
      <c r="A413" s="212" t="s">
        <v>102</v>
      </c>
      <c r="B413" s="213">
        <v>10600501</v>
      </c>
      <c r="C413" s="212" t="s">
        <v>12614</v>
      </c>
      <c r="D413" s="214">
        <v>43525</v>
      </c>
      <c r="E413" s="160" t="s">
        <v>373</v>
      </c>
      <c r="F413" s="160">
        <v>101112219</v>
      </c>
      <c r="G413" s="215">
        <v>-2121.84</v>
      </c>
      <c r="H413" s="214">
        <v>43486</v>
      </c>
      <c r="I413" s="160" t="s">
        <v>448</v>
      </c>
      <c r="J413" s="160" t="s">
        <v>9054</v>
      </c>
      <c r="K413" s="160">
        <f t="shared" si="6"/>
        <v>1</v>
      </c>
      <c r="L413" s="160" t="s">
        <v>101</v>
      </c>
      <c r="M413" s="211">
        <f>VLOOKUP(J413,'Depr Rates'!A:G,7,FALSE)</f>
        <v>3.1399999999999997E-2</v>
      </c>
    </row>
    <row r="414" spans="1:13" x14ac:dyDescent="0.3">
      <c r="A414" s="212" t="s">
        <v>102</v>
      </c>
      <c r="B414" s="213">
        <v>10600501</v>
      </c>
      <c r="C414" s="212" t="s">
        <v>12614</v>
      </c>
      <c r="D414" s="214">
        <v>43525</v>
      </c>
      <c r="E414" s="160" t="s">
        <v>373</v>
      </c>
      <c r="F414" s="160">
        <v>101112219</v>
      </c>
      <c r="G414" s="160">
        <v>-163.01</v>
      </c>
      <c r="H414" s="214">
        <v>43486</v>
      </c>
      <c r="I414" s="160" t="s">
        <v>448</v>
      </c>
      <c r="J414" s="160" t="s">
        <v>9132</v>
      </c>
      <c r="K414" s="160">
        <f t="shared" si="6"/>
        <v>1</v>
      </c>
      <c r="L414" s="160" t="s">
        <v>101</v>
      </c>
      <c r="M414" s="211">
        <f>VLOOKUP(J414,'Depr Rates'!A:G,7,FALSE)</f>
        <v>3.7400000000000003E-2</v>
      </c>
    </row>
    <row r="415" spans="1:13" x14ac:dyDescent="0.3">
      <c r="A415" s="212" t="s">
        <v>102</v>
      </c>
      <c r="B415" s="213">
        <v>10600501</v>
      </c>
      <c r="C415" s="212" t="s">
        <v>12614</v>
      </c>
      <c r="D415" s="214">
        <v>43525</v>
      </c>
      <c r="E415" s="160" t="s">
        <v>373</v>
      </c>
      <c r="F415" s="160">
        <v>101112219</v>
      </c>
      <c r="G415" s="160">
        <v>-561.30999999999995</v>
      </c>
      <c r="H415" s="214">
        <v>43486</v>
      </c>
      <c r="I415" s="160" t="s">
        <v>448</v>
      </c>
      <c r="J415" s="160" t="s">
        <v>376</v>
      </c>
      <c r="K415" s="160">
        <f t="shared" si="6"/>
        <v>1</v>
      </c>
      <c r="L415" s="160" t="s">
        <v>101</v>
      </c>
      <c r="M415" s="211">
        <f>VLOOKUP(J415,'Depr Rates'!A:G,7,FALSE)</f>
        <v>3.9300000000000002E-2</v>
      </c>
    </row>
    <row r="416" spans="1:13" x14ac:dyDescent="0.3">
      <c r="A416" s="212" t="s">
        <v>102</v>
      </c>
      <c r="B416" s="213">
        <v>10600501</v>
      </c>
      <c r="C416" s="212" t="s">
        <v>12614</v>
      </c>
      <c r="D416" s="214">
        <v>43525</v>
      </c>
      <c r="E416" s="160" t="s">
        <v>373</v>
      </c>
      <c r="F416" s="160">
        <v>101112219</v>
      </c>
      <c r="G416" s="160">
        <v>1.33</v>
      </c>
      <c r="H416" s="214">
        <v>43486</v>
      </c>
      <c r="I416" s="160" t="s">
        <v>448</v>
      </c>
      <c r="J416" s="160" t="s">
        <v>377</v>
      </c>
      <c r="K416" s="160">
        <f t="shared" si="6"/>
        <v>1</v>
      </c>
      <c r="L416" s="160" t="s">
        <v>101</v>
      </c>
      <c r="M416" s="211">
        <f>VLOOKUP(J416,'Depr Rates'!A:G,7,FALSE)</f>
        <v>1.77E-2</v>
      </c>
    </row>
    <row r="417" spans="1:13" x14ac:dyDescent="0.3">
      <c r="A417" s="212" t="s">
        <v>102</v>
      </c>
      <c r="B417" s="213">
        <v>10600501</v>
      </c>
      <c r="C417" s="212" t="s">
        <v>12614</v>
      </c>
      <c r="D417" s="214">
        <v>43525</v>
      </c>
      <c r="E417" s="160" t="s">
        <v>373</v>
      </c>
      <c r="F417" s="160">
        <v>101112219</v>
      </c>
      <c r="G417" s="160">
        <v>1.72</v>
      </c>
      <c r="H417" s="214">
        <v>43486</v>
      </c>
      <c r="I417" s="160" t="s">
        <v>448</v>
      </c>
      <c r="J417" s="160" t="s">
        <v>9054</v>
      </c>
      <c r="K417" s="160">
        <f t="shared" si="6"/>
        <v>1</v>
      </c>
      <c r="L417" s="160" t="s">
        <v>101</v>
      </c>
      <c r="M417" s="211">
        <f>VLOOKUP(J417,'Depr Rates'!A:G,7,FALSE)</f>
        <v>3.1399999999999997E-2</v>
      </c>
    </row>
    <row r="418" spans="1:13" x14ac:dyDescent="0.3">
      <c r="A418" s="212" t="s">
        <v>102</v>
      </c>
      <c r="B418" s="213">
        <v>10600501</v>
      </c>
      <c r="C418" s="212" t="s">
        <v>12614</v>
      </c>
      <c r="D418" s="214">
        <v>43525</v>
      </c>
      <c r="E418" s="160" t="s">
        <v>373</v>
      </c>
      <c r="F418" s="160">
        <v>101112219</v>
      </c>
      <c r="G418" s="160">
        <v>0.13</v>
      </c>
      <c r="H418" s="214">
        <v>43486</v>
      </c>
      <c r="I418" s="160" t="s">
        <v>448</v>
      </c>
      <c r="J418" s="160" t="s">
        <v>9132</v>
      </c>
      <c r="K418" s="160">
        <f t="shared" si="6"/>
        <v>1</v>
      </c>
      <c r="L418" s="160" t="s">
        <v>101</v>
      </c>
      <c r="M418" s="211">
        <f>VLOOKUP(J418,'Depr Rates'!A:G,7,FALSE)</f>
        <v>3.7400000000000003E-2</v>
      </c>
    </row>
    <row r="419" spans="1:13" x14ac:dyDescent="0.3">
      <c r="A419" s="212" t="s">
        <v>102</v>
      </c>
      <c r="B419" s="213">
        <v>10600501</v>
      </c>
      <c r="C419" s="212" t="s">
        <v>12614</v>
      </c>
      <c r="D419" s="214">
        <v>43525</v>
      </c>
      <c r="E419" s="160" t="s">
        <v>373</v>
      </c>
      <c r="F419" s="160">
        <v>101112219</v>
      </c>
      <c r="G419" s="160">
        <v>0.46</v>
      </c>
      <c r="H419" s="214">
        <v>43486</v>
      </c>
      <c r="I419" s="160" t="s">
        <v>448</v>
      </c>
      <c r="J419" s="160" t="s">
        <v>376</v>
      </c>
      <c r="K419" s="160">
        <f t="shared" si="6"/>
        <v>1</v>
      </c>
      <c r="L419" s="160" t="s">
        <v>101</v>
      </c>
      <c r="M419" s="211">
        <f>VLOOKUP(J419,'Depr Rates'!A:G,7,FALSE)</f>
        <v>3.9300000000000002E-2</v>
      </c>
    </row>
    <row r="420" spans="1:13" x14ac:dyDescent="0.3">
      <c r="A420" s="212" t="s">
        <v>102</v>
      </c>
      <c r="B420" s="213">
        <v>10600501</v>
      </c>
      <c r="C420" s="212" t="s">
        <v>12614</v>
      </c>
      <c r="D420" s="214">
        <v>43466</v>
      </c>
      <c r="E420" s="160" t="s">
        <v>373</v>
      </c>
      <c r="F420" s="160">
        <v>101112494</v>
      </c>
      <c r="G420" s="160">
        <v>131.19999999999999</v>
      </c>
      <c r="H420" s="214">
        <v>43484</v>
      </c>
      <c r="I420" s="160" t="s">
        <v>449</v>
      </c>
      <c r="J420" s="160" t="s">
        <v>9132</v>
      </c>
      <c r="K420" s="160">
        <f t="shared" si="6"/>
        <v>1</v>
      </c>
      <c r="L420" s="160" t="s">
        <v>101</v>
      </c>
      <c r="M420" s="211">
        <f>VLOOKUP(J420,'Depr Rates'!A:G,7,FALSE)</f>
        <v>3.7400000000000003E-2</v>
      </c>
    </row>
    <row r="421" spans="1:13" x14ac:dyDescent="0.3">
      <c r="A421" s="212" t="s">
        <v>102</v>
      </c>
      <c r="B421" s="213">
        <v>10600501</v>
      </c>
      <c r="C421" s="212" t="s">
        <v>12614</v>
      </c>
      <c r="D421" s="214">
        <v>43466</v>
      </c>
      <c r="E421" s="160" t="s">
        <v>373</v>
      </c>
      <c r="F421" s="160">
        <v>101112494</v>
      </c>
      <c r="G421" s="215">
        <v>8622.75</v>
      </c>
      <c r="H421" s="214">
        <v>43484</v>
      </c>
      <c r="I421" s="160" t="s">
        <v>449</v>
      </c>
      <c r="J421" s="160" t="s">
        <v>9054</v>
      </c>
      <c r="K421" s="160">
        <f t="shared" si="6"/>
        <v>1</v>
      </c>
      <c r="L421" s="160" t="s">
        <v>101</v>
      </c>
      <c r="M421" s="211">
        <f>VLOOKUP(J421,'Depr Rates'!A:G,7,FALSE)</f>
        <v>3.1399999999999997E-2</v>
      </c>
    </row>
    <row r="422" spans="1:13" x14ac:dyDescent="0.3">
      <c r="A422" s="212" t="s">
        <v>102</v>
      </c>
      <c r="B422" s="213">
        <v>10600501</v>
      </c>
      <c r="C422" s="212" t="s">
        <v>12614</v>
      </c>
      <c r="D422" s="214">
        <v>43466</v>
      </c>
      <c r="E422" s="160" t="s">
        <v>373</v>
      </c>
      <c r="F422" s="160">
        <v>101112494</v>
      </c>
      <c r="G422" s="215">
        <v>1058.99</v>
      </c>
      <c r="H422" s="214">
        <v>43484</v>
      </c>
      <c r="I422" s="160" t="s">
        <v>449</v>
      </c>
      <c r="J422" s="160" t="s">
        <v>9054</v>
      </c>
      <c r="K422" s="160">
        <f t="shared" si="6"/>
        <v>1</v>
      </c>
      <c r="L422" s="160" t="s">
        <v>101</v>
      </c>
      <c r="M422" s="211">
        <f>VLOOKUP(J422,'Depr Rates'!A:G,7,FALSE)</f>
        <v>3.1399999999999997E-2</v>
      </c>
    </row>
    <row r="423" spans="1:13" x14ac:dyDescent="0.3">
      <c r="A423" s="212" t="s">
        <v>102</v>
      </c>
      <c r="B423" s="213">
        <v>10600501</v>
      </c>
      <c r="C423" s="212" t="s">
        <v>12614</v>
      </c>
      <c r="D423" s="214">
        <v>43466</v>
      </c>
      <c r="E423" s="160" t="s">
        <v>373</v>
      </c>
      <c r="F423" s="160">
        <v>101112494</v>
      </c>
      <c r="G423" s="160">
        <v>16.11</v>
      </c>
      <c r="H423" s="214">
        <v>43484</v>
      </c>
      <c r="I423" s="160" t="s">
        <v>449</v>
      </c>
      <c r="J423" s="160" t="s">
        <v>9132</v>
      </c>
      <c r="K423" s="160">
        <f t="shared" si="6"/>
        <v>1</v>
      </c>
      <c r="L423" s="160" t="s">
        <v>101</v>
      </c>
      <c r="M423" s="211">
        <f>VLOOKUP(J423,'Depr Rates'!A:G,7,FALSE)</f>
        <v>3.7400000000000003E-2</v>
      </c>
    </row>
    <row r="424" spans="1:13" x14ac:dyDescent="0.3">
      <c r="A424" s="212" t="s">
        <v>102</v>
      </c>
      <c r="B424" s="213">
        <v>10600501</v>
      </c>
      <c r="C424" s="212" t="s">
        <v>12614</v>
      </c>
      <c r="D424" s="214">
        <v>43466</v>
      </c>
      <c r="E424" s="160" t="s">
        <v>373</v>
      </c>
      <c r="F424" s="160">
        <v>101112494</v>
      </c>
      <c r="G424" s="215">
        <v>14235.91</v>
      </c>
      <c r="H424" s="214">
        <v>43484</v>
      </c>
      <c r="I424" s="160" t="s">
        <v>449</v>
      </c>
      <c r="J424" s="160" t="s">
        <v>9054</v>
      </c>
      <c r="K424" s="160">
        <f t="shared" si="6"/>
        <v>1</v>
      </c>
      <c r="L424" s="160" t="s">
        <v>101</v>
      </c>
      <c r="M424" s="211">
        <f>VLOOKUP(J424,'Depr Rates'!A:G,7,FALSE)</f>
        <v>3.1399999999999997E-2</v>
      </c>
    </row>
    <row r="425" spans="1:13" x14ac:dyDescent="0.3">
      <c r="A425" s="212" t="s">
        <v>102</v>
      </c>
      <c r="B425" s="213">
        <v>10600501</v>
      </c>
      <c r="C425" s="212" t="s">
        <v>12614</v>
      </c>
      <c r="D425" s="214">
        <v>43466</v>
      </c>
      <c r="E425" s="160" t="s">
        <v>373</v>
      </c>
      <c r="F425" s="160">
        <v>101112494</v>
      </c>
      <c r="G425" s="160">
        <v>216.6</v>
      </c>
      <c r="H425" s="214">
        <v>43484</v>
      </c>
      <c r="I425" s="160" t="s">
        <v>449</v>
      </c>
      <c r="J425" s="160" t="s">
        <v>9132</v>
      </c>
      <c r="K425" s="160">
        <f t="shared" si="6"/>
        <v>1</v>
      </c>
      <c r="L425" s="160" t="s">
        <v>101</v>
      </c>
      <c r="M425" s="211">
        <f>VLOOKUP(J425,'Depr Rates'!A:G,7,FALSE)</f>
        <v>3.7400000000000003E-2</v>
      </c>
    </row>
    <row r="426" spans="1:13" x14ac:dyDescent="0.3">
      <c r="A426" s="212" t="s">
        <v>102</v>
      </c>
      <c r="B426" s="213">
        <v>10600501</v>
      </c>
      <c r="C426" s="212" t="s">
        <v>12614</v>
      </c>
      <c r="D426" s="214">
        <v>43497</v>
      </c>
      <c r="E426" s="160" t="s">
        <v>373</v>
      </c>
      <c r="F426" s="160">
        <v>101112494</v>
      </c>
      <c r="G426" s="160">
        <v>-242.81</v>
      </c>
      <c r="H426" s="214">
        <v>43484</v>
      </c>
      <c r="I426" s="160" t="s">
        <v>449</v>
      </c>
      <c r="J426" s="160" t="s">
        <v>9132</v>
      </c>
      <c r="K426" s="160">
        <f t="shared" si="6"/>
        <v>1</v>
      </c>
      <c r="L426" s="160" t="s">
        <v>101</v>
      </c>
      <c r="M426" s="211">
        <f>VLOOKUP(J426,'Depr Rates'!A:G,7,FALSE)</f>
        <v>3.7400000000000003E-2</v>
      </c>
    </row>
    <row r="427" spans="1:13" x14ac:dyDescent="0.3">
      <c r="A427" s="212" t="s">
        <v>102</v>
      </c>
      <c r="B427" s="213">
        <v>10600501</v>
      </c>
      <c r="C427" s="212" t="s">
        <v>12614</v>
      </c>
      <c r="D427" s="214">
        <v>43497</v>
      </c>
      <c r="E427" s="160" t="s">
        <v>373</v>
      </c>
      <c r="F427" s="160">
        <v>101112494</v>
      </c>
      <c r="G427" s="215">
        <v>-15958.51</v>
      </c>
      <c r="H427" s="214">
        <v>43484</v>
      </c>
      <c r="I427" s="160" t="s">
        <v>449</v>
      </c>
      <c r="J427" s="160" t="s">
        <v>9054</v>
      </c>
      <c r="K427" s="160">
        <f t="shared" si="6"/>
        <v>1</v>
      </c>
      <c r="L427" s="160" t="s">
        <v>101</v>
      </c>
      <c r="M427" s="211">
        <f>VLOOKUP(J427,'Depr Rates'!A:G,7,FALSE)</f>
        <v>3.1399999999999997E-2</v>
      </c>
    </row>
    <row r="428" spans="1:13" x14ac:dyDescent="0.3">
      <c r="A428" s="212" t="s">
        <v>102</v>
      </c>
      <c r="B428" s="213">
        <v>10600501</v>
      </c>
      <c r="C428" s="212" t="s">
        <v>12614</v>
      </c>
      <c r="D428" s="214">
        <v>43497</v>
      </c>
      <c r="E428" s="160" t="s">
        <v>373</v>
      </c>
      <c r="F428" s="160">
        <v>101112494</v>
      </c>
      <c r="G428" s="160">
        <v>242.63</v>
      </c>
      <c r="H428" s="214">
        <v>43484</v>
      </c>
      <c r="I428" s="160" t="s">
        <v>449</v>
      </c>
      <c r="J428" s="160" t="s">
        <v>9132</v>
      </c>
      <c r="K428" s="160">
        <f t="shared" si="6"/>
        <v>1</v>
      </c>
      <c r="L428" s="160" t="s">
        <v>101</v>
      </c>
      <c r="M428" s="211">
        <f>VLOOKUP(J428,'Depr Rates'!A:G,7,FALSE)</f>
        <v>3.7400000000000003E-2</v>
      </c>
    </row>
    <row r="429" spans="1:13" x14ac:dyDescent="0.3">
      <c r="A429" s="212" t="s">
        <v>102</v>
      </c>
      <c r="B429" s="213">
        <v>10600501</v>
      </c>
      <c r="C429" s="212" t="s">
        <v>12614</v>
      </c>
      <c r="D429" s="214">
        <v>43497</v>
      </c>
      <c r="E429" s="160" t="s">
        <v>373</v>
      </c>
      <c r="F429" s="160">
        <v>101112494</v>
      </c>
      <c r="G429" s="215">
        <v>15946.52</v>
      </c>
      <c r="H429" s="214">
        <v>43484</v>
      </c>
      <c r="I429" s="160" t="s">
        <v>449</v>
      </c>
      <c r="J429" s="160" t="s">
        <v>9054</v>
      </c>
      <c r="K429" s="160">
        <f t="shared" si="6"/>
        <v>1</v>
      </c>
      <c r="L429" s="160" t="s">
        <v>101</v>
      </c>
      <c r="M429" s="211">
        <f>VLOOKUP(J429,'Depr Rates'!A:G,7,FALSE)</f>
        <v>3.1399999999999997E-2</v>
      </c>
    </row>
    <row r="430" spans="1:13" x14ac:dyDescent="0.3">
      <c r="A430" s="212" t="s">
        <v>102</v>
      </c>
      <c r="B430" s="213">
        <v>10600501</v>
      </c>
      <c r="C430" s="212" t="s">
        <v>12614</v>
      </c>
      <c r="D430" s="214">
        <v>43497</v>
      </c>
      <c r="E430" s="160" t="s">
        <v>373</v>
      </c>
      <c r="F430" s="160">
        <v>101112494</v>
      </c>
      <c r="G430" s="160">
        <v>0.5</v>
      </c>
      <c r="H430" s="214">
        <v>43484</v>
      </c>
      <c r="I430" s="160" t="s">
        <v>449</v>
      </c>
      <c r="J430" s="160" t="s">
        <v>9132</v>
      </c>
      <c r="K430" s="160">
        <f t="shared" si="6"/>
        <v>1</v>
      </c>
      <c r="L430" s="160" t="s">
        <v>101</v>
      </c>
      <c r="M430" s="211">
        <f>VLOOKUP(J430,'Depr Rates'!A:G,7,FALSE)</f>
        <v>3.7400000000000003E-2</v>
      </c>
    </row>
    <row r="431" spans="1:13" x14ac:dyDescent="0.3">
      <c r="A431" s="212" t="s">
        <v>102</v>
      </c>
      <c r="B431" s="213">
        <v>10600501</v>
      </c>
      <c r="C431" s="212" t="s">
        <v>12614</v>
      </c>
      <c r="D431" s="214">
        <v>43497</v>
      </c>
      <c r="E431" s="160" t="s">
        <v>373</v>
      </c>
      <c r="F431" s="160">
        <v>101112494</v>
      </c>
      <c r="G431" s="160">
        <v>32.9</v>
      </c>
      <c r="H431" s="214">
        <v>43484</v>
      </c>
      <c r="I431" s="160" t="s">
        <v>449</v>
      </c>
      <c r="J431" s="160" t="s">
        <v>9054</v>
      </c>
      <c r="K431" s="160">
        <f t="shared" si="6"/>
        <v>1</v>
      </c>
      <c r="L431" s="160" t="s">
        <v>101</v>
      </c>
      <c r="M431" s="211">
        <f>VLOOKUP(J431,'Depr Rates'!A:G,7,FALSE)</f>
        <v>3.1399999999999997E-2</v>
      </c>
    </row>
    <row r="432" spans="1:13" x14ac:dyDescent="0.3">
      <c r="A432" s="212" t="s">
        <v>102</v>
      </c>
      <c r="B432" s="213">
        <v>10600501</v>
      </c>
      <c r="C432" s="212" t="s">
        <v>12614</v>
      </c>
      <c r="D432" s="214">
        <v>43466</v>
      </c>
      <c r="E432" s="160" t="s">
        <v>373</v>
      </c>
      <c r="F432" s="160">
        <v>101112749</v>
      </c>
      <c r="G432" s="160">
        <v>499.66</v>
      </c>
      <c r="H432" s="214">
        <v>43486</v>
      </c>
      <c r="I432" s="160" t="s">
        <v>450</v>
      </c>
      <c r="J432" s="160" t="s">
        <v>9054</v>
      </c>
      <c r="K432" s="160">
        <f t="shared" si="6"/>
        <v>1</v>
      </c>
      <c r="L432" s="160" t="s">
        <v>101</v>
      </c>
      <c r="M432" s="211">
        <f>VLOOKUP(J432,'Depr Rates'!A:G,7,FALSE)</f>
        <v>3.1399999999999997E-2</v>
      </c>
    </row>
    <row r="433" spans="1:13" x14ac:dyDescent="0.3">
      <c r="A433" s="212" t="s">
        <v>102</v>
      </c>
      <c r="B433" s="213">
        <v>10600501</v>
      </c>
      <c r="C433" s="212" t="s">
        <v>12614</v>
      </c>
      <c r="D433" s="214">
        <v>43466</v>
      </c>
      <c r="E433" s="160" t="s">
        <v>373</v>
      </c>
      <c r="F433" s="160">
        <v>101112749</v>
      </c>
      <c r="G433" s="215">
        <v>2737.2</v>
      </c>
      <c r="H433" s="214">
        <v>43486</v>
      </c>
      <c r="I433" s="160" t="s">
        <v>450</v>
      </c>
      <c r="J433" s="160" t="s">
        <v>9054</v>
      </c>
      <c r="K433" s="160">
        <f t="shared" si="6"/>
        <v>1</v>
      </c>
      <c r="L433" s="160" t="s">
        <v>101</v>
      </c>
      <c r="M433" s="211">
        <f>VLOOKUP(J433,'Depr Rates'!A:G,7,FALSE)</f>
        <v>3.1399999999999997E-2</v>
      </c>
    </row>
    <row r="434" spans="1:13" x14ac:dyDescent="0.3">
      <c r="A434" s="212" t="s">
        <v>102</v>
      </c>
      <c r="B434" s="213">
        <v>10600501</v>
      </c>
      <c r="C434" s="212" t="s">
        <v>12614</v>
      </c>
      <c r="D434" s="214">
        <v>43497</v>
      </c>
      <c r="E434" s="160" t="s">
        <v>373</v>
      </c>
      <c r="F434" s="160">
        <v>101112749</v>
      </c>
      <c r="G434" s="215">
        <v>-2146.58</v>
      </c>
      <c r="H434" s="214">
        <v>43486</v>
      </c>
      <c r="I434" s="160" t="s">
        <v>450</v>
      </c>
      <c r="J434" s="160" t="s">
        <v>9054</v>
      </c>
      <c r="K434" s="160">
        <f t="shared" si="6"/>
        <v>1</v>
      </c>
      <c r="L434" s="160" t="s">
        <v>101</v>
      </c>
      <c r="M434" s="211">
        <f>VLOOKUP(J434,'Depr Rates'!A:G,7,FALSE)</f>
        <v>3.1399999999999997E-2</v>
      </c>
    </row>
    <row r="435" spans="1:13" x14ac:dyDescent="0.3">
      <c r="A435" s="212" t="s">
        <v>102</v>
      </c>
      <c r="B435" s="213">
        <v>10600501</v>
      </c>
      <c r="C435" s="212" t="s">
        <v>12614</v>
      </c>
      <c r="D435" s="214">
        <v>43497</v>
      </c>
      <c r="E435" s="160" t="s">
        <v>373</v>
      </c>
      <c r="F435" s="160">
        <v>101112749</v>
      </c>
      <c r="G435" s="215">
        <v>2147.62</v>
      </c>
      <c r="H435" s="214">
        <v>43486</v>
      </c>
      <c r="I435" s="160" t="s">
        <v>450</v>
      </c>
      <c r="J435" s="160" t="s">
        <v>9054</v>
      </c>
      <c r="K435" s="160">
        <f t="shared" si="6"/>
        <v>1</v>
      </c>
      <c r="L435" s="160" t="s">
        <v>101</v>
      </c>
      <c r="M435" s="211">
        <f>VLOOKUP(J435,'Depr Rates'!A:G,7,FALSE)</f>
        <v>3.1399999999999997E-2</v>
      </c>
    </row>
    <row r="436" spans="1:13" x14ac:dyDescent="0.3">
      <c r="A436" s="212" t="s">
        <v>102</v>
      </c>
      <c r="B436" s="213">
        <v>10600501</v>
      </c>
      <c r="C436" s="212" t="s">
        <v>12614</v>
      </c>
      <c r="D436" s="214">
        <v>43525</v>
      </c>
      <c r="E436" s="160" t="s">
        <v>373</v>
      </c>
      <c r="F436" s="160">
        <v>101112749</v>
      </c>
      <c r="G436" s="215">
        <v>2164.66</v>
      </c>
      <c r="H436" s="214">
        <v>43486</v>
      </c>
      <c r="I436" s="160" t="s">
        <v>450</v>
      </c>
      <c r="J436" s="160" t="s">
        <v>9054</v>
      </c>
      <c r="K436" s="160">
        <f t="shared" si="6"/>
        <v>1</v>
      </c>
      <c r="L436" s="160" t="s">
        <v>101</v>
      </c>
      <c r="M436" s="211">
        <f>VLOOKUP(J436,'Depr Rates'!A:G,7,FALSE)</f>
        <v>3.1399999999999997E-2</v>
      </c>
    </row>
    <row r="437" spans="1:13" x14ac:dyDescent="0.3">
      <c r="A437" s="212" t="s">
        <v>102</v>
      </c>
      <c r="B437" s="213">
        <v>10600501</v>
      </c>
      <c r="C437" s="212" t="s">
        <v>12614</v>
      </c>
      <c r="D437" s="214">
        <v>43525</v>
      </c>
      <c r="E437" s="160" t="s">
        <v>373</v>
      </c>
      <c r="F437" s="160">
        <v>101112749</v>
      </c>
      <c r="G437" s="215">
        <v>-2147.39</v>
      </c>
      <c r="H437" s="214">
        <v>43486</v>
      </c>
      <c r="I437" s="160" t="s">
        <v>450</v>
      </c>
      <c r="J437" s="160" t="s">
        <v>9054</v>
      </c>
      <c r="K437" s="160">
        <f t="shared" si="6"/>
        <v>1</v>
      </c>
      <c r="L437" s="160" t="s">
        <v>101</v>
      </c>
      <c r="M437" s="211">
        <f>VLOOKUP(J437,'Depr Rates'!A:G,7,FALSE)</f>
        <v>3.1399999999999997E-2</v>
      </c>
    </row>
    <row r="438" spans="1:13" x14ac:dyDescent="0.3">
      <c r="A438" s="212" t="s">
        <v>102</v>
      </c>
      <c r="B438" s="213">
        <v>10600501</v>
      </c>
      <c r="C438" s="212" t="s">
        <v>12614</v>
      </c>
      <c r="D438" s="214">
        <v>43525</v>
      </c>
      <c r="E438" s="160" t="s">
        <v>373</v>
      </c>
      <c r="F438" s="160">
        <v>101112749</v>
      </c>
      <c r="G438" s="160">
        <v>9.2899999999999991</v>
      </c>
      <c r="H438" s="214">
        <v>43486</v>
      </c>
      <c r="I438" s="160" t="s">
        <v>450</v>
      </c>
      <c r="J438" s="160" t="s">
        <v>9054</v>
      </c>
      <c r="K438" s="160">
        <f t="shared" si="6"/>
        <v>1</v>
      </c>
      <c r="L438" s="160" t="s">
        <v>101</v>
      </c>
      <c r="M438" s="211">
        <f>VLOOKUP(J438,'Depr Rates'!A:G,7,FALSE)</f>
        <v>3.1399999999999997E-2</v>
      </c>
    </row>
    <row r="439" spans="1:13" x14ac:dyDescent="0.3">
      <c r="A439" s="212" t="s">
        <v>102</v>
      </c>
      <c r="B439" s="213">
        <v>10600501</v>
      </c>
      <c r="C439" s="212" t="s">
        <v>12614</v>
      </c>
      <c r="D439" s="214">
        <v>43466</v>
      </c>
      <c r="E439" s="160" t="s">
        <v>373</v>
      </c>
      <c r="F439" s="160">
        <v>101112793</v>
      </c>
      <c r="G439" s="215">
        <v>6416.72</v>
      </c>
      <c r="H439" s="214">
        <v>43481</v>
      </c>
      <c r="I439" s="160" t="s">
        <v>451</v>
      </c>
      <c r="J439" s="160" t="s">
        <v>9132</v>
      </c>
      <c r="K439" s="160">
        <f t="shared" si="6"/>
        <v>1</v>
      </c>
      <c r="L439" s="160" t="s">
        <v>101</v>
      </c>
      <c r="M439" s="211">
        <f>VLOOKUP(J439,'Depr Rates'!A:G,7,FALSE)</f>
        <v>3.7400000000000003E-2</v>
      </c>
    </row>
    <row r="440" spans="1:13" x14ac:dyDescent="0.3">
      <c r="A440" s="212" t="s">
        <v>102</v>
      </c>
      <c r="B440" s="213">
        <v>10600501</v>
      </c>
      <c r="C440" s="212" t="s">
        <v>12614</v>
      </c>
      <c r="D440" s="214">
        <v>43466</v>
      </c>
      <c r="E440" s="160" t="s">
        <v>373</v>
      </c>
      <c r="F440" s="160">
        <v>101112793</v>
      </c>
      <c r="G440" s="215">
        <v>16336.74</v>
      </c>
      <c r="H440" s="214">
        <v>43481</v>
      </c>
      <c r="I440" s="160" t="s">
        <v>451</v>
      </c>
      <c r="J440" s="160" t="s">
        <v>376</v>
      </c>
      <c r="K440" s="160">
        <f t="shared" si="6"/>
        <v>1</v>
      </c>
      <c r="L440" s="160" t="s">
        <v>101</v>
      </c>
      <c r="M440" s="211">
        <f>VLOOKUP(J440,'Depr Rates'!A:G,7,FALSE)</f>
        <v>3.9300000000000002E-2</v>
      </c>
    </row>
    <row r="441" spans="1:13" x14ac:dyDescent="0.3">
      <c r="A441" s="212" t="s">
        <v>102</v>
      </c>
      <c r="B441" s="213">
        <v>10600501</v>
      </c>
      <c r="C441" s="212" t="s">
        <v>12614</v>
      </c>
      <c r="D441" s="214">
        <v>43466</v>
      </c>
      <c r="E441" s="160" t="s">
        <v>373</v>
      </c>
      <c r="F441" s="160">
        <v>101112793</v>
      </c>
      <c r="G441" s="215">
        <v>4490.08</v>
      </c>
      <c r="H441" s="214">
        <v>43481</v>
      </c>
      <c r="I441" s="160" t="s">
        <v>451</v>
      </c>
      <c r="J441" s="160" t="s">
        <v>376</v>
      </c>
      <c r="K441" s="160">
        <f t="shared" si="6"/>
        <v>1</v>
      </c>
      <c r="L441" s="160" t="s">
        <v>101</v>
      </c>
      <c r="M441" s="211">
        <f>VLOOKUP(J441,'Depr Rates'!A:G,7,FALSE)</f>
        <v>3.9300000000000002E-2</v>
      </c>
    </row>
    <row r="442" spans="1:13" x14ac:dyDescent="0.3">
      <c r="A442" s="212" t="s">
        <v>102</v>
      </c>
      <c r="B442" s="213">
        <v>10600501</v>
      </c>
      <c r="C442" s="212" t="s">
        <v>12614</v>
      </c>
      <c r="D442" s="214">
        <v>43466</v>
      </c>
      <c r="E442" s="160" t="s">
        <v>373</v>
      </c>
      <c r="F442" s="160">
        <v>101112793</v>
      </c>
      <c r="G442" s="215">
        <v>1763.6</v>
      </c>
      <c r="H442" s="214">
        <v>43481</v>
      </c>
      <c r="I442" s="160" t="s">
        <v>451</v>
      </c>
      <c r="J442" s="160" t="s">
        <v>9132</v>
      </c>
      <c r="K442" s="160">
        <f t="shared" si="6"/>
        <v>1</v>
      </c>
      <c r="L442" s="160" t="s">
        <v>101</v>
      </c>
      <c r="M442" s="211">
        <f>VLOOKUP(J442,'Depr Rates'!A:G,7,FALSE)</f>
        <v>3.7400000000000003E-2</v>
      </c>
    </row>
    <row r="443" spans="1:13" x14ac:dyDescent="0.3">
      <c r="A443" s="212" t="s">
        <v>102</v>
      </c>
      <c r="B443" s="213">
        <v>10600501</v>
      </c>
      <c r="C443" s="212" t="s">
        <v>12614</v>
      </c>
      <c r="D443" s="214">
        <v>43497</v>
      </c>
      <c r="E443" s="160" t="s">
        <v>373</v>
      </c>
      <c r="F443" s="160">
        <v>101112793</v>
      </c>
      <c r="G443" s="215">
        <v>-3231.75</v>
      </c>
      <c r="H443" s="214">
        <v>43481</v>
      </c>
      <c r="I443" s="160" t="s">
        <v>451</v>
      </c>
      <c r="J443" s="160" t="s">
        <v>376</v>
      </c>
      <c r="K443" s="160">
        <f t="shared" si="6"/>
        <v>1</v>
      </c>
      <c r="L443" s="160" t="s">
        <v>101</v>
      </c>
      <c r="M443" s="211">
        <f>VLOOKUP(J443,'Depr Rates'!A:G,7,FALSE)</f>
        <v>3.9300000000000002E-2</v>
      </c>
    </row>
    <row r="444" spans="1:13" x14ac:dyDescent="0.3">
      <c r="A444" s="212" t="s">
        <v>102</v>
      </c>
      <c r="B444" s="213">
        <v>10600501</v>
      </c>
      <c r="C444" s="212" t="s">
        <v>12614</v>
      </c>
      <c r="D444" s="214">
        <v>43497</v>
      </c>
      <c r="E444" s="160" t="s">
        <v>373</v>
      </c>
      <c r="F444" s="160">
        <v>101112793</v>
      </c>
      <c r="G444" s="215">
        <v>-1269.3599999999999</v>
      </c>
      <c r="H444" s="214">
        <v>43481</v>
      </c>
      <c r="I444" s="160" t="s">
        <v>451</v>
      </c>
      <c r="J444" s="160" t="s">
        <v>9132</v>
      </c>
      <c r="K444" s="160">
        <f t="shared" si="6"/>
        <v>1</v>
      </c>
      <c r="L444" s="160" t="s">
        <v>101</v>
      </c>
      <c r="M444" s="211">
        <f>VLOOKUP(J444,'Depr Rates'!A:G,7,FALSE)</f>
        <v>3.7400000000000003E-2</v>
      </c>
    </row>
    <row r="445" spans="1:13" x14ac:dyDescent="0.3">
      <c r="A445" s="212" t="s">
        <v>102</v>
      </c>
      <c r="B445" s="213">
        <v>10600501</v>
      </c>
      <c r="C445" s="212" t="s">
        <v>12614</v>
      </c>
      <c r="D445" s="214">
        <v>43497</v>
      </c>
      <c r="E445" s="160" t="s">
        <v>373</v>
      </c>
      <c r="F445" s="160">
        <v>101112793</v>
      </c>
      <c r="G445" s="215">
        <v>3229.32</v>
      </c>
      <c r="H445" s="214">
        <v>43481</v>
      </c>
      <c r="I445" s="160" t="s">
        <v>451</v>
      </c>
      <c r="J445" s="160" t="s">
        <v>376</v>
      </c>
      <c r="K445" s="160">
        <f t="shared" si="6"/>
        <v>1</v>
      </c>
      <c r="L445" s="160" t="s">
        <v>101</v>
      </c>
      <c r="M445" s="211">
        <f>VLOOKUP(J445,'Depr Rates'!A:G,7,FALSE)</f>
        <v>3.9300000000000002E-2</v>
      </c>
    </row>
    <row r="446" spans="1:13" x14ac:dyDescent="0.3">
      <c r="A446" s="212" t="s">
        <v>102</v>
      </c>
      <c r="B446" s="213">
        <v>10600501</v>
      </c>
      <c r="C446" s="212" t="s">
        <v>12614</v>
      </c>
      <c r="D446" s="214">
        <v>43497</v>
      </c>
      <c r="E446" s="160" t="s">
        <v>373</v>
      </c>
      <c r="F446" s="160">
        <v>101112793</v>
      </c>
      <c r="G446" s="215">
        <v>1268.4100000000001</v>
      </c>
      <c r="H446" s="214">
        <v>43481</v>
      </c>
      <c r="I446" s="160" t="s">
        <v>451</v>
      </c>
      <c r="J446" s="160" t="s">
        <v>9132</v>
      </c>
      <c r="K446" s="160">
        <f t="shared" si="6"/>
        <v>1</v>
      </c>
      <c r="L446" s="160" t="s">
        <v>101</v>
      </c>
      <c r="M446" s="211">
        <f>VLOOKUP(J446,'Depr Rates'!A:G,7,FALSE)</f>
        <v>3.7400000000000003E-2</v>
      </c>
    </row>
    <row r="447" spans="1:13" x14ac:dyDescent="0.3">
      <c r="A447" s="212" t="s">
        <v>102</v>
      </c>
      <c r="B447" s="213">
        <v>10600501</v>
      </c>
      <c r="C447" s="212" t="s">
        <v>12614</v>
      </c>
      <c r="D447" s="214">
        <v>43497</v>
      </c>
      <c r="E447" s="160" t="s">
        <v>373</v>
      </c>
      <c r="F447" s="160">
        <v>101112793</v>
      </c>
      <c r="G447" s="160">
        <v>6.67</v>
      </c>
      <c r="H447" s="214">
        <v>43481</v>
      </c>
      <c r="I447" s="160" t="s">
        <v>451</v>
      </c>
      <c r="J447" s="160" t="s">
        <v>376</v>
      </c>
      <c r="K447" s="160">
        <f t="shared" si="6"/>
        <v>1</v>
      </c>
      <c r="L447" s="160" t="s">
        <v>101</v>
      </c>
      <c r="M447" s="211">
        <f>VLOOKUP(J447,'Depr Rates'!A:G,7,FALSE)</f>
        <v>3.9300000000000002E-2</v>
      </c>
    </row>
    <row r="448" spans="1:13" x14ac:dyDescent="0.3">
      <c r="A448" s="212" t="s">
        <v>102</v>
      </c>
      <c r="B448" s="213">
        <v>10600501</v>
      </c>
      <c r="C448" s="212" t="s">
        <v>12614</v>
      </c>
      <c r="D448" s="214">
        <v>43497</v>
      </c>
      <c r="E448" s="160" t="s">
        <v>373</v>
      </c>
      <c r="F448" s="160">
        <v>101112793</v>
      </c>
      <c r="G448" s="160">
        <v>2.62</v>
      </c>
      <c r="H448" s="214">
        <v>43481</v>
      </c>
      <c r="I448" s="160" t="s">
        <v>451</v>
      </c>
      <c r="J448" s="160" t="s">
        <v>9132</v>
      </c>
      <c r="K448" s="160">
        <f t="shared" si="6"/>
        <v>1</v>
      </c>
      <c r="L448" s="160" t="s">
        <v>101</v>
      </c>
      <c r="M448" s="211">
        <f>VLOOKUP(J448,'Depr Rates'!A:G,7,FALSE)</f>
        <v>3.7400000000000003E-2</v>
      </c>
    </row>
    <row r="449" spans="1:13" x14ac:dyDescent="0.3">
      <c r="A449" s="212" t="s">
        <v>102</v>
      </c>
      <c r="B449" s="213">
        <v>10600501</v>
      </c>
      <c r="C449" s="212" t="s">
        <v>12614</v>
      </c>
      <c r="D449" s="214">
        <v>43466</v>
      </c>
      <c r="E449" s="160" t="s">
        <v>373</v>
      </c>
      <c r="F449" s="160">
        <v>101112830</v>
      </c>
      <c r="G449" s="215">
        <v>23499.32</v>
      </c>
      <c r="H449" s="214">
        <v>43468</v>
      </c>
      <c r="I449" s="160" t="s">
        <v>407</v>
      </c>
      <c r="J449" s="160" t="s">
        <v>9132</v>
      </c>
      <c r="K449" s="160">
        <f t="shared" si="6"/>
        <v>1</v>
      </c>
      <c r="L449" s="160" t="s">
        <v>101</v>
      </c>
      <c r="M449" s="211">
        <f>VLOOKUP(J449,'Depr Rates'!A:G,7,FALSE)</f>
        <v>3.7400000000000003E-2</v>
      </c>
    </row>
    <row r="450" spans="1:13" x14ac:dyDescent="0.3">
      <c r="A450" s="212" t="s">
        <v>102</v>
      </c>
      <c r="B450" s="213">
        <v>10600501</v>
      </c>
      <c r="C450" s="212" t="s">
        <v>12614</v>
      </c>
      <c r="D450" s="214">
        <v>43466</v>
      </c>
      <c r="E450" s="160" t="s">
        <v>373</v>
      </c>
      <c r="F450" s="160">
        <v>101112830</v>
      </c>
      <c r="G450" s="215">
        <v>23499.32</v>
      </c>
      <c r="H450" s="214">
        <v>43468</v>
      </c>
      <c r="I450" s="160" t="s">
        <v>407</v>
      </c>
      <c r="J450" s="160" t="s">
        <v>377</v>
      </c>
      <c r="K450" s="160">
        <f t="shared" ref="K450:K513" si="7">MONTH(H450)</f>
        <v>1</v>
      </c>
      <c r="L450" s="160" t="s">
        <v>101</v>
      </c>
      <c r="M450" s="211">
        <f>VLOOKUP(J450,'Depr Rates'!A:G,7,FALSE)</f>
        <v>1.77E-2</v>
      </c>
    </row>
    <row r="451" spans="1:13" x14ac:dyDescent="0.3">
      <c r="A451" s="212" t="s">
        <v>102</v>
      </c>
      <c r="B451" s="213">
        <v>10600501</v>
      </c>
      <c r="C451" s="212" t="s">
        <v>12614</v>
      </c>
      <c r="D451" s="214">
        <v>43466</v>
      </c>
      <c r="E451" s="160" t="s">
        <v>373</v>
      </c>
      <c r="F451" s="160">
        <v>101112830</v>
      </c>
      <c r="G451" s="215">
        <v>23499.32</v>
      </c>
      <c r="H451" s="214">
        <v>43468</v>
      </c>
      <c r="I451" s="160" t="s">
        <v>407</v>
      </c>
      <c r="J451" s="160" t="s">
        <v>376</v>
      </c>
      <c r="K451" s="160">
        <f t="shared" si="7"/>
        <v>1</v>
      </c>
      <c r="L451" s="160" t="s">
        <v>101</v>
      </c>
      <c r="M451" s="211">
        <f>VLOOKUP(J451,'Depr Rates'!A:G,7,FALSE)</f>
        <v>3.9300000000000002E-2</v>
      </c>
    </row>
    <row r="452" spans="1:13" x14ac:dyDescent="0.3">
      <c r="A452" s="212" t="s">
        <v>102</v>
      </c>
      <c r="B452" s="213">
        <v>10600501</v>
      </c>
      <c r="C452" s="212" t="s">
        <v>12614</v>
      </c>
      <c r="D452" s="214">
        <v>43466</v>
      </c>
      <c r="E452" s="160" t="s">
        <v>373</v>
      </c>
      <c r="F452" s="160">
        <v>101112830</v>
      </c>
      <c r="G452" s="215">
        <v>23499.26</v>
      </c>
      <c r="H452" s="214">
        <v>43468</v>
      </c>
      <c r="I452" s="160" t="s">
        <v>407</v>
      </c>
      <c r="J452" s="160" t="s">
        <v>9054</v>
      </c>
      <c r="K452" s="160">
        <f t="shared" si="7"/>
        <v>1</v>
      </c>
      <c r="L452" s="160" t="s">
        <v>101</v>
      </c>
      <c r="M452" s="211">
        <f>VLOOKUP(J452,'Depr Rates'!A:G,7,FALSE)</f>
        <v>3.1399999999999997E-2</v>
      </c>
    </row>
    <row r="453" spans="1:13" x14ac:dyDescent="0.3">
      <c r="A453" s="212" t="s">
        <v>102</v>
      </c>
      <c r="B453" s="213">
        <v>10600501</v>
      </c>
      <c r="C453" s="212" t="s">
        <v>12614</v>
      </c>
      <c r="D453" s="214">
        <v>43466</v>
      </c>
      <c r="E453" s="160" t="s">
        <v>373</v>
      </c>
      <c r="F453" s="160">
        <v>101112830</v>
      </c>
      <c r="G453" s="215">
        <v>-12354.48</v>
      </c>
      <c r="H453" s="214">
        <v>43468</v>
      </c>
      <c r="I453" s="160" t="s">
        <v>407</v>
      </c>
      <c r="J453" s="160" t="s">
        <v>377</v>
      </c>
      <c r="K453" s="160">
        <f t="shared" si="7"/>
        <v>1</v>
      </c>
      <c r="L453" s="160" t="s">
        <v>101</v>
      </c>
      <c r="M453" s="211">
        <f>VLOOKUP(J453,'Depr Rates'!A:G,7,FALSE)</f>
        <v>1.77E-2</v>
      </c>
    </row>
    <row r="454" spans="1:13" x14ac:dyDescent="0.3">
      <c r="A454" s="212" t="s">
        <v>102</v>
      </c>
      <c r="B454" s="213">
        <v>10600501</v>
      </c>
      <c r="C454" s="212" t="s">
        <v>12614</v>
      </c>
      <c r="D454" s="214">
        <v>43466</v>
      </c>
      <c r="E454" s="160" t="s">
        <v>373</v>
      </c>
      <c r="F454" s="160">
        <v>101112830</v>
      </c>
      <c r="G454" s="215">
        <v>-12354.48</v>
      </c>
      <c r="H454" s="214">
        <v>43468</v>
      </c>
      <c r="I454" s="160" t="s">
        <v>407</v>
      </c>
      <c r="J454" s="160" t="s">
        <v>9132</v>
      </c>
      <c r="K454" s="160">
        <f t="shared" si="7"/>
        <v>1</v>
      </c>
      <c r="L454" s="160" t="s">
        <v>101</v>
      </c>
      <c r="M454" s="211">
        <f>VLOOKUP(J454,'Depr Rates'!A:G,7,FALSE)</f>
        <v>3.7400000000000003E-2</v>
      </c>
    </row>
    <row r="455" spans="1:13" x14ac:dyDescent="0.3">
      <c r="A455" s="212" t="s">
        <v>102</v>
      </c>
      <c r="B455" s="213">
        <v>10600501</v>
      </c>
      <c r="C455" s="212" t="s">
        <v>12614</v>
      </c>
      <c r="D455" s="214">
        <v>43466</v>
      </c>
      <c r="E455" s="160" t="s">
        <v>373</v>
      </c>
      <c r="F455" s="160">
        <v>101112830</v>
      </c>
      <c r="G455" s="215">
        <v>-12354.45</v>
      </c>
      <c r="H455" s="214">
        <v>43468</v>
      </c>
      <c r="I455" s="160" t="s">
        <v>407</v>
      </c>
      <c r="J455" s="160" t="s">
        <v>9054</v>
      </c>
      <c r="K455" s="160">
        <f t="shared" si="7"/>
        <v>1</v>
      </c>
      <c r="L455" s="160" t="s">
        <v>101</v>
      </c>
      <c r="M455" s="211">
        <f>VLOOKUP(J455,'Depr Rates'!A:G,7,FALSE)</f>
        <v>3.1399999999999997E-2</v>
      </c>
    </row>
    <row r="456" spans="1:13" x14ac:dyDescent="0.3">
      <c r="A456" s="212" t="s">
        <v>102</v>
      </c>
      <c r="B456" s="213">
        <v>10600501</v>
      </c>
      <c r="C456" s="212" t="s">
        <v>12614</v>
      </c>
      <c r="D456" s="214">
        <v>43466</v>
      </c>
      <c r="E456" s="160" t="s">
        <v>373</v>
      </c>
      <c r="F456" s="160">
        <v>101112830</v>
      </c>
      <c r="G456" s="215">
        <v>-12354.48</v>
      </c>
      <c r="H456" s="214">
        <v>43468</v>
      </c>
      <c r="I456" s="160" t="s">
        <v>407</v>
      </c>
      <c r="J456" s="160" t="s">
        <v>376</v>
      </c>
      <c r="K456" s="160">
        <f t="shared" si="7"/>
        <v>1</v>
      </c>
      <c r="L456" s="160" t="s">
        <v>101</v>
      </c>
      <c r="M456" s="211">
        <f>VLOOKUP(J456,'Depr Rates'!A:G,7,FALSE)</f>
        <v>3.9300000000000002E-2</v>
      </c>
    </row>
    <row r="457" spans="1:13" x14ac:dyDescent="0.3">
      <c r="A457" s="212" t="s">
        <v>102</v>
      </c>
      <c r="B457" s="213">
        <v>10600501</v>
      </c>
      <c r="C457" s="212" t="s">
        <v>12614</v>
      </c>
      <c r="D457" s="214">
        <v>43466</v>
      </c>
      <c r="E457" s="160" t="s">
        <v>373</v>
      </c>
      <c r="F457" s="160">
        <v>101112830</v>
      </c>
      <c r="G457" s="215">
        <v>1795.07</v>
      </c>
      <c r="H457" s="214">
        <v>43468</v>
      </c>
      <c r="I457" s="160" t="s">
        <v>407</v>
      </c>
      <c r="J457" s="160" t="s">
        <v>9054</v>
      </c>
      <c r="K457" s="160">
        <f t="shared" si="7"/>
        <v>1</v>
      </c>
      <c r="L457" s="160" t="s">
        <v>101</v>
      </c>
      <c r="M457" s="211">
        <f>VLOOKUP(J457,'Depr Rates'!A:G,7,FALSE)</f>
        <v>3.1399999999999997E-2</v>
      </c>
    </row>
    <row r="458" spans="1:13" x14ac:dyDescent="0.3">
      <c r="A458" s="212" t="s">
        <v>102</v>
      </c>
      <c r="B458" s="213">
        <v>10600501</v>
      </c>
      <c r="C458" s="212" t="s">
        <v>12614</v>
      </c>
      <c r="D458" s="214">
        <v>43466</v>
      </c>
      <c r="E458" s="160" t="s">
        <v>373</v>
      </c>
      <c r="F458" s="160">
        <v>101112830</v>
      </c>
      <c r="G458" s="215">
        <v>1795.07</v>
      </c>
      <c r="H458" s="214">
        <v>43468</v>
      </c>
      <c r="I458" s="160" t="s">
        <v>407</v>
      </c>
      <c r="J458" s="160" t="s">
        <v>376</v>
      </c>
      <c r="K458" s="160">
        <f t="shared" si="7"/>
        <v>1</v>
      </c>
      <c r="L458" s="160" t="s">
        <v>101</v>
      </c>
      <c r="M458" s="211">
        <f>VLOOKUP(J458,'Depr Rates'!A:G,7,FALSE)</f>
        <v>3.9300000000000002E-2</v>
      </c>
    </row>
    <row r="459" spans="1:13" x14ac:dyDescent="0.3">
      <c r="A459" s="212" t="s">
        <v>102</v>
      </c>
      <c r="B459" s="213">
        <v>10600501</v>
      </c>
      <c r="C459" s="212" t="s">
        <v>12614</v>
      </c>
      <c r="D459" s="214">
        <v>43466</v>
      </c>
      <c r="E459" s="160" t="s">
        <v>373</v>
      </c>
      <c r="F459" s="160">
        <v>101112830</v>
      </c>
      <c r="G459" s="215">
        <v>1795.07</v>
      </c>
      <c r="H459" s="214">
        <v>43468</v>
      </c>
      <c r="I459" s="160" t="s">
        <v>407</v>
      </c>
      <c r="J459" s="160" t="s">
        <v>377</v>
      </c>
      <c r="K459" s="160">
        <f t="shared" si="7"/>
        <v>1</v>
      </c>
      <c r="L459" s="160" t="s">
        <v>101</v>
      </c>
      <c r="M459" s="211">
        <f>VLOOKUP(J459,'Depr Rates'!A:G,7,FALSE)</f>
        <v>1.77E-2</v>
      </c>
    </row>
    <row r="460" spans="1:13" x14ac:dyDescent="0.3">
      <c r="A460" s="212" t="s">
        <v>102</v>
      </c>
      <c r="B460" s="213">
        <v>10600501</v>
      </c>
      <c r="C460" s="212" t="s">
        <v>12614</v>
      </c>
      <c r="D460" s="214">
        <v>43466</v>
      </c>
      <c r="E460" s="160" t="s">
        <v>373</v>
      </c>
      <c r="F460" s="160">
        <v>101112830</v>
      </c>
      <c r="G460" s="215">
        <v>1795.11</v>
      </c>
      <c r="H460" s="214">
        <v>43468</v>
      </c>
      <c r="I460" s="160" t="s">
        <v>407</v>
      </c>
      <c r="J460" s="160" t="s">
        <v>9132</v>
      </c>
      <c r="K460" s="160">
        <f t="shared" si="7"/>
        <v>1</v>
      </c>
      <c r="L460" s="160" t="s">
        <v>101</v>
      </c>
      <c r="M460" s="211">
        <f>VLOOKUP(J460,'Depr Rates'!A:G,7,FALSE)</f>
        <v>3.7400000000000003E-2</v>
      </c>
    </row>
    <row r="461" spans="1:13" x14ac:dyDescent="0.3">
      <c r="A461" s="212" t="s">
        <v>102</v>
      </c>
      <c r="B461" s="213">
        <v>10600501</v>
      </c>
      <c r="C461" s="212" t="s">
        <v>12614</v>
      </c>
      <c r="D461" s="214">
        <v>43497</v>
      </c>
      <c r="E461" s="160" t="s">
        <v>373</v>
      </c>
      <c r="F461" s="160">
        <v>101112830</v>
      </c>
      <c r="G461" s="160">
        <v>34.119999999999997</v>
      </c>
      <c r="H461" s="214">
        <v>43468</v>
      </c>
      <c r="I461" s="160" t="s">
        <v>407</v>
      </c>
      <c r="J461" s="160" t="s">
        <v>9132</v>
      </c>
      <c r="K461" s="160">
        <f t="shared" si="7"/>
        <v>1</v>
      </c>
      <c r="L461" s="160" t="s">
        <v>101</v>
      </c>
      <c r="M461" s="211">
        <f>VLOOKUP(J461,'Depr Rates'!A:G,7,FALSE)</f>
        <v>3.7400000000000003E-2</v>
      </c>
    </row>
    <row r="462" spans="1:13" x14ac:dyDescent="0.3">
      <c r="A462" s="212" t="s">
        <v>102</v>
      </c>
      <c r="B462" s="213">
        <v>10600501</v>
      </c>
      <c r="C462" s="212" t="s">
        <v>12614</v>
      </c>
      <c r="D462" s="214">
        <v>43497</v>
      </c>
      <c r="E462" s="160" t="s">
        <v>373</v>
      </c>
      <c r="F462" s="160">
        <v>101112830</v>
      </c>
      <c r="G462" s="160">
        <v>34.11</v>
      </c>
      <c r="H462" s="214">
        <v>43468</v>
      </c>
      <c r="I462" s="160" t="s">
        <v>407</v>
      </c>
      <c r="J462" s="160" t="s">
        <v>376</v>
      </c>
      <c r="K462" s="160">
        <f t="shared" si="7"/>
        <v>1</v>
      </c>
      <c r="L462" s="160" t="s">
        <v>101</v>
      </c>
      <c r="M462" s="211">
        <f>VLOOKUP(J462,'Depr Rates'!A:G,7,FALSE)</f>
        <v>3.9300000000000002E-2</v>
      </c>
    </row>
    <row r="463" spans="1:13" x14ac:dyDescent="0.3">
      <c r="A463" s="212" t="s">
        <v>102</v>
      </c>
      <c r="B463" s="213">
        <v>10600501</v>
      </c>
      <c r="C463" s="212" t="s">
        <v>12614</v>
      </c>
      <c r="D463" s="214">
        <v>43497</v>
      </c>
      <c r="E463" s="160" t="s">
        <v>373</v>
      </c>
      <c r="F463" s="160">
        <v>101112830</v>
      </c>
      <c r="G463" s="160">
        <v>34.11</v>
      </c>
      <c r="H463" s="214">
        <v>43468</v>
      </c>
      <c r="I463" s="160" t="s">
        <v>407</v>
      </c>
      <c r="J463" s="160" t="s">
        <v>377</v>
      </c>
      <c r="K463" s="160">
        <f t="shared" si="7"/>
        <v>1</v>
      </c>
      <c r="L463" s="160" t="s">
        <v>101</v>
      </c>
      <c r="M463" s="211">
        <f>VLOOKUP(J463,'Depr Rates'!A:G,7,FALSE)</f>
        <v>1.77E-2</v>
      </c>
    </row>
    <row r="464" spans="1:13" x14ac:dyDescent="0.3">
      <c r="A464" s="212" t="s">
        <v>102</v>
      </c>
      <c r="B464" s="213">
        <v>10600501</v>
      </c>
      <c r="C464" s="212" t="s">
        <v>12614</v>
      </c>
      <c r="D464" s="214">
        <v>43497</v>
      </c>
      <c r="E464" s="160" t="s">
        <v>373</v>
      </c>
      <c r="F464" s="160">
        <v>101112830</v>
      </c>
      <c r="G464" s="160">
        <v>34.11</v>
      </c>
      <c r="H464" s="214">
        <v>43468</v>
      </c>
      <c r="I464" s="160" t="s">
        <v>407</v>
      </c>
      <c r="J464" s="160" t="s">
        <v>9054</v>
      </c>
      <c r="K464" s="160">
        <f t="shared" si="7"/>
        <v>1</v>
      </c>
      <c r="L464" s="160" t="s">
        <v>101</v>
      </c>
      <c r="M464" s="211">
        <f>VLOOKUP(J464,'Depr Rates'!A:G,7,FALSE)</f>
        <v>3.1399999999999997E-2</v>
      </c>
    </row>
    <row r="465" spans="1:13" x14ac:dyDescent="0.3">
      <c r="A465" s="212" t="s">
        <v>102</v>
      </c>
      <c r="B465" s="213">
        <v>10600501</v>
      </c>
      <c r="C465" s="212" t="s">
        <v>12614</v>
      </c>
      <c r="D465" s="214">
        <v>43497</v>
      </c>
      <c r="E465" s="160" t="s">
        <v>373</v>
      </c>
      <c r="F465" s="160">
        <v>101112830</v>
      </c>
      <c r="G465" s="160">
        <v>18.66</v>
      </c>
      <c r="H465" s="214">
        <v>43468</v>
      </c>
      <c r="I465" s="160" t="s">
        <v>407</v>
      </c>
      <c r="J465" s="160" t="s">
        <v>9132</v>
      </c>
      <c r="K465" s="160">
        <f t="shared" si="7"/>
        <v>1</v>
      </c>
      <c r="L465" s="160" t="s">
        <v>101</v>
      </c>
      <c r="M465" s="211">
        <f>VLOOKUP(J465,'Depr Rates'!A:G,7,FALSE)</f>
        <v>3.7400000000000003E-2</v>
      </c>
    </row>
    <row r="466" spans="1:13" x14ac:dyDescent="0.3">
      <c r="A466" s="212" t="s">
        <v>102</v>
      </c>
      <c r="B466" s="213">
        <v>10600501</v>
      </c>
      <c r="C466" s="212" t="s">
        <v>12614</v>
      </c>
      <c r="D466" s="214">
        <v>43497</v>
      </c>
      <c r="E466" s="160" t="s">
        <v>373</v>
      </c>
      <c r="F466" s="160">
        <v>101112830</v>
      </c>
      <c r="G466" s="160">
        <v>18.64</v>
      </c>
      <c r="H466" s="214">
        <v>43468</v>
      </c>
      <c r="I466" s="160" t="s">
        <v>407</v>
      </c>
      <c r="J466" s="160" t="s">
        <v>376</v>
      </c>
      <c r="K466" s="160">
        <f t="shared" si="7"/>
        <v>1</v>
      </c>
      <c r="L466" s="160" t="s">
        <v>101</v>
      </c>
      <c r="M466" s="211">
        <f>VLOOKUP(J466,'Depr Rates'!A:G,7,FALSE)</f>
        <v>3.9300000000000002E-2</v>
      </c>
    </row>
    <row r="467" spans="1:13" x14ac:dyDescent="0.3">
      <c r="A467" s="212" t="s">
        <v>102</v>
      </c>
      <c r="B467" s="213">
        <v>10600501</v>
      </c>
      <c r="C467" s="212" t="s">
        <v>12614</v>
      </c>
      <c r="D467" s="214">
        <v>43497</v>
      </c>
      <c r="E467" s="160" t="s">
        <v>373</v>
      </c>
      <c r="F467" s="160">
        <v>101112830</v>
      </c>
      <c r="G467" s="160">
        <v>18.64</v>
      </c>
      <c r="H467" s="214">
        <v>43468</v>
      </c>
      <c r="I467" s="160" t="s">
        <v>407</v>
      </c>
      <c r="J467" s="160" t="s">
        <v>377</v>
      </c>
      <c r="K467" s="160">
        <f t="shared" si="7"/>
        <v>1</v>
      </c>
      <c r="L467" s="160" t="s">
        <v>101</v>
      </c>
      <c r="M467" s="211">
        <f>VLOOKUP(J467,'Depr Rates'!A:G,7,FALSE)</f>
        <v>1.77E-2</v>
      </c>
    </row>
    <row r="468" spans="1:13" x14ac:dyDescent="0.3">
      <c r="A468" s="212" t="s">
        <v>102</v>
      </c>
      <c r="B468" s="213">
        <v>10600501</v>
      </c>
      <c r="C468" s="212" t="s">
        <v>12614</v>
      </c>
      <c r="D468" s="214">
        <v>43497</v>
      </c>
      <c r="E468" s="160" t="s">
        <v>373</v>
      </c>
      <c r="F468" s="160">
        <v>101112830</v>
      </c>
      <c r="G468" s="160">
        <v>18.64</v>
      </c>
      <c r="H468" s="214">
        <v>43468</v>
      </c>
      <c r="I468" s="160" t="s">
        <v>407</v>
      </c>
      <c r="J468" s="160" t="s">
        <v>9054</v>
      </c>
      <c r="K468" s="160">
        <f t="shared" si="7"/>
        <v>1</v>
      </c>
      <c r="L468" s="160" t="s">
        <v>101</v>
      </c>
      <c r="M468" s="211">
        <f>VLOOKUP(J468,'Depr Rates'!A:G,7,FALSE)</f>
        <v>3.1399999999999997E-2</v>
      </c>
    </row>
    <row r="469" spans="1:13" x14ac:dyDescent="0.3">
      <c r="A469" s="212" t="s">
        <v>102</v>
      </c>
      <c r="B469" s="213">
        <v>10600501</v>
      </c>
      <c r="C469" s="212" t="s">
        <v>12614</v>
      </c>
      <c r="D469" s="214">
        <v>43466</v>
      </c>
      <c r="E469" s="160" t="s">
        <v>373</v>
      </c>
      <c r="F469" s="160">
        <v>101112841</v>
      </c>
      <c r="G469" s="215">
        <v>52314.720000000001</v>
      </c>
      <c r="H469" s="214">
        <v>43483</v>
      </c>
      <c r="I469" s="160" t="s">
        <v>452</v>
      </c>
      <c r="J469" s="160" t="s">
        <v>376</v>
      </c>
      <c r="K469" s="160">
        <f t="shared" si="7"/>
        <v>1</v>
      </c>
      <c r="L469" s="160" t="s">
        <v>101</v>
      </c>
      <c r="M469" s="211">
        <f>VLOOKUP(J469,'Depr Rates'!A:G,7,FALSE)</f>
        <v>3.9300000000000002E-2</v>
      </c>
    </row>
    <row r="470" spans="1:13" x14ac:dyDescent="0.3">
      <c r="A470" s="212" t="s">
        <v>102</v>
      </c>
      <c r="B470" s="213">
        <v>10600501</v>
      </c>
      <c r="C470" s="212" t="s">
        <v>12614</v>
      </c>
      <c r="D470" s="214">
        <v>43466</v>
      </c>
      <c r="E470" s="160" t="s">
        <v>373</v>
      </c>
      <c r="F470" s="160">
        <v>101112841</v>
      </c>
      <c r="G470" s="215">
        <v>112655.87</v>
      </c>
      <c r="H470" s="214">
        <v>43483</v>
      </c>
      <c r="I470" s="160" t="s">
        <v>452</v>
      </c>
      <c r="J470" s="160" t="s">
        <v>377</v>
      </c>
      <c r="K470" s="160">
        <f t="shared" si="7"/>
        <v>1</v>
      </c>
      <c r="L470" s="160" t="s">
        <v>101</v>
      </c>
      <c r="M470" s="211">
        <f>VLOOKUP(J470,'Depr Rates'!A:G,7,FALSE)</f>
        <v>1.77E-2</v>
      </c>
    </row>
    <row r="471" spans="1:13" x14ac:dyDescent="0.3">
      <c r="A471" s="212" t="s">
        <v>102</v>
      </c>
      <c r="B471" s="213">
        <v>10600501</v>
      </c>
      <c r="C471" s="212" t="s">
        <v>12614</v>
      </c>
      <c r="D471" s="214">
        <v>43466</v>
      </c>
      <c r="E471" s="160" t="s">
        <v>373</v>
      </c>
      <c r="F471" s="160">
        <v>101112841</v>
      </c>
      <c r="G471" s="215">
        <v>7563.82</v>
      </c>
      <c r="H471" s="214">
        <v>43483</v>
      </c>
      <c r="I471" s="160" t="s">
        <v>452</v>
      </c>
      <c r="J471" s="160" t="s">
        <v>9132</v>
      </c>
      <c r="K471" s="160">
        <f t="shared" si="7"/>
        <v>1</v>
      </c>
      <c r="L471" s="160" t="s">
        <v>101</v>
      </c>
      <c r="M471" s="211">
        <f>VLOOKUP(J471,'Depr Rates'!A:G,7,FALSE)</f>
        <v>3.7400000000000003E-2</v>
      </c>
    </row>
    <row r="472" spans="1:13" x14ac:dyDescent="0.3">
      <c r="A472" s="212" t="s">
        <v>102</v>
      </c>
      <c r="B472" s="213">
        <v>10600501</v>
      </c>
      <c r="C472" s="212" t="s">
        <v>12614</v>
      </c>
      <c r="D472" s="214">
        <v>43466</v>
      </c>
      <c r="E472" s="160" t="s">
        <v>373</v>
      </c>
      <c r="F472" s="160">
        <v>101112841</v>
      </c>
      <c r="G472" s="215">
        <v>2361.15</v>
      </c>
      <c r="H472" s="214">
        <v>43483</v>
      </c>
      <c r="I472" s="160" t="s">
        <v>452</v>
      </c>
      <c r="J472" s="160" t="s">
        <v>9054</v>
      </c>
      <c r="K472" s="160">
        <f t="shared" si="7"/>
        <v>1</v>
      </c>
      <c r="L472" s="160" t="s">
        <v>101</v>
      </c>
      <c r="M472" s="211">
        <f>VLOOKUP(J472,'Depr Rates'!A:G,7,FALSE)</f>
        <v>3.1399999999999997E-2</v>
      </c>
    </row>
    <row r="473" spans="1:13" x14ac:dyDescent="0.3">
      <c r="A473" s="212" t="s">
        <v>102</v>
      </c>
      <c r="B473" s="213">
        <v>10600501</v>
      </c>
      <c r="C473" s="212" t="s">
        <v>12614</v>
      </c>
      <c r="D473" s="214">
        <v>43466</v>
      </c>
      <c r="E473" s="160" t="s">
        <v>373</v>
      </c>
      <c r="F473" s="160">
        <v>101112841</v>
      </c>
      <c r="G473" s="160">
        <v>96.79</v>
      </c>
      <c r="H473" s="214">
        <v>43483</v>
      </c>
      <c r="I473" s="160" t="s">
        <v>452</v>
      </c>
      <c r="J473" s="160" t="s">
        <v>376</v>
      </c>
      <c r="K473" s="160">
        <f t="shared" si="7"/>
        <v>1</v>
      </c>
      <c r="L473" s="160" t="s">
        <v>101</v>
      </c>
      <c r="M473" s="211">
        <f>VLOOKUP(J473,'Depr Rates'!A:G,7,FALSE)</f>
        <v>3.9300000000000002E-2</v>
      </c>
    </row>
    <row r="474" spans="1:13" x14ac:dyDescent="0.3">
      <c r="A474" s="212" t="s">
        <v>102</v>
      </c>
      <c r="B474" s="213">
        <v>10600501</v>
      </c>
      <c r="C474" s="212" t="s">
        <v>12614</v>
      </c>
      <c r="D474" s="214">
        <v>43466</v>
      </c>
      <c r="E474" s="160" t="s">
        <v>373</v>
      </c>
      <c r="F474" s="160">
        <v>101112841</v>
      </c>
      <c r="G474" s="160">
        <v>208.42</v>
      </c>
      <c r="H474" s="214">
        <v>43483</v>
      </c>
      <c r="I474" s="160" t="s">
        <v>452</v>
      </c>
      <c r="J474" s="160" t="s">
        <v>377</v>
      </c>
      <c r="K474" s="160">
        <f t="shared" si="7"/>
        <v>1</v>
      </c>
      <c r="L474" s="160" t="s">
        <v>101</v>
      </c>
      <c r="M474" s="211">
        <f>VLOOKUP(J474,'Depr Rates'!A:G,7,FALSE)</f>
        <v>1.77E-2</v>
      </c>
    </row>
    <row r="475" spans="1:13" x14ac:dyDescent="0.3">
      <c r="A475" s="212" t="s">
        <v>102</v>
      </c>
      <c r="B475" s="213">
        <v>10600501</v>
      </c>
      <c r="C475" s="212" t="s">
        <v>12614</v>
      </c>
      <c r="D475" s="214">
        <v>43466</v>
      </c>
      <c r="E475" s="160" t="s">
        <v>373</v>
      </c>
      <c r="F475" s="160">
        <v>101112841</v>
      </c>
      <c r="G475" s="160">
        <v>4.37</v>
      </c>
      <c r="H475" s="214">
        <v>43483</v>
      </c>
      <c r="I475" s="160" t="s">
        <v>452</v>
      </c>
      <c r="J475" s="160" t="s">
        <v>9054</v>
      </c>
      <c r="K475" s="160">
        <f t="shared" si="7"/>
        <v>1</v>
      </c>
      <c r="L475" s="160" t="s">
        <v>101</v>
      </c>
      <c r="M475" s="211">
        <f>VLOOKUP(J475,'Depr Rates'!A:G,7,FALSE)</f>
        <v>3.1399999999999997E-2</v>
      </c>
    </row>
    <row r="476" spans="1:13" x14ac:dyDescent="0.3">
      <c r="A476" s="212" t="s">
        <v>102</v>
      </c>
      <c r="B476" s="213">
        <v>10600501</v>
      </c>
      <c r="C476" s="212" t="s">
        <v>12614</v>
      </c>
      <c r="D476" s="214">
        <v>43466</v>
      </c>
      <c r="E476" s="160" t="s">
        <v>373</v>
      </c>
      <c r="F476" s="160">
        <v>101112841</v>
      </c>
      <c r="G476" s="160">
        <v>13.99</v>
      </c>
      <c r="H476" s="214">
        <v>43483</v>
      </c>
      <c r="I476" s="160" t="s">
        <v>452</v>
      </c>
      <c r="J476" s="160" t="s">
        <v>9132</v>
      </c>
      <c r="K476" s="160">
        <f t="shared" si="7"/>
        <v>1</v>
      </c>
      <c r="L476" s="160" t="s">
        <v>101</v>
      </c>
      <c r="M476" s="211">
        <f>VLOOKUP(J476,'Depr Rates'!A:G,7,FALSE)</f>
        <v>3.7400000000000003E-2</v>
      </c>
    </row>
    <row r="477" spans="1:13" x14ac:dyDescent="0.3">
      <c r="A477" s="212" t="s">
        <v>102</v>
      </c>
      <c r="B477" s="213">
        <v>10600501</v>
      </c>
      <c r="C477" s="212" t="s">
        <v>12614</v>
      </c>
      <c r="D477" s="214">
        <v>43466</v>
      </c>
      <c r="E477" s="160" t="s">
        <v>373</v>
      </c>
      <c r="F477" s="160">
        <v>101112841</v>
      </c>
      <c r="G477" s="215">
        <v>24902.68</v>
      </c>
      <c r="H477" s="214">
        <v>43483</v>
      </c>
      <c r="I477" s="160" t="s">
        <v>452</v>
      </c>
      <c r="J477" s="160" t="s">
        <v>376</v>
      </c>
      <c r="K477" s="160">
        <f t="shared" si="7"/>
        <v>1</v>
      </c>
      <c r="L477" s="160" t="s">
        <v>101</v>
      </c>
      <c r="M477" s="211">
        <f>VLOOKUP(J477,'Depr Rates'!A:G,7,FALSE)</f>
        <v>3.9300000000000002E-2</v>
      </c>
    </row>
    <row r="478" spans="1:13" x14ac:dyDescent="0.3">
      <c r="A478" s="212" t="s">
        <v>102</v>
      </c>
      <c r="B478" s="213">
        <v>10600501</v>
      </c>
      <c r="C478" s="212" t="s">
        <v>12614</v>
      </c>
      <c r="D478" s="214">
        <v>43466</v>
      </c>
      <c r="E478" s="160" t="s">
        <v>373</v>
      </c>
      <c r="F478" s="160">
        <v>101112841</v>
      </c>
      <c r="G478" s="215">
        <v>53626.07</v>
      </c>
      <c r="H478" s="214">
        <v>43483</v>
      </c>
      <c r="I478" s="160" t="s">
        <v>452</v>
      </c>
      <c r="J478" s="160" t="s">
        <v>377</v>
      </c>
      <c r="K478" s="160">
        <f t="shared" si="7"/>
        <v>1</v>
      </c>
      <c r="L478" s="160" t="s">
        <v>101</v>
      </c>
      <c r="M478" s="211">
        <f>VLOOKUP(J478,'Depr Rates'!A:G,7,FALSE)</f>
        <v>1.77E-2</v>
      </c>
    </row>
    <row r="479" spans="1:13" x14ac:dyDescent="0.3">
      <c r="A479" s="212" t="s">
        <v>102</v>
      </c>
      <c r="B479" s="213">
        <v>10600501</v>
      </c>
      <c r="C479" s="212" t="s">
        <v>12614</v>
      </c>
      <c r="D479" s="214">
        <v>43466</v>
      </c>
      <c r="E479" s="160" t="s">
        <v>373</v>
      </c>
      <c r="F479" s="160">
        <v>101112841</v>
      </c>
      <c r="G479" s="215">
        <v>1123.95</v>
      </c>
      <c r="H479" s="214">
        <v>43483</v>
      </c>
      <c r="I479" s="160" t="s">
        <v>452</v>
      </c>
      <c r="J479" s="160" t="s">
        <v>9054</v>
      </c>
      <c r="K479" s="160">
        <f t="shared" si="7"/>
        <v>1</v>
      </c>
      <c r="L479" s="160" t="s">
        <v>101</v>
      </c>
      <c r="M479" s="211">
        <f>VLOOKUP(J479,'Depr Rates'!A:G,7,FALSE)</f>
        <v>3.1399999999999997E-2</v>
      </c>
    </row>
    <row r="480" spans="1:13" x14ac:dyDescent="0.3">
      <c r="A480" s="212" t="s">
        <v>102</v>
      </c>
      <c r="B480" s="213">
        <v>10600501</v>
      </c>
      <c r="C480" s="212" t="s">
        <v>12614</v>
      </c>
      <c r="D480" s="214">
        <v>43466</v>
      </c>
      <c r="E480" s="160" t="s">
        <v>373</v>
      </c>
      <c r="F480" s="160">
        <v>101112841</v>
      </c>
      <c r="G480" s="215">
        <v>3600.5</v>
      </c>
      <c r="H480" s="214">
        <v>43483</v>
      </c>
      <c r="I480" s="160" t="s">
        <v>452</v>
      </c>
      <c r="J480" s="160" t="s">
        <v>9132</v>
      </c>
      <c r="K480" s="160">
        <f t="shared" si="7"/>
        <v>1</v>
      </c>
      <c r="L480" s="160" t="s">
        <v>101</v>
      </c>
      <c r="M480" s="211">
        <f>VLOOKUP(J480,'Depr Rates'!A:G,7,FALSE)</f>
        <v>3.7400000000000003E-2</v>
      </c>
    </row>
    <row r="481" spans="1:13" x14ac:dyDescent="0.3">
      <c r="A481" s="212" t="s">
        <v>102</v>
      </c>
      <c r="B481" s="213">
        <v>10600501</v>
      </c>
      <c r="C481" s="212" t="s">
        <v>12614</v>
      </c>
      <c r="D481" s="214">
        <v>43497</v>
      </c>
      <c r="E481" s="160" t="s">
        <v>373</v>
      </c>
      <c r="F481" s="160">
        <v>101112841</v>
      </c>
      <c r="G481" s="215">
        <v>-26747.79</v>
      </c>
      <c r="H481" s="214">
        <v>43483</v>
      </c>
      <c r="I481" s="160" t="s">
        <v>452</v>
      </c>
      <c r="J481" s="160" t="s">
        <v>376</v>
      </c>
      <c r="K481" s="160">
        <f t="shared" si="7"/>
        <v>1</v>
      </c>
      <c r="L481" s="160" t="s">
        <v>101</v>
      </c>
      <c r="M481" s="211">
        <f>VLOOKUP(J481,'Depr Rates'!A:G,7,FALSE)</f>
        <v>3.9300000000000002E-2</v>
      </c>
    </row>
    <row r="482" spans="1:13" x14ac:dyDescent="0.3">
      <c r="A482" s="212" t="s">
        <v>102</v>
      </c>
      <c r="B482" s="213">
        <v>10600501</v>
      </c>
      <c r="C482" s="212" t="s">
        <v>12614</v>
      </c>
      <c r="D482" s="214">
        <v>43497</v>
      </c>
      <c r="E482" s="160" t="s">
        <v>373</v>
      </c>
      <c r="F482" s="160">
        <v>101112841</v>
      </c>
      <c r="G482" s="215">
        <v>-57599.38</v>
      </c>
      <c r="H482" s="214">
        <v>43483</v>
      </c>
      <c r="I482" s="160" t="s">
        <v>452</v>
      </c>
      <c r="J482" s="160" t="s">
        <v>377</v>
      </c>
      <c r="K482" s="160">
        <f t="shared" si="7"/>
        <v>1</v>
      </c>
      <c r="L482" s="160" t="s">
        <v>101</v>
      </c>
      <c r="M482" s="211">
        <f>VLOOKUP(J482,'Depr Rates'!A:G,7,FALSE)</f>
        <v>1.77E-2</v>
      </c>
    </row>
    <row r="483" spans="1:13" x14ac:dyDescent="0.3">
      <c r="A483" s="212" t="s">
        <v>102</v>
      </c>
      <c r="B483" s="213">
        <v>10600501</v>
      </c>
      <c r="C483" s="212" t="s">
        <v>12614</v>
      </c>
      <c r="D483" s="214">
        <v>43497</v>
      </c>
      <c r="E483" s="160" t="s">
        <v>373</v>
      </c>
      <c r="F483" s="160">
        <v>101112841</v>
      </c>
      <c r="G483" s="215">
        <v>-1207.22</v>
      </c>
      <c r="H483" s="214">
        <v>43483</v>
      </c>
      <c r="I483" s="160" t="s">
        <v>452</v>
      </c>
      <c r="J483" s="160" t="s">
        <v>9054</v>
      </c>
      <c r="K483" s="160">
        <f t="shared" si="7"/>
        <v>1</v>
      </c>
      <c r="L483" s="160" t="s">
        <v>101</v>
      </c>
      <c r="M483" s="211">
        <f>VLOOKUP(J483,'Depr Rates'!A:G,7,FALSE)</f>
        <v>3.1399999999999997E-2</v>
      </c>
    </row>
    <row r="484" spans="1:13" x14ac:dyDescent="0.3">
      <c r="A484" s="212" t="s">
        <v>102</v>
      </c>
      <c r="B484" s="213">
        <v>10600501</v>
      </c>
      <c r="C484" s="212" t="s">
        <v>12614</v>
      </c>
      <c r="D484" s="214">
        <v>43497</v>
      </c>
      <c r="E484" s="160" t="s">
        <v>373</v>
      </c>
      <c r="F484" s="160">
        <v>101112841</v>
      </c>
      <c r="G484" s="215">
        <v>-3867.27</v>
      </c>
      <c r="H484" s="214">
        <v>43483</v>
      </c>
      <c r="I484" s="160" t="s">
        <v>452</v>
      </c>
      <c r="J484" s="160" t="s">
        <v>9132</v>
      </c>
      <c r="K484" s="160">
        <f t="shared" si="7"/>
        <v>1</v>
      </c>
      <c r="L484" s="160" t="s">
        <v>101</v>
      </c>
      <c r="M484" s="211">
        <f>VLOOKUP(J484,'Depr Rates'!A:G,7,FALSE)</f>
        <v>3.7400000000000003E-2</v>
      </c>
    </row>
    <row r="485" spans="1:13" x14ac:dyDescent="0.3">
      <c r="A485" s="212" t="s">
        <v>102</v>
      </c>
      <c r="B485" s="213">
        <v>10600501</v>
      </c>
      <c r="C485" s="212" t="s">
        <v>12614</v>
      </c>
      <c r="D485" s="214">
        <v>43497</v>
      </c>
      <c r="E485" s="160" t="s">
        <v>373</v>
      </c>
      <c r="F485" s="160">
        <v>101112841</v>
      </c>
      <c r="G485" s="215">
        <v>26972.91</v>
      </c>
      <c r="H485" s="214">
        <v>43483</v>
      </c>
      <c r="I485" s="160" t="s">
        <v>452</v>
      </c>
      <c r="J485" s="160" t="s">
        <v>376</v>
      </c>
      <c r="K485" s="160">
        <f t="shared" si="7"/>
        <v>1</v>
      </c>
      <c r="L485" s="160" t="s">
        <v>101</v>
      </c>
      <c r="M485" s="211">
        <f>VLOOKUP(J485,'Depr Rates'!A:G,7,FALSE)</f>
        <v>3.9300000000000002E-2</v>
      </c>
    </row>
    <row r="486" spans="1:13" x14ac:dyDescent="0.3">
      <c r="A486" s="212" t="s">
        <v>102</v>
      </c>
      <c r="B486" s="213">
        <v>10600501</v>
      </c>
      <c r="C486" s="212" t="s">
        <v>12614</v>
      </c>
      <c r="D486" s="214">
        <v>43497</v>
      </c>
      <c r="E486" s="160" t="s">
        <v>373</v>
      </c>
      <c r="F486" s="160">
        <v>101112841</v>
      </c>
      <c r="G486" s="215">
        <v>58084.15</v>
      </c>
      <c r="H486" s="214">
        <v>43483</v>
      </c>
      <c r="I486" s="160" t="s">
        <v>452</v>
      </c>
      <c r="J486" s="160" t="s">
        <v>377</v>
      </c>
      <c r="K486" s="160">
        <f t="shared" si="7"/>
        <v>1</v>
      </c>
      <c r="L486" s="160" t="s">
        <v>101</v>
      </c>
      <c r="M486" s="211">
        <f>VLOOKUP(J486,'Depr Rates'!A:G,7,FALSE)</f>
        <v>1.77E-2</v>
      </c>
    </row>
    <row r="487" spans="1:13" x14ac:dyDescent="0.3">
      <c r="A487" s="212" t="s">
        <v>102</v>
      </c>
      <c r="B487" s="213">
        <v>10600501</v>
      </c>
      <c r="C487" s="212" t="s">
        <v>12614</v>
      </c>
      <c r="D487" s="214">
        <v>43497</v>
      </c>
      <c r="E487" s="160" t="s">
        <v>373</v>
      </c>
      <c r="F487" s="160">
        <v>101112841</v>
      </c>
      <c r="G487" s="215">
        <v>1217.3900000000001</v>
      </c>
      <c r="H487" s="214">
        <v>43483</v>
      </c>
      <c r="I487" s="160" t="s">
        <v>452</v>
      </c>
      <c r="J487" s="160" t="s">
        <v>9054</v>
      </c>
      <c r="K487" s="160">
        <f t="shared" si="7"/>
        <v>1</v>
      </c>
      <c r="L487" s="160" t="s">
        <v>101</v>
      </c>
      <c r="M487" s="211">
        <f>VLOOKUP(J487,'Depr Rates'!A:G,7,FALSE)</f>
        <v>3.1399999999999997E-2</v>
      </c>
    </row>
    <row r="488" spans="1:13" x14ac:dyDescent="0.3">
      <c r="A488" s="212" t="s">
        <v>102</v>
      </c>
      <c r="B488" s="213">
        <v>10600501</v>
      </c>
      <c r="C488" s="212" t="s">
        <v>12614</v>
      </c>
      <c r="D488" s="214">
        <v>43497</v>
      </c>
      <c r="E488" s="160" t="s">
        <v>373</v>
      </c>
      <c r="F488" s="160">
        <v>101112841</v>
      </c>
      <c r="G488" s="215">
        <v>3899.82</v>
      </c>
      <c r="H488" s="214">
        <v>43483</v>
      </c>
      <c r="I488" s="160" t="s">
        <v>452</v>
      </c>
      <c r="J488" s="160" t="s">
        <v>9132</v>
      </c>
      <c r="K488" s="160">
        <f t="shared" si="7"/>
        <v>1</v>
      </c>
      <c r="L488" s="160" t="s">
        <v>101</v>
      </c>
      <c r="M488" s="211">
        <f>VLOOKUP(J488,'Depr Rates'!A:G,7,FALSE)</f>
        <v>3.7400000000000003E-2</v>
      </c>
    </row>
    <row r="489" spans="1:13" x14ac:dyDescent="0.3">
      <c r="A489" s="212" t="s">
        <v>102</v>
      </c>
      <c r="B489" s="213">
        <v>10600501</v>
      </c>
      <c r="C489" s="212" t="s">
        <v>12614</v>
      </c>
      <c r="D489" s="214">
        <v>43497</v>
      </c>
      <c r="E489" s="160" t="s">
        <v>373</v>
      </c>
      <c r="F489" s="160">
        <v>101112841</v>
      </c>
      <c r="G489" s="160">
        <v>123.04</v>
      </c>
      <c r="H489" s="214">
        <v>43483</v>
      </c>
      <c r="I489" s="160" t="s">
        <v>452</v>
      </c>
      <c r="J489" s="160" t="s">
        <v>376</v>
      </c>
      <c r="K489" s="160">
        <f t="shared" si="7"/>
        <v>1</v>
      </c>
      <c r="L489" s="160" t="s">
        <v>101</v>
      </c>
      <c r="M489" s="211">
        <f>VLOOKUP(J489,'Depr Rates'!A:G,7,FALSE)</f>
        <v>3.9300000000000002E-2</v>
      </c>
    </row>
    <row r="490" spans="1:13" x14ac:dyDescent="0.3">
      <c r="A490" s="212" t="s">
        <v>102</v>
      </c>
      <c r="B490" s="213">
        <v>10600501</v>
      </c>
      <c r="C490" s="212" t="s">
        <v>12614</v>
      </c>
      <c r="D490" s="214">
        <v>43497</v>
      </c>
      <c r="E490" s="160" t="s">
        <v>373</v>
      </c>
      <c r="F490" s="160">
        <v>101112841</v>
      </c>
      <c r="G490" s="160">
        <v>264.94</v>
      </c>
      <c r="H490" s="214">
        <v>43483</v>
      </c>
      <c r="I490" s="160" t="s">
        <v>452</v>
      </c>
      <c r="J490" s="160" t="s">
        <v>377</v>
      </c>
      <c r="K490" s="160">
        <f t="shared" si="7"/>
        <v>1</v>
      </c>
      <c r="L490" s="160" t="s">
        <v>101</v>
      </c>
      <c r="M490" s="211">
        <f>VLOOKUP(J490,'Depr Rates'!A:G,7,FALSE)</f>
        <v>1.77E-2</v>
      </c>
    </row>
    <row r="491" spans="1:13" x14ac:dyDescent="0.3">
      <c r="A491" s="212" t="s">
        <v>102</v>
      </c>
      <c r="B491" s="213">
        <v>10600501</v>
      </c>
      <c r="C491" s="212" t="s">
        <v>12614</v>
      </c>
      <c r="D491" s="214">
        <v>43497</v>
      </c>
      <c r="E491" s="160" t="s">
        <v>373</v>
      </c>
      <c r="F491" s="160">
        <v>101112841</v>
      </c>
      <c r="G491" s="160">
        <v>5.55</v>
      </c>
      <c r="H491" s="214">
        <v>43483</v>
      </c>
      <c r="I491" s="160" t="s">
        <v>452</v>
      </c>
      <c r="J491" s="160" t="s">
        <v>9054</v>
      </c>
      <c r="K491" s="160">
        <f t="shared" si="7"/>
        <v>1</v>
      </c>
      <c r="L491" s="160" t="s">
        <v>101</v>
      </c>
      <c r="M491" s="211">
        <f>VLOOKUP(J491,'Depr Rates'!A:G,7,FALSE)</f>
        <v>3.1399999999999997E-2</v>
      </c>
    </row>
    <row r="492" spans="1:13" x14ac:dyDescent="0.3">
      <c r="A492" s="212" t="s">
        <v>102</v>
      </c>
      <c r="B492" s="213">
        <v>10600501</v>
      </c>
      <c r="C492" s="212" t="s">
        <v>12614</v>
      </c>
      <c r="D492" s="214">
        <v>43497</v>
      </c>
      <c r="E492" s="160" t="s">
        <v>373</v>
      </c>
      <c r="F492" s="160">
        <v>101112841</v>
      </c>
      <c r="G492" s="160">
        <v>17.79</v>
      </c>
      <c r="H492" s="214">
        <v>43483</v>
      </c>
      <c r="I492" s="160" t="s">
        <v>452</v>
      </c>
      <c r="J492" s="160" t="s">
        <v>9132</v>
      </c>
      <c r="K492" s="160">
        <f t="shared" si="7"/>
        <v>1</v>
      </c>
      <c r="L492" s="160" t="s">
        <v>101</v>
      </c>
      <c r="M492" s="211">
        <f>VLOOKUP(J492,'Depr Rates'!A:G,7,FALSE)</f>
        <v>3.7400000000000003E-2</v>
      </c>
    </row>
    <row r="493" spans="1:13" x14ac:dyDescent="0.3">
      <c r="A493" s="212" t="s">
        <v>102</v>
      </c>
      <c r="B493" s="213">
        <v>10600501</v>
      </c>
      <c r="C493" s="212" t="s">
        <v>12614</v>
      </c>
      <c r="D493" s="214">
        <v>43466</v>
      </c>
      <c r="E493" s="160" t="s">
        <v>373</v>
      </c>
      <c r="F493" s="160">
        <v>101113102</v>
      </c>
      <c r="G493" s="160">
        <v>-115.15</v>
      </c>
      <c r="H493" s="214">
        <v>43496</v>
      </c>
      <c r="I493" s="160" t="s">
        <v>177</v>
      </c>
      <c r="J493" s="160" t="s">
        <v>376</v>
      </c>
      <c r="K493" s="160">
        <f t="shared" si="7"/>
        <v>1</v>
      </c>
      <c r="L493" s="160" t="s">
        <v>101</v>
      </c>
      <c r="M493" s="211">
        <f>VLOOKUP(J493,'Depr Rates'!A:G,7,FALSE)</f>
        <v>3.9300000000000002E-2</v>
      </c>
    </row>
    <row r="494" spans="1:13" x14ac:dyDescent="0.3">
      <c r="A494" s="212" t="s">
        <v>102</v>
      </c>
      <c r="B494" s="213">
        <v>10600501</v>
      </c>
      <c r="C494" s="212" t="s">
        <v>12614</v>
      </c>
      <c r="D494" s="214">
        <v>43497</v>
      </c>
      <c r="E494" s="160" t="s">
        <v>373</v>
      </c>
      <c r="F494" s="160">
        <v>101113102</v>
      </c>
      <c r="G494" s="160">
        <v>-568.12</v>
      </c>
      <c r="H494" s="214">
        <v>43496</v>
      </c>
      <c r="I494" s="160" t="s">
        <v>177</v>
      </c>
      <c r="J494" s="160" t="s">
        <v>376</v>
      </c>
      <c r="K494" s="160">
        <f t="shared" si="7"/>
        <v>1</v>
      </c>
      <c r="L494" s="160" t="s">
        <v>101</v>
      </c>
      <c r="M494" s="211">
        <f>VLOOKUP(J494,'Depr Rates'!A:G,7,FALSE)</f>
        <v>3.9300000000000002E-2</v>
      </c>
    </row>
    <row r="495" spans="1:13" x14ac:dyDescent="0.3">
      <c r="A495" s="212" t="s">
        <v>102</v>
      </c>
      <c r="B495" s="213">
        <v>10600501</v>
      </c>
      <c r="C495" s="212" t="s">
        <v>12614</v>
      </c>
      <c r="D495" s="214">
        <v>43497</v>
      </c>
      <c r="E495" s="160" t="s">
        <v>373</v>
      </c>
      <c r="F495" s="160">
        <v>101113102</v>
      </c>
      <c r="G495" s="160">
        <v>634.89</v>
      </c>
      <c r="H495" s="214">
        <v>43496</v>
      </c>
      <c r="I495" s="160" t="s">
        <v>177</v>
      </c>
      <c r="J495" s="160" t="s">
        <v>376</v>
      </c>
      <c r="K495" s="160">
        <f t="shared" si="7"/>
        <v>1</v>
      </c>
      <c r="L495" s="160" t="s">
        <v>101</v>
      </c>
      <c r="M495" s="211">
        <f>VLOOKUP(J495,'Depr Rates'!A:G,7,FALSE)</f>
        <v>3.9300000000000002E-2</v>
      </c>
    </row>
    <row r="496" spans="1:13" x14ac:dyDescent="0.3">
      <c r="A496" s="212" t="s">
        <v>102</v>
      </c>
      <c r="B496" s="213">
        <v>10600501</v>
      </c>
      <c r="C496" s="212" t="s">
        <v>12614</v>
      </c>
      <c r="D496" s="214">
        <v>43525</v>
      </c>
      <c r="E496" s="160" t="s">
        <v>373</v>
      </c>
      <c r="F496" s="160">
        <v>101113102</v>
      </c>
      <c r="G496" s="160">
        <v>633.25</v>
      </c>
      <c r="H496" s="214">
        <v>43496</v>
      </c>
      <c r="I496" s="160" t="s">
        <v>177</v>
      </c>
      <c r="J496" s="160" t="s">
        <v>376</v>
      </c>
      <c r="K496" s="160">
        <f t="shared" si="7"/>
        <v>1</v>
      </c>
      <c r="L496" s="160" t="s">
        <v>101</v>
      </c>
      <c r="M496" s="211">
        <f>VLOOKUP(J496,'Depr Rates'!A:G,7,FALSE)</f>
        <v>3.9300000000000002E-2</v>
      </c>
    </row>
    <row r="497" spans="1:13" x14ac:dyDescent="0.3">
      <c r="A497" s="212" t="s">
        <v>102</v>
      </c>
      <c r="B497" s="213">
        <v>10600501</v>
      </c>
      <c r="C497" s="212" t="s">
        <v>12614</v>
      </c>
      <c r="D497" s="214">
        <v>43525</v>
      </c>
      <c r="E497" s="160" t="s">
        <v>373</v>
      </c>
      <c r="F497" s="160">
        <v>101113102</v>
      </c>
      <c r="G497" s="160">
        <v>-628.20000000000005</v>
      </c>
      <c r="H497" s="214">
        <v>43496</v>
      </c>
      <c r="I497" s="160" t="s">
        <v>177</v>
      </c>
      <c r="J497" s="160" t="s">
        <v>376</v>
      </c>
      <c r="K497" s="160">
        <f t="shared" si="7"/>
        <v>1</v>
      </c>
      <c r="L497" s="160" t="s">
        <v>101</v>
      </c>
      <c r="M497" s="211">
        <f>VLOOKUP(J497,'Depr Rates'!A:G,7,FALSE)</f>
        <v>3.9300000000000002E-2</v>
      </c>
    </row>
    <row r="498" spans="1:13" x14ac:dyDescent="0.3">
      <c r="A498" s="212" t="s">
        <v>102</v>
      </c>
      <c r="B498" s="213">
        <v>10600501</v>
      </c>
      <c r="C498" s="212" t="s">
        <v>12614</v>
      </c>
      <c r="D498" s="214">
        <v>43525</v>
      </c>
      <c r="E498" s="160" t="s">
        <v>373</v>
      </c>
      <c r="F498" s="160">
        <v>101113102</v>
      </c>
      <c r="G498" s="160">
        <v>2.71</v>
      </c>
      <c r="H498" s="214">
        <v>43496</v>
      </c>
      <c r="I498" s="160" t="s">
        <v>177</v>
      </c>
      <c r="J498" s="160" t="s">
        <v>376</v>
      </c>
      <c r="K498" s="160">
        <f t="shared" si="7"/>
        <v>1</v>
      </c>
      <c r="L498" s="160" t="s">
        <v>101</v>
      </c>
      <c r="M498" s="211">
        <f>VLOOKUP(J498,'Depr Rates'!A:G,7,FALSE)</f>
        <v>3.9300000000000002E-2</v>
      </c>
    </row>
    <row r="499" spans="1:13" x14ac:dyDescent="0.3">
      <c r="A499" s="212" t="s">
        <v>102</v>
      </c>
      <c r="B499" s="213">
        <v>10600501</v>
      </c>
      <c r="C499" s="212" t="s">
        <v>12614</v>
      </c>
      <c r="D499" s="214">
        <v>43466</v>
      </c>
      <c r="E499" s="160" t="s">
        <v>373</v>
      </c>
      <c r="F499" s="160">
        <v>101113194</v>
      </c>
      <c r="G499" s="215">
        <v>38011.75</v>
      </c>
      <c r="H499" s="214">
        <v>43468</v>
      </c>
      <c r="I499" s="160" t="s">
        <v>408</v>
      </c>
      <c r="J499" s="160" t="s">
        <v>376</v>
      </c>
      <c r="K499" s="160">
        <f t="shared" si="7"/>
        <v>1</v>
      </c>
      <c r="L499" s="160" t="s">
        <v>101</v>
      </c>
      <c r="M499" s="211">
        <f>VLOOKUP(J499,'Depr Rates'!A:G,7,FALSE)</f>
        <v>3.9300000000000002E-2</v>
      </c>
    </row>
    <row r="500" spans="1:13" x14ac:dyDescent="0.3">
      <c r="A500" s="212" t="s">
        <v>102</v>
      </c>
      <c r="B500" s="213">
        <v>10600501</v>
      </c>
      <c r="C500" s="212" t="s">
        <v>12614</v>
      </c>
      <c r="D500" s="214">
        <v>43466</v>
      </c>
      <c r="E500" s="160" t="s">
        <v>373</v>
      </c>
      <c r="F500" s="160">
        <v>101113194</v>
      </c>
      <c r="G500" s="160">
        <v>132.88</v>
      </c>
      <c r="H500" s="214">
        <v>43468</v>
      </c>
      <c r="I500" s="160" t="s">
        <v>408</v>
      </c>
      <c r="J500" s="160" t="s">
        <v>9132</v>
      </c>
      <c r="K500" s="160">
        <f t="shared" si="7"/>
        <v>1</v>
      </c>
      <c r="L500" s="160" t="s">
        <v>101</v>
      </c>
      <c r="M500" s="211">
        <f>VLOOKUP(J500,'Depr Rates'!A:G,7,FALSE)</f>
        <v>3.7400000000000003E-2</v>
      </c>
    </row>
    <row r="501" spans="1:13" x14ac:dyDescent="0.3">
      <c r="A501" s="212" t="s">
        <v>102</v>
      </c>
      <c r="B501" s="213">
        <v>10600501</v>
      </c>
      <c r="C501" s="212" t="s">
        <v>12614</v>
      </c>
      <c r="D501" s="214">
        <v>43466</v>
      </c>
      <c r="E501" s="160" t="s">
        <v>373</v>
      </c>
      <c r="F501" s="160">
        <v>101113194</v>
      </c>
      <c r="G501" s="215">
        <v>20212.419999999998</v>
      </c>
      <c r="H501" s="214">
        <v>43468</v>
      </c>
      <c r="I501" s="160" t="s">
        <v>408</v>
      </c>
      <c r="J501" s="160" t="s">
        <v>377</v>
      </c>
      <c r="K501" s="160">
        <f t="shared" si="7"/>
        <v>1</v>
      </c>
      <c r="L501" s="160" t="s">
        <v>101</v>
      </c>
      <c r="M501" s="211">
        <f>VLOOKUP(J501,'Depr Rates'!A:G,7,FALSE)</f>
        <v>1.77E-2</v>
      </c>
    </row>
    <row r="502" spans="1:13" x14ac:dyDescent="0.3">
      <c r="A502" s="212" t="s">
        <v>102</v>
      </c>
      <c r="B502" s="213">
        <v>10600501</v>
      </c>
      <c r="C502" s="212" t="s">
        <v>12614</v>
      </c>
      <c r="D502" s="214">
        <v>43466</v>
      </c>
      <c r="E502" s="160" t="s">
        <v>373</v>
      </c>
      <c r="F502" s="160">
        <v>101113194</v>
      </c>
      <c r="G502" s="215">
        <v>-8176.14</v>
      </c>
      <c r="H502" s="214">
        <v>43468</v>
      </c>
      <c r="I502" s="160" t="s">
        <v>408</v>
      </c>
      <c r="J502" s="160" t="s">
        <v>377</v>
      </c>
      <c r="K502" s="160">
        <f t="shared" si="7"/>
        <v>1</v>
      </c>
      <c r="L502" s="160" t="s">
        <v>101</v>
      </c>
      <c r="M502" s="211">
        <f>VLOOKUP(J502,'Depr Rates'!A:G,7,FALSE)</f>
        <v>1.77E-2</v>
      </c>
    </row>
    <row r="503" spans="1:13" x14ac:dyDescent="0.3">
      <c r="A503" s="212" t="s">
        <v>102</v>
      </c>
      <c r="B503" s="213">
        <v>10600501</v>
      </c>
      <c r="C503" s="212" t="s">
        <v>12614</v>
      </c>
      <c r="D503" s="214">
        <v>43466</v>
      </c>
      <c r="E503" s="160" t="s">
        <v>373</v>
      </c>
      <c r="F503" s="160">
        <v>101113194</v>
      </c>
      <c r="G503" s="160">
        <v>-53.75</v>
      </c>
      <c r="H503" s="214">
        <v>43468</v>
      </c>
      <c r="I503" s="160" t="s">
        <v>408</v>
      </c>
      <c r="J503" s="160" t="s">
        <v>9132</v>
      </c>
      <c r="K503" s="160">
        <f t="shared" si="7"/>
        <v>1</v>
      </c>
      <c r="L503" s="160" t="s">
        <v>101</v>
      </c>
      <c r="M503" s="211">
        <f>VLOOKUP(J503,'Depr Rates'!A:G,7,FALSE)</f>
        <v>3.7400000000000003E-2</v>
      </c>
    </row>
    <row r="504" spans="1:13" x14ac:dyDescent="0.3">
      <c r="A504" s="212" t="s">
        <v>102</v>
      </c>
      <c r="B504" s="213">
        <v>10600501</v>
      </c>
      <c r="C504" s="212" t="s">
        <v>12614</v>
      </c>
      <c r="D504" s="214">
        <v>43466</v>
      </c>
      <c r="E504" s="160" t="s">
        <v>373</v>
      </c>
      <c r="F504" s="160">
        <v>101113194</v>
      </c>
      <c r="G504" s="215">
        <v>-15376.15</v>
      </c>
      <c r="H504" s="214">
        <v>43468</v>
      </c>
      <c r="I504" s="160" t="s">
        <v>408</v>
      </c>
      <c r="J504" s="160" t="s">
        <v>376</v>
      </c>
      <c r="K504" s="160">
        <f t="shared" si="7"/>
        <v>1</v>
      </c>
      <c r="L504" s="160" t="s">
        <v>101</v>
      </c>
      <c r="M504" s="211">
        <f>VLOOKUP(J504,'Depr Rates'!A:G,7,FALSE)</f>
        <v>3.9300000000000002E-2</v>
      </c>
    </row>
    <row r="505" spans="1:13" x14ac:dyDescent="0.3">
      <c r="A505" s="212" t="s">
        <v>102</v>
      </c>
      <c r="B505" s="213">
        <v>10600501</v>
      </c>
      <c r="C505" s="212" t="s">
        <v>12614</v>
      </c>
      <c r="D505" s="214">
        <v>43466</v>
      </c>
      <c r="E505" s="160" t="s">
        <v>373</v>
      </c>
      <c r="F505" s="160">
        <v>101113194</v>
      </c>
      <c r="G505" s="215">
        <v>8203.9599999999991</v>
      </c>
      <c r="H505" s="214">
        <v>43468</v>
      </c>
      <c r="I505" s="160" t="s">
        <v>408</v>
      </c>
      <c r="J505" s="160" t="s">
        <v>377</v>
      </c>
      <c r="K505" s="160">
        <f t="shared" si="7"/>
        <v>1</v>
      </c>
      <c r="L505" s="160" t="s">
        <v>101</v>
      </c>
      <c r="M505" s="211">
        <f>VLOOKUP(J505,'Depr Rates'!A:G,7,FALSE)</f>
        <v>1.77E-2</v>
      </c>
    </row>
    <row r="506" spans="1:13" x14ac:dyDescent="0.3">
      <c r="A506" s="212" t="s">
        <v>102</v>
      </c>
      <c r="B506" s="213">
        <v>10600501</v>
      </c>
      <c r="C506" s="212" t="s">
        <v>12614</v>
      </c>
      <c r="D506" s="214">
        <v>43466</v>
      </c>
      <c r="E506" s="160" t="s">
        <v>373</v>
      </c>
      <c r="F506" s="160">
        <v>101113194</v>
      </c>
      <c r="G506" s="160">
        <v>53.94</v>
      </c>
      <c r="H506" s="214">
        <v>43468</v>
      </c>
      <c r="I506" s="160" t="s">
        <v>408</v>
      </c>
      <c r="J506" s="160" t="s">
        <v>9132</v>
      </c>
      <c r="K506" s="160">
        <f t="shared" si="7"/>
        <v>1</v>
      </c>
      <c r="L506" s="160" t="s">
        <v>101</v>
      </c>
      <c r="M506" s="211">
        <f>VLOOKUP(J506,'Depr Rates'!A:G,7,FALSE)</f>
        <v>3.7400000000000003E-2</v>
      </c>
    </row>
    <row r="507" spans="1:13" x14ac:dyDescent="0.3">
      <c r="A507" s="212" t="s">
        <v>102</v>
      </c>
      <c r="B507" s="213">
        <v>10600501</v>
      </c>
      <c r="C507" s="212" t="s">
        <v>12614</v>
      </c>
      <c r="D507" s="214">
        <v>43466</v>
      </c>
      <c r="E507" s="160" t="s">
        <v>373</v>
      </c>
      <c r="F507" s="160">
        <v>101113194</v>
      </c>
      <c r="G507" s="215">
        <v>15428.48</v>
      </c>
      <c r="H507" s="214">
        <v>43468</v>
      </c>
      <c r="I507" s="160" t="s">
        <v>408</v>
      </c>
      <c r="J507" s="160" t="s">
        <v>376</v>
      </c>
      <c r="K507" s="160">
        <f t="shared" si="7"/>
        <v>1</v>
      </c>
      <c r="L507" s="160" t="s">
        <v>101</v>
      </c>
      <c r="M507" s="211">
        <f>VLOOKUP(J507,'Depr Rates'!A:G,7,FALSE)</f>
        <v>3.9300000000000002E-2</v>
      </c>
    </row>
    <row r="508" spans="1:13" x14ac:dyDescent="0.3">
      <c r="A508" s="212" t="s">
        <v>102</v>
      </c>
      <c r="B508" s="213">
        <v>10600501</v>
      </c>
      <c r="C508" s="212" t="s">
        <v>12614</v>
      </c>
      <c r="D508" s="214">
        <v>43497</v>
      </c>
      <c r="E508" s="160" t="s">
        <v>373</v>
      </c>
      <c r="F508" s="160">
        <v>101113194</v>
      </c>
      <c r="G508" s="160">
        <v>-67.930000000000007</v>
      </c>
      <c r="H508" s="214">
        <v>43468</v>
      </c>
      <c r="I508" s="160" t="s">
        <v>408</v>
      </c>
      <c r="J508" s="160" t="s">
        <v>376</v>
      </c>
      <c r="K508" s="160">
        <f t="shared" si="7"/>
        <v>1</v>
      </c>
      <c r="L508" s="160" t="s">
        <v>101</v>
      </c>
      <c r="M508" s="211">
        <f>VLOOKUP(J508,'Depr Rates'!A:G,7,FALSE)</f>
        <v>3.9300000000000002E-2</v>
      </c>
    </row>
    <row r="509" spans="1:13" x14ac:dyDescent="0.3">
      <c r="A509" s="212" t="s">
        <v>102</v>
      </c>
      <c r="B509" s="213">
        <v>10600501</v>
      </c>
      <c r="C509" s="212" t="s">
        <v>12614</v>
      </c>
      <c r="D509" s="214">
        <v>43497</v>
      </c>
      <c r="E509" s="160" t="s">
        <v>373</v>
      </c>
      <c r="F509" s="160">
        <v>101113194</v>
      </c>
      <c r="G509" s="160">
        <v>-0.24</v>
      </c>
      <c r="H509" s="214">
        <v>43468</v>
      </c>
      <c r="I509" s="160" t="s">
        <v>408</v>
      </c>
      <c r="J509" s="160" t="s">
        <v>9132</v>
      </c>
      <c r="K509" s="160">
        <f t="shared" si="7"/>
        <v>1</v>
      </c>
      <c r="L509" s="160" t="s">
        <v>101</v>
      </c>
      <c r="M509" s="211">
        <f>VLOOKUP(J509,'Depr Rates'!A:G,7,FALSE)</f>
        <v>3.7400000000000003E-2</v>
      </c>
    </row>
    <row r="510" spans="1:13" x14ac:dyDescent="0.3">
      <c r="A510" s="212" t="s">
        <v>102</v>
      </c>
      <c r="B510" s="213">
        <v>10600501</v>
      </c>
      <c r="C510" s="212" t="s">
        <v>12614</v>
      </c>
      <c r="D510" s="214">
        <v>43497</v>
      </c>
      <c r="E510" s="160" t="s">
        <v>373</v>
      </c>
      <c r="F510" s="160">
        <v>101113194</v>
      </c>
      <c r="G510" s="160">
        <v>-36.130000000000003</v>
      </c>
      <c r="H510" s="214">
        <v>43468</v>
      </c>
      <c r="I510" s="160" t="s">
        <v>408</v>
      </c>
      <c r="J510" s="160" t="s">
        <v>377</v>
      </c>
      <c r="K510" s="160">
        <f t="shared" si="7"/>
        <v>1</v>
      </c>
      <c r="L510" s="160" t="s">
        <v>101</v>
      </c>
      <c r="M510" s="211">
        <f>VLOOKUP(J510,'Depr Rates'!A:G,7,FALSE)</f>
        <v>1.77E-2</v>
      </c>
    </row>
    <row r="511" spans="1:13" x14ac:dyDescent="0.3">
      <c r="A511" s="212" t="s">
        <v>102</v>
      </c>
      <c r="B511" s="213">
        <v>10600501</v>
      </c>
      <c r="C511" s="212" t="s">
        <v>12614</v>
      </c>
      <c r="D511" s="214">
        <v>43497</v>
      </c>
      <c r="E511" s="160" t="s">
        <v>373</v>
      </c>
      <c r="F511" s="160">
        <v>101113194</v>
      </c>
      <c r="G511" s="160">
        <v>16.100000000000001</v>
      </c>
      <c r="H511" s="214">
        <v>43468</v>
      </c>
      <c r="I511" s="160" t="s">
        <v>408</v>
      </c>
      <c r="J511" s="160" t="s">
        <v>376</v>
      </c>
      <c r="K511" s="160">
        <f t="shared" si="7"/>
        <v>1</v>
      </c>
      <c r="L511" s="160" t="s">
        <v>101</v>
      </c>
      <c r="M511" s="211">
        <f>VLOOKUP(J511,'Depr Rates'!A:G,7,FALSE)</f>
        <v>3.9300000000000002E-2</v>
      </c>
    </row>
    <row r="512" spans="1:13" x14ac:dyDescent="0.3">
      <c r="A512" s="212" t="s">
        <v>102</v>
      </c>
      <c r="B512" s="213">
        <v>10600501</v>
      </c>
      <c r="C512" s="212" t="s">
        <v>12614</v>
      </c>
      <c r="D512" s="214">
        <v>43497</v>
      </c>
      <c r="E512" s="160" t="s">
        <v>373</v>
      </c>
      <c r="F512" s="160">
        <v>101113194</v>
      </c>
      <c r="G512" s="160">
        <v>0.05</v>
      </c>
      <c r="H512" s="214">
        <v>43468</v>
      </c>
      <c r="I512" s="160" t="s">
        <v>408</v>
      </c>
      <c r="J512" s="160" t="s">
        <v>9132</v>
      </c>
      <c r="K512" s="160">
        <f t="shared" si="7"/>
        <v>1</v>
      </c>
      <c r="L512" s="160" t="s">
        <v>101</v>
      </c>
      <c r="M512" s="211">
        <f>VLOOKUP(J512,'Depr Rates'!A:G,7,FALSE)</f>
        <v>3.7400000000000003E-2</v>
      </c>
    </row>
    <row r="513" spans="1:13" x14ac:dyDescent="0.3">
      <c r="A513" s="212" t="s">
        <v>102</v>
      </c>
      <c r="B513" s="213">
        <v>10600501</v>
      </c>
      <c r="C513" s="212" t="s">
        <v>12614</v>
      </c>
      <c r="D513" s="214">
        <v>43497</v>
      </c>
      <c r="E513" s="160" t="s">
        <v>373</v>
      </c>
      <c r="F513" s="160">
        <v>101113194</v>
      </c>
      <c r="G513" s="160">
        <v>8.5500000000000007</v>
      </c>
      <c r="H513" s="214">
        <v>43468</v>
      </c>
      <c r="I513" s="160" t="s">
        <v>408</v>
      </c>
      <c r="J513" s="160" t="s">
        <v>377</v>
      </c>
      <c r="K513" s="160">
        <f t="shared" si="7"/>
        <v>1</v>
      </c>
      <c r="L513" s="160" t="s">
        <v>101</v>
      </c>
      <c r="M513" s="211">
        <f>VLOOKUP(J513,'Depr Rates'!A:G,7,FALSE)</f>
        <v>1.77E-2</v>
      </c>
    </row>
    <row r="514" spans="1:13" x14ac:dyDescent="0.3">
      <c r="A514" s="212" t="s">
        <v>102</v>
      </c>
      <c r="B514" s="213">
        <v>10600501</v>
      </c>
      <c r="C514" s="212" t="s">
        <v>12614</v>
      </c>
      <c r="D514" s="214">
        <v>43466</v>
      </c>
      <c r="E514" s="160" t="s">
        <v>373</v>
      </c>
      <c r="F514" s="160">
        <v>101113601</v>
      </c>
      <c r="G514" s="215">
        <v>3340.82</v>
      </c>
      <c r="H514" s="214">
        <v>43475</v>
      </c>
      <c r="I514" s="160" t="s">
        <v>188</v>
      </c>
      <c r="J514" s="160" t="s">
        <v>9054</v>
      </c>
      <c r="K514" s="160">
        <f t="shared" ref="K514:K577" si="8">MONTH(H514)</f>
        <v>1</v>
      </c>
      <c r="L514" s="160" t="s">
        <v>101</v>
      </c>
      <c r="M514" s="211">
        <f>VLOOKUP(J514,'Depr Rates'!A:G,7,FALSE)</f>
        <v>3.1399999999999997E-2</v>
      </c>
    </row>
    <row r="515" spans="1:13" x14ac:dyDescent="0.3">
      <c r="A515" s="212" t="s">
        <v>102</v>
      </c>
      <c r="B515" s="213">
        <v>10600501</v>
      </c>
      <c r="C515" s="212" t="s">
        <v>12614</v>
      </c>
      <c r="D515" s="214">
        <v>43466</v>
      </c>
      <c r="E515" s="160" t="s">
        <v>373</v>
      </c>
      <c r="F515" s="160">
        <v>101113601</v>
      </c>
      <c r="G515" s="215">
        <v>-2404.36</v>
      </c>
      <c r="H515" s="214">
        <v>43475</v>
      </c>
      <c r="I515" s="160" t="s">
        <v>188</v>
      </c>
      <c r="J515" s="160" t="s">
        <v>9054</v>
      </c>
      <c r="K515" s="160">
        <f t="shared" si="8"/>
        <v>1</v>
      </c>
      <c r="L515" s="160" t="s">
        <v>101</v>
      </c>
      <c r="M515" s="211">
        <f>VLOOKUP(J515,'Depr Rates'!A:G,7,FALSE)</f>
        <v>3.1399999999999997E-2</v>
      </c>
    </row>
    <row r="516" spans="1:13" x14ac:dyDescent="0.3">
      <c r="A516" s="212" t="s">
        <v>102</v>
      </c>
      <c r="B516" s="213">
        <v>10600501</v>
      </c>
      <c r="C516" s="212" t="s">
        <v>12614</v>
      </c>
      <c r="D516" s="214">
        <v>43466</v>
      </c>
      <c r="E516" s="160" t="s">
        <v>373</v>
      </c>
      <c r="F516" s="160">
        <v>101113601</v>
      </c>
      <c r="G516" s="215">
        <v>1703.17</v>
      </c>
      <c r="H516" s="214">
        <v>43475</v>
      </c>
      <c r="I516" s="160" t="s">
        <v>188</v>
      </c>
      <c r="J516" s="160" t="s">
        <v>9054</v>
      </c>
      <c r="K516" s="160">
        <f t="shared" si="8"/>
        <v>1</v>
      </c>
      <c r="L516" s="160" t="s">
        <v>101</v>
      </c>
      <c r="M516" s="211">
        <f>VLOOKUP(J516,'Depr Rates'!A:G,7,FALSE)</f>
        <v>3.1399999999999997E-2</v>
      </c>
    </row>
    <row r="517" spans="1:13" x14ac:dyDescent="0.3">
      <c r="A517" s="212" t="s">
        <v>102</v>
      </c>
      <c r="B517" s="213">
        <v>10600501</v>
      </c>
      <c r="C517" s="212" t="s">
        <v>12614</v>
      </c>
      <c r="D517" s="214">
        <v>43497</v>
      </c>
      <c r="E517" s="160" t="s">
        <v>373</v>
      </c>
      <c r="F517" s="160">
        <v>101113601</v>
      </c>
      <c r="G517" s="160">
        <v>-20.07</v>
      </c>
      <c r="H517" s="214">
        <v>43475</v>
      </c>
      <c r="I517" s="160" t="s">
        <v>188</v>
      </c>
      <c r="J517" s="160" t="s">
        <v>9054</v>
      </c>
      <c r="K517" s="160">
        <f t="shared" si="8"/>
        <v>1</v>
      </c>
      <c r="L517" s="160" t="s">
        <v>101</v>
      </c>
      <c r="M517" s="211">
        <f>VLOOKUP(J517,'Depr Rates'!A:G,7,FALSE)</f>
        <v>3.1399999999999997E-2</v>
      </c>
    </row>
    <row r="518" spans="1:13" x14ac:dyDescent="0.3">
      <c r="A518" s="212" t="s">
        <v>102</v>
      </c>
      <c r="B518" s="213">
        <v>10600501</v>
      </c>
      <c r="C518" s="212" t="s">
        <v>12614</v>
      </c>
      <c r="D518" s="214">
        <v>43497</v>
      </c>
      <c r="E518" s="160" t="s">
        <v>373</v>
      </c>
      <c r="F518" s="160">
        <v>101113601</v>
      </c>
      <c r="G518" s="160">
        <v>-1.36</v>
      </c>
      <c r="H518" s="214">
        <v>43475</v>
      </c>
      <c r="I518" s="160" t="s">
        <v>188</v>
      </c>
      <c r="J518" s="160" t="s">
        <v>9054</v>
      </c>
      <c r="K518" s="160">
        <f t="shared" si="8"/>
        <v>1</v>
      </c>
      <c r="L518" s="160" t="s">
        <v>101</v>
      </c>
      <c r="M518" s="211">
        <f>VLOOKUP(J518,'Depr Rates'!A:G,7,FALSE)</f>
        <v>3.1399999999999997E-2</v>
      </c>
    </row>
    <row r="519" spans="1:13" x14ac:dyDescent="0.3">
      <c r="A519" s="212" t="s">
        <v>102</v>
      </c>
      <c r="B519" s="213">
        <v>10600501</v>
      </c>
      <c r="C519" s="212" t="s">
        <v>12614</v>
      </c>
      <c r="D519" s="214">
        <v>43466</v>
      </c>
      <c r="E519" s="160" t="s">
        <v>373</v>
      </c>
      <c r="F519" s="160">
        <v>101113923</v>
      </c>
      <c r="G519" s="215">
        <v>9991.1200000000008</v>
      </c>
      <c r="H519" s="214">
        <v>43493</v>
      </c>
      <c r="I519" s="160" t="s">
        <v>473</v>
      </c>
      <c r="J519" s="160" t="s">
        <v>9132</v>
      </c>
      <c r="K519" s="160">
        <f t="shared" si="8"/>
        <v>1</v>
      </c>
      <c r="L519" s="160" t="s">
        <v>101</v>
      </c>
      <c r="M519" s="211">
        <f>VLOOKUP(J519,'Depr Rates'!A:G,7,FALSE)</f>
        <v>3.7400000000000003E-2</v>
      </c>
    </row>
    <row r="520" spans="1:13" x14ac:dyDescent="0.3">
      <c r="A520" s="212" t="s">
        <v>102</v>
      </c>
      <c r="B520" s="213">
        <v>10600501</v>
      </c>
      <c r="C520" s="212" t="s">
        <v>12614</v>
      </c>
      <c r="D520" s="214">
        <v>43466</v>
      </c>
      <c r="E520" s="160" t="s">
        <v>373</v>
      </c>
      <c r="F520" s="160">
        <v>101113923</v>
      </c>
      <c r="G520" s="215">
        <v>5463.43</v>
      </c>
      <c r="H520" s="214">
        <v>43493</v>
      </c>
      <c r="I520" s="160" t="s">
        <v>473</v>
      </c>
      <c r="J520" s="160" t="s">
        <v>9132</v>
      </c>
      <c r="K520" s="160">
        <f t="shared" si="8"/>
        <v>1</v>
      </c>
      <c r="L520" s="160" t="s">
        <v>101</v>
      </c>
      <c r="M520" s="211">
        <f>VLOOKUP(J520,'Depr Rates'!A:G,7,FALSE)</f>
        <v>3.7400000000000003E-2</v>
      </c>
    </row>
    <row r="521" spans="1:13" x14ac:dyDescent="0.3">
      <c r="A521" s="212" t="s">
        <v>102</v>
      </c>
      <c r="B521" s="213">
        <v>10600501</v>
      </c>
      <c r="C521" s="212" t="s">
        <v>12614</v>
      </c>
      <c r="D521" s="214">
        <v>43497</v>
      </c>
      <c r="E521" s="160" t="s">
        <v>373</v>
      </c>
      <c r="F521" s="160">
        <v>101113923</v>
      </c>
      <c r="G521" s="215">
        <v>-5930.98</v>
      </c>
      <c r="H521" s="214">
        <v>43493</v>
      </c>
      <c r="I521" s="160" t="s">
        <v>473</v>
      </c>
      <c r="J521" s="160" t="s">
        <v>9132</v>
      </c>
      <c r="K521" s="160">
        <f t="shared" si="8"/>
        <v>1</v>
      </c>
      <c r="L521" s="160" t="s">
        <v>101</v>
      </c>
      <c r="M521" s="211">
        <f>VLOOKUP(J521,'Depr Rates'!A:G,7,FALSE)</f>
        <v>3.7400000000000003E-2</v>
      </c>
    </row>
    <row r="522" spans="1:13" x14ac:dyDescent="0.3">
      <c r="A522" s="212" t="s">
        <v>102</v>
      </c>
      <c r="B522" s="213">
        <v>10600501</v>
      </c>
      <c r="C522" s="212" t="s">
        <v>12614</v>
      </c>
      <c r="D522" s="214">
        <v>43497</v>
      </c>
      <c r="E522" s="160" t="s">
        <v>373</v>
      </c>
      <c r="F522" s="160">
        <v>101113923</v>
      </c>
      <c r="G522" s="215">
        <v>5933.82</v>
      </c>
      <c r="H522" s="214">
        <v>43493</v>
      </c>
      <c r="I522" s="160" t="s">
        <v>473</v>
      </c>
      <c r="J522" s="160" t="s">
        <v>9132</v>
      </c>
      <c r="K522" s="160">
        <f t="shared" si="8"/>
        <v>1</v>
      </c>
      <c r="L522" s="160" t="s">
        <v>101</v>
      </c>
      <c r="M522" s="211">
        <f>VLOOKUP(J522,'Depr Rates'!A:G,7,FALSE)</f>
        <v>3.7400000000000003E-2</v>
      </c>
    </row>
    <row r="523" spans="1:13" x14ac:dyDescent="0.3">
      <c r="A523" s="212" t="s">
        <v>102</v>
      </c>
      <c r="B523" s="213">
        <v>10600501</v>
      </c>
      <c r="C523" s="212" t="s">
        <v>12614</v>
      </c>
      <c r="D523" s="214">
        <v>43525</v>
      </c>
      <c r="E523" s="160" t="s">
        <v>373</v>
      </c>
      <c r="F523" s="160">
        <v>101113923</v>
      </c>
      <c r="G523" s="215">
        <v>5904.78</v>
      </c>
      <c r="H523" s="214">
        <v>43493</v>
      </c>
      <c r="I523" s="160" t="s">
        <v>473</v>
      </c>
      <c r="J523" s="160" t="s">
        <v>9132</v>
      </c>
      <c r="K523" s="160">
        <f t="shared" si="8"/>
        <v>1</v>
      </c>
      <c r="L523" s="160" t="s">
        <v>101</v>
      </c>
      <c r="M523" s="211">
        <f>VLOOKUP(J523,'Depr Rates'!A:G,7,FALSE)</f>
        <v>3.7400000000000003E-2</v>
      </c>
    </row>
    <row r="524" spans="1:13" x14ac:dyDescent="0.3">
      <c r="A524" s="212" t="s">
        <v>102</v>
      </c>
      <c r="B524" s="213">
        <v>10600501</v>
      </c>
      <c r="C524" s="212" t="s">
        <v>12614</v>
      </c>
      <c r="D524" s="214">
        <v>43525</v>
      </c>
      <c r="E524" s="160" t="s">
        <v>373</v>
      </c>
      <c r="F524" s="160">
        <v>101113923</v>
      </c>
      <c r="G524" s="215">
        <v>-5933.21</v>
      </c>
      <c r="H524" s="214">
        <v>43493</v>
      </c>
      <c r="I524" s="160" t="s">
        <v>473</v>
      </c>
      <c r="J524" s="160" t="s">
        <v>9132</v>
      </c>
      <c r="K524" s="160">
        <f t="shared" si="8"/>
        <v>1</v>
      </c>
      <c r="L524" s="160" t="s">
        <v>101</v>
      </c>
      <c r="M524" s="211">
        <f>VLOOKUP(J524,'Depr Rates'!A:G,7,FALSE)</f>
        <v>3.7400000000000003E-2</v>
      </c>
    </row>
    <row r="525" spans="1:13" x14ac:dyDescent="0.3">
      <c r="A525" s="212" t="s">
        <v>102</v>
      </c>
      <c r="B525" s="213">
        <v>10600501</v>
      </c>
      <c r="C525" s="212" t="s">
        <v>12614</v>
      </c>
      <c r="D525" s="214">
        <v>43525</v>
      </c>
      <c r="E525" s="160" t="s">
        <v>373</v>
      </c>
      <c r="F525" s="160">
        <v>101113923</v>
      </c>
      <c r="G525" s="160">
        <v>6.19</v>
      </c>
      <c r="H525" s="214">
        <v>43493</v>
      </c>
      <c r="I525" s="160" t="s">
        <v>473</v>
      </c>
      <c r="J525" s="160" t="s">
        <v>9132</v>
      </c>
      <c r="K525" s="160">
        <f t="shared" si="8"/>
        <v>1</v>
      </c>
      <c r="L525" s="160" t="s">
        <v>101</v>
      </c>
      <c r="M525" s="211">
        <f>VLOOKUP(J525,'Depr Rates'!A:G,7,FALSE)</f>
        <v>3.7400000000000003E-2</v>
      </c>
    </row>
    <row r="526" spans="1:13" x14ac:dyDescent="0.3">
      <c r="A526" s="212" t="s">
        <v>102</v>
      </c>
      <c r="B526" s="213">
        <v>10600501</v>
      </c>
      <c r="C526" s="212" t="s">
        <v>12614</v>
      </c>
      <c r="D526" s="214">
        <v>43466</v>
      </c>
      <c r="E526" s="160" t="s">
        <v>373</v>
      </c>
      <c r="F526" s="160">
        <v>101114766</v>
      </c>
      <c r="G526" s="160">
        <v>641.51</v>
      </c>
      <c r="H526" s="214">
        <v>43484</v>
      </c>
      <c r="I526" s="160" t="s">
        <v>446</v>
      </c>
      <c r="J526" s="160" t="s">
        <v>376</v>
      </c>
      <c r="K526" s="160">
        <f t="shared" si="8"/>
        <v>1</v>
      </c>
      <c r="L526" s="160" t="s">
        <v>101</v>
      </c>
      <c r="M526" s="211">
        <f>VLOOKUP(J526,'Depr Rates'!A:G,7,FALSE)</f>
        <v>3.9300000000000002E-2</v>
      </c>
    </row>
    <row r="527" spans="1:13" x14ac:dyDescent="0.3">
      <c r="A527" s="212" t="s">
        <v>102</v>
      </c>
      <c r="B527" s="213">
        <v>10600501</v>
      </c>
      <c r="C527" s="212" t="s">
        <v>12614</v>
      </c>
      <c r="D527" s="214">
        <v>43466</v>
      </c>
      <c r="E527" s="160" t="s">
        <v>373</v>
      </c>
      <c r="F527" s="160">
        <v>101114766</v>
      </c>
      <c r="G527" s="160">
        <v>36.65</v>
      </c>
      <c r="H527" s="214">
        <v>43484</v>
      </c>
      <c r="I527" s="160" t="s">
        <v>446</v>
      </c>
      <c r="J527" s="160" t="s">
        <v>447</v>
      </c>
      <c r="K527" s="160">
        <f t="shared" si="8"/>
        <v>1</v>
      </c>
      <c r="L527" s="160" t="s">
        <v>101</v>
      </c>
      <c r="M527" s="211">
        <f>VLOOKUP(J527,'Depr Rates'!A:G,7,FALSE)</f>
        <v>3.15E-2</v>
      </c>
    </row>
    <row r="528" spans="1:13" x14ac:dyDescent="0.3">
      <c r="A528" s="212" t="s">
        <v>102</v>
      </c>
      <c r="B528" s="213">
        <v>10600501</v>
      </c>
      <c r="C528" s="212" t="s">
        <v>12614</v>
      </c>
      <c r="D528" s="214">
        <v>43466</v>
      </c>
      <c r="E528" s="160" t="s">
        <v>373</v>
      </c>
      <c r="F528" s="160">
        <v>101114766</v>
      </c>
      <c r="G528" s="160">
        <v>604.86</v>
      </c>
      <c r="H528" s="214">
        <v>43484</v>
      </c>
      <c r="I528" s="160" t="s">
        <v>446</v>
      </c>
      <c r="J528" s="160" t="s">
        <v>377</v>
      </c>
      <c r="K528" s="160">
        <f t="shared" si="8"/>
        <v>1</v>
      </c>
      <c r="L528" s="160" t="s">
        <v>101</v>
      </c>
      <c r="M528" s="211">
        <f>VLOOKUP(J528,'Depr Rates'!A:G,7,FALSE)</f>
        <v>1.77E-2</v>
      </c>
    </row>
    <row r="529" spans="1:13" x14ac:dyDescent="0.3">
      <c r="A529" s="212" t="s">
        <v>102</v>
      </c>
      <c r="B529" s="213">
        <v>10600501</v>
      </c>
      <c r="C529" s="212" t="s">
        <v>12614</v>
      </c>
      <c r="D529" s="214">
        <v>43466</v>
      </c>
      <c r="E529" s="160" t="s">
        <v>373</v>
      </c>
      <c r="F529" s="160">
        <v>101114766</v>
      </c>
      <c r="G529" s="160">
        <v>311.58999999999997</v>
      </c>
      <c r="H529" s="214">
        <v>43484</v>
      </c>
      <c r="I529" s="160" t="s">
        <v>446</v>
      </c>
      <c r="J529" s="160" t="s">
        <v>9054</v>
      </c>
      <c r="K529" s="160">
        <f t="shared" si="8"/>
        <v>1</v>
      </c>
      <c r="L529" s="160" t="s">
        <v>101</v>
      </c>
      <c r="M529" s="211">
        <f>VLOOKUP(J529,'Depr Rates'!A:G,7,FALSE)</f>
        <v>3.1399999999999997E-2</v>
      </c>
    </row>
    <row r="530" spans="1:13" x14ac:dyDescent="0.3">
      <c r="A530" s="212" t="s">
        <v>102</v>
      </c>
      <c r="B530" s="213">
        <v>10600501</v>
      </c>
      <c r="C530" s="212" t="s">
        <v>12614</v>
      </c>
      <c r="D530" s="214">
        <v>43466</v>
      </c>
      <c r="E530" s="160" t="s">
        <v>373</v>
      </c>
      <c r="F530" s="160">
        <v>101114766</v>
      </c>
      <c r="G530" s="160">
        <v>238.27</v>
      </c>
      <c r="H530" s="214">
        <v>43484</v>
      </c>
      <c r="I530" s="160" t="s">
        <v>446</v>
      </c>
      <c r="J530" s="160" t="s">
        <v>9132</v>
      </c>
      <c r="K530" s="160">
        <f t="shared" si="8"/>
        <v>1</v>
      </c>
      <c r="L530" s="160" t="s">
        <v>101</v>
      </c>
      <c r="M530" s="211">
        <f>VLOOKUP(J530,'Depr Rates'!A:G,7,FALSE)</f>
        <v>3.7400000000000003E-2</v>
      </c>
    </row>
    <row r="531" spans="1:13" x14ac:dyDescent="0.3">
      <c r="A531" s="212" t="s">
        <v>102</v>
      </c>
      <c r="B531" s="213">
        <v>10600501</v>
      </c>
      <c r="C531" s="212" t="s">
        <v>12614</v>
      </c>
      <c r="D531" s="214">
        <v>43466</v>
      </c>
      <c r="E531" s="160" t="s">
        <v>373</v>
      </c>
      <c r="F531" s="160">
        <v>101114766</v>
      </c>
      <c r="G531" s="160">
        <v>167.73</v>
      </c>
      <c r="H531" s="214">
        <v>43484</v>
      </c>
      <c r="I531" s="160" t="s">
        <v>446</v>
      </c>
      <c r="J531" s="160" t="s">
        <v>447</v>
      </c>
      <c r="K531" s="160">
        <f t="shared" si="8"/>
        <v>1</v>
      </c>
      <c r="L531" s="160" t="s">
        <v>101</v>
      </c>
      <c r="M531" s="211">
        <f>VLOOKUP(J531,'Depr Rates'!A:G,7,FALSE)</f>
        <v>3.15E-2</v>
      </c>
    </row>
    <row r="532" spans="1:13" x14ac:dyDescent="0.3">
      <c r="A532" s="212" t="s">
        <v>102</v>
      </c>
      <c r="B532" s="213">
        <v>10600501</v>
      </c>
      <c r="C532" s="212" t="s">
        <v>12614</v>
      </c>
      <c r="D532" s="214">
        <v>43466</v>
      </c>
      <c r="E532" s="160" t="s">
        <v>373</v>
      </c>
      <c r="F532" s="160">
        <v>101114766</v>
      </c>
      <c r="G532" s="215">
        <v>1425.93</v>
      </c>
      <c r="H532" s="214">
        <v>43484</v>
      </c>
      <c r="I532" s="160" t="s">
        <v>446</v>
      </c>
      <c r="J532" s="160" t="s">
        <v>9054</v>
      </c>
      <c r="K532" s="160">
        <f t="shared" si="8"/>
        <v>1</v>
      </c>
      <c r="L532" s="160" t="s">
        <v>101</v>
      </c>
      <c r="M532" s="211">
        <f>VLOOKUP(J532,'Depr Rates'!A:G,7,FALSE)</f>
        <v>3.1399999999999997E-2</v>
      </c>
    </row>
    <row r="533" spans="1:13" x14ac:dyDescent="0.3">
      <c r="A533" s="212" t="s">
        <v>102</v>
      </c>
      <c r="B533" s="213">
        <v>10600501</v>
      </c>
      <c r="C533" s="212" t="s">
        <v>12614</v>
      </c>
      <c r="D533" s="214">
        <v>43466</v>
      </c>
      <c r="E533" s="160" t="s">
        <v>373</v>
      </c>
      <c r="F533" s="160">
        <v>101114766</v>
      </c>
      <c r="G533" s="215">
        <v>2935.77</v>
      </c>
      <c r="H533" s="214">
        <v>43484</v>
      </c>
      <c r="I533" s="160" t="s">
        <v>446</v>
      </c>
      <c r="J533" s="160" t="s">
        <v>376</v>
      </c>
      <c r="K533" s="160">
        <f t="shared" si="8"/>
        <v>1</v>
      </c>
      <c r="L533" s="160" t="s">
        <v>101</v>
      </c>
      <c r="M533" s="211">
        <f>VLOOKUP(J533,'Depr Rates'!A:G,7,FALSE)</f>
        <v>3.9300000000000002E-2</v>
      </c>
    </row>
    <row r="534" spans="1:13" x14ac:dyDescent="0.3">
      <c r="A534" s="212" t="s">
        <v>102</v>
      </c>
      <c r="B534" s="213">
        <v>10600501</v>
      </c>
      <c r="C534" s="212" t="s">
        <v>12614</v>
      </c>
      <c r="D534" s="214">
        <v>43466</v>
      </c>
      <c r="E534" s="160" t="s">
        <v>373</v>
      </c>
      <c r="F534" s="160">
        <v>101114766</v>
      </c>
      <c r="G534" s="215">
        <v>1090.3900000000001</v>
      </c>
      <c r="H534" s="214">
        <v>43484</v>
      </c>
      <c r="I534" s="160" t="s">
        <v>446</v>
      </c>
      <c r="J534" s="160" t="s">
        <v>9132</v>
      </c>
      <c r="K534" s="160">
        <f t="shared" si="8"/>
        <v>1</v>
      </c>
      <c r="L534" s="160" t="s">
        <v>101</v>
      </c>
      <c r="M534" s="211">
        <f>VLOOKUP(J534,'Depr Rates'!A:G,7,FALSE)</f>
        <v>3.7400000000000003E-2</v>
      </c>
    </row>
    <row r="535" spans="1:13" x14ac:dyDescent="0.3">
      <c r="A535" s="212" t="s">
        <v>102</v>
      </c>
      <c r="B535" s="213">
        <v>10600501</v>
      </c>
      <c r="C535" s="212" t="s">
        <v>12614</v>
      </c>
      <c r="D535" s="214">
        <v>43466</v>
      </c>
      <c r="E535" s="160" t="s">
        <v>373</v>
      </c>
      <c r="F535" s="160">
        <v>101114766</v>
      </c>
      <c r="G535" s="215">
        <v>2768.02</v>
      </c>
      <c r="H535" s="214">
        <v>43484</v>
      </c>
      <c r="I535" s="160" t="s">
        <v>446</v>
      </c>
      <c r="J535" s="160" t="s">
        <v>377</v>
      </c>
      <c r="K535" s="160">
        <f t="shared" si="8"/>
        <v>1</v>
      </c>
      <c r="L535" s="160" t="s">
        <v>101</v>
      </c>
      <c r="M535" s="211">
        <f>VLOOKUP(J535,'Depr Rates'!A:G,7,FALSE)</f>
        <v>1.77E-2</v>
      </c>
    </row>
    <row r="536" spans="1:13" x14ac:dyDescent="0.3">
      <c r="A536" s="212" t="s">
        <v>102</v>
      </c>
      <c r="B536" s="213">
        <v>10600501</v>
      </c>
      <c r="C536" s="212" t="s">
        <v>12614</v>
      </c>
      <c r="D536" s="214">
        <v>43497</v>
      </c>
      <c r="E536" s="160" t="s">
        <v>373</v>
      </c>
      <c r="F536" s="160">
        <v>101114766</v>
      </c>
      <c r="G536" s="215">
        <v>-1432.59</v>
      </c>
      <c r="H536" s="214">
        <v>43484</v>
      </c>
      <c r="I536" s="160" t="s">
        <v>446</v>
      </c>
      <c r="J536" s="160" t="s">
        <v>9054</v>
      </c>
      <c r="K536" s="160">
        <f t="shared" si="8"/>
        <v>1</v>
      </c>
      <c r="L536" s="160" t="s">
        <v>101</v>
      </c>
      <c r="M536" s="211">
        <f>VLOOKUP(J536,'Depr Rates'!A:G,7,FALSE)</f>
        <v>3.1399999999999997E-2</v>
      </c>
    </row>
    <row r="537" spans="1:13" x14ac:dyDescent="0.3">
      <c r="A537" s="212" t="s">
        <v>102</v>
      </c>
      <c r="B537" s="213">
        <v>10600501</v>
      </c>
      <c r="C537" s="212" t="s">
        <v>12614</v>
      </c>
      <c r="D537" s="214">
        <v>43497</v>
      </c>
      <c r="E537" s="160" t="s">
        <v>373</v>
      </c>
      <c r="F537" s="160">
        <v>101114766</v>
      </c>
      <c r="G537" s="160">
        <v>-168.51</v>
      </c>
      <c r="H537" s="214">
        <v>43484</v>
      </c>
      <c r="I537" s="160" t="s">
        <v>446</v>
      </c>
      <c r="J537" s="160" t="s">
        <v>447</v>
      </c>
      <c r="K537" s="160">
        <f t="shared" si="8"/>
        <v>1</v>
      </c>
      <c r="L537" s="160" t="s">
        <v>101</v>
      </c>
      <c r="M537" s="211">
        <f>VLOOKUP(J537,'Depr Rates'!A:G,7,FALSE)</f>
        <v>3.15E-2</v>
      </c>
    </row>
    <row r="538" spans="1:13" x14ac:dyDescent="0.3">
      <c r="A538" s="212" t="s">
        <v>102</v>
      </c>
      <c r="B538" s="213">
        <v>10600501</v>
      </c>
      <c r="C538" s="212" t="s">
        <v>12614</v>
      </c>
      <c r="D538" s="214">
        <v>43497</v>
      </c>
      <c r="E538" s="160" t="s">
        <v>373</v>
      </c>
      <c r="F538" s="160">
        <v>101114766</v>
      </c>
      <c r="G538" s="215">
        <v>-1095.49</v>
      </c>
      <c r="H538" s="214">
        <v>43484</v>
      </c>
      <c r="I538" s="160" t="s">
        <v>446</v>
      </c>
      <c r="J538" s="160" t="s">
        <v>9132</v>
      </c>
      <c r="K538" s="160">
        <f t="shared" si="8"/>
        <v>1</v>
      </c>
      <c r="L538" s="160" t="s">
        <v>101</v>
      </c>
      <c r="M538" s="211">
        <f>VLOOKUP(J538,'Depr Rates'!A:G,7,FALSE)</f>
        <v>3.7400000000000003E-2</v>
      </c>
    </row>
    <row r="539" spans="1:13" x14ac:dyDescent="0.3">
      <c r="A539" s="212" t="s">
        <v>102</v>
      </c>
      <c r="B539" s="213">
        <v>10600501</v>
      </c>
      <c r="C539" s="212" t="s">
        <v>12614</v>
      </c>
      <c r="D539" s="214">
        <v>43497</v>
      </c>
      <c r="E539" s="160" t="s">
        <v>373</v>
      </c>
      <c r="F539" s="160">
        <v>101114766</v>
      </c>
      <c r="G539" s="215">
        <v>-2780.95</v>
      </c>
      <c r="H539" s="214">
        <v>43484</v>
      </c>
      <c r="I539" s="160" t="s">
        <v>446</v>
      </c>
      <c r="J539" s="160" t="s">
        <v>377</v>
      </c>
      <c r="K539" s="160">
        <f t="shared" si="8"/>
        <v>1</v>
      </c>
      <c r="L539" s="160" t="s">
        <v>101</v>
      </c>
      <c r="M539" s="211">
        <f>VLOOKUP(J539,'Depr Rates'!A:G,7,FALSE)</f>
        <v>1.77E-2</v>
      </c>
    </row>
    <row r="540" spans="1:13" x14ac:dyDescent="0.3">
      <c r="A540" s="212" t="s">
        <v>102</v>
      </c>
      <c r="B540" s="213">
        <v>10600501</v>
      </c>
      <c r="C540" s="212" t="s">
        <v>12614</v>
      </c>
      <c r="D540" s="214">
        <v>43497</v>
      </c>
      <c r="E540" s="160" t="s">
        <v>373</v>
      </c>
      <c r="F540" s="160">
        <v>101114766</v>
      </c>
      <c r="G540" s="215">
        <v>-2949.49</v>
      </c>
      <c r="H540" s="214">
        <v>43484</v>
      </c>
      <c r="I540" s="160" t="s">
        <v>446</v>
      </c>
      <c r="J540" s="160" t="s">
        <v>376</v>
      </c>
      <c r="K540" s="160">
        <f t="shared" si="8"/>
        <v>1</v>
      </c>
      <c r="L540" s="160" t="s">
        <v>101</v>
      </c>
      <c r="M540" s="211">
        <f>VLOOKUP(J540,'Depr Rates'!A:G,7,FALSE)</f>
        <v>3.9300000000000002E-2</v>
      </c>
    </row>
    <row r="541" spans="1:13" x14ac:dyDescent="0.3">
      <c r="A541" s="212" t="s">
        <v>102</v>
      </c>
      <c r="B541" s="213">
        <v>10600501</v>
      </c>
      <c r="C541" s="212" t="s">
        <v>12614</v>
      </c>
      <c r="D541" s="214">
        <v>43497</v>
      </c>
      <c r="E541" s="160" t="s">
        <v>373</v>
      </c>
      <c r="F541" s="160">
        <v>101114766</v>
      </c>
      <c r="G541" s="215">
        <v>1360.32</v>
      </c>
      <c r="H541" s="214">
        <v>43484</v>
      </c>
      <c r="I541" s="160" t="s">
        <v>446</v>
      </c>
      <c r="J541" s="160" t="s">
        <v>9054</v>
      </c>
      <c r="K541" s="160">
        <f t="shared" si="8"/>
        <v>1</v>
      </c>
      <c r="L541" s="160" t="s">
        <v>101</v>
      </c>
      <c r="M541" s="211">
        <f>VLOOKUP(J541,'Depr Rates'!A:G,7,FALSE)</f>
        <v>3.1399999999999997E-2</v>
      </c>
    </row>
    <row r="542" spans="1:13" x14ac:dyDescent="0.3">
      <c r="A542" s="212" t="s">
        <v>102</v>
      </c>
      <c r="B542" s="213">
        <v>10600501</v>
      </c>
      <c r="C542" s="212" t="s">
        <v>12614</v>
      </c>
      <c r="D542" s="214">
        <v>43497</v>
      </c>
      <c r="E542" s="160" t="s">
        <v>373</v>
      </c>
      <c r="F542" s="160">
        <v>101114766</v>
      </c>
      <c r="G542" s="160">
        <v>160.02000000000001</v>
      </c>
      <c r="H542" s="214">
        <v>43484</v>
      </c>
      <c r="I542" s="160" t="s">
        <v>446</v>
      </c>
      <c r="J542" s="160" t="s">
        <v>447</v>
      </c>
      <c r="K542" s="160">
        <f t="shared" si="8"/>
        <v>1</v>
      </c>
      <c r="L542" s="160" t="s">
        <v>101</v>
      </c>
      <c r="M542" s="211">
        <f>VLOOKUP(J542,'Depr Rates'!A:G,7,FALSE)</f>
        <v>3.15E-2</v>
      </c>
    </row>
    <row r="543" spans="1:13" x14ac:dyDescent="0.3">
      <c r="A543" s="212" t="s">
        <v>102</v>
      </c>
      <c r="B543" s="213">
        <v>10600501</v>
      </c>
      <c r="C543" s="212" t="s">
        <v>12614</v>
      </c>
      <c r="D543" s="214">
        <v>43497</v>
      </c>
      <c r="E543" s="160" t="s">
        <v>373</v>
      </c>
      <c r="F543" s="160">
        <v>101114766</v>
      </c>
      <c r="G543" s="215">
        <v>1040.19</v>
      </c>
      <c r="H543" s="214">
        <v>43484</v>
      </c>
      <c r="I543" s="160" t="s">
        <v>446</v>
      </c>
      <c r="J543" s="160" t="s">
        <v>9132</v>
      </c>
      <c r="K543" s="160">
        <f t="shared" si="8"/>
        <v>1</v>
      </c>
      <c r="L543" s="160" t="s">
        <v>101</v>
      </c>
      <c r="M543" s="211">
        <f>VLOOKUP(J543,'Depr Rates'!A:G,7,FALSE)</f>
        <v>3.7400000000000003E-2</v>
      </c>
    </row>
    <row r="544" spans="1:13" x14ac:dyDescent="0.3">
      <c r="A544" s="212" t="s">
        <v>102</v>
      </c>
      <c r="B544" s="213">
        <v>10600501</v>
      </c>
      <c r="C544" s="212" t="s">
        <v>12614</v>
      </c>
      <c r="D544" s="214">
        <v>43497</v>
      </c>
      <c r="E544" s="160" t="s">
        <v>373</v>
      </c>
      <c r="F544" s="160">
        <v>101114766</v>
      </c>
      <c r="G544" s="215">
        <v>2640.65</v>
      </c>
      <c r="H544" s="214">
        <v>43484</v>
      </c>
      <c r="I544" s="160" t="s">
        <v>446</v>
      </c>
      <c r="J544" s="160" t="s">
        <v>377</v>
      </c>
      <c r="K544" s="160">
        <f t="shared" si="8"/>
        <v>1</v>
      </c>
      <c r="L544" s="160" t="s">
        <v>101</v>
      </c>
      <c r="M544" s="211">
        <f>VLOOKUP(J544,'Depr Rates'!A:G,7,FALSE)</f>
        <v>1.77E-2</v>
      </c>
    </row>
    <row r="545" spans="1:13" x14ac:dyDescent="0.3">
      <c r="A545" s="212" t="s">
        <v>102</v>
      </c>
      <c r="B545" s="213">
        <v>10600501</v>
      </c>
      <c r="C545" s="212" t="s">
        <v>12614</v>
      </c>
      <c r="D545" s="214">
        <v>43497</v>
      </c>
      <c r="E545" s="160" t="s">
        <v>373</v>
      </c>
      <c r="F545" s="160">
        <v>101114766</v>
      </c>
      <c r="G545" s="215">
        <v>2800.61</v>
      </c>
      <c r="H545" s="214">
        <v>43484</v>
      </c>
      <c r="I545" s="160" t="s">
        <v>446</v>
      </c>
      <c r="J545" s="160" t="s">
        <v>376</v>
      </c>
      <c r="K545" s="160">
        <f t="shared" si="8"/>
        <v>1</v>
      </c>
      <c r="L545" s="160" t="s">
        <v>101</v>
      </c>
      <c r="M545" s="211">
        <f>VLOOKUP(J545,'Depr Rates'!A:G,7,FALSE)</f>
        <v>3.9300000000000002E-2</v>
      </c>
    </row>
    <row r="546" spans="1:13" x14ac:dyDescent="0.3">
      <c r="A546" s="212" t="s">
        <v>102</v>
      </c>
      <c r="B546" s="213">
        <v>10600501</v>
      </c>
      <c r="C546" s="212" t="s">
        <v>12614</v>
      </c>
      <c r="D546" s="214">
        <v>43497</v>
      </c>
      <c r="E546" s="160" t="s">
        <v>373</v>
      </c>
      <c r="F546" s="160">
        <v>101114766</v>
      </c>
      <c r="G546" s="160">
        <v>72.510000000000005</v>
      </c>
      <c r="H546" s="214">
        <v>43484</v>
      </c>
      <c r="I546" s="160" t="s">
        <v>446</v>
      </c>
      <c r="J546" s="160" t="s">
        <v>9054</v>
      </c>
      <c r="K546" s="160">
        <f t="shared" si="8"/>
        <v>1</v>
      </c>
      <c r="L546" s="160" t="s">
        <v>101</v>
      </c>
      <c r="M546" s="211">
        <f>VLOOKUP(J546,'Depr Rates'!A:G,7,FALSE)</f>
        <v>3.1399999999999997E-2</v>
      </c>
    </row>
    <row r="547" spans="1:13" x14ac:dyDescent="0.3">
      <c r="A547" s="212" t="s">
        <v>102</v>
      </c>
      <c r="B547" s="213">
        <v>10600501</v>
      </c>
      <c r="C547" s="212" t="s">
        <v>12614</v>
      </c>
      <c r="D547" s="214">
        <v>43497</v>
      </c>
      <c r="E547" s="160" t="s">
        <v>373</v>
      </c>
      <c r="F547" s="160">
        <v>101114766</v>
      </c>
      <c r="G547" s="160">
        <v>8.5299999999999994</v>
      </c>
      <c r="H547" s="214">
        <v>43484</v>
      </c>
      <c r="I547" s="160" t="s">
        <v>446</v>
      </c>
      <c r="J547" s="160" t="s">
        <v>447</v>
      </c>
      <c r="K547" s="160">
        <f t="shared" si="8"/>
        <v>1</v>
      </c>
      <c r="L547" s="160" t="s">
        <v>101</v>
      </c>
      <c r="M547" s="211">
        <f>VLOOKUP(J547,'Depr Rates'!A:G,7,FALSE)</f>
        <v>3.15E-2</v>
      </c>
    </row>
    <row r="548" spans="1:13" x14ac:dyDescent="0.3">
      <c r="A548" s="212" t="s">
        <v>102</v>
      </c>
      <c r="B548" s="213">
        <v>10600501</v>
      </c>
      <c r="C548" s="212" t="s">
        <v>12614</v>
      </c>
      <c r="D548" s="214">
        <v>43497</v>
      </c>
      <c r="E548" s="160" t="s">
        <v>373</v>
      </c>
      <c r="F548" s="160">
        <v>101114766</v>
      </c>
      <c r="G548" s="160">
        <v>55.45</v>
      </c>
      <c r="H548" s="214">
        <v>43484</v>
      </c>
      <c r="I548" s="160" t="s">
        <v>446</v>
      </c>
      <c r="J548" s="160" t="s">
        <v>9132</v>
      </c>
      <c r="K548" s="160">
        <f t="shared" si="8"/>
        <v>1</v>
      </c>
      <c r="L548" s="160" t="s">
        <v>101</v>
      </c>
      <c r="M548" s="211">
        <f>VLOOKUP(J548,'Depr Rates'!A:G,7,FALSE)</f>
        <v>3.7400000000000003E-2</v>
      </c>
    </row>
    <row r="549" spans="1:13" x14ac:dyDescent="0.3">
      <c r="A549" s="212" t="s">
        <v>102</v>
      </c>
      <c r="B549" s="213">
        <v>10600501</v>
      </c>
      <c r="C549" s="212" t="s">
        <v>12614</v>
      </c>
      <c r="D549" s="214">
        <v>43497</v>
      </c>
      <c r="E549" s="160" t="s">
        <v>373</v>
      </c>
      <c r="F549" s="160">
        <v>101114766</v>
      </c>
      <c r="G549" s="160">
        <v>140.77000000000001</v>
      </c>
      <c r="H549" s="214">
        <v>43484</v>
      </c>
      <c r="I549" s="160" t="s">
        <v>446</v>
      </c>
      <c r="J549" s="160" t="s">
        <v>377</v>
      </c>
      <c r="K549" s="160">
        <f t="shared" si="8"/>
        <v>1</v>
      </c>
      <c r="L549" s="160" t="s">
        <v>101</v>
      </c>
      <c r="M549" s="211">
        <f>VLOOKUP(J549,'Depr Rates'!A:G,7,FALSE)</f>
        <v>1.77E-2</v>
      </c>
    </row>
    <row r="550" spans="1:13" x14ac:dyDescent="0.3">
      <c r="A550" s="212" t="s">
        <v>102</v>
      </c>
      <c r="B550" s="213">
        <v>10600501</v>
      </c>
      <c r="C550" s="212" t="s">
        <v>12614</v>
      </c>
      <c r="D550" s="214">
        <v>43497</v>
      </c>
      <c r="E550" s="160" t="s">
        <v>373</v>
      </c>
      <c r="F550" s="160">
        <v>101114766</v>
      </c>
      <c r="G550" s="160">
        <v>149.29</v>
      </c>
      <c r="H550" s="214">
        <v>43484</v>
      </c>
      <c r="I550" s="160" t="s">
        <v>446</v>
      </c>
      <c r="J550" s="160" t="s">
        <v>376</v>
      </c>
      <c r="K550" s="160">
        <f t="shared" si="8"/>
        <v>1</v>
      </c>
      <c r="L550" s="160" t="s">
        <v>101</v>
      </c>
      <c r="M550" s="211">
        <f>VLOOKUP(J550,'Depr Rates'!A:G,7,FALSE)</f>
        <v>3.9300000000000002E-2</v>
      </c>
    </row>
    <row r="551" spans="1:13" x14ac:dyDescent="0.3">
      <c r="A551" s="212" t="s">
        <v>102</v>
      </c>
      <c r="B551" s="213">
        <v>10600501</v>
      </c>
      <c r="C551" s="212" t="s">
        <v>12614</v>
      </c>
      <c r="D551" s="214">
        <v>43525</v>
      </c>
      <c r="E551" s="160" t="s">
        <v>373</v>
      </c>
      <c r="F551" s="160">
        <v>101114766</v>
      </c>
      <c r="G551" s="160">
        <v>8.2200000000000006</v>
      </c>
      <c r="H551" s="214">
        <v>43484</v>
      </c>
      <c r="I551" s="160" t="s">
        <v>446</v>
      </c>
      <c r="J551" s="160" t="s">
        <v>447</v>
      </c>
      <c r="K551" s="160">
        <f t="shared" si="8"/>
        <v>1</v>
      </c>
      <c r="L551" s="160" t="s">
        <v>101</v>
      </c>
      <c r="M551" s="211">
        <f>VLOOKUP(J551,'Depr Rates'!A:G,7,FALSE)</f>
        <v>3.15E-2</v>
      </c>
    </row>
    <row r="552" spans="1:13" x14ac:dyDescent="0.3">
      <c r="A552" s="212" t="s">
        <v>102</v>
      </c>
      <c r="B552" s="213">
        <v>10600501</v>
      </c>
      <c r="C552" s="212" t="s">
        <v>12614</v>
      </c>
      <c r="D552" s="214">
        <v>43525</v>
      </c>
      <c r="E552" s="160" t="s">
        <v>373</v>
      </c>
      <c r="F552" s="160">
        <v>101114766</v>
      </c>
      <c r="G552" s="160">
        <v>143.91</v>
      </c>
      <c r="H552" s="214">
        <v>43484</v>
      </c>
      <c r="I552" s="160" t="s">
        <v>446</v>
      </c>
      <c r="J552" s="160" t="s">
        <v>376</v>
      </c>
      <c r="K552" s="160">
        <f t="shared" si="8"/>
        <v>1</v>
      </c>
      <c r="L552" s="160" t="s">
        <v>101</v>
      </c>
      <c r="M552" s="211">
        <f>VLOOKUP(J552,'Depr Rates'!A:G,7,FALSE)</f>
        <v>3.9300000000000002E-2</v>
      </c>
    </row>
    <row r="553" spans="1:13" x14ac:dyDescent="0.3">
      <c r="A553" s="212" t="s">
        <v>102</v>
      </c>
      <c r="B553" s="213">
        <v>10600501</v>
      </c>
      <c r="C553" s="212" t="s">
        <v>12614</v>
      </c>
      <c r="D553" s="214">
        <v>43525</v>
      </c>
      <c r="E553" s="160" t="s">
        <v>373</v>
      </c>
      <c r="F553" s="160">
        <v>101114766</v>
      </c>
      <c r="G553" s="160">
        <v>69.900000000000006</v>
      </c>
      <c r="H553" s="214">
        <v>43484</v>
      </c>
      <c r="I553" s="160" t="s">
        <v>446</v>
      </c>
      <c r="J553" s="160" t="s">
        <v>9054</v>
      </c>
      <c r="K553" s="160">
        <f t="shared" si="8"/>
        <v>1</v>
      </c>
      <c r="L553" s="160" t="s">
        <v>101</v>
      </c>
      <c r="M553" s="211">
        <f>VLOOKUP(J553,'Depr Rates'!A:G,7,FALSE)</f>
        <v>3.1399999999999997E-2</v>
      </c>
    </row>
    <row r="554" spans="1:13" x14ac:dyDescent="0.3">
      <c r="A554" s="212" t="s">
        <v>102</v>
      </c>
      <c r="B554" s="213">
        <v>10600501</v>
      </c>
      <c r="C554" s="212" t="s">
        <v>12614</v>
      </c>
      <c r="D554" s="214">
        <v>43525</v>
      </c>
      <c r="E554" s="160" t="s">
        <v>373</v>
      </c>
      <c r="F554" s="160">
        <v>101114766</v>
      </c>
      <c r="G554" s="160">
        <v>53.45</v>
      </c>
      <c r="H554" s="214">
        <v>43484</v>
      </c>
      <c r="I554" s="160" t="s">
        <v>446</v>
      </c>
      <c r="J554" s="160" t="s">
        <v>9132</v>
      </c>
      <c r="K554" s="160">
        <f t="shared" si="8"/>
        <v>1</v>
      </c>
      <c r="L554" s="160" t="s">
        <v>101</v>
      </c>
      <c r="M554" s="211">
        <f>VLOOKUP(J554,'Depr Rates'!A:G,7,FALSE)</f>
        <v>3.7400000000000003E-2</v>
      </c>
    </row>
    <row r="555" spans="1:13" x14ac:dyDescent="0.3">
      <c r="A555" s="212" t="s">
        <v>102</v>
      </c>
      <c r="B555" s="213">
        <v>10600501</v>
      </c>
      <c r="C555" s="212" t="s">
        <v>12614</v>
      </c>
      <c r="D555" s="214">
        <v>43525</v>
      </c>
      <c r="E555" s="160" t="s">
        <v>373</v>
      </c>
      <c r="F555" s="160">
        <v>101114766</v>
      </c>
      <c r="G555" s="160">
        <v>135.69</v>
      </c>
      <c r="H555" s="214">
        <v>43484</v>
      </c>
      <c r="I555" s="160" t="s">
        <v>446</v>
      </c>
      <c r="J555" s="160" t="s">
        <v>377</v>
      </c>
      <c r="K555" s="160">
        <f t="shared" si="8"/>
        <v>1</v>
      </c>
      <c r="L555" s="160" t="s">
        <v>101</v>
      </c>
      <c r="M555" s="211">
        <f>VLOOKUP(J555,'Depr Rates'!A:G,7,FALSE)</f>
        <v>1.77E-2</v>
      </c>
    </row>
    <row r="556" spans="1:13" x14ac:dyDescent="0.3">
      <c r="A556" s="212" t="s">
        <v>102</v>
      </c>
      <c r="B556" s="213">
        <v>10600501</v>
      </c>
      <c r="C556" s="212" t="s">
        <v>12614</v>
      </c>
      <c r="D556" s="214">
        <v>43525</v>
      </c>
      <c r="E556" s="160" t="s">
        <v>373</v>
      </c>
      <c r="F556" s="160">
        <v>101114766</v>
      </c>
      <c r="G556" s="160">
        <v>-8.24</v>
      </c>
      <c r="H556" s="214">
        <v>43484</v>
      </c>
      <c r="I556" s="160" t="s">
        <v>446</v>
      </c>
      <c r="J556" s="160" t="s">
        <v>447</v>
      </c>
      <c r="K556" s="160">
        <f t="shared" si="8"/>
        <v>1</v>
      </c>
      <c r="L556" s="160" t="s">
        <v>101</v>
      </c>
      <c r="M556" s="211">
        <f>VLOOKUP(J556,'Depr Rates'!A:G,7,FALSE)</f>
        <v>3.15E-2</v>
      </c>
    </row>
    <row r="557" spans="1:13" x14ac:dyDescent="0.3">
      <c r="A557" s="212" t="s">
        <v>102</v>
      </c>
      <c r="B557" s="213">
        <v>10600501</v>
      </c>
      <c r="C557" s="212" t="s">
        <v>12614</v>
      </c>
      <c r="D557" s="214">
        <v>43525</v>
      </c>
      <c r="E557" s="160" t="s">
        <v>373</v>
      </c>
      <c r="F557" s="160">
        <v>101114766</v>
      </c>
      <c r="G557" s="160">
        <v>-144.21</v>
      </c>
      <c r="H557" s="214">
        <v>43484</v>
      </c>
      <c r="I557" s="160" t="s">
        <v>446</v>
      </c>
      <c r="J557" s="160" t="s">
        <v>376</v>
      </c>
      <c r="K557" s="160">
        <f t="shared" si="8"/>
        <v>1</v>
      </c>
      <c r="L557" s="160" t="s">
        <v>101</v>
      </c>
      <c r="M557" s="211">
        <f>VLOOKUP(J557,'Depr Rates'!A:G,7,FALSE)</f>
        <v>3.9300000000000002E-2</v>
      </c>
    </row>
    <row r="558" spans="1:13" x14ac:dyDescent="0.3">
      <c r="A558" s="212" t="s">
        <v>102</v>
      </c>
      <c r="B558" s="213">
        <v>10600501</v>
      </c>
      <c r="C558" s="212" t="s">
        <v>12614</v>
      </c>
      <c r="D558" s="214">
        <v>43525</v>
      </c>
      <c r="E558" s="160" t="s">
        <v>373</v>
      </c>
      <c r="F558" s="160">
        <v>101114766</v>
      </c>
      <c r="G558" s="160">
        <v>-70.040000000000006</v>
      </c>
      <c r="H558" s="214">
        <v>43484</v>
      </c>
      <c r="I558" s="160" t="s">
        <v>446</v>
      </c>
      <c r="J558" s="160" t="s">
        <v>9054</v>
      </c>
      <c r="K558" s="160">
        <f t="shared" si="8"/>
        <v>1</v>
      </c>
      <c r="L558" s="160" t="s">
        <v>101</v>
      </c>
      <c r="M558" s="211">
        <f>VLOOKUP(J558,'Depr Rates'!A:G,7,FALSE)</f>
        <v>3.1399999999999997E-2</v>
      </c>
    </row>
    <row r="559" spans="1:13" x14ac:dyDescent="0.3">
      <c r="A559" s="212" t="s">
        <v>102</v>
      </c>
      <c r="B559" s="213">
        <v>10600501</v>
      </c>
      <c r="C559" s="212" t="s">
        <v>12614</v>
      </c>
      <c r="D559" s="214">
        <v>43525</v>
      </c>
      <c r="E559" s="160" t="s">
        <v>373</v>
      </c>
      <c r="F559" s="160">
        <v>101114766</v>
      </c>
      <c r="G559" s="160">
        <v>-53.56</v>
      </c>
      <c r="H559" s="214">
        <v>43484</v>
      </c>
      <c r="I559" s="160" t="s">
        <v>446</v>
      </c>
      <c r="J559" s="160" t="s">
        <v>9132</v>
      </c>
      <c r="K559" s="160">
        <f t="shared" si="8"/>
        <v>1</v>
      </c>
      <c r="L559" s="160" t="s">
        <v>101</v>
      </c>
      <c r="M559" s="211">
        <f>VLOOKUP(J559,'Depr Rates'!A:G,7,FALSE)</f>
        <v>3.7400000000000003E-2</v>
      </c>
    </row>
    <row r="560" spans="1:13" x14ac:dyDescent="0.3">
      <c r="A560" s="212" t="s">
        <v>102</v>
      </c>
      <c r="B560" s="213">
        <v>10600501</v>
      </c>
      <c r="C560" s="212" t="s">
        <v>12614</v>
      </c>
      <c r="D560" s="214">
        <v>43525</v>
      </c>
      <c r="E560" s="160" t="s">
        <v>373</v>
      </c>
      <c r="F560" s="160">
        <v>101114766</v>
      </c>
      <c r="G560" s="160">
        <v>-135.97</v>
      </c>
      <c r="H560" s="214">
        <v>43484</v>
      </c>
      <c r="I560" s="160" t="s">
        <v>446</v>
      </c>
      <c r="J560" s="160" t="s">
        <v>377</v>
      </c>
      <c r="K560" s="160">
        <f t="shared" si="8"/>
        <v>1</v>
      </c>
      <c r="L560" s="160" t="s">
        <v>101</v>
      </c>
      <c r="M560" s="211">
        <f>VLOOKUP(J560,'Depr Rates'!A:G,7,FALSE)</f>
        <v>1.77E-2</v>
      </c>
    </row>
    <row r="561" spans="1:13" x14ac:dyDescent="0.3">
      <c r="A561" s="212" t="s">
        <v>102</v>
      </c>
      <c r="B561" s="213">
        <v>10600501</v>
      </c>
      <c r="C561" s="212" t="s">
        <v>12614</v>
      </c>
      <c r="D561" s="214">
        <v>43525</v>
      </c>
      <c r="E561" s="160" t="s">
        <v>373</v>
      </c>
      <c r="F561" s="160">
        <v>101114766</v>
      </c>
      <c r="G561" s="160">
        <v>0.02</v>
      </c>
      <c r="H561" s="214">
        <v>43484</v>
      </c>
      <c r="I561" s="160" t="s">
        <v>446</v>
      </c>
      <c r="J561" s="160" t="s">
        <v>447</v>
      </c>
      <c r="K561" s="160">
        <f t="shared" si="8"/>
        <v>1</v>
      </c>
      <c r="L561" s="160" t="s">
        <v>101</v>
      </c>
      <c r="M561" s="211">
        <f>VLOOKUP(J561,'Depr Rates'!A:G,7,FALSE)</f>
        <v>3.15E-2</v>
      </c>
    </row>
    <row r="562" spans="1:13" x14ac:dyDescent="0.3">
      <c r="A562" s="212" t="s">
        <v>102</v>
      </c>
      <c r="B562" s="213">
        <v>10600501</v>
      </c>
      <c r="C562" s="212" t="s">
        <v>12614</v>
      </c>
      <c r="D562" s="214">
        <v>43525</v>
      </c>
      <c r="E562" s="160" t="s">
        <v>373</v>
      </c>
      <c r="F562" s="160">
        <v>101114766</v>
      </c>
      <c r="G562" s="160">
        <v>0.24</v>
      </c>
      <c r="H562" s="214">
        <v>43484</v>
      </c>
      <c r="I562" s="160" t="s">
        <v>446</v>
      </c>
      <c r="J562" s="160" t="s">
        <v>376</v>
      </c>
      <c r="K562" s="160">
        <f t="shared" si="8"/>
        <v>1</v>
      </c>
      <c r="L562" s="160" t="s">
        <v>101</v>
      </c>
      <c r="M562" s="211">
        <f>VLOOKUP(J562,'Depr Rates'!A:G,7,FALSE)</f>
        <v>3.9300000000000002E-2</v>
      </c>
    </row>
    <row r="563" spans="1:13" x14ac:dyDescent="0.3">
      <c r="A563" s="212" t="s">
        <v>102</v>
      </c>
      <c r="B563" s="213">
        <v>10600501</v>
      </c>
      <c r="C563" s="212" t="s">
        <v>12614</v>
      </c>
      <c r="D563" s="214">
        <v>43525</v>
      </c>
      <c r="E563" s="160" t="s">
        <v>373</v>
      </c>
      <c r="F563" s="160">
        <v>101114766</v>
      </c>
      <c r="G563" s="160">
        <v>0.12</v>
      </c>
      <c r="H563" s="214">
        <v>43484</v>
      </c>
      <c r="I563" s="160" t="s">
        <v>446</v>
      </c>
      <c r="J563" s="160" t="s">
        <v>9054</v>
      </c>
      <c r="K563" s="160">
        <f t="shared" si="8"/>
        <v>1</v>
      </c>
      <c r="L563" s="160" t="s">
        <v>101</v>
      </c>
      <c r="M563" s="211">
        <f>VLOOKUP(J563,'Depr Rates'!A:G,7,FALSE)</f>
        <v>3.1399999999999997E-2</v>
      </c>
    </row>
    <row r="564" spans="1:13" x14ac:dyDescent="0.3">
      <c r="A564" s="212" t="s">
        <v>102</v>
      </c>
      <c r="B564" s="213">
        <v>10600501</v>
      </c>
      <c r="C564" s="212" t="s">
        <v>12614</v>
      </c>
      <c r="D564" s="214">
        <v>43525</v>
      </c>
      <c r="E564" s="160" t="s">
        <v>373</v>
      </c>
      <c r="F564" s="160">
        <v>101114766</v>
      </c>
      <c r="G564" s="160">
        <v>0.09</v>
      </c>
      <c r="H564" s="214">
        <v>43484</v>
      </c>
      <c r="I564" s="160" t="s">
        <v>446</v>
      </c>
      <c r="J564" s="160" t="s">
        <v>9132</v>
      </c>
      <c r="K564" s="160">
        <f t="shared" si="8"/>
        <v>1</v>
      </c>
      <c r="L564" s="160" t="s">
        <v>101</v>
      </c>
      <c r="M564" s="211">
        <f>VLOOKUP(J564,'Depr Rates'!A:G,7,FALSE)</f>
        <v>3.7400000000000003E-2</v>
      </c>
    </row>
    <row r="565" spans="1:13" x14ac:dyDescent="0.3">
      <c r="A565" s="212" t="s">
        <v>102</v>
      </c>
      <c r="B565" s="213">
        <v>10600501</v>
      </c>
      <c r="C565" s="212" t="s">
        <v>12614</v>
      </c>
      <c r="D565" s="214">
        <v>43525</v>
      </c>
      <c r="E565" s="160" t="s">
        <v>373</v>
      </c>
      <c r="F565" s="160">
        <v>101114766</v>
      </c>
      <c r="G565" s="160">
        <v>0.24</v>
      </c>
      <c r="H565" s="214">
        <v>43484</v>
      </c>
      <c r="I565" s="160" t="s">
        <v>446</v>
      </c>
      <c r="J565" s="160" t="s">
        <v>377</v>
      </c>
      <c r="K565" s="160">
        <f t="shared" si="8"/>
        <v>1</v>
      </c>
      <c r="L565" s="160" t="s">
        <v>101</v>
      </c>
      <c r="M565" s="211">
        <f>VLOOKUP(J565,'Depr Rates'!A:G,7,FALSE)</f>
        <v>1.77E-2</v>
      </c>
    </row>
    <row r="566" spans="1:13" x14ac:dyDescent="0.3">
      <c r="A566" s="212" t="s">
        <v>102</v>
      </c>
      <c r="B566" s="213">
        <v>10600501</v>
      </c>
      <c r="C566" s="212" t="s">
        <v>12614</v>
      </c>
      <c r="D566" s="214">
        <v>43466</v>
      </c>
      <c r="E566" s="160" t="s">
        <v>373</v>
      </c>
      <c r="F566" s="160">
        <v>101114833</v>
      </c>
      <c r="G566" s="215">
        <v>10703.94</v>
      </c>
      <c r="H566" s="214">
        <v>43492</v>
      </c>
      <c r="I566" s="160" t="s">
        <v>474</v>
      </c>
      <c r="J566" s="160" t="s">
        <v>9054</v>
      </c>
      <c r="K566" s="160">
        <f t="shared" si="8"/>
        <v>1</v>
      </c>
      <c r="L566" s="160" t="s">
        <v>101</v>
      </c>
      <c r="M566" s="211">
        <f>VLOOKUP(J566,'Depr Rates'!A:G,7,FALSE)</f>
        <v>3.1399999999999997E-2</v>
      </c>
    </row>
    <row r="567" spans="1:13" x14ac:dyDescent="0.3">
      <c r="A567" s="212" t="s">
        <v>102</v>
      </c>
      <c r="B567" s="213">
        <v>10600501</v>
      </c>
      <c r="C567" s="212" t="s">
        <v>12614</v>
      </c>
      <c r="D567" s="214">
        <v>43466</v>
      </c>
      <c r="E567" s="160" t="s">
        <v>373</v>
      </c>
      <c r="F567" s="160">
        <v>101114833</v>
      </c>
      <c r="G567" s="160">
        <v>471.02</v>
      </c>
      <c r="H567" s="214">
        <v>43492</v>
      </c>
      <c r="I567" s="160" t="s">
        <v>474</v>
      </c>
      <c r="J567" s="160" t="s">
        <v>9132</v>
      </c>
      <c r="K567" s="160">
        <f t="shared" si="8"/>
        <v>1</v>
      </c>
      <c r="L567" s="160" t="s">
        <v>101</v>
      </c>
      <c r="M567" s="211">
        <f>VLOOKUP(J567,'Depr Rates'!A:G,7,FALSE)</f>
        <v>3.7400000000000003E-2</v>
      </c>
    </row>
    <row r="568" spans="1:13" x14ac:dyDescent="0.3">
      <c r="A568" s="212" t="s">
        <v>102</v>
      </c>
      <c r="B568" s="213">
        <v>10600501</v>
      </c>
      <c r="C568" s="212" t="s">
        <v>12614</v>
      </c>
      <c r="D568" s="214">
        <v>43466</v>
      </c>
      <c r="E568" s="160" t="s">
        <v>373</v>
      </c>
      <c r="F568" s="160">
        <v>101114833</v>
      </c>
      <c r="G568" s="215">
        <v>1015.3</v>
      </c>
      <c r="H568" s="214">
        <v>43492</v>
      </c>
      <c r="I568" s="160" t="s">
        <v>474</v>
      </c>
      <c r="J568" s="160" t="s">
        <v>9132</v>
      </c>
      <c r="K568" s="160">
        <f t="shared" si="8"/>
        <v>1</v>
      </c>
      <c r="L568" s="160" t="s">
        <v>101</v>
      </c>
      <c r="M568" s="211">
        <f>VLOOKUP(J568,'Depr Rates'!A:G,7,FALSE)</f>
        <v>3.7400000000000003E-2</v>
      </c>
    </row>
    <row r="569" spans="1:13" x14ac:dyDescent="0.3">
      <c r="A569" s="212" t="s">
        <v>102</v>
      </c>
      <c r="B569" s="213">
        <v>10600501</v>
      </c>
      <c r="C569" s="212" t="s">
        <v>12614</v>
      </c>
      <c r="D569" s="214">
        <v>43466</v>
      </c>
      <c r="E569" s="160" t="s">
        <v>373</v>
      </c>
      <c r="F569" s="160">
        <v>101114833</v>
      </c>
      <c r="G569" s="215">
        <v>23072.49</v>
      </c>
      <c r="H569" s="214">
        <v>43492</v>
      </c>
      <c r="I569" s="160" t="s">
        <v>474</v>
      </c>
      <c r="J569" s="160" t="s">
        <v>9054</v>
      </c>
      <c r="K569" s="160">
        <f t="shared" si="8"/>
        <v>1</v>
      </c>
      <c r="L569" s="160" t="s">
        <v>101</v>
      </c>
      <c r="M569" s="211">
        <f>VLOOKUP(J569,'Depr Rates'!A:G,7,FALSE)</f>
        <v>3.1399999999999997E-2</v>
      </c>
    </row>
    <row r="570" spans="1:13" x14ac:dyDescent="0.3">
      <c r="A570" s="212" t="s">
        <v>102</v>
      </c>
      <c r="B570" s="213">
        <v>10600501</v>
      </c>
      <c r="C570" s="212" t="s">
        <v>12614</v>
      </c>
      <c r="D570" s="214">
        <v>43497</v>
      </c>
      <c r="E570" s="160" t="s">
        <v>373</v>
      </c>
      <c r="F570" s="160">
        <v>101114833</v>
      </c>
      <c r="G570" s="215">
        <v>-17173.150000000001</v>
      </c>
      <c r="H570" s="214">
        <v>43492</v>
      </c>
      <c r="I570" s="160" t="s">
        <v>474</v>
      </c>
      <c r="J570" s="160" t="s">
        <v>9054</v>
      </c>
      <c r="K570" s="160">
        <f t="shared" si="8"/>
        <v>1</v>
      </c>
      <c r="L570" s="160" t="s">
        <v>101</v>
      </c>
      <c r="M570" s="211">
        <f>VLOOKUP(J570,'Depr Rates'!A:G,7,FALSE)</f>
        <v>3.1399999999999997E-2</v>
      </c>
    </row>
    <row r="571" spans="1:13" x14ac:dyDescent="0.3">
      <c r="A571" s="212" t="s">
        <v>102</v>
      </c>
      <c r="B571" s="213">
        <v>10600501</v>
      </c>
      <c r="C571" s="212" t="s">
        <v>12614</v>
      </c>
      <c r="D571" s="214">
        <v>43497</v>
      </c>
      <c r="E571" s="160" t="s">
        <v>373</v>
      </c>
      <c r="F571" s="160">
        <v>101114833</v>
      </c>
      <c r="G571" s="160">
        <v>-755.7</v>
      </c>
      <c r="H571" s="214">
        <v>43492</v>
      </c>
      <c r="I571" s="160" t="s">
        <v>474</v>
      </c>
      <c r="J571" s="160" t="s">
        <v>9132</v>
      </c>
      <c r="K571" s="160">
        <f t="shared" si="8"/>
        <v>1</v>
      </c>
      <c r="L571" s="160" t="s">
        <v>101</v>
      </c>
      <c r="M571" s="211">
        <f>VLOOKUP(J571,'Depr Rates'!A:G,7,FALSE)</f>
        <v>3.7400000000000003E-2</v>
      </c>
    </row>
    <row r="572" spans="1:13" x14ac:dyDescent="0.3">
      <c r="A572" s="212" t="s">
        <v>102</v>
      </c>
      <c r="B572" s="213">
        <v>10600501</v>
      </c>
      <c r="C572" s="212" t="s">
        <v>12614</v>
      </c>
      <c r="D572" s="214">
        <v>43497</v>
      </c>
      <c r="E572" s="160" t="s">
        <v>373</v>
      </c>
      <c r="F572" s="160">
        <v>101114833</v>
      </c>
      <c r="G572" s="215">
        <v>17181.38</v>
      </c>
      <c r="H572" s="214">
        <v>43492</v>
      </c>
      <c r="I572" s="160" t="s">
        <v>474</v>
      </c>
      <c r="J572" s="160" t="s">
        <v>9054</v>
      </c>
      <c r="K572" s="160">
        <f t="shared" si="8"/>
        <v>1</v>
      </c>
      <c r="L572" s="160" t="s">
        <v>101</v>
      </c>
      <c r="M572" s="211">
        <f>VLOOKUP(J572,'Depr Rates'!A:G,7,FALSE)</f>
        <v>3.1399999999999997E-2</v>
      </c>
    </row>
    <row r="573" spans="1:13" x14ac:dyDescent="0.3">
      <c r="A573" s="212" t="s">
        <v>102</v>
      </c>
      <c r="B573" s="213">
        <v>10600501</v>
      </c>
      <c r="C573" s="212" t="s">
        <v>12614</v>
      </c>
      <c r="D573" s="214">
        <v>43497</v>
      </c>
      <c r="E573" s="160" t="s">
        <v>373</v>
      </c>
      <c r="F573" s="160">
        <v>101114833</v>
      </c>
      <c r="G573" s="160">
        <v>756.06</v>
      </c>
      <c r="H573" s="214">
        <v>43492</v>
      </c>
      <c r="I573" s="160" t="s">
        <v>474</v>
      </c>
      <c r="J573" s="160" t="s">
        <v>9132</v>
      </c>
      <c r="K573" s="160">
        <f t="shared" si="8"/>
        <v>1</v>
      </c>
      <c r="L573" s="160" t="s">
        <v>101</v>
      </c>
      <c r="M573" s="211">
        <f>VLOOKUP(J573,'Depr Rates'!A:G,7,FALSE)</f>
        <v>3.7400000000000003E-2</v>
      </c>
    </row>
    <row r="574" spans="1:13" x14ac:dyDescent="0.3">
      <c r="A574" s="212" t="s">
        <v>102</v>
      </c>
      <c r="B574" s="213">
        <v>10600501</v>
      </c>
      <c r="C574" s="212" t="s">
        <v>12614</v>
      </c>
      <c r="D574" s="214">
        <v>43525</v>
      </c>
      <c r="E574" s="160" t="s">
        <v>373</v>
      </c>
      <c r="F574" s="160">
        <v>101114833</v>
      </c>
      <c r="G574" s="215">
        <v>17317.68</v>
      </c>
      <c r="H574" s="214">
        <v>43492</v>
      </c>
      <c r="I574" s="160" t="s">
        <v>474</v>
      </c>
      <c r="J574" s="160" t="s">
        <v>9054</v>
      </c>
      <c r="K574" s="160">
        <f t="shared" si="8"/>
        <v>1</v>
      </c>
      <c r="L574" s="160" t="s">
        <v>101</v>
      </c>
      <c r="M574" s="211">
        <f>VLOOKUP(J574,'Depr Rates'!A:G,7,FALSE)</f>
        <v>3.1399999999999997E-2</v>
      </c>
    </row>
    <row r="575" spans="1:13" x14ac:dyDescent="0.3">
      <c r="A575" s="212" t="s">
        <v>102</v>
      </c>
      <c r="B575" s="213">
        <v>10600501</v>
      </c>
      <c r="C575" s="212" t="s">
        <v>12614</v>
      </c>
      <c r="D575" s="214">
        <v>43525</v>
      </c>
      <c r="E575" s="160" t="s">
        <v>373</v>
      </c>
      <c r="F575" s="160">
        <v>101114833</v>
      </c>
      <c r="G575" s="160">
        <v>762.06</v>
      </c>
      <c r="H575" s="214">
        <v>43492</v>
      </c>
      <c r="I575" s="160" t="s">
        <v>474</v>
      </c>
      <c r="J575" s="160" t="s">
        <v>9132</v>
      </c>
      <c r="K575" s="160">
        <f t="shared" si="8"/>
        <v>1</v>
      </c>
      <c r="L575" s="160" t="s">
        <v>101</v>
      </c>
      <c r="M575" s="211">
        <f>VLOOKUP(J575,'Depr Rates'!A:G,7,FALSE)</f>
        <v>3.7400000000000003E-2</v>
      </c>
    </row>
    <row r="576" spans="1:13" x14ac:dyDescent="0.3">
      <c r="A576" s="212" t="s">
        <v>102</v>
      </c>
      <c r="B576" s="213">
        <v>10600501</v>
      </c>
      <c r="C576" s="212" t="s">
        <v>12614</v>
      </c>
      <c r="D576" s="214">
        <v>43525</v>
      </c>
      <c r="E576" s="160" t="s">
        <v>373</v>
      </c>
      <c r="F576" s="160">
        <v>101114833</v>
      </c>
      <c r="G576" s="215">
        <v>-17256.46</v>
      </c>
      <c r="H576" s="214">
        <v>43492</v>
      </c>
      <c r="I576" s="160" t="s">
        <v>474</v>
      </c>
      <c r="J576" s="160" t="s">
        <v>9054</v>
      </c>
      <c r="K576" s="160">
        <f t="shared" si="8"/>
        <v>1</v>
      </c>
      <c r="L576" s="160" t="s">
        <v>101</v>
      </c>
      <c r="M576" s="211">
        <f>VLOOKUP(J576,'Depr Rates'!A:G,7,FALSE)</f>
        <v>3.1399999999999997E-2</v>
      </c>
    </row>
    <row r="577" spans="1:13" x14ac:dyDescent="0.3">
      <c r="A577" s="212" t="s">
        <v>102</v>
      </c>
      <c r="B577" s="213">
        <v>10600501</v>
      </c>
      <c r="C577" s="212" t="s">
        <v>12614</v>
      </c>
      <c r="D577" s="214">
        <v>43525</v>
      </c>
      <c r="E577" s="160" t="s">
        <v>373</v>
      </c>
      <c r="F577" s="160">
        <v>101114833</v>
      </c>
      <c r="G577" s="160">
        <v>-759.36</v>
      </c>
      <c r="H577" s="214">
        <v>43492</v>
      </c>
      <c r="I577" s="160" t="s">
        <v>474</v>
      </c>
      <c r="J577" s="160" t="s">
        <v>9132</v>
      </c>
      <c r="K577" s="160">
        <f t="shared" si="8"/>
        <v>1</v>
      </c>
      <c r="L577" s="160" t="s">
        <v>101</v>
      </c>
      <c r="M577" s="211">
        <f>VLOOKUP(J577,'Depr Rates'!A:G,7,FALSE)</f>
        <v>3.7400000000000003E-2</v>
      </c>
    </row>
    <row r="578" spans="1:13" x14ac:dyDescent="0.3">
      <c r="A578" s="212" t="s">
        <v>102</v>
      </c>
      <c r="B578" s="213">
        <v>10600501</v>
      </c>
      <c r="C578" s="212" t="s">
        <v>12614</v>
      </c>
      <c r="D578" s="214">
        <v>43525</v>
      </c>
      <c r="E578" s="160" t="s">
        <v>373</v>
      </c>
      <c r="F578" s="160">
        <v>101114833</v>
      </c>
      <c r="G578" s="160">
        <v>77.62</v>
      </c>
      <c r="H578" s="214">
        <v>43492</v>
      </c>
      <c r="I578" s="160" t="s">
        <v>474</v>
      </c>
      <c r="J578" s="160" t="s">
        <v>9054</v>
      </c>
      <c r="K578" s="160">
        <f t="shared" ref="K578:K627" si="9">MONTH(H578)</f>
        <v>1</v>
      </c>
      <c r="L578" s="160" t="s">
        <v>101</v>
      </c>
      <c r="M578" s="211">
        <f>VLOOKUP(J578,'Depr Rates'!A:G,7,FALSE)</f>
        <v>3.1399999999999997E-2</v>
      </c>
    </row>
    <row r="579" spans="1:13" x14ac:dyDescent="0.3">
      <c r="A579" s="212" t="s">
        <v>102</v>
      </c>
      <c r="B579" s="213">
        <v>10600501</v>
      </c>
      <c r="C579" s="212" t="s">
        <v>12614</v>
      </c>
      <c r="D579" s="214">
        <v>43525</v>
      </c>
      <c r="E579" s="160" t="s">
        <v>373</v>
      </c>
      <c r="F579" s="160">
        <v>101114833</v>
      </c>
      <c r="G579" s="160">
        <v>3.42</v>
      </c>
      <c r="H579" s="214">
        <v>43492</v>
      </c>
      <c r="I579" s="160" t="s">
        <v>474</v>
      </c>
      <c r="J579" s="160" t="s">
        <v>9132</v>
      </c>
      <c r="K579" s="160">
        <f t="shared" si="9"/>
        <v>1</v>
      </c>
      <c r="L579" s="160" t="s">
        <v>101</v>
      </c>
      <c r="M579" s="211">
        <f>VLOOKUP(J579,'Depr Rates'!A:G,7,FALSE)</f>
        <v>3.7400000000000003E-2</v>
      </c>
    </row>
    <row r="580" spans="1:13" x14ac:dyDescent="0.3">
      <c r="A580" s="212" t="s">
        <v>102</v>
      </c>
      <c r="B580" s="213">
        <v>10600501</v>
      </c>
      <c r="C580" s="212" t="s">
        <v>12614</v>
      </c>
      <c r="D580" s="214">
        <v>43466</v>
      </c>
      <c r="E580" s="160" t="s">
        <v>373</v>
      </c>
      <c r="F580" s="160">
        <v>101114994</v>
      </c>
      <c r="G580" s="160">
        <v>297.08999999999997</v>
      </c>
      <c r="H580" s="214">
        <v>43494</v>
      </c>
      <c r="I580" s="160" t="s">
        <v>450</v>
      </c>
      <c r="J580" s="160" t="s">
        <v>447</v>
      </c>
      <c r="K580" s="160">
        <f t="shared" si="9"/>
        <v>1</v>
      </c>
      <c r="L580" s="160" t="s">
        <v>101</v>
      </c>
      <c r="M580" s="211">
        <f>VLOOKUP(J580,'Depr Rates'!A:G,7,FALSE)</f>
        <v>3.15E-2</v>
      </c>
    </row>
    <row r="581" spans="1:13" x14ac:dyDescent="0.3">
      <c r="A581" s="212" t="s">
        <v>102</v>
      </c>
      <c r="B581" s="213">
        <v>10600501</v>
      </c>
      <c r="C581" s="212" t="s">
        <v>12614</v>
      </c>
      <c r="D581" s="214">
        <v>43466</v>
      </c>
      <c r="E581" s="160" t="s">
        <v>373</v>
      </c>
      <c r="F581" s="160">
        <v>101114994</v>
      </c>
      <c r="G581" s="160">
        <v>434.22</v>
      </c>
      <c r="H581" s="214">
        <v>43494</v>
      </c>
      <c r="I581" s="160" t="s">
        <v>450</v>
      </c>
      <c r="J581" s="160" t="s">
        <v>447</v>
      </c>
      <c r="K581" s="160">
        <f t="shared" si="9"/>
        <v>1</v>
      </c>
      <c r="L581" s="160" t="s">
        <v>101</v>
      </c>
      <c r="M581" s="211">
        <f>VLOOKUP(J581,'Depr Rates'!A:G,7,FALSE)</f>
        <v>3.15E-2</v>
      </c>
    </row>
    <row r="582" spans="1:13" x14ac:dyDescent="0.3">
      <c r="A582" s="212" t="s">
        <v>102</v>
      </c>
      <c r="B582" s="213">
        <v>10600501</v>
      </c>
      <c r="C582" s="212" t="s">
        <v>12614</v>
      </c>
      <c r="D582" s="214">
        <v>43497</v>
      </c>
      <c r="E582" s="160" t="s">
        <v>373</v>
      </c>
      <c r="F582" s="160">
        <v>101114994</v>
      </c>
      <c r="G582" s="215">
        <v>-1702.14</v>
      </c>
      <c r="H582" s="214">
        <v>43494</v>
      </c>
      <c r="I582" s="160" t="s">
        <v>450</v>
      </c>
      <c r="J582" s="160" t="s">
        <v>447</v>
      </c>
      <c r="K582" s="160">
        <f t="shared" si="9"/>
        <v>1</v>
      </c>
      <c r="L582" s="160" t="s">
        <v>101</v>
      </c>
      <c r="M582" s="211">
        <f>VLOOKUP(J582,'Depr Rates'!A:G,7,FALSE)</f>
        <v>3.15E-2</v>
      </c>
    </row>
    <row r="583" spans="1:13" x14ac:dyDescent="0.3">
      <c r="A583" s="212" t="s">
        <v>102</v>
      </c>
      <c r="B583" s="213">
        <v>10600501</v>
      </c>
      <c r="C583" s="212" t="s">
        <v>12614</v>
      </c>
      <c r="D583" s="214">
        <v>43497</v>
      </c>
      <c r="E583" s="160" t="s">
        <v>373</v>
      </c>
      <c r="F583" s="160">
        <v>101114994</v>
      </c>
      <c r="G583" s="160">
        <v>340.31</v>
      </c>
      <c r="H583" s="214">
        <v>43494</v>
      </c>
      <c r="I583" s="160" t="s">
        <v>450</v>
      </c>
      <c r="J583" s="160" t="s">
        <v>447</v>
      </c>
      <c r="K583" s="160">
        <f t="shared" si="9"/>
        <v>1</v>
      </c>
      <c r="L583" s="160" t="s">
        <v>101</v>
      </c>
      <c r="M583" s="211">
        <f>VLOOKUP(J583,'Depr Rates'!A:G,7,FALSE)</f>
        <v>3.15E-2</v>
      </c>
    </row>
    <row r="584" spans="1:13" x14ac:dyDescent="0.3">
      <c r="A584" s="212" t="s">
        <v>102</v>
      </c>
      <c r="B584" s="213">
        <v>10600501</v>
      </c>
      <c r="C584" s="212" t="s">
        <v>12614</v>
      </c>
      <c r="D584" s="214">
        <v>43525</v>
      </c>
      <c r="E584" s="160" t="s">
        <v>373</v>
      </c>
      <c r="F584" s="160">
        <v>101114994</v>
      </c>
      <c r="G584" s="160">
        <v>343</v>
      </c>
      <c r="H584" s="214">
        <v>43494</v>
      </c>
      <c r="I584" s="160" t="s">
        <v>450</v>
      </c>
      <c r="J584" s="160" t="s">
        <v>447</v>
      </c>
      <c r="K584" s="160">
        <f t="shared" si="9"/>
        <v>1</v>
      </c>
      <c r="L584" s="160" t="s">
        <v>101</v>
      </c>
      <c r="M584" s="211">
        <f>VLOOKUP(J584,'Depr Rates'!A:G,7,FALSE)</f>
        <v>3.15E-2</v>
      </c>
    </row>
    <row r="585" spans="1:13" x14ac:dyDescent="0.3">
      <c r="A585" s="212" t="s">
        <v>102</v>
      </c>
      <c r="B585" s="213">
        <v>10600501</v>
      </c>
      <c r="C585" s="212" t="s">
        <v>12614</v>
      </c>
      <c r="D585" s="214">
        <v>43525</v>
      </c>
      <c r="E585" s="160" t="s">
        <v>373</v>
      </c>
      <c r="F585" s="160">
        <v>101114994</v>
      </c>
      <c r="G585" s="160">
        <v>-340.27</v>
      </c>
      <c r="H585" s="214">
        <v>43494</v>
      </c>
      <c r="I585" s="160" t="s">
        <v>204</v>
      </c>
      <c r="J585" s="160" t="s">
        <v>447</v>
      </c>
      <c r="K585" s="160">
        <f t="shared" si="9"/>
        <v>1</v>
      </c>
      <c r="L585" s="160" t="s">
        <v>101</v>
      </c>
      <c r="M585" s="211">
        <f>VLOOKUP(J585,'Depr Rates'!A:G,7,FALSE)</f>
        <v>3.15E-2</v>
      </c>
    </row>
    <row r="586" spans="1:13" x14ac:dyDescent="0.3">
      <c r="A586" s="212" t="s">
        <v>102</v>
      </c>
      <c r="B586" s="213">
        <v>10600501</v>
      </c>
      <c r="C586" s="212" t="s">
        <v>12614</v>
      </c>
      <c r="D586" s="214">
        <v>43525</v>
      </c>
      <c r="E586" s="160" t="s">
        <v>373</v>
      </c>
      <c r="F586" s="160">
        <v>101114994</v>
      </c>
      <c r="G586" s="160">
        <v>1.47</v>
      </c>
      <c r="H586" s="214">
        <v>43494</v>
      </c>
      <c r="I586" s="160" t="s">
        <v>204</v>
      </c>
      <c r="J586" s="160" t="s">
        <v>447</v>
      </c>
      <c r="K586" s="160">
        <f t="shared" si="9"/>
        <v>1</v>
      </c>
      <c r="L586" s="160" t="s">
        <v>101</v>
      </c>
      <c r="M586" s="211">
        <f>VLOOKUP(J586,'Depr Rates'!A:G,7,FALSE)</f>
        <v>3.15E-2</v>
      </c>
    </row>
    <row r="587" spans="1:13" x14ac:dyDescent="0.3">
      <c r="A587" s="212" t="s">
        <v>102</v>
      </c>
      <c r="B587" s="213">
        <v>10600501</v>
      </c>
      <c r="C587" s="212" t="s">
        <v>12614</v>
      </c>
      <c r="D587" s="214">
        <v>43466</v>
      </c>
      <c r="E587" s="160" t="s">
        <v>373</v>
      </c>
      <c r="F587" s="160">
        <v>101115252</v>
      </c>
      <c r="G587" s="215">
        <v>2229.37</v>
      </c>
      <c r="H587" s="214">
        <v>43473</v>
      </c>
      <c r="I587" s="160" t="s">
        <v>409</v>
      </c>
      <c r="J587" s="160" t="s">
        <v>376</v>
      </c>
      <c r="K587" s="160">
        <f t="shared" si="9"/>
        <v>1</v>
      </c>
      <c r="L587" s="160" t="s">
        <v>101</v>
      </c>
      <c r="M587" s="211">
        <f>VLOOKUP(J587,'Depr Rates'!A:G,7,FALSE)</f>
        <v>3.9300000000000002E-2</v>
      </c>
    </row>
    <row r="588" spans="1:13" x14ac:dyDescent="0.3">
      <c r="A588" s="212" t="s">
        <v>102</v>
      </c>
      <c r="B588" s="213">
        <v>10600501</v>
      </c>
      <c r="C588" s="212" t="s">
        <v>12614</v>
      </c>
      <c r="D588" s="214">
        <v>43466</v>
      </c>
      <c r="E588" s="160" t="s">
        <v>373</v>
      </c>
      <c r="F588" s="160">
        <v>101115252</v>
      </c>
      <c r="G588" s="215">
        <v>-1328.57</v>
      </c>
      <c r="H588" s="214">
        <v>43473</v>
      </c>
      <c r="I588" s="160" t="s">
        <v>409</v>
      </c>
      <c r="J588" s="160" t="s">
        <v>376</v>
      </c>
      <c r="K588" s="160">
        <f t="shared" si="9"/>
        <v>1</v>
      </c>
      <c r="L588" s="160" t="s">
        <v>101</v>
      </c>
      <c r="M588" s="211">
        <f>VLOOKUP(J588,'Depr Rates'!A:G,7,FALSE)</f>
        <v>3.9300000000000002E-2</v>
      </c>
    </row>
    <row r="589" spans="1:13" x14ac:dyDescent="0.3">
      <c r="A589" s="212" t="s">
        <v>102</v>
      </c>
      <c r="B589" s="213">
        <v>10600501</v>
      </c>
      <c r="C589" s="212" t="s">
        <v>12614</v>
      </c>
      <c r="D589" s="214">
        <v>43466</v>
      </c>
      <c r="E589" s="160" t="s">
        <v>373</v>
      </c>
      <c r="F589" s="160">
        <v>101115252</v>
      </c>
      <c r="G589" s="215">
        <v>2797.67</v>
      </c>
      <c r="H589" s="214">
        <v>43473</v>
      </c>
      <c r="I589" s="160" t="s">
        <v>409</v>
      </c>
      <c r="J589" s="160" t="s">
        <v>376</v>
      </c>
      <c r="K589" s="160">
        <f t="shared" si="9"/>
        <v>1</v>
      </c>
      <c r="L589" s="160" t="s">
        <v>101</v>
      </c>
      <c r="M589" s="211">
        <f>VLOOKUP(J589,'Depr Rates'!A:G,7,FALSE)</f>
        <v>3.9300000000000002E-2</v>
      </c>
    </row>
    <row r="590" spans="1:13" x14ac:dyDescent="0.3">
      <c r="A590" s="212" t="s">
        <v>102</v>
      </c>
      <c r="B590" s="213">
        <v>10600501</v>
      </c>
      <c r="C590" s="212" t="s">
        <v>12614</v>
      </c>
      <c r="D590" s="214">
        <v>43497</v>
      </c>
      <c r="E590" s="160" t="s">
        <v>373</v>
      </c>
      <c r="F590" s="160">
        <v>101115252</v>
      </c>
      <c r="G590" s="160">
        <v>11</v>
      </c>
      <c r="H590" s="214">
        <v>43473</v>
      </c>
      <c r="I590" s="160" t="s">
        <v>409</v>
      </c>
      <c r="J590" s="160" t="s">
        <v>376</v>
      </c>
      <c r="K590" s="160">
        <f t="shared" si="9"/>
        <v>1</v>
      </c>
      <c r="L590" s="160" t="s">
        <v>101</v>
      </c>
      <c r="M590" s="211">
        <f>VLOOKUP(J590,'Depr Rates'!A:G,7,FALSE)</f>
        <v>3.9300000000000002E-2</v>
      </c>
    </row>
    <row r="591" spans="1:13" x14ac:dyDescent="0.3">
      <c r="A591" s="212" t="s">
        <v>102</v>
      </c>
      <c r="B591" s="213">
        <v>10600501</v>
      </c>
      <c r="C591" s="212" t="s">
        <v>12614</v>
      </c>
      <c r="D591" s="214">
        <v>43497</v>
      </c>
      <c r="E591" s="160" t="s">
        <v>373</v>
      </c>
      <c r="F591" s="160">
        <v>101115252</v>
      </c>
      <c r="G591" s="160">
        <v>6.01</v>
      </c>
      <c r="H591" s="214">
        <v>43473</v>
      </c>
      <c r="I591" s="160" t="s">
        <v>409</v>
      </c>
      <c r="J591" s="160" t="s">
        <v>376</v>
      </c>
      <c r="K591" s="160">
        <f t="shared" si="9"/>
        <v>1</v>
      </c>
      <c r="L591" s="160" t="s">
        <v>101</v>
      </c>
      <c r="M591" s="211">
        <f>VLOOKUP(J591,'Depr Rates'!A:G,7,FALSE)</f>
        <v>3.9300000000000002E-2</v>
      </c>
    </row>
    <row r="592" spans="1:13" x14ac:dyDescent="0.3">
      <c r="A592" s="212" t="s">
        <v>102</v>
      </c>
      <c r="B592" s="213">
        <v>10600501</v>
      </c>
      <c r="C592" s="212" t="s">
        <v>12614</v>
      </c>
      <c r="D592" s="214">
        <v>43466</v>
      </c>
      <c r="E592" s="160" t="s">
        <v>373</v>
      </c>
      <c r="F592" s="160">
        <v>111022804</v>
      </c>
      <c r="G592" s="215">
        <v>16162.3</v>
      </c>
      <c r="H592" s="214">
        <v>43469</v>
      </c>
      <c r="I592" s="160" t="s">
        <v>418</v>
      </c>
      <c r="J592" s="160" t="s">
        <v>7326</v>
      </c>
      <c r="K592" s="160">
        <f t="shared" si="9"/>
        <v>1</v>
      </c>
      <c r="L592" s="160" t="s">
        <v>101</v>
      </c>
      <c r="M592" s="211">
        <f>VLOOKUP(J592,'Depr Rates'!A:G,7,FALSE)</f>
        <v>3.2500000000000001E-2</v>
      </c>
    </row>
    <row r="593" spans="1:13" x14ac:dyDescent="0.3">
      <c r="A593" s="212" t="s">
        <v>102</v>
      </c>
      <c r="B593" s="213">
        <v>10600501</v>
      </c>
      <c r="C593" s="212" t="s">
        <v>12614</v>
      </c>
      <c r="D593" s="214">
        <v>43466</v>
      </c>
      <c r="E593" s="160" t="s">
        <v>373</v>
      </c>
      <c r="F593" s="160">
        <v>111022804</v>
      </c>
      <c r="G593" s="160">
        <v>60.24</v>
      </c>
      <c r="H593" s="214">
        <v>43469</v>
      </c>
      <c r="I593" s="160" t="s">
        <v>418</v>
      </c>
      <c r="J593" s="160" t="s">
        <v>7326</v>
      </c>
      <c r="K593" s="160">
        <f t="shared" si="9"/>
        <v>1</v>
      </c>
      <c r="L593" s="160" t="s">
        <v>101</v>
      </c>
      <c r="M593" s="211">
        <f>VLOOKUP(J593,'Depr Rates'!A:G,7,FALSE)</f>
        <v>3.2500000000000001E-2</v>
      </c>
    </row>
    <row r="594" spans="1:13" x14ac:dyDescent="0.3">
      <c r="A594" s="212" t="s">
        <v>102</v>
      </c>
      <c r="B594" s="213">
        <v>10600501</v>
      </c>
      <c r="C594" s="212" t="s">
        <v>12614</v>
      </c>
      <c r="D594" s="214">
        <v>43466</v>
      </c>
      <c r="E594" s="160" t="s">
        <v>373</v>
      </c>
      <c r="F594" s="160">
        <v>111022804</v>
      </c>
      <c r="G594" s="160">
        <v>104.45</v>
      </c>
      <c r="H594" s="214">
        <v>43469</v>
      </c>
      <c r="I594" s="160" t="s">
        <v>418</v>
      </c>
      <c r="J594" s="160" t="s">
        <v>7326</v>
      </c>
      <c r="K594" s="160">
        <f t="shared" si="9"/>
        <v>1</v>
      </c>
      <c r="L594" s="160" t="s">
        <v>101</v>
      </c>
      <c r="M594" s="211">
        <f>VLOOKUP(J594,'Depr Rates'!A:G,7,FALSE)</f>
        <v>3.2500000000000001E-2</v>
      </c>
    </row>
    <row r="595" spans="1:13" x14ac:dyDescent="0.3">
      <c r="A595" s="212" t="s">
        <v>102</v>
      </c>
      <c r="B595" s="213">
        <v>10600501</v>
      </c>
      <c r="C595" s="212" t="s">
        <v>12614</v>
      </c>
      <c r="D595" s="214">
        <v>43525</v>
      </c>
      <c r="E595" s="160" t="s">
        <v>373</v>
      </c>
      <c r="F595" s="160">
        <v>111022804</v>
      </c>
      <c r="G595" s="215">
        <v>1180</v>
      </c>
      <c r="H595" s="214">
        <v>43469</v>
      </c>
      <c r="I595" s="160" t="s">
        <v>418</v>
      </c>
      <c r="J595" s="160" t="s">
        <v>7326</v>
      </c>
      <c r="K595" s="160">
        <f t="shared" si="9"/>
        <v>1</v>
      </c>
      <c r="L595" s="160" t="s">
        <v>101</v>
      </c>
      <c r="M595" s="211">
        <f>VLOOKUP(J595,'Depr Rates'!A:G,7,FALSE)</f>
        <v>3.2500000000000001E-2</v>
      </c>
    </row>
    <row r="596" spans="1:13" x14ac:dyDescent="0.3">
      <c r="A596" s="212" t="s">
        <v>102</v>
      </c>
      <c r="B596" s="213">
        <v>10600501</v>
      </c>
      <c r="C596" s="212" t="s">
        <v>12614</v>
      </c>
      <c r="D596" s="214">
        <v>43525</v>
      </c>
      <c r="E596" s="160" t="s">
        <v>373</v>
      </c>
      <c r="F596" s="160">
        <v>111022804</v>
      </c>
      <c r="G596" s="215">
        <v>1039.06</v>
      </c>
      <c r="H596" s="214">
        <v>43469</v>
      </c>
      <c r="I596" s="160" t="s">
        <v>418</v>
      </c>
      <c r="J596" s="160" t="s">
        <v>7326</v>
      </c>
      <c r="K596" s="160">
        <f t="shared" si="9"/>
        <v>1</v>
      </c>
      <c r="L596" s="160" t="s">
        <v>101</v>
      </c>
      <c r="M596" s="211">
        <f>VLOOKUP(J596,'Depr Rates'!A:G,7,FALSE)</f>
        <v>3.2500000000000001E-2</v>
      </c>
    </row>
    <row r="597" spans="1:13" x14ac:dyDescent="0.3">
      <c r="A597" s="212" t="s">
        <v>102</v>
      </c>
      <c r="B597" s="213">
        <v>10600501</v>
      </c>
      <c r="C597" s="212" t="s">
        <v>12614</v>
      </c>
      <c r="D597" s="214">
        <v>43466</v>
      </c>
      <c r="E597" s="160" t="s">
        <v>373</v>
      </c>
      <c r="F597" s="160">
        <v>111023506</v>
      </c>
      <c r="G597" s="215">
        <v>373981.26</v>
      </c>
      <c r="H597" s="214">
        <v>43468</v>
      </c>
      <c r="I597" s="160" t="s">
        <v>419</v>
      </c>
      <c r="J597" s="160" t="s">
        <v>7326</v>
      </c>
      <c r="K597" s="160">
        <f t="shared" si="9"/>
        <v>1</v>
      </c>
      <c r="L597" s="160" t="s">
        <v>101</v>
      </c>
      <c r="M597" s="211">
        <f>VLOOKUP(J597,'Depr Rates'!A:G,7,FALSE)</f>
        <v>3.2500000000000001E-2</v>
      </c>
    </row>
    <row r="598" spans="1:13" x14ac:dyDescent="0.3">
      <c r="A598" s="212" t="s">
        <v>102</v>
      </c>
      <c r="B598" s="213">
        <v>10600501</v>
      </c>
      <c r="C598" s="212" t="s">
        <v>12614</v>
      </c>
      <c r="D598" s="214">
        <v>43466</v>
      </c>
      <c r="E598" s="160" t="s">
        <v>373</v>
      </c>
      <c r="F598" s="160">
        <v>111023506</v>
      </c>
      <c r="G598" s="215">
        <v>-68780.11</v>
      </c>
      <c r="H598" s="214">
        <v>43468</v>
      </c>
      <c r="I598" s="160" t="s">
        <v>419</v>
      </c>
      <c r="J598" s="160" t="s">
        <v>7326</v>
      </c>
      <c r="K598" s="160">
        <f t="shared" si="9"/>
        <v>1</v>
      </c>
      <c r="L598" s="160" t="s">
        <v>101</v>
      </c>
      <c r="M598" s="211">
        <f>VLOOKUP(J598,'Depr Rates'!A:G,7,FALSE)</f>
        <v>3.2500000000000001E-2</v>
      </c>
    </row>
    <row r="599" spans="1:13" x14ac:dyDescent="0.3">
      <c r="A599" s="212" t="s">
        <v>102</v>
      </c>
      <c r="B599" s="213">
        <v>10600501</v>
      </c>
      <c r="C599" s="212" t="s">
        <v>12614</v>
      </c>
      <c r="D599" s="214">
        <v>43466</v>
      </c>
      <c r="E599" s="160" t="s">
        <v>373</v>
      </c>
      <c r="F599" s="160">
        <v>111023506</v>
      </c>
      <c r="G599" s="160">
        <v>936.87</v>
      </c>
      <c r="H599" s="214">
        <v>43468</v>
      </c>
      <c r="I599" s="160" t="s">
        <v>419</v>
      </c>
      <c r="J599" s="160" t="s">
        <v>7326</v>
      </c>
      <c r="K599" s="160">
        <f t="shared" si="9"/>
        <v>1</v>
      </c>
      <c r="L599" s="160" t="s">
        <v>101</v>
      </c>
      <c r="M599" s="211">
        <f>VLOOKUP(J599,'Depr Rates'!A:G,7,FALSE)</f>
        <v>3.2500000000000001E-2</v>
      </c>
    </row>
    <row r="600" spans="1:13" x14ac:dyDescent="0.3">
      <c r="A600" s="212" t="s">
        <v>102</v>
      </c>
      <c r="B600" s="213">
        <v>10600501</v>
      </c>
      <c r="C600" s="212" t="s">
        <v>12614</v>
      </c>
      <c r="D600" s="214">
        <v>43466</v>
      </c>
      <c r="E600" s="160" t="s">
        <v>373</v>
      </c>
      <c r="F600" s="160">
        <v>111023506</v>
      </c>
      <c r="G600" s="215">
        <v>69739.600000000006</v>
      </c>
      <c r="H600" s="214">
        <v>43468</v>
      </c>
      <c r="I600" s="160" t="s">
        <v>419</v>
      </c>
      <c r="J600" s="160" t="s">
        <v>7326</v>
      </c>
      <c r="K600" s="160">
        <f t="shared" si="9"/>
        <v>1</v>
      </c>
      <c r="L600" s="160" t="s">
        <v>101</v>
      </c>
      <c r="M600" s="211">
        <f>VLOOKUP(J600,'Depr Rates'!A:G,7,FALSE)</f>
        <v>3.2500000000000001E-2</v>
      </c>
    </row>
    <row r="601" spans="1:13" x14ac:dyDescent="0.3">
      <c r="A601" s="212" t="s">
        <v>102</v>
      </c>
      <c r="B601" s="213">
        <v>10600501</v>
      </c>
      <c r="C601" s="212" t="s">
        <v>12614</v>
      </c>
      <c r="D601" s="214">
        <v>43497</v>
      </c>
      <c r="E601" s="160" t="s">
        <v>373</v>
      </c>
      <c r="F601" s="160">
        <v>111023506</v>
      </c>
      <c r="G601" s="215">
        <v>-68785.929999999993</v>
      </c>
      <c r="H601" s="214">
        <v>43468</v>
      </c>
      <c r="I601" s="160" t="s">
        <v>419</v>
      </c>
      <c r="J601" s="160" t="s">
        <v>7326</v>
      </c>
      <c r="K601" s="160">
        <f t="shared" si="9"/>
        <v>1</v>
      </c>
      <c r="L601" s="160" t="s">
        <v>101</v>
      </c>
      <c r="M601" s="211">
        <f>VLOOKUP(J601,'Depr Rates'!A:G,7,FALSE)</f>
        <v>3.2500000000000001E-2</v>
      </c>
    </row>
    <row r="602" spans="1:13" x14ac:dyDescent="0.3">
      <c r="A602" s="212" t="s">
        <v>102</v>
      </c>
      <c r="B602" s="213">
        <v>10600501</v>
      </c>
      <c r="C602" s="212" t="s">
        <v>12614</v>
      </c>
      <c r="D602" s="214">
        <v>43497</v>
      </c>
      <c r="E602" s="160" t="s">
        <v>373</v>
      </c>
      <c r="F602" s="160">
        <v>111023506</v>
      </c>
      <c r="G602" s="215">
        <v>68818.89</v>
      </c>
      <c r="H602" s="214">
        <v>43468</v>
      </c>
      <c r="I602" s="160" t="s">
        <v>419</v>
      </c>
      <c r="J602" s="160" t="s">
        <v>7326</v>
      </c>
      <c r="K602" s="160">
        <f t="shared" si="9"/>
        <v>1</v>
      </c>
      <c r="L602" s="160" t="s">
        <v>101</v>
      </c>
      <c r="M602" s="211">
        <f>VLOOKUP(J602,'Depr Rates'!A:G,7,FALSE)</f>
        <v>3.2500000000000001E-2</v>
      </c>
    </row>
    <row r="603" spans="1:13" x14ac:dyDescent="0.3">
      <c r="A603" s="212" t="s">
        <v>102</v>
      </c>
      <c r="B603" s="213">
        <v>10600501</v>
      </c>
      <c r="C603" s="212" t="s">
        <v>12614</v>
      </c>
      <c r="D603" s="214">
        <v>43525</v>
      </c>
      <c r="E603" s="160" t="s">
        <v>373</v>
      </c>
      <c r="F603" s="160">
        <v>111023506</v>
      </c>
      <c r="G603" s="160">
        <v>158.01</v>
      </c>
      <c r="H603" s="214">
        <v>43468</v>
      </c>
      <c r="I603" s="160" t="s">
        <v>419</v>
      </c>
      <c r="J603" s="160" t="s">
        <v>7326</v>
      </c>
      <c r="K603" s="160">
        <f t="shared" si="9"/>
        <v>1</v>
      </c>
      <c r="L603" s="160" t="s">
        <v>101</v>
      </c>
      <c r="M603" s="211">
        <f>VLOOKUP(J603,'Depr Rates'!A:G,7,FALSE)</f>
        <v>3.2500000000000001E-2</v>
      </c>
    </row>
    <row r="604" spans="1:13" x14ac:dyDescent="0.3">
      <c r="A604" s="212" t="s">
        <v>102</v>
      </c>
      <c r="B604" s="213">
        <v>10600501</v>
      </c>
      <c r="C604" s="212" t="s">
        <v>12614</v>
      </c>
      <c r="D604" s="214">
        <v>43525</v>
      </c>
      <c r="E604" s="160" t="s">
        <v>373</v>
      </c>
      <c r="F604" s="160">
        <v>111023506</v>
      </c>
      <c r="G604" s="215">
        <v>-68811.789999999994</v>
      </c>
      <c r="H604" s="214">
        <v>43468</v>
      </c>
      <c r="I604" s="160" t="s">
        <v>419</v>
      </c>
      <c r="J604" s="160" t="s">
        <v>7326</v>
      </c>
      <c r="K604" s="160">
        <f t="shared" si="9"/>
        <v>1</v>
      </c>
      <c r="L604" s="160" t="s">
        <v>101</v>
      </c>
      <c r="M604" s="211">
        <f>VLOOKUP(J604,'Depr Rates'!A:G,7,FALSE)</f>
        <v>3.2500000000000001E-2</v>
      </c>
    </row>
    <row r="605" spans="1:13" x14ac:dyDescent="0.3">
      <c r="A605" s="212" t="s">
        <v>102</v>
      </c>
      <c r="B605" s="213">
        <v>10600501</v>
      </c>
      <c r="C605" s="212" t="s">
        <v>12614</v>
      </c>
      <c r="D605" s="214">
        <v>43525</v>
      </c>
      <c r="E605" s="160" t="s">
        <v>373</v>
      </c>
      <c r="F605" s="160">
        <v>111023506</v>
      </c>
      <c r="G605" s="215">
        <v>79912.7</v>
      </c>
      <c r="H605" s="214">
        <v>43468</v>
      </c>
      <c r="I605" s="160" t="s">
        <v>419</v>
      </c>
      <c r="J605" s="160" t="s">
        <v>7326</v>
      </c>
      <c r="K605" s="160">
        <f t="shared" si="9"/>
        <v>1</v>
      </c>
      <c r="L605" s="160" t="s">
        <v>101</v>
      </c>
      <c r="M605" s="211">
        <f>VLOOKUP(J605,'Depr Rates'!A:G,7,FALSE)</f>
        <v>3.2500000000000001E-2</v>
      </c>
    </row>
    <row r="606" spans="1:13" x14ac:dyDescent="0.3">
      <c r="A606" s="212" t="s">
        <v>102</v>
      </c>
      <c r="B606" s="213">
        <v>10600501</v>
      </c>
      <c r="C606" s="212" t="s">
        <v>12614</v>
      </c>
      <c r="D606" s="214">
        <v>43466</v>
      </c>
      <c r="E606" s="160" t="s">
        <v>373</v>
      </c>
      <c r="F606" s="160">
        <v>111023528</v>
      </c>
      <c r="G606" s="215">
        <v>229647.34</v>
      </c>
      <c r="H606" s="214">
        <v>43468</v>
      </c>
      <c r="I606" s="160" t="s">
        <v>420</v>
      </c>
      <c r="J606" s="160" t="s">
        <v>421</v>
      </c>
      <c r="K606" s="160">
        <f t="shared" si="9"/>
        <v>1</v>
      </c>
      <c r="L606" s="160" t="s">
        <v>101</v>
      </c>
      <c r="M606" s="211">
        <f>VLOOKUP(J606,'Depr Rates'!A:G,7,FALSE)</f>
        <v>1.8099999999999998E-2</v>
      </c>
    </row>
    <row r="607" spans="1:13" x14ac:dyDescent="0.3">
      <c r="A607" s="212" t="s">
        <v>102</v>
      </c>
      <c r="B607" s="213">
        <v>10600501</v>
      </c>
      <c r="C607" s="212" t="s">
        <v>12614</v>
      </c>
      <c r="D607" s="214">
        <v>43466</v>
      </c>
      <c r="E607" s="160" t="s">
        <v>373</v>
      </c>
      <c r="F607" s="160">
        <v>111023528</v>
      </c>
      <c r="G607" s="160">
        <v>504.48</v>
      </c>
      <c r="H607" s="214">
        <v>43468</v>
      </c>
      <c r="I607" s="160" t="s">
        <v>420</v>
      </c>
      <c r="J607" s="160" t="s">
        <v>421</v>
      </c>
      <c r="K607" s="160">
        <f t="shared" si="9"/>
        <v>1</v>
      </c>
      <c r="L607" s="160" t="s">
        <v>101</v>
      </c>
      <c r="M607" s="211">
        <f>VLOOKUP(J607,'Depr Rates'!A:G,7,FALSE)</f>
        <v>1.8099999999999998E-2</v>
      </c>
    </row>
    <row r="608" spans="1:13" x14ac:dyDescent="0.3">
      <c r="A608" s="212" t="s">
        <v>102</v>
      </c>
      <c r="B608" s="213">
        <v>10600501</v>
      </c>
      <c r="C608" s="212" t="s">
        <v>12614</v>
      </c>
      <c r="D608" s="214">
        <v>43497</v>
      </c>
      <c r="E608" s="160" t="s">
        <v>373</v>
      </c>
      <c r="F608" s="160">
        <v>111023528</v>
      </c>
      <c r="G608" s="160">
        <v>279.72000000000003</v>
      </c>
      <c r="H608" s="214">
        <v>43468</v>
      </c>
      <c r="I608" s="160" t="s">
        <v>420</v>
      </c>
      <c r="J608" s="160" t="s">
        <v>421</v>
      </c>
      <c r="K608" s="160">
        <f t="shared" si="9"/>
        <v>1</v>
      </c>
      <c r="L608" s="160" t="s">
        <v>101</v>
      </c>
      <c r="M608" s="211">
        <f>VLOOKUP(J608,'Depr Rates'!A:G,7,FALSE)</f>
        <v>1.8099999999999998E-2</v>
      </c>
    </row>
    <row r="609" spans="1:13" x14ac:dyDescent="0.3">
      <c r="A609" s="212" t="s">
        <v>102</v>
      </c>
      <c r="B609" s="213">
        <v>10600501</v>
      </c>
      <c r="C609" s="212" t="s">
        <v>12614</v>
      </c>
      <c r="D609" s="214">
        <v>43497</v>
      </c>
      <c r="E609" s="160" t="s">
        <v>373</v>
      </c>
      <c r="F609" s="160">
        <v>111023528</v>
      </c>
      <c r="G609" s="160">
        <v>66.47</v>
      </c>
      <c r="H609" s="214">
        <v>43468</v>
      </c>
      <c r="I609" s="160" t="s">
        <v>420</v>
      </c>
      <c r="J609" s="160" t="s">
        <v>421</v>
      </c>
      <c r="K609" s="160">
        <f t="shared" si="9"/>
        <v>1</v>
      </c>
      <c r="L609" s="160" t="s">
        <v>101</v>
      </c>
      <c r="M609" s="211">
        <f>VLOOKUP(J609,'Depr Rates'!A:G,7,FALSE)</f>
        <v>1.8099999999999998E-2</v>
      </c>
    </row>
    <row r="610" spans="1:13" x14ac:dyDescent="0.3">
      <c r="A610" s="212" t="s">
        <v>102</v>
      </c>
      <c r="B610" s="213">
        <v>10600501</v>
      </c>
      <c r="C610" s="212" t="s">
        <v>12614</v>
      </c>
      <c r="D610" s="214">
        <v>43497</v>
      </c>
      <c r="E610" s="160" t="s">
        <v>373</v>
      </c>
      <c r="F610" s="160">
        <v>111023528</v>
      </c>
      <c r="G610" s="160">
        <v>107.68</v>
      </c>
      <c r="H610" s="214">
        <v>43468</v>
      </c>
      <c r="I610" s="160" t="s">
        <v>420</v>
      </c>
      <c r="J610" s="160" t="s">
        <v>421</v>
      </c>
      <c r="K610" s="160">
        <f t="shared" si="9"/>
        <v>1</v>
      </c>
      <c r="L610" s="160" t="s">
        <v>101</v>
      </c>
      <c r="M610" s="211">
        <f>VLOOKUP(J610,'Depr Rates'!A:G,7,FALSE)</f>
        <v>1.8099999999999998E-2</v>
      </c>
    </row>
    <row r="611" spans="1:13" x14ac:dyDescent="0.3">
      <c r="A611" s="212" t="s">
        <v>102</v>
      </c>
      <c r="B611" s="213">
        <v>10600501</v>
      </c>
      <c r="C611" s="212" t="s">
        <v>12614</v>
      </c>
      <c r="D611" s="214">
        <v>43525</v>
      </c>
      <c r="E611" s="160" t="s">
        <v>373</v>
      </c>
      <c r="F611" s="160">
        <v>111023528</v>
      </c>
      <c r="G611" s="215">
        <v>-110110.17</v>
      </c>
      <c r="H611" s="214">
        <v>43468</v>
      </c>
      <c r="I611" s="160" t="s">
        <v>420</v>
      </c>
      <c r="J611" s="160" t="s">
        <v>421</v>
      </c>
      <c r="K611" s="160">
        <f t="shared" si="9"/>
        <v>1</v>
      </c>
      <c r="L611" s="160" t="s">
        <v>101</v>
      </c>
      <c r="M611" s="211">
        <f>VLOOKUP(J611,'Depr Rates'!A:G,7,FALSE)</f>
        <v>1.8099999999999998E-2</v>
      </c>
    </row>
    <row r="612" spans="1:13" x14ac:dyDescent="0.3">
      <c r="A612" s="212" t="s">
        <v>102</v>
      </c>
      <c r="B612" s="213">
        <v>10600501</v>
      </c>
      <c r="C612" s="212" t="s">
        <v>12614</v>
      </c>
      <c r="D612" s="214">
        <v>43525</v>
      </c>
      <c r="E612" s="160" t="s">
        <v>373</v>
      </c>
      <c r="F612" s="160">
        <v>111023528</v>
      </c>
      <c r="G612" s="215">
        <v>110110.17</v>
      </c>
      <c r="H612" s="214">
        <v>43468</v>
      </c>
      <c r="I612" s="160" t="s">
        <v>420</v>
      </c>
      <c r="J612" s="160" t="s">
        <v>421</v>
      </c>
      <c r="K612" s="160">
        <f t="shared" si="9"/>
        <v>1</v>
      </c>
      <c r="L612" s="160" t="s">
        <v>101</v>
      </c>
      <c r="M612" s="211">
        <f>VLOOKUP(J612,'Depr Rates'!A:G,7,FALSE)</f>
        <v>1.8099999999999998E-2</v>
      </c>
    </row>
    <row r="613" spans="1:13" x14ac:dyDescent="0.3">
      <c r="A613" s="212" t="s">
        <v>102</v>
      </c>
      <c r="B613" s="213">
        <v>10600501</v>
      </c>
      <c r="C613" s="212" t="s">
        <v>12614</v>
      </c>
      <c r="D613" s="214">
        <v>43497</v>
      </c>
      <c r="E613" s="160" t="s">
        <v>373</v>
      </c>
      <c r="F613" s="160">
        <v>111023543</v>
      </c>
      <c r="G613" s="215">
        <v>5411.36</v>
      </c>
      <c r="H613" s="214">
        <v>43483</v>
      </c>
      <c r="I613" s="160" t="s">
        <v>533</v>
      </c>
      <c r="J613" s="160" t="s">
        <v>7326</v>
      </c>
      <c r="K613" s="160">
        <f t="shared" si="9"/>
        <v>1</v>
      </c>
      <c r="L613" s="160" t="s">
        <v>101</v>
      </c>
      <c r="M613" s="211">
        <f>VLOOKUP(J613,'Depr Rates'!A:G,7,FALSE)</f>
        <v>3.2500000000000001E-2</v>
      </c>
    </row>
    <row r="614" spans="1:13" x14ac:dyDescent="0.3">
      <c r="A614" s="212" t="s">
        <v>102</v>
      </c>
      <c r="B614" s="213">
        <v>10600501</v>
      </c>
      <c r="C614" s="212" t="s">
        <v>12614</v>
      </c>
      <c r="D614" s="214">
        <v>43497</v>
      </c>
      <c r="E614" s="160" t="s">
        <v>373</v>
      </c>
      <c r="F614" s="160">
        <v>111023543</v>
      </c>
      <c r="G614" s="215">
        <v>7112.6</v>
      </c>
      <c r="H614" s="214">
        <v>43483</v>
      </c>
      <c r="I614" s="160" t="s">
        <v>533</v>
      </c>
      <c r="J614" s="160" t="s">
        <v>7326</v>
      </c>
      <c r="K614" s="160">
        <f t="shared" si="9"/>
        <v>1</v>
      </c>
      <c r="L614" s="160" t="s">
        <v>101</v>
      </c>
      <c r="M614" s="211">
        <f>VLOOKUP(J614,'Depr Rates'!A:G,7,FALSE)</f>
        <v>3.2500000000000001E-2</v>
      </c>
    </row>
    <row r="615" spans="1:13" x14ac:dyDescent="0.3">
      <c r="A615" s="212" t="s">
        <v>102</v>
      </c>
      <c r="B615" s="213">
        <v>10600501</v>
      </c>
      <c r="C615" s="212" t="s">
        <v>12614</v>
      </c>
      <c r="D615" s="214">
        <v>43497</v>
      </c>
      <c r="E615" s="160" t="s">
        <v>373</v>
      </c>
      <c r="F615" s="160">
        <v>111023543</v>
      </c>
      <c r="G615" s="160">
        <v>9.2899999999999991</v>
      </c>
      <c r="H615" s="214">
        <v>43483</v>
      </c>
      <c r="I615" s="160" t="s">
        <v>533</v>
      </c>
      <c r="J615" s="160" t="s">
        <v>7326</v>
      </c>
      <c r="K615" s="160">
        <f t="shared" si="9"/>
        <v>1</v>
      </c>
      <c r="L615" s="160" t="s">
        <v>101</v>
      </c>
      <c r="M615" s="211">
        <f>VLOOKUP(J615,'Depr Rates'!A:G,7,FALSE)</f>
        <v>3.2500000000000001E-2</v>
      </c>
    </row>
    <row r="616" spans="1:13" x14ac:dyDescent="0.3">
      <c r="A616" s="212" t="s">
        <v>102</v>
      </c>
      <c r="B616" s="213">
        <v>10600501</v>
      </c>
      <c r="C616" s="212" t="s">
        <v>12614</v>
      </c>
      <c r="D616" s="214">
        <v>43497</v>
      </c>
      <c r="E616" s="160" t="s">
        <v>373</v>
      </c>
      <c r="F616" s="160">
        <v>111024248</v>
      </c>
      <c r="G616" s="215">
        <v>-3230.49</v>
      </c>
      <c r="H616" s="214">
        <v>43496</v>
      </c>
      <c r="I616" s="160" t="s">
        <v>509</v>
      </c>
      <c r="J616" s="160" t="s">
        <v>7326</v>
      </c>
      <c r="K616" s="160">
        <f t="shared" si="9"/>
        <v>1</v>
      </c>
      <c r="L616" s="160" t="s">
        <v>101</v>
      </c>
      <c r="M616" s="211">
        <f>VLOOKUP(J616,'Depr Rates'!A:G,7,FALSE)</f>
        <v>3.2500000000000001E-2</v>
      </c>
    </row>
    <row r="617" spans="1:13" x14ac:dyDescent="0.3">
      <c r="A617" s="212" t="s">
        <v>102</v>
      </c>
      <c r="B617" s="213">
        <v>10600501</v>
      </c>
      <c r="C617" s="212" t="s">
        <v>12614</v>
      </c>
      <c r="D617" s="214">
        <v>43497</v>
      </c>
      <c r="E617" s="160" t="s">
        <v>373</v>
      </c>
      <c r="F617" s="160">
        <v>111024248</v>
      </c>
      <c r="G617" s="215">
        <v>5642.26</v>
      </c>
      <c r="H617" s="214">
        <v>43496</v>
      </c>
      <c r="I617" s="160" t="s">
        <v>509</v>
      </c>
      <c r="J617" s="160" t="s">
        <v>7326</v>
      </c>
      <c r="K617" s="160">
        <f t="shared" si="9"/>
        <v>1</v>
      </c>
      <c r="L617" s="160" t="s">
        <v>101</v>
      </c>
      <c r="M617" s="211">
        <f>VLOOKUP(J617,'Depr Rates'!A:G,7,FALSE)</f>
        <v>3.2500000000000001E-2</v>
      </c>
    </row>
    <row r="618" spans="1:13" x14ac:dyDescent="0.3">
      <c r="A618" s="212" t="s">
        <v>102</v>
      </c>
      <c r="B618" s="213">
        <v>10600501</v>
      </c>
      <c r="C618" s="212" t="s">
        <v>12614</v>
      </c>
      <c r="D618" s="214">
        <v>43525</v>
      </c>
      <c r="E618" s="160" t="s">
        <v>373</v>
      </c>
      <c r="F618" s="160">
        <v>111024248</v>
      </c>
      <c r="G618" s="215">
        <v>5687.02</v>
      </c>
      <c r="H618" s="214">
        <v>43496</v>
      </c>
      <c r="I618" s="160" t="s">
        <v>509</v>
      </c>
      <c r="J618" s="160" t="s">
        <v>7326</v>
      </c>
      <c r="K618" s="160">
        <f t="shared" si="9"/>
        <v>1</v>
      </c>
      <c r="L618" s="160" t="s">
        <v>101</v>
      </c>
      <c r="M618" s="211">
        <f>VLOOKUP(J618,'Depr Rates'!A:G,7,FALSE)</f>
        <v>3.2500000000000001E-2</v>
      </c>
    </row>
    <row r="619" spans="1:13" x14ac:dyDescent="0.3">
      <c r="A619" s="212" t="s">
        <v>102</v>
      </c>
      <c r="B619" s="213">
        <v>10600501</v>
      </c>
      <c r="C619" s="212" t="s">
        <v>12614</v>
      </c>
      <c r="D619" s="214">
        <v>43525</v>
      </c>
      <c r="E619" s="160" t="s">
        <v>373</v>
      </c>
      <c r="F619" s="160">
        <v>111024248</v>
      </c>
      <c r="G619" s="215">
        <v>-5641.68</v>
      </c>
      <c r="H619" s="214">
        <v>43496</v>
      </c>
      <c r="I619" s="160" t="s">
        <v>509</v>
      </c>
      <c r="J619" s="160" t="s">
        <v>7326</v>
      </c>
      <c r="K619" s="160">
        <f t="shared" si="9"/>
        <v>1</v>
      </c>
      <c r="L619" s="160" t="s">
        <v>101</v>
      </c>
      <c r="M619" s="211">
        <f>VLOOKUP(J619,'Depr Rates'!A:G,7,FALSE)</f>
        <v>3.2500000000000001E-2</v>
      </c>
    </row>
    <row r="620" spans="1:13" x14ac:dyDescent="0.3">
      <c r="A620" s="212" t="s">
        <v>102</v>
      </c>
      <c r="B620" s="213">
        <v>10600501</v>
      </c>
      <c r="C620" s="212" t="s">
        <v>12614</v>
      </c>
      <c r="D620" s="214">
        <v>43525</v>
      </c>
      <c r="E620" s="160" t="s">
        <v>373</v>
      </c>
      <c r="F620" s="160">
        <v>111024248</v>
      </c>
      <c r="G620" s="160">
        <v>24.4</v>
      </c>
      <c r="H620" s="214">
        <v>43496</v>
      </c>
      <c r="I620" s="160" t="s">
        <v>509</v>
      </c>
      <c r="J620" s="160" t="s">
        <v>7326</v>
      </c>
      <c r="K620" s="160">
        <f t="shared" si="9"/>
        <v>1</v>
      </c>
      <c r="L620" s="160" t="s">
        <v>101</v>
      </c>
      <c r="M620" s="211">
        <f>VLOOKUP(J620,'Depr Rates'!A:G,7,FALSE)</f>
        <v>3.2500000000000001E-2</v>
      </c>
    </row>
    <row r="621" spans="1:13" x14ac:dyDescent="0.3">
      <c r="A621" s="212" t="s">
        <v>102</v>
      </c>
      <c r="B621" s="213">
        <v>10100501</v>
      </c>
      <c r="C621" s="212" t="s">
        <v>12614</v>
      </c>
      <c r="D621" s="214">
        <v>43466</v>
      </c>
      <c r="E621" s="160" t="s">
        <v>459</v>
      </c>
      <c r="F621" s="160">
        <v>111024565</v>
      </c>
      <c r="G621" s="215">
        <v>22161.89</v>
      </c>
      <c r="H621" s="214">
        <v>43468</v>
      </c>
      <c r="I621" s="160" t="s">
        <v>389</v>
      </c>
      <c r="J621" s="160" t="s">
        <v>7326</v>
      </c>
      <c r="K621" s="160">
        <f t="shared" si="9"/>
        <v>1</v>
      </c>
      <c r="L621" s="160" t="s">
        <v>101</v>
      </c>
      <c r="M621" s="211">
        <f>VLOOKUP(J621,'Depr Rates'!A:G,7,FALSE)</f>
        <v>3.2500000000000001E-2</v>
      </c>
    </row>
    <row r="622" spans="1:13" x14ac:dyDescent="0.3">
      <c r="A622" s="212" t="s">
        <v>102</v>
      </c>
      <c r="B622" s="213">
        <v>10100501</v>
      </c>
      <c r="C622" s="212" t="s">
        <v>12614</v>
      </c>
      <c r="D622" s="214">
        <v>43466</v>
      </c>
      <c r="E622" s="160" t="s">
        <v>383</v>
      </c>
      <c r="F622" s="160">
        <v>111024565</v>
      </c>
      <c r="G622" s="215">
        <v>22948.83</v>
      </c>
      <c r="H622" s="214">
        <v>43466</v>
      </c>
      <c r="I622" s="160" t="s">
        <v>384</v>
      </c>
      <c r="J622" s="160" t="s">
        <v>7326</v>
      </c>
      <c r="K622" s="160">
        <f t="shared" si="9"/>
        <v>1</v>
      </c>
      <c r="L622" s="160" t="s">
        <v>101</v>
      </c>
      <c r="M622" s="211">
        <f>VLOOKUP(J622,'Depr Rates'!A:G,7,FALSE)</f>
        <v>3.2500000000000001E-2</v>
      </c>
    </row>
    <row r="623" spans="1:13" x14ac:dyDescent="0.3">
      <c r="A623" s="212" t="s">
        <v>102</v>
      </c>
      <c r="B623" s="213">
        <v>10600501</v>
      </c>
      <c r="C623" s="212" t="s">
        <v>12614</v>
      </c>
      <c r="D623" s="214">
        <v>43497</v>
      </c>
      <c r="E623" s="160" t="s">
        <v>373</v>
      </c>
      <c r="F623" s="160">
        <v>111024775</v>
      </c>
      <c r="G623" s="215">
        <v>32788.85</v>
      </c>
      <c r="H623" s="214">
        <v>43492</v>
      </c>
      <c r="I623" s="160" t="s">
        <v>474</v>
      </c>
      <c r="J623" s="160" t="s">
        <v>421</v>
      </c>
      <c r="K623" s="160">
        <f t="shared" si="9"/>
        <v>1</v>
      </c>
      <c r="L623" s="160" t="s">
        <v>101</v>
      </c>
      <c r="M623" s="211">
        <f>VLOOKUP(J623,'Depr Rates'!A:G,7,FALSE)</f>
        <v>1.8099999999999998E-2</v>
      </c>
    </row>
    <row r="624" spans="1:13" x14ac:dyDescent="0.3">
      <c r="A624" s="212" t="s">
        <v>102</v>
      </c>
      <c r="B624" s="213">
        <v>10600501</v>
      </c>
      <c r="C624" s="212" t="s">
        <v>12614</v>
      </c>
      <c r="D624" s="214">
        <v>43497</v>
      </c>
      <c r="E624" s="160" t="s">
        <v>373</v>
      </c>
      <c r="F624" s="160">
        <v>111024775</v>
      </c>
      <c r="G624" s="215">
        <v>25470.93</v>
      </c>
      <c r="H624" s="214">
        <v>43492</v>
      </c>
      <c r="I624" s="160" t="s">
        <v>474</v>
      </c>
      <c r="J624" s="160" t="s">
        <v>421</v>
      </c>
      <c r="K624" s="160">
        <f t="shared" si="9"/>
        <v>1</v>
      </c>
      <c r="L624" s="160" t="s">
        <v>101</v>
      </c>
      <c r="M624" s="211">
        <f>VLOOKUP(J624,'Depr Rates'!A:G,7,FALSE)</f>
        <v>1.8099999999999998E-2</v>
      </c>
    </row>
    <row r="625" spans="1:13" x14ac:dyDescent="0.3">
      <c r="A625" s="212" t="s">
        <v>102</v>
      </c>
      <c r="B625" s="213">
        <v>10600501</v>
      </c>
      <c r="C625" s="212" t="s">
        <v>12614</v>
      </c>
      <c r="D625" s="214">
        <v>43525</v>
      </c>
      <c r="E625" s="160" t="s">
        <v>373</v>
      </c>
      <c r="F625" s="160">
        <v>111024775</v>
      </c>
      <c r="G625" s="215">
        <v>25673</v>
      </c>
      <c r="H625" s="214">
        <v>43492</v>
      </c>
      <c r="I625" s="160" t="s">
        <v>474</v>
      </c>
      <c r="J625" s="160" t="s">
        <v>421</v>
      </c>
      <c r="K625" s="160">
        <f t="shared" si="9"/>
        <v>1</v>
      </c>
      <c r="L625" s="160" t="s">
        <v>101</v>
      </c>
      <c r="M625" s="211">
        <f>VLOOKUP(J625,'Depr Rates'!A:G,7,FALSE)</f>
        <v>1.8099999999999998E-2</v>
      </c>
    </row>
    <row r="626" spans="1:13" x14ac:dyDescent="0.3">
      <c r="A626" s="212" t="s">
        <v>102</v>
      </c>
      <c r="B626" s="213">
        <v>10600501</v>
      </c>
      <c r="C626" s="212" t="s">
        <v>12614</v>
      </c>
      <c r="D626" s="214">
        <v>43525</v>
      </c>
      <c r="E626" s="160" t="s">
        <v>373</v>
      </c>
      <c r="F626" s="160">
        <v>111024775</v>
      </c>
      <c r="G626" s="215">
        <v>-25468.3</v>
      </c>
      <c r="H626" s="214">
        <v>43492</v>
      </c>
      <c r="I626" s="160" t="s">
        <v>474</v>
      </c>
      <c r="J626" s="160" t="s">
        <v>421</v>
      </c>
      <c r="K626" s="160">
        <f t="shared" si="9"/>
        <v>1</v>
      </c>
      <c r="L626" s="160" t="s">
        <v>101</v>
      </c>
      <c r="M626" s="211">
        <f>VLOOKUP(J626,'Depr Rates'!A:G,7,FALSE)</f>
        <v>1.8099999999999998E-2</v>
      </c>
    </row>
    <row r="627" spans="1:13" x14ac:dyDescent="0.3">
      <c r="A627" s="212" t="s">
        <v>102</v>
      </c>
      <c r="B627" s="213">
        <v>10600501</v>
      </c>
      <c r="C627" s="212" t="s">
        <v>12614</v>
      </c>
      <c r="D627" s="214">
        <v>43525</v>
      </c>
      <c r="E627" s="160" t="s">
        <v>373</v>
      </c>
      <c r="F627" s="160">
        <v>111024775</v>
      </c>
      <c r="G627" s="160">
        <v>110.17</v>
      </c>
      <c r="H627" s="214">
        <v>43492</v>
      </c>
      <c r="I627" s="160" t="s">
        <v>474</v>
      </c>
      <c r="J627" s="160" t="s">
        <v>421</v>
      </c>
      <c r="K627" s="160">
        <f t="shared" si="9"/>
        <v>1</v>
      </c>
      <c r="L627" s="160" t="s">
        <v>101</v>
      </c>
      <c r="M627" s="211">
        <f>VLOOKUP(J627,'Depr Rates'!A:G,7,FALSE)</f>
        <v>1.8099999999999998E-2</v>
      </c>
    </row>
    <row r="628" spans="1:13" x14ac:dyDescent="0.3">
      <c r="A628" s="212"/>
      <c r="B628" s="213"/>
      <c r="C628" s="212"/>
      <c r="D628" s="214"/>
      <c r="G628" s="236">
        <f>SUM(G2:G627)</f>
        <v>5405536.4399999995</v>
      </c>
      <c r="H628" s="214"/>
    </row>
    <row r="629" spans="1:13" x14ac:dyDescent="0.3">
      <c r="A629" s="212"/>
      <c r="B629" s="213"/>
      <c r="C629" s="212"/>
      <c r="D629" s="214"/>
      <c r="H629" s="214"/>
    </row>
    <row r="630" spans="1:13" x14ac:dyDescent="0.3">
      <c r="A630" s="212"/>
      <c r="B630" s="213"/>
      <c r="C630" s="212"/>
      <c r="D630" s="214"/>
      <c r="H630" s="214"/>
    </row>
    <row r="631" spans="1:13" x14ac:dyDescent="0.3">
      <c r="A631" s="212" t="s">
        <v>102</v>
      </c>
      <c r="B631" s="213">
        <v>10600501</v>
      </c>
      <c r="C631" s="212" t="s">
        <v>12614</v>
      </c>
      <c r="D631" s="214">
        <v>43497</v>
      </c>
      <c r="E631" s="160" t="s">
        <v>373</v>
      </c>
      <c r="F631" s="160">
        <v>101104477</v>
      </c>
      <c r="G631" s="215">
        <v>8430.4599999999991</v>
      </c>
      <c r="H631" s="214">
        <v>43515</v>
      </c>
      <c r="I631" s="160" t="s">
        <v>490</v>
      </c>
      <c r="J631" s="160" t="s">
        <v>9132</v>
      </c>
      <c r="K631" s="160">
        <f t="shared" ref="K631:K694" si="10">MONTH(H631)</f>
        <v>2</v>
      </c>
      <c r="L631" s="160" t="s">
        <v>101</v>
      </c>
      <c r="M631" s="211">
        <f>VLOOKUP(J631,'Depr Rates'!A:G,7,FALSE)</f>
        <v>3.7400000000000003E-2</v>
      </c>
    </row>
    <row r="632" spans="1:13" x14ac:dyDescent="0.3">
      <c r="A632" s="212" t="s">
        <v>102</v>
      </c>
      <c r="B632" s="213">
        <v>10600501</v>
      </c>
      <c r="C632" s="212" t="s">
        <v>12614</v>
      </c>
      <c r="D632" s="214">
        <v>43497</v>
      </c>
      <c r="E632" s="160" t="s">
        <v>373</v>
      </c>
      <c r="F632" s="160">
        <v>101104477</v>
      </c>
      <c r="G632" s="215">
        <v>1297</v>
      </c>
      <c r="H632" s="214">
        <v>43515</v>
      </c>
      <c r="I632" s="160" t="s">
        <v>490</v>
      </c>
      <c r="J632" s="160" t="s">
        <v>447</v>
      </c>
      <c r="K632" s="160">
        <f t="shared" si="10"/>
        <v>2</v>
      </c>
      <c r="L632" s="160" t="s">
        <v>101</v>
      </c>
      <c r="M632" s="211">
        <f>VLOOKUP(J632,'Depr Rates'!A:G,7,FALSE)</f>
        <v>3.15E-2</v>
      </c>
    </row>
    <row r="633" spans="1:13" x14ac:dyDescent="0.3">
      <c r="A633" s="212" t="s">
        <v>102</v>
      </c>
      <c r="B633" s="213">
        <v>10600501</v>
      </c>
      <c r="C633" s="212" t="s">
        <v>12614</v>
      </c>
      <c r="D633" s="214">
        <v>43497</v>
      </c>
      <c r="E633" s="160" t="s">
        <v>373</v>
      </c>
      <c r="F633" s="160">
        <v>101104477</v>
      </c>
      <c r="G633" s="215">
        <v>22697.42</v>
      </c>
      <c r="H633" s="214">
        <v>43515</v>
      </c>
      <c r="I633" s="160" t="s">
        <v>490</v>
      </c>
      <c r="J633" s="160" t="s">
        <v>376</v>
      </c>
      <c r="K633" s="160">
        <f t="shared" si="10"/>
        <v>2</v>
      </c>
      <c r="L633" s="160" t="s">
        <v>101</v>
      </c>
      <c r="M633" s="211">
        <f>VLOOKUP(J633,'Depr Rates'!A:G,7,FALSE)</f>
        <v>3.9300000000000002E-2</v>
      </c>
    </row>
    <row r="634" spans="1:13" x14ac:dyDescent="0.3">
      <c r="A634" s="212" t="s">
        <v>102</v>
      </c>
      <c r="B634" s="213">
        <v>10600501</v>
      </c>
      <c r="C634" s="212" t="s">
        <v>12614</v>
      </c>
      <c r="D634" s="214">
        <v>43497</v>
      </c>
      <c r="E634" s="160" t="s">
        <v>373</v>
      </c>
      <c r="F634" s="160">
        <v>101104477</v>
      </c>
      <c r="G634" s="215">
        <v>11024.46</v>
      </c>
      <c r="H634" s="214">
        <v>43515</v>
      </c>
      <c r="I634" s="160" t="s">
        <v>490</v>
      </c>
      <c r="J634" s="160" t="s">
        <v>9054</v>
      </c>
      <c r="K634" s="160">
        <f t="shared" si="10"/>
        <v>2</v>
      </c>
      <c r="L634" s="160" t="s">
        <v>101</v>
      </c>
      <c r="M634" s="211">
        <f>VLOOKUP(J634,'Depr Rates'!A:G,7,FALSE)</f>
        <v>3.1399999999999997E-2</v>
      </c>
    </row>
    <row r="635" spans="1:13" x14ac:dyDescent="0.3">
      <c r="A635" s="212" t="s">
        <v>102</v>
      </c>
      <c r="B635" s="213">
        <v>10600501</v>
      </c>
      <c r="C635" s="212" t="s">
        <v>12614</v>
      </c>
      <c r="D635" s="214">
        <v>43497</v>
      </c>
      <c r="E635" s="160" t="s">
        <v>373</v>
      </c>
      <c r="F635" s="160">
        <v>101104477</v>
      </c>
      <c r="G635" s="215">
        <v>21400.43</v>
      </c>
      <c r="H635" s="214">
        <v>43515</v>
      </c>
      <c r="I635" s="160" t="s">
        <v>490</v>
      </c>
      <c r="J635" s="160" t="s">
        <v>377</v>
      </c>
      <c r="K635" s="160">
        <f t="shared" si="10"/>
        <v>2</v>
      </c>
      <c r="L635" s="160" t="s">
        <v>101</v>
      </c>
      <c r="M635" s="211">
        <f>VLOOKUP(J635,'Depr Rates'!A:G,7,FALSE)</f>
        <v>1.77E-2</v>
      </c>
    </row>
    <row r="636" spans="1:13" x14ac:dyDescent="0.3">
      <c r="A636" s="212" t="s">
        <v>102</v>
      </c>
      <c r="B636" s="213">
        <v>10600501</v>
      </c>
      <c r="C636" s="212" t="s">
        <v>12614</v>
      </c>
      <c r="D636" s="214">
        <v>43497</v>
      </c>
      <c r="E636" s="160" t="s">
        <v>373</v>
      </c>
      <c r="F636" s="160">
        <v>101104477</v>
      </c>
      <c r="G636" s="160">
        <v>587.67999999999995</v>
      </c>
      <c r="H636" s="214">
        <v>43515</v>
      </c>
      <c r="I636" s="160" t="s">
        <v>490</v>
      </c>
      <c r="J636" s="160" t="s">
        <v>9132</v>
      </c>
      <c r="K636" s="160">
        <f t="shared" si="10"/>
        <v>2</v>
      </c>
      <c r="L636" s="160" t="s">
        <v>101</v>
      </c>
      <c r="M636" s="211">
        <f>VLOOKUP(J636,'Depr Rates'!A:G,7,FALSE)</f>
        <v>3.7400000000000003E-2</v>
      </c>
    </row>
    <row r="637" spans="1:13" x14ac:dyDescent="0.3">
      <c r="A637" s="212" t="s">
        <v>102</v>
      </c>
      <c r="B637" s="213">
        <v>10600501</v>
      </c>
      <c r="C637" s="212" t="s">
        <v>12614</v>
      </c>
      <c r="D637" s="214">
        <v>43497</v>
      </c>
      <c r="E637" s="160" t="s">
        <v>373</v>
      </c>
      <c r="F637" s="160">
        <v>101104477</v>
      </c>
      <c r="G637" s="160">
        <v>768.5</v>
      </c>
      <c r="H637" s="214">
        <v>43515</v>
      </c>
      <c r="I637" s="160" t="s">
        <v>490</v>
      </c>
      <c r="J637" s="160" t="s">
        <v>9054</v>
      </c>
      <c r="K637" s="160">
        <f t="shared" si="10"/>
        <v>2</v>
      </c>
      <c r="L637" s="160" t="s">
        <v>101</v>
      </c>
      <c r="M637" s="211">
        <f>VLOOKUP(J637,'Depr Rates'!A:G,7,FALSE)</f>
        <v>3.1399999999999997E-2</v>
      </c>
    </row>
    <row r="638" spans="1:13" x14ac:dyDescent="0.3">
      <c r="A638" s="212" t="s">
        <v>102</v>
      </c>
      <c r="B638" s="213">
        <v>10600501</v>
      </c>
      <c r="C638" s="212" t="s">
        <v>12614</v>
      </c>
      <c r="D638" s="214">
        <v>43497</v>
      </c>
      <c r="E638" s="160" t="s">
        <v>373</v>
      </c>
      <c r="F638" s="160">
        <v>101104477</v>
      </c>
      <c r="G638" s="215">
        <v>1582.23</v>
      </c>
      <c r="H638" s="214">
        <v>43515</v>
      </c>
      <c r="I638" s="160" t="s">
        <v>490</v>
      </c>
      <c r="J638" s="160" t="s">
        <v>376</v>
      </c>
      <c r="K638" s="160">
        <f t="shared" si="10"/>
        <v>2</v>
      </c>
      <c r="L638" s="160" t="s">
        <v>101</v>
      </c>
      <c r="M638" s="211">
        <f>VLOOKUP(J638,'Depr Rates'!A:G,7,FALSE)</f>
        <v>3.9300000000000002E-2</v>
      </c>
    </row>
    <row r="639" spans="1:13" x14ac:dyDescent="0.3">
      <c r="A639" s="212" t="s">
        <v>102</v>
      </c>
      <c r="B639" s="213">
        <v>10600501</v>
      </c>
      <c r="C639" s="212" t="s">
        <v>12614</v>
      </c>
      <c r="D639" s="214">
        <v>43497</v>
      </c>
      <c r="E639" s="160" t="s">
        <v>373</v>
      </c>
      <c r="F639" s="160">
        <v>101104477</v>
      </c>
      <c r="G639" s="160">
        <v>90.41</v>
      </c>
      <c r="H639" s="214">
        <v>43515</v>
      </c>
      <c r="I639" s="160" t="s">
        <v>490</v>
      </c>
      <c r="J639" s="160" t="s">
        <v>447</v>
      </c>
      <c r="K639" s="160">
        <f t="shared" si="10"/>
        <v>2</v>
      </c>
      <c r="L639" s="160" t="s">
        <v>101</v>
      </c>
      <c r="M639" s="211">
        <f>VLOOKUP(J639,'Depr Rates'!A:G,7,FALSE)</f>
        <v>3.15E-2</v>
      </c>
    </row>
    <row r="640" spans="1:13" x14ac:dyDescent="0.3">
      <c r="A640" s="212" t="s">
        <v>102</v>
      </c>
      <c r="B640" s="213">
        <v>10600501</v>
      </c>
      <c r="C640" s="212" t="s">
        <v>12614</v>
      </c>
      <c r="D640" s="214">
        <v>43497</v>
      </c>
      <c r="E640" s="160" t="s">
        <v>373</v>
      </c>
      <c r="F640" s="160">
        <v>101104477</v>
      </c>
      <c r="G640" s="215">
        <v>1491.81</v>
      </c>
      <c r="H640" s="214">
        <v>43515</v>
      </c>
      <c r="I640" s="160" t="s">
        <v>490</v>
      </c>
      <c r="J640" s="160" t="s">
        <v>377</v>
      </c>
      <c r="K640" s="160">
        <f t="shared" si="10"/>
        <v>2</v>
      </c>
      <c r="L640" s="160" t="s">
        <v>101</v>
      </c>
      <c r="M640" s="211">
        <f>VLOOKUP(J640,'Depr Rates'!A:G,7,FALSE)</f>
        <v>1.77E-2</v>
      </c>
    </row>
    <row r="641" spans="1:13" x14ac:dyDescent="0.3">
      <c r="A641" s="212" t="s">
        <v>102</v>
      </c>
      <c r="B641" s="213">
        <v>10600501</v>
      </c>
      <c r="C641" s="212" t="s">
        <v>12614</v>
      </c>
      <c r="D641" s="214">
        <v>43525</v>
      </c>
      <c r="E641" s="160" t="s">
        <v>373</v>
      </c>
      <c r="F641" s="160">
        <v>101104477</v>
      </c>
      <c r="G641" s="160">
        <v>1.05</v>
      </c>
      <c r="H641" s="214">
        <v>43515</v>
      </c>
      <c r="I641" s="160" t="s">
        <v>490</v>
      </c>
      <c r="J641" s="160" t="s">
        <v>447</v>
      </c>
      <c r="K641" s="160">
        <f t="shared" si="10"/>
        <v>2</v>
      </c>
      <c r="L641" s="160" t="s">
        <v>101</v>
      </c>
      <c r="M641" s="211">
        <f>VLOOKUP(J641,'Depr Rates'!A:G,7,FALSE)</f>
        <v>3.15E-2</v>
      </c>
    </row>
    <row r="642" spans="1:13" x14ac:dyDescent="0.3">
      <c r="A642" s="212" t="s">
        <v>102</v>
      </c>
      <c r="B642" s="213">
        <v>10600501</v>
      </c>
      <c r="C642" s="212" t="s">
        <v>12614</v>
      </c>
      <c r="D642" s="214">
        <v>43525</v>
      </c>
      <c r="E642" s="160" t="s">
        <v>373</v>
      </c>
      <c r="F642" s="160">
        <v>101104477</v>
      </c>
      <c r="G642" s="160">
        <v>18.440000000000001</v>
      </c>
      <c r="H642" s="214">
        <v>43515</v>
      </c>
      <c r="I642" s="160" t="s">
        <v>490</v>
      </c>
      <c r="J642" s="160" t="s">
        <v>376</v>
      </c>
      <c r="K642" s="160">
        <f t="shared" si="10"/>
        <v>2</v>
      </c>
      <c r="L642" s="160" t="s">
        <v>101</v>
      </c>
      <c r="M642" s="211">
        <f>VLOOKUP(J642,'Depr Rates'!A:G,7,FALSE)</f>
        <v>3.9300000000000002E-2</v>
      </c>
    </row>
    <row r="643" spans="1:13" x14ac:dyDescent="0.3">
      <c r="A643" s="212" t="s">
        <v>102</v>
      </c>
      <c r="B643" s="213">
        <v>10600501</v>
      </c>
      <c r="C643" s="212" t="s">
        <v>12614</v>
      </c>
      <c r="D643" s="214">
        <v>43525</v>
      </c>
      <c r="E643" s="160" t="s">
        <v>373</v>
      </c>
      <c r="F643" s="160">
        <v>101104477</v>
      </c>
      <c r="G643" s="160">
        <v>17.38</v>
      </c>
      <c r="H643" s="214">
        <v>43515</v>
      </c>
      <c r="I643" s="160" t="s">
        <v>490</v>
      </c>
      <c r="J643" s="160" t="s">
        <v>377</v>
      </c>
      <c r="K643" s="160">
        <f t="shared" si="10"/>
        <v>2</v>
      </c>
      <c r="L643" s="160" t="s">
        <v>101</v>
      </c>
      <c r="M643" s="211">
        <f>VLOOKUP(J643,'Depr Rates'!A:G,7,FALSE)</f>
        <v>1.77E-2</v>
      </c>
    </row>
    <row r="644" spans="1:13" x14ac:dyDescent="0.3">
      <c r="A644" s="212" t="s">
        <v>102</v>
      </c>
      <c r="B644" s="213">
        <v>10600501</v>
      </c>
      <c r="C644" s="212" t="s">
        <v>12614</v>
      </c>
      <c r="D644" s="214">
        <v>43525</v>
      </c>
      <c r="E644" s="160" t="s">
        <v>373</v>
      </c>
      <c r="F644" s="160">
        <v>101104477</v>
      </c>
      <c r="G644" s="160">
        <v>8.9499999999999993</v>
      </c>
      <c r="H644" s="214">
        <v>43515</v>
      </c>
      <c r="I644" s="160" t="s">
        <v>490</v>
      </c>
      <c r="J644" s="160" t="s">
        <v>9054</v>
      </c>
      <c r="K644" s="160">
        <f t="shared" si="10"/>
        <v>2</v>
      </c>
      <c r="L644" s="160" t="s">
        <v>101</v>
      </c>
      <c r="M644" s="211">
        <f>VLOOKUP(J644,'Depr Rates'!A:G,7,FALSE)</f>
        <v>3.1399999999999997E-2</v>
      </c>
    </row>
    <row r="645" spans="1:13" x14ac:dyDescent="0.3">
      <c r="A645" s="212" t="s">
        <v>102</v>
      </c>
      <c r="B645" s="213">
        <v>10600501</v>
      </c>
      <c r="C645" s="212" t="s">
        <v>12614</v>
      </c>
      <c r="D645" s="214">
        <v>43525</v>
      </c>
      <c r="E645" s="160" t="s">
        <v>373</v>
      </c>
      <c r="F645" s="160">
        <v>101104477</v>
      </c>
      <c r="G645" s="160">
        <v>6.85</v>
      </c>
      <c r="H645" s="214">
        <v>43515</v>
      </c>
      <c r="I645" s="160" t="s">
        <v>490</v>
      </c>
      <c r="J645" s="160" t="s">
        <v>9132</v>
      </c>
      <c r="K645" s="160">
        <f t="shared" si="10"/>
        <v>2</v>
      </c>
      <c r="L645" s="160" t="s">
        <v>101</v>
      </c>
      <c r="M645" s="211">
        <f>VLOOKUP(J645,'Depr Rates'!A:G,7,FALSE)</f>
        <v>3.7400000000000003E-2</v>
      </c>
    </row>
    <row r="646" spans="1:13" x14ac:dyDescent="0.3">
      <c r="A646" s="212" t="s">
        <v>102</v>
      </c>
      <c r="B646" s="213">
        <v>10600501</v>
      </c>
      <c r="C646" s="212" t="s">
        <v>12614</v>
      </c>
      <c r="D646" s="214">
        <v>43525</v>
      </c>
      <c r="E646" s="160" t="s">
        <v>373</v>
      </c>
      <c r="F646" s="160">
        <v>101104477</v>
      </c>
      <c r="G646" s="160">
        <v>-964.38</v>
      </c>
      <c r="H646" s="214">
        <v>43515</v>
      </c>
      <c r="I646" s="160" t="s">
        <v>490</v>
      </c>
      <c r="J646" s="160" t="s">
        <v>9132</v>
      </c>
      <c r="K646" s="160">
        <f t="shared" si="10"/>
        <v>2</v>
      </c>
      <c r="L646" s="160" t="s">
        <v>101</v>
      </c>
      <c r="M646" s="211">
        <f>VLOOKUP(J646,'Depr Rates'!A:G,7,FALSE)</f>
        <v>3.7400000000000003E-2</v>
      </c>
    </row>
    <row r="647" spans="1:13" x14ac:dyDescent="0.3">
      <c r="A647" s="212" t="s">
        <v>102</v>
      </c>
      <c r="B647" s="213">
        <v>10600501</v>
      </c>
      <c r="C647" s="212" t="s">
        <v>12614</v>
      </c>
      <c r="D647" s="214">
        <v>43525</v>
      </c>
      <c r="E647" s="160" t="s">
        <v>373</v>
      </c>
      <c r="F647" s="160">
        <v>101104477</v>
      </c>
      <c r="G647" s="160">
        <v>-148.36000000000001</v>
      </c>
      <c r="H647" s="214">
        <v>43515</v>
      </c>
      <c r="I647" s="160" t="s">
        <v>490</v>
      </c>
      <c r="J647" s="160" t="s">
        <v>447</v>
      </c>
      <c r="K647" s="160">
        <f t="shared" si="10"/>
        <v>2</v>
      </c>
      <c r="L647" s="160" t="s">
        <v>101</v>
      </c>
      <c r="M647" s="211">
        <f>VLOOKUP(J647,'Depr Rates'!A:G,7,FALSE)</f>
        <v>3.15E-2</v>
      </c>
    </row>
    <row r="648" spans="1:13" x14ac:dyDescent="0.3">
      <c r="A648" s="212" t="s">
        <v>102</v>
      </c>
      <c r="B648" s="213">
        <v>10600501</v>
      </c>
      <c r="C648" s="212" t="s">
        <v>12614</v>
      </c>
      <c r="D648" s="214">
        <v>43525</v>
      </c>
      <c r="E648" s="160" t="s">
        <v>373</v>
      </c>
      <c r="F648" s="160">
        <v>101104477</v>
      </c>
      <c r="G648" s="215">
        <v>-2596.42</v>
      </c>
      <c r="H648" s="214">
        <v>43515</v>
      </c>
      <c r="I648" s="160" t="s">
        <v>490</v>
      </c>
      <c r="J648" s="160" t="s">
        <v>376</v>
      </c>
      <c r="K648" s="160">
        <f t="shared" si="10"/>
        <v>2</v>
      </c>
      <c r="L648" s="160" t="s">
        <v>101</v>
      </c>
      <c r="M648" s="211">
        <f>VLOOKUP(J648,'Depr Rates'!A:G,7,FALSE)</f>
        <v>3.9300000000000002E-2</v>
      </c>
    </row>
    <row r="649" spans="1:13" x14ac:dyDescent="0.3">
      <c r="A649" s="212" t="s">
        <v>102</v>
      </c>
      <c r="B649" s="213">
        <v>10600501</v>
      </c>
      <c r="C649" s="212" t="s">
        <v>12614</v>
      </c>
      <c r="D649" s="214">
        <v>43525</v>
      </c>
      <c r="E649" s="160" t="s">
        <v>373</v>
      </c>
      <c r="F649" s="160">
        <v>101104477</v>
      </c>
      <c r="G649" s="215">
        <v>-2448.04</v>
      </c>
      <c r="H649" s="214">
        <v>43515</v>
      </c>
      <c r="I649" s="160" t="s">
        <v>490</v>
      </c>
      <c r="J649" s="160" t="s">
        <v>377</v>
      </c>
      <c r="K649" s="160">
        <f t="shared" si="10"/>
        <v>2</v>
      </c>
      <c r="L649" s="160" t="s">
        <v>101</v>
      </c>
      <c r="M649" s="211">
        <f>VLOOKUP(J649,'Depr Rates'!A:G,7,FALSE)</f>
        <v>1.77E-2</v>
      </c>
    </row>
    <row r="650" spans="1:13" x14ac:dyDescent="0.3">
      <c r="A650" s="212" t="s">
        <v>102</v>
      </c>
      <c r="B650" s="213">
        <v>10600501</v>
      </c>
      <c r="C650" s="212" t="s">
        <v>12614</v>
      </c>
      <c r="D650" s="214">
        <v>43525</v>
      </c>
      <c r="E650" s="160" t="s">
        <v>373</v>
      </c>
      <c r="F650" s="160">
        <v>101104477</v>
      </c>
      <c r="G650" s="215">
        <v>-1261.1099999999999</v>
      </c>
      <c r="H650" s="214">
        <v>43515</v>
      </c>
      <c r="I650" s="160" t="s">
        <v>490</v>
      </c>
      <c r="J650" s="160" t="s">
        <v>9054</v>
      </c>
      <c r="K650" s="160">
        <f t="shared" si="10"/>
        <v>2</v>
      </c>
      <c r="L650" s="160" t="s">
        <v>101</v>
      </c>
      <c r="M650" s="211">
        <f>VLOOKUP(J650,'Depr Rates'!A:G,7,FALSE)</f>
        <v>3.1399999999999997E-2</v>
      </c>
    </row>
    <row r="651" spans="1:13" x14ac:dyDescent="0.3">
      <c r="A651" s="212" t="s">
        <v>102</v>
      </c>
      <c r="B651" s="213">
        <v>10600501</v>
      </c>
      <c r="C651" s="212" t="s">
        <v>12614</v>
      </c>
      <c r="D651" s="214">
        <v>43525</v>
      </c>
      <c r="E651" s="160" t="s">
        <v>373</v>
      </c>
      <c r="F651" s="160">
        <v>101104477</v>
      </c>
      <c r="G651" s="215">
        <v>1011.41</v>
      </c>
      <c r="H651" s="214">
        <v>43515</v>
      </c>
      <c r="I651" s="160" t="s">
        <v>490</v>
      </c>
      <c r="J651" s="160" t="s">
        <v>9132</v>
      </c>
      <c r="K651" s="160">
        <f t="shared" si="10"/>
        <v>2</v>
      </c>
      <c r="L651" s="160" t="s">
        <v>101</v>
      </c>
      <c r="M651" s="211">
        <f>VLOOKUP(J651,'Depr Rates'!A:G,7,FALSE)</f>
        <v>3.7400000000000003E-2</v>
      </c>
    </row>
    <row r="652" spans="1:13" x14ac:dyDescent="0.3">
      <c r="A652" s="212" t="s">
        <v>102</v>
      </c>
      <c r="B652" s="213">
        <v>10600501</v>
      </c>
      <c r="C652" s="212" t="s">
        <v>12614</v>
      </c>
      <c r="D652" s="214">
        <v>43525</v>
      </c>
      <c r="E652" s="160" t="s">
        <v>373</v>
      </c>
      <c r="F652" s="160">
        <v>101104477</v>
      </c>
      <c r="G652" s="160">
        <v>155.61000000000001</v>
      </c>
      <c r="H652" s="214">
        <v>43515</v>
      </c>
      <c r="I652" s="160" t="s">
        <v>490</v>
      </c>
      <c r="J652" s="160" t="s">
        <v>447</v>
      </c>
      <c r="K652" s="160">
        <f t="shared" si="10"/>
        <v>2</v>
      </c>
      <c r="L652" s="160" t="s">
        <v>101</v>
      </c>
      <c r="M652" s="211">
        <f>VLOOKUP(J652,'Depr Rates'!A:G,7,FALSE)</f>
        <v>3.15E-2</v>
      </c>
    </row>
    <row r="653" spans="1:13" x14ac:dyDescent="0.3">
      <c r="A653" s="212" t="s">
        <v>102</v>
      </c>
      <c r="B653" s="213">
        <v>10600501</v>
      </c>
      <c r="C653" s="212" t="s">
        <v>12614</v>
      </c>
      <c r="D653" s="214">
        <v>43525</v>
      </c>
      <c r="E653" s="160" t="s">
        <v>373</v>
      </c>
      <c r="F653" s="160">
        <v>101104477</v>
      </c>
      <c r="G653" s="215">
        <v>2723.06</v>
      </c>
      <c r="H653" s="214">
        <v>43515</v>
      </c>
      <c r="I653" s="160" t="s">
        <v>490</v>
      </c>
      <c r="J653" s="160" t="s">
        <v>376</v>
      </c>
      <c r="K653" s="160">
        <f t="shared" si="10"/>
        <v>2</v>
      </c>
      <c r="L653" s="160" t="s">
        <v>101</v>
      </c>
      <c r="M653" s="211">
        <f>VLOOKUP(J653,'Depr Rates'!A:G,7,FALSE)</f>
        <v>3.9300000000000002E-2</v>
      </c>
    </row>
    <row r="654" spans="1:13" x14ac:dyDescent="0.3">
      <c r="A654" s="212" t="s">
        <v>102</v>
      </c>
      <c r="B654" s="213">
        <v>10600501</v>
      </c>
      <c r="C654" s="212" t="s">
        <v>12614</v>
      </c>
      <c r="D654" s="214">
        <v>43525</v>
      </c>
      <c r="E654" s="160" t="s">
        <v>373</v>
      </c>
      <c r="F654" s="160">
        <v>101104477</v>
      </c>
      <c r="G654" s="215">
        <v>2567.4699999999998</v>
      </c>
      <c r="H654" s="214">
        <v>43515</v>
      </c>
      <c r="I654" s="160" t="s">
        <v>490</v>
      </c>
      <c r="J654" s="160" t="s">
        <v>377</v>
      </c>
      <c r="K654" s="160">
        <f t="shared" si="10"/>
        <v>2</v>
      </c>
      <c r="L654" s="160" t="s">
        <v>101</v>
      </c>
      <c r="M654" s="211">
        <f>VLOOKUP(J654,'Depr Rates'!A:G,7,FALSE)</f>
        <v>1.77E-2</v>
      </c>
    </row>
    <row r="655" spans="1:13" x14ac:dyDescent="0.3">
      <c r="A655" s="212" t="s">
        <v>102</v>
      </c>
      <c r="B655" s="213">
        <v>10600501</v>
      </c>
      <c r="C655" s="212" t="s">
        <v>12614</v>
      </c>
      <c r="D655" s="214">
        <v>43525</v>
      </c>
      <c r="E655" s="160" t="s">
        <v>373</v>
      </c>
      <c r="F655" s="160">
        <v>101104477</v>
      </c>
      <c r="G655" s="215">
        <v>1322.63</v>
      </c>
      <c r="H655" s="214">
        <v>43515</v>
      </c>
      <c r="I655" s="160" t="s">
        <v>490</v>
      </c>
      <c r="J655" s="160" t="s">
        <v>9054</v>
      </c>
      <c r="K655" s="160">
        <f t="shared" si="10"/>
        <v>2</v>
      </c>
      <c r="L655" s="160" t="s">
        <v>101</v>
      </c>
      <c r="M655" s="211">
        <f>VLOOKUP(J655,'Depr Rates'!A:G,7,FALSE)</f>
        <v>3.1399999999999997E-2</v>
      </c>
    </row>
    <row r="656" spans="1:13" x14ac:dyDescent="0.3">
      <c r="A656" s="212" t="s">
        <v>102</v>
      </c>
      <c r="B656" s="213">
        <v>10600501</v>
      </c>
      <c r="C656" s="212" t="s">
        <v>12614</v>
      </c>
      <c r="D656" s="214">
        <v>43497</v>
      </c>
      <c r="E656" s="160" t="s">
        <v>373</v>
      </c>
      <c r="F656" s="160">
        <v>101105990</v>
      </c>
      <c r="G656" s="160">
        <v>69.459999999999994</v>
      </c>
      <c r="H656" s="214">
        <v>43524</v>
      </c>
      <c r="I656" s="160" t="s">
        <v>545</v>
      </c>
      <c r="J656" s="160" t="s">
        <v>377</v>
      </c>
      <c r="K656" s="160">
        <f t="shared" si="10"/>
        <v>2</v>
      </c>
      <c r="L656" s="160" t="s">
        <v>101</v>
      </c>
      <c r="M656" s="211">
        <f>VLOOKUP(J656,'Depr Rates'!A:G,7,FALSE)</f>
        <v>1.77E-2</v>
      </c>
    </row>
    <row r="657" spans="1:13" x14ac:dyDescent="0.3">
      <c r="A657" s="212" t="s">
        <v>102</v>
      </c>
      <c r="B657" s="213">
        <v>10600501</v>
      </c>
      <c r="C657" s="212" t="s">
        <v>12614</v>
      </c>
      <c r="D657" s="214">
        <v>43497</v>
      </c>
      <c r="E657" s="160" t="s">
        <v>373</v>
      </c>
      <c r="F657" s="160">
        <v>101105990</v>
      </c>
      <c r="G657" s="215">
        <v>1948.64</v>
      </c>
      <c r="H657" s="214">
        <v>43524</v>
      </c>
      <c r="I657" s="160" t="s">
        <v>545</v>
      </c>
      <c r="J657" s="160" t="s">
        <v>376</v>
      </c>
      <c r="K657" s="160">
        <f t="shared" si="10"/>
        <v>2</v>
      </c>
      <c r="L657" s="160" t="s">
        <v>101</v>
      </c>
      <c r="M657" s="211">
        <f>VLOOKUP(J657,'Depr Rates'!A:G,7,FALSE)</f>
        <v>3.9300000000000002E-2</v>
      </c>
    </row>
    <row r="658" spans="1:13" x14ac:dyDescent="0.3">
      <c r="A658" s="212" t="s">
        <v>102</v>
      </c>
      <c r="B658" s="213">
        <v>10600501</v>
      </c>
      <c r="C658" s="212" t="s">
        <v>12614</v>
      </c>
      <c r="D658" s="214">
        <v>43525</v>
      </c>
      <c r="E658" s="160" t="s">
        <v>373</v>
      </c>
      <c r="F658" s="160">
        <v>101105990</v>
      </c>
      <c r="G658" s="160">
        <v>-265.02999999999997</v>
      </c>
      <c r="H658" s="214">
        <v>43524</v>
      </c>
      <c r="I658" s="160" t="s">
        <v>545</v>
      </c>
      <c r="J658" s="160" t="s">
        <v>377</v>
      </c>
      <c r="K658" s="160">
        <f t="shared" si="10"/>
        <v>2</v>
      </c>
      <c r="L658" s="160" t="s">
        <v>101</v>
      </c>
      <c r="M658" s="211">
        <f>VLOOKUP(J658,'Depr Rates'!A:G,7,FALSE)</f>
        <v>1.77E-2</v>
      </c>
    </row>
    <row r="659" spans="1:13" x14ac:dyDescent="0.3">
      <c r="A659" s="212" t="s">
        <v>102</v>
      </c>
      <c r="B659" s="213">
        <v>10600501</v>
      </c>
      <c r="C659" s="212" t="s">
        <v>12614</v>
      </c>
      <c r="D659" s="214">
        <v>43525</v>
      </c>
      <c r="E659" s="160" t="s">
        <v>373</v>
      </c>
      <c r="F659" s="160">
        <v>101105990</v>
      </c>
      <c r="G659" s="215">
        <v>-7435.24</v>
      </c>
      <c r="H659" s="214">
        <v>43524</v>
      </c>
      <c r="I659" s="160" t="s">
        <v>545</v>
      </c>
      <c r="J659" s="160" t="s">
        <v>376</v>
      </c>
      <c r="K659" s="160">
        <f t="shared" si="10"/>
        <v>2</v>
      </c>
      <c r="L659" s="160" t="s">
        <v>101</v>
      </c>
      <c r="M659" s="211">
        <f>VLOOKUP(J659,'Depr Rates'!A:G,7,FALSE)</f>
        <v>3.9300000000000002E-2</v>
      </c>
    </row>
    <row r="660" spans="1:13" x14ac:dyDescent="0.3">
      <c r="A660" s="212" t="s">
        <v>102</v>
      </c>
      <c r="B660" s="213">
        <v>10600501</v>
      </c>
      <c r="C660" s="212" t="s">
        <v>12614</v>
      </c>
      <c r="D660" s="214">
        <v>43525</v>
      </c>
      <c r="E660" s="160" t="s">
        <v>373</v>
      </c>
      <c r="F660" s="160">
        <v>101105990</v>
      </c>
      <c r="G660" s="160">
        <v>265.10000000000002</v>
      </c>
      <c r="H660" s="214">
        <v>43524</v>
      </c>
      <c r="I660" s="160" t="s">
        <v>545</v>
      </c>
      <c r="J660" s="160" t="s">
        <v>377</v>
      </c>
      <c r="K660" s="160">
        <f t="shared" si="10"/>
        <v>2</v>
      </c>
      <c r="L660" s="160" t="s">
        <v>101</v>
      </c>
      <c r="M660" s="211">
        <f>VLOOKUP(J660,'Depr Rates'!A:G,7,FALSE)</f>
        <v>1.77E-2</v>
      </c>
    </row>
    <row r="661" spans="1:13" x14ac:dyDescent="0.3">
      <c r="A661" s="212" t="s">
        <v>102</v>
      </c>
      <c r="B661" s="213">
        <v>10600501</v>
      </c>
      <c r="C661" s="212" t="s">
        <v>12614</v>
      </c>
      <c r="D661" s="214">
        <v>43525</v>
      </c>
      <c r="E661" s="160" t="s">
        <v>373</v>
      </c>
      <c r="F661" s="160">
        <v>101105990</v>
      </c>
      <c r="G661" s="215">
        <v>7437.39</v>
      </c>
      <c r="H661" s="214">
        <v>43524</v>
      </c>
      <c r="I661" s="160" t="s">
        <v>545</v>
      </c>
      <c r="J661" s="160" t="s">
        <v>376</v>
      </c>
      <c r="K661" s="160">
        <f t="shared" si="10"/>
        <v>2</v>
      </c>
      <c r="L661" s="160" t="s">
        <v>101</v>
      </c>
      <c r="M661" s="211">
        <f>VLOOKUP(J661,'Depr Rates'!A:G,7,FALSE)</f>
        <v>3.9300000000000002E-2</v>
      </c>
    </row>
    <row r="662" spans="1:13" x14ac:dyDescent="0.3">
      <c r="A662" s="212" t="s">
        <v>102</v>
      </c>
      <c r="B662" s="213">
        <v>10600501</v>
      </c>
      <c r="C662" s="212" t="s">
        <v>12614</v>
      </c>
      <c r="D662" s="214">
        <v>43497</v>
      </c>
      <c r="E662" s="160" t="s">
        <v>373</v>
      </c>
      <c r="F662" s="160">
        <v>101106321</v>
      </c>
      <c r="G662" s="215">
        <v>12279.66</v>
      </c>
      <c r="H662" s="214">
        <v>43521</v>
      </c>
      <c r="I662" s="160" t="s">
        <v>146</v>
      </c>
      <c r="J662" s="160" t="s">
        <v>9132</v>
      </c>
      <c r="K662" s="160">
        <f t="shared" si="10"/>
        <v>2</v>
      </c>
      <c r="L662" s="160" t="s">
        <v>101</v>
      </c>
      <c r="M662" s="211">
        <f>VLOOKUP(J662,'Depr Rates'!A:G,7,FALSE)</f>
        <v>3.7400000000000003E-2</v>
      </c>
    </row>
    <row r="663" spans="1:13" x14ac:dyDescent="0.3">
      <c r="A663" s="212" t="s">
        <v>102</v>
      </c>
      <c r="B663" s="213">
        <v>10600501</v>
      </c>
      <c r="C663" s="212" t="s">
        <v>12614</v>
      </c>
      <c r="D663" s="214">
        <v>43497</v>
      </c>
      <c r="E663" s="160" t="s">
        <v>373</v>
      </c>
      <c r="F663" s="160">
        <v>101106321</v>
      </c>
      <c r="G663" s="215">
        <v>2989.44</v>
      </c>
      <c r="H663" s="214">
        <v>43521</v>
      </c>
      <c r="I663" s="160" t="s">
        <v>146</v>
      </c>
      <c r="J663" s="160" t="s">
        <v>377</v>
      </c>
      <c r="K663" s="160">
        <f t="shared" si="10"/>
        <v>2</v>
      </c>
      <c r="L663" s="160" t="s">
        <v>101</v>
      </c>
      <c r="M663" s="211">
        <f>VLOOKUP(J663,'Depr Rates'!A:G,7,FALSE)</f>
        <v>1.77E-2</v>
      </c>
    </row>
    <row r="664" spans="1:13" x14ac:dyDescent="0.3">
      <c r="A664" s="212" t="s">
        <v>102</v>
      </c>
      <c r="B664" s="213">
        <v>10600501</v>
      </c>
      <c r="C664" s="212" t="s">
        <v>12614</v>
      </c>
      <c r="D664" s="214">
        <v>43497</v>
      </c>
      <c r="E664" s="160" t="s">
        <v>373</v>
      </c>
      <c r="F664" s="160">
        <v>101106321</v>
      </c>
      <c r="G664" s="215">
        <v>73815.320000000007</v>
      </c>
      <c r="H664" s="214">
        <v>43521</v>
      </c>
      <c r="I664" s="160" t="s">
        <v>146</v>
      </c>
      <c r="J664" s="160" t="s">
        <v>9054</v>
      </c>
      <c r="K664" s="160">
        <f t="shared" si="10"/>
        <v>2</v>
      </c>
      <c r="L664" s="160" t="s">
        <v>101</v>
      </c>
      <c r="M664" s="211">
        <f>VLOOKUP(J664,'Depr Rates'!A:G,7,FALSE)</f>
        <v>3.1399999999999997E-2</v>
      </c>
    </row>
    <row r="665" spans="1:13" x14ac:dyDescent="0.3">
      <c r="A665" s="212" t="s">
        <v>102</v>
      </c>
      <c r="B665" s="213">
        <v>10600501</v>
      </c>
      <c r="C665" s="212" t="s">
        <v>12614</v>
      </c>
      <c r="D665" s="214">
        <v>43497</v>
      </c>
      <c r="E665" s="160" t="s">
        <v>373</v>
      </c>
      <c r="F665" s="160">
        <v>101106321</v>
      </c>
      <c r="G665" s="160">
        <v>400.44</v>
      </c>
      <c r="H665" s="214">
        <v>43521</v>
      </c>
      <c r="I665" s="160" t="s">
        <v>146</v>
      </c>
      <c r="J665" s="160" t="s">
        <v>9132</v>
      </c>
      <c r="K665" s="160">
        <f t="shared" si="10"/>
        <v>2</v>
      </c>
      <c r="L665" s="160" t="s">
        <v>101</v>
      </c>
      <c r="M665" s="211">
        <f>VLOOKUP(J665,'Depr Rates'!A:G,7,FALSE)</f>
        <v>3.7400000000000003E-2</v>
      </c>
    </row>
    <row r="666" spans="1:13" x14ac:dyDescent="0.3">
      <c r="A666" s="212" t="s">
        <v>102</v>
      </c>
      <c r="B666" s="213">
        <v>10600501</v>
      </c>
      <c r="C666" s="212" t="s">
        <v>12614</v>
      </c>
      <c r="D666" s="214">
        <v>43497</v>
      </c>
      <c r="E666" s="160" t="s">
        <v>373</v>
      </c>
      <c r="F666" s="160">
        <v>101106321</v>
      </c>
      <c r="G666" s="160">
        <v>97.49</v>
      </c>
      <c r="H666" s="214">
        <v>43521</v>
      </c>
      <c r="I666" s="160" t="s">
        <v>146</v>
      </c>
      <c r="J666" s="160" t="s">
        <v>377</v>
      </c>
      <c r="K666" s="160">
        <f t="shared" si="10"/>
        <v>2</v>
      </c>
      <c r="L666" s="160" t="s">
        <v>101</v>
      </c>
      <c r="M666" s="211">
        <f>VLOOKUP(J666,'Depr Rates'!A:G,7,FALSE)</f>
        <v>1.77E-2</v>
      </c>
    </row>
    <row r="667" spans="1:13" x14ac:dyDescent="0.3">
      <c r="A667" s="212" t="s">
        <v>102</v>
      </c>
      <c r="B667" s="213">
        <v>10600501</v>
      </c>
      <c r="C667" s="212" t="s">
        <v>12614</v>
      </c>
      <c r="D667" s="214">
        <v>43497</v>
      </c>
      <c r="E667" s="160" t="s">
        <v>373</v>
      </c>
      <c r="F667" s="160">
        <v>101106321</v>
      </c>
      <c r="G667" s="215">
        <v>2407.02</v>
      </c>
      <c r="H667" s="214">
        <v>43521</v>
      </c>
      <c r="I667" s="160" t="s">
        <v>146</v>
      </c>
      <c r="J667" s="160" t="s">
        <v>9054</v>
      </c>
      <c r="K667" s="160">
        <f t="shared" si="10"/>
        <v>2</v>
      </c>
      <c r="L667" s="160" t="s">
        <v>101</v>
      </c>
      <c r="M667" s="211">
        <f>VLOOKUP(J667,'Depr Rates'!A:G,7,FALSE)</f>
        <v>3.1399999999999997E-2</v>
      </c>
    </row>
    <row r="668" spans="1:13" x14ac:dyDescent="0.3">
      <c r="A668" s="212" t="s">
        <v>102</v>
      </c>
      <c r="B668" s="213">
        <v>10600501</v>
      </c>
      <c r="C668" s="212" t="s">
        <v>12614</v>
      </c>
      <c r="D668" s="214">
        <v>43525</v>
      </c>
      <c r="E668" s="160" t="s">
        <v>373</v>
      </c>
      <c r="F668" s="160">
        <v>101106321</v>
      </c>
      <c r="G668" s="160">
        <v>-414.14</v>
      </c>
      <c r="H668" s="214">
        <v>43521</v>
      </c>
      <c r="I668" s="160" t="s">
        <v>146</v>
      </c>
      <c r="J668" s="160" t="s">
        <v>9132</v>
      </c>
      <c r="K668" s="160">
        <f t="shared" si="10"/>
        <v>2</v>
      </c>
      <c r="L668" s="160" t="s">
        <v>101</v>
      </c>
      <c r="M668" s="211">
        <f>VLOOKUP(J668,'Depr Rates'!A:G,7,FALSE)</f>
        <v>3.7400000000000003E-2</v>
      </c>
    </row>
    <row r="669" spans="1:13" x14ac:dyDescent="0.3">
      <c r="A669" s="212" t="s">
        <v>102</v>
      </c>
      <c r="B669" s="213">
        <v>10600501</v>
      </c>
      <c r="C669" s="212" t="s">
        <v>12614</v>
      </c>
      <c r="D669" s="214">
        <v>43525</v>
      </c>
      <c r="E669" s="160" t="s">
        <v>373</v>
      </c>
      <c r="F669" s="160">
        <v>101106321</v>
      </c>
      <c r="G669" s="215">
        <v>-2489.4499999999998</v>
      </c>
      <c r="H669" s="214">
        <v>43521</v>
      </c>
      <c r="I669" s="160" t="s">
        <v>146</v>
      </c>
      <c r="J669" s="160" t="s">
        <v>9054</v>
      </c>
      <c r="K669" s="160">
        <f t="shared" si="10"/>
        <v>2</v>
      </c>
      <c r="L669" s="160" t="s">
        <v>101</v>
      </c>
      <c r="M669" s="211">
        <f>VLOOKUP(J669,'Depr Rates'!A:G,7,FALSE)</f>
        <v>3.1399999999999997E-2</v>
      </c>
    </row>
    <row r="670" spans="1:13" x14ac:dyDescent="0.3">
      <c r="A670" s="212" t="s">
        <v>102</v>
      </c>
      <c r="B670" s="213">
        <v>10600501</v>
      </c>
      <c r="C670" s="212" t="s">
        <v>12614</v>
      </c>
      <c r="D670" s="214">
        <v>43525</v>
      </c>
      <c r="E670" s="160" t="s">
        <v>373</v>
      </c>
      <c r="F670" s="160">
        <v>101106321</v>
      </c>
      <c r="G670" s="160">
        <v>-100.82</v>
      </c>
      <c r="H670" s="214">
        <v>43521</v>
      </c>
      <c r="I670" s="160" t="s">
        <v>146</v>
      </c>
      <c r="J670" s="160" t="s">
        <v>377</v>
      </c>
      <c r="K670" s="160">
        <f t="shared" si="10"/>
        <v>2</v>
      </c>
      <c r="L670" s="160" t="s">
        <v>101</v>
      </c>
      <c r="M670" s="211">
        <f>VLOOKUP(J670,'Depr Rates'!A:G,7,FALSE)</f>
        <v>1.77E-2</v>
      </c>
    </row>
    <row r="671" spans="1:13" x14ac:dyDescent="0.3">
      <c r="A671" s="212" t="s">
        <v>102</v>
      </c>
      <c r="B671" s="213">
        <v>10600501</v>
      </c>
      <c r="C671" s="212" t="s">
        <v>12614</v>
      </c>
      <c r="D671" s="214">
        <v>43525</v>
      </c>
      <c r="E671" s="160" t="s">
        <v>373</v>
      </c>
      <c r="F671" s="160">
        <v>101106321</v>
      </c>
      <c r="G671" s="160">
        <v>375.38</v>
      </c>
      <c r="H671" s="214">
        <v>43521</v>
      </c>
      <c r="I671" s="160" t="s">
        <v>146</v>
      </c>
      <c r="J671" s="160" t="s">
        <v>9132</v>
      </c>
      <c r="K671" s="160">
        <f t="shared" si="10"/>
        <v>2</v>
      </c>
      <c r="L671" s="160" t="s">
        <v>101</v>
      </c>
      <c r="M671" s="211">
        <f>VLOOKUP(J671,'Depr Rates'!A:G,7,FALSE)</f>
        <v>3.7400000000000003E-2</v>
      </c>
    </row>
    <row r="672" spans="1:13" x14ac:dyDescent="0.3">
      <c r="A672" s="212" t="s">
        <v>102</v>
      </c>
      <c r="B672" s="213">
        <v>10600501</v>
      </c>
      <c r="C672" s="212" t="s">
        <v>12614</v>
      </c>
      <c r="D672" s="214">
        <v>43525</v>
      </c>
      <c r="E672" s="160" t="s">
        <v>373</v>
      </c>
      <c r="F672" s="160">
        <v>101106321</v>
      </c>
      <c r="G672" s="215">
        <v>2256.5100000000002</v>
      </c>
      <c r="H672" s="214">
        <v>43521</v>
      </c>
      <c r="I672" s="160" t="s">
        <v>146</v>
      </c>
      <c r="J672" s="160" t="s">
        <v>9054</v>
      </c>
      <c r="K672" s="160">
        <f t="shared" si="10"/>
        <v>2</v>
      </c>
      <c r="L672" s="160" t="s">
        <v>101</v>
      </c>
      <c r="M672" s="211">
        <f>VLOOKUP(J672,'Depr Rates'!A:G,7,FALSE)</f>
        <v>3.1399999999999997E-2</v>
      </c>
    </row>
    <row r="673" spans="1:13" x14ac:dyDescent="0.3">
      <c r="A673" s="212" t="s">
        <v>102</v>
      </c>
      <c r="B673" s="213">
        <v>10600501</v>
      </c>
      <c r="C673" s="212" t="s">
        <v>12614</v>
      </c>
      <c r="D673" s="214">
        <v>43525</v>
      </c>
      <c r="E673" s="160" t="s">
        <v>373</v>
      </c>
      <c r="F673" s="160">
        <v>101106321</v>
      </c>
      <c r="G673" s="160">
        <v>91.38</v>
      </c>
      <c r="H673" s="214">
        <v>43521</v>
      </c>
      <c r="I673" s="160" t="s">
        <v>146</v>
      </c>
      <c r="J673" s="160" t="s">
        <v>377</v>
      </c>
      <c r="K673" s="160">
        <f t="shared" si="10"/>
        <v>2</v>
      </c>
      <c r="L673" s="160" t="s">
        <v>101</v>
      </c>
      <c r="M673" s="211">
        <f>VLOOKUP(J673,'Depr Rates'!A:G,7,FALSE)</f>
        <v>1.77E-2</v>
      </c>
    </row>
    <row r="674" spans="1:13" x14ac:dyDescent="0.3">
      <c r="A674" s="212" t="s">
        <v>102</v>
      </c>
      <c r="B674" s="213">
        <v>10600501</v>
      </c>
      <c r="C674" s="212" t="s">
        <v>12614</v>
      </c>
      <c r="D674" s="214">
        <v>43497</v>
      </c>
      <c r="E674" s="160" t="s">
        <v>373</v>
      </c>
      <c r="F674" s="160">
        <v>101106595</v>
      </c>
      <c r="G674" s="215">
        <v>22967.84</v>
      </c>
      <c r="H674" s="214">
        <v>43500</v>
      </c>
      <c r="I674" s="160" t="s">
        <v>491</v>
      </c>
      <c r="J674" s="160" t="s">
        <v>376</v>
      </c>
      <c r="K674" s="160">
        <f t="shared" si="10"/>
        <v>2</v>
      </c>
      <c r="L674" s="160" t="s">
        <v>101</v>
      </c>
      <c r="M674" s="211">
        <f>VLOOKUP(J674,'Depr Rates'!A:G,7,FALSE)</f>
        <v>3.9300000000000002E-2</v>
      </c>
    </row>
    <row r="675" spans="1:13" x14ac:dyDescent="0.3">
      <c r="A675" s="212" t="s">
        <v>102</v>
      </c>
      <c r="B675" s="213">
        <v>10600501</v>
      </c>
      <c r="C675" s="212" t="s">
        <v>12614</v>
      </c>
      <c r="D675" s="214">
        <v>43497</v>
      </c>
      <c r="E675" s="160" t="s">
        <v>373</v>
      </c>
      <c r="F675" s="160">
        <v>101106595</v>
      </c>
      <c r="G675" s="160">
        <v>660.99</v>
      </c>
      <c r="H675" s="214">
        <v>43500</v>
      </c>
      <c r="I675" s="160" t="s">
        <v>491</v>
      </c>
      <c r="J675" s="160" t="s">
        <v>9132</v>
      </c>
      <c r="K675" s="160">
        <f t="shared" si="10"/>
        <v>2</v>
      </c>
      <c r="L675" s="160" t="s">
        <v>101</v>
      </c>
      <c r="M675" s="211">
        <f>VLOOKUP(J675,'Depr Rates'!A:G,7,FALSE)</f>
        <v>3.7400000000000003E-2</v>
      </c>
    </row>
    <row r="676" spans="1:13" x14ac:dyDescent="0.3">
      <c r="A676" s="212" t="s">
        <v>102</v>
      </c>
      <c r="B676" s="213">
        <v>10600501</v>
      </c>
      <c r="C676" s="212" t="s">
        <v>12614</v>
      </c>
      <c r="D676" s="214">
        <v>43497</v>
      </c>
      <c r="E676" s="160" t="s">
        <v>373</v>
      </c>
      <c r="F676" s="160">
        <v>101106595</v>
      </c>
      <c r="G676" s="215">
        <v>50598.25</v>
      </c>
      <c r="H676" s="214">
        <v>43500</v>
      </c>
      <c r="I676" s="160" t="s">
        <v>491</v>
      </c>
      <c r="J676" s="160" t="s">
        <v>377</v>
      </c>
      <c r="K676" s="160">
        <f t="shared" si="10"/>
        <v>2</v>
      </c>
      <c r="L676" s="160" t="s">
        <v>101</v>
      </c>
      <c r="M676" s="211">
        <f>VLOOKUP(J676,'Depr Rates'!A:G,7,FALSE)</f>
        <v>1.77E-2</v>
      </c>
    </row>
    <row r="677" spans="1:13" x14ac:dyDescent="0.3">
      <c r="A677" s="212" t="s">
        <v>102</v>
      </c>
      <c r="B677" s="213">
        <v>10600501</v>
      </c>
      <c r="C677" s="212" t="s">
        <v>12614</v>
      </c>
      <c r="D677" s="214">
        <v>43497</v>
      </c>
      <c r="E677" s="160" t="s">
        <v>373</v>
      </c>
      <c r="F677" s="160">
        <v>101106595</v>
      </c>
      <c r="G677" s="215">
        <v>8948.2999999999993</v>
      </c>
      <c r="H677" s="214">
        <v>43500</v>
      </c>
      <c r="I677" s="160" t="s">
        <v>491</v>
      </c>
      <c r="J677" s="160" t="s">
        <v>376</v>
      </c>
      <c r="K677" s="160">
        <f t="shared" si="10"/>
        <v>2</v>
      </c>
      <c r="L677" s="160" t="s">
        <v>101</v>
      </c>
      <c r="M677" s="211">
        <f>VLOOKUP(J677,'Depr Rates'!A:G,7,FALSE)</f>
        <v>3.9300000000000002E-2</v>
      </c>
    </row>
    <row r="678" spans="1:13" x14ac:dyDescent="0.3">
      <c r="A678" s="212" t="s">
        <v>102</v>
      </c>
      <c r="B678" s="213">
        <v>10600501</v>
      </c>
      <c r="C678" s="212" t="s">
        <v>12614</v>
      </c>
      <c r="D678" s="214">
        <v>43497</v>
      </c>
      <c r="E678" s="160" t="s">
        <v>373</v>
      </c>
      <c r="F678" s="160">
        <v>101106595</v>
      </c>
      <c r="G678" s="160">
        <v>257.52</v>
      </c>
      <c r="H678" s="214">
        <v>43500</v>
      </c>
      <c r="I678" s="160" t="s">
        <v>491</v>
      </c>
      <c r="J678" s="160" t="s">
        <v>9132</v>
      </c>
      <c r="K678" s="160">
        <f t="shared" si="10"/>
        <v>2</v>
      </c>
      <c r="L678" s="160" t="s">
        <v>101</v>
      </c>
      <c r="M678" s="211">
        <f>VLOOKUP(J678,'Depr Rates'!A:G,7,FALSE)</f>
        <v>3.7400000000000003E-2</v>
      </c>
    </row>
    <row r="679" spans="1:13" x14ac:dyDescent="0.3">
      <c r="A679" s="212" t="s">
        <v>102</v>
      </c>
      <c r="B679" s="213">
        <v>10600501</v>
      </c>
      <c r="C679" s="212" t="s">
        <v>12614</v>
      </c>
      <c r="D679" s="214">
        <v>43497</v>
      </c>
      <c r="E679" s="160" t="s">
        <v>373</v>
      </c>
      <c r="F679" s="160">
        <v>101106595</v>
      </c>
      <c r="G679" s="215">
        <v>19713.150000000001</v>
      </c>
      <c r="H679" s="214">
        <v>43500</v>
      </c>
      <c r="I679" s="160" t="s">
        <v>491</v>
      </c>
      <c r="J679" s="160" t="s">
        <v>377</v>
      </c>
      <c r="K679" s="160">
        <f t="shared" si="10"/>
        <v>2</v>
      </c>
      <c r="L679" s="160" t="s">
        <v>101</v>
      </c>
      <c r="M679" s="211">
        <f>VLOOKUP(J679,'Depr Rates'!A:G,7,FALSE)</f>
        <v>1.77E-2</v>
      </c>
    </row>
    <row r="680" spans="1:13" x14ac:dyDescent="0.3">
      <c r="A680" s="212" t="s">
        <v>102</v>
      </c>
      <c r="B680" s="213">
        <v>10600501</v>
      </c>
      <c r="C680" s="212" t="s">
        <v>12614</v>
      </c>
      <c r="D680" s="214">
        <v>43525</v>
      </c>
      <c r="E680" s="160" t="s">
        <v>373</v>
      </c>
      <c r="F680" s="160">
        <v>101106595</v>
      </c>
      <c r="G680" s="160">
        <v>255.6</v>
      </c>
      <c r="H680" s="214">
        <v>43500</v>
      </c>
      <c r="I680" s="160" t="s">
        <v>491</v>
      </c>
      <c r="J680" s="160" t="s">
        <v>9132</v>
      </c>
      <c r="K680" s="160">
        <f t="shared" si="10"/>
        <v>2</v>
      </c>
      <c r="L680" s="160" t="s">
        <v>101</v>
      </c>
      <c r="M680" s="211">
        <f>VLOOKUP(J680,'Depr Rates'!A:G,7,FALSE)</f>
        <v>3.7400000000000003E-2</v>
      </c>
    </row>
    <row r="681" spans="1:13" x14ac:dyDescent="0.3">
      <c r="A681" s="212" t="s">
        <v>102</v>
      </c>
      <c r="B681" s="213">
        <v>10600501</v>
      </c>
      <c r="C681" s="212" t="s">
        <v>12614</v>
      </c>
      <c r="D681" s="214">
        <v>43525</v>
      </c>
      <c r="E681" s="160" t="s">
        <v>373</v>
      </c>
      <c r="F681" s="160">
        <v>101106595</v>
      </c>
      <c r="G681" s="215">
        <v>19566.060000000001</v>
      </c>
      <c r="H681" s="214">
        <v>43500</v>
      </c>
      <c r="I681" s="160" t="s">
        <v>491</v>
      </c>
      <c r="J681" s="160" t="s">
        <v>377</v>
      </c>
      <c r="K681" s="160">
        <f t="shared" si="10"/>
        <v>2</v>
      </c>
      <c r="L681" s="160" t="s">
        <v>101</v>
      </c>
      <c r="M681" s="211">
        <f>VLOOKUP(J681,'Depr Rates'!A:G,7,FALSE)</f>
        <v>1.77E-2</v>
      </c>
    </row>
    <row r="682" spans="1:13" x14ac:dyDescent="0.3">
      <c r="A682" s="212" t="s">
        <v>102</v>
      </c>
      <c r="B682" s="213">
        <v>10600501</v>
      </c>
      <c r="C682" s="212" t="s">
        <v>12614</v>
      </c>
      <c r="D682" s="214">
        <v>43525</v>
      </c>
      <c r="E682" s="160" t="s">
        <v>373</v>
      </c>
      <c r="F682" s="160">
        <v>101106595</v>
      </c>
      <c r="G682" s="215">
        <v>8881.5400000000009</v>
      </c>
      <c r="H682" s="214">
        <v>43500</v>
      </c>
      <c r="I682" s="160" t="s">
        <v>491</v>
      </c>
      <c r="J682" s="160" t="s">
        <v>376</v>
      </c>
      <c r="K682" s="160">
        <f t="shared" si="10"/>
        <v>2</v>
      </c>
      <c r="L682" s="160" t="s">
        <v>101</v>
      </c>
      <c r="M682" s="211">
        <f>VLOOKUP(J682,'Depr Rates'!A:G,7,FALSE)</f>
        <v>3.9300000000000002E-2</v>
      </c>
    </row>
    <row r="683" spans="1:13" x14ac:dyDescent="0.3">
      <c r="A683" s="212" t="s">
        <v>102</v>
      </c>
      <c r="B683" s="213">
        <v>10600501</v>
      </c>
      <c r="C683" s="212" t="s">
        <v>12614</v>
      </c>
      <c r="D683" s="214">
        <v>43525</v>
      </c>
      <c r="E683" s="160" t="s">
        <v>373</v>
      </c>
      <c r="F683" s="160">
        <v>101106595</v>
      </c>
      <c r="G683" s="160">
        <v>-260.83</v>
      </c>
      <c r="H683" s="214">
        <v>43500</v>
      </c>
      <c r="I683" s="160" t="s">
        <v>491</v>
      </c>
      <c r="J683" s="160" t="s">
        <v>9132</v>
      </c>
      <c r="K683" s="160">
        <f t="shared" si="10"/>
        <v>2</v>
      </c>
      <c r="L683" s="160" t="s">
        <v>101</v>
      </c>
      <c r="M683" s="211">
        <f>VLOOKUP(J683,'Depr Rates'!A:G,7,FALSE)</f>
        <v>3.7400000000000003E-2</v>
      </c>
    </row>
    <row r="684" spans="1:13" x14ac:dyDescent="0.3">
      <c r="A684" s="212" t="s">
        <v>102</v>
      </c>
      <c r="B684" s="213">
        <v>10600501</v>
      </c>
      <c r="C684" s="212" t="s">
        <v>12614</v>
      </c>
      <c r="D684" s="214">
        <v>43525</v>
      </c>
      <c r="E684" s="160" t="s">
        <v>373</v>
      </c>
      <c r="F684" s="160">
        <v>101106595</v>
      </c>
      <c r="G684" s="215">
        <v>-19966.080000000002</v>
      </c>
      <c r="H684" s="214">
        <v>43500</v>
      </c>
      <c r="I684" s="160" t="s">
        <v>491</v>
      </c>
      <c r="J684" s="160" t="s">
        <v>377</v>
      </c>
      <c r="K684" s="160">
        <f t="shared" si="10"/>
        <v>2</v>
      </c>
      <c r="L684" s="160" t="s">
        <v>101</v>
      </c>
      <c r="M684" s="211">
        <f>VLOOKUP(J684,'Depr Rates'!A:G,7,FALSE)</f>
        <v>1.77E-2</v>
      </c>
    </row>
    <row r="685" spans="1:13" x14ac:dyDescent="0.3">
      <c r="A685" s="212" t="s">
        <v>102</v>
      </c>
      <c r="B685" s="213">
        <v>10600501</v>
      </c>
      <c r="C685" s="212" t="s">
        <v>12614</v>
      </c>
      <c r="D685" s="214">
        <v>43525</v>
      </c>
      <c r="E685" s="160" t="s">
        <v>373</v>
      </c>
      <c r="F685" s="160">
        <v>101106595</v>
      </c>
      <c r="G685" s="215">
        <v>-9063.1200000000008</v>
      </c>
      <c r="H685" s="214">
        <v>43500</v>
      </c>
      <c r="I685" s="160" t="s">
        <v>491</v>
      </c>
      <c r="J685" s="160" t="s">
        <v>376</v>
      </c>
      <c r="K685" s="160">
        <f t="shared" si="10"/>
        <v>2</v>
      </c>
      <c r="L685" s="160" t="s">
        <v>101</v>
      </c>
      <c r="M685" s="211">
        <f>VLOOKUP(J685,'Depr Rates'!A:G,7,FALSE)</f>
        <v>3.9300000000000002E-2</v>
      </c>
    </row>
    <row r="686" spans="1:13" x14ac:dyDescent="0.3">
      <c r="A686" s="212" t="s">
        <v>102</v>
      </c>
      <c r="B686" s="213">
        <v>10600501</v>
      </c>
      <c r="C686" s="212" t="s">
        <v>12614</v>
      </c>
      <c r="D686" s="214">
        <v>43525</v>
      </c>
      <c r="E686" s="160" t="s">
        <v>373</v>
      </c>
      <c r="F686" s="160">
        <v>101106595</v>
      </c>
      <c r="G686" s="160">
        <v>-0.75</v>
      </c>
      <c r="H686" s="214">
        <v>43500</v>
      </c>
      <c r="I686" s="160" t="s">
        <v>491</v>
      </c>
      <c r="J686" s="160" t="s">
        <v>9132</v>
      </c>
      <c r="K686" s="160">
        <f t="shared" si="10"/>
        <v>2</v>
      </c>
      <c r="L686" s="160" t="s">
        <v>101</v>
      </c>
      <c r="M686" s="211">
        <f>VLOOKUP(J686,'Depr Rates'!A:G,7,FALSE)</f>
        <v>3.7400000000000003E-2</v>
      </c>
    </row>
    <row r="687" spans="1:13" x14ac:dyDescent="0.3">
      <c r="A687" s="212" t="s">
        <v>102</v>
      </c>
      <c r="B687" s="213">
        <v>10600501</v>
      </c>
      <c r="C687" s="212" t="s">
        <v>12614</v>
      </c>
      <c r="D687" s="214">
        <v>43525</v>
      </c>
      <c r="E687" s="160" t="s">
        <v>373</v>
      </c>
      <c r="F687" s="160">
        <v>101106595</v>
      </c>
      <c r="G687" s="160">
        <v>-57.03</v>
      </c>
      <c r="H687" s="214">
        <v>43500</v>
      </c>
      <c r="I687" s="160" t="s">
        <v>491</v>
      </c>
      <c r="J687" s="160" t="s">
        <v>377</v>
      </c>
      <c r="K687" s="160">
        <f t="shared" si="10"/>
        <v>2</v>
      </c>
      <c r="L687" s="160" t="s">
        <v>101</v>
      </c>
      <c r="M687" s="211">
        <f>VLOOKUP(J687,'Depr Rates'!A:G,7,FALSE)</f>
        <v>1.77E-2</v>
      </c>
    </row>
    <row r="688" spans="1:13" x14ac:dyDescent="0.3">
      <c r="A688" s="212" t="s">
        <v>102</v>
      </c>
      <c r="B688" s="213">
        <v>10600501</v>
      </c>
      <c r="C688" s="212" t="s">
        <v>12614</v>
      </c>
      <c r="D688" s="214">
        <v>43525</v>
      </c>
      <c r="E688" s="160" t="s">
        <v>373</v>
      </c>
      <c r="F688" s="160">
        <v>101106595</v>
      </c>
      <c r="G688" s="160">
        <v>-25.89</v>
      </c>
      <c r="H688" s="214">
        <v>43500</v>
      </c>
      <c r="I688" s="160" t="s">
        <v>491</v>
      </c>
      <c r="J688" s="160" t="s">
        <v>376</v>
      </c>
      <c r="K688" s="160">
        <f t="shared" si="10"/>
        <v>2</v>
      </c>
      <c r="L688" s="160" t="s">
        <v>101</v>
      </c>
      <c r="M688" s="211">
        <f>VLOOKUP(J688,'Depr Rates'!A:G,7,FALSE)</f>
        <v>3.9300000000000002E-2</v>
      </c>
    </row>
    <row r="689" spans="1:13" x14ac:dyDescent="0.3">
      <c r="A689" s="212" t="s">
        <v>102</v>
      </c>
      <c r="B689" s="213">
        <v>10600501</v>
      </c>
      <c r="C689" s="212" t="s">
        <v>12614</v>
      </c>
      <c r="D689" s="214">
        <v>43497</v>
      </c>
      <c r="E689" s="160" t="s">
        <v>373</v>
      </c>
      <c r="F689" s="160">
        <v>101107227</v>
      </c>
      <c r="G689" s="215">
        <v>7542.07</v>
      </c>
      <c r="H689" s="214">
        <v>43503</v>
      </c>
      <c r="I689" s="160" t="s">
        <v>489</v>
      </c>
      <c r="J689" s="160" t="s">
        <v>9054</v>
      </c>
      <c r="K689" s="160">
        <f t="shared" si="10"/>
        <v>2</v>
      </c>
      <c r="L689" s="160" t="s">
        <v>101</v>
      </c>
      <c r="M689" s="211">
        <f>VLOOKUP(J689,'Depr Rates'!A:G,7,FALSE)</f>
        <v>3.1399999999999997E-2</v>
      </c>
    </row>
    <row r="690" spans="1:13" x14ac:dyDescent="0.3">
      <c r="A690" s="212" t="s">
        <v>102</v>
      </c>
      <c r="B690" s="213">
        <v>10600501</v>
      </c>
      <c r="C690" s="212" t="s">
        <v>12614</v>
      </c>
      <c r="D690" s="214">
        <v>43497</v>
      </c>
      <c r="E690" s="160" t="s">
        <v>373</v>
      </c>
      <c r="F690" s="160">
        <v>101107227</v>
      </c>
      <c r="G690" s="215">
        <v>3927.96</v>
      </c>
      <c r="H690" s="214">
        <v>43503</v>
      </c>
      <c r="I690" s="160" t="s">
        <v>489</v>
      </c>
      <c r="J690" s="160" t="s">
        <v>9054</v>
      </c>
      <c r="K690" s="160">
        <f t="shared" si="10"/>
        <v>2</v>
      </c>
      <c r="L690" s="160" t="s">
        <v>101</v>
      </c>
      <c r="M690" s="211">
        <f>VLOOKUP(J690,'Depr Rates'!A:G,7,FALSE)</f>
        <v>3.1399999999999997E-2</v>
      </c>
    </row>
    <row r="691" spans="1:13" x14ac:dyDescent="0.3">
      <c r="A691" s="212" t="s">
        <v>102</v>
      </c>
      <c r="B691" s="213">
        <v>10600501</v>
      </c>
      <c r="C691" s="212" t="s">
        <v>12614</v>
      </c>
      <c r="D691" s="214">
        <v>43525</v>
      </c>
      <c r="E691" s="160" t="s">
        <v>373</v>
      </c>
      <c r="F691" s="160">
        <v>101107227</v>
      </c>
      <c r="G691" s="160">
        <v>33.75</v>
      </c>
      <c r="H691" s="214">
        <v>43503</v>
      </c>
      <c r="I691" s="160" t="s">
        <v>489</v>
      </c>
      <c r="J691" s="160" t="s">
        <v>9054</v>
      </c>
      <c r="K691" s="160">
        <f t="shared" si="10"/>
        <v>2</v>
      </c>
      <c r="L691" s="160" t="s">
        <v>101</v>
      </c>
      <c r="M691" s="211">
        <f>VLOOKUP(J691,'Depr Rates'!A:G,7,FALSE)</f>
        <v>3.1399999999999997E-2</v>
      </c>
    </row>
    <row r="692" spans="1:13" x14ac:dyDescent="0.3">
      <c r="A692" s="212" t="s">
        <v>102</v>
      </c>
      <c r="B692" s="213">
        <v>10600501</v>
      </c>
      <c r="C692" s="212" t="s">
        <v>12614</v>
      </c>
      <c r="D692" s="214">
        <v>43525</v>
      </c>
      <c r="E692" s="160" t="s">
        <v>373</v>
      </c>
      <c r="F692" s="160">
        <v>101107227</v>
      </c>
      <c r="G692" s="160">
        <v>18.16</v>
      </c>
      <c r="H692" s="214">
        <v>43503</v>
      </c>
      <c r="I692" s="160" t="s">
        <v>489</v>
      </c>
      <c r="J692" s="160" t="s">
        <v>9054</v>
      </c>
      <c r="K692" s="160">
        <f t="shared" si="10"/>
        <v>2</v>
      </c>
      <c r="L692" s="160" t="s">
        <v>101</v>
      </c>
      <c r="M692" s="211">
        <f>VLOOKUP(J692,'Depr Rates'!A:G,7,FALSE)</f>
        <v>3.1399999999999997E-2</v>
      </c>
    </row>
    <row r="693" spans="1:13" x14ac:dyDescent="0.3">
      <c r="A693" s="212" t="s">
        <v>102</v>
      </c>
      <c r="B693" s="213">
        <v>10600501</v>
      </c>
      <c r="C693" s="212" t="s">
        <v>12614</v>
      </c>
      <c r="D693" s="214">
        <v>43497</v>
      </c>
      <c r="E693" s="160" t="s">
        <v>373</v>
      </c>
      <c r="F693" s="160">
        <v>101109165</v>
      </c>
      <c r="G693" s="215">
        <v>2867.41</v>
      </c>
      <c r="H693" s="214">
        <v>43512</v>
      </c>
      <c r="I693" s="160" t="s">
        <v>493</v>
      </c>
      <c r="J693" s="160" t="s">
        <v>377</v>
      </c>
      <c r="K693" s="160">
        <f t="shared" si="10"/>
        <v>2</v>
      </c>
      <c r="L693" s="160" t="s">
        <v>101</v>
      </c>
      <c r="M693" s="211">
        <f>VLOOKUP(J693,'Depr Rates'!A:G,7,FALSE)</f>
        <v>1.77E-2</v>
      </c>
    </row>
    <row r="694" spans="1:13" x14ac:dyDescent="0.3">
      <c r="A694" s="212" t="s">
        <v>102</v>
      </c>
      <c r="B694" s="213">
        <v>10600501</v>
      </c>
      <c r="C694" s="212" t="s">
        <v>12614</v>
      </c>
      <c r="D694" s="214">
        <v>43497</v>
      </c>
      <c r="E694" s="160" t="s">
        <v>373</v>
      </c>
      <c r="F694" s="160">
        <v>101109165</v>
      </c>
      <c r="G694" s="215">
        <v>1129.5899999999999</v>
      </c>
      <c r="H694" s="214">
        <v>43512</v>
      </c>
      <c r="I694" s="160" t="s">
        <v>493</v>
      </c>
      <c r="J694" s="160" t="s">
        <v>9132</v>
      </c>
      <c r="K694" s="160">
        <f t="shared" si="10"/>
        <v>2</v>
      </c>
      <c r="L694" s="160" t="s">
        <v>101</v>
      </c>
      <c r="M694" s="211">
        <f>VLOOKUP(J694,'Depr Rates'!A:G,7,FALSE)</f>
        <v>3.7400000000000003E-2</v>
      </c>
    </row>
    <row r="695" spans="1:13" x14ac:dyDescent="0.3">
      <c r="A695" s="212" t="s">
        <v>102</v>
      </c>
      <c r="B695" s="213">
        <v>10600501</v>
      </c>
      <c r="C695" s="212" t="s">
        <v>12614</v>
      </c>
      <c r="D695" s="214">
        <v>43497</v>
      </c>
      <c r="E695" s="160" t="s">
        <v>373</v>
      </c>
      <c r="F695" s="160">
        <v>101109165</v>
      </c>
      <c r="G695" s="215">
        <v>1477.15</v>
      </c>
      <c r="H695" s="214">
        <v>43512</v>
      </c>
      <c r="I695" s="160" t="s">
        <v>493</v>
      </c>
      <c r="J695" s="160" t="s">
        <v>9054</v>
      </c>
      <c r="K695" s="160">
        <f t="shared" ref="K695:K758" si="11">MONTH(H695)</f>
        <v>2</v>
      </c>
      <c r="L695" s="160" t="s">
        <v>101</v>
      </c>
      <c r="M695" s="211">
        <f>VLOOKUP(J695,'Depr Rates'!A:G,7,FALSE)</f>
        <v>3.1399999999999997E-2</v>
      </c>
    </row>
    <row r="696" spans="1:13" x14ac:dyDescent="0.3">
      <c r="A696" s="212" t="s">
        <v>102</v>
      </c>
      <c r="B696" s="213">
        <v>10600501</v>
      </c>
      <c r="C696" s="212" t="s">
        <v>12614</v>
      </c>
      <c r="D696" s="214">
        <v>43497</v>
      </c>
      <c r="E696" s="160" t="s">
        <v>373</v>
      </c>
      <c r="F696" s="160">
        <v>101109165</v>
      </c>
      <c r="G696" s="160">
        <v>173.78</v>
      </c>
      <c r="H696" s="214">
        <v>43512</v>
      </c>
      <c r="I696" s="160" t="s">
        <v>493</v>
      </c>
      <c r="J696" s="160" t="s">
        <v>447</v>
      </c>
      <c r="K696" s="160">
        <f t="shared" si="11"/>
        <v>2</v>
      </c>
      <c r="L696" s="160" t="s">
        <v>101</v>
      </c>
      <c r="M696" s="211">
        <f>VLOOKUP(J696,'Depr Rates'!A:G,7,FALSE)</f>
        <v>3.15E-2</v>
      </c>
    </row>
    <row r="697" spans="1:13" x14ac:dyDescent="0.3">
      <c r="A697" s="212" t="s">
        <v>102</v>
      </c>
      <c r="B697" s="213">
        <v>10600501</v>
      </c>
      <c r="C697" s="212" t="s">
        <v>12614</v>
      </c>
      <c r="D697" s="214">
        <v>43497</v>
      </c>
      <c r="E697" s="160" t="s">
        <v>373</v>
      </c>
      <c r="F697" s="160">
        <v>101109165</v>
      </c>
      <c r="G697" s="215">
        <v>3041.16</v>
      </c>
      <c r="H697" s="214">
        <v>43512</v>
      </c>
      <c r="I697" s="160" t="s">
        <v>493</v>
      </c>
      <c r="J697" s="160" t="s">
        <v>376</v>
      </c>
      <c r="K697" s="160">
        <f t="shared" si="11"/>
        <v>2</v>
      </c>
      <c r="L697" s="160" t="s">
        <v>101</v>
      </c>
      <c r="M697" s="211">
        <f>VLOOKUP(J697,'Depr Rates'!A:G,7,FALSE)</f>
        <v>3.9300000000000002E-2</v>
      </c>
    </row>
    <row r="698" spans="1:13" x14ac:dyDescent="0.3">
      <c r="A698" s="212" t="s">
        <v>102</v>
      </c>
      <c r="B698" s="213">
        <v>10600501</v>
      </c>
      <c r="C698" s="212" t="s">
        <v>12614</v>
      </c>
      <c r="D698" s="214">
        <v>43497</v>
      </c>
      <c r="E698" s="160" t="s">
        <v>373</v>
      </c>
      <c r="F698" s="160">
        <v>101109165</v>
      </c>
      <c r="G698" s="215">
        <v>1634.56</v>
      </c>
      <c r="H698" s="214">
        <v>43512</v>
      </c>
      <c r="I698" s="160" t="s">
        <v>493</v>
      </c>
      <c r="J698" s="160" t="s">
        <v>9054</v>
      </c>
      <c r="K698" s="160">
        <f t="shared" si="11"/>
        <v>2</v>
      </c>
      <c r="L698" s="160" t="s">
        <v>101</v>
      </c>
      <c r="M698" s="211">
        <f>VLOOKUP(J698,'Depr Rates'!A:G,7,FALSE)</f>
        <v>3.1399999999999997E-2</v>
      </c>
    </row>
    <row r="699" spans="1:13" x14ac:dyDescent="0.3">
      <c r="A699" s="212" t="s">
        <v>102</v>
      </c>
      <c r="B699" s="213">
        <v>10600501</v>
      </c>
      <c r="C699" s="212" t="s">
        <v>12614</v>
      </c>
      <c r="D699" s="214">
        <v>43497</v>
      </c>
      <c r="E699" s="160" t="s">
        <v>373</v>
      </c>
      <c r="F699" s="160">
        <v>101109165</v>
      </c>
      <c r="G699" s="215">
        <v>1249.97</v>
      </c>
      <c r="H699" s="214">
        <v>43512</v>
      </c>
      <c r="I699" s="160" t="s">
        <v>493</v>
      </c>
      <c r="J699" s="160" t="s">
        <v>9132</v>
      </c>
      <c r="K699" s="160">
        <f t="shared" si="11"/>
        <v>2</v>
      </c>
      <c r="L699" s="160" t="s">
        <v>101</v>
      </c>
      <c r="M699" s="211">
        <f>VLOOKUP(J699,'Depr Rates'!A:G,7,FALSE)</f>
        <v>3.7400000000000003E-2</v>
      </c>
    </row>
    <row r="700" spans="1:13" x14ac:dyDescent="0.3">
      <c r="A700" s="212" t="s">
        <v>102</v>
      </c>
      <c r="B700" s="213">
        <v>10600501</v>
      </c>
      <c r="C700" s="212" t="s">
        <v>12614</v>
      </c>
      <c r="D700" s="214">
        <v>43497</v>
      </c>
      <c r="E700" s="160" t="s">
        <v>373</v>
      </c>
      <c r="F700" s="160">
        <v>101109165</v>
      </c>
      <c r="G700" s="160">
        <v>192.29</v>
      </c>
      <c r="H700" s="214">
        <v>43512</v>
      </c>
      <c r="I700" s="160" t="s">
        <v>493</v>
      </c>
      <c r="J700" s="160" t="s">
        <v>447</v>
      </c>
      <c r="K700" s="160">
        <f t="shared" si="11"/>
        <v>2</v>
      </c>
      <c r="L700" s="160" t="s">
        <v>101</v>
      </c>
      <c r="M700" s="211">
        <f>VLOOKUP(J700,'Depr Rates'!A:G,7,FALSE)</f>
        <v>3.15E-2</v>
      </c>
    </row>
    <row r="701" spans="1:13" x14ac:dyDescent="0.3">
      <c r="A701" s="212" t="s">
        <v>102</v>
      </c>
      <c r="B701" s="213">
        <v>10600501</v>
      </c>
      <c r="C701" s="212" t="s">
        <v>12614</v>
      </c>
      <c r="D701" s="214">
        <v>43497</v>
      </c>
      <c r="E701" s="160" t="s">
        <v>373</v>
      </c>
      <c r="F701" s="160">
        <v>101109165</v>
      </c>
      <c r="G701" s="215">
        <v>3172.97</v>
      </c>
      <c r="H701" s="214">
        <v>43512</v>
      </c>
      <c r="I701" s="160" t="s">
        <v>493</v>
      </c>
      <c r="J701" s="160" t="s">
        <v>377</v>
      </c>
      <c r="K701" s="160">
        <f t="shared" si="11"/>
        <v>2</v>
      </c>
      <c r="L701" s="160" t="s">
        <v>101</v>
      </c>
      <c r="M701" s="211">
        <f>VLOOKUP(J701,'Depr Rates'!A:G,7,FALSE)</f>
        <v>1.77E-2</v>
      </c>
    </row>
    <row r="702" spans="1:13" x14ac:dyDescent="0.3">
      <c r="A702" s="212" t="s">
        <v>102</v>
      </c>
      <c r="B702" s="213">
        <v>10600501</v>
      </c>
      <c r="C702" s="212" t="s">
        <v>12614</v>
      </c>
      <c r="D702" s="214">
        <v>43497</v>
      </c>
      <c r="E702" s="160" t="s">
        <v>373</v>
      </c>
      <c r="F702" s="160">
        <v>101109165</v>
      </c>
      <c r="G702" s="215">
        <v>3365.26</v>
      </c>
      <c r="H702" s="214">
        <v>43512</v>
      </c>
      <c r="I702" s="160" t="s">
        <v>493</v>
      </c>
      <c r="J702" s="160" t="s">
        <v>376</v>
      </c>
      <c r="K702" s="160">
        <f t="shared" si="11"/>
        <v>2</v>
      </c>
      <c r="L702" s="160" t="s">
        <v>101</v>
      </c>
      <c r="M702" s="211">
        <f>VLOOKUP(J702,'Depr Rates'!A:G,7,FALSE)</f>
        <v>3.9300000000000002E-2</v>
      </c>
    </row>
    <row r="703" spans="1:13" x14ac:dyDescent="0.3">
      <c r="A703" s="212" t="s">
        <v>102</v>
      </c>
      <c r="B703" s="213">
        <v>10600501</v>
      </c>
      <c r="C703" s="212" t="s">
        <v>12614</v>
      </c>
      <c r="D703" s="214">
        <v>43525</v>
      </c>
      <c r="E703" s="160" t="s">
        <v>373</v>
      </c>
      <c r="F703" s="160">
        <v>101109165</v>
      </c>
      <c r="G703" s="160">
        <v>17.690000000000001</v>
      </c>
      <c r="H703" s="214">
        <v>43512</v>
      </c>
      <c r="I703" s="160" t="s">
        <v>493</v>
      </c>
      <c r="J703" s="160" t="s">
        <v>377</v>
      </c>
      <c r="K703" s="160">
        <f t="shared" si="11"/>
        <v>2</v>
      </c>
      <c r="L703" s="160" t="s">
        <v>101</v>
      </c>
      <c r="M703" s="211">
        <f>VLOOKUP(J703,'Depr Rates'!A:G,7,FALSE)</f>
        <v>1.77E-2</v>
      </c>
    </row>
    <row r="704" spans="1:13" x14ac:dyDescent="0.3">
      <c r="A704" s="212" t="s">
        <v>102</v>
      </c>
      <c r="B704" s="213">
        <v>10600501</v>
      </c>
      <c r="C704" s="212" t="s">
        <v>12614</v>
      </c>
      <c r="D704" s="214">
        <v>43525</v>
      </c>
      <c r="E704" s="160" t="s">
        <v>373</v>
      </c>
      <c r="F704" s="160">
        <v>101109165</v>
      </c>
      <c r="G704" s="160">
        <v>6.97</v>
      </c>
      <c r="H704" s="214">
        <v>43512</v>
      </c>
      <c r="I704" s="160" t="s">
        <v>493</v>
      </c>
      <c r="J704" s="160" t="s">
        <v>9132</v>
      </c>
      <c r="K704" s="160">
        <f t="shared" si="11"/>
        <v>2</v>
      </c>
      <c r="L704" s="160" t="s">
        <v>101</v>
      </c>
      <c r="M704" s="211">
        <f>VLOOKUP(J704,'Depr Rates'!A:G,7,FALSE)</f>
        <v>3.7400000000000003E-2</v>
      </c>
    </row>
    <row r="705" spans="1:13" x14ac:dyDescent="0.3">
      <c r="A705" s="212" t="s">
        <v>102</v>
      </c>
      <c r="B705" s="213">
        <v>10600501</v>
      </c>
      <c r="C705" s="212" t="s">
        <v>12614</v>
      </c>
      <c r="D705" s="214">
        <v>43525</v>
      </c>
      <c r="E705" s="160" t="s">
        <v>373</v>
      </c>
      <c r="F705" s="160">
        <v>101109165</v>
      </c>
      <c r="G705" s="160">
        <v>1.07</v>
      </c>
      <c r="H705" s="214">
        <v>43512</v>
      </c>
      <c r="I705" s="160" t="s">
        <v>493</v>
      </c>
      <c r="J705" s="160" t="s">
        <v>447</v>
      </c>
      <c r="K705" s="160">
        <f t="shared" si="11"/>
        <v>2</v>
      </c>
      <c r="L705" s="160" t="s">
        <v>101</v>
      </c>
      <c r="M705" s="211">
        <f>VLOOKUP(J705,'Depr Rates'!A:G,7,FALSE)</f>
        <v>3.15E-2</v>
      </c>
    </row>
    <row r="706" spans="1:13" x14ac:dyDescent="0.3">
      <c r="A706" s="212" t="s">
        <v>102</v>
      </c>
      <c r="B706" s="213">
        <v>10600501</v>
      </c>
      <c r="C706" s="212" t="s">
        <v>12614</v>
      </c>
      <c r="D706" s="214">
        <v>43525</v>
      </c>
      <c r="E706" s="160" t="s">
        <v>373</v>
      </c>
      <c r="F706" s="160">
        <v>101109165</v>
      </c>
      <c r="G706" s="160">
        <v>18.77</v>
      </c>
      <c r="H706" s="214">
        <v>43512</v>
      </c>
      <c r="I706" s="160" t="s">
        <v>493</v>
      </c>
      <c r="J706" s="160" t="s">
        <v>376</v>
      </c>
      <c r="K706" s="160">
        <f t="shared" si="11"/>
        <v>2</v>
      </c>
      <c r="L706" s="160" t="s">
        <v>101</v>
      </c>
      <c r="M706" s="211">
        <f>VLOOKUP(J706,'Depr Rates'!A:G,7,FALSE)</f>
        <v>3.9300000000000002E-2</v>
      </c>
    </row>
    <row r="707" spans="1:13" x14ac:dyDescent="0.3">
      <c r="A707" s="212" t="s">
        <v>102</v>
      </c>
      <c r="B707" s="213">
        <v>10600501</v>
      </c>
      <c r="C707" s="212" t="s">
        <v>12614</v>
      </c>
      <c r="D707" s="214">
        <v>43525</v>
      </c>
      <c r="E707" s="160" t="s">
        <v>373</v>
      </c>
      <c r="F707" s="160">
        <v>101109165</v>
      </c>
      <c r="G707" s="160">
        <v>9.11</v>
      </c>
      <c r="H707" s="214">
        <v>43512</v>
      </c>
      <c r="I707" s="160" t="s">
        <v>493</v>
      </c>
      <c r="J707" s="160" t="s">
        <v>9054</v>
      </c>
      <c r="K707" s="160">
        <f t="shared" si="11"/>
        <v>2</v>
      </c>
      <c r="L707" s="160" t="s">
        <v>101</v>
      </c>
      <c r="M707" s="211">
        <f>VLOOKUP(J707,'Depr Rates'!A:G,7,FALSE)</f>
        <v>3.1399999999999997E-2</v>
      </c>
    </row>
    <row r="708" spans="1:13" x14ac:dyDescent="0.3">
      <c r="A708" s="212" t="s">
        <v>102</v>
      </c>
      <c r="B708" s="213">
        <v>10600501</v>
      </c>
      <c r="C708" s="212" t="s">
        <v>12614</v>
      </c>
      <c r="D708" s="214">
        <v>43525</v>
      </c>
      <c r="E708" s="160" t="s">
        <v>373</v>
      </c>
      <c r="F708" s="160">
        <v>101109165</v>
      </c>
      <c r="G708" s="160">
        <v>10.16</v>
      </c>
      <c r="H708" s="214">
        <v>43512</v>
      </c>
      <c r="I708" s="160" t="s">
        <v>493</v>
      </c>
      <c r="J708" s="160" t="s">
        <v>377</v>
      </c>
      <c r="K708" s="160">
        <f t="shared" si="11"/>
        <v>2</v>
      </c>
      <c r="L708" s="160" t="s">
        <v>101</v>
      </c>
      <c r="M708" s="211">
        <f>VLOOKUP(J708,'Depr Rates'!A:G,7,FALSE)</f>
        <v>1.77E-2</v>
      </c>
    </row>
    <row r="709" spans="1:13" x14ac:dyDescent="0.3">
      <c r="A709" s="212" t="s">
        <v>102</v>
      </c>
      <c r="B709" s="213">
        <v>10600501</v>
      </c>
      <c r="C709" s="212" t="s">
        <v>12614</v>
      </c>
      <c r="D709" s="214">
        <v>43525</v>
      </c>
      <c r="E709" s="160" t="s">
        <v>373</v>
      </c>
      <c r="F709" s="160">
        <v>101109165</v>
      </c>
      <c r="G709" s="160">
        <v>4.01</v>
      </c>
      <c r="H709" s="214">
        <v>43512</v>
      </c>
      <c r="I709" s="160" t="s">
        <v>493</v>
      </c>
      <c r="J709" s="160" t="s">
        <v>9132</v>
      </c>
      <c r="K709" s="160">
        <f t="shared" si="11"/>
        <v>2</v>
      </c>
      <c r="L709" s="160" t="s">
        <v>101</v>
      </c>
      <c r="M709" s="211">
        <f>VLOOKUP(J709,'Depr Rates'!A:G,7,FALSE)</f>
        <v>3.7400000000000003E-2</v>
      </c>
    </row>
    <row r="710" spans="1:13" x14ac:dyDescent="0.3">
      <c r="A710" s="212" t="s">
        <v>102</v>
      </c>
      <c r="B710" s="213">
        <v>10600501</v>
      </c>
      <c r="C710" s="212" t="s">
        <v>12614</v>
      </c>
      <c r="D710" s="214">
        <v>43525</v>
      </c>
      <c r="E710" s="160" t="s">
        <v>373</v>
      </c>
      <c r="F710" s="160">
        <v>101109165</v>
      </c>
      <c r="G710" s="160">
        <v>0.61</v>
      </c>
      <c r="H710" s="214">
        <v>43512</v>
      </c>
      <c r="I710" s="160" t="s">
        <v>493</v>
      </c>
      <c r="J710" s="160" t="s">
        <v>447</v>
      </c>
      <c r="K710" s="160">
        <f t="shared" si="11"/>
        <v>2</v>
      </c>
      <c r="L710" s="160" t="s">
        <v>101</v>
      </c>
      <c r="M710" s="211">
        <f>VLOOKUP(J710,'Depr Rates'!A:G,7,FALSE)</f>
        <v>3.15E-2</v>
      </c>
    </row>
    <row r="711" spans="1:13" x14ac:dyDescent="0.3">
      <c r="A711" s="212" t="s">
        <v>102</v>
      </c>
      <c r="B711" s="213">
        <v>10600501</v>
      </c>
      <c r="C711" s="212" t="s">
        <v>12614</v>
      </c>
      <c r="D711" s="214">
        <v>43525</v>
      </c>
      <c r="E711" s="160" t="s">
        <v>373</v>
      </c>
      <c r="F711" s="160">
        <v>101109165</v>
      </c>
      <c r="G711" s="160">
        <v>10.78</v>
      </c>
      <c r="H711" s="214">
        <v>43512</v>
      </c>
      <c r="I711" s="160" t="s">
        <v>493</v>
      </c>
      <c r="J711" s="160" t="s">
        <v>376</v>
      </c>
      <c r="K711" s="160">
        <f t="shared" si="11"/>
        <v>2</v>
      </c>
      <c r="L711" s="160" t="s">
        <v>101</v>
      </c>
      <c r="M711" s="211">
        <f>VLOOKUP(J711,'Depr Rates'!A:G,7,FALSE)</f>
        <v>3.9300000000000002E-2</v>
      </c>
    </row>
    <row r="712" spans="1:13" x14ac:dyDescent="0.3">
      <c r="A712" s="212" t="s">
        <v>102</v>
      </c>
      <c r="B712" s="213">
        <v>10600501</v>
      </c>
      <c r="C712" s="212" t="s">
        <v>12614</v>
      </c>
      <c r="D712" s="214">
        <v>43525</v>
      </c>
      <c r="E712" s="160" t="s">
        <v>373</v>
      </c>
      <c r="F712" s="160">
        <v>101109165</v>
      </c>
      <c r="G712" s="160">
        <v>5.24</v>
      </c>
      <c r="H712" s="214">
        <v>43512</v>
      </c>
      <c r="I712" s="160" t="s">
        <v>493</v>
      </c>
      <c r="J712" s="160" t="s">
        <v>9054</v>
      </c>
      <c r="K712" s="160">
        <f t="shared" si="11"/>
        <v>2</v>
      </c>
      <c r="L712" s="160" t="s">
        <v>101</v>
      </c>
      <c r="M712" s="211">
        <f>VLOOKUP(J712,'Depr Rates'!A:G,7,FALSE)</f>
        <v>3.1399999999999997E-2</v>
      </c>
    </row>
    <row r="713" spans="1:13" x14ac:dyDescent="0.3">
      <c r="A713" s="212" t="s">
        <v>102</v>
      </c>
      <c r="B713" s="213">
        <v>10600501</v>
      </c>
      <c r="C713" s="212" t="s">
        <v>12614</v>
      </c>
      <c r="D713" s="214">
        <v>43497</v>
      </c>
      <c r="E713" s="160" t="s">
        <v>373</v>
      </c>
      <c r="F713" s="160">
        <v>101110512</v>
      </c>
      <c r="G713" s="215">
        <v>2991.04</v>
      </c>
      <c r="H713" s="214">
        <v>43517</v>
      </c>
      <c r="I713" s="160" t="s">
        <v>494</v>
      </c>
      <c r="J713" s="160" t="s">
        <v>9054</v>
      </c>
      <c r="K713" s="160">
        <f t="shared" si="11"/>
        <v>2</v>
      </c>
      <c r="L713" s="160" t="s">
        <v>101</v>
      </c>
      <c r="M713" s="211">
        <f>VLOOKUP(J713,'Depr Rates'!A:G,7,FALSE)</f>
        <v>3.1399999999999997E-2</v>
      </c>
    </row>
    <row r="714" spans="1:13" x14ac:dyDescent="0.3">
      <c r="A714" s="212" t="s">
        <v>102</v>
      </c>
      <c r="B714" s="213">
        <v>10600501</v>
      </c>
      <c r="C714" s="212" t="s">
        <v>12614</v>
      </c>
      <c r="D714" s="214">
        <v>43497</v>
      </c>
      <c r="E714" s="160" t="s">
        <v>373</v>
      </c>
      <c r="F714" s="160">
        <v>101110512</v>
      </c>
      <c r="G714" s="215">
        <v>5806.15</v>
      </c>
      <c r="H714" s="214">
        <v>43517</v>
      </c>
      <c r="I714" s="160" t="s">
        <v>494</v>
      </c>
      <c r="J714" s="160" t="s">
        <v>377</v>
      </c>
      <c r="K714" s="160">
        <f t="shared" si="11"/>
        <v>2</v>
      </c>
      <c r="L714" s="160" t="s">
        <v>101</v>
      </c>
      <c r="M714" s="211">
        <f>VLOOKUP(J714,'Depr Rates'!A:G,7,FALSE)</f>
        <v>1.77E-2</v>
      </c>
    </row>
    <row r="715" spans="1:13" x14ac:dyDescent="0.3">
      <c r="A715" s="212" t="s">
        <v>102</v>
      </c>
      <c r="B715" s="213">
        <v>10600501</v>
      </c>
      <c r="C715" s="212" t="s">
        <v>12614</v>
      </c>
      <c r="D715" s="214">
        <v>43497</v>
      </c>
      <c r="E715" s="160" t="s">
        <v>373</v>
      </c>
      <c r="F715" s="160">
        <v>101110512</v>
      </c>
      <c r="G715" s="215">
        <v>2287.27</v>
      </c>
      <c r="H715" s="214">
        <v>43517</v>
      </c>
      <c r="I715" s="160" t="s">
        <v>494</v>
      </c>
      <c r="J715" s="160" t="s">
        <v>9132</v>
      </c>
      <c r="K715" s="160">
        <f t="shared" si="11"/>
        <v>2</v>
      </c>
      <c r="L715" s="160" t="s">
        <v>101</v>
      </c>
      <c r="M715" s="211">
        <f>VLOOKUP(J715,'Depr Rates'!A:G,7,FALSE)</f>
        <v>3.7400000000000003E-2</v>
      </c>
    </row>
    <row r="716" spans="1:13" x14ac:dyDescent="0.3">
      <c r="A716" s="212" t="s">
        <v>102</v>
      </c>
      <c r="B716" s="213">
        <v>10600501</v>
      </c>
      <c r="C716" s="212" t="s">
        <v>12614</v>
      </c>
      <c r="D716" s="214">
        <v>43497</v>
      </c>
      <c r="E716" s="160" t="s">
        <v>373</v>
      </c>
      <c r="F716" s="160">
        <v>101110512</v>
      </c>
      <c r="G716" s="160">
        <v>351.9</v>
      </c>
      <c r="H716" s="214">
        <v>43517</v>
      </c>
      <c r="I716" s="160" t="s">
        <v>494</v>
      </c>
      <c r="J716" s="160" t="s">
        <v>447</v>
      </c>
      <c r="K716" s="160">
        <f t="shared" si="11"/>
        <v>2</v>
      </c>
      <c r="L716" s="160" t="s">
        <v>101</v>
      </c>
      <c r="M716" s="211">
        <f>VLOOKUP(J716,'Depr Rates'!A:G,7,FALSE)</f>
        <v>3.15E-2</v>
      </c>
    </row>
    <row r="717" spans="1:13" x14ac:dyDescent="0.3">
      <c r="A717" s="212" t="s">
        <v>102</v>
      </c>
      <c r="B717" s="213">
        <v>10600501</v>
      </c>
      <c r="C717" s="212" t="s">
        <v>12614</v>
      </c>
      <c r="D717" s="214">
        <v>43497</v>
      </c>
      <c r="E717" s="160" t="s">
        <v>373</v>
      </c>
      <c r="F717" s="160">
        <v>101110512</v>
      </c>
      <c r="G717" s="215">
        <v>6158.01</v>
      </c>
      <c r="H717" s="214">
        <v>43517</v>
      </c>
      <c r="I717" s="160" t="s">
        <v>494</v>
      </c>
      <c r="J717" s="160" t="s">
        <v>376</v>
      </c>
      <c r="K717" s="160">
        <f t="shared" si="11"/>
        <v>2</v>
      </c>
      <c r="L717" s="160" t="s">
        <v>101</v>
      </c>
      <c r="M717" s="211">
        <f>VLOOKUP(J717,'Depr Rates'!A:G,7,FALSE)</f>
        <v>3.9300000000000002E-2</v>
      </c>
    </row>
    <row r="718" spans="1:13" x14ac:dyDescent="0.3">
      <c r="A718" s="212" t="s">
        <v>102</v>
      </c>
      <c r="B718" s="213">
        <v>10600501</v>
      </c>
      <c r="C718" s="212" t="s">
        <v>12614</v>
      </c>
      <c r="D718" s="214">
        <v>43497</v>
      </c>
      <c r="E718" s="160" t="s">
        <v>373</v>
      </c>
      <c r="F718" s="160">
        <v>101110512</v>
      </c>
      <c r="G718" s="215">
        <v>2534.06</v>
      </c>
      <c r="H718" s="214">
        <v>43517</v>
      </c>
      <c r="I718" s="160" t="s">
        <v>494</v>
      </c>
      <c r="J718" s="160" t="s">
        <v>9054</v>
      </c>
      <c r="K718" s="160">
        <f t="shared" si="11"/>
        <v>2</v>
      </c>
      <c r="L718" s="160" t="s">
        <v>101</v>
      </c>
      <c r="M718" s="211">
        <f>VLOOKUP(J718,'Depr Rates'!A:G,7,FALSE)</f>
        <v>3.1399999999999997E-2</v>
      </c>
    </row>
    <row r="719" spans="1:13" x14ac:dyDescent="0.3">
      <c r="A719" s="212" t="s">
        <v>102</v>
      </c>
      <c r="B719" s="213">
        <v>10600501</v>
      </c>
      <c r="C719" s="212" t="s">
        <v>12614</v>
      </c>
      <c r="D719" s="214">
        <v>43497</v>
      </c>
      <c r="E719" s="160" t="s">
        <v>373</v>
      </c>
      <c r="F719" s="160">
        <v>101110512</v>
      </c>
      <c r="G719" s="160">
        <v>298.13</v>
      </c>
      <c r="H719" s="214">
        <v>43517</v>
      </c>
      <c r="I719" s="160" t="s">
        <v>494</v>
      </c>
      <c r="J719" s="160" t="s">
        <v>447</v>
      </c>
      <c r="K719" s="160">
        <f t="shared" si="11"/>
        <v>2</v>
      </c>
      <c r="L719" s="160" t="s">
        <v>101</v>
      </c>
      <c r="M719" s="211">
        <f>VLOOKUP(J719,'Depr Rates'!A:G,7,FALSE)</f>
        <v>3.15E-2</v>
      </c>
    </row>
    <row r="720" spans="1:13" x14ac:dyDescent="0.3">
      <c r="A720" s="212" t="s">
        <v>102</v>
      </c>
      <c r="B720" s="213">
        <v>10600501</v>
      </c>
      <c r="C720" s="212" t="s">
        <v>12614</v>
      </c>
      <c r="D720" s="214">
        <v>43497</v>
      </c>
      <c r="E720" s="160" t="s">
        <v>373</v>
      </c>
      <c r="F720" s="160">
        <v>101110512</v>
      </c>
      <c r="G720" s="215">
        <v>4919.08</v>
      </c>
      <c r="H720" s="214">
        <v>43517</v>
      </c>
      <c r="I720" s="160" t="s">
        <v>494</v>
      </c>
      <c r="J720" s="160" t="s">
        <v>377</v>
      </c>
      <c r="K720" s="160">
        <f t="shared" si="11"/>
        <v>2</v>
      </c>
      <c r="L720" s="160" t="s">
        <v>101</v>
      </c>
      <c r="M720" s="211">
        <f>VLOOKUP(J720,'Depr Rates'!A:G,7,FALSE)</f>
        <v>1.77E-2</v>
      </c>
    </row>
    <row r="721" spans="1:13" x14ac:dyDescent="0.3">
      <c r="A721" s="212" t="s">
        <v>102</v>
      </c>
      <c r="B721" s="213">
        <v>10600501</v>
      </c>
      <c r="C721" s="212" t="s">
        <v>12614</v>
      </c>
      <c r="D721" s="214">
        <v>43497</v>
      </c>
      <c r="E721" s="160" t="s">
        <v>373</v>
      </c>
      <c r="F721" s="160">
        <v>101110512</v>
      </c>
      <c r="G721" s="215">
        <v>1937.82</v>
      </c>
      <c r="H721" s="214">
        <v>43517</v>
      </c>
      <c r="I721" s="160" t="s">
        <v>494</v>
      </c>
      <c r="J721" s="160" t="s">
        <v>9132</v>
      </c>
      <c r="K721" s="160">
        <f t="shared" si="11"/>
        <v>2</v>
      </c>
      <c r="L721" s="160" t="s">
        <v>101</v>
      </c>
      <c r="M721" s="211">
        <f>VLOOKUP(J721,'Depr Rates'!A:G,7,FALSE)</f>
        <v>3.7400000000000003E-2</v>
      </c>
    </row>
    <row r="722" spans="1:13" x14ac:dyDescent="0.3">
      <c r="A722" s="212" t="s">
        <v>102</v>
      </c>
      <c r="B722" s="213">
        <v>10600501</v>
      </c>
      <c r="C722" s="212" t="s">
        <v>12614</v>
      </c>
      <c r="D722" s="214">
        <v>43497</v>
      </c>
      <c r="E722" s="160" t="s">
        <v>373</v>
      </c>
      <c r="F722" s="160">
        <v>101110512</v>
      </c>
      <c r="G722" s="215">
        <v>5217.21</v>
      </c>
      <c r="H722" s="214">
        <v>43517</v>
      </c>
      <c r="I722" s="160" t="s">
        <v>494</v>
      </c>
      <c r="J722" s="160" t="s">
        <v>376</v>
      </c>
      <c r="K722" s="160">
        <f t="shared" si="11"/>
        <v>2</v>
      </c>
      <c r="L722" s="160" t="s">
        <v>101</v>
      </c>
      <c r="M722" s="211">
        <f>VLOOKUP(J722,'Depr Rates'!A:G,7,FALSE)</f>
        <v>3.9300000000000002E-2</v>
      </c>
    </row>
    <row r="723" spans="1:13" x14ac:dyDescent="0.3">
      <c r="A723" s="212" t="s">
        <v>102</v>
      </c>
      <c r="B723" s="213">
        <v>10600501</v>
      </c>
      <c r="C723" s="212" t="s">
        <v>12614</v>
      </c>
      <c r="D723" s="214">
        <v>43525</v>
      </c>
      <c r="E723" s="160" t="s">
        <v>373</v>
      </c>
      <c r="F723" s="160">
        <v>101110512</v>
      </c>
      <c r="G723" s="160">
        <v>19.760000000000002</v>
      </c>
      <c r="H723" s="214">
        <v>43517</v>
      </c>
      <c r="I723" s="160" t="s">
        <v>494</v>
      </c>
      <c r="J723" s="160" t="s">
        <v>9054</v>
      </c>
      <c r="K723" s="160">
        <f t="shared" si="11"/>
        <v>2</v>
      </c>
      <c r="L723" s="160" t="s">
        <v>101</v>
      </c>
      <c r="M723" s="211">
        <f>VLOOKUP(J723,'Depr Rates'!A:G,7,FALSE)</f>
        <v>3.1399999999999997E-2</v>
      </c>
    </row>
    <row r="724" spans="1:13" x14ac:dyDescent="0.3">
      <c r="A724" s="212" t="s">
        <v>102</v>
      </c>
      <c r="B724" s="213">
        <v>10600501</v>
      </c>
      <c r="C724" s="212" t="s">
        <v>12614</v>
      </c>
      <c r="D724" s="214">
        <v>43525</v>
      </c>
      <c r="E724" s="160" t="s">
        <v>373</v>
      </c>
      <c r="F724" s="160">
        <v>101110512</v>
      </c>
      <c r="G724" s="160">
        <v>40.68</v>
      </c>
      <c r="H724" s="214">
        <v>43517</v>
      </c>
      <c r="I724" s="160" t="s">
        <v>494</v>
      </c>
      <c r="J724" s="160" t="s">
        <v>376</v>
      </c>
      <c r="K724" s="160">
        <f t="shared" si="11"/>
        <v>2</v>
      </c>
      <c r="L724" s="160" t="s">
        <v>101</v>
      </c>
      <c r="M724" s="211">
        <f>VLOOKUP(J724,'Depr Rates'!A:G,7,FALSE)</f>
        <v>3.9300000000000002E-2</v>
      </c>
    </row>
    <row r="725" spans="1:13" x14ac:dyDescent="0.3">
      <c r="A725" s="212" t="s">
        <v>102</v>
      </c>
      <c r="B725" s="213">
        <v>10600501</v>
      </c>
      <c r="C725" s="212" t="s">
        <v>12614</v>
      </c>
      <c r="D725" s="214">
        <v>43525</v>
      </c>
      <c r="E725" s="160" t="s">
        <v>373</v>
      </c>
      <c r="F725" s="160">
        <v>101110512</v>
      </c>
      <c r="G725" s="160">
        <v>38.36</v>
      </c>
      <c r="H725" s="214">
        <v>43517</v>
      </c>
      <c r="I725" s="160" t="s">
        <v>494</v>
      </c>
      <c r="J725" s="160" t="s">
        <v>377</v>
      </c>
      <c r="K725" s="160">
        <f t="shared" si="11"/>
        <v>2</v>
      </c>
      <c r="L725" s="160" t="s">
        <v>101</v>
      </c>
      <c r="M725" s="211">
        <f>VLOOKUP(J725,'Depr Rates'!A:G,7,FALSE)</f>
        <v>1.77E-2</v>
      </c>
    </row>
    <row r="726" spans="1:13" x14ac:dyDescent="0.3">
      <c r="A726" s="212" t="s">
        <v>102</v>
      </c>
      <c r="B726" s="213">
        <v>10600501</v>
      </c>
      <c r="C726" s="212" t="s">
        <v>12614</v>
      </c>
      <c r="D726" s="214">
        <v>43525</v>
      </c>
      <c r="E726" s="160" t="s">
        <v>373</v>
      </c>
      <c r="F726" s="160">
        <v>101110512</v>
      </c>
      <c r="G726" s="160">
        <v>2.3199999999999998</v>
      </c>
      <c r="H726" s="214">
        <v>43517</v>
      </c>
      <c r="I726" s="160" t="s">
        <v>494</v>
      </c>
      <c r="J726" s="160" t="s">
        <v>447</v>
      </c>
      <c r="K726" s="160">
        <f t="shared" si="11"/>
        <v>2</v>
      </c>
      <c r="L726" s="160" t="s">
        <v>101</v>
      </c>
      <c r="M726" s="211">
        <f>VLOOKUP(J726,'Depr Rates'!A:G,7,FALSE)</f>
        <v>3.15E-2</v>
      </c>
    </row>
    <row r="727" spans="1:13" x14ac:dyDescent="0.3">
      <c r="A727" s="212" t="s">
        <v>102</v>
      </c>
      <c r="B727" s="213">
        <v>10600501</v>
      </c>
      <c r="C727" s="212" t="s">
        <v>12614</v>
      </c>
      <c r="D727" s="214">
        <v>43525</v>
      </c>
      <c r="E727" s="160" t="s">
        <v>373</v>
      </c>
      <c r="F727" s="160">
        <v>101110512</v>
      </c>
      <c r="G727" s="160">
        <v>15.11</v>
      </c>
      <c r="H727" s="214">
        <v>43517</v>
      </c>
      <c r="I727" s="160" t="s">
        <v>494</v>
      </c>
      <c r="J727" s="160" t="s">
        <v>9132</v>
      </c>
      <c r="K727" s="160">
        <f t="shared" si="11"/>
        <v>2</v>
      </c>
      <c r="L727" s="160" t="s">
        <v>101</v>
      </c>
      <c r="M727" s="211">
        <f>VLOOKUP(J727,'Depr Rates'!A:G,7,FALSE)</f>
        <v>3.7400000000000003E-2</v>
      </c>
    </row>
    <row r="728" spans="1:13" x14ac:dyDescent="0.3">
      <c r="A728" s="212" t="s">
        <v>102</v>
      </c>
      <c r="B728" s="213">
        <v>10600501</v>
      </c>
      <c r="C728" s="212" t="s">
        <v>12614</v>
      </c>
      <c r="D728" s="214">
        <v>43525</v>
      </c>
      <c r="E728" s="160" t="s">
        <v>373</v>
      </c>
      <c r="F728" s="160">
        <v>101110512</v>
      </c>
      <c r="G728" s="215">
        <v>-2582.2800000000002</v>
      </c>
      <c r="H728" s="214">
        <v>43517</v>
      </c>
      <c r="I728" s="160" t="s">
        <v>494</v>
      </c>
      <c r="J728" s="160" t="s">
        <v>9054</v>
      </c>
      <c r="K728" s="160">
        <f t="shared" si="11"/>
        <v>2</v>
      </c>
      <c r="L728" s="160" t="s">
        <v>101</v>
      </c>
      <c r="M728" s="211">
        <f>VLOOKUP(J728,'Depr Rates'!A:G,7,FALSE)</f>
        <v>3.1399999999999997E-2</v>
      </c>
    </row>
    <row r="729" spans="1:13" x14ac:dyDescent="0.3">
      <c r="A729" s="212" t="s">
        <v>102</v>
      </c>
      <c r="B729" s="213">
        <v>10600501</v>
      </c>
      <c r="C729" s="212" t="s">
        <v>12614</v>
      </c>
      <c r="D729" s="214">
        <v>43525</v>
      </c>
      <c r="E729" s="160" t="s">
        <v>373</v>
      </c>
      <c r="F729" s="160">
        <v>101110512</v>
      </c>
      <c r="G729" s="215">
        <v>-5316.46</v>
      </c>
      <c r="H729" s="214">
        <v>43517</v>
      </c>
      <c r="I729" s="160" t="s">
        <v>494</v>
      </c>
      <c r="J729" s="160" t="s">
        <v>376</v>
      </c>
      <c r="K729" s="160">
        <f t="shared" si="11"/>
        <v>2</v>
      </c>
      <c r="L729" s="160" t="s">
        <v>101</v>
      </c>
      <c r="M729" s="211">
        <f>VLOOKUP(J729,'Depr Rates'!A:G,7,FALSE)</f>
        <v>3.9300000000000002E-2</v>
      </c>
    </row>
    <row r="730" spans="1:13" x14ac:dyDescent="0.3">
      <c r="A730" s="212" t="s">
        <v>102</v>
      </c>
      <c r="B730" s="213">
        <v>10600501</v>
      </c>
      <c r="C730" s="212" t="s">
        <v>12614</v>
      </c>
      <c r="D730" s="214">
        <v>43525</v>
      </c>
      <c r="E730" s="160" t="s">
        <v>373</v>
      </c>
      <c r="F730" s="160">
        <v>101110512</v>
      </c>
      <c r="G730" s="215">
        <v>-5012.68</v>
      </c>
      <c r="H730" s="214">
        <v>43517</v>
      </c>
      <c r="I730" s="160" t="s">
        <v>494</v>
      </c>
      <c r="J730" s="160" t="s">
        <v>377</v>
      </c>
      <c r="K730" s="160">
        <f t="shared" si="11"/>
        <v>2</v>
      </c>
      <c r="L730" s="160" t="s">
        <v>101</v>
      </c>
      <c r="M730" s="211">
        <f>VLOOKUP(J730,'Depr Rates'!A:G,7,FALSE)</f>
        <v>1.77E-2</v>
      </c>
    </row>
    <row r="731" spans="1:13" x14ac:dyDescent="0.3">
      <c r="A731" s="212" t="s">
        <v>102</v>
      </c>
      <c r="B731" s="213">
        <v>10600501</v>
      </c>
      <c r="C731" s="212" t="s">
        <v>12614</v>
      </c>
      <c r="D731" s="214">
        <v>43525</v>
      </c>
      <c r="E731" s="160" t="s">
        <v>373</v>
      </c>
      <c r="F731" s="160">
        <v>101110512</v>
      </c>
      <c r="G731" s="160">
        <v>-303.81</v>
      </c>
      <c r="H731" s="214">
        <v>43517</v>
      </c>
      <c r="I731" s="160" t="s">
        <v>494</v>
      </c>
      <c r="J731" s="160" t="s">
        <v>447</v>
      </c>
      <c r="K731" s="160">
        <f t="shared" si="11"/>
        <v>2</v>
      </c>
      <c r="L731" s="160" t="s">
        <v>101</v>
      </c>
      <c r="M731" s="211">
        <f>VLOOKUP(J731,'Depr Rates'!A:G,7,FALSE)</f>
        <v>3.15E-2</v>
      </c>
    </row>
    <row r="732" spans="1:13" x14ac:dyDescent="0.3">
      <c r="A732" s="212" t="s">
        <v>102</v>
      </c>
      <c r="B732" s="213">
        <v>10600501</v>
      </c>
      <c r="C732" s="212" t="s">
        <v>12614</v>
      </c>
      <c r="D732" s="214">
        <v>43525</v>
      </c>
      <c r="E732" s="160" t="s">
        <v>373</v>
      </c>
      <c r="F732" s="160">
        <v>101110512</v>
      </c>
      <c r="G732" s="215">
        <v>-1974.69</v>
      </c>
      <c r="H732" s="214">
        <v>43517</v>
      </c>
      <c r="I732" s="160" t="s">
        <v>494</v>
      </c>
      <c r="J732" s="160" t="s">
        <v>9132</v>
      </c>
      <c r="K732" s="160">
        <f t="shared" si="11"/>
        <v>2</v>
      </c>
      <c r="L732" s="160" t="s">
        <v>101</v>
      </c>
      <c r="M732" s="211">
        <f>VLOOKUP(J732,'Depr Rates'!A:G,7,FALSE)</f>
        <v>3.7400000000000003E-2</v>
      </c>
    </row>
    <row r="733" spans="1:13" x14ac:dyDescent="0.3">
      <c r="A733" s="212" t="s">
        <v>102</v>
      </c>
      <c r="B733" s="213">
        <v>10600501</v>
      </c>
      <c r="C733" s="212" t="s">
        <v>12614</v>
      </c>
      <c r="D733" s="214">
        <v>43525</v>
      </c>
      <c r="E733" s="160" t="s">
        <v>373</v>
      </c>
      <c r="F733" s="160">
        <v>101110512</v>
      </c>
      <c r="G733" s="215">
        <v>2614.9299999999998</v>
      </c>
      <c r="H733" s="214">
        <v>43517</v>
      </c>
      <c r="I733" s="160" t="s">
        <v>494</v>
      </c>
      <c r="J733" s="160" t="s">
        <v>9054</v>
      </c>
      <c r="K733" s="160">
        <f t="shared" si="11"/>
        <v>2</v>
      </c>
      <c r="L733" s="160" t="s">
        <v>101</v>
      </c>
      <c r="M733" s="211">
        <f>VLOOKUP(J733,'Depr Rates'!A:G,7,FALSE)</f>
        <v>3.1399999999999997E-2</v>
      </c>
    </row>
    <row r="734" spans="1:13" x14ac:dyDescent="0.3">
      <c r="A734" s="212" t="s">
        <v>102</v>
      </c>
      <c r="B734" s="213">
        <v>10600501</v>
      </c>
      <c r="C734" s="212" t="s">
        <v>12614</v>
      </c>
      <c r="D734" s="214">
        <v>43525</v>
      </c>
      <c r="E734" s="160" t="s">
        <v>373</v>
      </c>
      <c r="F734" s="160">
        <v>101110512</v>
      </c>
      <c r="G734" s="215">
        <v>5383.69</v>
      </c>
      <c r="H734" s="214">
        <v>43517</v>
      </c>
      <c r="I734" s="160" t="s">
        <v>494</v>
      </c>
      <c r="J734" s="160" t="s">
        <v>376</v>
      </c>
      <c r="K734" s="160">
        <f t="shared" si="11"/>
        <v>2</v>
      </c>
      <c r="L734" s="160" t="s">
        <v>101</v>
      </c>
      <c r="M734" s="211">
        <f>VLOOKUP(J734,'Depr Rates'!A:G,7,FALSE)</f>
        <v>3.9300000000000002E-2</v>
      </c>
    </row>
    <row r="735" spans="1:13" x14ac:dyDescent="0.3">
      <c r="A735" s="212" t="s">
        <v>102</v>
      </c>
      <c r="B735" s="213">
        <v>10600501</v>
      </c>
      <c r="C735" s="212" t="s">
        <v>12614</v>
      </c>
      <c r="D735" s="214">
        <v>43525</v>
      </c>
      <c r="E735" s="160" t="s">
        <v>373</v>
      </c>
      <c r="F735" s="160">
        <v>101110512</v>
      </c>
      <c r="G735" s="215">
        <v>5076.0600000000004</v>
      </c>
      <c r="H735" s="214">
        <v>43517</v>
      </c>
      <c r="I735" s="160" t="s">
        <v>494</v>
      </c>
      <c r="J735" s="160" t="s">
        <v>377</v>
      </c>
      <c r="K735" s="160">
        <f t="shared" si="11"/>
        <v>2</v>
      </c>
      <c r="L735" s="160" t="s">
        <v>101</v>
      </c>
      <c r="M735" s="211">
        <f>VLOOKUP(J735,'Depr Rates'!A:G,7,FALSE)</f>
        <v>1.77E-2</v>
      </c>
    </row>
    <row r="736" spans="1:13" x14ac:dyDescent="0.3">
      <c r="A736" s="212" t="s">
        <v>102</v>
      </c>
      <c r="B736" s="213">
        <v>10600501</v>
      </c>
      <c r="C736" s="212" t="s">
        <v>12614</v>
      </c>
      <c r="D736" s="214">
        <v>43525</v>
      </c>
      <c r="E736" s="160" t="s">
        <v>373</v>
      </c>
      <c r="F736" s="160">
        <v>101110512</v>
      </c>
      <c r="G736" s="160">
        <v>307.64999999999998</v>
      </c>
      <c r="H736" s="214">
        <v>43517</v>
      </c>
      <c r="I736" s="160" t="s">
        <v>494</v>
      </c>
      <c r="J736" s="160" t="s">
        <v>447</v>
      </c>
      <c r="K736" s="160">
        <f t="shared" si="11"/>
        <v>2</v>
      </c>
      <c r="L736" s="160" t="s">
        <v>101</v>
      </c>
      <c r="M736" s="211">
        <f>VLOOKUP(J736,'Depr Rates'!A:G,7,FALSE)</f>
        <v>3.15E-2</v>
      </c>
    </row>
    <row r="737" spans="1:13" x14ac:dyDescent="0.3">
      <c r="A737" s="212" t="s">
        <v>102</v>
      </c>
      <c r="B737" s="213">
        <v>10600501</v>
      </c>
      <c r="C737" s="212" t="s">
        <v>12614</v>
      </c>
      <c r="D737" s="214">
        <v>43525</v>
      </c>
      <c r="E737" s="160" t="s">
        <v>373</v>
      </c>
      <c r="F737" s="160">
        <v>101110512</v>
      </c>
      <c r="G737" s="215">
        <v>1999.65</v>
      </c>
      <c r="H737" s="214">
        <v>43517</v>
      </c>
      <c r="I737" s="160" t="s">
        <v>494</v>
      </c>
      <c r="J737" s="160" t="s">
        <v>9132</v>
      </c>
      <c r="K737" s="160">
        <f t="shared" si="11"/>
        <v>2</v>
      </c>
      <c r="L737" s="160" t="s">
        <v>101</v>
      </c>
      <c r="M737" s="211">
        <f>VLOOKUP(J737,'Depr Rates'!A:G,7,FALSE)</f>
        <v>3.7400000000000003E-2</v>
      </c>
    </row>
    <row r="738" spans="1:13" x14ac:dyDescent="0.3">
      <c r="A738" s="212" t="s">
        <v>102</v>
      </c>
      <c r="B738" s="213">
        <v>10600501</v>
      </c>
      <c r="C738" s="212" t="s">
        <v>12614</v>
      </c>
      <c r="D738" s="214">
        <v>43497</v>
      </c>
      <c r="E738" s="160" t="s">
        <v>373</v>
      </c>
      <c r="F738" s="160">
        <v>101110750</v>
      </c>
      <c r="G738" s="215">
        <v>-2982.94</v>
      </c>
      <c r="H738" s="214">
        <v>43523</v>
      </c>
      <c r="I738" s="160" t="s">
        <v>509</v>
      </c>
      <c r="J738" s="160" t="s">
        <v>376</v>
      </c>
      <c r="K738" s="160">
        <f t="shared" si="11"/>
        <v>2</v>
      </c>
      <c r="L738" s="160" t="s">
        <v>101</v>
      </c>
      <c r="M738" s="211">
        <f>VLOOKUP(J738,'Depr Rates'!A:G,7,FALSE)</f>
        <v>3.9300000000000002E-2</v>
      </c>
    </row>
    <row r="739" spans="1:13" x14ac:dyDescent="0.3">
      <c r="A739" s="212" t="s">
        <v>102</v>
      </c>
      <c r="B739" s="213">
        <v>10600501</v>
      </c>
      <c r="C739" s="212" t="s">
        <v>12614</v>
      </c>
      <c r="D739" s="214">
        <v>43497</v>
      </c>
      <c r="E739" s="160" t="s">
        <v>373</v>
      </c>
      <c r="F739" s="160">
        <v>101110750</v>
      </c>
      <c r="G739" s="215">
        <v>-18282.02</v>
      </c>
      <c r="H739" s="214">
        <v>43523</v>
      </c>
      <c r="I739" s="160" t="s">
        <v>509</v>
      </c>
      <c r="J739" s="160" t="s">
        <v>377</v>
      </c>
      <c r="K739" s="160">
        <f t="shared" si="11"/>
        <v>2</v>
      </c>
      <c r="L739" s="160" t="s">
        <v>101</v>
      </c>
      <c r="M739" s="211">
        <f>VLOOKUP(J739,'Depr Rates'!A:G,7,FALSE)</f>
        <v>1.77E-2</v>
      </c>
    </row>
    <row r="740" spans="1:13" x14ac:dyDescent="0.3">
      <c r="A740" s="212" t="s">
        <v>102</v>
      </c>
      <c r="B740" s="213">
        <v>10600501</v>
      </c>
      <c r="C740" s="212" t="s">
        <v>12614</v>
      </c>
      <c r="D740" s="214">
        <v>43497</v>
      </c>
      <c r="E740" s="160" t="s">
        <v>373</v>
      </c>
      <c r="F740" s="160">
        <v>101110750</v>
      </c>
      <c r="G740" s="215">
        <v>29475.279999999999</v>
      </c>
      <c r="H740" s="214">
        <v>43523</v>
      </c>
      <c r="I740" s="160" t="s">
        <v>509</v>
      </c>
      <c r="J740" s="160" t="s">
        <v>377</v>
      </c>
      <c r="K740" s="160">
        <f t="shared" si="11"/>
        <v>2</v>
      </c>
      <c r="L740" s="160" t="s">
        <v>101</v>
      </c>
      <c r="M740" s="211">
        <f>VLOOKUP(J740,'Depr Rates'!A:G,7,FALSE)</f>
        <v>1.77E-2</v>
      </c>
    </row>
    <row r="741" spans="1:13" x14ac:dyDescent="0.3">
      <c r="A741" s="212" t="s">
        <v>102</v>
      </c>
      <c r="B741" s="213">
        <v>10600501</v>
      </c>
      <c r="C741" s="212" t="s">
        <v>12614</v>
      </c>
      <c r="D741" s="214">
        <v>43497</v>
      </c>
      <c r="E741" s="160" t="s">
        <v>373</v>
      </c>
      <c r="F741" s="160">
        <v>101110750</v>
      </c>
      <c r="G741" s="215">
        <v>4809.2700000000004</v>
      </c>
      <c r="H741" s="214">
        <v>43523</v>
      </c>
      <c r="I741" s="160" t="s">
        <v>509</v>
      </c>
      <c r="J741" s="160" t="s">
        <v>376</v>
      </c>
      <c r="K741" s="160">
        <f t="shared" si="11"/>
        <v>2</v>
      </c>
      <c r="L741" s="160" t="s">
        <v>101</v>
      </c>
      <c r="M741" s="211">
        <f>VLOOKUP(J741,'Depr Rates'!A:G,7,FALSE)</f>
        <v>3.9300000000000002E-2</v>
      </c>
    </row>
    <row r="742" spans="1:13" x14ac:dyDescent="0.3">
      <c r="A742" s="212" t="s">
        <v>102</v>
      </c>
      <c r="B742" s="213">
        <v>10600501</v>
      </c>
      <c r="C742" s="212" t="s">
        <v>12614</v>
      </c>
      <c r="D742" s="214">
        <v>43525</v>
      </c>
      <c r="E742" s="160" t="s">
        <v>373</v>
      </c>
      <c r="F742" s="160">
        <v>101110750</v>
      </c>
      <c r="G742" s="215">
        <v>-31744.959999999999</v>
      </c>
      <c r="H742" s="214">
        <v>43523</v>
      </c>
      <c r="I742" s="160" t="s">
        <v>509</v>
      </c>
      <c r="J742" s="160" t="s">
        <v>377</v>
      </c>
      <c r="K742" s="160">
        <f t="shared" si="11"/>
        <v>2</v>
      </c>
      <c r="L742" s="160" t="s">
        <v>101</v>
      </c>
      <c r="M742" s="211">
        <f>VLOOKUP(J742,'Depr Rates'!A:G,7,FALSE)</f>
        <v>1.77E-2</v>
      </c>
    </row>
    <row r="743" spans="1:13" x14ac:dyDescent="0.3">
      <c r="A743" s="212" t="s">
        <v>102</v>
      </c>
      <c r="B743" s="213">
        <v>10600501</v>
      </c>
      <c r="C743" s="212" t="s">
        <v>12614</v>
      </c>
      <c r="D743" s="214">
        <v>43525</v>
      </c>
      <c r="E743" s="160" t="s">
        <v>373</v>
      </c>
      <c r="F743" s="160">
        <v>101110750</v>
      </c>
      <c r="G743" s="215">
        <v>-5179.62</v>
      </c>
      <c r="H743" s="214">
        <v>43523</v>
      </c>
      <c r="I743" s="160" t="s">
        <v>509</v>
      </c>
      <c r="J743" s="160" t="s">
        <v>376</v>
      </c>
      <c r="K743" s="160">
        <f t="shared" si="11"/>
        <v>2</v>
      </c>
      <c r="L743" s="160" t="s">
        <v>101</v>
      </c>
      <c r="M743" s="211">
        <f>VLOOKUP(J743,'Depr Rates'!A:G,7,FALSE)</f>
        <v>3.9300000000000002E-2</v>
      </c>
    </row>
    <row r="744" spans="1:13" x14ac:dyDescent="0.3">
      <c r="A744" s="212" t="s">
        <v>102</v>
      </c>
      <c r="B744" s="213">
        <v>10600501</v>
      </c>
      <c r="C744" s="212" t="s">
        <v>12614</v>
      </c>
      <c r="D744" s="214">
        <v>43525</v>
      </c>
      <c r="E744" s="160" t="s">
        <v>373</v>
      </c>
      <c r="F744" s="160">
        <v>101110750</v>
      </c>
      <c r="G744" s="215">
        <v>31961.63</v>
      </c>
      <c r="H744" s="214">
        <v>43523</v>
      </c>
      <c r="I744" s="160" t="s">
        <v>509</v>
      </c>
      <c r="J744" s="160" t="s">
        <v>377</v>
      </c>
      <c r="K744" s="160">
        <f t="shared" si="11"/>
        <v>2</v>
      </c>
      <c r="L744" s="160" t="s">
        <v>101</v>
      </c>
      <c r="M744" s="211">
        <f>VLOOKUP(J744,'Depr Rates'!A:G,7,FALSE)</f>
        <v>1.77E-2</v>
      </c>
    </row>
    <row r="745" spans="1:13" x14ac:dyDescent="0.3">
      <c r="A745" s="212" t="s">
        <v>102</v>
      </c>
      <c r="B745" s="213">
        <v>10600501</v>
      </c>
      <c r="C745" s="212" t="s">
        <v>12614</v>
      </c>
      <c r="D745" s="214">
        <v>43525</v>
      </c>
      <c r="E745" s="160" t="s">
        <v>373</v>
      </c>
      <c r="F745" s="160">
        <v>101110750</v>
      </c>
      <c r="G745" s="215">
        <v>5214.9799999999996</v>
      </c>
      <c r="H745" s="214">
        <v>43523</v>
      </c>
      <c r="I745" s="160" t="s">
        <v>509</v>
      </c>
      <c r="J745" s="160" t="s">
        <v>376</v>
      </c>
      <c r="K745" s="160">
        <f t="shared" si="11"/>
        <v>2</v>
      </c>
      <c r="L745" s="160" t="s">
        <v>101</v>
      </c>
      <c r="M745" s="211">
        <f>VLOOKUP(J745,'Depr Rates'!A:G,7,FALSE)</f>
        <v>3.9300000000000002E-2</v>
      </c>
    </row>
    <row r="746" spans="1:13" x14ac:dyDescent="0.3">
      <c r="A746" s="212" t="s">
        <v>102</v>
      </c>
      <c r="B746" s="213">
        <v>10600501</v>
      </c>
      <c r="C746" s="212" t="s">
        <v>12614</v>
      </c>
      <c r="D746" s="214">
        <v>43497</v>
      </c>
      <c r="E746" s="160" t="s">
        <v>373</v>
      </c>
      <c r="F746" s="160">
        <v>101111826</v>
      </c>
      <c r="G746" s="215">
        <v>3646.89</v>
      </c>
      <c r="H746" s="214">
        <v>43524</v>
      </c>
      <c r="I746" s="160" t="s">
        <v>546</v>
      </c>
      <c r="J746" s="160" t="s">
        <v>9054</v>
      </c>
      <c r="K746" s="160">
        <f t="shared" si="11"/>
        <v>2</v>
      </c>
      <c r="L746" s="160" t="s">
        <v>101</v>
      </c>
      <c r="M746" s="211">
        <f>VLOOKUP(J746,'Depr Rates'!A:G,7,FALSE)</f>
        <v>3.1399999999999997E-2</v>
      </c>
    </row>
    <row r="747" spans="1:13" x14ac:dyDescent="0.3">
      <c r="A747" s="212" t="s">
        <v>102</v>
      </c>
      <c r="B747" s="213">
        <v>10600501</v>
      </c>
      <c r="C747" s="212" t="s">
        <v>12614</v>
      </c>
      <c r="D747" s="214">
        <v>43497</v>
      </c>
      <c r="E747" s="160" t="s">
        <v>373</v>
      </c>
      <c r="F747" s="160">
        <v>101111826</v>
      </c>
      <c r="G747" s="215">
        <v>2141.06</v>
      </c>
      <c r="H747" s="214">
        <v>43524</v>
      </c>
      <c r="I747" s="160" t="s">
        <v>546</v>
      </c>
      <c r="J747" s="160" t="s">
        <v>376</v>
      </c>
      <c r="K747" s="160">
        <f t="shared" si="11"/>
        <v>2</v>
      </c>
      <c r="L747" s="160" t="s">
        <v>101</v>
      </c>
      <c r="M747" s="211">
        <f>VLOOKUP(J747,'Depr Rates'!A:G,7,FALSE)</f>
        <v>3.9300000000000002E-2</v>
      </c>
    </row>
    <row r="748" spans="1:13" x14ac:dyDescent="0.3">
      <c r="A748" s="212" t="s">
        <v>102</v>
      </c>
      <c r="B748" s="213">
        <v>10600501</v>
      </c>
      <c r="C748" s="212" t="s">
        <v>12614</v>
      </c>
      <c r="D748" s="214">
        <v>43497</v>
      </c>
      <c r="E748" s="160" t="s">
        <v>373</v>
      </c>
      <c r="F748" s="160">
        <v>101111826</v>
      </c>
      <c r="G748" s="160">
        <v>238.84</v>
      </c>
      <c r="H748" s="214">
        <v>43524</v>
      </c>
      <c r="I748" s="160" t="s">
        <v>546</v>
      </c>
      <c r="J748" s="160" t="s">
        <v>9132</v>
      </c>
      <c r="K748" s="160">
        <f t="shared" si="11"/>
        <v>2</v>
      </c>
      <c r="L748" s="160" t="s">
        <v>101</v>
      </c>
      <c r="M748" s="211">
        <f>VLOOKUP(J748,'Depr Rates'!A:G,7,FALSE)</f>
        <v>3.7400000000000003E-2</v>
      </c>
    </row>
    <row r="749" spans="1:13" x14ac:dyDescent="0.3">
      <c r="A749" s="212" t="s">
        <v>102</v>
      </c>
      <c r="B749" s="213">
        <v>10600501</v>
      </c>
      <c r="C749" s="212" t="s">
        <v>12614</v>
      </c>
      <c r="D749" s="214">
        <v>43497</v>
      </c>
      <c r="E749" s="160" t="s">
        <v>373</v>
      </c>
      <c r="F749" s="160">
        <v>101111826</v>
      </c>
      <c r="G749" s="215">
        <v>1193.1500000000001</v>
      </c>
      <c r="H749" s="214">
        <v>43524</v>
      </c>
      <c r="I749" s="160" t="s">
        <v>546</v>
      </c>
      <c r="J749" s="160" t="s">
        <v>377</v>
      </c>
      <c r="K749" s="160">
        <f t="shared" si="11"/>
        <v>2</v>
      </c>
      <c r="L749" s="160" t="s">
        <v>101</v>
      </c>
      <c r="M749" s="211">
        <f>VLOOKUP(J749,'Depr Rates'!A:G,7,FALSE)</f>
        <v>1.77E-2</v>
      </c>
    </row>
    <row r="750" spans="1:13" x14ac:dyDescent="0.3">
      <c r="A750" s="212" t="s">
        <v>102</v>
      </c>
      <c r="B750" s="213">
        <v>10600501</v>
      </c>
      <c r="C750" s="212" t="s">
        <v>12614</v>
      </c>
      <c r="D750" s="214">
        <v>43525</v>
      </c>
      <c r="E750" s="160" t="s">
        <v>373</v>
      </c>
      <c r="F750" s="160">
        <v>101111826</v>
      </c>
      <c r="G750" s="215">
        <v>-2839.95</v>
      </c>
      <c r="H750" s="214">
        <v>43524</v>
      </c>
      <c r="I750" s="160" t="s">
        <v>546</v>
      </c>
      <c r="J750" s="160" t="s">
        <v>377</v>
      </c>
      <c r="K750" s="160">
        <f t="shared" si="11"/>
        <v>2</v>
      </c>
      <c r="L750" s="160" t="s">
        <v>101</v>
      </c>
      <c r="M750" s="211">
        <f>VLOOKUP(J750,'Depr Rates'!A:G,7,FALSE)</f>
        <v>1.77E-2</v>
      </c>
    </row>
    <row r="751" spans="1:13" x14ac:dyDescent="0.3">
      <c r="A751" s="212" t="s">
        <v>102</v>
      </c>
      <c r="B751" s="213">
        <v>10600501</v>
      </c>
      <c r="C751" s="212" t="s">
        <v>12614</v>
      </c>
      <c r="D751" s="214">
        <v>43525</v>
      </c>
      <c r="E751" s="160" t="s">
        <v>373</v>
      </c>
      <c r="F751" s="160">
        <v>101111826</v>
      </c>
      <c r="G751" s="215">
        <v>-8680.3799999999992</v>
      </c>
      <c r="H751" s="214">
        <v>43524</v>
      </c>
      <c r="I751" s="160" t="s">
        <v>546</v>
      </c>
      <c r="J751" s="160" t="s">
        <v>9054</v>
      </c>
      <c r="K751" s="160">
        <f t="shared" si="11"/>
        <v>2</v>
      </c>
      <c r="L751" s="160" t="s">
        <v>101</v>
      </c>
      <c r="M751" s="211">
        <f>VLOOKUP(J751,'Depr Rates'!A:G,7,FALSE)</f>
        <v>3.1399999999999997E-2</v>
      </c>
    </row>
    <row r="752" spans="1:13" x14ac:dyDescent="0.3">
      <c r="A752" s="212" t="s">
        <v>102</v>
      </c>
      <c r="B752" s="213">
        <v>10600501</v>
      </c>
      <c r="C752" s="212" t="s">
        <v>12614</v>
      </c>
      <c r="D752" s="214">
        <v>43525</v>
      </c>
      <c r="E752" s="160" t="s">
        <v>373</v>
      </c>
      <c r="F752" s="160">
        <v>101111826</v>
      </c>
      <c r="G752" s="215">
        <v>-5096.18</v>
      </c>
      <c r="H752" s="214">
        <v>43524</v>
      </c>
      <c r="I752" s="160" t="s">
        <v>546</v>
      </c>
      <c r="J752" s="160" t="s">
        <v>376</v>
      </c>
      <c r="K752" s="160">
        <f t="shared" si="11"/>
        <v>2</v>
      </c>
      <c r="L752" s="160" t="s">
        <v>101</v>
      </c>
      <c r="M752" s="211">
        <f>VLOOKUP(J752,'Depr Rates'!A:G,7,FALSE)</f>
        <v>3.9300000000000002E-2</v>
      </c>
    </row>
    <row r="753" spans="1:13" x14ac:dyDescent="0.3">
      <c r="A753" s="212" t="s">
        <v>102</v>
      </c>
      <c r="B753" s="213">
        <v>10600501</v>
      </c>
      <c r="C753" s="212" t="s">
        <v>12614</v>
      </c>
      <c r="D753" s="214">
        <v>43525</v>
      </c>
      <c r="E753" s="160" t="s">
        <v>373</v>
      </c>
      <c r="F753" s="160">
        <v>101111826</v>
      </c>
      <c r="G753" s="160">
        <v>-568.49</v>
      </c>
      <c r="H753" s="214">
        <v>43524</v>
      </c>
      <c r="I753" s="160" t="s">
        <v>546</v>
      </c>
      <c r="J753" s="160" t="s">
        <v>9132</v>
      </c>
      <c r="K753" s="160">
        <f t="shared" si="11"/>
        <v>2</v>
      </c>
      <c r="L753" s="160" t="s">
        <v>101</v>
      </c>
      <c r="M753" s="211">
        <f>VLOOKUP(J753,'Depr Rates'!A:G,7,FALSE)</f>
        <v>3.7400000000000003E-2</v>
      </c>
    </row>
    <row r="754" spans="1:13" x14ac:dyDescent="0.3">
      <c r="A754" s="212" t="s">
        <v>102</v>
      </c>
      <c r="B754" s="213">
        <v>10600501</v>
      </c>
      <c r="C754" s="212" t="s">
        <v>12614</v>
      </c>
      <c r="D754" s="214">
        <v>43525</v>
      </c>
      <c r="E754" s="160" t="s">
        <v>373</v>
      </c>
      <c r="F754" s="160">
        <v>101111826</v>
      </c>
      <c r="G754" s="215">
        <v>2976.65</v>
      </c>
      <c r="H754" s="214">
        <v>43524</v>
      </c>
      <c r="I754" s="160" t="s">
        <v>546</v>
      </c>
      <c r="J754" s="160" t="s">
        <v>377</v>
      </c>
      <c r="K754" s="160">
        <f t="shared" si="11"/>
        <v>2</v>
      </c>
      <c r="L754" s="160" t="s">
        <v>101</v>
      </c>
      <c r="M754" s="211">
        <f>VLOOKUP(J754,'Depr Rates'!A:G,7,FALSE)</f>
        <v>1.77E-2</v>
      </c>
    </row>
    <row r="755" spans="1:13" x14ac:dyDescent="0.3">
      <c r="A755" s="212" t="s">
        <v>102</v>
      </c>
      <c r="B755" s="213">
        <v>10600501</v>
      </c>
      <c r="C755" s="212" t="s">
        <v>12614</v>
      </c>
      <c r="D755" s="214">
        <v>43525</v>
      </c>
      <c r="E755" s="160" t="s">
        <v>373</v>
      </c>
      <c r="F755" s="160">
        <v>101111826</v>
      </c>
      <c r="G755" s="215">
        <v>9098.2000000000007</v>
      </c>
      <c r="H755" s="214">
        <v>43524</v>
      </c>
      <c r="I755" s="160" t="s">
        <v>546</v>
      </c>
      <c r="J755" s="160" t="s">
        <v>9054</v>
      </c>
      <c r="K755" s="160">
        <f t="shared" si="11"/>
        <v>2</v>
      </c>
      <c r="L755" s="160" t="s">
        <v>101</v>
      </c>
      <c r="M755" s="211">
        <f>VLOOKUP(J755,'Depr Rates'!A:G,7,FALSE)</f>
        <v>3.1399999999999997E-2</v>
      </c>
    </row>
    <row r="756" spans="1:13" x14ac:dyDescent="0.3">
      <c r="A756" s="212" t="s">
        <v>102</v>
      </c>
      <c r="B756" s="213">
        <v>10600501</v>
      </c>
      <c r="C756" s="212" t="s">
        <v>12614</v>
      </c>
      <c r="D756" s="214">
        <v>43525</v>
      </c>
      <c r="E756" s="160" t="s">
        <v>373</v>
      </c>
      <c r="F756" s="160">
        <v>101111826</v>
      </c>
      <c r="G756" s="215">
        <v>5341.48</v>
      </c>
      <c r="H756" s="214">
        <v>43524</v>
      </c>
      <c r="I756" s="160" t="s">
        <v>546</v>
      </c>
      <c r="J756" s="160" t="s">
        <v>376</v>
      </c>
      <c r="K756" s="160">
        <f t="shared" si="11"/>
        <v>2</v>
      </c>
      <c r="L756" s="160" t="s">
        <v>101</v>
      </c>
      <c r="M756" s="211">
        <f>VLOOKUP(J756,'Depr Rates'!A:G,7,FALSE)</f>
        <v>3.9300000000000002E-2</v>
      </c>
    </row>
    <row r="757" spans="1:13" x14ac:dyDescent="0.3">
      <c r="A757" s="212" t="s">
        <v>102</v>
      </c>
      <c r="B757" s="213">
        <v>10600501</v>
      </c>
      <c r="C757" s="212" t="s">
        <v>12614</v>
      </c>
      <c r="D757" s="214">
        <v>43525</v>
      </c>
      <c r="E757" s="160" t="s">
        <v>373</v>
      </c>
      <c r="F757" s="160">
        <v>101111826</v>
      </c>
      <c r="G757" s="160">
        <v>595.86</v>
      </c>
      <c r="H757" s="214">
        <v>43524</v>
      </c>
      <c r="I757" s="160" t="s">
        <v>546</v>
      </c>
      <c r="J757" s="160" t="s">
        <v>9132</v>
      </c>
      <c r="K757" s="160">
        <f t="shared" si="11"/>
        <v>2</v>
      </c>
      <c r="L757" s="160" t="s">
        <v>101</v>
      </c>
      <c r="M757" s="211">
        <f>VLOOKUP(J757,'Depr Rates'!A:G,7,FALSE)</f>
        <v>3.7400000000000003E-2</v>
      </c>
    </row>
    <row r="758" spans="1:13" x14ac:dyDescent="0.3">
      <c r="A758" s="212" t="s">
        <v>102</v>
      </c>
      <c r="B758" s="213">
        <v>10600501</v>
      </c>
      <c r="C758" s="212" t="s">
        <v>12614</v>
      </c>
      <c r="D758" s="214">
        <v>43497</v>
      </c>
      <c r="E758" s="160" t="s">
        <v>373</v>
      </c>
      <c r="F758" s="160">
        <v>101112212</v>
      </c>
      <c r="G758" s="160">
        <v>297.95</v>
      </c>
      <c r="H758" s="214">
        <v>43521</v>
      </c>
      <c r="I758" s="160" t="s">
        <v>536</v>
      </c>
      <c r="J758" s="160" t="s">
        <v>9132</v>
      </c>
      <c r="K758" s="160">
        <f t="shared" si="11"/>
        <v>2</v>
      </c>
      <c r="L758" s="160" t="s">
        <v>101</v>
      </c>
      <c r="M758" s="211">
        <f>VLOOKUP(J758,'Depr Rates'!A:G,7,FALSE)</f>
        <v>3.7400000000000003E-2</v>
      </c>
    </row>
    <row r="759" spans="1:13" x14ac:dyDescent="0.3">
      <c r="A759" s="212" t="s">
        <v>102</v>
      </c>
      <c r="B759" s="213">
        <v>10600501</v>
      </c>
      <c r="C759" s="212" t="s">
        <v>12614</v>
      </c>
      <c r="D759" s="214">
        <v>43497</v>
      </c>
      <c r="E759" s="160" t="s">
        <v>373</v>
      </c>
      <c r="F759" s="160">
        <v>101112212</v>
      </c>
      <c r="G759" s="215">
        <v>6931.73</v>
      </c>
      <c r="H759" s="214">
        <v>43521</v>
      </c>
      <c r="I759" s="160" t="s">
        <v>536</v>
      </c>
      <c r="J759" s="160" t="s">
        <v>377</v>
      </c>
      <c r="K759" s="160">
        <f t="shared" ref="K759:K822" si="12">MONTH(H759)</f>
        <v>2</v>
      </c>
      <c r="L759" s="160" t="s">
        <v>101</v>
      </c>
      <c r="M759" s="211">
        <f>VLOOKUP(J759,'Depr Rates'!A:G,7,FALSE)</f>
        <v>1.77E-2</v>
      </c>
    </row>
    <row r="760" spans="1:13" x14ac:dyDescent="0.3">
      <c r="A760" s="212" t="s">
        <v>102</v>
      </c>
      <c r="B760" s="213">
        <v>10600501</v>
      </c>
      <c r="C760" s="212" t="s">
        <v>12614</v>
      </c>
      <c r="D760" s="214">
        <v>43497</v>
      </c>
      <c r="E760" s="160" t="s">
        <v>373</v>
      </c>
      <c r="F760" s="160">
        <v>101112212</v>
      </c>
      <c r="G760" s="215">
        <v>60179.72</v>
      </c>
      <c r="H760" s="214">
        <v>43521</v>
      </c>
      <c r="I760" s="160" t="s">
        <v>536</v>
      </c>
      <c r="J760" s="160" t="s">
        <v>376</v>
      </c>
      <c r="K760" s="160">
        <f t="shared" si="12"/>
        <v>2</v>
      </c>
      <c r="L760" s="160" t="s">
        <v>101</v>
      </c>
      <c r="M760" s="211">
        <f>VLOOKUP(J760,'Depr Rates'!A:G,7,FALSE)</f>
        <v>3.9300000000000002E-2</v>
      </c>
    </row>
    <row r="761" spans="1:13" x14ac:dyDescent="0.3">
      <c r="A761" s="212" t="s">
        <v>102</v>
      </c>
      <c r="B761" s="213">
        <v>10600501</v>
      </c>
      <c r="C761" s="212" t="s">
        <v>12614</v>
      </c>
      <c r="D761" s="214">
        <v>43497</v>
      </c>
      <c r="E761" s="160" t="s">
        <v>373</v>
      </c>
      <c r="F761" s="160">
        <v>101112212</v>
      </c>
      <c r="G761" s="215">
        <v>4391</v>
      </c>
      <c r="H761" s="214">
        <v>43521</v>
      </c>
      <c r="I761" s="160" t="s">
        <v>536</v>
      </c>
      <c r="J761" s="160" t="s">
        <v>377</v>
      </c>
      <c r="K761" s="160">
        <f t="shared" si="12"/>
        <v>2</v>
      </c>
      <c r="L761" s="160" t="s">
        <v>101</v>
      </c>
      <c r="M761" s="211">
        <f>VLOOKUP(J761,'Depr Rates'!A:G,7,FALSE)</f>
        <v>1.77E-2</v>
      </c>
    </row>
    <row r="762" spans="1:13" x14ac:dyDescent="0.3">
      <c r="A762" s="212" t="s">
        <v>102</v>
      </c>
      <c r="B762" s="213">
        <v>10600501</v>
      </c>
      <c r="C762" s="212" t="s">
        <v>12614</v>
      </c>
      <c r="D762" s="214">
        <v>43497</v>
      </c>
      <c r="E762" s="160" t="s">
        <v>373</v>
      </c>
      <c r="F762" s="160">
        <v>101112212</v>
      </c>
      <c r="G762" s="160">
        <v>188.74</v>
      </c>
      <c r="H762" s="214">
        <v>43521</v>
      </c>
      <c r="I762" s="160" t="s">
        <v>536</v>
      </c>
      <c r="J762" s="160" t="s">
        <v>9132</v>
      </c>
      <c r="K762" s="160">
        <f t="shared" si="12"/>
        <v>2</v>
      </c>
      <c r="L762" s="160" t="s">
        <v>101</v>
      </c>
      <c r="M762" s="211">
        <f>VLOOKUP(J762,'Depr Rates'!A:G,7,FALSE)</f>
        <v>3.7400000000000003E-2</v>
      </c>
    </row>
    <row r="763" spans="1:13" x14ac:dyDescent="0.3">
      <c r="A763" s="212" t="s">
        <v>102</v>
      </c>
      <c r="B763" s="213">
        <v>10600501</v>
      </c>
      <c r="C763" s="212" t="s">
        <v>12614</v>
      </c>
      <c r="D763" s="214">
        <v>43497</v>
      </c>
      <c r="E763" s="160" t="s">
        <v>373</v>
      </c>
      <c r="F763" s="160">
        <v>101112212</v>
      </c>
      <c r="G763" s="215">
        <v>38121.64</v>
      </c>
      <c r="H763" s="214">
        <v>43521</v>
      </c>
      <c r="I763" s="160" t="s">
        <v>536</v>
      </c>
      <c r="J763" s="160" t="s">
        <v>376</v>
      </c>
      <c r="K763" s="160">
        <f t="shared" si="12"/>
        <v>2</v>
      </c>
      <c r="L763" s="160" t="s">
        <v>101</v>
      </c>
      <c r="M763" s="211">
        <f>VLOOKUP(J763,'Depr Rates'!A:G,7,FALSE)</f>
        <v>3.9300000000000002E-2</v>
      </c>
    </row>
    <row r="764" spans="1:13" x14ac:dyDescent="0.3">
      <c r="A764" s="212" t="s">
        <v>102</v>
      </c>
      <c r="B764" s="213">
        <v>10600501</v>
      </c>
      <c r="C764" s="212" t="s">
        <v>12614</v>
      </c>
      <c r="D764" s="214">
        <v>43525</v>
      </c>
      <c r="E764" s="160" t="s">
        <v>373</v>
      </c>
      <c r="F764" s="160">
        <v>101112212</v>
      </c>
      <c r="G764" s="215">
        <v>-38107.93</v>
      </c>
      <c r="H764" s="214">
        <v>43521</v>
      </c>
      <c r="I764" s="160" t="s">
        <v>536</v>
      </c>
      <c r="J764" s="160" t="s">
        <v>376</v>
      </c>
      <c r="K764" s="160">
        <f t="shared" si="12"/>
        <v>2</v>
      </c>
      <c r="L764" s="160" t="s">
        <v>101</v>
      </c>
      <c r="M764" s="211">
        <f>VLOOKUP(J764,'Depr Rates'!A:G,7,FALSE)</f>
        <v>3.9300000000000002E-2</v>
      </c>
    </row>
    <row r="765" spans="1:13" x14ac:dyDescent="0.3">
      <c r="A765" s="212" t="s">
        <v>102</v>
      </c>
      <c r="B765" s="213">
        <v>10600501</v>
      </c>
      <c r="C765" s="212" t="s">
        <v>12614</v>
      </c>
      <c r="D765" s="214">
        <v>43525</v>
      </c>
      <c r="E765" s="160" t="s">
        <v>373</v>
      </c>
      <c r="F765" s="160">
        <v>101112212</v>
      </c>
      <c r="G765" s="215">
        <v>-4389.42</v>
      </c>
      <c r="H765" s="214">
        <v>43521</v>
      </c>
      <c r="I765" s="160" t="s">
        <v>536</v>
      </c>
      <c r="J765" s="160" t="s">
        <v>377</v>
      </c>
      <c r="K765" s="160">
        <f t="shared" si="12"/>
        <v>2</v>
      </c>
      <c r="L765" s="160" t="s">
        <v>101</v>
      </c>
      <c r="M765" s="211">
        <f>VLOOKUP(J765,'Depr Rates'!A:G,7,FALSE)</f>
        <v>1.77E-2</v>
      </c>
    </row>
    <row r="766" spans="1:13" x14ac:dyDescent="0.3">
      <c r="A766" s="212" t="s">
        <v>102</v>
      </c>
      <c r="B766" s="213">
        <v>10600501</v>
      </c>
      <c r="C766" s="212" t="s">
        <v>12614</v>
      </c>
      <c r="D766" s="214">
        <v>43525</v>
      </c>
      <c r="E766" s="160" t="s">
        <v>373</v>
      </c>
      <c r="F766" s="160">
        <v>101112212</v>
      </c>
      <c r="G766" s="160">
        <v>-188.67</v>
      </c>
      <c r="H766" s="214">
        <v>43521</v>
      </c>
      <c r="I766" s="160" t="s">
        <v>536</v>
      </c>
      <c r="J766" s="160" t="s">
        <v>9132</v>
      </c>
      <c r="K766" s="160">
        <f t="shared" si="12"/>
        <v>2</v>
      </c>
      <c r="L766" s="160" t="s">
        <v>101</v>
      </c>
      <c r="M766" s="211">
        <f>VLOOKUP(J766,'Depr Rates'!A:G,7,FALSE)</f>
        <v>3.7400000000000003E-2</v>
      </c>
    </row>
    <row r="767" spans="1:13" x14ac:dyDescent="0.3">
      <c r="A767" s="212" t="s">
        <v>102</v>
      </c>
      <c r="B767" s="213">
        <v>10600501</v>
      </c>
      <c r="C767" s="212" t="s">
        <v>12614</v>
      </c>
      <c r="D767" s="214">
        <v>43525</v>
      </c>
      <c r="E767" s="160" t="s">
        <v>373</v>
      </c>
      <c r="F767" s="160">
        <v>101112212</v>
      </c>
      <c r="G767" s="215">
        <v>38108.559999999998</v>
      </c>
      <c r="H767" s="214">
        <v>43521</v>
      </c>
      <c r="I767" s="160" t="s">
        <v>536</v>
      </c>
      <c r="J767" s="160" t="s">
        <v>376</v>
      </c>
      <c r="K767" s="160">
        <f t="shared" si="12"/>
        <v>2</v>
      </c>
      <c r="L767" s="160" t="s">
        <v>101</v>
      </c>
      <c r="M767" s="211">
        <f>VLOOKUP(J767,'Depr Rates'!A:G,7,FALSE)</f>
        <v>3.9300000000000002E-2</v>
      </c>
    </row>
    <row r="768" spans="1:13" x14ac:dyDescent="0.3">
      <c r="A768" s="212" t="s">
        <v>102</v>
      </c>
      <c r="B768" s="213">
        <v>10600501</v>
      </c>
      <c r="C768" s="212" t="s">
        <v>12614</v>
      </c>
      <c r="D768" s="214">
        <v>43525</v>
      </c>
      <c r="E768" s="160" t="s">
        <v>373</v>
      </c>
      <c r="F768" s="160">
        <v>101112212</v>
      </c>
      <c r="G768" s="215">
        <v>4389.49</v>
      </c>
      <c r="H768" s="214">
        <v>43521</v>
      </c>
      <c r="I768" s="160" t="s">
        <v>536</v>
      </c>
      <c r="J768" s="160" t="s">
        <v>377</v>
      </c>
      <c r="K768" s="160">
        <f t="shared" si="12"/>
        <v>2</v>
      </c>
      <c r="L768" s="160" t="s">
        <v>101</v>
      </c>
      <c r="M768" s="211">
        <f>VLOOKUP(J768,'Depr Rates'!A:G,7,FALSE)</f>
        <v>1.77E-2</v>
      </c>
    </row>
    <row r="769" spans="1:13" x14ac:dyDescent="0.3">
      <c r="A769" s="212" t="s">
        <v>102</v>
      </c>
      <c r="B769" s="213">
        <v>10600501</v>
      </c>
      <c r="C769" s="212" t="s">
        <v>12614</v>
      </c>
      <c r="D769" s="214">
        <v>43525</v>
      </c>
      <c r="E769" s="160" t="s">
        <v>373</v>
      </c>
      <c r="F769" s="160">
        <v>101112212</v>
      </c>
      <c r="G769" s="160">
        <v>188.67</v>
      </c>
      <c r="H769" s="214">
        <v>43521</v>
      </c>
      <c r="I769" s="160" t="s">
        <v>536</v>
      </c>
      <c r="J769" s="160" t="s">
        <v>9132</v>
      </c>
      <c r="K769" s="160">
        <f t="shared" si="12"/>
        <v>2</v>
      </c>
      <c r="L769" s="160" t="s">
        <v>101</v>
      </c>
      <c r="M769" s="211">
        <f>VLOOKUP(J769,'Depr Rates'!A:G,7,FALSE)</f>
        <v>3.7400000000000003E-2</v>
      </c>
    </row>
    <row r="770" spans="1:13" x14ac:dyDescent="0.3">
      <c r="A770" s="212" t="s">
        <v>102</v>
      </c>
      <c r="B770" s="213">
        <v>10600501</v>
      </c>
      <c r="C770" s="212" t="s">
        <v>12614</v>
      </c>
      <c r="D770" s="214">
        <v>43497</v>
      </c>
      <c r="E770" s="160" t="s">
        <v>373</v>
      </c>
      <c r="F770" s="160">
        <v>101112736</v>
      </c>
      <c r="G770" s="215">
        <v>-2085.63</v>
      </c>
      <c r="H770" s="214">
        <v>43509</v>
      </c>
      <c r="I770" s="160" t="s">
        <v>181</v>
      </c>
      <c r="J770" s="160" t="s">
        <v>377</v>
      </c>
      <c r="K770" s="160">
        <f t="shared" si="12"/>
        <v>2</v>
      </c>
      <c r="L770" s="160" t="s">
        <v>101</v>
      </c>
      <c r="M770" s="211">
        <f>VLOOKUP(J770,'Depr Rates'!A:G,7,FALSE)</f>
        <v>1.77E-2</v>
      </c>
    </row>
    <row r="771" spans="1:13" x14ac:dyDescent="0.3">
      <c r="A771" s="212" t="s">
        <v>102</v>
      </c>
      <c r="B771" s="213">
        <v>10600501</v>
      </c>
      <c r="C771" s="212" t="s">
        <v>12614</v>
      </c>
      <c r="D771" s="214">
        <v>43497</v>
      </c>
      <c r="E771" s="160" t="s">
        <v>373</v>
      </c>
      <c r="F771" s="160">
        <v>101112736</v>
      </c>
      <c r="G771" s="160">
        <v>-53.47</v>
      </c>
      <c r="H771" s="214">
        <v>43509</v>
      </c>
      <c r="I771" s="160" t="s">
        <v>181</v>
      </c>
      <c r="J771" s="160" t="s">
        <v>447</v>
      </c>
      <c r="K771" s="160">
        <f t="shared" si="12"/>
        <v>2</v>
      </c>
      <c r="L771" s="160" t="s">
        <v>101</v>
      </c>
      <c r="M771" s="211">
        <f>VLOOKUP(J771,'Depr Rates'!A:G,7,FALSE)</f>
        <v>3.15E-2</v>
      </c>
    </row>
    <row r="772" spans="1:13" x14ac:dyDescent="0.3">
      <c r="A772" s="212" t="s">
        <v>102</v>
      </c>
      <c r="B772" s="213">
        <v>10600501</v>
      </c>
      <c r="C772" s="212" t="s">
        <v>12614</v>
      </c>
      <c r="D772" s="214">
        <v>43497</v>
      </c>
      <c r="E772" s="160" t="s">
        <v>373</v>
      </c>
      <c r="F772" s="160">
        <v>101112736</v>
      </c>
      <c r="G772" s="160">
        <v>-427.82</v>
      </c>
      <c r="H772" s="214">
        <v>43509</v>
      </c>
      <c r="I772" s="160" t="s">
        <v>181</v>
      </c>
      <c r="J772" s="160" t="s">
        <v>9132</v>
      </c>
      <c r="K772" s="160">
        <f t="shared" si="12"/>
        <v>2</v>
      </c>
      <c r="L772" s="160" t="s">
        <v>101</v>
      </c>
      <c r="M772" s="211">
        <f>VLOOKUP(J772,'Depr Rates'!A:G,7,FALSE)</f>
        <v>3.7400000000000003E-2</v>
      </c>
    </row>
    <row r="773" spans="1:13" x14ac:dyDescent="0.3">
      <c r="A773" s="212" t="s">
        <v>102</v>
      </c>
      <c r="B773" s="213">
        <v>10600501</v>
      </c>
      <c r="C773" s="212" t="s">
        <v>12614</v>
      </c>
      <c r="D773" s="214">
        <v>43497</v>
      </c>
      <c r="E773" s="160" t="s">
        <v>373</v>
      </c>
      <c r="F773" s="160">
        <v>101112736</v>
      </c>
      <c r="G773" s="160">
        <v>-160.44</v>
      </c>
      <c r="H773" s="214">
        <v>43509</v>
      </c>
      <c r="I773" s="160" t="s">
        <v>181</v>
      </c>
      <c r="J773" s="160" t="s">
        <v>9054</v>
      </c>
      <c r="K773" s="160">
        <f t="shared" si="12"/>
        <v>2</v>
      </c>
      <c r="L773" s="160" t="s">
        <v>101</v>
      </c>
      <c r="M773" s="211">
        <f>VLOOKUP(J773,'Depr Rates'!A:G,7,FALSE)</f>
        <v>3.1399999999999997E-2</v>
      </c>
    </row>
    <row r="774" spans="1:13" x14ac:dyDescent="0.3">
      <c r="A774" s="212" t="s">
        <v>102</v>
      </c>
      <c r="B774" s="213">
        <v>10600501</v>
      </c>
      <c r="C774" s="212" t="s">
        <v>12614</v>
      </c>
      <c r="D774" s="214">
        <v>43497</v>
      </c>
      <c r="E774" s="160" t="s">
        <v>373</v>
      </c>
      <c r="F774" s="160">
        <v>101112736</v>
      </c>
      <c r="G774" s="215">
        <v>-2620.41</v>
      </c>
      <c r="H774" s="214">
        <v>43509</v>
      </c>
      <c r="I774" s="160" t="s">
        <v>181</v>
      </c>
      <c r="J774" s="160" t="s">
        <v>376</v>
      </c>
      <c r="K774" s="160">
        <f t="shared" si="12"/>
        <v>2</v>
      </c>
      <c r="L774" s="160" t="s">
        <v>101</v>
      </c>
      <c r="M774" s="211">
        <f>VLOOKUP(J774,'Depr Rates'!A:G,7,FALSE)</f>
        <v>3.9300000000000002E-2</v>
      </c>
    </row>
    <row r="775" spans="1:13" x14ac:dyDescent="0.3">
      <c r="A775" s="212" t="s">
        <v>102</v>
      </c>
      <c r="B775" s="213">
        <v>10600501</v>
      </c>
      <c r="C775" s="212" t="s">
        <v>12614</v>
      </c>
      <c r="D775" s="214">
        <v>43497</v>
      </c>
      <c r="E775" s="160" t="s">
        <v>373</v>
      </c>
      <c r="F775" s="160">
        <v>101112736</v>
      </c>
      <c r="G775" s="160">
        <v>478.84</v>
      </c>
      <c r="H775" s="214">
        <v>43509</v>
      </c>
      <c r="I775" s="160" t="s">
        <v>181</v>
      </c>
      <c r="J775" s="160" t="s">
        <v>377</v>
      </c>
      <c r="K775" s="160">
        <f t="shared" si="12"/>
        <v>2</v>
      </c>
      <c r="L775" s="160" t="s">
        <v>101</v>
      </c>
      <c r="M775" s="211">
        <f>VLOOKUP(J775,'Depr Rates'!A:G,7,FALSE)</f>
        <v>1.77E-2</v>
      </c>
    </row>
    <row r="776" spans="1:13" x14ac:dyDescent="0.3">
      <c r="A776" s="212" t="s">
        <v>102</v>
      </c>
      <c r="B776" s="213">
        <v>10600501</v>
      </c>
      <c r="C776" s="212" t="s">
        <v>12614</v>
      </c>
      <c r="D776" s="214">
        <v>43497</v>
      </c>
      <c r="E776" s="160" t="s">
        <v>373</v>
      </c>
      <c r="F776" s="160">
        <v>101112736</v>
      </c>
      <c r="G776" s="160">
        <v>601.6</v>
      </c>
      <c r="H776" s="214">
        <v>43509</v>
      </c>
      <c r="I776" s="160" t="s">
        <v>181</v>
      </c>
      <c r="J776" s="160" t="s">
        <v>376</v>
      </c>
      <c r="K776" s="160">
        <f t="shared" si="12"/>
        <v>2</v>
      </c>
      <c r="L776" s="160" t="s">
        <v>101</v>
      </c>
      <c r="M776" s="211">
        <f>VLOOKUP(J776,'Depr Rates'!A:G,7,FALSE)</f>
        <v>3.9300000000000002E-2</v>
      </c>
    </row>
    <row r="777" spans="1:13" x14ac:dyDescent="0.3">
      <c r="A777" s="212" t="s">
        <v>102</v>
      </c>
      <c r="B777" s="213">
        <v>10600501</v>
      </c>
      <c r="C777" s="212" t="s">
        <v>12614</v>
      </c>
      <c r="D777" s="214">
        <v>43497</v>
      </c>
      <c r="E777" s="160" t="s">
        <v>373</v>
      </c>
      <c r="F777" s="160">
        <v>101112736</v>
      </c>
      <c r="G777" s="160">
        <v>12.28</v>
      </c>
      <c r="H777" s="214">
        <v>43509</v>
      </c>
      <c r="I777" s="160" t="s">
        <v>181</v>
      </c>
      <c r="J777" s="160" t="s">
        <v>447</v>
      </c>
      <c r="K777" s="160">
        <f t="shared" si="12"/>
        <v>2</v>
      </c>
      <c r="L777" s="160" t="s">
        <v>101</v>
      </c>
      <c r="M777" s="211">
        <f>VLOOKUP(J777,'Depr Rates'!A:G,7,FALSE)</f>
        <v>3.15E-2</v>
      </c>
    </row>
    <row r="778" spans="1:13" x14ac:dyDescent="0.3">
      <c r="A778" s="212" t="s">
        <v>102</v>
      </c>
      <c r="B778" s="213">
        <v>10600501</v>
      </c>
      <c r="C778" s="212" t="s">
        <v>12614</v>
      </c>
      <c r="D778" s="214">
        <v>43497</v>
      </c>
      <c r="E778" s="160" t="s">
        <v>373</v>
      </c>
      <c r="F778" s="160">
        <v>101112736</v>
      </c>
      <c r="G778" s="160">
        <v>36.83</v>
      </c>
      <c r="H778" s="214">
        <v>43509</v>
      </c>
      <c r="I778" s="160" t="s">
        <v>181</v>
      </c>
      <c r="J778" s="160" t="s">
        <v>9054</v>
      </c>
      <c r="K778" s="160">
        <f t="shared" si="12"/>
        <v>2</v>
      </c>
      <c r="L778" s="160" t="s">
        <v>101</v>
      </c>
      <c r="M778" s="211">
        <f>VLOOKUP(J778,'Depr Rates'!A:G,7,FALSE)</f>
        <v>3.1399999999999997E-2</v>
      </c>
    </row>
    <row r="779" spans="1:13" x14ac:dyDescent="0.3">
      <c r="A779" s="212" t="s">
        <v>102</v>
      </c>
      <c r="B779" s="213">
        <v>10600501</v>
      </c>
      <c r="C779" s="212" t="s">
        <v>12614</v>
      </c>
      <c r="D779" s="214">
        <v>43497</v>
      </c>
      <c r="E779" s="160" t="s">
        <v>373</v>
      </c>
      <c r="F779" s="160">
        <v>101112736</v>
      </c>
      <c r="G779" s="160">
        <v>98.22</v>
      </c>
      <c r="H779" s="214">
        <v>43509</v>
      </c>
      <c r="I779" s="160" t="s">
        <v>181</v>
      </c>
      <c r="J779" s="160" t="s">
        <v>9132</v>
      </c>
      <c r="K779" s="160">
        <f t="shared" si="12"/>
        <v>2</v>
      </c>
      <c r="L779" s="160" t="s">
        <v>101</v>
      </c>
      <c r="M779" s="211">
        <f>VLOOKUP(J779,'Depr Rates'!A:G,7,FALSE)</f>
        <v>3.7400000000000003E-2</v>
      </c>
    </row>
    <row r="780" spans="1:13" x14ac:dyDescent="0.3">
      <c r="A780" s="212" t="s">
        <v>102</v>
      </c>
      <c r="B780" s="213">
        <v>10600501</v>
      </c>
      <c r="C780" s="212" t="s">
        <v>12614</v>
      </c>
      <c r="D780" s="214">
        <v>43525</v>
      </c>
      <c r="E780" s="160" t="s">
        <v>373</v>
      </c>
      <c r="F780" s="160">
        <v>101112736</v>
      </c>
      <c r="G780" s="160">
        <v>0.33</v>
      </c>
      <c r="H780" s="214">
        <v>43509</v>
      </c>
      <c r="I780" s="160" t="s">
        <v>181</v>
      </c>
      <c r="J780" s="160" t="s">
        <v>9054</v>
      </c>
      <c r="K780" s="160">
        <f t="shared" si="12"/>
        <v>2</v>
      </c>
      <c r="L780" s="160" t="s">
        <v>101</v>
      </c>
      <c r="M780" s="211">
        <f>VLOOKUP(J780,'Depr Rates'!A:G,7,FALSE)</f>
        <v>3.1399999999999997E-2</v>
      </c>
    </row>
    <row r="781" spans="1:13" x14ac:dyDescent="0.3">
      <c r="A781" s="212" t="s">
        <v>102</v>
      </c>
      <c r="B781" s="213">
        <v>10600501</v>
      </c>
      <c r="C781" s="212" t="s">
        <v>12614</v>
      </c>
      <c r="D781" s="214">
        <v>43525</v>
      </c>
      <c r="E781" s="160" t="s">
        <v>373</v>
      </c>
      <c r="F781" s="160">
        <v>101112736</v>
      </c>
      <c r="G781" s="160">
        <v>0.89</v>
      </c>
      <c r="H781" s="214">
        <v>43509</v>
      </c>
      <c r="I781" s="160" t="s">
        <v>181</v>
      </c>
      <c r="J781" s="160" t="s">
        <v>9132</v>
      </c>
      <c r="K781" s="160">
        <f t="shared" si="12"/>
        <v>2</v>
      </c>
      <c r="L781" s="160" t="s">
        <v>101</v>
      </c>
      <c r="M781" s="211">
        <f>VLOOKUP(J781,'Depr Rates'!A:G,7,FALSE)</f>
        <v>3.7400000000000003E-2</v>
      </c>
    </row>
    <row r="782" spans="1:13" x14ac:dyDescent="0.3">
      <c r="A782" s="212" t="s">
        <v>102</v>
      </c>
      <c r="B782" s="213">
        <v>10600501</v>
      </c>
      <c r="C782" s="212" t="s">
        <v>12614</v>
      </c>
      <c r="D782" s="214">
        <v>43525</v>
      </c>
      <c r="E782" s="160" t="s">
        <v>373</v>
      </c>
      <c r="F782" s="160">
        <v>101112736</v>
      </c>
      <c r="G782" s="160">
        <v>5.43</v>
      </c>
      <c r="H782" s="214">
        <v>43509</v>
      </c>
      <c r="I782" s="160" t="s">
        <v>181</v>
      </c>
      <c r="J782" s="160" t="s">
        <v>376</v>
      </c>
      <c r="K782" s="160">
        <f t="shared" si="12"/>
        <v>2</v>
      </c>
      <c r="L782" s="160" t="s">
        <v>101</v>
      </c>
      <c r="M782" s="211">
        <f>VLOOKUP(J782,'Depr Rates'!A:G,7,FALSE)</f>
        <v>3.9300000000000002E-2</v>
      </c>
    </row>
    <row r="783" spans="1:13" x14ac:dyDescent="0.3">
      <c r="A783" s="212" t="s">
        <v>102</v>
      </c>
      <c r="B783" s="213">
        <v>10600501</v>
      </c>
      <c r="C783" s="212" t="s">
        <v>12614</v>
      </c>
      <c r="D783" s="214">
        <v>43525</v>
      </c>
      <c r="E783" s="160" t="s">
        <v>373</v>
      </c>
      <c r="F783" s="160">
        <v>101112736</v>
      </c>
      <c r="G783" s="160">
        <v>4.32</v>
      </c>
      <c r="H783" s="214">
        <v>43509</v>
      </c>
      <c r="I783" s="160" t="s">
        <v>181</v>
      </c>
      <c r="J783" s="160" t="s">
        <v>377</v>
      </c>
      <c r="K783" s="160">
        <f t="shared" si="12"/>
        <v>2</v>
      </c>
      <c r="L783" s="160" t="s">
        <v>101</v>
      </c>
      <c r="M783" s="211">
        <f>VLOOKUP(J783,'Depr Rates'!A:G,7,FALSE)</f>
        <v>1.77E-2</v>
      </c>
    </row>
    <row r="784" spans="1:13" x14ac:dyDescent="0.3">
      <c r="A784" s="212" t="s">
        <v>102</v>
      </c>
      <c r="B784" s="213">
        <v>10600501</v>
      </c>
      <c r="C784" s="212" t="s">
        <v>12614</v>
      </c>
      <c r="D784" s="214">
        <v>43525</v>
      </c>
      <c r="E784" s="160" t="s">
        <v>373</v>
      </c>
      <c r="F784" s="160">
        <v>101112736</v>
      </c>
      <c r="G784" s="160">
        <v>0.11</v>
      </c>
      <c r="H784" s="214">
        <v>43509</v>
      </c>
      <c r="I784" s="160" t="s">
        <v>181</v>
      </c>
      <c r="J784" s="160" t="s">
        <v>447</v>
      </c>
      <c r="K784" s="160">
        <f t="shared" si="12"/>
        <v>2</v>
      </c>
      <c r="L784" s="160" t="s">
        <v>101</v>
      </c>
      <c r="M784" s="211">
        <f>VLOOKUP(J784,'Depr Rates'!A:G,7,FALSE)</f>
        <v>3.15E-2</v>
      </c>
    </row>
    <row r="785" spans="1:13" x14ac:dyDescent="0.3">
      <c r="A785" s="212" t="s">
        <v>102</v>
      </c>
      <c r="B785" s="213">
        <v>10600501</v>
      </c>
      <c r="C785" s="212" t="s">
        <v>12614</v>
      </c>
      <c r="D785" s="214">
        <v>43525</v>
      </c>
      <c r="E785" s="160" t="s">
        <v>373</v>
      </c>
      <c r="F785" s="160">
        <v>101112736</v>
      </c>
      <c r="G785" s="160">
        <v>0.17</v>
      </c>
      <c r="H785" s="214">
        <v>43509</v>
      </c>
      <c r="I785" s="160" t="s">
        <v>181</v>
      </c>
      <c r="J785" s="160" t="s">
        <v>9054</v>
      </c>
      <c r="K785" s="160">
        <f t="shared" si="12"/>
        <v>2</v>
      </c>
      <c r="L785" s="160" t="s">
        <v>101</v>
      </c>
      <c r="M785" s="211">
        <f>VLOOKUP(J785,'Depr Rates'!A:G,7,FALSE)</f>
        <v>3.1399999999999997E-2</v>
      </c>
    </row>
    <row r="786" spans="1:13" x14ac:dyDescent="0.3">
      <c r="A786" s="212" t="s">
        <v>102</v>
      </c>
      <c r="B786" s="213">
        <v>10600501</v>
      </c>
      <c r="C786" s="212" t="s">
        <v>12614</v>
      </c>
      <c r="D786" s="214">
        <v>43525</v>
      </c>
      <c r="E786" s="160" t="s">
        <v>373</v>
      </c>
      <c r="F786" s="160">
        <v>101112736</v>
      </c>
      <c r="G786" s="160">
        <v>0.47</v>
      </c>
      <c r="H786" s="214">
        <v>43509</v>
      </c>
      <c r="I786" s="160" t="s">
        <v>181</v>
      </c>
      <c r="J786" s="160" t="s">
        <v>9132</v>
      </c>
      <c r="K786" s="160">
        <f t="shared" si="12"/>
        <v>2</v>
      </c>
      <c r="L786" s="160" t="s">
        <v>101</v>
      </c>
      <c r="M786" s="211">
        <f>VLOOKUP(J786,'Depr Rates'!A:G,7,FALSE)</f>
        <v>3.7400000000000003E-2</v>
      </c>
    </row>
    <row r="787" spans="1:13" x14ac:dyDescent="0.3">
      <c r="A787" s="212" t="s">
        <v>102</v>
      </c>
      <c r="B787" s="213">
        <v>10600501</v>
      </c>
      <c r="C787" s="212" t="s">
        <v>12614</v>
      </c>
      <c r="D787" s="214">
        <v>43525</v>
      </c>
      <c r="E787" s="160" t="s">
        <v>373</v>
      </c>
      <c r="F787" s="160">
        <v>101112736</v>
      </c>
      <c r="G787" s="160">
        <v>2.94</v>
      </c>
      <c r="H787" s="214">
        <v>43509</v>
      </c>
      <c r="I787" s="160" t="s">
        <v>181</v>
      </c>
      <c r="J787" s="160" t="s">
        <v>376</v>
      </c>
      <c r="K787" s="160">
        <f t="shared" si="12"/>
        <v>2</v>
      </c>
      <c r="L787" s="160" t="s">
        <v>101</v>
      </c>
      <c r="M787" s="211">
        <f>VLOOKUP(J787,'Depr Rates'!A:G,7,FALSE)</f>
        <v>3.9300000000000002E-2</v>
      </c>
    </row>
    <row r="788" spans="1:13" x14ac:dyDescent="0.3">
      <c r="A788" s="212" t="s">
        <v>102</v>
      </c>
      <c r="B788" s="213">
        <v>10600501</v>
      </c>
      <c r="C788" s="212" t="s">
        <v>12614</v>
      </c>
      <c r="D788" s="214">
        <v>43525</v>
      </c>
      <c r="E788" s="160" t="s">
        <v>373</v>
      </c>
      <c r="F788" s="160">
        <v>101112736</v>
      </c>
      <c r="G788" s="160">
        <v>2.33</v>
      </c>
      <c r="H788" s="214">
        <v>43509</v>
      </c>
      <c r="I788" s="160" t="s">
        <v>181</v>
      </c>
      <c r="J788" s="160" t="s">
        <v>377</v>
      </c>
      <c r="K788" s="160">
        <f t="shared" si="12"/>
        <v>2</v>
      </c>
      <c r="L788" s="160" t="s">
        <v>101</v>
      </c>
      <c r="M788" s="211">
        <f>VLOOKUP(J788,'Depr Rates'!A:G,7,FALSE)</f>
        <v>1.77E-2</v>
      </c>
    </row>
    <row r="789" spans="1:13" x14ac:dyDescent="0.3">
      <c r="A789" s="212" t="s">
        <v>102</v>
      </c>
      <c r="B789" s="213">
        <v>10600501</v>
      </c>
      <c r="C789" s="212" t="s">
        <v>12614</v>
      </c>
      <c r="D789" s="214">
        <v>43525</v>
      </c>
      <c r="E789" s="160" t="s">
        <v>373</v>
      </c>
      <c r="F789" s="160">
        <v>101112736</v>
      </c>
      <c r="G789" s="160">
        <v>0.06</v>
      </c>
      <c r="H789" s="214">
        <v>43509</v>
      </c>
      <c r="I789" s="160" t="s">
        <v>181</v>
      </c>
      <c r="J789" s="160" t="s">
        <v>447</v>
      </c>
      <c r="K789" s="160">
        <f t="shared" si="12"/>
        <v>2</v>
      </c>
      <c r="L789" s="160" t="s">
        <v>101</v>
      </c>
      <c r="M789" s="211">
        <f>VLOOKUP(J789,'Depr Rates'!A:G,7,FALSE)</f>
        <v>3.15E-2</v>
      </c>
    </row>
    <row r="790" spans="1:13" x14ac:dyDescent="0.3">
      <c r="A790" s="212" t="s">
        <v>102</v>
      </c>
      <c r="B790" s="213">
        <v>10600501</v>
      </c>
      <c r="C790" s="212" t="s">
        <v>12614</v>
      </c>
      <c r="D790" s="214">
        <v>43497</v>
      </c>
      <c r="E790" s="160" t="s">
        <v>373</v>
      </c>
      <c r="F790" s="160">
        <v>101112803</v>
      </c>
      <c r="G790" s="160">
        <v>-48.39</v>
      </c>
      <c r="H790" s="214">
        <v>43510</v>
      </c>
      <c r="I790" s="160" t="s">
        <v>504</v>
      </c>
      <c r="J790" s="160" t="s">
        <v>400</v>
      </c>
      <c r="K790" s="160">
        <f t="shared" si="12"/>
        <v>2</v>
      </c>
      <c r="L790" s="160" t="s">
        <v>101</v>
      </c>
      <c r="M790" s="211">
        <f>VLOOKUP(J790,'Depr Rates'!A:G,7,FALSE)</f>
        <v>4.0599999999999997E-2</v>
      </c>
    </row>
    <row r="791" spans="1:13" x14ac:dyDescent="0.3">
      <c r="A791" s="212" t="s">
        <v>102</v>
      </c>
      <c r="B791" s="213">
        <v>10600501</v>
      </c>
      <c r="C791" s="212" t="s">
        <v>12614</v>
      </c>
      <c r="D791" s="214">
        <v>43497</v>
      </c>
      <c r="E791" s="160" t="s">
        <v>373</v>
      </c>
      <c r="F791" s="160">
        <v>101112803</v>
      </c>
      <c r="G791" s="215">
        <v>-1790.62</v>
      </c>
      <c r="H791" s="214">
        <v>43510</v>
      </c>
      <c r="I791" s="160" t="s">
        <v>504</v>
      </c>
      <c r="J791" s="160" t="s">
        <v>377</v>
      </c>
      <c r="K791" s="160">
        <f t="shared" si="12"/>
        <v>2</v>
      </c>
      <c r="L791" s="160" t="s">
        <v>101</v>
      </c>
      <c r="M791" s="211">
        <f>VLOOKUP(J791,'Depr Rates'!A:G,7,FALSE)</f>
        <v>1.77E-2</v>
      </c>
    </row>
    <row r="792" spans="1:13" x14ac:dyDescent="0.3">
      <c r="A792" s="212" t="s">
        <v>102</v>
      </c>
      <c r="B792" s="213">
        <v>10600501</v>
      </c>
      <c r="C792" s="212" t="s">
        <v>12614</v>
      </c>
      <c r="D792" s="214">
        <v>43497</v>
      </c>
      <c r="E792" s="160" t="s">
        <v>373</v>
      </c>
      <c r="F792" s="160">
        <v>101112803</v>
      </c>
      <c r="G792" s="160">
        <v>-435.54</v>
      </c>
      <c r="H792" s="214">
        <v>43510</v>
      </c>
      <c r="I792" s="160" t="s">
        <v>504</v>
      </c>
      <c r="J792" s="160" t="s">
        <v>9054</v>
      </c>
      <c r="K792" s="160">
        <f t="shared" si="12"/>
        <v>2</v>
      </c>
      <c r="L792" s="160" t="s">
        <v>101</v>
      </c>
      <c r="M792" s="211">
        <f>VLOOKUP(J792,'Depr Rates'!A:G,7,FALSE)</f>
        <v>3.1399999999999997E-2</v>
      </c>
    </row>
    <row r="793" spans="1:13" x14ac:dyDescent="0.3">
      <c r="A793" s="212" t="s">
        <v>102</v>
      </c>
      <c r="B793" s="213">
        <v>10600501</v>
      </c>
      <c r="C793" s="212" t="s">
        <v>12614</v>
      </c>
      <c r="D793" s="214">
        <v>43497</v>
      </c>
      <c r="E793" s="160" t="s">
        <v>373</v>
      </c>
      <c r="F793" s="160">
        <v>101112803</v>
      </c>
      <c r="G793" s="215">
        <v>-1887.43</v>
      </c>
      <c r="H793" s="214">
        <v>43510</v>
      </c>
      <c r="I793" s="160" t="s">
        <v>504</v>
      </c>
      <c r="J793" s="160" t="s">
        <v>376</v>
      </c>
      <c r="K793" s="160">
        <f t="shared" si="12"/>
        <v>2</v>
      </c>
      <c r="L793" s="160" t="s">
        <v>101</v>
      </c>
      <c r="M793" s="211">
        <f>VLOOKUP(J793,'Depr Rates'!A:G,7,FALSE)</f>
        <v>3.9300000000000002E-2</v>
      </c>
    </row>
    <row r="794" spans="1:13" x14ac:dyDescent="0.3">
      <c r="A794" s="212" t="s">
        <v>102</v>
      </c>
      <c r="B794" s="213">
        <v>10600501</v>
      </c>
      <c r="C794" s="212" t="s">
        <v>12614</v>
      </c>
      <c r="D794" s="214">
        <v>43497</v>
      </c>
      <c r="E794" s="160" t="s">
        <v>373</v>
      </c>
      <c r="F794" s="160">
        <v>101112803</v>
      </c>
      <c r="G794" s="160">
        <v>-48.39</v>
      </c>
      <c r="H794" s="214">
        <v>43510</v>
      </c>
      <c r="I794" s="160" t="s">
        <v>504</v>
      </c>
      <c r="J794" s="160" t="s">
        <v>447</v>
      </c>
      <c r="K794" s="160">
        <f t="shared" si="12"/>
        <v>2</v>
      </c>
      <c r="L794" s="160" t="s">
        <v>101</v>
      </c>
      <c r="M794" s="211">
        <f>VLOOKUP(J794,'Depr Rates'!A:G,7,FALSE)</f>
        <v>3.15E-2</v>
      </c>
    </row>
    <row r="795" spans="1:13" x14ac:dyDescent="0.3">
      <c r="A795" s="212" t="s">
        <v>102</v>
      </c>
      <c r="B795" s="213">
        <v>10600501</v>
      </c>
      <c r="C795" s="212" t="s">
        <v>12614</v>
      </c>
      <c r="D795" s="214">
        <v>43497</v>
      </c>
      <c r="E795" s="160" t="s">
        <v>373</v>
      </c>
      <c r="F795" s="160">
        <v>101112803</v>
      </c>
      <c r="G795" s="160">
        <v>-629.14</v>
      </c>
      <c r="H795" s="214">
        <v>43510</v>
      </c>
      <c r="I795" s="160" t="s">
        <v>504</v>
      </c>
      <c r="J795" s="160" t="s">
        <v>9132</v>
      </c>
      <c r="K795" s="160">
        <f t="shared" si="12"/>
        <v>2</v>
      </c>
      <c r="L795" s="160" t="s">
        <v>101</v>
      </c>
      <c r="M795" s="211">
        <f>VLOOKUP(J795,'Depr Rates'!A:G,7,FALSE)</f>
        <v>3.7400000000000003E-2</v>
      </c>
    </row>
    <row r="796" spans="1:13" x14ac:dyDescent="0.3">
      <c r="A796" s="212" t="s">
        <v>102</v>
      </c>
      <c r="B796" s="213">
        <v>10600501</v>
      </c>
      <c r="C796" s="212" t="s">
        <v>12614</v>
      </c>
      <c r="D796" s="214">
        <v>43497</v>
      </c>
      <c r="E796" s="160" t="s">
        <v>373</v>
      </c>
      <c r="F796" s="160">
        <v>101112803</v>
      </c>
      <c r="G796" s="215">
        <v>1117.1099999999999</v>
      </c>
      <c r="H796" s="214">
        <v>43510</v>
      </c>
      <c r="I796" s="160" t="s">
        <v>504</v>
      </c>
      <c r="J796" s="160" t="s">
        <v>9054</v>
      </c>
      <c r="K796" s="160">
        <f t="shared" si="12"/>
        <v>2</v>
      </c>
      <c r="L796" s="160" t="s">
        <v>101</v>
      </c>
      <c r="M796" s="211">
        <f>VLOOKUP(J796,'Depr Rates'!A:G,7,FALSE)</f>
        <v>3.1399999999999997E-2</v>
      </c>
    </row>
    <row r="797" spans="1:13" x14ac:dyDescent="0.3">
      <c r="A797" s="212" t="s">
        <v>102</v>
      </c>
      <c r="B797" s="213">
        <v>10600501</v>
      </c>
      <c r="C797" s="212" t="s">
        <v>12614</v>
      </c>
      <c r="D797" s="214">
        <v>43497</v>
      </c>
      <c r="E797" s="160" t="s">
        <v>373</v>
      </c>
      <c r="F797" s="160">
        <v>101112803</v>
      </c>
      <c r="G797" s="215">
        <v>4592.71</v>
      </c>
      <c r="H797" s="214">
        <v>43510</v>
      </c>
      <c r="I797" s="160" t="s">
        <v>504</v>
      </c>
      <c r="J797" s="160" t="s">
        <v>377</v>
      </c>
      <c r="K797" s="160">
        <f t="shared" si="12"/>
        <v>2</v>
      </c>
      <c r="L797" s="160" t="s">
        <v>101</v>
      </c>
      <c r="M797" s="211">
        <f>VLOOKUP(J797,'Depr Rates'!A:G,7,FALSE)</f>
        <v>1.77E-2</v>
      </c>
    </row>
    <row r="798" spans="1:13" x14ac:dyDescent="0.3">
      <c r="A798" s="212" t="s">
        <v>102</v>
      </c>
      <c r="B798" s="213">
        <v>10600501</v>
      </c>
      <c r="C798" s="212" t="s">
        <v>12614</v>
      </c>
      <c r="D798" s="214">
        <v>43497</v>
      </c>
      <c r="E798" s="160" t="s">
        <v>373</v>
      </c>
      <c r="F798" s="160">
        <v>101112803</v>
      </c>
      <c r="G798" s="215">
        <v>4840.99</v>
      </c>
      <c r="H798" s="214">
        <v>43510</v>
      </c>
      <c r="I798" s="160" t="s">
        <v>504</v>
      </c>
      <c r="J798" s="160" t="s">
        <v>376</v>
      </c>
      <c r="K798" s="160">
        <f t="shared" si="12"/>
        <v>2</v>
      </c>
      <c r="L798" s="160" t="s">
        <v>101</v>
      </c>
      <c r="M798" s="211">
        <f>VLOOKUP(J798,'Depr Rates'!A:G,7,FALSE)</f>
        <v>3.9300000000000002E-2</v>
      </c>
    </row>
    <row r="799" spans="1:13" x14ac:dyDescent="0.3">
      <c r="A799" s="212" t="s">
        <v>102</v>
      </c>
      <c r="B799" s="213">
        <v>10600501</v>
      </c>
      <c r="C799" s="212" t="s">
        <v>12614</v>
      </c>
      <c r="D799" s="214">
        <v>43497</v>
      </c>
      <c r="E799" s="160" t="s">
        <v>373</v>
      </c>
      <c r="F799" s="160">
        <v>101112803</v>
      </c>
      <c r="G799" s="160">
        <v>124.11</v>
      </c>
      <c r="H799" s="214">
        <v>43510</v>
      </c>
      <c r="I799" s="160" t="s">
        <v>504</v>
      </c>
      <c r="J799" s="160" t="s">
        <v>447</v>
      </c>
      <c r="K799" s="160">
        <f t="shared" si="12"/>
        <v>2</v>
      </c>
      <c r="L799" s="160" t="s">
        <v>101</v>
      </c>
      <c r="M799" s="211">
        <f>VLOOKUP(J799,'Depr Rates'!A:G,7,FALSE)</f>
        <v>3.15E-2</v>
      </c>
    </row>
    <row r="800" spans="1:13" x14ac:dyDescent="0.3">
      <c r="A800" s="212" t="s">
        <v>102</v>
      </c>
      <c r="B800" s="213">
        <v>10600501</v>
      </c>
      <c r="C800" s="212" t="s">
        <v>12614</v>
      </c>
      <c r="D800" s="214">
        <v>43497</v>
      </c>
      <c r="E800" s="160" t="s">
        <v>373</v>
      </c>
      <c r="F800" s="160">
        <v>101112803</v>
      </c>
      <c r="G800" s="215">
        <v>1613.66</v>
      </c>
      <c r="H800" s="214">
        <v>43510</v>
      </c>
      <c r="I800" s="160" t="s">
        <v>504</v>
      </c>
      <c r="J800" s="160" t="s">
        <v>9132</v>
      </c>
      <c r="K800" s="160">
        <f t="shared" si="12"/>
        <v>2</v>
      </c>
      <c r="L800" s="160" t="s">
        <v>101</v>
      </c>
      <c r="M800" s="211">
        <f>VLOOKUP(J800,'Depr Rates'!A:G,7,FALSE)</f>
        <v>3.7400000000000003E-2</v>
      </c>
    </row>
    <row r="801" spans="1:13" x14ac:dyDescent="0.3">
      <c r="A801" s="212" t="s">
        <v>102</v>
      </c>
      <c r="B801" s="213">
        <v>10600501</v>
      </c>
      <c r="C801" s="212" t="s">
        <v>12614</v>
      </c>
      <c r="D801" s="214">
        <v>43497</v>
      </c>
      <c r="E801" s="160" t="s">
        <v>373</v>
      </c>
      <c r="F801" s="160">
        <v>101112803</v>
      </c>
      <c r="G801" s="160">
        <v>124.11</v>
      </c>
      <c r="H801" s="214">
        <v>43510</v>
      </c>
      <c r="I801" s="160" t="s">
        <v>504</v>
      </c>
      <c r="J801" s="160" t="s">
        <v>400</v>
      </c>
      <c r="K801" s="160">
        <f t="shared" si="12"/>
        <v>2</v>
      </c>
      <c r="L801" s="160" t="s">
        <v>101</v>
      </c>
      <c r="M801" s="211">
        <f>VLOOKUP(J801,'Depr Rates'!A:G,7,FALSE)</f>
        <v>4.0599999999999997E-2</v>
      </c>
    </row>
    <row r="802" spans="1:13" x14ac:dyDescent="0.3">
      <c r="A802" s="212" t="s">
        <v>102</v>
      </c>
      <c r="B802" s="213">
        <v>10600501</v>
      </c>
      <c r="C802" s="212" t="s">
        <v>12614</v>
      </c>
      <c r="D802" s="214">
        <v>43525</v>
      </c>
      <c r="E802" s="160" t="s">
        <v>373</v>
      </c>
      <c r="F802" s="160">
        <v>101112803</v>
      </c>
      <c r="G802" s="160">
        <v>0.87</v>
      </c>
      <c r="H802" s="214">
        <v>43510</v>
      </c>
      <c r="I802" s="160" t="s">
        <v>504</v>
      </c>
      <c r="J802" s="160" t="s">
        <v>447</v>
      </c>
      <c r="K802" s="160">
        <f t="shared" si="12"/>
        <v>2</v>
      </c>
      <c r="L802" s="160" t="s">
        <v>101</v>
      </c>
      <c r="M802" s="211">
        <f>VLOOKUP(J802,'Depr Rates'!A:G,7,FALSE)</f>
        <v>3.15E-2</v>
      </c>
    </row>
    <row r="803" spans="1:13" x14ac:dyDescent="0.3">
      <c r="A803" s="212" t="s">
        <v>102</v>
      </c>
      <c r="B803" s="213">
        <v>10600501</v>
      </c>
      <c r="C803" s="212" t="s">
        <v>12614</v>
      </c>
      <c r="D803" s="214">
        <v>43525</v>
      </c>
      <c r="E803" s="160" t="s">
        <v>373</v>
      </c>
      <c r="F803" s="160">
        <v>101112803</v>
      </c>
      <c r="G803" s="160">
        <v>0.87</v>
      </c>
      <c r="H803" s="214">
        <v>43510</v>
      </c>
      <c r="I803" s="160" t="s">
        <v>504</v>
      </c>
      <c r="J803" s="160" t="s">
        <v>400</v>
      </c>
      <c r="K803" s="160">
        <f t="shared" si="12"/>
        <v>2</v>
      </c>
      <c r="L803" s="160" t="s">
        <v>101</v>
      </c>
      <c r="M803" s="211">
        <f>VLOOKUP(J803,'Depr Rates'!A:G,7,FALSE)</f>
        <v>4.0599999999999997E-2</v>
      </c>
    </row>
    <row r="804" spans="1:13" x14ac:dyDescent="0.3">
      <c r="A804" s="212" t="s">
        <v>102</v>
      </c>
      <c r="B804" s="213">
        <v>10600501</v>
      </c>
      <c r="C804" s="212" t="s">
        <v>12614</v>
      </c>
      <c r="D804" s="214">
        <v>43525</v>
      </c>
      <c r="E804" s="160" t="s">
        <v>373</v>
      </c>
      <c r="F804" s="160">
        <v>101112803</v>
      </c>
      <c r="G804" s="160">
        <v>33.89</v>
      </c>
      <c r="H804" s="214">
        <v>43510</v>
      </c>
      <c r="I804" s="160" t="s">
        <v>504</v>
      </c>
      <c r="J804" s="160" t="s">
        <v>376</v>
      </c>
      <c r="K804" s="160">
        <f t="shared" si="12"/>
        <v>2</v>
      </c>
      <c r="L804" s="160" t="s">
        <v>101</v>
      </c>
      <c r="M804" s="211">
        <f>VLOOKUP(J804,'Depr Rates'!A:G,7,FALSE)</f>
        <v>3.9300000000000002E-2</v>
      </c>
    </row>
    <row r="805" spans="1:13" x14ac:dyDescent="0.3">
      <c r="A805" s="212" t="s">
        <v>102</v>
      </c>
      <c r="B805" s="213">
        <v>10600501</v>
      </c>
      <c r="C805" s="212" t="s">
        <v>12614</v>
      </c>
      <c r="D805" s="214">
        <v>43525</v>
      </c>
      <c r="E805" s="160" t="s">
        <v>373</v>
      </c>
      <c r="F805" s="160">
        <v>101112803</v>
      </c>
      <c r="G805" s="160">
        <v>7.82</v>
      </c>
      <c r="H805" s="214">
        <v>43510</v>
      </c>
      <c r="I805" s="160" t="s">
        <v>504</v>
      </c>
      <c r="J805" s="160" t="s">
        <v>9054</v>
      </c>
      <c r="K805" s="160">
        <f t="shared" si="12"/>
        <v>2</v>
      </c>
      <c r="L805" s="160" t="s">
        <v>101</v>
      </c>
      <c r="M805" s="211">
        <f>VLOOKUP(J805,'Depr Rates'!A:G,7,FALSE)</f>
        <v>3.1399999999999997E-2</v>
      </c>
    </row>
    <row r="806" spans="1:13" x14ac:dyDescent="0.3">
      <c r="A806" s="212" t="s">
        <v>102</v>
      </c>
      <c r="B806" s="213">
        <v>10600501</v>
      </c>
      <c r="C806" s="212" t="s">
        <v>12614</v>
      </c>
      <c r="D806" s="214">
        <v>43525</v>
      </c>
      <c r="E806" s="160" t="s">
        <v>373</v>
      </c>
      <c r="F806" s="160">
        <v>101112803</v>
      </c>
      <c r="G806" s="160">
        <v>32.15</v>
      </c>
      <c r="H806" s="214">
        <v>43510</v>
      </c>
      <c r="I806" s="160" t="s">
        <v>504</v>
      </c>
      <c r="J806" s="160" t="s">
        <v>377</v>
      </c>
      <c r="K806" s="160">
        <f t="shared" si="12"/>
        <v>2</v>
      </c>
      <c r="L806" s="160" t="s">
        <v>101</v>
      </c>
      <c r="M806" s="211">
        <f>VLOOKUP(J806,'Depr Rates'!A:G,7,FALSE)</f>
        <v>1.77E-2</v>
      </c>
    </row>
    <row r="807" spans="1:13" x14ac:dyDescent="0.3">
      <c r="A807" s="212" t="s">
        <v>102</v>
      </c>
      <c r="B807" s="213">
        <v>10600501</v>
      </c>
      <c r="C807" s="212" t="s">
        <v>12614</v>
      </c>
      <c r="D807" s="214">
        <v>43525</v>
      </c>
      <c r="E807" s="160" t="s">
        <v>373</v>
      </c>
      <c r="F807" s="160">
        <v>101112803</v>
      </c>
      <c r="G807" s="160">
        <v>11.3</v>
      </c>
      <c r="H807" s="214">
        <v>43510</v>
      </c>
      <c r="I807" s="160" t="s">
        <v>504</v>
      </c>
      <c r="J807" s="160" t="s">
        <v>9132</v>
      </c>
      <c r="K807" s="160">
        <f t="shared" si="12"/>
        <v>2</v>
      </c>
      <c r="L807" s="160" t="s">
        <v>101</v>
      </c>
      <c r="M807" s="211">
        <f>VLOOKUP(J807,'Depr Rates'!A:G,7,FALSE)</f>
        <v>3.7400000000000003E-2</v>
      </c>
    </row>
    <row r="808" spans="1:13" x14ac:dyDescent="0.3">
      <c r="A808" s="212" t="s">
        <v>102</v>
      </c>
      <c r="B808" s="213">
        <v>10600501</v>
      </c>
      <c r="C808" s="212" t="s">
        <v>12614</v>
      </c>
      <c r="D808" s="214">
        <v>43525</v>
      </c>
      <c r="E808" s="160" t="s">
        <v>373</v>
      </c>
      <c r="F808" s="160">
        <v>101112803</v>
      </c>
      <c r="G808" s="160">
        <v>0.47</v>
      </c>
      <c r="H808" s="214">
        <v>43510</v>
      </c>
      <c r="I808" s="160" t="s">
        <v>504</v>
      </c>
      <c r="J808" s="160" t="s">
        <v>447</v>
      </c>
      <c r="K808" s="160">
        <f t="shared" si="12"/>
        <v>2</v>
      </c>
      <c r="L808" s="160" t="s">
        <v>101</v>
      </c>
      <c r="M808" s="211">
        <f>VLOOKUP(J808,'Depr Rates'!A:G,7,FALSE)</f>
        <v>3.15E-2</v>
      </c>
    </row>
    <row r="809" spans="1:13" x14ac:dyDescent="0.3">
      <c r="A809" s="212" t="s">
        <v>102</v>
      </c>
      <c r="B809" s="213">
        <v>10600501</v>
      </c>
      <c r="C809" s="212" t="s">
        <v>12614</v>
      </c>
      <c r="D809" s="214">
        <v>43525</v>
      </c>
      <c r="E809" s="160" t="s">
        <v>373</v>
      </c>
      <c r="F809" s="160">
        <v>101112803</v>
      </c>
      <c r="G809" s="160">
        <v>0.47</v>
      </c>
      <c r="H809" s="214">
        <v>43510</v>
      </c>
      <c r="I809" s="160" t="s">
        <v>504</v>
      </c>
      <c r="J809" s="160" t="s">
        <v>400</v>
      </c>
      <c r="K809" s="160">
        <f t="shared" si="12"/>
        <v>2</v>
      </c>
      <c r="L809" s="160" t="s">
        <v>101</v>
      </c>
      <c r="M809" s="211">
        <f>VLOOKUP(J809,'Depr Rates'!A:G,7,FALSE)</f>
        <v>4.0599999999999997E-2</v>
      </c>
    </row>
    <row r="810" spans="1:13" x14ac:dyDescent="0.3">
      <c r="A810" s="212" t="s">
        <v>102</v>
      </c>
      <c r="B810" s="213">
        <v>10600501</v>
      </c>
      <c r="C810" s="212" t="s">
        <v>12614</v>
      </c>
      <c r="D810" s="214">
        <v>43525</v>
      </c>
      <c r="E810" s="160" t="s">
        <v>373</v>
      </c>
      <c r="F810" s="160">
        <v>101112803</v>
      </c>
      <c r="G810" s="160">
        <v>18.22</v>
      </c>
      <c r="H810" s="214">
        <v>43510</v>
      </c>
      <c r="I810" s="160" t="s">
        <v>504</v>
      </c>
      <c r="J810" s="160" t="s">
        <v>376</v>
      </c>
      <c r="K810" s="160">
        <f t="shared" si="12"/>
        <v>2</v>
      </c>
      <c r="L810" s="160" t="s">
        <v>101</v>
      </c>
      <c r="M810" s="211">
        <f>VLOOKUP(J810,'Depr Rates'!A:G,7,FALSE)</f>
        <v>3.9300000000000002E-2</v>
      </c>
    </row>
    <row r="811" spans="1:13" x14ac:dyDescent="0.3">
      <c r="A811" s="212" t="s">
        <v>102</v>
      </c>
      <c r="B811" s="213">
        <v>10600501</v>
      </c>
      <c r="C811" s="212" t="s">
        <v>12614</v>
      </c>
      <c r="D811" s="214">
        <v>43525</v>
      </c>
      <c r="E811" s="160" t="s">
        <v>373</v>
      </c>
      <c r="F811" s="160">
        <v>101112803</v>
      </c>
      <c r="G811" s="160">
        <v>4.21</v>
      </c>
      <c r="H811" s="214">
        <v>43510</v>
      </c>
      <c r="I811" s="160" t="s">
        <v>504</v>
      </c>
      <c r="J811" s="160" t="s">
        <v>9054</v>
      </c>
      <c r="K811" s="160">
        <f t="shared" si="12"/>
        <v>2</v>
      </c>
      <c r="L811" s="160" t="s">
        <v>101</v>
      </c>
      <c r="M811" s="211">
        <f>VLOOKUP(J811,'Depr Rates'!A:G,7,FALSE)</f>
        <v>3.1399999999999997E-2</v>
      </c>
    </row>
    <row r="812" spans="1:13" x14ac:dyDescent="0.3">
      <c r="A812" s="212" t="s">
        <v>102</v>
      </c>
      <c r="B812" s="213">
        <v>10600501</v>
      </c>
      <c r="C812" s="212" t="s">
        <v>12614</v>
      </c>
      <c r="D812" s="214">
        <v>43525</v>
      </c>
      <c r="E812" s="160" t="s">
        <v>373</v>
      </c>
      <c r="F812" s="160">
        <v>101112803</v>
      </c>
      <c r="G812" s="160">
        <v>17.3</v>
      </c>
      <c r="H812" s="214">
        <v>43510</v>
      </c>
      <c r="I812" s="160" t="s">
        <v>504</v>
      </c>
      <c r="J812" s="160" t="s">
        <v>377</v>
      </c>
      <c r="K812" s="160">
        <f t="shared" si="12"/>
        <v>2</v>
      </c>
      <c r="L812" s="160" t="s">
        <v>101</v>
      </c>
      <c r="M812" s="211">
        <f>VLOOKUP(J812,'Depr Rates'!A:G,7,FALSE)</f>
        <v>1.77E-2</v>
      </c>
    </row>
    <row r="813" spans="1:13" x14ac:dyDescent="0.3">
      <c r="A813" s="212" t="s">
        <v>102</v>
      </c>
      <c r="B813" s="213">
        <v>10600501</v>
      </c>
      <c r="C813" s="212" t="s">
        <v>12614</v>
      </c>
      <c r="D813" s="214">
        <v>43525</v>
      </c>
      <c r="E813" s="160" t="s">
        <v>373</v>
      </c>
      <c r="F813" s="160">
        <v>101112803</v>
      </c>
      <c r="G813" s="160">
        <v>6.09</v>
      </c>
      <c r="H813" s="214">
        <v>43510</v>
      </c>
      <c r="I813" s="160" t="s">
        <v>504</v>
      </c>
      <c r="J813" s="160" t="s">
        <v>9132</v>
      </c>
      <c r="K813" s="160">
        <f t="shared" si="12"/>
        <v>2</v>
      </c>
      <c r="L813" s="160" t="s">
        <v>101</v>
      </c>
      <c r="M813" s="211">
        <f>VLOOKUP(J813,'Depr Rates'!A:G,7,FALSE)</f>
        <v>3.7400000000000003E-2</v>
      </c>
    </row>
    <row r="814" spans="1:13" x14ac:dyDescent="0.3">
      <c r="A814" s="212" t="s">
        <v>102</v>
      </c>
      <c r="B814" s="213">
        <v>10600501</v>
      </c>
      <c r="C814" s="212" t="s">
        <v>12614</v>
      </c>
      <c r="D814" s="214">
        <v>43497</v>
      </c>
      <c r="E814" s="160" t="s">
        <v>373</v>
      </c>
      <c r="F814" s="160">
        <v>101113735</v>
      </c>
      <c r="G814" s="160">
        <v>890.56</v>
      </c>
      <c r="H814" s="214">
        <v>43521</v>
      </c>
      <c r="I814" s="160" t="s">
        <v>190</v>
      </c>
      <c r="J814" s="160" t="s">
        <v>9054</v>
      </c>
      <c r="K814" s="160">
        <f t="shared" si="12"/>
        <v>2</v>
      </c>
      <c r="L814" s="160" t="s">
        <v>101</v>
      </c>
      <c r="M814" s="211">
        <f>VLOOKUP(J814,'Depr Rates'!A:G,7,FALSE)</f>
        <v>3.1399999999999997E-2</v>
      </c>
    </row>
    <row r="815" spans="1:13" x14ac:dyDescent="0.3">
      <c r="A815" s="212" t="s">
        <v>102</v>
      </c>
      <c r="B815" s="213">
        <v>10600501</v>
      </c>
      <c r="C815" s="212" t="s">
        <v>12614</v>
      </c>
      <c r="D815" s="214">
        <v>43497</v>
      </c>
      <c r="E815" s="160" t="s">
        <v>373</v>
      </c>
      <c r="F815" s="160">
        <v>101113735</v>
      </c>
      <c r="G815" s="215">
        <v>4015.17</v>
      </c>
      <c r="H815" s="214">
        <v>43521</v>
      </c>
      <c r="I815" s="160" t="s">
        <v>190</v>
      </c>
      <c r="J815" s="160" t="s">
        <v>9054</v>
      </c>
      <c r="K815" s="160">
        <f t="shared" si="12"/>
        <v>2</v>
      </c>
      <c r="L815" s="160" t="s">
        <v>101</v>
      </c>
      <c r="M815" s="211">
        <f>VLOOKUP(J815,'Depr Rates'!A:G,7,FALSE)</f>
        <v>3.1399999999999997E-2</v>
      </c>
    </row>
    <row r="816" spans="1:13" x14ac:dyDescent="0.3">
      <c r="A816" s="212" t="s">
        <v>102</v>
      </c>
      <c r="B816" s="213">
        <v>10600501</v>
      </c>
      <c r="C816" s="212" t="s">
        <v>12614</v>
      </c>
      <c r="D816" s="214">
        <v>43525</v>
      </c>
      <c r="E816" s="160" t="s">
        <v>373</v>
      </c>
      <c r="F816" s="160">
        <v>101113735</v>
      </c>
      <c r="G816" s="215">
        <v>-3148.52</v>
      </c>
      <c r="H816" s="214">
        <v>43521</v>
      </c>
      <c r="I816" s="160" t="s">
        <v>190</v>
      </c>
      <c r="J816" s="160" t="s">
        <v>9054</v>
      </c>
      <c r="K816" s="160">
        <f t="shared" si="12"/>
        <v>2</v>
      </c>
      <c r="L816" s="160" t="s">
        <v>101</v>
      </c>
      <c r="M816" s="211">
        <f>VLOOKUP(J816,'Depr Rates'!A:G,7,FALSE)</f>
        <v>3.1399999999999997E-2</v>
      </c>
    </row>
    <row r="817" spans="1:13" x14ac:dyDescent="0.3">
      <c r="A817" s="212" t="s">
        <v>102</v>
      </c>
      <c r="B817" s="213">
        <v>10600501</v>
      </c>
      <c r="C817" s="212" t="s">
        <v>12614</v>
      </c>
      <c r="D817" s="214">
        <v>43525</v>
      </c>
      <c r="E817" s="160" t="s">
        <v>373</v>
      </c>
      <c r="F817" s="160">
        <v>101113735</v>
      </c>
      <c r="G817" s="215">
        <v>3148.09</v>
      </c>
      <c r="H817" s="214">
        <v>43521</v>
      </c>
      <c r="I817" s="160" t="s">
        <v>190</v>
      </c>
      <c r="J817" s="160" t="s">
        <v>9054</v>
      </c>
      <c r="K817" s="160">
        <f t="shared" si="12"/>
        <v>2</v>
      </c>
      <c r="L817" s="160" t="s">
        <v>101</v>
      </c>
      <c r="M817" s="211">
        <f>VLOOKUP(J817,'Depr Rates'!A:G,7,FALSE)</f>
        <v>3.1399999999999997E-2</v>
      </c>
    </row>
    <row r="818" spans="1:13" x14ac:dyDescent="0.3">
      <c r="A818" s="212" t="s">
        <v>102</v>
      </c>
      <c r="B818" s="213">
        <v>10600501</v>
      </c>
      <c r="C818" s="212" t="s">
        <v>12614</v>
      </c>
      <c r="D818" s="214">
        <v>43497</v>
      </c>
      <c r="E818" s="160" t="s">
        <v>373</v>
      </c>
      <c r="F818" s="160">
        <v>101113958</v>
      </c>
      <c r="G818" s="160">
        <v>-330.39</v>
      </c>
      <c r="H818" s="214">
        <v>43514</v>
      </c>
      <c r="I818" s="160" t="s">
        <v>408</v>
      </c>
      <c r="J818" s="160" t="s">
        <v>447</v>
      </c>
      <c r="K818" s="160">
        <f t="shared" si="12"/>
        <v>2</v>
      </c>
      <c r="L818" s="160" t="s">
        <v>101</v>
      </c>
      <c r="M818" s="211">
        <f>VLOOKUP(J818,'Depr Rates'!A:G,7,FALSE)</f>
        <v>3.15E-2</v>
      </c>
    </row>
    <row r="819" spans="1:13" x14ac:dyDescent="0.3">
      <c r="A819" s="212" t="s">
        <v>102</v>
      </c>
      <c r="B819" s="213">
        <v>10600501</v>
      </c>
      <c r="C819" s="212" t="s">
        <v>12614</v>
      </c>
      <c r="D819" s="214">
        <v>43497</v>
      </c>
      <c r="E819" s="160" t="s">
        <v>373</v>
      </c>
      <c r="F819" s="160">
        <v>101113958</v>
      </c>
      <c r="G819" s="215">
        <v>-5451.36</v>
      </c>
      <c r="H819" s="214">
        <v>43514</v>
      </c>
      <c r="I819" s="160" t="s">
        <v>408</v>
      </c>
      <c r="J819" s="160" t="s">
        <v>377</v>
      </c>
      <c r="K819" s="160">
        <f t="shared" si="12"/>
        <v>2</v>
      </c>
      <c r="L819" s="160" t="s">
        <v>101</v>
      </c>
      <c r="M819" s="211">
        <f>VLOOKUP(J819,'Depr Rates'!A:G,7,FALSE)</f>
        <v>1.77E-2</v>
      </c>
    </row>
    <row r="820" spans="1:13" x14ac:dyDescent="0.3">
      <c r="A820" s="212" t="s">
        <v>102</v>
      </c>
      <c r="B820" s="213">
        <v>10600501</v>
      </c>
      <c r="C820" s="212" t="s">
        <v>12614</v>
      </c>
      <c r="D820" s="214">
        <v>43497</v>
      </c>
      <c r="E820" s="160" t="s">
        <v>373</v>
      </c>
      <c r="F820" s="160">
        <v>101113958</v>
      </c>
      <c r="G820" s="215">
        <v>-5781.74</v>
      </c>
      <c r="H820" s="214">
        <v>43514</v>
      </c>
      <c r="I820" s="160" t="s">
        <v>408</v>
      </c>
      <c r="J820" s="160" t="s">
        <v>376</v>
      </c>
      <c r="K820" s="160">
        <f t="shared" si="12"/>
        <v>2</v>
      </c>
      <c r="L820" s="160" t="s">
        <v>101</v>
      </c>
      <c r="M820" s="211">
        <f>VLOOKUP(J820,'Depr Rates'!A:G,7,FALSE)</f>
        <v>3.9300000000000002E-2</v>
      </c>
    </row>
    <row r="821" spans="1:13" x14ac:dyDescent="0.3">
      <c r="A821" s="212" t="s">
        <v>102</v>
      </c>
      <c r="B821" s="213">
        <v>10600501</v>
      </c>
      <c r="C821" s="212" t="s">
        <v>12614</v>
      </c>
      <c r="D821" s="214">
        <v>43497</v>
      </c>
      <c r="E821" s="160" t="s">
        <v>373</v>
      </c>
      <c r="F821" s="160">
        <v>101113958</v>
      </c>
      <c r="G821" s="215">
        <v>-2147.5100000000002</v>
      </c>
      <c r="H821" s="214">
        <v>43514</v>
      </c>
      <c r="I821" s="160" t="s">
        <v>408</v>
      </c>
      <c r="J821" s="160" t="s">
        <v>9132</v>
      </c>
      <c r="K821" s="160">
        <f t="shared" si="12"/>
        <v>2</v>
      </c>
      <c r="L821" s="160" t="s">
        <v>101</v>
      </c>
      <c r="M821" s="211">
        <f>VLOOKUP(J821,'Depr Rates'!A:G,7,FALSE)</f>
        <v>3.7400000000000003E-2</v>
      </c>
    </row>
    <row r="822" spans="1:13" x14ac:dyDescent="0.3">
      <c r="A822" s="212" t="s">
        <v>102</v>
      </c>
      <c r="B822" s="213">
        <v>10600501</v>
      </c>
      <c r="C822" s="212" t="s">
        <v>12614</v>
      </c>
      <c r="D822" s="214">
        <v>43497</v>
      </c>
      <c r="E822" s="160" t="s">
        <v>373</v>
      </c>
      <c r="F822" s="160">
        <v>101113958</v>
      </c>
      <c r="G822" s="215">
        <v>-2808.28</v>
      </c>
      <c r="H822" s="214">
        <v>43514</v>
      </c>
      <c r="I822" s="160" t="s">
        <v>408</v>
      </c>
      <c r="J822" s="160" t="s">
        <v>9054</v>
      </c>
      <c r="K822" s="160">
        <f t="shared" si="12"/>
        <v>2</v>
      </c>
      <c r="L822" s="160" t="s">
        <v>101</v>
      </c>
      <c r="M822" s="211">
        <f>VLOOKUP(J822,'Depr Rates'!A:G,7,FALSE)</f>
        <v>3.1399999999999997E-2</v>
      </c>
    </row>
    <row r="823" spans="1:13" x14ac:dyDescent="0.3">
      <c r="A823" s="212" t="s">
        <v>102</v>
      </c>
      <c r="B823" s="213">
        <v>10600501</v>
      </c>
      <c r="C823" s="212" t="s">
        <v>12614</v>
      </c>
      <c r="D823" s="214">
        <v>43497</v>
      </c>
      <c r="E823" s="160" t="s">
        <v>373</v>
      </c>
      <c r="F823" s="160">
        <v>101113958</v>
      </c>
      <c r="G823" s="215">
        <v>2405.89</v>
      </c>
      <c r="H823" s="214">
        <v>43514</v>
      </c>
      <c r="I823" s="160" t="s">
        <v>408</v>
      </c>
      <c r="J823" s="160" t="s">
        <v>9054</v>
      </c>
      <c r="K823" s="160">
        <f t="shared" ref="K823:K886" si="13">MONTH(H823)</f>
        <v>2</v>
      </c>
      <c r="L823" s="160" t="s">
        <v>101</v>
      </c>
      <c r="M823" s="211">
        <f>VLOOKUP(J823,'Depr Rates'!A:G,7,FALSE)</f>
        <v>3.1399999999999997E-2</v>
      </c>
    </row>
    <row r="824" spans="1:13" x14ac:dyDescent="0.3">
      <c r="A824" s="212" t="s">
        <v>102</v>
      </c>
      <c r="B824" s="213">
        <v>10600501</v>
      </c>
      <c r="C824" s="212" t="s">
        <v>12614</v>
      </c>
      <c r="D824" s="214">
        <v>43497</v>
      </c>
      <c r="E824" s="160" t="s">
        <v>373</v>
      </c>
      <c r="F824" s="160">
        <v>101113958</v>
      </c>
      <c r="G824" s="215">
        <v>4953.3100000000004</v>
      </c>
      <c r="H824" s="214">
        <v>43514</v>
      </c>
      <c r="I824" s="160" t="s">
        <v>408</v>
      </c>
      <c r="J824" s="160" t="s">
        <v>376</v>
      </c>
      <c r="K824" s="160">
        <f t="shared" si="13"/>
        <v>2</v>
      </c>
      <c r="L824" s="160" t="s">
        <v>101</v>
      </c>
      <c r="M824" s="211">
        <f>VLOOKUP(J824,'Depr Rates'!A:G,7,FALSE)</f>
        <v>3.9300000000000002E-2</v>
      </c>
    </row>
    <row r="825" spans="1:13" x14ac:dyDescent="0.3">
      <c r="A825" s="212" t="s">
        <v>102</v>
      </c>
      <c r="B825" s="213">
        <v>10600501</v>
      </c>
      <c r="C825" s="212" t="s">
        <v>12614</v>
      </c>
      <c r="D825" s="214">
        <v>43497</v>
      </c>
      <c r="E825" s="160" t="s">
        <v>373</v>
      </c>
      <c r="F825" s="160">
        <v>101113958</v>
      </c>
      <c r="G825" s="160">
        <v>283.05</v>
      </c>
      <c r="H825" s="214">
        <v>43514</v>
      </c>
      <c r="I825" s="160" t="s">
        <v>408</v>
      </c>
      <c r="J825" s="160" t="s">
        <v>447</v>
      </c>
      <c r="K825" s="160">
        <f t="shared" si="13"/>
        <v>2</v>
      </c>
      <c r="L825" s="160" t="s">
        <v>101</v>
      </c>
      <c r="M825" s="211">
        <f>VLOOKUP(J825,'Depr Rates'!A:G,7,FALSE)</f>
        <v>3.15E-2</v>
      </c>
    </row>
    <row r="826" spans="1:13" x14ac:dyDescent="0.3">
      <c r="A826" s="212" t="s">
        <v>102</v>
      </c>
      <c r="B826" s="213">
        <v>10600501</v>
      </c>
      <c r="C826" s="212" t="s">
        <v>12614</v>
      </c>
      <c r="D826" s="214">
        <v>43497</v>
      </c>
      <c r="E826" s="160" t="s">
        <v>373</v>
      </c>
      <c r="F826" s="160">
        <v>101113958</v>
      </c>
      <c r="G826" s="215">
        <v>1839.81</v>
      </c>
      <c r="H826" s="214">
        <v>43514</v>
      </c>
      <c r="I826" s="160" t="s">
        <v>408</v>
      </c>
      <c r="J826" s="160" t="s">
        <v>9132</v>
      </c>
      <c r="K826" s="160">
        <f t="shared" si="13"/>
        <v>2</v>
      </c>
      <c r="L826" s="160" t="s">
        <v>101</v>
      </c>
      <c r="M826" s="211">
        <f>VLOOKUP(J826,'Depr Rates'!A:G,7,FALSE)</f>
        <v>3.7400000000000003E-2</v>
      </c>
    </row>
    <row r="827" spans="1:13" x14ac:dyDescent="0.3">
      <c r="A827" s="212" t="s">
        <v>102</v>
      </c>
      <c r="B827" s="213">
        <v>10600501</v>
      </c>
      <c r="C827" s="212" t="s">
        <v>12614</v>
      </c>
      <c r="D827" s="214">
        <v>43497</v>
      </c>
      <c r="E827" s="160" t="s">
        <v>373</v>
      </c>
      <c r="F827" s="160">
        <v>101113958</v>
      </c>
      <c r="G827" s="215">
        <v>4670.2700000000004</v>
      </c>
      <c r="H827" s="214">
        <v>43514</v>
      </c>
      <c r="I827" s="160" t="s">
        <v>408</v>
      </c>
      <c r="J827" s="160" t="s">
        <v>377</v>
      </c>
      <c r="K827" s="160">
        <f t="shared" si="13"/>
        <v>2</v>
      </c>
      <c r="L827" s="160" t="s">
        <v>101</v>
      </c>
      <c r="M827" s="211">
        <f>VLOOKUP(J827,'Depr Rates'!A:G,7,FALSE)</f>
        <v>1.77E-2</v>
      </c>
    </row>
    <row r="828" spans="1:13" x14ac:dyDescent="0.3">
      <c r="A828" s="212" t="s">
        <v>102</v>
      </c>
      <c r="B828" s="213">
        <v>10600501</v>
      </c>
      <c r="C828" s="212" t="s">
        <v>12614</v>
      </c>
      <c r="D828" s="214">
        <v>43525</v>
      </c>
      <c r="E828" s="160" t="s">
        <v>373</v>
      </c>
      <c r="F828" s="160">
        <v>101113958</v>
      </c>
      <c r="G828" s="160">
        <v>-1.55</v>
      </c>
      <c r="H828" s="214">
        <v>43514</v>
      </c>
      <c r="I828" s="160" t="s">
        <v>408</v>
      </c>
      <c r="J828" s="160" t="s">
        <v>447</v>
      </c>
      <c r="K828" s="160">
        <f t="shared" si="13"/>
        <v>2</v>
      </c>
      <c r="L828" s="160" t="s">
        <v>101</v>
      </c>
      <c r="M828" s="211">
        <f>VLOOKUP(J828,'Depr Rates'!A:G,7,FALSE)</f>
        <v>3.15E-2</v>
      </c>
    </row>
    <row r="829" spans="1:13" x14ac:dyDescent="0.3">
      <c r="A829" s="212" t="s">
        <v>102</v>
      </c>
      <c r="B829" s="213">
        <v>10600501</v>
      </c>
      <c r="C829" s="212" t="s">
        <v>12614</v>
      </c>
      <c r="D829" s="214">
        <v>43525</v>
      </c>
      <c r="E829" s="160" t="s">
        <v>373</v>
      </c>
      <c r="F829" s="160">
        <v>101113958</v>
      </c>
      <c r="G829" s="160">
        <v>-27.13</v>
      </c>
      <c r="H829" s="214">
        <v>43514</v>
      </c>
      <c r="I829" s="160" t="s">
        <v>408</v>
      </c>
      <c r="J829" s="160" t="s">
        <v>376</v>
      </c>
      <c r="K829" s="160">
        <f t="shared" si="13"/>
        <v>2</v>
      </c>
      <c r="L829" s="160" t="s">
        <v>101</v>
      </c>
      <c r="M829" s="211">
        <f>VLOOKUP(J829,'Depr Rates'!A:G,7,FALSE)</f>
        <v>3.9300000000000002E-2</v>
      </c>
    </row>
    <row r="830" spans="1:13" x14ac:dyDescent="0.3">
      <c r="A830" s="212" t="s">
        <v>102</v>
      </c>
      <c r="B830" s="213">
        <v>10600501</v>
      </c>
      <c r="C830" s="212" t="s">
        <v>12614</v>
      </c>
      <c r="D830" s="214">
        <v>43525</v>
      </c>
      <c r="E830" s="160" t="s">
        <v>373</v>
      </c>
      <c r="F830" s="160">
        <v>101113958</v>
      </c>
      <c r="G830" s="160">
        <v>-10.07</v>
      </c>
      <c r="H830" s="214">
        <v>43514</v>
      </c>
      <c r="I830" s="160" t="s">
        <v>408</v>
      </c>
      <c r="J830" s="160" t="s">
        <v>9132</v>
      </c>
      <c r="K830" s="160">
        <f t="shared" si="13"/>
        <v>2</v>
      </c>
      <c r="L830" s="160" t="s">
        <v>101</v>
      </c>
      <c r="M830" s="211">
        <f>VLOOKUP(J830,'Depr Rates'!A:G,7,FALSE)</f>
        <v>3.7400000000000003E-2</v>
      </c>
    </row>
    <row r="831" spans="1:13" x14ac:dyDescent="0.3">
      <c r="A831" s="212" t="s">
        <v>102</v>
      </c>
      <c r="B831" s="213">
        <v>10600501</v>
      </c>
      <c r="C831" s="212" t="s">
        <v>12614</v>
      </c>
      <c r="D831" s="214">
        <v>43525</v>
      </c>
      <c r="E831" s="160" t="s">
        <v>373</v>
      </c>
      <c r="F831" s="160">
        <v>101113958</v>
      </c>
      <c r="G831" s="160">
        <v>-13.17</v>
      </c>
      <c r="H831" s="214">
        <v>43514</v>
      </c>
      <c r="I831" s="160" t="s">
        <v>408</v>
      </c>
      <c r="J831" s="160" t="s">
        <v>9054</v>
      </c>
      <c r="K831" s="160">
        <f t="shared" si="13"/>
        <v>2</v>
      </c>
      <c r="L831" s="160" t="s">
        <v>101</v>
      </c>
      <c r="M831" s="211">
        <f>VLOOKUP(J831,'Depr Rates'!A:G,7,FALSE)</f>
        <v>3.1399999999999997E-2</v>
      </c>
    </row>
    <row r="832" spans="1:13" x14ac:dyDescent="0.3">
      <c r="A832" s="212" t="s">
        <v>102</v>
      </c>
      <c r="B832" s="213">
        <v>10600501</v>
      </c>
      <c r="C832" s="212" t="s">
        <v>12614</v>
      </c>
      <c r="D832" s="214">
        <v>43525</v>
      </c>
      <c r="E832" s="160" t="s">
        <v>373</v>
      </c>
      <c r="F832" s="160">
        <v>101113958</v>
      </c>
      <c r="G832" s="160">
        <v>-25.57</v>
      </c>
      <c r="H832" s="214">
        <v>43514</v>
      </c>
      <c r="I832" s="160" t="s">
        <v>408</v>
      </c>
      <c r="J832" s="160" t="s">
        <v>377</v>
      </c>
      <c r="K832" s="160">
        <f t="shared" si="13"/>
        <v>2</v>
      </c>
      <c r="L832" s="160" t="s">
        <v>101</v>
      </c>
      <c r="M832" s="211">
        <f>VLOOKUP(J832,'Depr Rates'!A:G,7,FALSE)</f>
        <v>1.77E-2</v>
      </c>
    </row>
    <row r="833" spans="1:13" x14ac:dyDescent="0.3">
      <c r="A833" s="212" t="s">
        <v>102</v>
      </c>
      <c r="B833" s="213">
        <v>10600501</v>
      </c>
      <c r="C833" s="212" t="s">
        <v>12614</v>
      </c>
      <c r="D833" s="214">
        <v>43525</v>
      </c>
      <c r="E833" s="160" t="s">
        <v>373</v>
      </c>
      <c r="F833" s="160">
        <v>101113958</v>
      </c>
      <c r="G833" s="160">
        <v>0.34</v>
      </c>
      <c r="H833" s="214">
        <v>43514</v>
      </c>
      <c r="I833" s="160" t="s">
        <v>408</v>
      </c>
      <c r="J833" s="160" t="s">
        <v>447</v>
      </c>
      <c r="K833" s="160">
        <f t="shared" si="13"/>
        <v>2</v>
      </c>
      <c r="L833" s="160" t="s">
        <v>101</v>
      </c>
      <c r="M833" s="211">
        <f>VLOOKUP(J833,'Depr Rates'!A:G,7,FALSE)</f>
        <v>3.15E-2</v>
      </c>
    </row>
    <row r="834" spans="1:13" x14ac:dyDescent="0.3">
      <c r="A834" s="212" t="s">
        <v>102</v>
      </c>
      <c r="B834" s="213">
        <v>10600501</v>
      </c>
      <c r="C834" s="212" t="s">
        <v>12614</v>
      </c>
      <c r="D834" s="214">
        <v>43525</v>
      </c>
      <c r="E834" s="160" t="s">
        <v>373</v>
      </c>
      <c r="F834" s="160">
        <v>101113958</v>
      </c>
      <c r="G834" s="160">
        <v>5.89</v>
      </c>
      <c r="H834" s="214">
        <v>43514</v>
      </c>
      <c r="I834" s="160" t="s">
        <v>408</v>
      </c>
      <c r="J834" s="160" t="s">
        <v>376</v>
      </c>
      <c r="K834" s="160">
        <f t="shared" si="13"/>
        <v>2</v>
      </c>
      <c r="L834" s="160" t="s">
        <v>101</v>
      </c>
      <c r="M834" s="211">
        <f>VLOOKUP(J834,'Depr Rates'!A:G,7,FALSE)</f>
        <v>3.9300000000000002E-2</v>
      </c>
    </row>
    <row r="835" spans="1:13" x14ac:dyDescent="0.3">
      <c r="A835" s="212" t="s">
        <v>102</v>
      </c>
      <c r="B835" s="213">
        <v>10600501</v>
      </c>
      <c r="C835" s="212" t="s">
        <v>12614</v>
      </c>
      <c r="D835" s="214">
        <v>43525</v>
      </c>
      <c r="E835" s="160" t="s">
        <v>373</v>
      </c>
      <c r="F835" s="160">
        <v>101113958</v>
      </c>
      <c r="G835" s="160">
        <v>2.19</v>
      </c>
      <c r="H835" s="214">
        <v>43514</v>
      </c>
      <c r="I835" s="160" t="s">
        <v>408</v>
      </c>
      <c r="J835" s="160" t="s">
        <v>9132</v>
      </c>
      <c r="K835" s="160">
        <f t="shared" si="13"/>
        <v>2</v>
      </c>
      <c r="L835" s="160" t="s">
        <v>101</v>
      </c>
      <c r="M835" s="211">
        <f>VLOOKUP(J835,'Depr Rates'!A:G,7,FALSE)</f>
        <v>3.7400000000000003E-2</v>
      </c>
    </row>
    <row r="836" spans="1:13" x14ac:dyDescent="0.3">
      <c r="A836" s="212" t="s">
        <v>102</v>
      </c>
      <c r="B836" s="213">
        <v>10600501</v>
      </c>
      <c r="C836" s="212" t="s">
        <v>12614</v>
      </c>
      <c r="D836" s="214">
        <v>43525</v>
      </c>
      <c r="E836" s="160" t="s">
        <v>373</v>
      </c>
      <c r="F836" s="160">
        <v>101113958</v>
      </c>
      <c r="G836" s="160">
        <v>2.88</v>
      </c>
      <c r="H836" s="214">
        <v>43514</v>
      </c>
      <c r="I836" s="160" t="s">
        <v>408</v>
      </c>
      <c r="J836" s="160" t="s">
        <v>9054</v>
      </c>
      <c r="K836" s="160">
        <f t="shared" si="13"/>
        <v>2</v>
      </c>
      <c r="L836" s="160" t="s">
        <v>101</v>
      </c>
      <c r="M836" s="211">
        <f>VLOOKUP(J836,'Depr Rates'!A:G,7,FALSE)</f>
        <v>3.1399999999999997E-2</v>
      </c>
    </row>
    <row r="837" spans="1:13" x14ac:dyDescent="0.3">
      <c r="A837" s="212" t="s">
        <v>102</v>
      </c>
      <c r="B837" s="213">
        <v>10600501</v>
      </c>
      <c r="C837" s="212" t="s">
        <v>12614</v>
      </c>
      <c r="D837" s="214">
        <v>43525</v>
      </c>
      <c r="E837" s="160" t="s">
        <v>373</v>
      </c>
      <c r="F837" s="160">
        <v>101113958</v>
      </c>
      <c r="G837" s="160">
        <v>5.57</v>
      </c>
      <c r="H837" s="214">
        <v>43514</v>
      </c>
      <c r="I837" s="160" t="s">
        <v>408</v>
      </c>
      <c r="J837" s="160" t="s">
        <v>377</v>
      </c>
      <c r="K837" s="160">
        <f t="shared" si="13"/>
        <v>2</v>
      </c>
      <c r="L837" s="160" t="s">
        <v>101</v>
      </c>
      <c r="M837" s="211">
        <f>VLOOKUP(J837,'Depr Rates'!A:G,7,FALSE)</f>
        <v>1.77E-2</v>
      </c>
    </row>
    <row r="838" spans="1:13" x14ac:dyDescent="0.3">
      <c r="A838" s="212" t="s">
        <v>102</v>
      </c>
      <c r="B838" s="213">
        <v>10600501</v>
      </c>
      <c r="C838" s="212" t="s">
        <v>12614</v>
      </c>
      <c r="D838" s="214">
        <v>43497</v>
      </c>
      <c r="E838" s="160" t="s">
        <v>373</v>
      </c>
      <c r="F838" s="160">
        <v>101114090</v>
      </c>
      <c r="G838" s="160">
        <v>741.92</v>
      </c>
      <c r="H838" s="214">
        <v>43500</v>
      </c>
      <c r="I838" s="160" t="s">
        <v>505</v>
      </c>
      <c r="J838" s="160" t="s">
        <v>9132</v>
      </c>
      <c r="K838" s="160">
        <f t="shared" si="13"/>
        <v>2</v>
      </c>
      <c r="L838" s="160" t="s">
        <v>101</v>
      </c>
      <c r="M838" s="211">
        <f>VLOOKUP(J838,'Depr Rates'!A:G,7,FALSE)</f>
        <v>3.7400000000000003E-2</v>
      </c>
    </row>
    <row r="839" spans="1:13" x14ac:dyDescent="0.3">
      <c r="A839" s="212" t="s">
        <v>102</v>
      </c>
      <c r="B839" s="213">
        <v>10600501</v>
      </c>
      <c r="C839" s="212" t="s">
        <v>12614</v>
      </c>
      <c r="D839" s="214">
        <v>43497</v>
      </c>
      <c r="E839" s="160" t="s">
        <v>373</v>
      </c>
      <c r="F839" s="160">
        <v>101114090</v>
      </c>
      <c r="G839" s="215">
        <v>10143.69</v>
      </c>
      <c r="H839" s="214">
        <v>43500</v>
      </c>
      <c r="I839" s="160" t="s">
        <v>505</v>
      </c>
      <c r="J839" s="160" t="s">
        <v>9054</v>
      </c>
      <c r="K839" s="160">
        <f t="shared" si="13"/>
        <v>2</v>
      </c>
      <c r="L839" s="160" t="s">
        <v>101</v>
      </c>
      <c r="M839" s="211">
        <f>VLOOKUP(J839,'Depr Rates'!A:G,7,FALSE)</f>
        <v>3.1399999999999997E-2</v>
      </c>
    </row>
    <row r="840" spans="1:13" x14ac:dyDescent="0.3">
      <c r="A840" s="212" t="s">
        <v>102</v>
      </c>
      <c r="B840" s="213">
        <v>10600501</v>
      </c>
      <c r="C840" s="212" t="s">
        <v>12614</v>
      </c>
      <c r="D840" s="214">
        <v>43497</v>
      </c>
      <c r="E840" s="160" t="s">
        <v>373</v>
      </c>
      <c r="F840" s="160">
        <v>101114090</v>
      </c>
      <c r="G840" s="215">
        <v>5259.53</v>
      </c>
      <c r="H840" s="214">
        <v>43500</v>
      </c>
      <c r="I840" s="160" t="s">
        <v>505</v>
      </c>
      <c r="J840" s="160" t="s">
        <v>9054</v>
      </c>
      <c r="K840" s="160">
        <f t="shared" si="13"/>
        <v>2</v>
      </c>
      <c r="L840" s="160" t="s">
        <v>101</v>
      </c>
      <c r="M840" s="211">
        <f>VLOOKUP(J840,'Depr Rates'!A:G,7,FALSE)</f>
        <v>3.1399999999999997E-2</v>
      </c>
    </row>
    <row r="841" spans="1:13" x14ac:dyDescent="0.3">
      <c r="A841" s="212" t="s">
        <v>102</v>
      </c>
      <c r="B841" s="213">
        <v>10600501</v>
      </c>
      <c r="C841" s="212" t="s">
        <v>12614</v>
      </c>
      <c r="D841" s="214">
        <v>43497</v>
      </c>
      <c r="E841" s="160" t="s">
        <v>373</v>
      </c>
      <c r="F841" s="160">
        <v>101114090</v>
      </c>
      <c r="G841" s="160">
        <v>384.69</v>
      </c>
      <c r="H841" s="214">
        <v>43500</v>
      </c>
      <c r="I841" s="160" t="s">
        <v>505</v>
      </c>
      <c r="J841" s="160" t="s">
        <v>9132</v>
      </c>
      <c r="K841" s="160">
        <f t="shared" si="13"/>
        <v>2</v>
      </c>
      <c r="L841" s="160" t="s">
        <v>101</v>
      </c>
      <c r="M841" s="211">
        <f>VLOOKUP(J841,'Depr Rates'!A:G,7,FALSE)</f>
        <v>3.7400000000000003E-2</v>
      </c>
    </row>
    <row r="842" spans="1:13" x14ac:dyDescent="0.3">
      <c r="A842" s="212" t="s">
        <v>102</v>
      </c>
      <c r="B842" s="213">
        <v>10600501</v>
      </c>
      <c r="C842" s="212" t="s">
        <v>12614</v>
      </c>
      <c r="D842" s="214">
        <v>43525</v>
      </c>
      <c r="E842" s="160" t="s">
        <v>373</v>
      </c>
      <c r="F842" s="160">
        <v>101114090</v>
      </c>
      <c r="G842" s="215">
        <v>7060.66</v>
      </c>
      <c r="H842" s="214">
        <v>43500</v>
      </c>
      <c r="I842" s="160" t="s">
        <v>505</v>
      </c>
      <c r="J842" s="160" t="s">
        <v>9054</v>
      </c>
      <c r="K842" s="160">
        <f t="shared" si="13"/>
        <v>2</v>
      </c>
      <c r="L842" s="160" t="s">
        <v>101</v>
      </c>
      <c r="M842" s="211">
        <f>VLOOKUP(J842,'Depr Rates'!A:G,7,FALSE)</f>
        <v>3.1399999999999997E-2</v>
      </c>
    </row>
    <row r="843" spans="1:13" x14ac:dyDescent="0.3">
      <c r="A843" s="212" t="s">
        <v>102</v>
      </c>
      <c r="B843" s="213">
        <v>10600501</v>
      </c>
      <c r="C843" s="212" t="s">
        <v>12614</v>
      </c>
      <c r="D843" s="214">
        <v>43525</v>
      </c>
      <c r="E843" s="160" t="s">
        <v>373</v>
      </c>
      <c r="F843" s="160">
        <v>101114090</v>
      </c>
      <c r="G843" s="160">
        <v>516.41999999999996</v>
      </c>
      <c r="H843" s="214">
        <v>43500</v>
      </c>
      <c r="I843" s="160" t="s">
        <v>505</v>
      </c>
      <c r="J843" s="160" t="s">
        <v>9132</v>
      </c>
      <c r="K843" s="160">
        <f t="shared" si="13"/>
        <v>2</v>
      </c>
      <c r="L843" s="160" t="s">
        <v>101</v>
      </c>
      <c r="M843" s="211">
        <f>VLOOKUP(J843,'Depr Rates'!A:G,7,FALSE)</f>
        <v>3.7400000000000003E-2</v>
      </c>
    </row>
    <row r="844" spans="1:13" x14ac:dyDescent="0.3">
      <c r="A844" s="212" t="s">
        <v>102</v>
      </c>
      <c r="B844" s="213">
        <v>10600501</v>
      </c>
      <c r="C844" s="212" t="s">
        <v>12614</v>
      </c>
      <c r="D844" s="214">
        <v>43525</v>
      </c>
      <c r="E844" s="160" t="s">
        <v>373</v>
      </c>
      <c r="F844" s="160">
        <v>101114090</v>
      </c>
      <c r="G844" s="215">
        <v>-7075.12</v>
      </c>
      <c r="H844" s="214">
        <v>43500</v>
      </c>
      <c r="I844" s="160" t="s">
        <v>505</v>
      </c>
      <c r="J844" s="160" t="s">
        <v>9054</v>
      </c>
      <c r="K844" s="160">
        <f t="shared" si="13"/>
        <v>2</v>
      </c>
      <c r="L844" s="160" t="s">
        <v>101</v>
      </c>
      <c r="M844" s="211">
        <f>VLOOKUP(J844,'Depr Rates'!A:G,7,FALSE)</f>
        <v>3.1399999999999997E-2</v>
      </c>
    </row>
    <row r="845" spans="1:13" x14ac:dyDescent="0.3">
      <c r="A845" s="212" t="s">
        <v>102</v>
      </c>
      <c r="B845" s="213">
        <v>10600501</v>
      </c>
      <c r="C845" s="212" t="s">
        <v>12614</v>
      </c>
      <c r="D845" s="214">
        <v>43525</v>
      </c>
      <c r="E845" s="160" t="s">
        <v>373</v>
      </c>
      <c r="F845" s="160">
        <v>101114090</v>
      </c>
      <c r="G845" s="160">
        <v>-517.48</v>
      </c>
      <c r="H845" s="214">
        <v>43500</v>
      </c>
      <c r="I845" s="160" t="s">
        <v>505</v>
      </c>
      <c r="J845" s="160" t="s">
        <v>9132</v>
      </c>
      <c r="K845" s="160">
        <f t="shared" si="13"/>
        <v>2</v>
      </c>
      <c r="L845" s="160" t="s">
        <v>101</v>
      </c>
      <c r="M845" s="211">
        <f>VLOOKUP(J845,'Depr Rates'!A:G,7,FALSE)</f>
        <v>3.7400000000000003E-2</v>
      </c>
    </row>
    <row r="846" spans="1:13" x14ac:dyDescent="0.3">
      <c r="A846" s="212" t="s">
        <v>102</v>
      </c>
      <c r="B846" s="213">
        <v>10600501</v>
      </c>
      <c r="C846" s="212" t="s">
        <v>12614</v>
      </c>
      <c r="D846" s="214">
        <v>43525</v>
      </c>
      <c r="E846" s="160" t="s">
        <v>373</v>
      </c>
      <c r="F846" s="160">
        <v>101114090</v>
      </c>
      <c r="G846" s="160">
        <v>12.36</v>
      </c>
      <c r="H846" s="214">
        <v>43500</v>
      </c>
      <c r="I846" s="160" t="s">
        <v>505</v>
      </c>
      <c r="J846" s="160" t="s">
        <v>9054</v>
      </c>
      <c r="K846" s="160">
        <f t="shared" si="13"/>
        <v>2</v>
      </c>
      <c r="L846" s="160" t="s">
        <v>101</v>
      </c>
      <c r="M846" s="211">
        <f>VLOOKUP(J846,'Depr Rates'!A:G,7,FALSE)</f>
        <v>3.1399999999999997E-2</v>
      </c>
    </row>
    <row r="847" spans="1:13" x14ac:dyDescent="0.3">
      <c r="A847" s="212" t="s">
        <v>102</v>
      </c>
      <c r="B847" s="213">
        <v>10600501</v>
      </c>
      <c r="C847" s="212" t="s">
        <v>12614</v>
      </c>
      <c r="D847" s="214">
        <v>43525</v>
      </c>
      <c r="E847" s="160" t="s">
        <v>373</v>
      </c>
      <c r="F847" s="160">
        <v>101114090</v>
      </c>
      <c r="G847" s="160">
        <v>0.9</v>
      </c>
      <c r="H847" s="214">
        <v>43500</v>
      </c>
      <c r="I847" s="160" t="s">
        <v>505</v>
      </c>
      <c r="J847" s="160" t="s">
        <v>9132</v>
      </c>
      <c r="K847" s="160">
        <f t="shared" si="13"/>
        <v>2</v>
      </c>
      <c r="L847" s="160" t="s">
        <v>101</v>
      </c>
      <c r="M847" s="211">
        <f>VLOOKUP(J847,'Depr Rates'!A:G,7,FALSE)</f>
        <v>3.7400000000000003E-2</v>
      </c>
    </row>
    <row r="848" spans="1:13" x14ac:dyDescent="0.3">
      <c r="A848" s="212" t="s">
        <v>102</v>
      </c>
      <c r="B848" s="213">
        <v>10600501</v>
      </c>
      <c r="C848" s="212" t="s">
        <v>12614</v>
      </c>
      <c r="D848" s="214">
        <v>43497</v>
      </c>
      <c r="E848" s="160" t="s">
        <v>373</v>
      </c>
      <c r="F848" s="160">
        <v>101114675</v>
      </c>
      <c r="G848" s="160">
        <v>373.6</v>
      </c>
      <c r="H848" s="214">
        <v>43518</v>
      </c>
      <c r="I848" s="160" t="s">
        <v>506</v>
      </c>
      <c r="J848" s="160" t="s">
        <v>9054</v>
      </c>
      <c r="K848" s="160">
        <f t="shared" si="13"/>
        <v>2</v>
      </c>
      <c r="L848" s="160" t="s">
        <v>101</v>
      </c>
      <c r="M848" s="211">
        <f>VLOOKUP(J848,'Depr Rates'!A:G,7,FALSE)</f>
        <v>3.1399999999999997E-2</v>
      </c>
    </row>
    <row r="849" spans="1:13" x14ac:dyDescent="0.3">
      <c r="A849" s="212" t="s">
        <v>102</v>
      </c>
      <c r="B849" s="213">
        <v>10600501</v>
      </c>
      <c r="C849" s="212" t="s">
        <v>12614</v>
      </c>
      <c r="D849" s="214">
        <v>43497</v>
      </c>
      <c r="E849" s="160" t="s">
        <v>373</v>
      </c>
      <c r="F849" s="160">
        <v>101114675</v>
      </c>
      <c r="G849" s="160">
        <v>539.63</v>
      </c>
      <c r="H849" s="214">
        <v>43518</v>
      </c>
      <c r="I849" s="160" t="s">
        <v>506</v>
      </c>
      <c r="J849" s="160" t="s">
        <v>9132</v>
      </c>
      <c r="K849" s="160">
        <f t="shared" si="13"/>
        <v>2</v>
      </c>
      <c r="L849" s="160" t="s">
        <v>101</v>
      </c>
      <c r="M849" s="211">
        <f>VLOOKUP(J849,'Depr Rates'!A:G,7,FALSE)</f>
        <v>3.7400000000000003E-2</v>
      </c>
    </row>
    <row r="850" spans="1:13" x14ac:dyDescent="0.3">
      <c r="A850" s="212" t="s">
        <v>102</v>
      </c>
      <c r="B850" s="213">
        <v>10600501</v>
      </c>
      <c r="C850" s="212" t="s">
        <v>12614</v>
      </c>
      <c r="D850" s="214">
        <v>43497</v>
      </c>
      <c r="E850" s="160" t="s">
        <v>373</v>
      </c>
      <c r="F850" s="160">
        <v>101114675</v>
      </c>
      <c r="G850" s="160">
        <v>41.53</v>
      </c>
      <c r="H850" s="214">
        <v>43518</v>
      </c>
      <c r="I850" s="160" t="s">
        <v>506</v>
      </c>
      <c r="J850" s="160" t="s">
        <v>447</v>
      </c>
      <c r="K850" s="160">
        <f t="shared" si="13"/>
        <v>2</v>
      </c>
      <c r="L850" s="160" t="s">
        <v>101</v>
      </c>
      <c r="M850" s="211">
        <f>VLOOKUP(J850,'Depr Rates'!A:G,7,FALSE)</f>
        <v>3.15E-2</v>
      </c>
    </row>
    <row r="851" spans="1:13" x14ac:dyDescent="0.3">
      <c r="A851" s="212" t="s">
        <v>102</v>
      </c>
      <c r="B851" s="213">
        <v>10600501</v>
      </c>
      <c r="C851" s="212" t="s">
        <v>12614</v>
      </c>
      <c r="D851" s="214">
        <v>43497</v>
      </c>
      <c r="E851" s="160" t="s">
        <v>373</v>
      </c>
      <c r="F851" s="160">
        <v>101114675</v>
      </c>
      <c r="G851" s="160">
        <v>41.53</v>
      </c>
      <c r="H851" s="214">
        <v>43518</v>
      </c>
      <c r="I851" s="160" t="s">
        <v>506</v>
      </c>
      <c r="J851" s="160" t="s">
        <v>400</v>
      </c>
      <c r="K851" s="160">
        <f t="shared" si="13"/>
        <v>2</v>
      </c>
      <c r="L851" s="160" t="s">
        <v>101</v>
      </c>
      <c r="M851" s="211">
        <f>VLOOKUP(J851,'Depr Rates'!A:G,7,FALSE)</f>
        <v>4.0599999999999997E-2</v>
      </c>
    </row>
    <row r="852" spans="1:13" x14ac:dyDescent="0.3">
      <c r="A852" s="212" t="s">
        <v>102</v>
      </c>
      <c r="B852" s="213">
        <v>10600501</v>
      </c>
      <c r="C852" s="212" t="s">
        <v>12614</v>
      </c>
      <c r="D852" s="214">
        <v>43497</v>
      </c>
      <c r="E852" s="160" t="s">
        <v>373</v>
      </c>
      <c r="F852" s="160">
        <v>101114675</v>
      </c>
      <c r="G852" s="215">
        <v>1535.84</v>
      </c>
      <c r="H852" s="214">
        <v>43518</v>
      </c>
      <c r="I852" s="160" t="s">
        <v>506</v>
      </c>
      <c r="J852" s="160" t="s">
        <v>377</v>
      </c>
      <c r="K852" s="160">
        <f t="shared" si="13"/>
        <v>2</v>
      </c>
      <c r="L852" s="160" t="s">
        <v>101</v>
      </c>
      <c r="M852" s="211">
        <f>VLOOKUP(J852,'Depr Rates'!A:G,7,FALSE)</f>
        <v>1.77E-2</v>
      </c>
    </row>
    <row r="853" spans="1:13" x14ac:dyDescent="0.3">
      <c r="A853" s="212" t="s">
        <v>102</v>
      </c>
      <c r="B853" s="213">
        <v>10600501</v>
      </c>
      <c r="C853" s="212" t="s">
        <v>12614</v>
      </c>
      <c r="D853" s="214">
        <v>43497</v>
      </c>
      <c r="E853" s="160" t="s">
        <v>373</v>
      </c>
      <c r="F853" s="160">
        <v>101114675</v>
      </c>
      <c r="G853" s="215">
        <v>1618.78</v>
      </c>
      <c r="H853" s="214">
        <v>43518</v>
      </c>
      <c r="I853" s="160" t="s">
        <v>506</v>
      </c>
      <c r="J853" s="160" t="s">
        <v>376</v>
      </c>
      <c r="K853" s="160">
        <f t="shared" si="13"/>
        <v>2</v>
      </c>
      <c r="L853" s="160" t="s">
        <v>101</v>
      </c>
      <c r="M853" s="211">
        <f>VLOOKUP(J853,'Depr Rates'!A:G,7,FALSE)</f>
        <v>3.9300000000000002E-2</v>
      </c>
    </row>
    <row r="854" spans="1:13" x14ac:dyDescent="0.3">
      <c r="A854" s="212" t="s">
        <v>102</v>
      </c>
      <c r="B854" s="213">
        <v>10600501</v>
      </c>
      <c r="C854" s="212" t="s">
        <v>12614</v>
      </c>
      <c r="D854" s="214">
        <v>43497</v>
      </c>
      <c r="E854" s="160" t="s">
        <v>373</v>
      </c>
      <c r="F854" s="160">
        <v>101114675</v>
      </c>
      <c r="G854" s="215">
        <v>2219.2399999999998</v>
      </c>
      <c r="H854" s="214">
        <v>43518</v>
      </c>
      <c r="I854" s="160" t="s">
        <v>506</v>
      </c>
      <c r="J854" s="160" t="s">
        <v>376</v>
      </c>
      <c r="K854" s="160">
        <f t="shared" si="13"/>
        <v>2</v>
      </c>
      <c r="L854" s="160" t="s">
        <v>101</v>
      </c>
      <c r="M854" s="211">
        <f>VLOOKUP(J854,'Depr Rates'!A:G,7,FALSE)</f>
        <v>3.9300000000000002E-2</v>
      </c>
    </row>
    <row r="855" spans="1:13" x14ac:dyDescent="0.3">
      <c r="A855" s="212" t="s">
        <v>102</v>
      </c>
      <c r="B855" s="213">
        <v>10600501</v>
      </c>
      <c r="C855" s="212" t="s">
        <v>12614</v>
      </c>
      <c r="D855" s="214">
        <v>43497</v>
      </c>
      <c r="E855" s="160" t="s">
        <v>373</v>
      </c>
      <c r="F855" s="160">
        <v>101114675</v>
      </c>
      <c r="G855" s="160">
        <v>56.93</v>
      </c>
      <c r="H855" s="214">
        <v>43518</v>
      </c>
      <c r="I855" s="160" t="s">
        <v>506</v>
      </c>
      <c r="J855" s="160" t="s">
        <v>447</v>
      </c>
      <c r="K855" s="160">
        <f t="shared" si="13"/>
        <v>2</v>
      </c>
      <c r="L855" s="160" t="s">
        <v>101</v>
      </c>
      <c r="M855" s="211">
        <f>VLOOKUP(J855,'Depr Rates'!A:G,7,FALSE)</f>
        <v>3.15E-2</v>
      </c>
    </row>
    <row r="856" spans="1:13" x14ac:dyDescent="0.3">
      <c r="A856" s="212" t="s">
        <v>102</v>
      </c>
      <c r="B856" s="213">
        <v>10600501</v>
      </c>
      <c r="C856" s="212" t="s">
        <v>12614</v>
      </c>
      <c r="D856" s="214">
        <v>43497</v>
      </c>
      <c r="E856" s="160" t="s">
        <v>373</v>
      </c>
      <c r="F856" s="160">
        <v>101114675</v>
      </c>
      <c r="G856" s="160">
        <v>739.8</v>
      </c>
      <c r="H856" s="214">
        <v>43518</v>
      </c>
      <c r="I856" s="160" t="s">
        <v>506</v>
      </c>
      <c r="J856" s="160" t="s">
        <v>9132</v>
      </c>
      <c r="K856" s="160">
        <f t="shared" si="13"/>
        <v>2</v>
      </c>
      <c r="L856" s="160" t="s">
        <v>101</v>
      </c>
      <c r="M856" s="211">
        <f>VLOOKUP(J856,'Depr Rates'!A:G,7,FALSE)</f>
        <v>3.7400000000000003E-2</v>
      </c>
    </row>
    <row r="857" spans="1:13" x14ac:dyDescent="0.3">
      <c r="A857" s="212" t="s">
        <v>102</v>
      </c>
      <c r="B857" s="213">
        <v>10600501</v>
      </c>
      <c r="C857" s="212" t="s">
        <v>12614</v>
      </c>
      <c r="D857" s="214">
        <v>43497</v>
      </c>
      <c r="E857" s="160" t="s">
        <v>373</v>
      </c>
      <c r="F857" s="160">
        <v>101114675</v>
      </c>
      <c r="G857" s="160">
        <v>56.93</v>
      </c>
      <c r="H857" s="214">
        <v>43518</v>
      </c>
      <c r="I857" s="160" t="s">
        <v>506</v>
      </c>
      <c r="J857" s="160" t="s">
        <v>400</v>
      </c>
      <c r="K857" s="160">
        <f t="shared" si="13"/>
        <v>2</v>
      </c>
      <c r="L857" s="160" t="s">
        <v>101</v>
      </c>
      <c r="M857" s="211">
        <f>VLOOKUP(J857,'Depr Rates'!A:G,7,FALSE)</f>
        <v>4.0599999999999997E-2</v>
      </c>
    </row>
    <row r="858" spans="1:13" x14ac:dyDescent="0.3">
      <c r="A858" s="212" t="s">
        <v>102</v>
      </c>
      <c r="B858" s="213">
        <v>10600501</v>
      </c>
      <c r="C858" s="212" t="s">
        <v>12614</v>
      </c>
      <c r="D858" s="214">
        <v>43497</v>
      </c>
      <c r="E858" s="160" t="s">
        <v>373</v>
      </c>
      <c r="F858" s="160">
        <v>101114675</v>
      </c>
      <c r="G858" s="160">
        <v>512.19000000000005</v>
      </c>
      <c r="H858" s="214">
        <v>43518</v>
      </c>
      <c r="I858" s="160" t="s">
        <v>506</v>
      </c>
      <c r="J858" s="160" t="s">
        <v>9054</v>
      </c>
      <c r="K858" s="160">
        <f t="shared" si="13"/>
        <v>2</v>
      </c>
      <c r="L858" s="160" t="s">
        <v>101</v>
      </c>
      <c r="M858" s="211">
        <f>VLOOKUP(J858,'Depr Rates'!A:G,7,FALSE)</f>
        <v>3.1399999999999997E-2</v>
      </c>
    </row>
    <row r="859" spans="1:13" x14ac:dyDescent="0.3">
      <c r="A859" s="212" t="s">
        <v>102</v>
      </c>
      <c r="B859" s="213">
        <v>10600501</v>
      </c>
      <c r="C859" s="212" t="s">
        <v>12614</v>
      </c>
      <c r="D859" s="214">
        <v>43497</v>
      </c>
      <c r="E859" s="160" t="s">
        <v>373</v>
      </c>
      <c r="F859" s="160">
        <v>101114675</v>
      </c>
      <c r="G859" s="215">
        <v>2105.5500000000002</v>
      </c>
      <c r="H859" s="214">
        <v>43518</v>
      </c>
      <c r="I859" s="160" t="s">
        <v>506</v>
      </c>
      <c r="J859" s="160" t="s">
        <v>377</v>
      </c>
      <c r="K859" s="160">
        <f t="shared" si="13"/>
        <v>2</v>
      </c>
      <c r="L859" s="160" t="s">
        <v>101</v>
      </c>
      <c r="M859" s="211">
        <f>VLOOKUP(J859,'Depr Rates'!A:G,7,FALSE)</f>
        <v>1.77E-2</v>
      </c>
    </row>
    <row r="860" spans="1:13" x14ac:dyDescent="0.3">
      <c r="A860" s="212" t="s">
        <v>102</v>
      </c>
      <c r="B860" s="213">
        <v>10600501</v>
      </c>
      <c r="C860" s="212" t="s">
        <v>12614</v>
      </c>
      <c r="D860" s="214">
        <v>43525</v>
      </c>
      <c r="E860" s="160" t="s">
        <v>373</v>
      </c>
      <c r="F860" s="160">
        <v>101114675</v>
      </c>
      <c r="G860" s="215">
        <v>-2255.88</v>
      </c>
      <c r="H860" s="214">
        <v>43518</v>
      </c>
      <c r="I860" s="160" t="s">
        <v>506</v>
      </c>
      <c r="J860" s="160" t="s">
        <v>376</v>
      </c>
      <c r="K860" s="160">
        <f t="shared" si="13"/>
        <v>2</v>
      </c>
      <c r="L860" s="160" t="s">
        <v>101</v>
      </c>
      <c r="M860" s="211">
        <f>VLOOKUP(J860,'Depr Rates'!A:G,7,FALSE)</f>
        <v>3.9300000000000002E-2</v>
      </c>
    </row>
    <row r="861" spans="1:13" x14ac:dyDescent="0.3">
      <c r="A861" s="212" t="s">
        <v>102</v>
      </c>
      <c r="B861" s="213">
        <v>10600501</v>
      </c>
      <c r="C861" s="212" t="s">
        <v>12614</v>
      </c>
      <c r="D861" s="214">
        <v>43525</v>
      </c>
      <c r="E861" s="160" t="s">
        <v>373</v>
      </c>
      <c r="F861" s="160">
        <v>101114675</v>
      </c>
      <c r="G861" s="160">
        <v>-752.01</v>
      </c>
      <c r="H861" s="214">
        <v>43518</v>
      </c>
      <c r="I861" s="160" t="s">
        <v>506</v>
      </c>
      <c r="J861" s="160" t="s">
        <v>9132</v>
      </c>
      <c r="K861" s="160">
        <f t="shared" si="13"/>
        <v>2</v>
      </c>
      <c r="L861" s="160" t="s">
        <v>101</v>
      </c>
      <c r="M861" s="211">
        <f>VLOOKUP(J861,'Depr Rates'!A:G,7,FALSE)</f>
        <v>3.7400000000000003E-2</v>
      </c>
    </row>
    <row r="862" spans="1:13" x14ac:dyDescent="0.3">
      <c r="A862" s="212" t="s">
        <v>102</v>
      </c>
      <c r="B862" s="213">
        <v>10600501</v>
      </c>
      <c r="C862" s="212" t="s">
        <v>12614</v>
      </c>
      <c r="D862" s="214">
        <v>43525</v>
      </c>
      <c r="E862" s="160" t="s">
        <v>373</v>
      </c>
      <c r="F862" s="160">
        <v>101114675</v>
      </c>
      <c r="G862" s="160">
        <v>-520.64</v>
      </c>
      <c r="H862" s="214">
        <v>43518</v>
      </c>
      <c r="I862" s="160" t="s">
        <v>506</v>
      </c>
      <c r="J862" s="160" t="s">
        <v>9054</v>
      </c>
      <c r="K862" s="160">
        <f t="shared" si="13"/>
        <v>2</v>
      </c>
      <c r="L862" s="160" t="s">
        <v>101</v>
      </c>
      <c r="M862" s="211">
        <f>VLOOKUP(J862,'Depr Rates'!A:G,7,FALSE)</f>
        <v>3.1399999999999997E-2</v>
      </c>
    </row>
    <row r="863" spans="1:13" x14ac:dyDescent="0.3">
      <c r="A863" s="212" t="s">
        <v>102</v>
      </c>
      <c r="B863" s="213">
        <v>10600501</v>
      </c>
      <c r="C863" s="212" t="s">
        <v>12614</v>
      </c>
      <c r="D863" s="214">
        <v>43525</v>
      </c>
      <c r="E863" s="160" t="s">
        <v>373</v>
      </c>
      <c r="F863" s="160">
        <v>101114675</v>
      </c>
      <c r="G863" s="160">
        <v>-57.87</v>
      </c>
      <c r="H863" s="214">
        <v>43518</v>
      </c>
      <c r="I863" s="160" t="s">
        <v>506</v>
      </c>
      <c r="J863" s="160" t="s">
        <v>400</v>
      </c>
      <c r="K863" s="160">
        <f t="shared" si="13"/>
        <v>2</v>
      </c>
      <c r="L863" s="160" t="s">
        <v>101</v>
      </c>
      <c r="M863" s="211">
        <f>VLOOKUP(J863,'Depr Rates'!A:G,7,FALSE)</f>
        <v>4.0599999999999997E-2</v>
      </c>
    </row>
    <row r="864" spans="1:13" x14ac:dyDescent="0.3">
      <c r="A864" s="212" t="s">
        <v>102</v>
      </c>
      <c r="B864" s="213">
        <v>10600501</v>
      </c>
      <c r="C864" s="212" t="s">
        <v>12614</v>
      </c>
      <c r="D864" s="214">
        <v>43525</v>
      </c>
      <c r="E864" s="160" t="s">
        <v>373</v>
      </c>
      <c r="F864" s="160">
        <v>101114675</v>
      </c>
      <c r="G864" s="160">
        <v>-57.87</v>
      </c>
      <c r="H864" s="214">
        <v>43518</v>
      </c>
      <c r="I864" s="160" t="s">
        <v>506</v>
      </c>
      <c r="J864" s="160" t="s">
        <v>447</v>
      </c>
      <c r="K864" s="160">
        <f t="shared" si="13"/>
        <v>2</v>
      </c>
      <c r="L864" s="160" t="s">
        <v>101</v>
      </c>
      <c r="M864" s="211">
        <f>VLOOKUP(J864,'Depr Rates'!A:G,7,FALSE)</f>
        <v>3.15E-2</v>
      </c>
    </row>
    <row r="865" spans="1:13" x14ac:dyDescent="0.3">
      <c r="A865" s="212" t="s">
        <v>102</v>
      </c>
      <c r="B865" s="213">
        <v>10600501</v>
      </c>
      <c r="C865" s="212" t="s">
        <v>12614</v>
      </c>
      <c r="D865" s="214">
        <v>43525</v>
      </c>
      <c r="E865" s="160" t="s">
        <v>373</v>
      </c>
      <c r="F865" s="160">
        <v>101114675</v>
      </c>
      <c r="G865" s="215">
        <v>-2140.3000000000002</v>
      </c>
      <c r="H865" s="214">
        <v>43518</v>
      </c>
      <c r="I865" s="160" t="s">
        <v>506</v>
      </c>
      <c r="J865" s="160" t="s">
        <v>377</v>
      </c>
      <c r="K865" s="160">
        <f t="shared" si="13"/>
        <v>2</v>
      </c>
      <c r="L865" s="160" t="s">
        <v>101</v>
      </c>
      <c r="M865" s="211">
        <f>VLOOKUP(J865,'Depr Rates'!A:G,7,FALSE)</f>
        <v>1.77E-2</v>
      </c>
    </row>
    <row r="866" spans="1:13" x14ac:dyDescent="0.3">
      <c r="A866" s="212" t="s">
        <v>102</v>
      </c>
      <c r="B866" s="213">
        <v>10600501</v>
      </c>
      <c r="C866" s="212" t="s">
        <v>12614</v>
      </c>
      <c r="D866" s="214">
        <v>43525</v>
      </c>
      <c r="E866" s="160" t="s">
        <v>373</v>
      </c>
      <c r="F866" s="160">
        <v>101114675</v>
      </c>
      <c r="G866" s="215">
        <v>2255.54</v>
      </c>
      <c r="H866" s="214">
        <v>43518</v>
      </c>
      <c r="I866" s="160" t="s">
        <v>506</v>
      </c>
      <c r="J866" s="160" t="s">
        <v>376</v>
      </c>
      <c r="K866" s="160">
        <f t="shared" si="13"/>
        <v>2</v>
      </c>
      <c r="L866" s="160" t="s">
        <v>101</v>
      </c>
      <c r="M866" s="211">
        <f>VLOOKUP(J866,'Depr Rates'!A:G,7,FALSE)</f>
        <v>3.9300000000000002E-2</v>
      </c>
    </row>
    <row r="867" spans="1:13" x14ac:dyDescent="0.3">
      <c r="A867" s="212" t="s">
        <v>102</v>
      </c>
      <c r="B867" s="213">
        <v>10600501</v>
      </c>
      <c r="C867" s="212" t="s">
        <v>12614</v>
      </c>
      <c r="D867" s="214">
        <v>43525</v>
      </c>
      <c r="E867" s="160" t="s">
        <v>373</v>
      </c>
      <c r="F867" s="160">
        <v>101114675</v>
      </c>
      <c r="G867" s="160">
        <v>751.91</v>
      </c>
      <c r="H867" s="214">
        <v>43518</v>
      </c>
      <c r="I867" s="160" t="s">
        <v>506</v>
      </c>
      <c r="J867" s="160" t="s">
        <v>9132</v>
      </c>
      <c r="K867" s="160">
        <f t="shared" si="13"/>
        <v>2</v>
      </c>
      <c r="L867" s="160" t="s">
        <v>101</v>
      </c>
      <c r="M867" s="211">
        <f>VLOOKUP(J867,'Depr Rates'!A:G,7,FALSE)</f>
        <v>3.7400000000000003E-2</v>
      </c>
    </row>
    <row r="868" spans="1:13" x14ac:dyDescent="0.3">
      <c r="A868" s="212" t="s">
        <v>102</v>
      </c>
      <c r="B868" s="213">
        <v>10600501</v>
      </c>
      <c r="C868" s="212" t="s">
        <v>12614</v>
      </c>
      <c r="D868" s="214">
        <v>43525</v>
      </c>
      <c r="E868" s="160" t="s">
        <v>373</v>
      </c>
      <c r="F868" s="160">
        <v>101114675</v>
      </c>
      <c r="G868" s="160">
        <v>520.58000000000004</v>
      </c>
      <c r="H868" s="214">
        <v>43518</v>
      </c>
      <c r="I868" s="160" t="s">
        <v>506</v>
      </c>
      <c r="J868" s="160" t="s">
        <v>9054</v>
      </c>
      <c r="K868" s="160">
        <f t="shared" si="13"/>
        <v>2</v>
      </c>
      <c r="L868" s="160" t="s">
        <v>101</v>
      </c>
      <c r="M868" s="211">
        <f>VLOOKUP(J868,'Depr Rates'!A:G,7,FALSE)</f>
        <v>3.1399999999999997E-2</v>
      </c>
    </row>
    <row r="869" spans="1:13" x14ac:dyDescent="0.3">
      <c r="A869" s="212" t="s">
        <v>102</v>
      </c>
      <c r="B869" s="213">
        <v>10600501</v>
      </c>
      <c r="C869" s="212" t="s">
        <v>12614</v>
      </c>
      <c r="D869" s="214">
        <v>43525</v>
      </c>
      <c r="E869" s="160" t="s">
        <v>373</v>
      </c>
      <c r="F869" s="160">
        <v>101114675</v>
      </c>
      <c r="G869" s="160">
        <v>57.87</v>
      </c>
      <c r="H869" s="214">
        <v>43518</v>
      </c>
      <c r="I869" s="160" t="s">
        <v>506</v>
      </c>
      <c r="J869" s="160" t="s">
        <v>400</v>
      </c>
      <c r="K869" s="160">
        <f t="shared" si="13"/>
        <v>2</v>
      </c>
      <c r="L869" s="160" t="s">
        <v>101</v>
      </c>
      <c r="M869" s="211">
        <f>VLOOKUP(J869,'Depr Rates'!A:G,7,FALSE)</f>
        <v>4.0599999999999997E-2</v>
      </c>
    </row>
    <row r="870" spans="1:13" x14ac:dyDescent="0.3">
      <c r="A870" s="212" t="s">
        <v>102</v>
      </c>
      <c r="B870" s="213">
        <v>10600501</v>
      </c>
      <c r="C870" s="212" t="s">
        <v>12614</v>
      </c>
      <c r="D870" s="214">
        <v>43525</v>
      </c>
      <c r="E870" s="160" t="s">
        <v>373</v>
      </c>
      <c r="F870" s="160">
        <v>101114675</v>
      </c>
      <c r="G870" s="160">
        <v>57.87</v>
      </c>
      <c r="H870" s="214">
        <v>43518</v>
      </c>
      <c r="I870" s="160" t="s">
        <v>506</v>
      </c>
      <c r="J870" s="160" t="s">
        <v>447</v>
      </c>
      <c r="K870" s="160">
        <f t="shared" si="13"/>
        <v>2</v>
      </c>
      <c r="L870" s="160" t="s">
        <v>101</v>
      </c>
      <c r="M870" s="211">
        <f>VLOOKUP(J870,'Depr Rates'!A:G,7,FALSE)</f>
        <v>3.15E-2</v>
      </c>
    </row>
    <row r="871" spans="1:13" x14ac:dyDescent="0.3">
      <c r="A871" s="212" t="s">
        <v>102</v>
      </c>
      <c r="B871" s="213">
        <v>10600501</v>
      </c>
      <c r="C871" s="212" t="s">
        <v>12614</v>
      </c>
      <c r="D871" s="214">
        <v>43525</v>
      </c>
      <c r="E871" s="160" t="s">
        <v>373</v>
      </c>
      <c r="F871" s="160">
        <v>101114675</v>
      </c>
      <c r="G871" s="215">
        <v>2140.0100000000002</v>
      </c>
      <c r="H871" s="214">
        <v>43518</v>
      </c>
      <c r="I871" s="160" t="s">
        <v>506</v>
      </c>
      <c r="J871" s="160" t="s">
        <v>377</v>
      </c>
      <c r="K871" s="160">
        <f t="shared" si="13"/>
        <v>2</v>
      </c>
      <c r="L871" s="160" t="s">
        <v>101</v>
      </c>
      <c r="M871" s="211">
        <f>VLOOKUP(J871,'Depr Rates'!A:G,7,FALSE)</f>
        <v>1.77E-2</v>
      </c>
    </row>
    <row r="872" spans="1:13" x14ac:dyDescent="0.3">
      <c r="A872" s="212" t="s">
        <v>102</v>
      </c>
      <c r="B872" s="213">
        <v>10600501</v>
      </c>
      <c r="C872" s="212" t="s">
        <v>12614</v>
      </c>
      <c r="D872" s="214">
        <v>43497</v>
      </c>
      <c r="E872" s="160" t="s">
        <v>373</v>
      </c>
      <c r="F872" s="160">
        <v>101114768</v>
      </c>
      <c r="G872" s="215">
        <v>1019.23</v>
      </c>
      <c r="H872" s="214">
        <v>43511</v>
      </c>
      <c r="I872" s="160" t="s">
        <v>200</v>
      </c>
      <c r="J872" s="160" t="s">
        <v>9132</v>
      </c>
      <c r="K872" s="160">
        <f t="shared" si="13"/>
        <v>2</v>
      </c>
      <c r="L872" s="160" t="s">
        <v>101</v>
      </c>
      <c r="M872" s="211">
        <f>VLOOKUP(J872,'Depr Rates'!A:G,7,FALSE)</f>
        <v>3.7400000000000003E-2</v>
      </c>
    </row>
    <row r="873" spans="1:13" x14ac:dyDescent="0.3">
      <c r="A873" s="212" t="s">
        <v>102</v>
      </c>
      <c r="B873" s="213">
        <v>10600501</v>
      </c>
      <c r="C873" s="212" t="s">
        <v>12614</v>
      </c>
      <c r="D873" s="214">
        <v>43497</v>
      </c>
      <c r="E873" s="160" t="s">
        <v>373</v>
      </c>
      <c r="F873" s="160">
        <v>101114768</v>
      </c>
      <c r="G873" s="215">
        <v>1332.85</v>
      </c>
      <c r="H873" s="214">
        <v>43511</v>
      </c>
      <c r="I873" s="160" t="s">
        <v>200</v>
      </c>
      <c r="J873" s="160" t="s">
        <v>9054</v>
      </c>
      <c r="K873" s="160">
        <f t="shared" si="13"/>
        <v>2</v>
      </c>
      <c r="L873" s="160" t="s">
        <v>101</v>
      </c>
      <c r="M873" s="211">
        <f>VLOOKUP(J873,'Depr Rates'!A:G,7,FALSE)</f>
        <v>3.1399999999999997E-2</v>
      </c>
    </row>
    <row r="874" spans="1:13" x14ac:dyDescent="0.3">
      <c r="A874" s="212" t="s">
        <v>102</v>
      </c>
      <c r="B874" s="213">
        <v>10600501</v>
      </c>
      <c r="C874" s="212" t="s">
        <v>12614</v>
      </c>
      <c r="D874" s="214">
        <v>43497</v>
      </c>
      <c r="E874" s="160" t="s">
        <v>373</v>
      </c>
      <c r="F874" s="160">
        <v>101114768</v>
      </c>
      <c r="G874" s="215">
        <v>2587.31</v>
      </c>
      <c r="H874" s="214">
        <v>43511</v>
      </c>
      <c r="I874" s="160" t="s">
        <v>200</v>
      </c>
      <c r="J874" s="160" t="s">
        <v>377</v>
      </c>
      <c r="K874" s="160">
        <f t="shared" si="13"/>
        <v>2</v>
      </c>
      <c r="L874" s="160" t="s">
        <v>101</v>
      </c>
      <c r="M874" s="211">
        <f>VLOOKUP(J874,'Depr Rates'!A:G,7,FALSE)</f>
        <v>1.77E-2</v>
      </c>
    </row>
    <row r="875" spans="1:13" x14ac:dyDescent="0.3">
      <c r="A875" s="212" t="s">
        <v>102</v>
      </c>
      <c r="B875" s="213">
        <v>10600501</v>
      </c>
      <c r="C875" s="212" t="s">
        <v>12614</v>
      </c>
      <c r="D875" s="214">
        <v>43497</v>
      </c>
      <c r="E875" s="160" t="s">
        <v>373</v>
      </c>
      <c r="F875" s="160">
        <v>101114768</v>
      </c>
      <c r="G875" s="160">
        <v>156.79</v>
      </c>
      <c r="H875" s="214">
        <v>43511</v>
      </c>
      <c r="I875" s="160" t="s">
        <v>200</v>
      </c>
      <c r="J875" s="160" t="s">
        <v>447</v>
      </c>
      <c r="K875" s="160">
        <f t="shared" si="13"/>
        <v>2</v>
      </c>
      <c r="L875" s="160" t="s">
        <v>101</v>
      </c>
      <c r="M875" s="211">
        <f>VLOOKUP(J875,'Depr Rates'!A:G,7,FALSE)</f>
        <v>3.15E-2</v>
      </c>
    </row>
    <row r="876" spans="1:13" x14ac:dyDescent="0.3">
      <c r="A876" s="212" t="s">
        <v>102</v>
      </c>
      <c r="B876" s="213">
        <v>10600501</v>
      </c>
      <c r="C876" s="212" t="s">
        <v>12614</v>
      </c>
      <c r="D876" s="214">
        <v>43497</v>
      </c>
      <c r="E876" s="160" t="s">
        <v>373</v>
      </c>
      <c r="F876" s="160">
        <v>101114768</v>
      </c>
      <c r="G876" s="215">
        <v>2744.1</v>
      </c>
      <c r="H876" s="214">
        <v>43511</v>
      </c>
      <c r="I876" s="160" t="s">
        <v>200</v>
      </c>
      <c r="J876" s="160" t="s">
        <v>376</v>
      </c>
      <c r="K876" s="160">
        <f t="shared" si="13"/>
        <v>2</v>
      </c>
      <c r="L876" s="160" t="s">
        <v>101</v>
      </c>
      <c r="M876" s="211">
        <f>VLOOKUP(J876,'Depr Rates'!A:G,7,FALSE)</f>
        <v>3.9300000000000002E-2</v>
      </c>
    </row>
    <row r="877" spans="1:13" x14ac:dyDescent="0.3">
      <c r="A877" s="212" t="s">
        <v>102</v>
      </c>
      <c r="B877" s="213">
        <v>10600501</v>
      </c>
      <c r="C877" s="212" t="s">
        <v>12614</v>
      </c>
      <c r="D877" s="214">
        <v>43497</v>
      </c>
      <c r="E877" s="160" t="s">
        <v>373</v>
      </c>
      <c r="F877" s="160">
        <v>101114768</v>
      </c>
      <c r="G877" s="160">
        <v>52.77</v>
      </c>
      <c r="H877" s="214">
        <v>43511</v>
      </c>
      <c r="I877" s="160" t="s">
        <v>200</v>
      </c>
      <c r="J877" s="160" t="s">
        <v>447</v>
      </c>
      <c r="K877" s="160">
        <f t="shared" si="13"/>
        <v>2</v>
      </c>
      <c r="L877" s="160" t="s">
        <v>101</v>
      </c>
      <c r="M877" s="211">
        <f>VLOOKUP(J877,'Depr Rates'!A:G,7,FALSE)</f>
        <v>3.15E-2</v>
      </c>
    </row>
    <row r="878" spans="1:13" x14ac:dyDescent="0.3">
      <c r="A878" s="212" t="s">
        <v>102</v>
      </c>
      <c r="B878" s="213">
        <v>10600501</v>
      </c>
      <c r="C878" s="212" t="s">
        <v>12614</v>
      </c>
      <c r="D878" s="214">
        <v>43497</v>
      </c>
      <c r="E878" s="160" t="s">
        <v>373</v>
      </c>
      <c r="F878" s="160">
        <v>101114768</v>
      </c>
      <c r="G878" s="160">
        <v>448.6</v>
      </c>
      <c r="H878" s="214">
        <v>43511</v>
      </c>
      <c r="I878" s="160" t="s">
        <v>200</v>
      </c>
      <c r="J878" s="160" t="s">
        <v>9054</v>
      </c>
      <c r="K878" s="160">
        <f t="shared" si="13"/>
        <v>2</v>
      </c>
      <c r="L878" s="160" t="s">
        <v>101</v>
      </c>
      <c r="M878" s="211">
        <f>VLOOKUP(J878,'Depr Rates'!A:G,7,FALSE)</f>
        <v>3.1399999999999997E-2</v>
      </c>
    </row>
    <row r="879" spans="1:13" x14ac:dyDescent="0.3">
      <c r="A879" s="212" t="s">
        <v>102</v>
      </c>
      <c r="B879" s="213">
        <v>10600501</v>
      </c>
      <c r="C879" s="212" t="s">
        <v>12614</v>
      </c>
      <c r="D879" s="214">
        <v>43497</v>
      </c>
      <c r="E879" s="160" t="s">
        <v>373</v>
      </c>
      <c r="F879" s="160">
        <v>101114768</v>
      </c>
      <c r="G879" s="160">
        <v>923.57</v>
      </c>
      <c r="H879" s="214">
        <v>43511</v>
      </c>
      <c r="I879" s="160" t="s">
        <v>200</v>
      </c>
      <c r="J879" s="160" t="s">
        <v>376</v>
      </c>
      <c r="K879" s="160">
        <f t="shared" si="13"/>
        <v>2</v>
      </c>
      <c r="L879" s="160" t="s">
        <v>101</v>
      </c>
      <c r="M879" s="211">
        <f>VLOOKUP(J879,'Depr Rates'!A:G,7,FALSE)</f>
        <v>3.9300000000000002E-2</v>
      </c>
    </row>
    <row r="880" spans="1:13" x14ac:dyDescent="0.3">
      <c r="A880" s="212" t="s">
        <v>102</v>
      </c>
      <c r="B880" s="213">
        <v>10600501</v>
      </c>
      <c r="C880" s="212" t="s">
        <v>12614</v>
      </c>
      <c r="D880" s="214">
        <v>43497</v>
      </c>
      <c r="E880" s="160" t="s">
        <v>373</v>
      </c>
      <c r="F880" s="160">
        <v>101114768</v>
      </c>
      <c r="G880" s="160">
        <v>870.81</v>
      </c>
      <c r="H880" s="214">
        <v>43511</v>
      </c>
      <c r="I880" s="160" t="s">
        <v>200</v>
      </c>
      <c r="J880" s="160" t="s">
        <v>377</v>
      </c>
      <c r="K880" s="160">
        <f t="shared" si="13"/>
        <v>2</v>
      </c>
      <c r="L880" s="160" t="s">
        <v>101</v>
      </c>
      <c r="M880" s="211">
        <f>VLOOKUP(J880,'Depr Rates'!A:G,7,FALSE)</f>
        <v>1.77E-2</v>
      </c>
    </row>
    <row r="881" spans="1:13" x14ac:dyDescent="0.3">
      <c r="A881" s="212" t="s">
        <v>102</v>
      </c>
      <c r="B881" s="213">
        <v>10600501</v>
      </c>
      <c r="C881" s="212" t="s">
        <v>12614</v>
      </c>
      <c r="D881" s="214">
        <v>43497</v>
      </c>
      <c r="E881" s="160" t="s">
        <v>373</v>
      </c>
      <c r="F881" s="160">
        <v>101114768</v>
      </c>
      <c r="G881" s="160">
        <v>343.05</v>
      </c>
      <c r="H881" s="214">
        <v>43511</v>
      </c>
      <c r="I881" s="160" t="s">
        <v>200</v>
      </c>
      <c r="J881" s="160" t="s">
        <v>9132</v>
      </c>
      <c r="K881" s="160">
        <f t="shared" si="13"/>
        <v>2</v>
      </c>
      <c r="L881" s="160" t="s">
        <v>101</v>
      </c>
      <c r="M881" s="211">
        <f>VLOOKUP(J881,'Depr Rates'!A:G,7,FALSE)</f>
        <v>3.7400000000000003E-2</v>
      </c>
    </row>
    <row r="882" spans="1:13" x14ac:dyDescent="0.3">
      <c r="A882" s="212" t="s">
        <v>102</v>
      </c>
      <c r="B882" s="213">
        <v>10600501</v>
      </c>
      <c r="C882" s="212" t="s">
        <v>12614</v>
      </c>
      <c r="D882" s="214">
        <v>43525</v>
      </c>
      <c r="E882" s="160" t="s">
        <v>373</v>
      </c>
      <c r="F882" s="160">
        <v>101114768</v>
      </c>
      <c r="G882" s="160">
        <v>29.58</v>
      </c>
      <c r="H882" s="214">
        <v>43511</v>
      </c>
      <c r="I882" s="160" t="s">
        <v>200</v>
      </c>
      <c r="J882" s="160" t="s">
        <v>377</v>
      </c>
      <c r="K882" s="160">
        <f t="shared" si="13"/>
        <v>2</v>
      </c>
      <c r="L882" s="160" t="s">
        <v>101</v>
      </c>
      <c r="M882" s="211">
        <f>VLOOKUP(J882,'Depr Rates'!A:G,7,FALSE)</f>
        <v>1.77E-2</v>
      </c>
    </row>
    <row r="883" spans="1:13" x14ac:dyDescent="0.3">
      <c r="A883" s="212" t="s">
        <v>102</v>
      </c>
      <c r="B883" s="213">
        <v>10600501</v>
      </c>
      <c r="C883" s="212" t="s">
        <v>12614</v>
      </c>
      <c r="D883" s="214">
        <v>43525</v>
      </c>
      <c r="E883" s="160" t="s">
        <v>373</v>
      </c>
      <c r="F883" s="160">
        <v>101114768</v>
      </c>
      <c r="G883" s="160">
        <v>1.79</v>
      </c>
      <c r="H883" s="214">
        <v>43511</v>
      </c>
      <c r="I883" s="160" t="s">
        <v>200</v>
      </c>
      <c r="J883" s="160" t="s">
        <v>447</v>
      </c>
      <c r="K883" s="160">
        <f t="shared" si="13"/>
        <v>2</v>
      </c>
      <c r="L883" s="160" t="s">
        <v>101</v>
      </c>
      <c r="M883" s="211">
        <f>VLOOKUP(J883,'Depr Rates'!A:G,7,FALSE)</f>
        <v>3.15E-2</v>
      </c>
    </row>
    <row r="884" spans="1:13" x14ac:dyDescent="0.3">
      <c r="A884" s="212" t="s">
        <v>102</v>
      </c>
      <c r="B884" s="213">
        <v>10600501</v>
      </c>
      <c r="C884" s="212" t="s">
        <v>12614</v>
      </c>
      <c r="D884" s="214">
        <v>43525</v>
      </c>
      <c r="E884" s="160" t="s">
        <v>373</v>
      </c>
      <c r="F884" s="160">
        <v>101114768</v>
      </c>
      <c r="G884" s="160">
        <v>11.65</v>
      </c>
      <c r="H884" s="214">
        <v>43511</v>
      </c>
      <c r="I884" s="160" t="s">
        <v>200</v>
      </c>
      <c r="J884" s="160" t="s">
        <v>9132</v>
      </c>
      <c r="K884" s="160">
        <f t="shared" si="13"/>
        <v>2</v>
      </c>
      <c r="L884" s="160" t="s">
        <v>101</v>
      </c>
      <c r="M884" s="211">
        <f>VLOOKUP(J884,'Depr Rates'!A:G,7,FALSE)</f>
        <v>3.7400000000000003E-2</v>
      </c>
    </row>
    <row r="885" spans="1:13" x14ac:dyDescent="0.3">
      <c r="A885" s="212" t="s">
        <v>102</v>
      </c>
      <c r="B885" s="213">
        <v>10600501</v>
      </c>
      <c r="C885" s="212" t="s">
        <v>12614</v>
      </c>
      <c r="D885" s="214">
        <v>43525</v>
      </c>
      <c r="E885" s="160" t="s">
        <v>373</v>
      </c>
      <c r="F885" s="160">
        <v>101114768</v>
      </c>
      <c r="G885" s="160">
        <v>31.38</v>
      </c>
      <c r="H885" s="214">
        <v>43511</v>
      </c>
      <c r="I885" s="160" t="s">
        <v>200</v>
      </c>
      <c r="J885" s="160" t="s">
        <v>376</v>
      </c>
      <c r="K885" s="160">
        <f t="shared" si="13"/>
        <v>2</v>
      </c>
      <c r="L885" s="160" t="s">
        <v>101</v>
      </c>
      <c r="M885" s="211">
        <f>VLOOKUP(J885,'Depr Rates'!A:G,7,FALSE)</f>
        <v>3.9300000000000002E-2</v>
      </c>
    </row>
    <row r="886" spans="1:13" x14ac:dyDescent="0.3">
      <c r="A886" s="212" t="s">
        <v>102</v>
      </c>
      <c r="B886" s="213">
        <v>10600501</v>
      </c>
      <c r="C886" s="212" t="s">
        <v>12614</v>
      </c>
      <c r="D886" s="214">
        <v>43525</v>
      </c>
      <c r="E886" s="160" t="s">
        <v>373</v>
      </c>
      <c r="F886" s="160">
        <v>101114768</v>
      </c>
      <c r="G886" s="160">
        <v>15.24</v>
      </c>
      <c r="H886" s="214">
        <v>43511</v>
      </c>
      <c r="I886" s="160" t="s">
        <v>200</v>
      </c>
      <c r="J886" s="160" t="s">
        <v>9054</v>
      </c>
      <c r="K886" s="160">
        <f t="shared" si="13"/>
        <v>2</v>
      </c>
      <c r="L886" s="160" t="s">
        <v>101</v>
      </c>
      <c r="M886" s="211">
        <f>VLOOKUP(J886,'Depr Rates'!A:G,7,FALSE)</f>
        <v>3.1399999999999997E-2</v>
      </c>
    </row>
    <row r="887" spans="1:13" x14ac:dyDescent="0.3">
      <c r="A887" s="212" t="s">
        <v>102</v>
      </c>
      <c r="B887" s="213">
        <v>10600501</v>
      </c>
      <c r="C887" s="212" t="s">
        <v>12614</v>
      </c>
      <c r="D887" s="214">
        <v>43525</v>
      </c>
      <c r="E887" s="160" t="s">
        <v>373</v>
      </c>
      <c r="F887" s="160">
        <v>101114768</v>
      </c>
      <c r="G887" s="160">
        <v>90.94</v>
      </c>
      <c r="H887" s="214">
        <v>43511</v>
      </c>
      <c r="I887" s="160" t="s">
        <v>200</v>
      </c>
      <c r="J887" s="160" t="s">
        <v>377</v>
      </c>
      <c r="K887" s="160">
        <f t="shared" ref="K887:K950" si="14">MONTH(H887)</f>
        <v>2</v>
      </c>
      <c r="L887" s="160" t="s">
        <v>101</v>
      </c>
      <c r="M887" s="211">
        <f>VLOOKUP(J887,'Depr Rates'!A:G,7,FALSE)</f>
        <v>1.77E-2</v>
      </c>
    </row>
    <row r="888" spans="1:13" x14ac:dyDescent="0.3">
      <c r="A888" s="212" t="s">
        <v>102</v>
      </c>
      <c r="B888" s="213">
        <v>10600501</v>
      </c>
      <c r="C888" s="212" t="s">
        <v>12614</v>
      </c>
      <c r="D888" s="214">
        <v>43525</v>
      </c>
      <c r="E888" s="160" t="s">
        <v>373</v>
      </c>
      <c r="F888" s="160">
        <v>101114768</v>
      </c>
      <c r="G888" s="160">
        <v>5.51</v>
      </c>
      <c r="H888" s="214">
        <v>43511</v>
      </c>
      <c r="I888" s="160" t="s">
        <v>200</v>
      </c>
      <c r="J888" s="160" t="s">
        <v>447</v>
      </c>
      <c r="K888" s="160">
        <f t="shared" si="14"/>
        <v>2</v>
      </c>
      <c r="L888" s="160" t="s">
        <v>101</v>
      </c>
      <c r="M888" s="211">
        <f>VLOOKUP(J888,'Depr Rates'!A:G,7,FALSE)</f>
        <v>3.15E-2</v>
      </c>
    </row>
    <row r="889" spans="1:13" x14ac:dyDescent="0.3">
      <c r="A889" s="212" t="s">
        <v>102</v>
      </c>
      <c r="B889" s="213">
        <v>10600501</v>
      </c>
      <c r="C889" s="212" t="s">
        <v>12614</v>
      </c>
      <c r="D889" s="214">
        <v>43525</v>
      </c>
      <c r="E889" s="160" t="s">
        <v>373</v>
      </c>
      <c r="F889" s="160">
        <v>101114768</v>
      </c>
      <c r="G889" s="160">
        <v>35.82</v>
      </c>
      <c r="H889" s="214">
        <v>43511</v>
      </c>
      <c r="I889" s="160" t="s">
        <v>200</v>
      </c>
      <c r="J889" s="160" t="s">
        <v>9132</v>
      </c>
      <c r="K889" s="160">
        <f t="shared" si="14"/>
        <v>2</v>
      </c>
      <c r="L889" s="160" t="s">
        <v>101</v>
      </c>
      <c r="M889" s="211">
        <f>VLOOKUP(J889,'Depr Rates'!A:G,7,FALSE)</f>
        <v>3.7400000000000003E-2</v>
      </c>
    </row>
    <row r="890" spans="1:13" x14ac:dyDescent="0.3">
      <c r="A890" s="212" t="s">
        <v>102</v>
      </c>
      <c r="B890" s="213">
        <v>10600501</v>
      </c>
      <c r="C890" s="212" t="s">
        <v>12614</v>
      </c>
      <c r="D890" s="214">
        <v>43525</v>
      </c>
      <c r="E890" s="160" t="s">
        <v>373</v>
      </c>
      <c r="F890" s="160">
        <v>101114768</v>
      </c>
      <c r="G890" s="160">
        <v>96.44</v>
      </c>
      <c r="H890" s="214">
        <v>43511</v>
      </c>
      <c r="I890" s="160" t="s">
        <v>200</v>
      </c>
      <c r="J890" s="160" t="s">
        <v>376</v>
      </c>
      <c r="K890" s="160">
        <f t="shared" si="14"/>
        <v>2</v>
      </c>
      <c r="L890" s="160" t="s">
        <v>101</v>
      </c>
      <c r="M890" s="211">
        <f>VLOOKUP(J890,'Depr Rates'!A:G,7,FALSE)</f>
        <v>3.9300000000000002E-2</v>
      </c>
    </row>
    <row r="891" spans="1:13" x14ac:dyDescent="0.3">
      <c r="A891" s="212" t="s">
        <v>102</v>
      </c>
      <c r="B891" s="213">
        <v>10600501</v>
      </c>
      <c r="C891" s="212" t="s">
        <v>12614</v>
      </c>
      <c r="D891" s="214">
        <v>43525</v>
      </c>
      <c r="E891" s="160" t="s">
        <v>373</v>
      </c>
      <c r="F891" s="160">
        <v>101114768</v>
      </c>
      <c r="G891" s="160">
        <v>46.85</v>
      </c>
      <c r="H891" s="214">
        <v>43511</v>
      </c>
      <c r="I891" s="160" t="s">
        <v>200</v>
      </c>
      <c r="J891" s="160" t="s">
        <v>9054</v>
      </c>
      <c r="K891" s="160">
        <f t="shared" si="14"/>
        <v>2</v>
      </c>
      <c r="L891" s="160" t="s">
        <v>101</v>
      </c>
      <c r="M891" s="211">
        <f>VLOOKUP(J891,'Depr Rates'!A:G,7,FALSE)</f>
        <v>3.1399999999999997E-2</v>
      </c>
    </row>
    <row r="892" spans="1:13" x14ac:dyDescent="0.3">
      <c r="A892" s="212" t="s">
        <v>102</v>
      </c>
      <c r="B892" s="213">
        <v>10600501</v>
      </c>
      <c r="C892" s="212" t="s">
        <v>12614</v>
      </c>
      <c r="D892" s="214">
        <v>43525</v>
      </c>
      <c r="E892" s="160" t="s">
        <v>373</v>
      </c>
      <c r="F892" s="160">
        <v>101114768</v>
      </c>
      <c r="G892" s="160">
        <v>55.7</v>
      </c>
      <c r="H892" s="214">
        <v>43511</v>
      </c>
      <c r="I892" s="160" t="s">
        <v>200</v>
      </c>
      <c r="J892" s="160" t="s">
        <v>377</v>
      </c>
      <c r="K892" s="160">
        <f t="shared" si="14"/>
        <v>2</v>
      </c>
      <c r="L892" s="160" t="s">
        <v>101</v>
      </c>
      <c r="M892" s="211">
        <f>VLOOKUP(J892,'Depr Rates'!A:G,7,FALSE)</f>
        <v>1.77E-2</v>
      </c>
    </row>
    <row r="893" spans="1:13" x14ac:dyDescent="0.3">
      <c r="A893" s="212" t="s">
        <v>102</v>
      </c>
      <c r="B893" s="213">
        <v>10600501</v>
      </c>
      <c r="C893" s="212" t="s">
        <v>12614</v>
      </c>
      <c r="D893" s="214">
        <v>43525</v>
      </c>
      <c r="E893" s="160" t="s">
        <v>373</v>
      </c>
      <c r="F893" s="160">
        <v>101114768</v>
      </c>
      <c r="G893" s="160">
        <v>3.37</v>
      </c>
      <c r="H893" s="214">
        <v>43511</v>
      </c>
      <c r="I893" s="160" t="s">
        <v>200</v>
      </c>
      <c r="J893" s="160" t="s">
        <v>447</v>
      </c>
      <c r="K893" s="160">
        <f t="shared" si="14"/>
        <v>2</v>
      </c>
      <c r="L893" s="160" t="s">
        <v>101</v>
      </c>
      <c r="M893" s="211">
        <f>VLOOKUP(J893,'Depr Rates'!A:G,7,FALSE)</f>
        <v>3.15E-2</v>
      </c>
    </row>
    <row r="894" spans="1:13" x14ac:dyDescent="0.3">
      <c r="A894" s="212" t="s">
        <v>102</v>
      </c>
      <c r="B894" s="213">
        <v>10600501</v>
      </c>
      <c r="C894" s="212" t="s">
        <v>12614</v>
      </c>
      <c r="D894" s="214">
        <v>43525</v>
      </c>
      <c r="E894" s="160" t="s">
        <v>373</v>
      </c>
      <c r="F894" s="160">
        <v>101114768</v>
      </c>
      <c r="G894" s="160">
        <v>21.95</v>
      </c>
      <c r="H894" s="214">
        <v>43511</v>
      </c>
      <c r="I894" s="160" t="s">
        <v>200</v>
      </c>
      <c r="J894" s="160" t="s">
        <v>9132</v>
      </c>
      <c r="K894" s="160">
        <f t="shared" si="14"/>
        <v>2</v>
      </c>
      <c r="L894" s="160" t="s">
        <v>101</v>
      </c>
      <c r="M894" s="211">
        <f>VLOOKUP(J894,'Depr Rates'!A:G,7,FALSE)</f>
        <v>3.7400000000000003E-2</v>
      </c>
    </row>
    <row r="895" spans="1:13" x14ac:dyDescent="0.3">
      <c r="A895" s="212" t="s">
        <v>102</v>
      </c>
      <c r="B895" s="213">
        <v>10600501</v>
      </c>
      <c r="C895" s="212" t="s">
        <v>12614</v>
      </c>
      <c r="D895" s="214">
        <v>43525</v>
      </c>
      <c r="E895" s="160" t="s">
        <v>373</v>
      </c>
      <c r="F895" s="160">
        <v>101114768</v>
      </c>
      <c r="G895" s="160">
        <v>59.08</v>
      </c>
      <c r="H895" s="214">
        <v>43511</v>
      </c>
      <c r="I895" s="160" t="s">
        <v>200</v>
      </c>
      <c r="J895" s="160" t="s">
        <v>376</v>
      </c>
      <c r="K895" s="160">
        <f t="shared" si="14"/>
        <v>2</v>
      </c>
      <c r="L895" s="160" t="s">
        <v>101</v>
      </c>
      <c r="M895" s="211">
        <f>VLOOKUP(J895,'Depr Rates'!A:G,7,FALSE)</f>
        <v>3.9300000000000002E-2</v>
      </c>
    </row>
    <row r="896" spans="1:13" x14ac:dyDescent="0.3">
      <c r="A896" s="212" t="s">
        <v>102</v>
      </c>
      <c r="B896" s="213">
        <v>10600501</v>
      </c>
      <c r="C896" s="212" t="s">
        <v>12614</v>
      </c>
      <c r="D896" s="214">
        <v>43525</v>
      </c>
      <c r="E896" s="160" t="s">
        <v>373</v>
      </c>
      <c r="F896" s="160">
        <v>101114768</v>
      </c>
      <c r="G896" s="160">
        <v>28.69</v>
      </c>
      <c r="H896" s="214">
        <v>43511</v>
      </c>
      <c r="I896" s="160" t="s">
        <v>200</v>
      </c>
      <c r="J896" s="160" t="s">
        <v>9054</v>
      </c>
      <c r="K896" s="160">
        <f t="shared" si="14"/>
        <v>2</v>
      </c>
      <c r="L896" s="160" t="s">
        <v>101</v>
      </c>
      <c r="M896" s="211">
        <f>VLOOKUP(J896,'Depr Rates'!A:G,7,FALSE)</f>
        <v>3.1399999999999997E-2</v>
      </c>
    </row>
    <row r="897" spans="1:13" x14ac:dyDescent="0.3">
      <c r="A897" s="212" t="s">
        <v>102</v>
      </c>
      <c r="B897" s="213">
        <v>10600501</v>
      </c>
      <c r="C897" s="212" t="s">
        <v>12614</v>
      </c>
      <c r="D897" s="214">
        <v>43497</v>
      </c>
      <c r="E897" s="160" t="s">
        <v>373</v>
      </c>
      <c r="F897" s="160">
        <v>101115220</v>
      </c>
      <c r="G897" s="215">
        <v>1576.44</v>
      </c>
      <c r="H897" s="214">
        <v>43504</v>
      </c>
      <c r="I897" s="160" t="s">
        <v>507</v>
      </c>
      <c r="J897" s="160" t="s">
        <v>377</v>
      </c>
      <c r="K897" s="160">
        <f t="shared" si="14"/>
        <v>2</v>
      </c>
      <c r="L897" s="160" t="s">
        <v>101</v>
      </c>
      <c r="M897" s="211">
        <f>VLOOKUP(J897,'Depr Rates'!A:G,7,FALSE)</f>
        <v>1.77E-2</v>
      </c>
    </row>
    <row r="898" spans="1:13" x14ac:dyDescent="0.3">
      <c r="A898" s="212" t="s">
        <v>102</v>
      </c>
      <c r="B898" s="213">
        <v>10600501</v>
      </c>
      <c r="C898" s="212" t="s">
        <v>12614</v>
      </c>
      <c r="D898" s="214">
        <v>43497</v>
      </c>
      <c r="E898" s="160" t="s">
        <v>373</v>
      </c>
      <c r="F898" s="160">
        <v>101115220</v>
      </c>
      <c r="G898" s="160">
        <v>812.1</v>
      </c>
      <c r="H898" s="214">
        <v>43504</v>
      </c>
      <c r="I898" s="160" t="s">
        <v>507</v>
      </c>
      <c r="J898" s="160" t="s">
        <v>9054</v>
      </c>
      <c r="K898" s="160">
        <f t="shared" si="14"/>
        <v>2</v>
      </c>
      <c r="L898" s="160" t="s">
        <v>101</v>
      </c>
      <c r="M898" s="211">
        <f>VLOOKUP(J898,'Depr Rates'!A:G,7,FALSE)</f>
        <v>3.1399999999999997E-2</v>
      </c>
    </row>
    <row r="899" spans="1:13" x14ac:dyDescent="0.3">
      <c r="A899" s="212" t="s">
        <v>102</v>
      </c>
      <c r="B899" s="213">
        <v>10600501</v>
      </c>
      <c r="C899" s="212" t="s">
        <v>12614</v>
      </c>
      <c r="D899" s="214">
        <v>43497</v>
      </c>
      <c r="E899" s="160" t="s">
        <v>373</v>
      </c>
      <c r="F899" s="160">
        <v>101115220</v>
      </c>
      <c r="G899" s="160">
        <v>95.53</v>
      </c>
      <c r="H899" s="214">
        <v>43504</v>
      </c>
      <c r="I899" s="160" t="s">
        <v>507</v>
      </c>
      <c r="J899" s="160" t="s">
        <v>447</v>
      </c>
      <c r="K899" s="160">
        <f t="shared" si="14"/>
        <v>2</v>
      </c>
      <c r="L899" s="160" t="s">
        <v>101</v>
      </c>
      <c r="M899" s="211">
        <f>VLOOKUP(J899,'Depr Rates'!A:G,7,FALSE)</f>
        <v>3.15E-2</v>
      </c>
    </row>
    <row r="900" spans="1:13" x14ac:dyDescent="0.3">
      <c r="A900" s="212" t="s">
        <v>102</v>
      </c>
      <c r="B900" s="213">
        <v>10600501</v>
      </c>
      <c r="C900" s="212" t="s">
        <v>12614</v>
      </c>
      <c r="D900" s="214">
        <v>43497</v>
      </c>
      <c r="E900" s="160" t="s">
        <v>373</v>
      </c>
      <c r="F900" s="160">
        <v>101115220</v>
      </c>
      <c r="G900" s="160">
        <v>621.04</v>
      </c>
      <c r="H900" s="214">
        <v>43504</v>
      </c>
      <c r="I900" s="160" t="s">
        <v>507</v>
      </c>
      <c r="J900" s="160" t="s">
        <v>9132</v>
      </c>
      <c r="K900" s="160">
        <f t="shared" si="14"/>
        <v>2</v>
      </c>
      <c r="L900" s="160" t="s">
        <v>101</v>
      </c>
      <c r="M900" s="211">
        <f>VLOOKUP(J900,'Depr Rates'!A:G,7,FALSE)</f>
        <v>3.7400000000000003E-2</v>
      </c>
    </row>
    <row r="901" spans="1:13" x14ac:dyDescent="0.3">
      <c r="A901" s="212" t="s">
        <v>102</v>
      </c>
      <c r="B901" s="213">
        <v>10600501</v>
      </c>
      <c r="C901" s="212" t="s">
        <v>12614</v>
      </c>
      <c r="D901" s="214">
        <v>43497</v>
      </c>
      <c r="E901" s="160" t="s">
        <v>373</v>
      </c>
      <c r="F901" s="160">
        <v>101115220</v>
      </c>
      <c r="G901" s="215">
        <v>1671.98</v>
      </c>
      <c r="H901" s="214">
        <v>43504</v>
      </c>
      <c r="I901" s="160" t="s">
        <v>507</v>
      </c>
      <c r="J901" s="160" t="s">
        <v>376</v>
      </c>
      <c r="K901" s="160">
        <f t="shared" si="14"/>
        <v>2</v>
      </c>
      <c r="L901" s="160" t="s">
        <v>101</v>
      </c>
      <c r="M901" s="211">
        <f>VLOOKUP(J901,'Depr Rates'!A:G,7,FALSE)</f>
        <v>3.9300000000000002E-2</v>
      </c>
    </row>
    <row r="902" spans="1:13" x14ac:dyDescent="0.3">
      <c r="A902" s="212" t="s">
        <v>102</v>
      </c>
      <c r="B902" s="213">
        <v>10600501</v>
      </c>
      <c r="C902" s="212" t="s">
        <v>12614</v>
      </c>
      <c r="D902" s="214">
        <v>43497</v>
      </c>
      <c r="E902" s="160" t="s">
        <v>373</v>
      </c>
      <c r="F902" s="160">
        <v>101115220</v>
      </c>
      <c r="G902" s="215">
        <v>1128.8399999999999</v>
      </c>
      <c r="H902" s="214">
        <v>43504</v>
      </c>
      <c r="I902" s="160" t="s">
        <v>507</v>
      </c>
      <c r="J902" s="160" t="s">
        <v>377</v>
      </c>
      <c r="K902" s="160">
        <f t="shared" si="14"/>
        <v>2</v>
      </c>
      <c r="L902" s="160" t="s">
        <v>101</v>
      </c>
      <c r="M902" s="211">
        <f>VLOOKUP(J902,'Depr Rates'!A:G,7,FALSE)</f>
        <v>1.77E-2</v>
      </c>
    </row>
    <row r="903" spans="1:13" x14ac:dyDescent="0.3">
      <c r="A903" s="212" t="s">
        <v>102</v>
      </c>
      <c r="B903" s="213">
        <v>10600501</v>
      </c>
      <c r="C903" s="212" t="s">
        <v>12614</v>
      </c>
      <c r="D903" s="214">
        <v>43497</v>
      </c>
      <c r="E903" s="160" t="s">
        <v>373</v>
      </c>
      <c r="F903" s="160">
        <v>101115220</v>
      </c>
      <c r="G903" s="160">
        <v>581.51</v>
      </c>
      <c r="H903" s="214">
        <v>43504</v>
      </c>
      <c r="I903" s="160" t="s">
        <v>507</v>
      </c>
      <c r="J903" s="160" t="s">
        <v>9054</v>
      </c>
      <c r="K903" s="160">
        <f t="shared" si="14"/>
        <v>2</v>
      </c>
      <c r="L903" s="160" t="s">
        <v>101</v>
      </c>
      <c r="M903" s="211">
        <f>VLOOKUP(J903,'Depr Rates'!A:G,7,FALSE)</f>
        <v>3.1399999999999997E-2</v>
      </c>
    </row>
    <row r="904" spans="1:13" x14ac:dyDescent="0.3">
      <c r="A904" s="212" t="s">
        <v>102</v>
      </c>
      <c r="B904" s="213">
        <v>10600501</v>
      </c>
      <c r="C904" s="212" t="s">
        <v>12614</v>
      </c>
      <c r="D904" s="214">
        <v>43497</v>
      </c>
      <c r="E904" s="160" t="s">
        <v>373</v>
      </c>
      <c r="F904" s="160">
        <v>101115220</v>
      </c>
      <c r="G904" s="215">
        <v>1197.24</v>
      </c>
      <c r="H904" s="214">
        <v>43504</v>
      </c>
      <c r="I904" s="160" t="s">
        <v>507</v>
      </c>
      <c r="J904" s="160" t="s">
        <v>376</v>
      </c>
      <c r="K904" s="160">
        <f t="shared" si="14"/>
        <v>2</v>
      </c>
      <c r="L904" s="160" t="s">
        <v>101</v>
      </c>
      <c r="M904" s="211">
        <f>VLOOKUP(J904,'Depr Rates'!A:G,7,FALSE)</f>
        <v>3.9300000000000002E-2</v>
      </c>
    </row>
    <row r="905" spans="1:13" x14ac:dyDescent="0.3">
      <c r="A905" s="212" t="s">
        <v>102</v>
      </c>
      <c r="B905" s="213">
        <v>10600501</v>
      </c>
      <c r="C905" s="212" t="s">
        <v>12614</v>
      </c>
      <c r="D905" s="214">
        <v>43497</v>
      </c>
      <c r="E905" s="160" t="s">
        <v>373</v>
      </c>
      <c r="F905" s="160">
        <v>101115220</v>
      </c>
      <c r="G905" s="160">
        <v>68.41</v>
      </c>
      <c r="H905" s="214">
        <v>43504</v>
      </c>
      <c r="I905" s="160" t="s">
        <v>507</v>
      </c>
      <c r="J905" s="160" t="s">
        <v>447</v>
      </c>
      <c r="K905" s="160">
        <f t="shared" si="14"/>
        <v>2</v>
      </c>
      <c r="L905" s="160" t="s">
        <v>101</v>
      </c>
      <c r="M905" s="211">
        <f>VLOOKUP(J905,'Depr Rates'!A:G,7,FALSE)</f>
        <v>3.15E-2</v>
      </c>
    </row>
    <row r="906" spans="1:13" x14ac:dyDescent="0.3">
      <c r="A906" s="212" t="s">
        <v>102</v>
      </c>
      <c r="B906" s="213">
        <v>10600501</v>
      </c>
      <c r="C906" s="212" t="s">
        <v>12614</v>
      </c>
      <c r="D906" s="214">
        <v>43497</v>
      </c>
      <c r="E906" s="160" t="s">
        <v>373</v>
      </c>
      <c r="F906" s="160">
        <v>101115220</v>
      </c>
      <c r="G906" s="160">
        <v>444.71</v>
      </c>
      <c r="H906" s="214">
        <v>43504</v>
      </c>
      <c r="I906" s="160" t="s">
        <v>507</v>
      </c>
      <c r="J906" s="160" t="s">
        <v>9132</v>
      </c>
      <c r="K906" s="160">
        <f t="shared" si="14"/>
        <v>2</v>
      </c>
      <c r="L906" s="160" t="s">
        <v>101</v>
      </c>
      <c r="M906" s="211">
        <f>VLOOKUP(J906,'Depr Rates'!A:G,7,FALSE)</f>
        <v>3.7400000000000003E-2</v>
      </c>
    </row>
    <row r="907" spans="1:13" x14ac:dyDescent="0.3">
      <c r="A907" s="212" t="s">
        <v>102</v>
      </c>
      <c r="B907" s="213">
        <v>10600501</v>
      </c>
      <c r="C907" s="212" t="s">
        <v>12614</v>
      </c>
      <c r="D907" s="214">
        <v>43525</v>
      </c>
      <c r="E907" s="160" t="s">
        <v>373</v>
      </c>
      <c r="F907" s="160">
        <v>101115220</v>
      </c>
      <c r="G907" s="160">
        <v>-2.72</v>
      </c>
      <c r="H907" s="214">
        <v>43504</v>
      </c>
      <c r="I907" s="160" t="s">
        <v>507</v>
      </c>
      <c r="J907" s="160" t="s">
        <v>9054</v>
      </c>
      <c r="K907" s="160">
        <f t="shared" si="14"/>
        <v>2</v>
      </c>
      <c r="L907" s="160" t="s">
        <v>101</v>
      </c>
      <c r="M907" s="211">
        <f>VLOOKUP(J907,'Depr Rates'!A:G,7,FALSE)</f>
        <v>3.1399999999999997E-2</v>
      </c>
    </row>
    <row r="908" spans="1:13" x14ac:dyDescent="0.3">
      <c r="A908" s="212" t="s">
        <v>102</v>
      </c>
      <c r="B908" s="213">
        <v>10600501</v>
      </c>
      <c r="C908" s="212" t="s">
        <v>12614</v>
      </c>
      <c r="D908" s="214">
        <v>43525</v>
      </c>
      <c r="E908" s="160" t="s">
        <v>373</v>
      </c>
      <c r="F908" s="160">
        <v>101115220</v>
      </c>
      <c r="G908" s="160">
        <v>-2.08</v>
      </c>
      <c r="H908" s="214">
        <v>43504</v>
      </c>
      <c r="I908" s="160" t="s">
        <v>507</v>
      </c>
      <c r="J908" s="160" t="s">
        <v>9132</v>
      </c>
      <c r="K908" s="160">
        <f t="shared" si="14"/>
        <v>2</v>
      </c>
      <c r="L908" s="160" t="s">
        <v>101</v>
      </c>
      <c r="M908" s="211">
        <f>VLOOKUP(J908,'Depr Rates'!A:G,7,FALSE)</f>
        <v>3.7400000000000003E-2</v>
      </c>
    </row>
    <row r="909" spans="1:13" x14ac:dyDescent="0.3">
      <c r="A909" s="212" t="s">
        <v>102</v>
      </c>
      <c r="B909" s="213">
        <v>10600501</v>
      </c>
      <c r="C909" s="212" t="s">
        <v>12614</v>
      </c>
      <c r="D909" s="214">
        <v>43525</v>
      </c>
      <c r="E909" s="160" t="s">
        <v>373</v>
      </c>
      <c r="F909" s="160">
        <v>101115220</v>
      </c>
      <c r="G909" s="160">
        <v>-5.28</v>
      </c>
      <c r="H909" s="214">
        <v>43504</v>
      </c>
      <c r="I909" s="160" t="s">
        <v>507</v>
      </c>
      <c r="J909" s="160" t="s">
        <v>377</v>
      </c>
      <c r="K909" s="160">
        <f t="shared" si="14"/>
        <v>2</v>
      </c>
      <c r="L909" s="160" t="s">
        <v>101</v>
      </c>
      <c r="M909" s="211">
        <f>VLOOKUP(J909,'Depr Rates'!A:G,7,FALSE)</f>
        <v>1.77E-2</v>
      </c>
    </row>
    <row r="910" spans="1:13" x14ac:dyDescent="0.3">
      <c r="A910" s="212" t="s">
        <v>102</v>
      </c>
      <c r="B910" s="213">
        <v>10600501</v>
      </c>
      <c r="C910" s="212" t="s">
        <v>12614</v>
      </c>
      <c r="D910" s="214">
        <v>43525</v>
      </c>
      <c r="E910" s="160" t="s">
        <v>373</v>
      </c>
      <c r="F910" s="160">
        <v>101115220</v>
      </c>
      <c r="G910" s="160">
        <v>-5.61</v>
      </c>
      <c r="H910" s="214">
        <v>43504</v>
      </c>
      <c r="I910" s="160" t="s">
        <v>507</v>
      </c>
      <c r="J910" s="160" t="s">
        <v>376</v>
      </c>
      <c r="K910" s="160">
        <f t="shared" si="14"/>
        <v>2</v>
      </c>
      <c r="L910" s="160" t="s">
        <v>101</v>
      </c>
      <c r="M910" s="211">
        <f>VLOOKUP(J910,'Depr Rates'!A:G,7,FALSE)</f>
        <v>3.9300000000000002E-2</v>
      </c>
    </row>
    <row r="911" spans="1:13" x14ac:dyDescent="0.3">
      <c r="A911" s="212" t="s">
        <v>102</v>
      </c>
      <c r="B911" s="213">
        <v>10600501</v>
      </c>
      <c r="C911" s="212" t="s">
        <v>12614</v>
      </c>
      <c r="D911" s="214">
        <v>43525</v>
      </c>
      <c r="E911" s="160" t="s">
        <v>373</v>
      </c>
      <c r="F911" s="160">
        <v>101115220</v>
      </c>
      <c r="G911" s="160">
        <v>-0.32</v>
      </c>
      <c r="H911" s="214">
        <v>43504</v>
      </c>
      <c r="I911" s="160" t="s">
        <v>507</v>
      </c>
      <c r="J911" s="160" t="s">
        <v>447</v>
      </c>
      <c r="K911" s="160">
        <f t="shared" si="14"/>
        <v>2</v>
      </c>
      <c r="L911" s="160" t="s">
        <v>101</v>
      </c>
      <c r="M911" s="211">
        <f>VLOOKUP(J911,'Depr Rates'!A:G,7,FALSE)</f>
        <v>3.15E-2</v>
      </c>
    </row>
    <row r="912" spans="1:13" x14ac:dyDescent="0.3">
      <c r="A912" s="212" t="s">
        <v>102</v>
      </c>
      <c r="B912" s="213">
        <v>10600501</v>
      </c>
      <c r="C912" s="212" t="s">
        <v>12614</v>
      </c>
      <c r="D912" s="214">
        <v>43525</v>
      </c>
      <c r="E912" s="160" t="s">
        <v>373</v>
      </c>
      <c r="F912" s="160">
        <v>101115220</v>
      </c>
      <c r="G912" s="160">
        <v>0.9</v>
      </c>
      <c r="H912" s="214">
        <v>43504</v>
      </c>
      <c r="I912" s="160" t="s">
        <v>507</v>
      </c>
      <c r="J912" s="160" t="s">
        <v>9054</v>
      </c>
      <c r="K912" s="160">
        <f t="shared" si="14"/>
        <v>2</v>
      </c>
      <c r="L912" s="160" t="s">
        <v>101</v>
      </c>
      <c r="M912" s="211">
        <f>VLOOKUP(J912,'Depr Rates'!A:G,7,FALSE)</f>
        <v>3.1399999999999997E-2</v>
      </c>
    </row>
    <row r="913" spans="1:13" x14ac:dyDescent="0.3">
      <c r="A913" s="212" t="s">
        <v>102</v>
      </c>
      <c r="B913" s="213">
        <v>10600501</v>
      </c>
      <c r="C913" s="212" t="s">
        <v>12614</v>
      </c>
      <c r="D913" s="214">
        <v>43525</v>
      </c>
      <c r="E913" s="160" t="s">
        <v>373</v>
      </c>
      <c r="F913" s="160">
        <v>101115220</v>
      </c>
      <c r="G913" s="160">
        <v>0.68</v>
      </c>
      <c r="H913" s="214">
        <v>43504</v>
      </c>
      <c r="I913" s="160" t="s">
        <v>507</v>
      </c>
      <c r="J913" s="160" t="s">
        <v>9132</v>
      </c>
      <c r="K913" s="160">
        <f t="shared" si="14"/>
        <v>2</v>
      </c>
      <c r="L913" s="160" t="s">
        <v>101</v>
      </c>
      <c r="M913" s="211">
        <f>VLOOKUP(J913,'Depr Rates'!A:G,7,FALSE)</f>
        <v>3.7400000000000003E-2</v>
      </c>
    </row>
    <row r="914" spans="1:13" x14ac:dyDescent="0.3">
      <c r="A914" s="212" t="s">
        <v>102</v>
      </c>
      <c r="B914" s="213">
        <v>10600501</v>
      </c>
      <c r="C914" s="212" t="s">
        <v>12614</v>
      </c>
      <c r="D914" s="214">
        <v>43525</v>
      </c>
      <c r="E914" s="160" t="s">
        <v>373</v>
      </c>
      <c r="F914" s="160">
        <v>101115220</v>
      </c>
      <c r="G914" s="160">
        <v>1.73</v>
      </c>
      <c r="H914" s="214">
        <v>43504</v>
      </c>
      <c r="I914" s="160" t="s">
        <v>507</v>
      </c>
      <c r="J914" s="160" t="s">
        <v>377</v>
      </c>
      <c r="K914" s="160">
        <f t="shared" si="14"/>
        <v>2</v>
      </c>
      <c r="L914" s="160" t="s">
        <v>101</v>
      </c>
      <c r="M914" s="211">
        <f>VLOOKUP(J914,'Depr Rates'!A:G,7,FALSE)</f>
        <v>1.77E-2</v>
      </c>
    </row>
    <row r="915" spans="1:13" x14ac:dyDescent="0.3">
      <c r="A915" s="212" t="s">
        <v>102</v>
      </c>
      <c r="B915" s="213">
        <v>10600501</v>
      </c>
      <c r="C915" s="212" t="s">
        <v>12614</v>
      </c>
      <c r="D915" s="214">
        <v>43525</v>
      </c>
      <c r="E915" s="160" t="s">
        <v>373</v>
      </c>
      <c r="F915" s="160">
        <v>101115220</v>
      </c>
      <c r="G915" s="160">
        <v>1.85</v>
      </c>
      <c r="H915" s="214">
        <v>43504</v>
      </c>
      <c r="I915" s="160" t="s">
        <v>507</v>
      </c>
      <c r="J915" s="160" t="s">
        <v>376</v>
      </c>
      <c r="K915" s="160">
        <f t="shared" si="14"/>
        <v>2</v>
      </c>
      <c r="L915" s="160" t="s">
        <v>101</v>
      </c>
      <c r="M915" s="211">
        <f>VLOOKUP(J915,'Depr Rates'!A:G,7,FALSE)</f>
        <v>3.9300000000000002E-2</v>
      </c>
    </row>
    <row r="916" spans="1:13" x14ac:dyDescent="0.3">
      <c r="A916" s="212" t="s">
        <v>102</v>
      </c>
      <c r="B916" s="213">
        <v>10600501</v>
      </c>
      <c r="C916" s="212" t="s">
        <v>12614</v>
      </c>
      <c r="D916" s="214">
        <v>43525</v>
      </c>
      <c r="E916" s="160" t="s">
        <v>373</v>
      </c>
      <c r="F916" s="160">
        <v>101115220</v>
      </c>
      <c r="G916" s="160">
        <v>0.1</v>
      </c>
      <c r="H916" s="214">
        <v>43504</v>
      </c>
      <c r="I916" s="160" t="s">
        <v>507</v>
      </c>
      <c r="J916" s="160" t="s">
        <v>447</v>
      </c>
      <c r="K916" s="160">
        <f t="shared" si="14"/>
        <v>2</v>
      </c>
      <c r="L916" s="160" t="s">
        <v>101</v>
      </c>
      <c r="M916" s="211">
        <f>VLOOKUP(J916,'Depr Rates'!A:G,7,FALSE)</f>
        <v>3.15E-2</v>
      </c>
    </row>
    <row r="917" spans="1:13" x14ac:dyDescent="0.3">
      <c r="A917" s="212" t="s">
        <v>102</v>
      </c>
      <c r="B917" s="213">
        <v>10600501</v>
      </c>
      <c r="C917" s="212" t="s">
        <v>12614</v>
      </c>
      <c r="D917" s="214">
        <v>43497</v>
      </c>
      <c r="E917" s="160" t="s">
        <v>373</v>
      </c>
      <c r="F917" s="160">
        <v>101117268</v>
      </c>
      <c r="G917" s="160">
        <v>6.41</v>
      </c>
      <c r="H917" s="214">
        <v>43509</v>
      </c>
      <c r="I917" s="160" t="s">
        <v>508</v>
      </c>
      <c r="J917" s="160" t="s">
        <v>462</v>
      </c>
      <c r="K917" s="160">
        <f t="shared" si="14"/>
        <v>2</v>
      </c>
      <c r="L917" s="160" t="s">
        <v>101</v>
      </c>
      <c r="M917" s="211">
        <f>VLOOKUP(J917,'Depr Rates'!A:G,7,FALSE)</f>
        <v>4.7500000000000001E-2</v>
      </c>
    </row>
    <row r="918" spans="1:13" x14ac:dyDescent="0.3">
      <c r="A918" s="212" t="s">
        <v>102</v>
      </c>
      <c r="B918" s="213">
        <v>10600501</v>
      </c>
      <c r="C918" s="212" t="s">
        <v>12614</v>
      </c>
      <c r="D918" s="214">
        <v>43497</v>
      </c>
      <c r="E918" s="160" t="s">
        <v>373</v>
      </c>
      <c r="F918" s="160">
        <v>101117268</v>
      </c>
      <c r="G918" s="160">
        <v>134.69</v>
      </c>
      <c r="H918" s="214">
        <v>43509</v>
      </c>
      <c r="I918" s="160" t="s">
        <v>508</v>
      </c>
      <c r="J918" s="160" t="s">
        <v>400</v>
      </c>
      <c r="K918" s="160">
        <f t="shared" si="14"/>
        <v>2</v>
      </c>
      <c r="L918" s="160" t="s">
        <v>101</v>
      </c>
      <c r="M918" s="211">
        <f>VLOOKUP(J918,'Depr Rates'!A:G,7,FALSE)</f>
        <v>4.0599999999999997E-2</v>
      </c>
    </row>
    <row r="919" spans="1:13" x14ac:dyDescent="0.3">
      <c r="A919" s="212" t="s">
        <v>102</v>
      </c>
      <c r="B919" s="213">
        <v>10600501</v>
      </c>
      <c r="C919" s="212" t="s">
        <v>12614</v>
      </c>
      <c r="D919" s="214">
        <v>43497</v>
      </c>
      <c r="E919" s="160" t="s">
        <v>373</v>
      </c>
      <c r="F919" s="160">
        <v>101117268</v>
      </c>
      <c r="G919" s="160">
        <v>102.62</v>
      </c>
      <c r="H919" s="214">
        <v>43509</v>
      </c>
      <c r="I919" s="160" t="s">
        <v>508</v>
      </c>
      <c r="J919" s="160" t="s">
        <v>9132</v>
      </c>
      <c r="K919" s="160">
        <f t="shared" si="14"/>
        <v>2</v>
      </c>
      <c r="L919" s="160" t="s">
        <v>101</v>
      </c>
      <c r="M919" s="211">
        <f>VLOOKUP(J919,'Depr Rates'!A:G,7,FALSE)</f>
        <v>3.7400000000000003E-2</v>
      </c>
    </row>
    <row r="920" spans="1:13" x14ac:dyDescent="0.3">
      <c r="A920" s="212" t="s">
        <v>102</v>
      </c>
      <c r="B920" s="213">
        <v>10600501</v>
      </c>
      <c r="C920" s="212" t="s">
        <v>12614</v>
      </c>
      <c r="D920" s="214">
        <v>43497</v>
      </c>
      <c r="E920" s="160" t="s">
        <v>373</v>
      </c>
      <c r="F920" s="160">
        <v>101117268</v>
      </c>
      <c r="G920" s="160">
        <v>397.68</v>
      </c>
      <c r="H920" s="214">
        <v>43509</v>
      </c>
      <c r="I920" s="160" t="s">
        <v>508</v>
      </c>
      <c r="J920" s="160" t="s">
        <v>9054</v>
      </c>
      <c r="K920" s="160">
        <f t="shared" si="14"/>
        <v>2</v>
      </c>
      <c r="L920" s="160" t="s">
        <v>101</v>
      </c>
      <c r="M920" s="211">
        <f>VLOOKUP(J920,'Depr Rates'!A:G,7,FALSE)</f>
        <v>3.1399999999999997E-2</v>
      </c>
    </row>
    <row r="921" spans="1:13" x14ac:dyDescent="0.3">
      <c r="A921" s="212" t="s">
        <v>102</v>
      </c>
      <c r="B921" s="213">
        <v>10600501</v>
      </c>
      <c r="C921" s="212" t="s">
        <v>12614</v>
      </c>
      <c r="D921" s="214">
        <v>43497</v>
      </c>
      <c r="E921" s="160" t="s">
        <v>373</v>
      </c>
      <c r="F921" s="160">
        <v>101117268</v>
      </c>
      <c r="G921" s="160">
        <v>0.45</v>
      </c>
      <c r="H921" s="214">
        <v>43509</v>
      </c>
      <c r="I921" s="160" t="s">
        <v>508</v>
      </c>
      <c r="J921" s="160" t="s">
        <v>462</v>
      </c>
      <c r="K921" s="160">
        <f t="shared" si="14"/>
        <v>2</v>
      </c>
      <c r="L921" s="160" t="s">
        <v>101</v>
      </c>
      <c r="M921" s="211">
        <f>VLOOKUP(J921,'Depr Rates'!A:G,7,FALSE)</f>
        <v>4.7500000000000001E-2</v>
      </c>
    </row>
    <row r="922" spans="1:13" x14ac:dyDescent="0.3">
      <c r="A922" s="212" t="s">
        <v>102</v>
      </c>
      <c r="B922" s="213">
        <v>10600501</v>
      </c>
      <c r="C922" s="212" t="s">
        <v>12614</v>
      </c>
      <c r="D922" s="214">
        <v>43497</v>
      </c>
      <c r="E922" s="160" t="s">
        <v>373</v>
      </c>
      <c r="F922" s="160">
        <v>101117268</v>
      </c>
      <c r="G922" s="160">
        <v>9.41</v>
      </c>
      <c r="H922" s="214">
        <v>43509</v>
      </c>
      <c r="I922" s="160" t="s">
        <v>508</v>
      </c>
      <c r="J922" s="160" t="s">
        <v>400</v>
      </c>
      <c r="K922" s="160">
        <f t="shared" si="14"/>
        <v>2</v>
      </c>
      <c r="L922" s="160" t="s">
        <v>101</v>
      </c>
      <c r="M922" s="211">
        <f>VLOOKUP(J922,'Depr Rates'!A:G,7,FALSE)</f>
        <v>4.0599999999999997E-2</v>
      </c>
    </row>
    <row r="923" spans="1:13" x14ac:dyDescent="0.3">
      <c r="A923" s="212" t="s">
        <v>102</v>
      </c>
      <c r="B923" s="213">
        <v>10600501</v>
      </c>
      <c r="C923" s="212" t="s">
        <v>12614</v>
      </c>
      <c r="D923" s="214">
        <v>43497</v>
      </c>
      <c r="E923" s="160" t="s">
        <v>373</v>
      </c>
      <c r="F923" s="160">
        <v>101117268</v>
      </c>
      <c r="G923" s="160">
        <v>27.79</v>
      </c>
      <c r="H923" s="214">
        <v>43509</v>
      </c>
      <c r="I923" s="160" t="s">
        <v>508</v>
      </c>
      <c r="J923" s="160" t="s">
        <v>9054</v>
      </c>
      <c r="K923" s="160">
        <f t="shared" si="14"/>
        <v>2</v>
      </c>
      <c r="L923" s="160" t="s">
        <v>101</v>
      </c>
      <c r="M923" s="211">
        <f>VLOOKUP(J923,'Depr Rates'!A:G,7,FALSE)</f>
        <v>3.1399999999999997E-2</v>
      </c>
    </row>
    <row r="924" spans="1:13" x14ac:dyDescent="0.3">
      <c r="A924" s="212" t="s">
        <v>102</v>
      </c>
      <c r="B924" s="213">
        <v>10600501</v>
      </c>
      <c r="C924" s="212" t="s">
        <v>12614</v>
      </c>
      <c r="D924" s="214">
        <v>43497</v>
      </c>
      <c r="E924" s="160" t="s">
        <v>373</v>
      </c>
      <c r="F924" s="160">
        <v>101117268</v>
      </c>
      <c r="G924" s="160">
        <v>7.17</v>
      </c>
      <c r="H924" s="214">
        <v>43509</v>
      </c>
      <c r="I924" s="160" t="s">
        <v>508</v>
      </c>
      <c r="J924" s="160" t="s">
        <v>9132</v>
      </c>
      <c r="K924" s="160">
        <f t="shared" si="14"/>
        <v>2</v>
      </c>
      <c r="L924" s="160" t="s">
        <v>101</v>
      </c>
      <c r="M924" s="211">
        <f>VLOOKUP(J924,'Depr Rates'!A:G,7,FALSE)</f>
        <v>3.7400000000000003E-2</v>
      </c>
    </row>
    <row r="925" spans="1:13" x14ac:dyDescent="0.3">
      <c r="A925" s="212" t="s">
        <v>102</v>
      </c>
      <c r="B925" s="213">
        <v>10600501</v>
      </c>
      <c r="C925" s="212" t="s">
        <v>12614</v>
      </c>
      <c r="D925" s="214">
        <v>43497</v>
      </c>
      <c r="E925" s="160" t="s">
        <v>373</v>
      </c>
      <c r="F925" s="160">
        <v>101117268</v>
      </c>
      <c r="G925" s="160">
        <v>7.16</v>
      </c>
      <c r="H925" s="214">
        <v>43509</v>
      </c>
      <c r="I925" s="160" t="s">
        <v>508</v>
      </c>
      <c r="J925" s="160" t="s">
        <v>462</v>
      </c>
      <c r="K925" s="160">
        <f t="shared" si="14"/>
        <v>2</v>
      </c>
      <c r="L925" s="160" t="s">
        <v>101</v>
      </c>
      <c r="M925" s="211">
        <f>VLOOKUP(J925,'Depr Rates'!A:G,7,FALSE)</f>
        <v>4.7500000000000001E-2</v>
      </c>
    </row>
    <row r="926" spans="1:13" x14ac:dyDescent="0.3">
      <c r="A926" s="212" t="s">
        <v>102</v>
      </c>
      <c r="B926" s="213">
        <v>10600501</v>
      </c>
      <c r="C926" s="212" t="s">
        <v>12614</v>
      </c>
      <c r="D926" s="214">
        <v>43497</v>
      </c>
      <c r="E926" s="160" t="s">
        <v>373</v>
      </c>
      <c r="F926" s="160">
        <v>101117268</v>
      </c>
      <c r="G926" s="160">
        <v>150.49</v>
      </c>
      <c r="H926" s="214">
        <v>43509</v>
      </c>
      <c r="I926" s="160" t="s">
        <v>508</v>
      </c>
      <c r="J926" s="160" t="s">
        <v>400</v>
      </c>
      <c r="K926" s="160">
        <f t="shared" si="14"/>
        <v>2</v>
      </c>
      <c r="L926" s="160" t="s">
        <v>101</v>
      </c>
      <c r="M926" s="211">
        <f>VLOOKUP(J926,'Depr Rates'!A:G,7,FALSE)</f>
        <v>4.0599999999999997E-2</v>
      </c>
    </row>
    <row r="927" spans="1:13" x14ac:dyDescent="0.3">
      <c r="A927" s="212" t="s">
        <v>102</v>
      </c>
      <c r="B927" s="213">
        <v>10600501</v>
      </c>
      <c r="C927" s="212" t="s">
        <v>12614</v>
      </c>
      <c r="D927" s="214">
        <v>43497</v>
      </c>
      <c r="E927" s="160" t="s">
        <v>373</v>
      </c>
      <c r="F927" s="160">
        <v>101117268</v>
      </c>
      <c r="G927" s="160">
        <v>444.35</v>
      </c>
      <c r="H927" s="214">
        <v>43509</v>
      </c>
      <c r="I927" s="160" t="s">
        <v>508</v>
      </c>
      <c r="J927" s="160" t="s">
        <v>9054</v>
      </c>
      <c r="K927" s="160">
        <f t="shared" si="14"/>
        <v>2</v>
      </c>
      <c r="L927" s="160" t="s">
        <v>101</v>
      </c>
      <c r="M927" s="211">
        <f>VLOOKUP(J927,'Depr Rates'!A:G,7,FALSE)</f>
        <v>3.1399999999999997E-2</v>
      </c>
    </row>
    <row r="928" spans="1:13" x14ac:dyDescent="0.3">
      <c r="A928" s="212" t="s">
        <v>102</v>
      </c>
      <c r="B928" s="213">
        <v>10600501</v>
      </c>
      <c r="C928" s="212" t="s">
        <v>12614</v>
      </c>
      <c r="D928" s="214">
        <v>43497</v>
      </c>
      <c r="E928" s="160" t="s">
        <v>373</v>
      </c>
      <c r="F928" s="160">
        <v>101117268</v>
      </c>
      <c r="G928" s="160">
        <v>114.65</v>
      </c>
      <c r="H928" s="214">
        <v>43509</v>
      </c>
      <c r="I928" s="160" t="s">
        <v>508</v>
      </c>
      <c r="J928" s="160" t="s">
        <v>9132</v>
      </c>
      <c r="K928" s="160">
        <f t="shared" si="14"/>
        <v>2</v>
      </c>
      <c r="L928" s="160" t="s">
        <v>101</v>
      </c>
      <c r="M928" s="211">
        <f>VLOOKUP(J928,'Depr Rates'!A:G,7,FALSE)</f>
        <v>3.7400000000000003E-2</v>
      </c>
    </row>
    <row r="929" spans="1:13" x14ac:dyDescent="0.3">
      <c r="A929" s="212" t="s">
        <v>102</v>
      </c>
      <c r="B929" s="213">
        <v>10600501</v>
      </c>
      <c r="C929" s="212" t="s">
        <v>12614</v>
      </c>
      <c r="D929" s="214">
        <v>43525</v>
      </c>
      <c r="E929" s="160" t="s">
        <v>373</v>
      </c>
      <c r="F929" s="160">
        <v>101117268</v>
      </c>
      <c r="G929" s="160">
        <v>-562.12</v>
      </c>
      <c r="H929" s="214">
        <v>43509</v>
      </c>
      <c r="I929" s="160" t="s">
        <v>508</v>
      </c>
      <c r="J929" s="160" t="s">
        <v>400</v>
      </c>
      <c r="K929" s="160">
        <f t="shared" si="14"/>
        <v>2</v>
      </c>
      <c r="L929" s="160" t="s">
        <v>101</v>
      </c>
      <c r="M929" s="211">
        <f>VLOOKUP(J929,'Depr Rates'!A:G,7,FALSE)</f>
        <v>4.0599999999999997E-2</v>
      </c>
    </row>
    <row r="930" spans="1:13" x14ac:dyDescent="0.3">
      <c r="A930" s="212" t="s">
        <v>102</v>
      </c>
      <c r="B930" s="213">
        <v>10600501</v>
      </c>
      <c r="C930" s="212" t="s">
        <v>12614</v>
      </c>
      <c r="D930" s="214">
        <v>43525</v>
      </c>
      <c r="E930" s="160" t="s">
        <v>373</v>
      </c>
      <c r="F930" s="160">
        <v>101117268</v>
      </c>
      <c r="G930" s="160">
        <v>-26.76</v>
      </c>
      <c r="H930" s="214">
        <v>43509</v>
      </c>
      <c r="I930" s="160" t="s">
        <v>508</v>
      </c>
      <c r="J930" s="160" t="s">
        <v>462</v>
      </c>
      <c r="K930" s="160">
        <f t="shared" si="14"/>
        <v>2</v>
      </c>
      <c r="L930" s="160" t="s">
        <v>101</v>
      </c>
      <c r="M930" s="211">
        <f>VLOOKUP(J930,'Depr Rates'!A:G,7,FALSE)</f>
        <v>4.7500000000000001E-2</v>
      </c>
    </row>
    <row r="931" spans="1:13" x14ac:dyDescent="0.3">
      <c r="A931" s="212" t="s">
        <v>102</v>
      </c>
      <c r="B931" s="213">
        <v>10600501</v>
      </c>
      <c r="C931" s="212" t="s">
        <v>12614</v>
      </c>
      <c r="D931" s="214">
        <v>43525</v>
      </c>
      <c r="E931" s="160" t="s">
        <v>373</v>
      </c>
      <c r="F931" s="160">
        <v>101117268</v>
      </c>
      <c r="G931" s="215">
        <v>-1659.71</v>
      </c>
      <c r="H931" s="214">
        <v>43509</v>
      </c>
      <c r="I931" s="160" t="s">
        <v>508</v>
      </c>
      <c r="J931" s="160" t="s">
        <v>9054</v>
      </c>
      <c r="K931" s="160">
        <f t="shared" si="14"/>
        <v>2</v>
      </c>
      <c r="L931" s="160" t="s">
        <v>101</v>
      </c>
      <c r="M931" s="211">
        <f>VLOOKUP(J931,'Depr Rates'!A:G,7,FALSE)</f>
        <v>3.1399999999999997E-2</v>
      </c>
    </row>
    <row r="932" spans="1:13" x14ac:dyDescent="0.3">
      <c r="A932" s="212" t="s">
        <v>102</v>
      </c>
      <c r="B932" s="213">
        <v>10600501</v>
      </c>
      <c r="C932" s="212" t="s">
        <v>12614</v>
      </c>
      <c r="D932" s="214">
        <v>43525</v>
      </c>
      <c r="E932" s="160" t="s">
        <v>373</v>
      </c>
      <c r="F932" s="160">
        <v>101117268</v>
      </c>
      <c r="G932" s="160">
        <v>-428.26</v>
      </c>
      <c r="H932" s="214">
        <v>43509</v>
      </c>
      <c r="I932" s="160" t="s">
        <v>508</v>
      </c>
      <c r="J932" s="160" t="s">
        <v>9132</v>
      </c>
      <c r="K932" s="160">
        <f t="shared" si="14"/>
        <v>2</v>
      </c>
      <c r="L932" s="160" t="s">
        <v>101</v>
      </c>
      <c r="M932" s="211">
        <f>VLOOKUP(J932,'Depr Rates'!A:G,7,FALSE)</f>
        <v>3.7400000000000003E-2</v>
      </c>
    </row>
    <row r="933" spans="1:13" x14ac:dyDescent="0.3">
      <c r="A933" s="212" t="s">
        <v>102</v>
      </c>
      <c r="B933" s="213">
        <v>10600501</v>
      </c>
      <c r="C933" s="212" t="s">
        <v>12614</v>
      </c>
      <c r="D933" s="214">
        <v>43525</v>
      </c>
      <c r="E933" s="160" t="s">
        <v>373</v>
      </c>
      <c r="F933" s="160">
        <v>101117268</v>
      </c>
      <c r="G933" s="160">
        <v>92.89</v>
      </c>
      <c r="H933" s="214">
        <v>43509</v>
      </c>
      <c r="I933" s="160" t="s">
        <v>508</v>
      </c>
      <c r="J933" s="160" t="s">
        <v>400</v>
      </c>
      <c r="K933" s="160">
        <f t="shared" si="14"/>
        <v>2</v>
      </c>
      <c r="L933" s="160" t="s">
        <v>101</v>
      </c>
      <c r="M933" s="211">
        <f>VLOOKUP(J933,'Depr Rates'!A:G,7,FALSE)</f>
        <v>4.0599999999999997E-2</v>
      </c>
    </row>
    <row r="934" spans="1:13" x14ac:dyDescent="0.3">
      <c r="A934" s="212" t="s">
        <v>102</v>
      </c>
      <c r="B934" s="213">
        <v>10600501</v>
      </c>
      <c r="C934" s="212" t="s">
        <v>12614</v>
      </c>
      <c r="D934" s="214">
        <v>43525</v>
      </c>
      <c r="E934" s="160" t="s">
        <v>373</v>
      </c>
      <c r="F934" s="160">
        <v>101117268</v>
      </c>
      <c r="G934" s="160">
        <v>4.43</v>
      </c>
      <c r="H934" s="214">
        <v>43509</v>
      </c>
      <c r="I934" s="160" t="s">
        <v>508</v>
      </c>
      <c r="J934" s="160" t="s">
        <v>462</v>
      </c>
      <c r="K934" s="160">
        <f t="shared" si="14"/>
        <v>2</v>
      </c>
      <c r="L934" s="160" t="s">
        <v>101</v>
      </c>
      <c r="M934" s="211">
        <f>VLOOKUP(J934,'Depr Rates'!A:G,7,FALSE)</f>
        <v>4.7500000000000001E-2</v>
      </c>
    </row>
    <row r="935" spans="1:13" x14ac:dyDescent="0.3">
      <c r="A935" s="212" t="s">
        <v>102</v>
      </c>
      <c r="B935" s="213">
        <v>10600501</v>
      </c>
      <c r="C935" s="212" t="s">
        <v>12614</v>
      </c>
      <c r="D935" s="214">
        <v>43525</v>
      </c>
      <c r="E935" s="160" t="s">
        <v>373</v>
      </c>
      <c r="F935" s="160">
        <v>101117268</v>
      </c>
      <c r="G935" s="160">
        <v>274.3</v>
      </c>
      <c r="H935" s="214">
        <v>43509</v>
      </c>
      <c r="I935" s="160" t="s">
        <v>508</v>
      </c>
      <c r="J935" s="160" t="s">
        <v>9054</v>
      </c>
      <c r="K935" s="160">
        <f t="shared" si="14"/>
        <v>2</v>
      </c>
      <c r="L935" s="160" t="s">
        <v>101</v>
      </c>
      <c r="M935" s="211">
        <f>VLOOKUP(J935,'Depr Rates'!A:G,7,FALSE)</f>
        <v>3.1399999999999997E-2</v>
      </c>
    </row>
    <row r="936" spans="1:13" x14ac:dyDescent="0.3">
      <c r="A936" s="212" t="s">
        <v>102</v>
      </c>
      <c r="B936" s="213">
        <v>10600501</v>
      </c>
      <c r="C936" s="212" t="s">
        <v>12614</v>
      </c>
      <c r="D936" s="214">
        <v>43525</v>
      </c>
      <c r="E936" s="160" t="s">
        <v>373</v>
      </c>
      <c r="F936" s="160">
        <v>101117268</v>
      </c>
      <c r="G936" s="160">
        <v>70.77</v>
      </c>
      <c r="H936" s="214">
        <v>43509</v>
      </c>
      <c r="I936" s="160" t="s">
        <v>508</v>
      </c>
      <c r="J936" s="160" t="s">
        <v>9132</v>
      </c>
      <c r="K936" s="160">
        <f t="shared" si="14"/>
        <v>2</v>
      </c>
      <c r="L936" s="160" t="s">
        <v>101</v>
      </c>
      <c r="M936" s="211">
        <f>VLOOKUP(J936,'Depr Rates'!A:G,7,FALSE)</f>
        <v>3.7400000000000003E-2</v>
      </c>
    </row>
    <row r="937" spans="1:13" x14ac:dyDescent="0.3">
      <c r="A937" s="212" t="s">
        <v>102</v>
      </c>
      <c r="B937" s="213">
        <v>10600501</v>
      </c>
      <c r="C937" s="212" t="s">
        <v>12614</v>
      </c>
      <c r="D937" s="214">
        <v>43497</v>
      </c>
      <c r="E937" s="160" t="s">
        <v>373</v>
      </c>
      <c r="F937" s="160">
        <v>105090146</v>
      </c>
      <c r="G937" s="160">
        <v>-195.11</v>
      </c>
      <c r="H937" s="214">
        <v>43519</v>
      </c>
      <c r="I937" s="160" t="s">
        <v>509</v>
      </c>
      <c r="J937" s="160" t="s">
        <v>377</v>
      </c>
      <c r="K937" s="160">
        <f t="shared" si="14"/>
        <v>2</v>
      </c>
      <c r="L937" s="160" t="s">
        <v>101</v>
      </c>
      <c r="M937" s="211">
        <f>VLOOKUP(J937,'Depr Rates'!A:G,7,FALSE)</f>
        <v>1.77E-2</v>
      </c>
    </row>
    <row r="938" spans="1:13" x14ac:dyDescent="0.3">
      <c r="A938" s="212" t="s">
        <v>102</v>
      </c>
      <c r="B938" s="213">
        <v>10600501</v>
      </c>
      <c r="C938" s="212" t="s">
        <v>12614</v>
      </c>
      <c r="D938" s="214">
        <v>43497</v>
      </c>
      <c r="E938" s="160" t="s">
        <v>373</v>
      </c>
      <c r="F938" s="160">
        <v>105090146</v>
      </c>
      <c r="G938" s="160">
        <v>-258.66000000000003</v>
      </c>
      <c r="H938" s="214">
        <v>43519</v>
      </c>
      <c r="I938" s="160" t="s">
        <v>509</v>
      </c>
      <c r="J938" s="160" t="s">
        <v>376</v>
      </c>
      <c r="K938" s="160">
        <f t="shared" si="14"/>
        <v>2</v>
      </c>
      <c r="L938" s="160" t="s">
        <v>101</v>
      </c>
      <c r="M938" s="211">
        <f>VLOOKUP(J938,'Depr Rates'!A:G,7,FALSE)</f>
        <v>3.9300000000000002E-2</v>
      </c>
    </row>
    <row r="939" spans="1:13" x14ac:dyDescent="0.3">
      <c r="A939" s="212" t="s">
        <v>102</v>
      </c>
      <c r="B939" s="213">
        <v>10600501</v>
      </c>
      <c r="C939" s="212" t="s">
        <v>12614</v>
      </c>
      <c r="D939" s="214">
        <v>43497</v>
      </c>
      <c r="E939" s="160" t="s">
        <v>373</v>
      </c>
      <c r="F939" s="160">
        <v>105090146</v>
      </c>
      <c r="G939" s="160">
        <v>551.99</v>
      </c>
      <c r="H939" s="214">
        <v>43519</v>
      </c>
      <c r="I939" s="160" t="s">
        <v>509</v>
      </c>
      <c r="J939" s="160" t="s">
        <v>377</v>
      </c>
      <c r="K939" s="160">
        <f t="shared" si="14"/>
        <v>2</v>
      </c>
      <c r="L939" s="160" t="s">
        <v>101</v>
      </c>
      <c r="M939" s="211">
        <f>VLOOKUP(J939,'Depr Rates'!A:G,7,FALSE)</f>
        <v>1.77E-2</v>
      </c>
    </row>
    <row r="940" spans="1:13" x14ac:dyDescent="0.3">
      <c r="A940" s="212" t="s">
        <v>102</v>
      </c>
      <c r="B940" s="213">
        <v>10600501</v>
      </c>
      <c r="C940" s="212" t="s">
        <v>12614</v>
      </c>
      <c r="D940" s="214">
        <v>43497</v>
      </c>
      <c r="E940" s="160" t="s">
        <v>373</v>
      </c>
      <c r="F940" s="160">
        <v>105090146</v>
      </c>
      <c r="G940" s="160">
        <v>731.78</v>
      </c>
      <c r="H940" s="214">
        <v>43519</v>
      </c>
      <c r="I940" s="160" t="s">
        <v>509</v>
      </c>
      <c r="J940" s="160" t="s">
        <v>376</v>
      </c>
      <c r="K940" s="160">
        <f t="shared" si="14"/>
        <v>2</v>
      </c>
      <c r="L940" s="160" t="s">
        <v>101</v>
      </c>
      <c r="M940" s="211">
        <f>VLOOKUP(J940,'Depr Rates'!A:G,7,FALSE)</f>
        <v>3.9300000000000002E-2</v>
      </c>
    </row>
    <row r="941" spans="1:13" x14ac:dyDescent="0.3">
      <c r="A941" s="212" t="s">
        <v>102</v>
      </c>
      <c r="B941" s="213">
        <v>10600501</v>
      </c>
      <c r="C941" s="212" t="s">
        <v>12614</v>
      </c>
      <c r="D941" s="214">
        <v>43497</v>
      </c>
      <c r="E941" s="160" t="s">
        <v>373</v>
      </c>
      <c r="F941" s="160">
        <v>105090146</v>
      </c>
      <c r="G941" s="160">
        <v>768.75</v>
      </c>
      <c r="H941" s="214">
        <v>43519</v>
      </c>
      <c r="I941" s="160" t="s">
        <v>509</v>
      </c>
      <c r="J941" s="160" t="s">
        <v>377</v>
      </c>
      <c r="K941" s="160">
        <f t="shared" si="14"/>
        <v>2</v>
      </c>
      <c r="L941" s="160" t="s">
        <v>101</v>
      </c>
      <c r="M941" s="211">
        <f>VLOOKUP(J941,'Depr Rates'!A:G,7,FALSE)</f>
        <v>1.77E-2</v>
      </c>
    </row>
    <row r="942" spans="1:13" x14ac:dyDescent="0.3">
      <c r="A942" s="212" t="s">
        <v>102</v>
      </c>
      <c r="B942" s="213">
        <v>10600501</v>
      </c>
      <c r="C942" s="212" t="s">
        <v>12614</v>
      </c>
      <c r="D942" s="214">
        <v>43497</v>
      </c>
      <c r="E942" s="160" t="s">
        <v>373</v>
      </c>
      <c r="F942" s="160">
        <v>105090146</v>
      </c>
      <c r="G942" s="215">
        <v>1019.16</v>
      </c>
      <c r="H942" s="214">
        <v>43519</v>
      </c>
      <c r="I942" s="160" t="s">
        <v>509</v>
      </c>
      <c r="J942" s="160" t="s">
        <v>376</v>
      </c>
      <c r="K942" s="160">
        <f t="shared" si="14"/>
        <v>2</v>
      </c>
      <c r="L942" s="160" t="s">
        <v>101</v>
      </c>
      <c r="M942" s="211">
        <f>VLOOKUP(J942,'Depr Rates'!A:G,7,FALSE)</f>
        <v>3.9300000000000002E-2</v>
      </c>
    </row>
    <row r="943" spans="1:13" x14ac:dyDescent="0.3">
      <c r="A943" s="212" t="s">
        <v>102</v>
      </c>
      <c r="B943" s="213">
        <v>10600501</v>
      </c>
      <c r="C943" s="212" t="s">
        <v>12614</v>
      </c>
      <c r="D943" s="214">
        <v>43525</v>
      </c>
      <c r="E943" s="160" t="s">
        <v>373</v>
      </c>
      <c r="F943" s="160">
        <v>105090146</v>
      </c>
      <c r="G943" s="160">
        <v>-694.06</v>
      </c>
      <c r="H943" s="214">
        <v>43519</v>
      </c>
      <c r="I943" s="160" t="s">
        <v>509</v>
      </c>
      <c r="J943" s="160" t="s">
        <v>377</v>
      </c>
      <c r="K943" s="160">
        <f t="shared" si="14"/>
        <v>2</v>
      </c>
      <c r="L943" s="160" t="s">
        <v>101</v>
      </c>
      <c r="M943" s="211">
        <f>VLOOKUP(J943,'Depr Rates'!A:G,7,FALSE)</f>
        <v>1.77E-2</v>
      </c>
    </row>
    <row r="944" spans="1:13" x14ac:dyDescent="0.3">
      <c r="A944" s="212" t="s">
        <v>102</v>
      </c>
      <c r="B944" s="213">
        <v>10600501</v>
      </c>
      <c r="C944" s="212" t="s">
        <v>12614</v>
      </c>
      <c r="D944" s="214">
        <v>43525</v>
      </c>
      <c r="E944" s="160" t="s">
        <v>373</v>
      </c>
      <c r="F944" s="160">
        <v>105090146</v>
      </c>
      <c r="G944" s="160">
        <v>-920.13</v>
      </c>
      <c r="H944" s="214">
        <v>43519</v>
      </c>
      <c r="I944" s="160" t="s">
        <v>509</v>
      </c>
      <c r="J944" s="160" t="s">
        <v>376</v>
      </c>
      <c r="K944" s="160">
        <f t="shared" si="14"/>
        <v>2</v>
      </c>
      <c r="L944" s="160" t="s">
        <v>101</v>
      </c>
      <c r="M944" s="211">
        <f>VLOOKUP(J944,'Depr Rates'!A:G,7,FALSE)</f>
        <v>3.9300000000000002E-2</v>
      </c>
    </row>
    <row r="945" spans="1:13" x14ac:dyDescent="0.3">
      <c r="A945" s="212" t="s">
        <v>102</v>
      </c>
      <c r="B945" s="213">
        <v>10600501</v>
      </c>
      <c r="C945" s="212" t="s">
        <v>12614</v>
      </c>
      <c r="D945" s="214">
        <v>43525</v>
      </c>
      <c r="E945" s="160" t="s">
        <v>373</v>
      </c>
      <c r="F945" s="160">
        <v>105090146</v>
      </c>
      <c r="G945" s="160">
        <v>693.96</v>
      </c>
      <c r="H945" s="214">
        <v>43519</v>
      </c>
      <c r="I945" s="160" t="s">
        <v>509</v>
      </c>
      <c r="J945" s="160" t="s">
        <v>377</v>
      </c>
      <c r="K945" s="160">
        <f t="shared" si="14"/>
        <v>2</v>
      </c>
      <c r="L945" s="160" t="s">
        <v>101</v>
      </c>
      <c r="M945" s="211">
        <f>VLOOKUP(J945,'Depr Rates'!A:G,7,FALSE)</f>
        <v>1.77E-2</v>
      </c>
    </row>
    <row r="946" spans="1:13" x14ac:dyDescent="0.3">
      <c r="A946" s="212" t="s">
        <v>102</v>
      </c>
      <c r="B946" s="213">
        <v>10600501</v>
      </c>
      <c r="C946" s="212" t="s">
        <v>12614</v>
      </c>
      <c r="D946" s="214">
        <v>43525</v>
      </c>
      <c r="E946" s="160" t="s">
        <v>373</v>
      </c>
      <c r="F946" s="160">
        <v>105090146</v>
      </c>
      <c r="G946" s="160">
        <v>920.01</v>
      </c>
      <c r="H946" s="214">
        <v>43519</v>
      </c>
      <c r="I946" s="160" t="s">
        <v>509</v>
      </c>
      <c r="J946" s="160" t="s">
        <v>376</v>
      </c>
      <c r="K946" s="160">
        <f t="shared" si="14"/>
        <v>2</v>
      </c>
      <c r="L946" s="160" t="s">
        <v>101</v>
      </c>
      <c r="M946" s="211">
        <f>VLOOKUP(J946,'Depr Rates'!A:G,7,FALSE)</f>
        <v>3.9300000000000002E-2</v>
      </c>
    </row>
    <row r="947" spans="1:13" x14ac:dyDescent="0.3">
      <c r="A947" s="212" t="s">
        <v>102</v>
      </c>
      <c r="B947" s="213">
        <v>10600501</v>
      </c>
      <c r="C947" s="212" t="s">
        <v>12614</v>
      </c>
      <c r="D947" s="214">
        <v>43497</v>
      </c>
      <c r="E947" s="160" t="s">
        <v>373</v>
      </c>
      <c r="F947" s="160">
        <v>111023247</v>
      </c>
      <c r="G947" s="215">
        <v>58482.79</v>
      </c>
      <c r="H947" s="214">
        <v>43502</v>
      </c>
      <c r="I947" s="160" t="s">
        <v>532</v>
      </c>
      <c r="J947" s="160" t="s">
        <v>421</v>
      </c>
      <c r="K947" s="160">
        <f t="shared" si="14"/>
        <v>2</v>
      </c>
      <c r="L947" s="160" t="s">
        <v>101</v>
      </c>
      <c r="M947" s="211">
        <f>VLOOKUP(J947,'Depr Rates'!A:G,7,FALSE)</f>
        <v>1.8099999999999998E-2</v>
      </c>
    </row>
    <row r="948" spans="1:13" x14ac:dyDescent="0.3">
      <c r="A948" s="212" t="s">
        <v>102</v>
      </c>
      <c r="B948" s="213">
        <v>10600501</v>
      </c>
      <c r="C948" s="212" t="s">
        <v>12614</v>
      </c>
      <c r="D948" s="214">
        <v>43497</v>
      </c>
      <c r="E948" s="160" t="s">
        <v>373</v>
      </c>
      <c r="F948" s="160">
        <v>111023247</v>
      </c>
      <c r="G948" s="160">
        <v>268.5</v>
      </c>
      <c r="H948" s="214">
        <v>43502</v>
      </c>
      <c r="I948" s="160" t="s">
        <v>532</v>
      </c>
      <c r="J948" s="160" t="s">
        <v>421</v>
      </c>
      <c r="K948" s="160">
        <f t="shared" si="14"/>
        <v>2</v>
      </c>
      <c r="L948" s="160" t="s">
        <v>101</v>
      </c>
      <c r="M948" s="211">
        <f>VLOOKUP(J948,'Depr Rates'!A:G,7,FALSE)</f>
        <v>1.8099999999999998E-2</v>
      </c>
    </row>
    <row r="949" spans="1:13" x14ac:dyDescent="0.3">
      <c r="A949" s="212" t="s">
        <v>102</v>
      </c>
      <c r="B949" s="213">
        <v>10600501</v>
      </c>
      <c r="C949" s="212" t="s">
        <v>12614</v>
      </c>
      <c r="D949" s="214">
        <v>43497</v>
      </c>
      <c r="E949" s="160" t="s">
        <v>373</v>
      </c>
      <c r="F949" s="160">
        <v>111023247</v>
      </c>
      <c r="G949" s="215">
        <v>74966.960000000006</v>
      </c>
      <c r="H949" s="214">
        <v>43502</v>
      </c>
      <c r="I949" s="160" t="s">
        <v>532</v>
      </c>
      <c r="J949" s="160" t="s">
        <v>421</v>
      </c>
      <c r="K949" s="160">
        <f t="shared" si="14"/>
        <v>2</v>
      </c>
      <c r="L949" s="160" t="s">
        <v>101</v>
      </c>
      <c r="M949" s="211">
        <f>VLOOKUP(J949,'Depr Rates'!A:G,7,FALSE)</f>
        <v>1.8099999999999998E-2</v>
      </c>
    </row>
    <row r="950" spans="1:13" x14ac:dyDescent="0.3">
      <c r="A950" s="212" t="s">
        <v>102</v>
      </c>
      <c r="B950" s="213">
        <v>10600501</v>
      </c>
      <c r="C950" s="212" t="s">
        <v>12614</v>
      </c>
      <c r="D950" s="214">
        <v>43525</v>
      </c>
      <c r="E950" s="160" t="s">
        <v>373</v>
      </c>
      <c r="F950" s="160">
        <v>111023247</v>
      </c>
      <c r="G950" s="215">
        <v>1186.51</v>
      </c>
      <c r="H950" s="214">
        <v>43502</v>
      </c>
      <c r="I950" s="160" t="s">
        <v>532</v>
      </c>
      <c r="J950" s="160" t="s">
        <v>421</v>
      </c>
      <c r="K950" s="160">
        <f t="shared" si="14"/>
        <v>2</v>
      </c>
      <c r="L950" s="160" t="s">
        <v>101</v>
      </c>
      <c r="M950" s="211">
        <f>VLOOKUP(J950,'Depr Rates'!A:G,7,FALSE)</f>
        <v>1.8099999999999998E-2</v>
      </c>
    </row>
    <row r="951" spans="1:13" x14ac:dyDescent="0.3">
      <c r="A951" s="212" t="s">
        <v>102</v>
      </c>
      <c r="B951" s="213">
        <v>10600501</v>
      </c>
      <c r="C951" s="212" t="s">
        <v>12614</v>
      </c>
      <c r="D951" s="214">
        <v>43525</v>
      </c>
      <c r="E951" s="160" t="s">
        <v>373</v>
      </c>
      <c r="F951" s="160">
        <v>111023247</v>
      </c>
      <c r="G951" s="160">
        <v>832.23</v>
      </c>
      <c r="H951" s="214">
        <v>43502</v>
      </c>
      <c r="I951" s="160" t="s">
        <v>532</v>
      </c>
      <c r="J951" s="160" t="s">
        <v>421</v>
      </c>
      <c r="K951" s="160">
        <f t="shared" ref="K951:K961" si="15">MONTH(H951)</f>
        <v>2</v>
      </c>
      <c r="L951" s="160" t="s">
        <v>101</v>
      </c>
      <c r="M951" s="211">
        <f>VLOOKUP(J951,'Depr Rates'!A:G,7,FALSE)</f>
        <v>1.8099999999999998E-2</v>
      </c>
    </row>
    <row r="952" spans="1:13" x14ac:dyDescent="0.3">
      <c r="A952" s="212" t="s">
        <v>102</v>
      </c>
      <c r="B952" s="213">
        <v>10600501</v>
      </c>
      <c r="C952" s="212" t="s">
        <v>12614</v>
      </c>
      <c r="D952" s="214">
        <v>43497</v>
      </c>
      <c r="E952" s="160" t="s">
        <v>373</v>
      </c>
      <c r="F952" s="160">
        <v>111024204</v>
      </c>
      <c r="G952" s="215">
        <v>8341.61</v>
      </c>
      <c r="H952" s="214">
        <v>43523</v>
      </c>
      <c r="I952" s="160" t="s">
        <v>544</v>
      </c>
      <c r="J952" s="160" t="s">
        <v>7326</v>
      </c>
      <c r="K952" s="160">
        <f t="shared" si="15"/>
        <v>2</v>
      </c>
      <c r="L952" s="160" t="s">
        <v>101</v>
      </c>
      <c r="M952" s="211">
        <f>VLOOKUP(J952,'Depr Rates'!A:G,7,FALSE)</f>
        <v>3.2500000000000001E-2</v>
      </c>
    </row>
    <row r="953" spans="1:13" x14ac:dyDescent="0.3">
      <c r="A953" s="212" t="s">
        <v>102</v>
      </c>
      <c r="B953" s="213">
        <v>10600501</v>
      </c>
      <c r="C953" s="212" t="s">
        <v>12614</v>
      </c>
      <c r="D953" s="214">
        <v>43497</v>
      </c>
      <c r="E953" s="160" t="s">
        <v>373</v>
      </c>
      <c r="F953" s="160">
        <v>111024204</v>
      </c>
      <c r="G953" s="215">
        <v>6494.24</v>
      </c>
      <c r="H953" s="214">
        <v>43523</v>
      </c>
      <c r="I953" s="160" t="s">
        <v>544</v>
      </c>
      <c r="J953" s="160" t="s">
        <v>7326</v>
      </c>
      <c r="K953" s="160">
        <f t="shared" si="15"/>
        <v>2</v>
      </c>
      <c r="L953" s="160" t="s">
        <v>101</v>
      </c>
      <c r="M953" s="211">
        <f>VLOOKUP(J953,'Depr Rates'!A:G,7,FALSE)</f>
        <v>3.2500000000000001E-2</v>
      </c>
    </row>
    <row r="954" spans="1:13" x14ac:dyDescent="0.3">
      <c r="A954" s="212" t="s">
        <v>102</v>
      </c>
      <c r="B954" s="213">
        <v>10600501</v>
      </c>
      <c r="C954" s="212" t="s">
        <v>12614</v>
      </c>
      <c r="D954" s="214">
        <v>43525</v>
      </c>
      <c r="E954" s="160" t="s">
        <v>373</v>
      </c>
      <c r="F954" s="160">
        <v>111024204</v>
      </c>
      <c r="G954" s="215">
        <v>-6027.85</v>
      </c>
      <c r="H954" s="214">
        <v>43523</v>
      </c>
      <c r="I954" s="160" t="s">
        <v>544</v>
      </c>
      <c r="J954" s="160" t="s">
        <v>7326</v>
      </c>
      <c r="K954" s="160">
        <f t="shared" si="15"/>
        <v>2</v>
      </c>
      <c r="L954" s="160" t="s">
        <v>101</v>
      </c>
      <c r="M954" s="211">
        <f>VLOOKUP(J954,'Depr Rates'!A:G,7,FALSE)</f>
        <v>3.2500000000000001E-2</v>
      </c>
    </row>
    <row r="955" spans="1:13" x14ac:dyDescent="0.3">
      <c r="A955" s="212" t="s">
        <v>102</v>
      </c>
      <c r="B955" s="213">
        <v>10600501</v>
      </c>
      <c r="C955" s="212" t="s">
        <v>12614</v>
      </c>
      <c r="D955" s="214">
        <v>43525</v>
      </c>
      <c r="E955" s="160" t="s">
        <v>373</v>
      </c>
      <c r="F955" s="160">
        <v>111024204</v>
      </c>
      <c r="G955" s="215">
        <v>6027.03</v>
      </c>
      <c r="H955" s="214">
        <v>43523</v>
      </c>
      <c r="I955" s="160" t="s">
        <v>544</v>
      </c>
      <c r="J955" s="160" t="s">
        <v>7326</v>
      </c>
      <c r="K955" s="160">
        <f t="shared" si="15"/>
        <v>2</v>
      </c>
      <c r="L955" s="160" t="s">
        <v>101</v>
      </c>
      <c r="M955" s="211">
        <f>VLOOKUP(J955,'Depr Rates'!A:G,7,FALSE)</f>
        <v>3.2500000000000001E-2</v>
      </c>
    </row>
    <row r="956" spans="1:13" x14ac:dyDescent="0.3">
      <c r="A956" s="212" t="s">
        <v>102</v>
      </c>
      <c r="B956" s="213">
        <v>10600501</v>
      </c>
      <c r="C956" s="212" t="s">
        <v>12614</v>
      </c>
      <c r="D956" s="214">
        <v>43497</v>
      </c>
      <c r="E956" s="160" t="s">
        <v>373</v>
      </c>
      <c r="F956" s="160">
        <v>111024245</v>
      </c>
      <c r="G956" s="215">
        <v>5851.32</v>
      </c>
      <c r="H956" s="214">
        <v>43523</v>
      </c>
      <c r="I956" s="160" t="s">
        <v>544</v>
      </c>
      <c r="J956" s="160" t="s">
        <v>7326</v>
      </c>
      <c r="K956" s="160">
        <f t="shared" si="15"/>
        <v>2</v>
      </c>
      <c r="L956" s="160" t="s">
        <v>101</v>
      </c>
      <c r="M956" s="211">
        <f>VLOOKUP(J956,'Depr Rates'!A:G,7,FALSE)</f>
        <v>3.2500000000000001E-2</v>
      </c>
    </row>
    <row r="957" spans="1:13" x14ac:dyDescent="0.3">
      <c r="A957" s="212" t="s">
        <v>102</v>
      </c>
      <c r="B957" s="213">
        <v>10600501</v>
      </c>
      <c r="C957" s="212" t="s">
        <v>12614</v>
      </c>
      <c r="D957" s="214">
        <v>43497</v>
      </c>
      <c r="E957" s="160" t="s">
        <v>373</v>
      </c>
      <c r="F957" s="160">
        <v>111024245</v>
      </c>
      <c r="G957" s="215">
        <v>4792.9799999999996</v>
      </c>
      <c r="H957" s="214">
        <v>43523</v>
      </c>
      <c r="I957" s="160" t="s">
        <v>544</v>
      </c>
      <c r="J957" s="160" t="s">
        <v>7326</v>
      </c>
      <c r="K957" s="160">
        <f t="shared" si="15"/>
        <v>2</v>
      </c>
      <c r="L957" s="160" t="s">
        <v>101</v>
      </c>
      <c r="M957" s="211">
        <f>VLOOKUP(J957,'Depr Rates'!A:G,7,FALSE)</f>
        <v>3.2500000000000001E-2</v>
      </c>
    </row>
    <row r="958" spans="1:13" x14ac:dyDescent="0.3">
      <c r="A958" s="212" t="s">
        <v>102</v>
      </c>
      <c r="B958" s="213">
        <v>10600501</v>
      </c>
      <c r="C958" s="212" t="s">
        <v>12614</v>
      </c>
      <c r="D958" s="214">
        <v>43525</v>
      </c>
      <c r="E958" s="160" t="s">
        <v>373</v>
      </c>
      <c r="F958" s="160">
        <v>111024245</v>
      </c>
      <c r="G958" s="215">
        <v>-4755.8599999999997</v>
      </c>
      <c r="H958" s="214">
        <v>43523</v>
      </c>
      <c r="I958" s="160" t="s">
        <v>544</v>
      </c>
      <c r="J958" s="160" t="s">
        <v>7326</v>
      </c>
      <c r="K958" s="160">
        <f t="shared" si="15"/>
        <v>2</v>
      </c>
      <c r="L958" s="160" t="s">
        <v>101</v>
      </c>
      <c r="M958" s="211">
        <f>VLOOKUP(J958,'Depr Rates'!A:G,7,FALSE)</f>
        <v>3.2500000000000001E-2</v>
      </c>
    </row>
    <row r="959" spans="1:13" x14ac:dyDescent="0.3">
      <c r="A959" s="212" t="s">
        <v>102</v>
      </c>
      <c r="B959" s="213">
        <v>10600501</v>
      </c>
      <c r="C959" s="212" t="s">
        <v>12614</v>
      </c>
      <c r="D959" s="214">
        <v>43525</v>
      </c>
      <c r="E959" s="160" t="s">
        <v>373</v>
      </c>
      <c r="F959" s="160">
        <v>111024245</v>
      </c>
      <c r="G959" s="215">
        <v>4755.21</v>
      </c>
      <c r="H959" s="214">
        <v>43523</v>
      </c>
      <c r="I959" s="160" t="s">
        <v>544</v>
      </c>
      <c r="J959" s="160" t="s">
        <v>7326</v>
      </c>
      <c r="K959" s="160">
        <f t="shared" si="15"/>
        <v>2</v>
      </c>
      <c r="L959" s="160" t="s">
        <v>101</v>
      </c>
      <c r="M959" s="211">
        <f>VLOOKUP(J959,'Depr Rates'!A:G,7,FALSE)</f>
        <v>3.2500000000000001E-2</v>
      </c>
    </row>
    <row r="960" spans="1:13" x14ac:dyDescent="0.3">
      <c r="A960" s="212" t="s">
        <v>102</v>
      </c>
      <c r="B960" s="213">
        <v>10100501</v>
      </c>
      <c r="C960" s="212" t="s">
        <v>12614</v>
      </c>
      <c r="D960" s="214">
        <v>43497</v>
      </c>
      <c r="E960" s="160" t="s">
        <v>383</v>
      </c>
      <c r="F960" s="160">
        <v>111024565</v>
      </c>
      <c r="G960" s="160">
        <v>151.19999999999999</v>
      </c>
      <c r="H960" s="214">
        <v>43497</v>
      </c>
      <c r="I960" s="160" t="s">
        <v>384</v>
      </c>
      <c r="J960" s="160" t="s">
        <v>7326</v>
      </c>
      <c r="K960" s="160">
        <f t="shared" si="15"/>
        <v>2</v>
      </c>
      <c r="L960" s="160" t="s">
        <v>101</v>
      </c>
      <c r="M960" s="211">
        <f>VLOOKUP(J960,'Depr Rates'!A:G,7,FALSE)</f>
        <v>3.2500000000000001E-2</v>
      </c>
    </row>
    <row r="961" spans="1:13" x14ac:dyDescent="0.3">
      <c r="A961" s="212" t="s">
        <v>102</v>
      </c>
      <c r="B961" s="213">
        <v>10100501</v>
      </c>
      <c r="C961" s="212" t="s">
        <v>12614</v>
      </c>
      <c r="D961" s="214">
        <v>43497</v>
      </c>
      <c r="E961" s="160" t="s">
        <v>383</v>
      </c>
      <c r="F961" s="160">
        <v>111024565</v>
      </c>
      <c r="G961" s="160">
        <v>82.64</v>
      </c>
      <c r="H961" s="214">
        <v>43497</v>
      </c>
      <c r="I961" s="160" t="s">
        <v>384</v>
      </c>
      <c r="J961" s="160" t="s">
        <v>7326</v>
      </c>
      <c r="K961" s="160">
        <f t="shared" si="15"/>
        <v>2</v>
      </c>
      <c r="L961" s="160" t="s">
        <v>101</v>
      </c>
      <c r="M961" s="211">
        <f>VLOOKUP(J961,'Depr Rates'!A:G,7,FALSE)</f>
        <v>3.2500000000000001E-2</v>
      </c>
    </row>
    <row r="962" spans="1:13" x14ac:dyDescent="0.3">
      <c r="A962" s="212"/>
      <c r="B962" s="213"/>
      <c r="C962" s="212"/>
      <c r="D962" s="214"/>
      <c r="G962" s="236">
        <f>SUM(G631:G961)</f>
        <v>675024.39999999956</v>
      </c>
      <c r="H962" s="214"/>
    </row>
    <row r="963" spans="1:13" x14ac:dyDescent="0.3">
      <c r="A963" s="212"/>
      <c r="B963" s="213"/>
      <c r="C963" s="212"/>
      <c r="D963" s="214"/>
      <c r="H963" s="214"/>
    </row>
    <row r="964" spans="1:13" x14ac:dyDescent="0.3">
      <c r="A964" s="212"/>
      <c r="B964" s="213"/>
      <c r="C964" s="212"/>
      <c r="D964" s="214"/>
      <c r="H964" s="214"/>
    </row>
    <row r="965" spans="1:13" x14ac:dyDescent="0.3">
      <c r="A965" s="212" t="s">
        <v>102</v>
      </c>
      <c r="B965" s="213">
        <v>10600501</v>
      </c>
      <c r="C965" s="212" t="s">
        <v>12614</v>
      </c>
      <c r="D965" s="214">
        <v>43525</v>
      </c>
      <c r="E965" s="160" t="s">
        <v>373</v>
      </c>
      <c r="F965" s="160">
        <v>101097319</v>
      </c>
      <c r="G965" s="215">
        <v>92972.38</v>
      </c>
      <c r="H965" s="214">
        <v>43530</v>
      </c>
      <c r="I965" s="160" t="s">
        <v>549</v>
      </c>
      <c r="J965" s="160" t="s">
        <v>376</v>
      </c>
      <c r="K965" s="160">
        <f t="shared" ref="K965:K1028" si="16">MONTH(H965)</f>
        <v>3</v>
      </c>
      <c r="L965" s="160" t="s">
        <v>101</v>
      </c>
      <c r="M965" s="211">
        <f>VLOOKUP(J965,'Depr Rates'!A:G,7,FALSE)</f>
        <v>3.9300000000000002E-2</v>
      </c>
    </row>
    <row r="966" spans="1:13" x14ac:dyDescent="0.3">
      <c r="A966" s="212" t="s">
        <v>102</v>
      </c>
      <c r="B966" s="213">
        <v>10600501</v>
      </c>
      <c r="C966" s="212" t="s">
        <v>12614</v>
      </c>
      <c r="D966" s="214">
        <v>43525</v>
      </c>
      <c r="E966" s="160" t="s">
        <v>373</v>
      </c>
      <c r="F966" s="160">
        <v>101097319</v>
      </c>
      <c r="G966" s="215">
        <v>176514.77</v>
      </c>
      <c r="H966" s="214">
        <v>43530</v>
      </c>
      <c r="I966" s="160" t="s">
        <v>549</v>
      </c>
      <c r="J966" s="160" t="s">
        <v>377</v>
      </c>
      <c r="K966" s="160">
        <f t="shared" si="16"/>
        <v>3</v>
      </c>
      <c r="L966" s="160" t="s">
        <v>101</v>
      </c>
      <c r="M966" s="211">
        <f>VLOOKUP(J966,'Depr Rates'!A:G,7,FALSE)</f>
        <v>1.77E-2</v>
      </c>
    </row>
    <row r="967" spans="1:13" x14ac:dyDescent="0.3">
      <c r="A967" s="212" t="s">
        <v>102</v>
      </c>
      <c r="B967" s="213">
        <v>10600501</v>
      </c>
      <c r="C967" s="212" t="s">
        <v>12614</v>
      </c>
      <c r="D967" s="214">
        <v>43525</v>
      </c>
      <c r="E967" s="160" t="s">
        <v>373</v>
      </c>
      <c r="F967" s="160">
        <v>101097319</v>
      </c>
      <c r="G967" s="215">
        <v>3383.46</v>
      </c>
      <c r="H967" s="214">
        <v>43530</v>
      </c>
      <c r="I967" s="160" t="s">
        <v>549</v>
      </c>
      <c r="J967" s="160" t="s">
        <v>9054</v>
      </c>
      <c r="K967" s="160">
        <f t="shared" si="16"/>
        <v>3</v>
      </c>
      <c r="L967" s="160" t="s">
        <v>101</v>
      </c>
      <c r="M967" s="211">
        <f>VLOOKUP(J967,'Depr Rates'!A:G,7,FALSE)</f>
        <v>3.1399999999999997E-2</v>
      </c>
    </row>
    <row r="968" spans="1:13" x14ac:dyDescent="0.3">
      <c r="A968" s="212" t="s">
        <v>102</v>
      </c>
      <c r="B968" s="213">
        <v>10600501</v>
      </c>
      <c r="C968" s="212" t="s">
        <v>12614</v>
      </c>
      <c r="D968" s="214">
        <v>43525</v>
      </c>
      <c r="E968" s="160" t="s">
        <v>373</v>
      </c>
      <c r="F968" s="160">
        <v>101097319</v>
      </c>
      <c r="G968" s="160">
        <v>665.98</v>
      </c>
      <c r="H968" s="214">
        <v>43530</v>
      </c>
      <c r="I968" s="160" t="s">
        <v>549</v>
      </c>
      <c r="J968" s="160" t="s">
        <v>9132</v>
      </c>
      <c r="K968" s="160">
        <f t="shared" si="16"/>
        <v>3</v>
      </c>
      <c r="L968" s="160" t="s">
        <v>101</v>
      </c>
      <c r="M968" s="211">
        <f>VLOOKUP(J968,'Depr Rates'!A:G,7,FALSE)</f>
        <v>3.7400000000000003E-2</v>
      </c>
    </row>
    <row r="969" spans="1:13" x14ac:dyDescent="0.3">
      <c r="A969" s="212" t="s">
        <v>102</v>
      </c>
      <c r="B969" s="213">
        <v>10600501</v>
      </c>
      <c r="C969" s="212" t="s">
        <v>12614</v>
      </c>
      <c r="D969" s="214">
        <v>43525</v>
      </c>
      <c r="E969" s="160" t="s">
        <v>373</v>
      </c>
      <c r="F969" s="160">
        <v>101097319</v>
      </c>
      <c r="G969" s="160">
        <v>-123.83</v>
      </c>
      <c r="H969" s="214">
        <v>43530</v>
      </c>
      <c r="I969" s="160" t="s">
        <v>549</v>
      </c>
      <c r="J969" s="160" t="s">
        <v>9132</v>
      </c>
      <c r="K969" s="160">
        <f t="shared" si="16"/>
        <v>3</v>
      </c>
      <c r="L969" s="160" t="s">
        <v>101</v>
      </c>
      <c r="M969" s="211">
        <f>VLOOKUP(J969,'Depr Rates'!A:G,7,FALSE)</f>
        <v>3.7400000000000003E-2</v>
      </c>
    </row>
    <row r="970" spans="1:13" x14ac:dyDescent="0.3">
      <c r="A970" s="212" t="s">
        <v>102</v>
      </c>
      <c r="B970" s="213">
        <v>10600501</v>
      </c>
      <c r="C970" s="212" t="s">
        <v>12614</v>
      </c>
      <c r="D970" s="214">
        <v>43525</v>
      </c>
      <c r="E970" s="160" t="s">
        <v>373</v>
      </c>
      <c r="F970" s="160">
        <v>101097319</v>
      </c>
      <c r="G970" s="215">
        <v>-17288.240000000002</v>
      </c>
      <c r="H970" s="214">
        <v>43530</v>
      </c>
      <c r="I970" s="160" t="s">
        <v>549</v>
      </c>
      <c r="J970" s="160" t="s">
        <v>376</v>
      </c>
      <c r="K970" s="160">
        <f t="shared" si="16"/>
        <v>3</v>
      </c>
      <c r="L970" s="160" t="s">
        <v>101</v>
      </c>
      <c r="M970" s="211">
        <f>VLOOKUP(J970,'Depr Rates'!A:G,7,FALSE)</f>
        <v>3.9300000000000002E-2</v>
      </c>
    </row>
    <row r="971" spans="1:13" x14ac:dyDescent="0.3">
      <c r="A971" s="212" t="s">
        <v>102</v>
      </c>
      <c r="B971" s="213">
        <v>10600501</v>
      </c>
      <c r="C971" s="212" t="s">
        <v>12614</v>
      </c>
      <c r="D971" s="214">
        <v>43525</v>
      </c>
      <c r="E971" s="160" t="s">
        <v>373</v>
      </c>
      <c r="F971" s="160">
        <v>101097319</v>
      </c>
      <c r="G971" s="215">
        <v>-32823.01</v>
      </c>
      <c r="H971" s="214">
        <v>43530</v>
      </c>
      <c r="I971" s="160" t="s">
        <v>549</v>
      </c>
      <c r="J971" s="160" t="s">
        <v>377</v>
      </c>
      <c r="K971" s="160">
        <f t="shared" si="16"/>
        <v>3</v>
      </c>
      <c r="L971" s="160" t="s">
        <v>101</v>
      </c>
      <c r="M971" s="211">
        <f>VLOOKUP(J971,'Depr Rates'!A:G,7,FALSE)</f>
        <v>1.77E-2</v>
      </c>
    </row>
    <row r="972" spans="1:13" x14ac:dyDescent="0.3">
      <c r="A972" s="212" t="s">
        <v>102</v>
      </c>
      <c r="B972" s="213">
        <v>10600501</v>
      </c>
      <c r="C972" s="212" t="s">
        <v>12614</v>
      </c>
      <c r="D972" s="214">
        <v>43525</v>
      </c>
      <c r="E972" s="160" t="s">
        <v>373</v>
      </c>
      <c r="F972" s="160">
        <v>101097319</v>
      </c>
      <c r="G972" s="160">
        <v>-629.16</v>
      </c>
      <c r="H972" s="214">
        <v>43530</v>
      </c>
      <c r="I972" s="160" t="s">
        <v>549</v>
      </c>
      <c r="J972" s="160" t="s">
        <v>9054</v>
      </c>
      <c r="K972" s="160">
        <f t="shared" si="16"/>
        <v>3</v>
      </c>
      <c r="L972" s="160" t="s">
        <v>101</v>
      </c>
      <c r="M972" s="211">
        <f>VLOOKUP(J972,'Depr Rates'!A:G,7,FALSE)</f>
        <v>3.1399999999999997E-2</v>
      </c>
    </row>
    <row r="973" spans="1:13" x14ac:dyDescent="0.3">
      <c r="A973" s="212" t="s">
        <v>102</v>
      </c>
      <c r="B973" s="213">
        <v>10600501</v>
      </c>
      <c r="C973" s="212" t="s">
        <v>12614</v>
      </c>
      <c r="D973" s="214">
        <v>43525</v>
      </c>
      <c r="E973" s="160" t="s">
        <v>373</v>
      </c>
      <c r="F973" s="160">
        <v>101097319</v>
      </c>
      <c r="G973" s="160">
        <v>117.33</v>
      </c>
      <c r="H973" s="214">
        <v>43530</v>
      </c>
      <c r="I973" s="160" t="s">
        <v>549</v>
      </c>
      <c r="J973" s="160" t="s">
        <v>9132</v>
      </c>
      <c r="K973" s="160">
        <f t="shared" si="16"/>
        <v>3</v>
      </c>
      <c r="L973" s="160" t="s">
        <v>101</v>
      </c>
      <c r="M973" s="211">
        <f>VLOOKUP(J973,'Depr Rates'!A:G,7,FALSE)</f>
        <v>3.7400000000000003E-2</v>
      </c>
    </row>
    <row r="974" spans="1:13" x14ac:dyDescent="0.3">
      <c r="A974" s="212" t="s">
        <v>102</v>
      </c>
      <c r="B974" s="213">
        <v>10600501</v>
      </c>
      <c r="C974" s="212" t="s">
        <v>12614</v>
      </c>
      <c r="D974" s="214">
        <v>43525</v>
      </c>
      <c r="E974" s="160" t="s">
        <v>373</v>
      </c>
      <c r="F974" s="160">
        <v>101097319</v>
      </c>
      <c r="G974" s="215">
        <v>16378.21</v>
      </c>
      <c r="H974" s="214">
        <v>43530</v>
      </c>
      <c r="I974" s="160" t="s">
        <v>549</v>
      </c>
      <c r="J974" s="160" t="s">
        <v>376</v>
      </c>
      <c r="K974" s="160">
        <f t="shared" si="16"/>
        <v>3</v>
      </c>
      <c r="L974" s="160" t="s">
        <v>101</v>
      </c>
      <c r="M974" s="211">
        <f>VLOOKUP(J974,'Depr Rates'!A:G,7,FALSE)</f>
        <v>3.9300000000000002E-2</v>
      </c>
    </row>
    <row r="975" spans="1:13" x14ac:dyDescent="0.3">
      <c r="A975" s="212" t="s">
        <v>102</v>
      </c>
      <c r="B975" s="213">
        <v>10600501</v>
      </c>
      <c r="C975" s="212" t="s">
        <v>12614</v>
      </c>
      <c r="D975" s="214">
        <v>43525</v>
      </c>
      <c r="E975" s="160" t="s">
        <v>373</v>
      </c>
      <c r="F975" s="160">
        <v>101097319</v>
      </c>
      <c r="G975" s="215">
        <v>31095.200000000001</v>
      </c>
      <c r="H975" s="214">
        <v>43530</v>
      </c>
      <c r="I975" s="160" t="s">
        <v>549</v>
      </c>
      <c r="J975" s="160" t="s">
        <v>377</v>
      </c>
      <c r="K975" s="160">
        <f t="shared" si="16"/>
        <v>3</v>
      </c>
      <c r="L975" s="160" t="s">
        <v>101</v>
      </c>
      <c r="M975" s="211">
        <f>VLOOKUP(J975,'Depr Rates'!A:G,7,FALSE)</f>
        <v>1.77E-2</v>
      </c>
    </row>
    <row r="976" spans="1:13" x14ac:dyDescent="0.3">
      <c r="A976" s="212" t="s">
        <v>102</v>
      </c>
      <c r="B976" s="213">
        <v>10600501</v>
      </c>
      <c r="C976" s="212" t="s">
        <v>12614</v>
      </c>
      <c r="D976" s="214">
        <v>43525</v>
      </c>
      <c r="E976" s="160" t="s">
        <v>373</v>
      </c>
      <c r="F976" s="160">
        <v>101097319</v>
      </c>
      <c r="G976" s="160">
        <v>596.04</v>
      </c>
      <c r="H976" s="214">
        <v>43530</v>
      </c>
      <c r="I976" s="160" t="s">
        <v>549</v>
      </c>
      <c r="J976" s="160" t="s">
        <v>9054</v>
      </c>
      <c r="K976" s="160">
        <f t="shared" si="16"/>
        <v>3</v>
      </c>
      <c r="L976" s="160" t="s">
        <v>101</v>
      </c>
      <c r="M976" s="211">
        <f>VLOOKUP(J976,'Depr Rates'!A:G,7,FALSE)</f>
        <v>3.1399999999999997E-2</v>
      </c>
    </row>
    <row r="977" spans="1:13" x14ac:dyDescent="0.3">
      <c r="A977" s="212" t="s">
        <v>102</v>
      </c>
      <c r="B977" s="213">
        <v>10600501</v>
      </c>
      <c r="C977" s="212" t="s">
        <v>12614</v>
      </c>
      <c r="D977" s="214">
        <v>43525</v>
      </c>
      <c r="E977" s="160" t="s">
        <v>373</v>
      </c>
      <c r="F977" s="160">
        <v>101100859</v>
      </c>
      <c r="G977" s="215">
        <v>61978.93</v>
      </c>
      <c r="H977" s="214">
        <v>43544</v>
      </c>
      <c r="I977" s="160" t="s">
        <v>575</v>
      </c>
      <c r="J977" s="160" t="s">
        <v>9054</v>
      </c>
      <c r="K977" s="160">
        <f t="shared" si="16"/>
        <v>3</v>
      </c>
      <c r="L977" s="160" t="s">
        <v>101</v>
      </c>
      <c r="M977" s="211">
        <f>VLOOKUP(J977,'Depr Rates'!A:G,7,FALSE)</f>
        <v>3.1399999999999997E-2</v>
      </c>
    </row>
    <row r="978" spans="1:13" x14ac:dyDescent="0.3">
      <c r="A978" s="212" t="s">
        <v>102</v>
      </c>
      <c r="B978" s="213">
        <v>10600501</v>
      </c>
      <c r="C978" s="212" t="s">
        <v>12614</v>
      </c>
      <c r="D978" s="214">
        <v>43525</v>
      </c>
      <c r="E978" s="160" t="s">
        <v>373</v>
      </c>
      <c r="F978" s="160">
        <v>101100859</v>
      </c>
      <c r="G978" s="215">
        <v>23391.15</v>
      </c>
      <c r="H978" s="214">
        <v>43544</v>
      </c>
      <c r="I978" s="160" t="s">
        <v>575</v>
      </c>
      <c r="J978" s="160" t="s">
        <v>377</v>
      </c>
      <c r="K978" s="160">
        <f t="shared" si="16"/>
        <v>3</v>
      </c>
      <c r="L978" s="160" t="s">
        <v>101</v>
      </c>
      <c r="M978" s="211">
        <f>VLOOKUP(J978,'Depr Rates'!A:G,7,FALSE)</f>
        <v>1.77E-2</v>
      </c>
    </row>
    <row r="979" spans="1:13" x14ac:dyDescent="0.3">
      <c r="A979" s="212" t="s">
        <v>102</v>
      </c>
      <c r="B979" s="213">
        <v>10600501</v>
      </c>
      <c r="C979" s="212" t="s">
        <v>12614</v>
      </c>
      <c r="D979" s="214">
        <v>43525</v>
      </c>
      <c r="E979" s="160" t="s">
        <v>373</v>
      </c>
      <c r="F979" s="160">
        <v>101100859</v>
      </c>
      <c r="G979" s="215">
        <v>44689.86</v>
      </c>
      <c r="H979" s="214">
        <v>43544</v>
      </c>
      <c r="I979" s="160" t="s">
        <v>575</v>
      </c>
      <c r="J979" s="160" t="s">
        <v>9054</v>
      </c>
      <c r="K979" s="160">
        <f t="shared" si="16"/>
        <v>3</v>
      </c>
      <c r="L979" s="160" t="s">
        <v>101</v>
      </c>
      <c r="M979" s="211">
        <f>VLOOKUP(J979,'Depr Rates'!A:G,7,FALSE)</f>
        <v>3.1399999999999997E-2</v>
      </c>
    </row>
    <row r="980" spans="1:13" x14ac:dyDescent="0.3">
      <c r="A980" s="212" t="s">
        <v>102</v>
      </c>
      <c r="B980" s="213">
        <v>10600501</v>
      </c>
      <c r="C980" s="212" t="s">
        <v>12614</v>
      </c>
      <c r="D980" s="214">
        <v>43525</v>
      </c>
      <c r="E980" s="160" t="s">
        <v>373</v>
      </c>
      <c r="F980" s="160">
        <v>101100859</v>
      </c>
      <c r="G980" s="215">
        <v>16866.18</v>
      </c>
      <c r="H980" s="214">
        <v>43544</v>
      </c>
      <c r="I980" s="160" t="s">
        <v>575</v>
      </c>
      <c r="J980" s="160" t="s">
        <v>377</v>
      </c>
      <c r="K980" s="160">
        <f t="shared" si="16"/>
        <v>3</v>
      </c>
      <c r="L980" s="160" t="s">
        <v>101</v>
      </c>
      <c r="M980" s="211">
        <f>VLOOKUP(J980,'Depr Rates'!A:G,7,FALSE)</f>
        <v>1.77E-2</v>
      </c>
    </row>
    <row r="981" spans="1:13" x14ac:dyDescent="0.3">
      <c r="A981" s="212" t="s">
        <v>102</v>
      </c>
      <c r="B981" s="213">
        <v>10600501</v>
      </c>
      <c r="C981" s="212" t="s">
        <v>12614</v>
      </c>
      <c r="D981" s="214">
        <v>43525</v>
      </c>
      <c r="E981" s="160" t="s">
        <v>373</v>
      </c>
      <c r="F981" s="160">
        <v>101101450</v>
      </c>
      <c r="G981" s="215">
        <v>-2551.2199999999998</v>
      </c>
      <c r="H981" s="214">
        <v>43531</v>
      </c>
      <c r="I981" s="160" t="s">
        <v>532</v>
      </c>
      <c r="J981" s="160" t="s">
        <v>9132</v>
      </c>
      <c r="K981" s="160">
        <f t="shared" si="16"/>
        <v>3</v>
      </c>
      <c r="L981" s="160" t="s">
        <v>101</v>
      </c>
      <c r="M981" s="211">
        <f>VLOOKUP(J981,'Depr Rates'!A:G,7,FALSE)</f>
        <v>3.7400000000000003E-2</v>
      </c>
    </row>
    <row r="982" spans="1:13" x14ac:dyDescent="0.3">
      <c r="A982" s="212" t="s">
        <v>102</v>
      </c>
      <c r="B982" s="213">
        <v>10600501</v>
      </c>
      <c r="C982" s="212" t="s">
        <v>12614</v>
      </c>
      <c r="D982" s="214">
        <v>43525</v>
      </c>
      <c r="E982" s="160" t="s">
        <v>373</v>
      </c>
      <c r="F982" s="160">
        <v>101101450</v>
      </c>
      <c r="G982" s="215">
        <v>-62152.09</v>
      </c>
      <c r="H982" s="214">
        <v>43531</v>
      </c>
      <c r="I982" s="160" t="s">
        <v>532</v>
      </c>
      <c r="J982" s="160" t="s">
        <v>377</v>
      </c>
      <c r="K982" s="160">
        <f t="shared" si="16"/>
        <v>3</v>
      </c>
      <c r="L982" s="160" t="s">
        <v>101</v>
      </c>
      <c r="M982" s="211">
        <f>VLOOKUP(J982,'Depr Rates'!A:G,7,FALSE)</f>
        <v>1.77E-2</v>
      </c>
    </row>
    <row r="983" spans="1:13" x14ac:dyDescent="0.3">
      <c r="A983" s="212" t="s">
        <v>102</v>
      </c>
      <c r="B983" s="213">
        <v>10600501</v>
      </c>
      <c r="C983" s="212" t="s">
        <v>12614</v>
      </c>
      <c r="D983" s="214">
        <v>43525</v>
      </c>
      <c r="E983" s="160" t="s">
        <v>373</v>
      </c>
      <c r="F983" s="160">
        <v>101101450</v>
      </c>
      <c r="G983" s="215">
        <v>-1872.15</v>
      </c>
      <c r="H983" s="214">
        <v>43531</v>
      </c>
      <c r="I983" s="160" t="s">
        <v>532</v>
      </c>
      <c r="J983" s="160" t="s">
        <v>376</v>
      </c>
      <c r="K983" s="160">
        <f t="shared" si="16"/>
        <v>3</v>
      </c>
      <c r="L983" s="160" t="s">
        <v>101</v>
      </c>
      <c r="M983" s="211">
        <f>VLOOKUP(J983,'Depr Rates'!A:G,7,FALSE)</f>
        <v>3.9300000000000002E-2</v>
      </c>
    </row>
    <row r="984" spans="1:13" x14ac:dyDescent="0.3">
      <c r="A984" s="212" t="s">
        <v>102</v>
      </c>
      <c r="B984" s="213">
        <v>10600501</v>
      </c>
      <c r="C984" s="212" t="s">
        <v>12614</v>
      </c>
      <c r="D984" s="214">
        <v>43525</v>
      </c>
      <c r="E984" s="160" t="s">
        <v>373</v>
      </c>
      <c r="F984" s="160">
        <v>101101450</v>
      </c>
      <c r="G984" s="215">
        <v>-1702.63</v>
      </c>
      <c r="H984" s="214">
        <v>43531</v>
      </c>
      <c r="I984" s="160" t="s">
        <v>532</v>
      </c>
      <c r="J984" s="160" t="s">
        <v>9054</v>
      </c>
      <c r="K984" s="160">
        <f t="shared" si="16"/>
        <v>3</v>
      </c>
      <c r="L984" s="160" t="s">
        <v>101</v>
      </c>
      <c r="M984" s="211">
        <f>VLOOKUP(J984,'Depr Rates'!A:G,7,FALSE)</f>
        <v>3.1399999999999997E-2</v>
      </c>
    </row>
    <row r="985" spans="1:13" x14ac:dyDescent="0.3">
      <c r="A985" s="212" t="s">
        <v>102</v>
      </c>
      <c r="B985" s="213">
        <v>10600501</v>
      </c>
      <c r="C985" s="212" t="s">
        <v>12614</v>
      </c>
      <c r="D985" s="214">
        <v>43525</v>
      </c>
      <c r="E985" s="160" t="s">
        <v>373</v>
      </c>
      <c r="F985" s="160">
        <v>101101450</v>
      </c>
      <c r="G985" s="215">
        <v>-1777.45</v>
      </c>
      <c r="H985" s="214">
        <v>43531</v>
      </c>
      <c r="I985" s="160" t="s">
        <v>532</v>
      </c>
      <c r="J985" s="160" t="s">
        <v>9054</v>
      </c>
      <c r="K985" s="160">
        <f t="shared" si="16"/>
        <v>3</v>
      </c>
      <c r="L985" s="160" t="s">
        <v>101</v>
      </c>
      <c r="M985" s="211">
        <f>VLOOKUP(J985,'Depr Rates'!A:G,7,FALSE)</f>
        <v>3.1399999999999997E-2</v>
      </c>
    </row>
    <row r="986" spans="1:13" x14ac:dyDescent="0.3">
      <c r="A986" s="212" t="s">
        <v>102</v>
      </c>
      <c r="B986" s="213">
        <v>10600501</v>
      </c>
      <c r="C986" s="212" t="s">
        <v>12614</v>
      </c>
      <c r="D986" s="214">
        <v>43525</v>
      </c>
      <c r="E986" s="160" t="s">
        <v>373</v>
      </c>
      <c r="F986" s="160">
        <v>101101450</v>
      </c>
      <c r="G986" s="215">
        <v>-2663.32</v>
      </c>
      <c r="H986" s="214">
        <v>43531</v>
      </c>
      <c r="I986" s="160" t="s">
        <v>532</v>
      </c>
      <c r="J986" s="160" t="s">
        <v>9132</v>
      </c>
      <c r="K986" s="160">
        <f t="shared" si="16"/>
        <v>3</v>
      </c>
      <c r="L986" s="160" t="s">
        <v>101</v>
      </c>
      <c r="M986" s="211">
        <f>VLOOKUP(J986,'Depr Rates'!A:G,7,FALSE)</f>
        <v>3.7400000000000003E-2</v>
      </c>
    </row>
    <row r="987" spans="1:13" x14ac:dyDescent="0.3">
      <c r="A987" s="212" t="s">
        <v>102</v>
      </c>
      <c r="B987" s="213">
        <v>10600501</v>
      </c>
      <c r="C987" s="212" t="s">
        <v>12614</v>
      </c>
      <c r="D987" s="214">
        <v>43525</v>
      </c>
      <c r="E987" s="160" t="s">
        <v>373</v>
      </c>
      <c r="F987" s="160">
        <v>101101450</v>
      </c>
      <c r="G987" s="215">
        <v>-64883.14</v>
      </c>
      <c r="H987" s="214">
        <v>43531</v>
      </c>
      <c r="I987" s="160" t="s">
        <v>532</v>
      </c>
      <c r="J987" s="160" t="s">
        <v>377</v>
      </c>
      <c r="K987" s="160">
        <f t="shared" si="16"/>
        <v>3</v>
      </c>
      <c r="L987" s="160" t="s">
        <v>101</v>
      </c>
      <c r="M987" s="211">
        <f>VLOOKUP(J987,'Depr Rates'!A:G,7,FALSE)</f>
        <v>1.77E-2</v>
      </c>
    </row>
    <row r="988" spans="1:13" x14ac:dyDescent="0.3">
      <c r="A988" s="212" t="s">
        <v>102</v>
      </c>
      <c r="B988" s="213">
        <v>10600501</v>
      </c>
      <c r="C988" s="212" t="s">
        <v>12614</v>
      </c>
      <c r="D988" s="214">
        <v>43525</v>
      </c>
      <c r="E988" s="160" t="s">
        <v>373</v>
      </c>
      <c r="F988" s="160">
        <v>101101450</v>
      </c>
      <c r="G988" s="215">
        <v>-1954.41</v>
      </c>
      <c r="H988" s="214">
        <v>43531</v>
      </c>
      <c r="I988" s="160" t="s">
        <v>532</v>
      </c>
      <c r="J988" s="160" t="s">
        <v>376</v>
      </c>
      <c r="K988" s="160">
        <f t="shared" si="16"/>
        <v>3</v>
      </c>
      <c r="L988" s="160" t="s">
        <v>101</v>
      </c>
      <c r="M988" s="211">
        <f>VLOOKUP(J988,'Depr Rates'!A:G,7,FALSE)</f>
        <v>3.9300000000000002E-2</v>
      </c>
    </row>
    <row r="989" spans="1:13" x14ac:dyDescent="0.3">
      <c r="A989" s="212" t="s">
        <v>102</v>
      </c>
      <c r="B989" s="213">
        <v>10600501</v>
      </c>
      <c r="C989" s="212" t="s">
        <v>12614</v>
      </c>
      <c r="D989" s="214">
        <v>43525</v>
      </c>
      <c r="E989" s="160" t="s">
        <v>373</v>
      </c>
      <c r="F989" s="160">
        <v>101101450</v>
      </c>
      <c r="G989" s="215">
        <v>1481.37</v>
      </c>
      <c r="H989" s="214">
        <v>43531</v>
      </c>
      <c r="I989" s="160" t="s">
        <v>532</v>
      </c>
      <c r="J989" s="160" t="s">
        <v>9054</v>
      </c>
      <c r="K989" s="160">
        <f t="shared" si="16"/>
        <v>3</v>
      </c>
      <c r="L989" s="160" t="s">
        <v>101</v>
      </c>
      <c r="M989" s="211">
        <f>VLOOKUP(J989,'Depr Rates'!A:G,7,FALSE)</f>
        <v>3.1399999999999997E-2</v>
      </c>
    </row>
    <row r="990" spans="1:13" x14ac:dyDescent="0.3">
      <c r="A990" s="212" t="s">
        <v>102</v>
      </c>
      <c r="B990" s="213">
        <v>10600501</v>
      </c>
      <c r="C990" s="212" t="s">
        <v>12614</v>
      </c>
      <c r="D990" s="214">
        <v>43525</v>
      </c>
      <c r="E990" s="160" t="s">
        <v>373</v>
      </c>
      <c r="F990" s="160">
        <v>101101450</v>
      </c>
      <c r="G990" s="215">
        <v>2219.69</v>
      </c>
      <c r="H990" s="214">
        <v>43531</v>
      </c>
      <c r="I990" s="160" t="s">
        <v>532</v>
      </c>
      <c r="J990" s="160" t="s">
        <v>9132</v>
      </c>
      <c r="K990" s="160">
        <f t="shared" si="16"/>
        <v>3</v>
      </c>
      <c r="L990" s="160" t="s">
        <v>101</v>
      </c>
      <c r="M990" s="211">
        <f>VLOOKUP(J990,'Depr Rates'!A:G,7,FALSE)</f>
        <v>3.7400000000000003E-2</v>
      </c>
    </row>
    <row r="991" spans="1:13" x14ac:dyDescent="0.3">
      <c r="A991" s="212" t="s">
        <v>102</v>
      </c>
      <c r="B991" s="213">
        <v>10600501</v>
      </c>
      <c r="C991" s="212" t="s">
        <v>12614</v>
      </c>
      <c r="D991" s="214">
        <v>43525</v>
      </c>
      <c r="E991" s="160" t="s">
        <v>373</v>
      </c>
      <c r="F991" s="160">
        <v>101101450</v>
      </c>
      <c r="G991" s="215">
        <v>54075.39</v>
      </c>
      <c r="H991" s="214">
        <v>43531</v>
      </c>
      <c r="I991" s="160" t="s">
        <v>532</v>
      </c>
      <c r="J991" s="160" t="s">
        <v>377</v>
      </c>
      <c r="K991" s="160">
        <f t="shared" si="16"/>
        <v>3</v>
      </c>
      <c r="L991" s="160" t="s">
        <v>101</v>
      </c>
      <c r="M991" s="211">
        <f>VLOOKUP(J991,'Depr Rates'!A:G,7,FALSE)</f>
        <v>1.77E-2</v>
      </c>
    </row>
    <row r="992" spans="1:13" x14ac:dyDescent="0.3">
      <c r="A992" s="212" t="s">
        <v>102</v>
      </c>
      <c r="B992" s="213">
        <v>10600501</v>
      </c>
      <c r="C992" s="212" t="s">
        <v>12614</v>
      </c>
      <c r="D992" s="214">
        <v>43525</v>
      </c>
      <c r="E992" s="160" t="s">
        <v>373</v>
      </c>
      <c r="F992" s="160">
        <v>101101450</v>
      </c>
      <c r="G992" s="215">
        <v>1628.85</v>
      </c>
      <c r="H992" s="214">
        <v>43531</v>
      </c>
      <c r="I992" s="160" t="s">
        <v>532</v>
      </c>
      <c r="J992" s="160" t="s">
        <v>376</v>
      </c>
      <c r="K992" s="160">
        <f t="shared" si="16"/>
        <v>3</v>
      </c>
      <c r="L992" s="160" t="s">
        <v>101</v>
      </c>
      <c r="M992" s="211">
        <f>VLOOKUP(J992,'Depr Rates'!A:G,7,FALSE)</f>
        <v>3.9300000000000002E-2</v>
      </c>
    </row>
    <row r="993" spans="1:13" x14ac:dyDescent="0.3">
      <c r="A993" s="212" t="s">
        <v>102</v>
      </c>
      <c r="B993" s="213">
        <v>10600501</v>
      </c>
      <c r="C993" s="212" t="s">
        <v>12614</v>
      </c>
      <c r="D993" s="214">
        <v>43525</v>
      </c>
      <c r="E993" s="160" t="s">
        <v>373</v>
      </c>
      <c r="F993" s="160">
        <v>101105219</v>
      </c>
      <c r="G993" s="215">
        <v>42324.93</v>
      </c>
      <c r="H993" s="214">
        <v>43532</v>
      </c>
      <c r="I993" s="160" t="s">
        <v>550</v>
      </c>
      <c r="J993" s="160" t="s">
        <v>377</v>
      </c>
      <c r="K993" s="160">
        <f t="shared" si="16"/>
        <v>3</v>
      </c>
      <c r="L993" s="160" t="s">
        <v>101</v>
      </c>
      <c r="M993" s="211">
        <f>VLOOKUP(J993,'Depr Rates'!A:G,7,FALSE)</f>
        <v>1.77E-2</v>
      </c>
    </row>
    <row r="994" spans="1:13" x14ac:dyDescent="0.3">
      <c r="A994" s="212" t="s">
        <v>102</v>
      </c>
      <c r="B994" s="213">
        <v>10600501</v>
      </c>
      <c r="C994" s="212" t="s">
        <v>12614</v>
      </c>
      <c r="D994" s="214">
        <v>43525</v>
      </c>
      <c r="E994" s="160" t="s">
        <v>373</v>
      </c>
      <c r="F994" s="160">
        <v>101105219</v>
      </c>
      <c r="G994" s="215">
        <v>212822.07</v>
      </c>
      <c r="H994" s="214">
        <v>43532</v>
      </c>
      <c r="I994" s="160" t="s">
        <v>550</v>
      </c>
      <c r="J994" s="160" t="s">
        <v>376</v>
      </c>
      <c r="K994" s="160">
        <f t="shared" si="16"/>
        <v>3</v>
      </c>
      <c r="L994" s="160" t="s">
        <v>101</v>
      </c>
      <c r="M994" s="211">
        <f>VLOOKUP(J994,'Depr Rates'!A:G,7,FALSE)</f>
        <v>3.9300000000000002E-2</v>
      </c>
    </row>
    <row r="995" spans="1:13" x14ac:dyDescent="0.3">
      <c r="A995" s="212" t="s">
        <v>102</v>
      </c>
      <c r="B995" s="213">
        <v>10600501</v>
      </c>
      <c r="C995" s="212" t="s">
        <v>12614</v>
      </c>
      <c r="D995" s="214">
        <v>43525</v>
      </c>
      <c r="E995" s="160" t="s">
        <v>373</v>
      </c>
      <c r="F995" s="160">
        <v>101105219</v>
      </c>
      <c r="G995" s="215">
        <v>-100800.68</v>
      </c>
      <c r="H995" s="214">
        <v>43532</v>
      </c>
      <c r="I995" s="160" t="s">
        <v>550</v>
      </c>
      <c r="J995" s="160" t="s">
        <v>376</v>
      </c>
      <c r="K995" s="160">
        <f t="shared" si="16"/>
        <v>3</v>
      </c>
      <c r="L995" s="160" t="s">
        <v>101</v>
      </c>
      <c r="M995" s="211">
        <f>VLOOKUP(J995,'Depr Rates'!A:G,7,FALSE)</f>
        <v>3.9300000000000002E-2</v>
      </c>
    </row>
    <row r="996" spans="1:13" x14ac:dyDescent="0.3">
      <c r="A996" s="212" t="s">
        <v>102</v>
      </c>
      <c r="B996" s="213">
        <v>10600501</v>
      </c>
      <c r="C996" s="212" t="s">
        <v>12614</v>
      </c>
      <c r="D996" s="214">
        <v>43525</v>
      </c>
      <c r="E996" s="160" t="s">
        <v>373</v>
      </c>
      <c r="F996" s="160">
        <v>101105219</v>
      </c>
      <c r="G996" s="215">
        <v>-20046.71</v>
      </c>
      <c r="H996" s="214">
        <v>43532</v>
      </c>
      <c r="I996" s="160" t="s">
        <v>550</v>
      </c>
      <c r="J996" s="160" t="s">
        <v>377</v>
      </c>
      <c r="K996" s="160">
        <f t="shared" si="16"/>
        <v>3</v>
      </c>
      <c r="L996" s="160" t="s">
        <v>101</v>
      </c>
      <c r="M996" s="211">
        <f>VLOOKUP(J996,'Depr Rates'!A:G,7,FALSE)</f>
        <v>1.77E-2</v>
      </c>
    </row>
    <row r="997" spans="1:13" x14ac:dyDescent="0.3">
      <c r="A997" s="212" t="s">
        <v>102</v>
      </c>
      <c r="B997" s="213">
        <v>10600501</v>
      </c>
      <c r="C997" s="212" t="s">
        <v>12614</v>
      </c>
      <c r="D997" s="214">
        <v>43525</v>
      </c>
      <c r="E997" s="160" t="s">
        <v>373</v>
      </c>
      <c r="F997" s="160">
        <v>101105219</v>
      </c>
      <c r="G997" s="215">
        <v>-17560.400000000001</v>
      </c>
      <c r="H997" s="214">
        <v>43532</v>
      </c>
      <c r="I997" s="160" t="s">
        <v>550</v>
      </c>
      <c r="J997" s="160" t="s">
        <v>376</v>
      </c>
      <c r="K997" s="160">
        <f t="shared" si="16"/>
        <v>3</v>
      </c>
      <c r="L997" s="160" t="s">
        <v>101</v>
      </c>
      <c r="M997" s="211">
        <f>VLOOKUP(J997,'Depr Rates'!A:G,7,FALSE)</f>
        <v>3.9300000000000002E-2</v>
      </c>
    </row>
    <row r="998" spans="1:13" x14ac:dyDescent="0.3">
      <c r="A998" s="212" t="s">
        <v>102</v>
      </c>
      <c r="B998" s="213">
        <v>10600501</v>
      </c>
      <c r="C998" s="212" t="s">
        <v>12614</v>
      </c>
      <c r="D998" s="214">
        <v>43525</v>
      </c>
      <c r="E998" s="160" t="s">
        <v>373</v>
      </c>
      <c r="F998" s="160">
        <v>101105219</v>
      </c>
      <c r="G998" s="215">
        <v>-3492.32</v>
      </c>
      <c r="H998" s="214">
        <v>43532</v>
      </c>
      <c r="I998" s="160" t="s">
        <v>550</v>
      </c>
      <c r="J998" s="160" t="s">
        <v>377</v>
      </c>
      <c r="K998" s="160">
        <f t="shared" si="16"/>
        <v>3</v>
      </c>
      <c r="L998" s="160" t="s">
        <v>101</v>
      </c>
      <c r="M998" s="211">
        <f>VLOOKUP(J998,'Depr Rates'!A:G,7,FALSE)</f>
        <v>1.77E-2</v>
      </c>
    </row>
    <row r="999" spans="1:13" x14ac:dyDescent="0.3">
      <c r="A999" s="212" t="s">
        <v>102</v>
      </c>
      <c r="B999" s="213">
        <v>10600501</v>
      </c>
      <c r="C999" s="212" t="s">
        <v>12614</v>
      </c>
      <c r="D999" s="214">
        <v>43525</v>
      </c>
      <c r="E999" s="160" t="s">
        <v>373</v>
      </c>
      <c r="F999" s="160">
        <v>101106257</v>
      </c>
      <c r="G999" s="215">
        <v>10324.6</v>
      </c>
      <c r="H999" s="214">
        <v>43530</v>
      </c>
      <c r="I999" s="160" t="s">
        <v>145</v>
      </c>
      <c r="J999" s="160" t="s">
        <v>377</v>
      </c>
      <c r="K999" s="160">
        <f t="shared" si="16"/>
        <v>3</v>
      </c>
      <c r="L999" s="160" t="s">
        <v>101</v>
      </c>
      <c r="M999" s="211">
        <f>VLOOKUP(J999,'Depr Rates'!A:G,7,FALSE)</f>
        <v>1.77E-2</v>
      </c>
    </row>
    <row r="1000" spans="1:13" x14ac:dyDescent="0.3">
      <c r="A1000" s="212" t="s">
        <v>102</v>
      </c>
      <c r="B1000" s="213">
        <v>10600501</v>
      </c>
      <c r="C1000" s="212" t="s">
        <v>12614</v>
      </c>
      <c r="D1000" s="214">
        <v>43525</v>
      </c>
      <c r="E1000" s="160" t="s">
        <v>373</v>
      </c>
      <c r="F1000" s="160">
        <v>101106257</v>
      </c>
      <c r="G1000" s="160">
        <v>96.55</v>
      </c>
      <c r="H1000" s="214">
        <v>43530</v>
      </c>
      <c r="I1000" s="160" t="s">
        <v>145</v>
      </c>
      <c r="J1000" s="160" t="s">
        <v>9132</v>
      </c>
      <c r="K1000" s="160">
        <f t="shared" si="16"/>
        <v>3</v>
      </c>
      <c r="L1000" s="160" t="s">
        <v>101</v>
      </c>
      <c r="M1000" s="211">
        <f>VLOOKUP(J1000,'Depr Rates'!A:G,7,FALSE)</f>
        <v>3.7400000000000003E-2</v>
      </c>
    </row>
    <row r="1001" spans="1:13" x14ac:dyDescent="0.3">
      <c r="A1001" s="212" t="s">
        <v>102</v>
      </c>
      <c r="B1001" s="213">
        <v>10600501</v>
      </c>
      <c r="C1001" s="212" t="s">
        <v>12614</v>
      </c>
      <c r="D1001" s="214">
        <v>43525</v>
      </c>
      <c r="E1001" s="160" t="s">
        <v>373</v>
      </c>
      <c r="F1001" s="160">
        <v>101106257</v>
      </c>
      <c r="G1001" s="215">
        <v>10256.1</v>
      </c>
      <c r="H1001" s="214">
        <v>43530</v>
      </c>
      <c r="I1001" s="160" t="s">
        <v>145</v>
      </c>
      <c r="J1001" s="160" t="s">
        <v>376</v>
      </c>
      <c r="K1001" s="160">
        <f t="shared" si="16"/>
        <v>3</v>
      </c>
      <c r="L1001" s="160" t="s">
        <v>101</v>
      </c>
      <c r="M1001" s="211">
        <f>VLOOKUP(J1001,'Depr Rates'!A:G,7,FALSE)</f>
        <v>3.9300000000000002E-2</v>
      </c>
    </row>
    <row r="1002" spans="1:13" x14ac:dyDescent="0.3">
      <c r="A1002" s="212" t="s">
        <v>102</v>
      </c>
      <c r="B1002" s="213">
        <v>10600501</v>
      </c>
      <c r="C1002" s="212" t="s">
        <v>12614</v>
      </c>
      <c r="D1002" s="214">
        <v>43525</v>
      </c>
      <c r="E1002" s="160" t="s">
        <v>373</v>
      </c>
      <c r="F1002" s="160">
        <v>101106257</v>
      </c>
      <c r="G1002" s="215">
        <v>1442.74</v>
      </c>
      <c r="H1002" s="214">
        <v>43530</v>
      </c>
      <c r="I1002" s="160" t="s">
        <v>145</v>
      </c>
      <c r="J1002" s="160" t="s">
        <v>9054</v>
      </c>
      <c r="K1002" s="160">
        <f t="shared" si="16"/>
        <v>3</v>
      </c>
      <c r="L1002" s="160" t="s">
        <v>101</v>
      </c>
      <c r="M1002" s="211">
        <f>VLOOKUP(J1002,'Depr Rates'!A:G,7,FALSE)</f>
        <v>3.1399999999999997E-2</v>
      </c>
    </row>
    <row r="1003" spans="1:13" x14ac:dyDescent="0.3">
      <c r="A1003" s="212" t="s">
        <v>102</v>
      </c>
      <c r="B1003" s="213">
        <v>10600501</v>
      </c>
      <c r="C1003" s="212" t="s">
        <v>12614</v>
      </c>
      <c r="D1003" s="214">
        <v>43525</v>
      </c>
      <c r="E1003" s="160" t="s">
        <v>373</v>
      </c>
      <c r="F1003" s="160">
        <v>101106257</v>
      </c>
      <c r="G1003" s="215">
        <v>-20882.53</v>
      </c>
      <c r="H1003" s="214">
        <v>43530</v>
      </c>
      <c r="I1003" s="160" t="s">
        <v>145</v>
      </c>
      <c r="J1003" s="160" t="s">
        <v>377</v>
      </c>
      <c r="K1003" s="160">
        <f t="shared" si="16"/>
        <v>3</v>
      </c>
      <c r="L1003" s="160" t="s">
        <v>101</v>
      </c>
      <c r="M1003" s="211">
        <f>VLOOKUP(J1003,'Depr Rates'!A:G,7,FALSE)</f>
        <v>1.77E-2</v>
      </c>
    </row>
    <row r="1004" spans="1:13" x14ac:dyDescent="0.3">
      <c r="A1004" s="212" t="s">
        <v>102</v>
      </c>
      <c r="B1004" s="213">
        <v>10600501</v>
      </c>
      <c r="C1004" s="212" t="s">
        <v>12614</v>
      </c>
      <c r="D1004" s="214">
        <v>43525</v>
      </c>
      <c r="E1004" s="160" t="s">
        <v>373</v>
      </c>
      <c r="F1004" s="160">
        <v>101106257</v>
      </c>
      <c r="G1004" s="215">
        <v>-20743.97</v>
      </c>
      <c r="H1004" s="214">
        <v>43530</v>
      </c>
      <c r="I1004" s="160" t="s">
        <v>145</v>
      </c>
      <c r="J1004" s="160" t="s">
        <v>376</v>
      </c>
      <c r="K1004" s="160">
        <f t="shared" si="16"/>
        <v>3</v>
      </c>
      <c r="L1004" s="160" t="s">
        <v>101</v>
      </c>
      <c r="M1004" s="211">
        <f>VLOOKUP(J1004,'Depr Rates'!A:G,7,FALSE)</f>
        <v>3.9300000000000002E-2</v>
      </c>
    </row>
    <row r="1005" spans="1:13" x14ac:dyDescent="0.3">
      <c r="A1005" s="212" t="s">
        <v>102</v>
      </c>
      <c r="B1005" s="213">
        <v>10600501</v>
      </c>
      <c r="C1005" s="212" t="s">
        <v>12614</v>
      </c>
      <c r="D1005" s="214">
        <v>43525</v>
      </c>
      <c r="E1005" s="160" t="s">
        <v>373</v>
      </c>
      <c r="F1005" s="160">
        <v>101106257</v>
      </c>
      <c r="G1005" s="215">
        <v>-2918.08</v>
      </c>
      <c r="H1005" s="214">
        <v>43530</v>
      </c>
      <c r="I1005" s="160" t="s">
        <v>145</v>
      </c>
      <c r="J1005" s="160" t="s">
        <v>9054</v>
      </c>
      <c r="K1005" s="160">
        <f t="shared" si="16"/>
        <v>3</v>
      </c>
      <c r="L1005" s="160" t="s">
        <v>101</v>
      </c>
      <c r="M1005" s="211">
        <f>VLOOKUP(J1005,'Depr Rates'!A:G,7,FALSE)</f>
        <v>3.1399999999999997E-2</v>
      </c>
    </row>
    <row r="1006" spans="1:13" x14ac:dyDescent="0.3">
      <c r="A1006" s="212" t="s">
        <v>102</v>
      </c>
      <c r="B1006" s="213">
        <v>10600501</v>
      </c>
      <c r="C1006" s="212" t="s">
        <v>12614</v>
      </c>
      <c r="D1006" s="214">
        <v>43525</v>
      </c>
      <c r="E1006" s="160" t="s">
        <v>373</v>
      </c>
      <c r="F1006" s="160">
        <v>101106257</v>
      </c>
      <c r="G1006" s="160">
        <v>-195.28</v>
      </c>
      <c r="H1006" s="214">
        <v>43530</v>
      </c>
      <c r="I1006" s="160" t="s">
        <v>145</v>
      </c>
      <c r="J1006" s="160" t="s">
        <v>9132</v>
      </c>
      <c r="K1006" s="160">
        <f t="shared" si="16"/>
        <v>3</v>
      </c>
      <c r="L1006" s="160" t="s">
        <v>101</v>
      </c>
      <c r="M1006" s="211">
        <f>VLOOKUP(J1006,'Depr Rates'!A:G,7,FALSE)</f>
        <v>3.7400000000000003E-2</v>
      </c>
    </row>
    <row r="1007" spans="1:13" x14ac:dyDescent="0.3">
      <c r="A1007" s="212" t="s">
        <v>102</v>
      </c>
      <c r="B1007" s="213">
        <v>10600501</v>
      </c>
      <c r="C1007" s="212" t="s">
        <v>12614</v>
      </c>
      <c r="D1007" s="214">
        <v>43525</v>
      </c>
      <c r="E1007" s="160" t="s">
        <v>373</v>
      </c>
      <c r="F1007" s="160">
        <v>101106257</v>
      </c>
      <c r="G1007" s="215">
        <v>21240.639999999999</v>
      </c>
      <c r="H1007" s="214">
        <v>43530</v>
      </c>
      <c r="I1007" s="160" t="s">
        <v>145</v>
      </c>
      <c r="J1007" s="160" t="s">
        <v>377</v>
      </c>
      <c r="K1007" s="160">
        <f t="shared" si="16"/>
        <v>3</v>
      </c>
      <c r="L1007" s="160" t="s">
        <v>101</v>
      </c>
      <c r="M1007" s="211">
        <f>VLOOKUP(J1007,'Depr Rates'!A:G,7,FALSE)</f>
        <v>1.77E-2</v>
      </c>
    </row>
    <row r="1008" spans="1:13" x14ac:dyDescent="0.3">
      <c r="A1008" s="212" t="s">
        <v>102</v>
      </c>
      <c r="B1008" s="213">
        <v>10600501</v>
      </c>
      <c r="C1008" s="212" t="s">
        <v>12614</v>
      </c>
      <c r="D1008" s="214">
        <v>43525</v>
      </c>
      <c r="E1008" s="160" t="s">
        <v>373</v>
      </c>
      <c r="F1008" s="160">
        <v>101106257</v>
      </c>
      <c r="G1008" s="215">
        <v>21099.71</v>
      </c>
      <c r="H1008" s="214">
        <v>43530</v>
      </c>
      <c r="I1008" s="160" t="s">
        <v>145</v>
      </c>
      <c r="J1008" s="160" t="s">
        <v>376</v>
      </c>
      <c r="K1008" s="160">
        <f t="shared" si="16"/>
        <v>3</v>
      </c>
      <c r="L1008" s="160" t="s">
        <v>101</v>
      </c>
      <c r="M1008" s="211">
        <f>VLOOKUP(J1008,'Depr Rates'!A:G,7,FALSE)</f>
        <v>3.9300000000000002E-2</v>
      </c>
    </row>
    <row r="1009" spans="1:13" x14ac:dyDescent="0.3">
      <c r="A1009" s="212" t="s">
        <v>102</v>
      </c>
      <c r="B1009" s="213">
        <v>10600501</v>
      </c>
      <c r="C1009" s="212" t="s">
        <v>12614</v>
      </c>
      <c r="D1009" s="214">
        <v>43525</v>
      </c>
      <c r="E1009" s="160" t="s">
        <v>373</v>
      </c>
      <c r="F1009" s="160">
        <v>101106257</v>
      </c>
      <c r="G1009" s="215">
        <v>2968.12</v>
      </c>
      <c r="H1009" s="214">
        <v>43530</v>
      </c>
      <c r="I1009" s="160" t="s">
        <v>145</v>
      </c>
      <c r="J1009" s="160" t="s">
        <v>9054</v>
      </c>
      <c r="K1009" s="160">
        <f t="shared" si="16"/>
        <v>3</v>
      </c>
      <c r="L1009" s="160" t="s">
        <v>101</v>
      </c>
      <c r="M1009" s="211">
        <f>VLOOKUP(J1009,'Depr Rates'!A:G,7,FALSE)</f>
        <v>3.1399999999999997E-2</v>
      </c>
    </row>
    <row r="1010" spans="1:13" x14ac:dyDescent="0.3">
      <c r="A1010" s="212" t="s">
        <v>102</v>
      </c>
      <c r="B1010" s="213">
        <v>10600501</v>
      </c>
      <c r="C1010" s="212" t="s">
        <v>12614</v>
      </c>
      <c r="D1010" s="214">
        <v>43525</v>
      </c>
      <c r="E1010" s="160" t="s">
        <v>373</v>
      </c>
      <c r="F1010" s="160">
        <v>101106257</v>
      </c>
      <c r="G1010" s="160">
        <v>198.63</v>
      </c>
      <c r="H1010" s="214">
        <v>43530</v>
      </c>
      <c r="I1010" s="160" t="s">
        <v>145</v>
      </c>
      <c r="J1010" s="160" t="s">
        <v>9132</v>
      </c>
      <c r="K1010" s="160">
        <f t="shared" si="16"/>
        <v>3</v>
      </c>
      <c r="L1010" s="160" t="s">
        <v>101</v>
      </c>
      <c r="M1010" s="211">
        <f>VLOOKUP(J1010,'Depr Rates'!A:G,7,FALSE)</f>
        <v>3.7400000000000003E-2</v>
      </c>
    </row>
    <row r="1011" spans="1:13" x14ac:dyDescent="0.3">
      <c r="A1011" s="212" t="s">
        <v>102</v>
      </c>
      <c r="B1011" s="213">
        <v>10600501</v>
      </c>
      <c r="C1011" s="212" t="s">
        <v>12614</v>
      </c>
      <c r="D1011" s="214">
        <v>43525</v>
      </c>
      <c r="E1011" s="160" t="s">
        <v>373</v>
      </c>
      <c r="F1011" s="160">
        <v>101107514</v>
      </c>
      <c r="G1011" s="215">
        <v>6199.28</v>
      </c>
      <c r="H1011" s="214">
        <v>43552</v>
      </c>
      <c r="I1011" s="160" t="s">
        <v>613</v>
      </c>
      <c r="J1011" s="160" t="s">
        <v>9054</v>
      </c>
      <c r="K1011" s="160">
        <f t="shared" si="16"/>
        <v>3</v>
      </c>
      <c r="L1011" s="160" t="s">
        <v>101</v>
      </c>
      <c r="M1011" s="211">
        <f>VLOOKUP(J1011,'Depr Rates'!A:G,7,FALSE)</f>
        <v>3.1399999999999997E-2</v>
      </c>
    </row>
    <row r="1012" spans="1:13" x14ac:dyDescent="0.3">
      <c r="A1012" s="212" t="s">
        <v>102</v>
      </c>
      <c r="B1012" s="213">
        <v>10600501</v>
      </c>
      <c r="C1012" s="212" t="s">
        <v>12614</v>
      </c>
      <c r="D1012" s="214">
        <v>43525</v>
      </c>
      <c r="E1012" s="160" t="s">
        <v>373</v>
      </c>
      <c r="F1012" s="160">
        <v>101107514</v>
      </c>
      <c r="G1012" s="160">
        <v>508.19</v>
      </c>
      <c r="H1012" s="214">
        <v>43552</v>
      </c>
      <c r="I1012" s="160" t="s">
        <v>613</v>
      </c>
      <c r="J1012" s="160" t="s">
        <v>9132</v>
      </c>
      <c r="K1012" s="160">
        <f t="shared" si="16"/>
        <v>3</v>
      </c>
      <c r="L1012" s="160" t="s">
        <v>101</v>
      </c>
      <c r="M1012" s="211">
        <f>VLOOKUP(J1012,'Depr Rates'!A:G,7,FALSE)</f>
        <v>3.7400000000000003E-2</v>
      </c>
    </row>
    <row r="1013" spans="1:13" x14ac:dyDescent="0.3">
      <c r="A1013" s="212" t="s">
        <v>102</v>
      </c>
      <c r="B1013" s="213">
        <v>10600501</v>
      </c>
      <c r="C1013" s="212" t="s">
        <v>12614</v>
      </c>
      <c r="D1013" s="214">
        <v>43525</v>
      </c>
      <c r="E1013" s="160" t="s">
        <v>373</v>
      </c>
      <c r="F1013" s="160">
        <v>101107807</v>
      </c>
      <c r="G1013" s="160">
        <v>279.18</v>
      </c>
      <c r="H1013" s="214">
        <v>43532</v>
      </c>
      <c r="I1013" s="160" t="s">
        <v>551</v>
      </c>
      <c r="J1013" s="160" t="s">
        <v>9054</v>
      </c>
      <c r="K1013" s="160">
        <f t="shared" si="16"/>
        <v>3</v>
      </c>
      <c r="L1013" s="160" t="s">
        <v>101</v>
      </c>
      <c r="M1013" s="211">
        <f>VLOOKUP(J1013,'Depr Rates'!A:G,7,FALSE)</f>
        <v>3.1399999999999997E-2</v>
      </c>
    </row>
    <row r="1014" spans="1:13" x14ac:dyDescent="0.3">
      <c r="A1014" s="212" t="s">
        <v>102</v>
      </c>
      <c r="B1014" s="213">
        <v>10600501</v>
      </c>
      <c r="C1014" s="212" t="s">
        <v>12614</v>
      </c>
      <c r="D1014" s="214">
        <v>43525</v>
      </c>
      <c r="E1014" s="160" t="s">
        <v>373</v>
      </c>
      <c r="F1014" s="160">
        <v>101107807</v>
      </c>
      <c r="G1014" s="160">
        <v>737.97</v>
      </c>
      <c r="H1014" s="214">
        <v>43532</v>
      </c>
      <c r="I1014" s="160" t="s">
        <v>551</v>
      </c>
      <c r="J1014" s="160" t="s">
        <v>376</v>
      </c>
      <c r="K1014" s="160">
        <f t="shared" si="16"/>
        <v>3</v>
      </c>
      <c r="L1014" s="160" t="s">
        <v>101</v>
      </c>
      <c r="M1014" s="211">
        <f>VLOOKUP(J1014,'Depr Rates'!A:G,7,FALSE)</f>
        <v>3.9300000000000002E-2</v>
      </c>
    </row>
    <row r="1015" spans="1:13" x14ac:dyDescent="0.3">
      <c r="A1015" s="212" t="s">
        <v>102</v>
      </c>
      <c r="B1015" s="213">
        <v>10600501</v>
      </c>
      <c r="C1015" s="212" t="s">
        <v>12614</v>
      </c>
      <c r="D1015" s="214">
        <v>43525</v>
      </c>
      <c r="E1015" s="160" t="s">
        <v>373</v>
      </c>
      <c r="F1015" s="160">
        <v>101107807</v>
      </c>
      <c r="G1015" s="160">
        <v>117.12</v>
      </c>
      <c r="H1015" s="214">
        <v>43532</v>
      </c>
      <c r="I1015" s="160" t="s">
        <v>551</v>
      </c>
      <c r="J1015" s="160" t="s">
        <v>377</v>
      </c>
      <c r="K1015" s="160">
        <f t="shared" si="16"/>
        <v>3</v>
      </c>
      <c r="L1015" s="160" t="s">
        <v>101</v>
      </c>
      <c r="M1015" s="211">
        <f>VLOOKUP(J1015,'Depr Rates'!A:G,7,FALSE)</f>
        <v>1.77E-2</v>
      </c>
    </row>
    <row r="1016" spans="1:13" x14ac:dyDescent="0.3">
      <c r="A1016" s="212" t="s">
        <v>102</v>
      </c>
      <c r="B1016" s="213">
        <v>10600501</v>
      </c>
      <c r="C1016" s="212" t="s">
        <v>12614</v>
      </c>
      <c r="D1016" s="214">
        <v>43525</v>
      </c>
      <c r="E1016" s="160" t="s">
        <v>373</v>
      </c>
      <c r="F1016" s="160">
        <v>101107807</v>
      </c>
      <c r="G1016" s="215">
        <v>-3202.09</v>
      </c>
      <c r="H1016" s="214">
        <v>43532</v>
      </c>
      <c r="I1016" s="160" t="s">
        <v>551</v>
      </c>
      <c r="J1016" s="160" t="s">
        <v>9054</v>
      </c>
      <c r="K1016" s="160">
        <f t="shared" si="16"/>
        <v>3</v>
      </c>
      <c r="L1016" s="160" t="s">
        <v>101</v>
      </c>
      <c r="M1016" s="211">
        <f>VLOOKUP(J1016,'Depr Rates'!A:G,7,FALSE)</f>
        <v>3.1399999999999997E-2</v>
      </c>
    </row>
    <row r="1017" spans="1:13" x14ac:dyDescent="0.3">
      <c r="A1017" s="212" t="s">
        <v>102</v>
      </c>
      <c r="B1017" s="213">
        <v>10600501</v>
      </c>
      <c r="C1017" s="212" t="s">
        <v>12614</v>
      </c>
      <c r="D1017" s="214">
        <v>43525</v>
      </c>
      <c r="E1017" s="160" t="s">
        <v>373</v>
      </c>
      <c r="F1017" s="160">
        <v>101107807</v>
      </c>
      <c r="G1017" s="215">
        <v>-1343.32</v>
      </c>
      <c r="H1017" s="214">
        <v>43532</v>
      </c>
      <c r="I1017" s="160" t="s">
        <v>551</v>
      </c>
      <c r="J1017" s="160" t="s">
        <v>377</v>
      </c>
      <c r="K1017" s="160">
        <f t="shared" si="16"/>
        <v>3</v>
      </c>
      <c r="L1017" s="160" t="s">
        <v>101</v>
      </c>
      <c r="M1017" s="211">
        <f>VLOOKUP(J1017,'Depr Rates'!A:G,7,FALSE)</f>
        <v>1.77E-2</v>
      </c>
    </row>
    <row r="1018" spans="1:13" x14ac:dyDescent="0.3">
      <c r="A1018" s="212" t="s">
        <v>102</v>
      </c>
      <c r="B1018" s="213">
        <v>10600501</v>
      </c>
      <c r="C1018" s="212" t="s">
        <v>12614</v>
      </c>
      <c r="D1018" s="214">
        <v>43525</v>
      </c>
      <c r="E1018" s="160" t="s">
        <v>373</v>
      </c>
      <c r="F1018" s="160">
        <v>101107807</v>
      </c>
      <c r="G1018" s="215">
        <v>-8464.25</v>
      </c>
      <c r="H1018" s="214">
        <v>43532</v>
      </c>
      <c r="I1018" s="160" t="s">
        <v>551</v>
      </c>
      <c r="J1018" s="160" t="s">
        <v>376</v>
      </c>
      <c r="K1018" s="160">
        <f t="shared" si="16"/>
        <v>3</v>
      </c>
      <c r="L1018" s="160" t="s">
        <v>101</v>
      </c>
      <c r="M1018" s="211">
        <f>VLOOKUP(J1018,'Depr Rates'!A:G,7,FALSE)</f>
        <v>3.9300000000000002E-2</v>
      </c>
    </row>
    <row r="1019" spans="1:13" x14ac:dyDescent="0.3">
      <c r="A1019" s="212" t="s">
        <v>102</v>
      </c>
      <c r="B1019" s="213">
        <v>10600501</v>
      </c>
      <c r="C1019" s="212" t="s">
        <v>12614</v>
      </c>
      <c r="D1019" s="214">
        <v>43525</v>
      </c>
      <c r="E1019" s="160" t="s">
        <v>373</v>
      </c>
      <c r="F1019" s="160">
        <v>101107807</v>
      </c>
      <c r="G1019" s="215">
        <v>2391.81</v>
      </c>
      <c r="H1019" s="214">
        <v>43532</v>
      </c>
      <c r="I1019" s="160" t="s">
        <v>551</v>
      </c>
      <c r="J1019" s="160" t="s">
        <v>9054</v>
      </c>
      <c r="K1019" s="160">
        <f t="shared" si="16"/>
        <v>3</v>
      </c>
      <c r="L1019" s="160" t="s">
        <v>101</v>
      </c>
      <c r="M1019" s="211">
        <f>VLOOKUP(J1019,'Depr Rates'!A:G,7,FALSE)</f>
        <v>3.1399999999999997E-2</v>
      </c>
    </row>
    <row r="1020" spans="1:13" x14ac:dyDescent="0.3">
      <c r="A1020" s="212" t="s">
        <v>102</v>
      </c>
      <c r="B1020" s="213">
        <v>10600501</v>
      </c>
      <c r="C1020" s="212" t="s">
        <v>12614</v>
      </c>
      <c r="D1020" s="214">
        <v>43525</v>
      </c>
      <c r="E1020" s="160" t="s">
        <v>373</v>
      </c>
      <c r="F1020" s="160">
        <v>101107807</v>
      </c>
      <c r="G1020" s="215">
        <v>1003.4</v>
      </c>
      <c r="H1020" s="214">
        <v>43532</v>
      </c>
      <c r="I1020" s="160" t="s">
        <v>551</v>
      </c>
      <c r="J1020" s="160" t="s">
        <v>377</v>
      </c>
      <c r="K1020" s="160">
        <f t="shared" si="16"/>
        <v>3</v>
      </c>
      <c r="L1020" s="160" t="s">
        <v>101</v>
      </c>
      <c r="M1020" s="211">
        <f>VLOOKUP(J1020,'Depr Rates'!A:G,7,FALSE)</f>
        <v>1.77E-2</v>
      </c>
    </row>
    <row r="1021" spans="1:13" x14ac:dyDescent="0.3">
      <c r="A1021" s="212" t="s">
        <v>102</v>
      </c>
      <c r="B1021" s="213">
        <v>10600501</v>
      </c>
      <c r="C1021" s="212" t="s">
        <v>12614</v>
      </c>
      <c r="D1021" s="214">
        <v>43525</v>
      </c>
      <c r="E1021" s="160" t="s">
        <v>373</v>
      </c>
      <c r="F1021" s="160">
        <v>101107807</v>
      </c>
      <c r="G1021" s="215">
        <v>6322.42</v>
      </c>
      <c r="H1021" s="214">
        <v>43532</v>
      </c>
      <c r="I1021" s="160" t="s">
        <v>551</v>
      </c>
      <c r="J1021" s="160" t="s">
        <v>376</v>
      </c>
      <c r="K1021" s="160">
        <f t="shared" si="16"/>
        <v>3</v>
      </c>
      <c r="L1021" s="160" t="s">
        <v>101</v>
      </c>
      <c r="M1021" s="211">
        <f>VLOOKUP(J1021,'Depr Rates'!A:G,7,FALSE)</f>
        <v>3.9300000000000002E-2</v>
      </c>
    </row>
    <row r="1022" spans="1:13" x14ac:dyDescent="0.3">
      <c r="A1022" s="212" t="s">
        <v>102</v>
      </c>
      <c r="B1022" s="213">
        <v>10600501</v>
      </c>
      <c r="C1022" s="212" t="s">
        <v>12614</v>
      </c>
      <c r="D1022" s="214">
        <v>43525</v>
      </c>
      <c r="E1022" s="160" t="s">
        <v>373</v>
      </c>
      <c r="F1022" s="160">
        <v>101108435</v>
      </c>
      <c r="G1022" s="215">
        <v>25751.41</v>
      </c>
      <c r="H1022" s="214">
        <v>43538</v>
      </c>
      <c r="I1022" s="160" t="s">
        <v>579</v>
      </c>
      <c r="J1022" s="160" t="s">
        <v>9132</v>
      </c>
      <c r="K1022" s="160">
        <f t="shared" si="16"/>
        <v>3</v>
      </c>
      <c r="L1022" s="160" t="s">
        <v>101</v>
      </c>
      <c r="M1022" s="211">
        <f>VLOOKUP(J1022,'Depr Rates'!A:G,7,FALSE)</f>
        <v>3.7400000000000003E-2</v>
      </c>
    </row>
    <row r="1023" spans="1:13" x14ac:dyDescent="0.3">
      <c r="A1023" s="212" t="s">
        <v>102</v>
      </c>
      <c r="B1023" s="213">
        <v>10600501</v>
      </c>
      <c r="C1023" s="212" t="s">
        <v>12614</v>
      </c>
      <c r="D1023" s="214">
        <v>43525</v>
      </c>
      <c r="E1023" s="160" t="s">
        <v>373</v>
      </c>
      <c r="F1023" s="160">
        <v>101108435</v>
      </c>
      <c r="G1023" s="215">
        <v>7469.84</v>
      </c>
      <c r="H1023" s="214">
        <v>43538</v>
      </c>
      <c r="I1023" s="160" t="s">
        <v>579</v>
      </c>
      <c r="J1023" s="160" t="s">
        <v>9132</v>
      </c>
      <c r="K1023" s="160">
        <f t="shared" si="16"/>
        <v>3</v>
      </c>
      <c r="L1023" s="160" t="s">
        <v>101</v>
      </c>
      <c r="M1023" s="211">
        <f>VLOOKUP(J1023,'Depr Rates'!A:G,7,FALSE)</f>
        <v>3.7400000000000003E-2</v>
      </c>
    </row>
    <row r="1024" spans="1:13" x14ac:dyDescent="0.3">
      <c r="A1024" s="212" t="s">
        <v>102</v>
      </c>
      <c r="B1024" s="213">
        <v>10600501</v>
      </c>
      <c r="C1024" s="212" t="s">
        <v>12614</v>
      </c>
      <c r="D1024" s="214">
        <v>43525</v>
      </c>
      <c r="E1024" s="160" t="s">
        <v>373</v>
      </c>
      <c r="F1024" s="160">
        <v>101109288</v>
      </c>
      <c r="G1024" s="215">
        <v>1653.17</v>
      </c>
      <c r="H1024" s="214">
        <v>43553</v>
      </c>
      <c r="I1024" s="160" t="s">
        <v>156</v>
      </c>
      <c r="J1024" s="160" t="s">
        <v>377</v>
      </c>
      <c r="K1024" s="160">
        <f t="shared" si="16"/>
        <v>3</v>
      </c>
      <c r="L1024" s="160" t="s">
        <v>101</v>
      </c>
      <c r="M1024" s="211">
        <f>VLOOKUP(J1024,'Depr Rates'!A:G,7,FALSE)</f>
        <v>1.77E-2</v>
      </c>
    </row>
    <row r="1025" spans="1:13" x14ac:dyDescent="0.3">
      <c r="A1025" s="212" t="s">
        <v>102</v>
      </c>
      <c r="B1025" s="213">
        <v>10600501</v>
      </c>
      <c r="C1025" s="212" t="s">
        <v>12614</v>
      </c>
      <c r="D1025" s="214">
        <v>43525</v>
      </c>
      <c r="E1025" s="160" t="s">
        <v>373</v>
      </c>
      <c r="F1025" s="160">
        <v>101109288</v>
      </c>
      <c r="G1025" s="160">
        <v>73.98</v>
      </c>
      <c r="H1025" s="214">
        <v>43553</v>
      </c>
      <c r="I1025" s="160" t="s">
        <v>156</v>
      </c>
      <c r="J1025" s="160" t="s">
        <v>9054</v>
      </c>
      <c r="K1025" s="160">
        <f t="shared" si="16"/>
        <v>3</v>
      </c>
      <c r="L1025" s="160" t="s">
        <v>101</v>
      </c>
      <c r="M1025" s="211">
        <f>VLOOKUP(J1025,'Depr Rates'!A:G,7,FALSE)</f>
        <v>3.1399999999999997E-2</v>
      </c>
    </row>
    <row r="1026" spans="1:13" x14ac:dyDescent="0.3">
      <c r="A1026" s="212" t="s">
        <v>102</v>
      </c>
      <c r="B1026" s="213">
        <v>10600501</v>
      </c>
      <c r="C1026" s="212" t="s">
        <v>12614</v>
      </c>
      <c r="D1026" s="214">
        <v>43525</v>
      </c>
      <c r="E1026" s="160" t="s">
        <v>373</v>
      </c>
      <c r="F1026" s="160">
        <v>101109288</v>
      </c>
      <c r="G1026" s="160">
        <v>31.15</v>
      </c>
      <c r="H1026" s="214">
        <v>43553</v>
      </c>
      <c r="I1026" s="160" t="s">
        <v>156</v>
      </c>
      <c r="J1026" s="160" t="s">
        <v>9132</v>
      </c>
      <c r="K1026" s="160">
        <f t="shared" si="16"/>
        <v>3</v>
      </c>
      <c r="L1026" s="160" t="s">
        <v>101</v>
      </c>
      <c r="M1026" s="211">
        <f>VLOOKUP(J1026,'Depr Rates'!A:G,7,FALSE)</f>
        <v>3.7400000000000003E-2</v>
      </c>
    </row>
    <row r="1027" spans="1:13" x14ac:dyDescent="0.3">
      <c r="A1027" s="212" t="s">
        <v>102</v>
      </c>
      <c r="B1027" s="213">
        <v>10600501</v>
      </c>
      <c r="C1027" s="212" t="s">
        <v>12614</v>
      </c>
      <c r="D1027" s="214">
        <v>43525</v>
      </c>
      <c r="E1027" s="160" t="s">
        <v>373</v>
      </c>
      <c r="F1027" s="160">
        <v>101109288</v>
      </c>
      <c r="G1027" s="160">
        <v>933.57</v>
      </c>
      <c r="H1027" s="214">
        <v>43553</v>
      </c>
      <c r="I1027" s="160" t="s">
        <v>156</v>
      </c>
      <c r="J1027" s="160" t="s">
        <v>376</v>
      </c>
      <c r="K1027" s="160">
        <f t="shared" si="16"/>
        <v>3</v>
      </c>
      <c r="L1027" s="160" t="s">
        <v>101</v>
      </c>
      <c r="M1027" s="211">
        <f>VLOOKUP(J1027,'Depr Rates'!A:G,7,FALSE)</f>
        <v>3.9300000000000002E-2</v>
      </c>
    </row>
    <row r="1028" spans="1:13" x14ac:dyDescent="0.3">
      <c r="A1028" s="212" t="s">
        <v>102</v>
      </c>
      <c r="B1028" s="213">
        <v>10600501</v>
      </c>
      <c r="C1028" s="212" t="s">
        <v>12614</v>
      </c>
      <c r="D1028" s="214">
        <v>43525</v>
      </c>
      <c r="E1028" s="160" t="s">
        <v>373</v>
      </c>
      <c r="F1028" s="160">
        <v>101109385</v>
      </c>
      <c r="G1028" s="215">
        <v>1006.6</v>
      </c>
      <c r="H1028" s="214">
        <v>43530</v>
      </c>
      <c r="I1028" s="160" t="s">
        <v>157</v>
      </c>
      <c r="J1028" s="160" t="s">
        <v>9132</v>
      </c>
      <c r="K1028" s="160">
        <f t="shared" si="16"/>
        <v>3</v>
      </c>
      <c r="L1028" s="160" t="s">
        <v>101</v>
      </c>
      <c r="M1028" s="211">
        <f>VLOOKUP(J1028,'Depr Rates'!A:G,7,FALSE)</f>
        <v>3.7400000000000003E-2</v>
      </c>
    </row>
    <row r="1029" spans="1:13" x14ac:dyDescent="0.3">
      <c r="A1029" s="212" t="s">
        <v>102</v>
      </c>
      <c r="B1029" s="213">
        <v>10600501</v>
      </c>
      <c r="C1029" s="212" t="s">
        <v>12614</v>
      </c>
      <c r="D1029" s="214">
        <v>43525</v>
      </c>
      <c r="E1029" s="160" t="s">
        <v>373</v>
      </c>
      <c r="F1029" s="160">
        <v>101109385</v>
      </c>
      <c r="G1029" s="215">
        <v>70642.84</v>
      </c>
      <c r="H1029" s="214">
        <v>43530</v>
      </c>
      <c r="I1029" s="160" t="s">
        <v>157</v>
      </c>
      <c r="J1029" s="160" t="s">
        <v>376</v>
      </c>
      <c r="K1029" s="160">
        <f t="shared" ref="K1029:K1092" si="17">MONTH(H1029)</f>
        <v>3</v>
      </c>
      <c r="L1029" s="160" t="s">
        <v>101</v>
      </c>
      <c r="M1029" s="211">
        <f>VLOOKUP(J1029,'Depr Rates'!A:G,7,FALSE)</f>
        <v>3.9300000000000002E-2</v>
      </c>
    </row>
    <row r="1030" spans="1:13" x14ac:dyDescent="0.3">
      <c r="A1030" s="212" t="s">
        <v>102</v>
      </c>
      <c r="B1030" s="213">
        <v>10600501</v>
      </c>
      <c r="C1030" s="212" t="s">
        <v>12614</v>
      </c>
      <c r="D1030" s="214">
        <v>43525</v>
      </c>
      <c r="E1030" s="160" t="s">
        <v>373</v>
      </c>
      <c r="F1030" s="160">
        <v>101109385</v>
      </c>
      <c r="G1030" s="215">
        <v>20259.52</v>
      </c>
      <c r="H1030" s="214">
        <v>43530</v>
      </c>
      <c r="I1030" s="160" t="s">
        <v>157</v>
      </c>
      <c r="J1030" s="160" t="s">
        <v>9054</v>
      </c>
      <c r="K1030" s="160">
        <f t="shared" si="17"/>
        <v>3</v>
      </c>
      <c r="L1030" s="160" t="s">
        <v>101</v>
      </c>
      <c r="M1030" s="211">
        <f>VLOOKUP(J1030,'Depr Rates'!A:G,7,FALSE)</f>
        <v>3.1399999999999997E-2</v>
      </c>
    </row>
    <row r="1031" spans="1:13" x14ac:dyDescent="0.3">
      <c r="A1031" s="212" t="s">
        <v>102</v>
      </c>
      <c r="B1031" s="213">
        <v>10600501</v>
      </c>
      <c r="C1031" s="212" t="s">
        <v>12614</v>
      </c>
      <c r="D1031" s="214">
        <v>43525</v>
      </c>
      <c r="E1031" s="160" t="s">
        <v>373</v>
      </c>
      <c r="F1031" s="160">
        <v>101109385</v>
      </c>
      <c r="G1031" s="215">
        <v>123031.84</v>
      </c>
      <c r="H1031" s="214">
        <v>43530</v>
      </c>
      <c r="I1031" s="160" t="s">
        <v>157</v>
      </c>
      <c r="J1031" s="160" t="s">
        <v>377</v>
      </c>
      <c r="K1031" s="160">
        <f t="shared" si="17"/>
        <v>3</v>
      </c>
      <c r="L1031" s="160" t="s">
        <v>101</v>
      </c>
      <c r="M1031" s="211">
        <f>VLOOKUP(J1031,'Depr Rates'!A:G,7,FALSE)</f>
        <v>1.77E-2</v>
      </c>
    </row>
    <row r="1032" spans="1:13" x14ac:dyDescent="0.3">
      <c r="A1032" s="212" t="s">
        <v>102</v>
      </c>
      <c r="B1032" s="213">
        <v>10600501</v>
      </c>
      <c r="C1032" s="212" t="s">
        <v>12614</v>
      </c>
      <c r="D1032" s="214">
        <v>43525</v>
      </c>
      <c r="E1032" s="160" t="s">
        <v>373</v>
      </c>
      <c r="F1032" s="160">
        <v>101109385</v>
      </c>
      <c r="G1032" s="215">
        <v>-52427.58</v>
      </c>
      <c r="H1032" s="214">
        <v>43530</v>
      </c>
      <c r="I1032" s="160" t="s">
        <v>157</v>
      </c>
      <c r="J1032" s="160" t="s">
        <v>377</v>
      </c>
      <c r="K1032" s="160">
        <f t="shared" si="17"/>
        <v>3</v>
      </c>
      <c r="L1032" s="160" t="s">
        <v>101</v>
      </c>
      <c r="M1032" s="211">
        <f>VLOOKUP(J1032,'Depr Rates'!A:G,7,FALSE)</f>
        <v>1.77E-2</v>
      </c>
    </row>
    <row r="1033" spans="1:13" x14ac:dyDescent="0.3">
      <c r="A1033" s="212" t="s">
        <v>102</v>
      </c>
      <c r="B1033" s="213">
        <v>10600501</v>
      </c>
      <c r="C1033" s="212" t="s">
        <v>12614</v>
      </c>
      <c r="D1033" s="214">
        <v>43525</v>
      </c>
      <c r="E1033" s="160" t="s">
        <v>373</v>
      </c>
      <c r="F1033" s="160">
        <v>101109385</v>
      </c>
      <c r="G1033" s="160">
        <v>-428.94</v>
      </c>
      <c r="H1033" s="214">
        <v>43530</v>
      </c>
      <c r="I1033" s="160" t="s">
        <v>157</v>
      </c>
      <c r="J1033" s="160" t="s">
        <v>9132</v>
      </c>
      <c r="K1033" s="160">
        <f t="shared" si="17"/>
        <v>3</v>
      </c>
      <c r="L1033" s="160" t="s">
        <v>101</v>
      </c>
      <c r="M1033" s="211">
        <f>VLOOKUP(J1033,'Depr Rates'!A:G,7,FALSE)</f>
        <v>3.7400000000000003E-2</v>
      </c>
    </row>
    <row r="1034" spans="1:13" x14ac:dyDescent="0.3">
      <c r="A1034" s="212" t="s">
        <v>102</v>
      </c>
      <c r="B1034" s="213">
        <v>10600501</v>
      </c>
      <c r="C1034" s="212" t="s">
        <v>12614</v>
      </c>
      <c r="D1034" s="214">
        <v>43525</v>
      </c>
      <c r="E1034" s="160" t="s">
        <v>373</v>
      </c>
      <c r="F1034" s="160">
        <v>101109385</v>
      </c>
      <c r="G1034" s="215">
        <v>-30103.05</v>
      </c>
      <c r="H1034" s="214">
        <v>43530</v>
      </c>
      <c r="I1034" s="160" t="s">
        <v>157</v>
      </c>
      <c r="J1034" s="160" t="s">
        <v>376</v>
      </c>
      <c r="K1034" s="160">
        <f t="shared" si="17"/>
        <v>3</v>
      </c>
      <c r="L1034" s="160" t="s">
        <v>101</v>
      </c>
      <c r="M1034" s="211">
        <f>VLOOKUP(J1034,'Depr Rates'!A:G,7,FALSE)</f>
        <v>3.9300000000000002E-2</v>
      </c>
    </row>
    <row r="1035" spans="1:13" x14ac:dyDescent="0.3">
      <c r="A1035" s="212" t="s">
        <v>102</v>
      </c>
      <c r="B1035" s="213">
        <v>10600501</v>
      </c>
      <c r="C1035" s="212" t="s">
        <v>12614</v>
      </c>
      <c r="D1035" s="214">
        <v>43525</v>
      </c>
      <c r="E1035" s="160" t="s">
        <v>373</v>
      </c>
      <c r="F1035" s="160">
        <v>101109385</v>
      </c>
      <c r="G1035" s="215">
        <v>-8633.19</v>
      </c>
      <c r="H1035" s="214">
        <v>43530</v>
      </c>
      <c r="I1035" s="160" t="s">
        <v>157</v>
      </c>
      <c r="J1035" s="160" t="s">
        <v>9054</v>
      </c>
      <c r="K1035" s="160">
        <f t="shared" si="17"/>
        <v>3</v>
      </c>
      <c r="L1035" s="160" t="s">
        <v>101</v>
      </c>
      <c r="M1035" s="211">
        <f>VLOOKUP(J1035,'Depr Rates'!A:G,7,FALSE)</f>
        <v>3.1399999999999997E-2</v>
      </c>
    </row>
    <row r="1036" spans="1:13" x14ac:dyDescent="0.3">
      <c r="A1036" s="212" t="s">
        <v>102</v>
      </c>
      <c r="B1036" s="213">
        <v>10600501</v>
      </c>
      <c r="C1036" s="212" t="s">
        <v>12614</v>
      </c>
      <c r="D1036" s="214">
        <v>43525</v>
      </c>
      <c r="E1036" s="160" t="s">
        <v>373</v>
      </c>
      <c r="F1036" s="160">
        <v>101109385</v>
      </c>
      <c r="G1036" s="215">
        <v>69238.55</v>
      </c>
      <c r="H1036" s="214">
        <v>43530</v>
      </c>
      <c r="I1036" s="160" t="s">
        <v>157</v>
      </c>
      <c r="J1036" s="160" t="s">
        <v>377</v>
      </c>
      <c r="K1036" s="160">
        <f t="shared" si="17"/>
        <v>3</v>
      </c>
      <c r="L1036" s="160" t="s">
        <v>101</v>
      </c>
      <c r="M1036" s="211">
        <f>VLOOKUP(J1036,'Depr Rates'!A:G,7,FALSE)</f>
        <v>1.77E-2</v>
      </c>
    </row>
    <row r="1037" spans="1:13" x14ac:dyDescent="0.3">
      <c r="A1037" s="212" t="s">
        <v>102</v>
      </c>
      <c r="B1037" s="213">
        <v>10600501</v>
      </c>
      <c r="C1037" s="212" t="s">
        <v>12614</v>
      </c>
      <c r="D1037" s="214">
        <v>43525</v>
      </c>
      <c r="E1037" s="160" t="s">
        <v>373</v>
      </c>
      <c r="F1037" s="160">
        <v>101109385</v>
      </c>
      <c r="G1037" s="160">
        <v>566.49</v>
      </c>
      <c r="H1037" s="214">
        <v>43530</v>
      </c>
      <c r="I1037" s="160" t="s">
        <v>157</v>
      </c>
      <c r="J1037" s="160" t="s">
        <v>9132</v>
      </c>
      <c r="K1037" s="160">
        <f t="shared" si="17"/>
        <v>3</v>
      </c>
      <c r="L1037" s="160" t="s">
        <v>101</v>
      </c>
      <c r="M1037" s="211">
        <f>VLOOKUP(J1037,'Depr Rates'!A:G,7,FALSE)</f>
        <v>3.7400000000000003E-2</v>
      </c>
    </row>
    <row r="1038" spans="1:13" x14ac:dyDescent="0.3">
      <c r="A1038" s="212" t="s">
        <v>102</v>
      </c>
      <c r="B1038" s="213">
        <v>10600501</v>
      </c>
      <c r="C1038" s="212" t="s">
        <v>12614</v>
      </c>
      <c r="D1038" s="214">
        <v>43525</v>
      </c>
      <c r="E1038" s="160" t="s">
        <v>373</v>
      </c>
      <c r="F1038" s="160">
        <v>101109385</v>
      </c>
      <c r="G1038" s="215">
        <v>39755.629999999997</v>
      </c>
      <c r="H1038" s="214">
        <v>43530</v>
      </c>
      <c r="I1038" s="160" t="s">
        <v>157</v>
      </c>
      <c r="J1038" s="160" t="s">
        <v>376</v>
      </c>
      <c r="K1038" s="160">
        <f t="shared" si="17"/>
        <v>3</v>
      </c>
      <c r="L1038" s="160" t="s">
        <v>101</v>
      </c>
      <c r="M1038" s="211">
        <f>VLOOKUP(J1038,'Depr Rates'!A:G,7,FALSE)</f>
        <v>3.9300000000000002E-2</v>
      </c>
    </row>
    <row r="1039" spans="1:13" x14ac:dyDescent="0.3">
      <c r="A1039" s="212" t="s">
        <v>102</v>
      </c>
      <c r="B1039" s="213">
        <v>10600501</v>
      </c>
      <c r="C1039" s="212" t="s">
        <v>12614</v>
      </c>
      <c r="D1039" s="214">
        <v>43525</v>
      </c>
      <c r="E1039" s="160" t="s">
        <v>373</v>
      </c>
      <c r="F1039" s="160">
        <v>101109385</v>
      </c>
      <c r="G1039" s="215">
        <v>11401.44</v>
      </c>
      <c r="H1039" s="214">
        <v>43530</v>
      </c>
      <c r="I1039" s="160" t="s">
        <v>157</v>
      </c>
      <c r="J1039" s="160" t="s">
        <v>9054</v>
      </c>
      <c r="K1039" s="160">
        <f t="shared" si="17"/>
        <v>3</v>
      </c>
      <c r="L1039" s="160" t="s">
        <v>101</v>
      </c>
      <c r="M1039" s="211">
        <f>VLOOKUP(J1039,'Depr Rates'!A:G,7,FALSE)</f>
        <v>3.1399999999999997E-2</v>
      </c>
    </row>
    <row r="1040" spans="1:13" x14ac:dyDescent="0.3">
      <c r="A1040" s="212" t="s">
        <v>102</v>
      </c>
      <c r="B1040" s="213">
        <v>10600501</v>
      </c>
      <c r="C1040" s="212" t="s">
        <v>12614</v>
      </c>
      <c r="D1040" s="214">
        <v>43525</v>
      </c>
      <c r="E1040" s="160" t="s">
        <v>373</v>
      </c>
      <c r="F1040" s="160">
        <v>101109654</v>
      </c>
      <c r="G1040" s="215">
        <v>39922.46</v>
      </c>
      <c r="H1040" s="214">
        <v>43525</v>
      </c>
      <c r="I1040" s="160" t="s">
        <v>554</v>
      </c>
      <c r="J1040" s="160" t="s">
        <v>9132</v>
      </c>
      <c r="K1040" s="160">
        <f t="shared" si="17"/>
        <v>3</v>
      </c>
      <c r="L1040" s="160" t="s">
        <v>101</v>
      </c>
      <c r="M1040" s="211">
        <f>VLOOKUP(J1040,'Depr Rates'!A:G,7,FALSE)</f>
        <v>3.7400000000000003E-2</v>
      </c>
    </row>
    <row r="1041" spans="1:13" x14ac:dyDescent="0.3">
      <c r="A1041" s="212" t="s">
        <v>102</v>
      </c>
      <c r="B1041" s="213">
        <v>10600501</v>
      </c>
      <c r="C1041" s="212" t="s">
        <v>12614</v>
      </c>
      <c r="D1041" s="214">
        <v>43525</v>
      </c>
      <c r="E1041" s="160" t="s">
        <v>373</v>
      </c>
      <c r="F1041" s="160">
        <v>101109654</v>
      </c>
      <c r="G1041" s="215">
        <v>63750.61</v>
      </c>
      <c r="H1041" s="214">
        <v>43525</v>
      </c>
      <c r="I1041" s="160" t="s">
        <v>554</v>
      </c>
      <c r="J1041" s="160" t="s">
        <v>9054</v>
      </c>
      <c r="K1041" s="160">
        <f t="shared" si="17"/>
        <v>3</v>
      </c>
      <c r="L1041" s="160" t="s">
        <v>101</v>
      </c>
      <c r="M1041" s="211">
        <f>VLOOKUP(J1041,'Depr Rates'!A:G,7,FALSE)</f>
        <v>3.1399999999999997E-2</v>
      </c>
    </row>
    <row r="1042" spans="1:13" x14ac:dyDescent="0.3">
      <c r="A1042" s="212" t="s">
        <v>102</v>
      </c>
      <c r="B1042" s="213">
        <v>10600501</v>
      </c>
      <c r="C1042" s="212" t="s">
        <v>12614</v>
      </c>
      <c r="D1042" s="214">
        <v>43525</v>
      </c>
      <c r="E1042" s="160" t="s">
        <v>373</v>
      </c>
      <c r="F1042" s="160">
        <v>101109654</v>
      </c>
      <c r="G1042" s="215">
        <v>-19938.740000000002</v>
      </c>
      <c r="H1042" s="214">
        <v>43525</v>
      </c>
      <c r="I1042" s="160" t="s">
        <v>554</v>
      </c>
      <c r="J1042" s="160" t="s">
        <v>9132</v>
      </c>
      <c r="K1042" s="160">
        <f t="shared" si="17"/>
        <v>3</v>
      </c>
      <c r="L1042" s="160" t="s">
        <v>101</v>
      </c>
      <c r="M1042" s="211">
        <f>VLOOKUP(J1042,'Depr Rates'!A:G,7,FALSE)</f>
        <v>3.7400000000000003E-2</v>
      </c>
    </row>
    <row r="1043" spans="1:13" x14ac:dyDescent="0.3">
      <c r="A1043" s="212" t="s">
        <v>102</v>
      </c>
      <c r="B1043" s="213">
        <v>10600501</v>
      </c>
      <c r="C1043" s="212" t="s">
        <v>12614</v>
      </c>
      <c r="D1043" s="214">
        <v>43525</v>
      </c>
      <c r="E1043" s="160" t="s">
        <v>373</v>
      </c>
      <c r="F1043" s="160">
        <v>101109654</v>
      </c>
      <c r="G1043" s="215">
        <v>-31839.38</v>
      </c>
      <c r="H1043" s="214">
        <v>43525</v>
      </c>
      <c r="I1043" s="160" t="s">
        <v>554</v>
      </c>
      <c r="J1043" s="160" t="s">
        <v>9054</v>
      </c>
      <c r="K1043" s="160">
        <f t="shared" si="17"/>
        <v>3</v>
      </c>
      <c r="L1043" s="160" t="s">
        <v>101</v>
      </c>
      <c r="M1043" s="211">
        <f>VLOOKUP(J1043,'Depr Rates'!A:G,7,FALSE)</f>
        <v>3.1399999999999997E-2</v>
      </c>
    </row>
    <row r="1044" spans="1:13" x14ac:dyDescent="0.3">
      <c r="A1044" s="212" t="s">
        <v>102</v>
      </c>
      <c r="B1044" s="213">
        <v>10600501</v>
      </c>
      <c r="C1044" s="212" t="s">
        <v>12614</v>
      </c>
      <c r="D1044" s="214">
        <v>43525</v>
      </c>
      <c r="E1044" s="160" t="s">
        <v>373</v>
      </c>
      <c r="F1044" s="160">
        <v>101109654</v>
      </c>
      <c r="G1044" s="215">
        <v>15695.89</v>
      </c>
      <c r="H1044" s="214">
        <v>43525</v>
      </c>
      <c r="I1044" s="160" t="s">
        <v>554</v>
      </c>
      <c r="J1044" s="160" t="s">
        <v>9132</v>
      </c>
      <c r="K1044" s="160">
        <f t="shared" si="17"/>
        <v>3</v>
      </c>
      <c r="L1044" s="160" t="s">
        <v>101</v>
      </c>
      <c r="M1044" s="211">
        <f>VLOOKUP(J1044,'Depr Rates'!A:G,7,FALSE)</f>
        <v>3.7400000000000003E-2</v>
      </c>
    </row>
    <row r="1045" spans="1:13" x14ac:dyDescent="0.3">
      <c r="A1045" s="212" t="s">
        <v>102</v>
      </c>
      <c r="B1045" s="213">
        <v>10600501</v>
      </c>
      <c r="C1045" s="212" t="s">
        <v>12614</v>
      </c>
      <c r="D1045" s="214">
        <v>43525</v>
      </c>
      <c r="E1045" s="160" t="s">
        <v>373</v>
      </c>
      <c r="F1045" s="160">
        <v>101109654</v>
      </c>
      <c r="G1045" s="215">
        <v>25064.14</v>
      </c>
      <c r="H1045" s="214">
        <v>43525</v>
      </c>
      <c r="I1045" s="160" t="s">
        <v>554</v>
      </c>
      <c r="J1045" s="160" t="s">
        <v>9054</v>
      </c>
      <c r="K1045" s="160">
        <f t="shared" si="17"/>
        <v>3</v>
      </c>
      <c r="L1045" s="160" t="s">
        <v>101</v>
      </c>
      <c r="M1045" s="211">
        <f>VLOOKUP(J1045,'Depr Rates'!A:G,7,FALSE)</f>
        <v>3.1399999999999997E-2</v>
      </c>
    </row>
    <row r="1046" spans="1:13" x14ac:dyDescent="0.3">
      <c r="A1046" s="212" t="s">
        <v>102</v>
      </c>
      <c r="B1046" s="213">
        <v>10600501</v>
      </c>
      <c r="C1046" s="212" t="s">
        <v>12614</v>
      </c>
      <c r="D1046" s="214">
        <v>43525</v>
      </c>
      <c r="E1046" s="160" t="s">
        <v>373</v>
      </c>
      <c r="F1046" s="160">
        <v>101110321</v>
      </c>
      <c r="G1046" s="215">
        <v>29391.48</v>
      </c>
      <c r="H1046" s="214">
        <v>43551</v>
      </c>
      <c r="I1046" s="160" t="s">
        <v>615</v>
      </c>
      <c r="J1046" s="160" t="s">
        <v>9054</v>
      </c>
      <c r="K1046" s="160">
        <f t="shared" si="17"/>
        <v>3</v>
      </c>
      <c r="L1046" s="160" t="s">
        <v>101</v>
      </c>
      <c r="M1046" s="211">
        <f>VLOOKUP(J1046,'Depr Rates'!A:G,7,FALSE)</f>
        <v>3.1399999999999997E-2</v>
      </c>
    </row>
    <row r="1047" spans="1:13" x14ac:dyDescent="0.3">
      <c r="A1047" s="212" t="s">
        <v>102</v>
      </c>
      <c r="B1047" s="213">
        <v>10600501</v>
      </c>
      <c r="C1047" s="212" t="s">
        <v>12614</v>
      </c>
      <c r="D1047" s="214">
        <v>43525</v>
      </c>
      <c r="E1047" s="160" t="s">
        <v>373</v>
      </c>
      <c r="F1047" s="160">
        <v>101110798</v>
      </c>
      <c r="G1047" s="215">
        <v>6352.52</v>
      </c>
      <c r="H1047" s="214">
        <v>43528</v>
      </c>
      <c r="I1047" s="160" t="s">
        <v>555</v>
      </c>
      <c r="J1047" s="160" t="s">
        <v>376</v>
      </c>
      <c r="K1047" s="160">
        <f t="shared" si="17"/>
        <v>3</v>
      </c>
      <c r="L1047" s="160" t="s">
        <v>101</v>
      </c>
      <c r="M1047" s="211">
        <f>VLOOKUP(J1047,'Depr Rates'!A:G,7,FALSE)</f>
        <v>3.9300000000000002E-2</v>
      </c>
    </row>
    <row r="1048" spans="1:13" x14ac:dyDescent="0.3">
      <c r="A1048" s="212" t="s">
        <v>102</v>
      </c>
      <c r="B1048" s="213">
        <v>10600501</v>
      </c>
      <c r="C1048" s="212" t="s">
        <v>12614</v>
      </c>
      <c r="D1048" s="214">
        <v>43525</v>
      </c>
      <c r="E1048" s="160" t="s">
        <v>373</v>
      </c>
      <c r="F1048" s="160">
        <v>101110798</v>
      </c>
      <c r="G1048" s="215">
        <v>16702.14</v>
      </c>
      <c r="H1048" s="214">
        <v>43528</v>
      </c>
      <c r="I1048" s="160" t="s">
        <v>555</v>
      </c>
      <c r="J1048" s="160" t="s">
        <v>377</v>
      </c>
      <c r="K1048" s="160">
        <f t="shared" si="17"/>
        <v>3</v>
      </c>
      <c r="L1048" s="160" t="s">
        <v>101</v>
      </c>
      <c r="M1048" s="211">
        <f>VLOOKUP(J1048,'Depr Rates'!A:G,7,FALSE)</f>
        <v>1.77E-2</v>
      </c>
    </row>
    <row r="1049" spans="1:13" x14ac:dyDescent="0.3">
      <c r="A1049" s="212" t="s">
        <v>102</v>
      </c>
      <c r="B1049" s="213">
        <v>10600501</v>
      </c>
      <c r="C1049" s="212" t="s">
        <v>12614</v>
      </c>
      <c r="D1049" s="214">
        <v>43525</v>
      </c>
      <c r="E1049" s="160" t="s">
        <v>373</v>
      </c>
      <c r="F1049" s="160">
        <v>101110798</v>
      </c>
      <c r="G1049" s="215">
        <v>1675.52</v>
      </c>
      <c r="H1049" s="214">
        <v>43528</v>
      </c>
      <c r="I1049" s="160" t="s">
        <v>555</v>
      </c>
      <c r="J1049" s="160" t="s">
        <v>9132</v>
      </c>
      <c r="K1049" s="160">
        <f t="shared" si="17"/>
        <v>3</v>
      </c>
      <c r="L1049" s="160" t="s">
        <v>101</v>
      </c>
      <c r="M1049" s="211">
        <f>VLOOKUP(J1049,'Depr Rates'!A:G,7,FALSE)</f>
        <v>3.7400000000000003E-2</v>
      </c>
    </row>
    <row r="1050" spans="1:13" x14ac:dyDescent="0.3">
      <c r="A1050" s="212" t="s">
        <v>102</v>
      </c>
      <c r="B1050" s="213">
        <v>10600501</v>
      </c>
      <c r="C1050" s="212" t="s">
        <v>12614</v>
      </c>
      <c r="D1050" s="214">
        <v>43525</v>
      </c>
      <c r="E1050" s="160" t="s">
        <v>373</v>
      </c>
      <c r="F1050" s="160">
        <v>101110798</v>
      </c>
      <c r="G1050" s="215">
        <v>-1861.17</v>
      </c>
      <c r="H1050" s="214">
        <v>43528</v>
      </c>
      <c r="I1050" s="160" t="s">
        <v>555</v>
      </c>
      <c r="J1050" s="160" t="s">
        <v>9132</v>
      </c>
      <c r="K1050" s="160">
        <f t="shared" si="17"/>
        <v>3</v>
      </c>
      <c r="L1050" s="160" t="s">
        <v>101</v>
      </c>
      <c r="M1050" s="211">
        <f>VLOOKUP(J1050,'Depr Rates'!A:G,7,FALSE)</f>
        <v>3.7400000000000003E-2</v>
      </c>
    </row>
    <row r="1051" spans="1:13" x14ac:dyDescent="0.3">
      <c r="A1051" s="212" t="s">
        <v>102</v>
      </c>
      <c r="B1051" s="213">
        <v>10600501</v>
      </c>
      <c r="C1051" s="212" t="s">
        <v>12614</v>
      </c>
      <c r="D1051" s="214">
        <v>43525</v>
      </c>
      <c r="E1051" s="160" t="s">
        <v>373</v>
      </c>
      <c r="F1051" s="160">
        <v>101110798</v>
      </c>
      <c r="G1051" s="215">
        <v>-18552.73</v>
      </c>
      <c r="H1051" s="214">
        <v>43528</v>
      </c>
      <c r="I1051" s="160" t="s">
        <v>555</v>
      </c>
      <c r="J1051" s="160" t="s">
        <v>377</v>
      </c>
      <c r="K1051" s="160">
        <f t="shared" si="17"/>
        <v>3</v>
      </c>
      <c r="L1051" s="160" t="s">
        <v>101</v>
      </c>
      <c r="M1051" s="211">
        <f>VLOOKUP(J1051,'Depr Rates'!A:G,7,FALSE)</f>
        <v>1.77E-2</v>
      </c>
    </row>
    <row r="1052" spans="1:13" x14ac:dyDescent="0.3">
      <c r="A1052" s="212" t="s">
        <v>102</v>
      </c>
      <c r="B1052" s="213">
        <v>10600501</v>
      </c>
      <c r="C1052" s="212" t="s">
        <v>12614</v>
      </c>
      <c r="D1052" s="214">
        <v>43525</v>
      </c>
      <c r="E1052" s="160" t="s">
        <v>373</v>
      </c>
      <c r="F1052" s="160">
        <v>101110798</v>
      </c>
      <c r="G1052" s="215">
        <v>-7056.38</v>
      </c>
      <c r="H1052" s="214">
        <v>43528</v>
      </c>
      <c r="I1052" s="160" t="s">
        <v>555</v>
      </c>
      <c r="J1052" s="160" t="s">
        <v>376</v>
      </c>
      <c r="K1052" s="160">
        <f t="shared" si="17"/>
        <v>3</v>
      </c>
      <c r="L1052" s="160" t="s">
        <v>101</v>
      </c>
      <c r="M1052" s="211">
        <f>VLOOKUP(J1052,'Depr Rates'!A:G,7,FALSE)</f>
        <v>3.9300000000000002E-2</v>
      </c>
    </row>
    <row r="1053" spans="1:13" x14ac:dyDescent="0.3">
      <c r="A1053" s="212" t="s">
        <v>102</v>
      </c>
      <c r="B1053" s="213">
        <v>10600501</v>
      </c>
      <c r="C1053" s="212" t="s">
        <v>12614</v>
      </c>
      <c r="D1053" s="214">
        <v>43525</v>
      </c>
      <c r="E1053" s="160" t="s">
        <v>373</v>
      </c>
      <c r="F1053" s="160">
        <v>101110798</v>
      </c>
      <c r="G1053" s="215">
        <v>1663.68</v>
      </c>
      <c r="H1053" s="214">
        <v>43528</v>
      </c>
      <c r="I1053" s="160" t="s">
        <v>555</v>
      </c>
      <c r="J1053" s="160" t="s">
        <v>9132</v>
      </c>
      <c r="K1053" s="160">
        <f t="shared" si="17"/>
        <v>3</v>
      </c>
      <c r="L1053" s="160" t="s">
        <v>101</v>
      </c>
      <c r="M1053" s="211">
        <f>VLOOKUP(J1053,'Depr Rates'!A:G,7,FALSE)</f>
        <v>3.7400000000000003E-2</v>
      </c>
    </row>
    <row r="1054" spans="1:13" x14ac:dyDescent="0.3">
      <c r="A1054" s="212" t="s">
        <v>102</v>
      </c>
      <c r="B1054" s="213">
        <v>10600501</v>
      </c>
      <c r="C1054" s="212" t="s">
        <v>12614</v>
      </c>
      <c r="D1054" s="214">
        <v>43525</v>
      </c>
      <c r="E1054" s="160" t="s">
        <v>373</v>
      </c>
      <c r="F1054" s="160">
        <v>101110798</v>
      </c>
      <c r="G1054" s="215">
        <v>16583.900000000001</v>
      </c>
      <c r="H1054" s="214">
        <v>43528</v>
      </c>
      <c r="I1054" s="160" t="s">
        <v>555</v>
      </c>
      <c r="J1054" s="160" t="s">
        <v>377</v>
      </c>
      <c r="K1054" s="160">
        <f t="shared" si="17"/>
        <v>3</v>
      </c>
      <c r="L1054" s="160" t="s">
        <v>101</v>
      </c>
      <c r="M1054" s="211">
        <f>VLOOKUP(J1054,'Depr Rates'!A:G,7,FALSE)</f>
        <v>1.77E-2</v>
      </c>
    </row>
    <row r="1055" spans="1:13" x14ac:dyDescent="0.3">
      <c r="A1055" s="212" t="s">
        <v>102</v>
      </c>
      <c r="B1055" s="213">
        <v>10600501</v>
      </c>
      <c r="C1055" s="212" t="s">
        <v>12614</v>
      </c>
      <c r="D1055" s="214">
        <v>43525</v>
      </c>
      <c r="E1055" s="160" t="s">
        <v>373</v>
      </c>
      <c r="F1055" s="160">
        <v>101110798</v>
      </c>
      <c r="G1055" s="215">
        <v>6307.57</v>
      </c>
      <c r="H1055" s="214">
        <v>43528</v>
      </c>
      <c r="I1055" s="160" t="s">
        <v>555</v>
      </c>
      <c r="J1055" s="160" t="s">
        <v>376</v>
      </c>
      <c r="K1055" s="160">
        <f t="shared" si="17"/>
        <v>3</v>
      </c>
      <c r="L1055" s="160" t="s">
        <v>101</v>
      </c>
      <c r="M1055" s="211">
        <f>VLOOKUP(J1055,'Depr Rates'!A:G,7,FALSE)</f>
        <v>3.9300000000000002E-2</v>
      </c>
    </row>
    <row r="1056" spans="1:13" x14ac:dyDescent="0.3">
      <c r="A1056" s="212" t="s">
        <v>102</v>
      </c>
      <c r="B1056" s="213">
        <v>10600501</v>
      </c>
      <c r="C1056" s="212" t="s">
        <v>12614</v>
      </c>
      <c r="D1056" s="214">
        <v>43525</v>
      </c>
      <c r="E1056" s="160" t="s">
        <v>373</v>
      </c>
      <c r="F1056" s="160">
        <v>101110862</v>
      </c>
      <c r="G1056" s="215">
        <v>9101.06</v>
      </c>
      <c r="H1056" s="214">
        <v>43535</v>
      </c>
      <c r="I1056" s="160" t="s">
        <v>556</v>
      </c>
      <c r="J1056" s="160" t="s">
        <v>9132</v>
      </c>
      <c r="K1056" s="160">
        <f t="shared" si="17"/>
        <v>3</v>
      </c>
      <c r="L1056" s="160" t="s">
        <v>101</v>
      </c>
      <c r="M1056" s="211">
        <f>VLOOKUP(J1056,'Depr Rates'!A:G,7,FALSE)</f>
        <v>3.7400000000000003E-2</v>
      </c>
    </row>
    <row r="1057" spans="1:13" x14ac:dyDescent="0.3">
      <c r="A1057" s="212" t="s">
        <v>102</v>
      </c>
      <c r="B1057" s="213">
        <v>10600501</v>
      </c>
      <c r="C1057" s="212" t="s">
        <v>12614</v>
      </c>
      <c r="D1057" s="214">
        <v>43525</v>
      </c>
      <c r="E1057" s="160" t="s">
        <v>373</v>
      </c>
      <c r="F1057" s="160">
        <v>101110862</v>
      </c>
      <c r="G1057" s="215">
        <v>-2413.86</v>
      </c>
      <c r="H1057" s="214">
        <v>43535</v>
      </c>
      <c r="I1057" s="160" t="s">
        <v>556</v>
      </c>
      <c r="J1057" s="160" t="s">
        <v>9132</v>
      </c>
      <c r="K1057" s="160">
        <f t="shared" si="17"/>
        <v>3</v>
      </c>
      <c r="L1057" s="160" t="s">
        <v>101</v>
      </c>
      <c r="M1057" s="211">
        <f>VLOOKUP(J1057,'Depr Rates'!A:G,7,FALSE)</f>
        <v>3.7400000000000003E-2</v>
      </c>
    </row>
    <row r="1058" spans="1:13" x14ac:dyDescent="0.3">
      <c r="A1058" s="212" t="s">
        <v>102</v>
      </c>
      <c r="B1058" s="213">
        <v>10600501</v>
      </c>
      <c r="C1058" s="212" t="s">
        <v>12614</v>
      </c>
      <c r="D1058" s="214">
        <v>43525</v>
      </c>
      <c r="E1058" s="160" t="s">
        <v>373</v>
      </c>
      <c r="F1058" s="160">
        <v>101110862</v>
      </c>
      <c r="G1058" s="215">
        <v>1708.03</v>
      </c>
      <c r="H1058" s="214">
        <v>43535</v>
      </c>
      <c r="I1058" s="160" t="s">
        <v>556</v>
      </c>
      <c r="J1058" s="160" t="s">
        <v>9132</v>
      </c>
      <c r="K1058" s="160">
        <f t="shared" si="17"/>
        <v>3</v>
      </c>
      <c r="L1058" s="160" t="s">
        <v>101</v>
      </c>
      <c r="M1058" s="211">
        <f>VLOOKUP(J1058,'Depr Rates'!A:G,7,FALSE)</f>
        <v>3.7400000000000003E-2</v>
      </c>
    </row>
    <row r="1059" spans="1:13" x14ac:dyDescent="0.3">
      <c r="A1059" s="212" t="s">
        <v>102</v>
      </c>
      <c r="B1059" s="213">
        <v>10600501</v>
      </c>
      <c r="C1059" s="212" t="s">
        <v>12614</v>
      </c>
      <c r="D1059" s="214">
        <v>43525</v>
      </c>
      <c r="E1059" s="160" t="s">
        <v>373</v>
      </c>
      <c r="F1059" s="160">
        <v>101111200</v>
      </c>
      <c r="G1059" s="160">
        <v>-19.350000000000001</v>
      </c>
      <c r="H1059" s="214">
        <v>43544</v>
      </c>
      <c r="I1059" s="160" t="s">
        <v>172</v>
      </c>
      <c r="J1059" s="160" t="s">
        <v>400</v>
      </c>
      <c r="K1059" s="160">
        <f t="shared" si="17"/>
        <v>3</v>
      </c>
      <c r="L1059" s="160" t="s">
        <v>101</v>
      </c>
      <c r="M1059" s="211">
        <f>VLOOKUP(J1059,'Depr Rates'!A:G,7,FALSE)</f>
        <v>4.0599999999999997E-2</v>
      </c>
    </row>
    <row r="1060" spans="1:13" x14ac:dyDescent="0.3">
      <c r="A1060" s="212" t="s">
        <v>102</v>
      </c>
      <c r="B1060" s="213">
        <v>10600501</v>
      </c>
      <c r="C1060" s="212" t="s">
        <v>12614</v>
      </c>
      <c r="D1060" s="214">
        <v>43525</v>
      </c>
      <c r="E1060" s="160" t="s">
        <v>373</v>
      </c>
      <c r="F1060" s="160">
        <v>101111200</v>
      </c>
      <c r="G1060" s="160">
        <v>-445.14</v>
      </c>
      <c r="H1060" s="214">
        <v>43544</v>
      </c>
      <c r="I1060" s="160" t="s">
        <v>172</v>
      </c>
      <c r="J1060" s="160" t="s">
        <v>377</v>
      </c>
      <c r="K1060" s="160">
        <f t="shared" si="17"/>
        <v>3</v>
      </c>
      <c r="L1060" s="160" t="s">
        <v>101</v>
      </c>
      <c r="M1060" s="211">
        <f>VLOOKUP(J1060,'Depr Rates'!A:G,7,FALSE)</f>
        <v>1.77E-2</v>
      </c>
    </row>
    <row r="1061" spans="1:13" x14ac:dyDescent="0.3">
      <c r="A1061" s="212" t="s">
        <v>102</v>
      </c>
      <c r="B1061" s="213">
        <v>10600501</v>
      </c>
      <c r="C1061" s="212" t="s">
        <v>12614</v>
      </c>
      <c r="D1061" s="214">
        <v>43525</v>
      </c>
      <c r="E1061" s="160" t="s">
        <v>373</v>
      </c>
      <c r="F1061" s="160">
        <v>101111200</v>
      </c>
      <c r="G1061" s="160">
        <v>-309.67</v>
      </c>
      <c r="H1061" s="214">
        <v>43544</v>
      </c>
      <c r="I1061" s="160" t="s">
        <v>172</v>
      </c>
      <c r="J1061" s="160" t="s">
        <v>9132</v>
      </c>
      <c r="K1061" s="160">
        <f t="shared" si="17"/>
        <v>3</v>
      </c>
      <c r="L1061" s="160" t="s">
        <v>101</v>
      </c>
      <c r="M1061" s="211">
        <f>VLOOKUP(J1061,'Depr Rates'!A:G,7,FALSE)</f>
        <v>3.7400000000000003E-2</v>
      </c>
    </row>
    <row r="1062" spans="1:13" x14ac:dyDescent="0.3">
      <c r="A1062" s="212" t="s">
        <v>102</v>
      </c>
      <c r="B1062" s="213">
        <v>10600501</v>
      </c>
      <c r="C1062" s="212" t="s">
        <v>12614</v>
      </c>
      <c r="D1062" s="214">
        <v>43525</v>
      </c>
      <c r="E1062" s="160" t="s">
        <v>373</v>
      </c>
      <c r="F1062" s="160">
        <v>101111200</v>
      </c>
      <c r="G1062" s="160">
        <v>-38.71</v>
      </c>
      <c r="H1062" s="214">
        <v>43544</v>
      </c>
      <c r="I1062" s="160" t="s">
        <v>172</v>
      </c>
      <c r="J1062" s="160" t="s">
        <v>447</v>
      </c>
      <c r="K1062" s="160">
        <f t="shared" si="17"/>
        <v>3</v>
      </c>
      <c r="L1062" s="160" t="s">
        <v>101</v>
      </c>
      <c r="M1062" s="211">
        <f>VLOOKUP(J1062,'Depr Rates'!A:G,7,FALSE)</f>
        <v>3.15E-2</v>
      </c>
    </row>
    <row r="1063" spans="1:13" x14ac:dyDescent="0.3">
      <c r="A1063" s="212" t="s">
        <v>102</v>
      </c>
      <c r="B1063" s="213">
        <v>10600501</v>
      </c>
      <c r="C1063" s="212" t="s">
        <v>12614</v>
      </c>
      <c r="D1063" s="214">
        <v>43525</v>
      </c>
      <c r="E1063" s="160" t="s">
        <v>373</v>
      </c>
      <c r="F1063" s="160">
        <v>101111200</v>
      </c>
      <c r="G1063" s="215">
        <v>-1006.39</v>
      </c>
      <c r="H1063" s="214">
        <v>43544</v>
      </c>
      <c r="I1063" s="160" t="s">
        <v>172</v>
      </c>
      <c r="J1063" s="160" t="s">
        <v>376</v>
      </c>
      <c r="K1063" s="160">
        <f t="shared" si="17"/>
        <v>3</v>
      </c>
      <c r="L1063" s="160" t="s">
        <v>101</v>
      </c>
      <c r="M1063" s="211">
        <f>VLOOKUP(J1063,'Depr Rates'!A:G,7,FALSE)</f>
        <v>3.9300000000000002E-2</v>
      </c>
    </row>
    <row r="1064" spans="1:13" x14ac:dyDescent="0.3">
      <c r="A1064" s="212" t="s">
        <v>102</v>
      </c>
      <c r="B1064" s="213">
        <v>10600501</v>
      </c>
      <c r="C1064" s="212" t="s">
        <v>12614</v>
      </c>
      <c r="D1064" s="214">
        <v>43525</v>
      </c>
      <c r="E1064" s="160" t="s">
        <v>373</v>
      </c>
      <c r="F1064" s="160">
        <v>101111200</v>
      </c>
      <c r="G1064" s="160">
        <v>-116.13</v>
      </c>
      <c r="H1064" s="214">
        <v>43544</v>
      </c>
      <c r="I1064" s="160" t="s">
        <v>172</v>
      </c>
      <c r="J1064" s="160" t="s">
        <v>9054</v>
      </c>
      <c r="K1064" s="160">
        <f t="shared" si="17"/>
        <v>3</v>
      </c>
      <c r="L1064" s="160" t="s">
        <v>101</v>
      </c>
      <c r="M1064" s="211">
        <f>VLOOKUP(J1064,'Depr Rates'!A:G,7,FALSE)</f>
        <v>3.1399999999999997E-2</v>
      </c>
    </row>
    <row r="1065" spans="1:13" x14ac:dyDescent="0.3">
      <c r="A1065" s="212" t="s">
        <v>102</v>
      </c>
      <c r="B1065" s="213">
        <v>10600501</v>
      </c>
      <c r="C1065" s="212" t="s">
        <v>12614</v>
      </c>
      <c r="D1065" s="214">
        <v>43525</v>
      </c>
      <c r="E1065" s="160" t="s">
        <v>373</v>
      </c>
      <c r="F1065" s="160">
        <v>101111200</v>
      </c>
      <c r="G1065" s="215">
        <v>20440.599999999999</v>
      </c>
      <c r="H1065" s="214">
        <v>43544</v>
      </c>
      <c r="I1065" s="160" t="s">
        <v>172</v>
      </c>
      <c r="J1065" s="160" t="s">
        <v>376</v>
      </c>
      <c r="K1065" s="160">
        <f t="shared" si="17"/>
        <v>3</v>
      </c>
      <c r="L1065" s="160" t="s">
        <v>101</v>
      </c>
      <c r="M1065" s="211">
        <f>VLOOKUP(J1065,'Depr Rates'!A:G,7,FALSE)</f>
        <v>3.9300000000000002E-2</v>
      </c>
    </row>
    <row r="1066" spans="1:13" x14ac:dyDescent="0.3">
      <c r="A1066" s="212" t="s">
        <v>102</v>
      </c>
      <c r="B1066" s="213">
        <v>10600501</v>
      </c>
      <c r="C1066" s="212" t="s">
        <v>12614</v>
      </c>
      <c r="D1066" s="214">
        <v>43525</v>
      </c>
      <c r="E1066" s="160" t="s">
        <v>373</v>
      </c>
      <c r="F1066" s="160">
        <v>101111200</v>
      </c>
      <c r="G1066" s="215">
        <v>9041.14</v>
      </c>
      <c r="H1066" s="214">
        <v>43544</v>
      </c>
      <c r="I1066" s="160" t="s">
        <v>172</v>
      </c>
      <c r="J1066" s="160" t="s">
        <v>377</v>
      </c>
      <c r="K1066" s="160">
        <f t="shared" si="17"/>
        <v>3</v>
      </c>
      <c r="L1066" s="160" t="s">
        <v>101</v>
      </c>
      <c r="M1066" s="211">
        <f>VLOOKUP(J1066,'Depr Rates'!A:G,7,FALSE)</f>
        <v>1.77E-2</v>
      </c>
    </row>
    <row r="1067" spans="1:13" x14ac:dyDescent="0.3">
      <c r="A1067" s="212" t="s">
        <v>102</v>
      </c>
      <c r="B1067" s="213">
        <v>10600501</v>
      </c>
      <c r="C1067" s="212" t="s">
        <v>12614</v>
      </c>
      <c r="D1067" s="214">
        <v>43525</v>
      </c>
      <c r="E1067" s="160" t="s">
        <v>373</v>
      </c>
      <c r="F1067" s="160">
        <v>101111200</v>
      </c>
      <c r="G1067" s="215">
        <v>6289.64</v>
      </c>
      <c r="H1067" s="214">
        <v>43544</v>
      </c>
      <c r="I1067" s="160" t="s">
        <v>172</v>
      </c>
      <c r="J1067" s="160" t="s">
        <v>9132</v>
      </c>
      <c r="K1067" s="160">
        <f t="shared" si="17"/>
        <v>3</v>
      </c>
      <c r="L1067" s="160" t="s">
        <v>101</v>
      </c>
      <c r="M1067" s="211">
        <f>VLOOKUP(J1067,'Depr Rates'!A:G,7,FALSE)</f>
        <v>3.7400000000000003E-2</v>
      </c>
    </row>
    <row r="1068" spans="1:13" x14ac:dyDescent="0.3">
      <c r="A1068" s="212" t="s">
        <v>102</v>
      </c>
      <c r="B1068" s="213">
        <v>10600501</v>
      </c>
      <c r="C1068" s="212" t="s">
        <v>12614</v>
      </c>
      <c r="D1068" s="214">
        <v>43525</v>
      </c>
      <c r="E1068" s="160" t="s">
        <v>373</v>
      </c>
      <c r="F1068" s="160">
        <v>101111200</v>
      </c>
      <c r="G1068" s="160">
        <v>786.22</v>
      </c>
      <c r="H1068" s="214">
        <v>43544</v>
      </c>
      <c r="I1068" s="160" t="s">
        <v>172</v>
      </c>
      <c r="J1068" s="160" t="s">
        <v>447</v>
      </c>
      <c r="K1068" s="160">
        <f t="shared" si="17"/>
        <v>3</v>
      </c>
      <c r="L1068" s="160" t="s">
        <v>101</v>
      </c>
      <c r="M1068" s="211">
        <f>VLOOKUP(J1068,'Depr Rates'!A:G,7,FALSE)</f>
        <v>3.15E-2</v>
      </c>
    </row>
    <row r="1069" spans="1:13" x14ac:dyDescent="0.3">
      <c r="A1069" s="212" t="s">
        <v>102</v>
      </c>
      <c r="B1069" s="213">
        <v>10600501</v>
      </c>
      <c r="C1069" s="212" t="s">
        <v>12614</v>
      </c>
      <c r="D1069" s="214">
        <v>43525</v>
      </c>
      <c r="E1069" s="160" t="s">
        <v>373</v>
      </c>
      <c r="F1069" s="160">
        <v>101111200</v>
      </c>
      <c r="G1069" s="160">
        <v>393.02</v>
      </c>
      <c r="H1069" s="214">
        <v>43544</v>
      </c>
      <c r="I1069" s="160" t="s">
        <v>172</v>
      </c>
      <c r="J1069" s="160" t="s">
        <v>400</v>
      </c>
      <c r="K1069" s="160">
        <f t="shared" si="17"/>
        <v>3</v>
      </c>
      <c r="L1069" s="160" t="s">
        <v>101</v>
      </c>
      <c r="M1069" s="211">
        <f>VLOOKUP(J1069,'Depr Rates'!A:G,7,FALSE)</f>
        <v>4.0599999999999997E-2</v>
      </c>
    </row>
    <row r="1070" spans="1:13" x14ac:dyDescent="0.3">
      <c r="A1070" s="212" t="s">
        <v>102</v>
      </c>
      <c r="B1070" s="213">
        <v>10600501</v>
      </c>
      <c r="C1070" s="212" t="s">
        <v>12614</v>
      </c>
      <c r="D1070" s="214">
        <v>43525</v>
      </c>
      <c r="E1070" s="160" t="s">
        <v>373</v>
      </c>
      <c r="F1070" s="160">
        <v>101111200</v>
      </c>
      <c r="G1070" s="215">
        <v>2358.69</v>
      </c>
      <c r="H1070" s="214">
        <v>43544</v>
      </c>
      <c r="I1070" s="160" t="s">
        <v>172</v>
      </c>
      <c r="J1070" s="160" t="s">
        <v>9054</v>
      </c>
      <c r="K1070" s="160">
        <f t="shared" si="17"/>
        <v>3</v>
      </c>
      <c r="L1070" s="160" t="s">
        <v>101</v>
      </c>
      <c r="M1070" s="211">
        <f>VLOOKUP(J1070,'Depr Rates'!A:G,7,FALSE)</f>
        <v>3.1399999999999997E-2</v>
      </c>
    </row>
    <row r="1071" spans="1:13" x14ac:dyDescent="0.3">
      <c r="A1071" s="212" t="s">
        <v>102</v>
      </c>
      <c r="B1071" s="213">
        <v>10600501</v>
      </c>
      <c r="C1071" s="212" t="s">
        <v>12614</v>
      </c>
      <c r="D1071" s="214">
        <v>43525</v>
      </c>
      <c r="E1071" s="160" t="s">
        <v>373</v>
      </c>
      <c r="F1071" s="160">
        <v>101111223</v>
      </c>
      <c r="G1071" s="160">
        <v>305.7</v>
      </c>
      <c r="H1071" s="214">
        <v>43543</v>
      </c>
      <c r="I1071" s="160" t="s">
        <v>582</v>
      </c>
      <c r="J1071" s="160" t="s">
        <v>376</v>
      </c>
      <c r="K1071" s="160">
        <f t="shared" si="17"/>
        <v>3</v>
      </c>
      <c r="L1071" s="160" t="s">
        <v>101</v>
      </c>
      <c r="M1071" s="211">
        <f>VLOOKUP(J1071,'Depr Rates'!A:G,7,FALSE)</f>
        <v>3.9300000000000002E-2</v>
      </c>
    </row>
    <row r="1072" spans="1:13" x14ac:dyDescent="0.3">
      <c r="A1072" s="212" t="s">
        <v>102</v>
      </c>
      <c r="B1072" s="213">
        <v>10600501</v>
      </c>
      <c r="C1072" s="212" t="s">
        <v>12614</v>
      </c>
      <c r="D1072" s="214">
        <v>43525</v>
      </c>
      <c r="E1072" s="160" t="s">
        <v>373</v>
      </c>
      <c r="F1072" s="160">
        <v>101111223</v>
      </c>
      <c r="G1072" s="160">
        <v>84.64</v>
      </c>
      <c r="H1072" s="214">
        <v>43543</v>
      </c>
      <c r="I1072" s="160" t="s">
        <v>582</v>
      </c>
      <c r="J1072" s="160" t="s">
        <v>377</v>
      </c>
      <c r="K1072" s="160">
        <f t="shared" si="17"/>
        <v>3</v>
      </c>
      <c r="L1072" s="160" t="s">
        <v>101</v>
      </c>
      <c r="M1072" s="211">
        <f>VLOOKUP(J1072,'Depr Rates'!A:G,7,FALSE)</f>
        <v>1.77E-2</v>
      </c>
    </row>
    <row r="1073" spans="1:13" x14ac:dyDescent="0.3">
      <c r="A1073" s="212" t="s">
        <v>102</v>
      </c>
      <c r="B1073" s="213">
        <v>10600501</v>
      </c>
      <c r="C1073" s="212" t="s">
        <v>12614</v>
      </c>
      <c r="D1073" s="214">
        <v>43525</v>
      </c>
      <c r="E1073" s="160" t="s">
        <v>373</v>
      </c>
      <c r="F1073" s="160">
        <v>101111223</v>
      </c>
      <c r="G1073" s="160">
        <v>290.06</v>
      </c>
      <c r="H1073" s="214">
        <v>43543</v>
      </c>
      <c r="I1073" s="160" t="s">
        <v>582</v>
      </c>
      <c r="J1073" s="160" t="s">
        <v>377</v>
      </c>
      <c r="K1073" s="160">
        <f t="shared" si="17"/>
        <v>3</v>
      </c>
      <c r="L1073" s="160" t="s">
        <v>101</v>
      </c>
      <c r="M1073" s="211">
        <f>VLOOKUP(J1073,'Depr Rates'!A:G,7,FALSE)</f>
        <v>1.77E-2</v>
      </c>
    </row>
    <row r="1074" spans="1:13" x14ac:dyDescent="0.3">
      <c r="A1074" s="212" t="s">
        <v>102</v>
      </c>
      <c r="B1074" s="213">
        <v>10600501</v>
      </c>
      <c r="C1074" s="212" t="s">
        <v>12614</v>
      </c>
      <c r="D1074" s="214">
        <v>43525</v>
      </c>
      <c r="E1074" s="160" t="s">
        <v>373</v>
      </c>
      <c r="F1074" s="160">
        <v>101111223</v>
      </c>
      <c r="G1074" s="215">
        <v>1047.6500000000001</v>
      </c>
      <c r="H1074" s="214">
        <v>43543</v>
      </c>
      <c r="I1074" s="160" t="s">
        <v>582</v>
      </c>
      <c r="J1074" s="160" t="s">
        <v>376</v>
      </c>
      <c r="K1074" s="160">
        <f t="shared" si="17"/>
        <v>3</v>
      </c>
      <c r="L1074" s="160" t="s">
        <v>101</v>
      </c>
      <c r="M1074" s="211">
        <f>VLOOKUP(J1074,'Depr Rates'!A:G,7,FALSE)</f>
        <v>3.9300000000000002E-2</v>
      </c>
    </row>
    <row r="1075" spans="1:13" x14ac:dyDescent="0.3">
      <c r="A1075" s="212" t="s">
        <v>102</v>
      </c>
      <c r="B1075" s="213">
        <v>10600501</v>
      </c>
      <c r="C1075" s="212" t="s">
        <v>12614</v>
      </c>
      <c r="D1075" s="214">
        <v>43525</v>
      </c>
      <c r="E1075" s="160" t="s">
        <v>373</v>
      </c>
      <c r="F1075" s="160">
        <v>101112752</v>
      </c>
      <c r="G1075" s="215">
        <v>2070.35</v>
      </c>
      <c r="H1075" s="214">
        <v>43530</v>
      </c>
      <c r="I1075" s="160" t="s">
        <v>568</v>
      </c>
      <c r="J1075" s="160" t="s">
        <v>9132</v>
      </c>
      <c r="K1075" s="160">
        <f t="shared" si="17"/>
        <v>3</v>
      </c>
      <c r="L1075" s="160" t="s">
        <v>101</v>
      </c>
      <c r="M1075" s="211">
        <f>VLOOKUP(J1075,'Depr Rates'!A:G,7,FALSE)</f>
        <v>3.7400000000000003E-2</v>
      </c>
    </row>
    <row r="1076" spans="1:13" x14ac:dyDescent="0.3">
      <c r="A1076" s="212" t="s">
        <v>102</v>
      </c>
      <c r="B1076" s="213">
        <v>10600501</v>
      </c>
      <c r="C1076" s="212" t="s">
        <v>12614</v>
      </c>
      <c r="D1076" s="214">
        <v>43525</v>
      </c>
      <c r="E1076" s="160" t="s">
        <v>373</v>
      </c>
      <c r="F1076" s="160">
        <v>101112752</v>
      </c>
      <c r="G1076" s="215">
        <v>4507.3599999999997</v>
      </c>
      <c r="H1076" s="214">
        <v>43530</v>
      </c>
      <c r="I1076" s="160" t="s">
        <v>568</v>
      </c>
      <c r="J1076" s="160" t="s">
        <v>376</v>
      </c>
      <c r="K1076" s="160">
        <f t="shared" si="17"/>
        <v>3</v>
      </c>
      <c r="L1076" s="160" t="s">
        <v>101</v>
      </c>
      <c r="M1076" s="211">
        <f>VLOOKUP(J1076,'Depr Rates'!A:G,7,FALSE)</f>
        <v>3.9300000000000002E-2</v>
      </c>
    </row>
    <row r="1077" spans="1:13" x14ac:dyDescent="0.3">
      <c r="A1077" s="212" t="s">
        <v>102</v>
      </c>
      <c r="B1077" s="213">
        <v>10600501</v>
      </c>
      <c r="C1077" s="212" t="s">
        <v>12614</v>
      </c>
      <c r="D1077" s="214">
        <v>43525</v>
      </c>
      <c r="E1077" s="160" t="s">
        <v>373</v>
      </c>
      <c r="F1077" s="160">
        <v>101112752</v>
      </c>
      <c r="G1077" s="215">
        <v>46243.62</v>
      </c>
      <c r="H1077" s="214">
        <v>43530</v>
      </c>
      <c r="I1077" s="160" t="s">
        <v>568</v>
      </c>
      <c r="J1077" s="160" t="s">
        <v>9054</v>
      </c>
      <c r="K1077" s="160">
        <f t="shared" si="17"/>
        <v>3</v>
      </c>
      <c r="L1077" s="160" t="s">
        <v>101</v>
      </c>
      <c r="M1077" s="211">
        <f>VLOOKUP(J1077,'Depr Rates'!A:G,7,FALSE)</f>
        <v>3.1399999999999997E-2</v>
      </c>
    </row>
    <row r="1078" spans="1:13" x14ac:dyDescent="0.3">
      <c r="A1078" s="212" t="s">
        <v>102</v>
      </c>
      <c r="B1078" s="213">
        <v>10600501</v>
      </c>
      <c r="C1078" s="212" t="s">
        <v>12614</v>
      </c>
      <c r="D1078" s="214">
        <v>43525</v>
      </c>
      <c r="E1078" s="160" t="s">
        <v>373</v>
      </c>
      <c r="F1078" s="160">
        <v>101112752</v>
      </c>
      <c r="G1078" s="215">
        <v>11403.92</v>
      </c>
      <c r="H1078" s="214">
        <v>43530</v>
      </c>
      <c r="I1078" s="160" t="s">
        <v>568</v>
      </c>
      <c r="J1078" s="160" t="s">
        <v>377</v>
      </c>
      <c r="K1078" s="160">
        <f t="shared" si="17"/>
        <v>3</v>
      </c>
      <c r="L1078" s="160" t="s">
        <v>101</v>
      </c>
      <c r="M1078" s="211">
        <f>VLOOKUP(J1078,'Depr Rates'!A:G,7,FALSE)</f>
        <v>1.77E-2</v>
      </c>
    </row>
    <row r="1079" spans="1:13" x14ac:dyDescent="0.3">
      <c r="A1079" s="212" t="s">
        <v>102</v>
      </c>
      <c r="B1079" s="213">
        <v>10600501</v>
      </c>
      <c r="C1079" s="212" t="s">
        <v>12614</v>
      </c>
      <c r="D1079" s="214">
        <v>43525</v>
      </c>
      <c r="E1079" s="160" t="s">
        <v>373</v>
      </c>
      <c r="F1079" s="160">
        <v>101112752</v>
      </c>
      <c r="G1079" s="215">
        <v>-3734.42</v>
      </c>
      <c r="H1079" s="214">
        <v>43530</v>
      </c>
      <c r="I1079" s="160" t="s">
        <v>568</v>
      </c>
      <c r="J1079" s="160" t="s">
        <v>376</v>
      </c>
      <c r="K1079" s="160">
        <f t="shared" si="17"/>
        <v>3</v>
      </c>
      <c r="L1079" s="160" t="s">
        <v>101</v>
      </c>
      <c r="M1079" s="211">
        <f>VLOOKUP(J1079,'Depr Rates'!A:G,7,FALSE)</f>
        <v>3.9300000000000002E-2</v>
      </c>
    </row>
    <row r="1080" spans="1:13" x14ac:dyDescent="0.3">
      <c r="A1080" s="212" t="s">
        <v>102</v>
      </c>
      <c r="B1080" s="213">
        <v>10600501</v>
      </c>
      <c r="C1080" s="212" t="s">
        <v>12614</v>
      </c>
      <c r="D1080" s="214">
        <v>43525</v>
      </c>
      <c r="E1080" s="160" t="s">
        <v>373</v>
      </c>
      <c r="F1080" s="160">
        <v>101112752</v>
      </c>
      <c r="G1080" s="215">
        <v>-9448.34</v>
      </c>
      <c r="H1080" s="214">
        <v>43530</v>
      </c>
      <c r="I1080" s="160" t="s">
        <v>568</v>
      </c>
      <c r="J1080" s="160" t="s">
        <v>377</v>
      </c>
      <c r="K1080" s="160">
        <f t="shared" si="17"/>
        <v>3</v>
      </c>
      <c r="L1080" s="160" t="s">
        <v>101</v>
      </c>
      <c r="M1080" s="211">
        <f>VLOOKUP(J1080,'Depr Rates'!A:G,7,FALSE)</f>
        <v>1.77E-2</v>
      </c>
    </row>
    <row r="1081" spans="1:13" x14ac:dyDescent="0.3">
      <c r="A1081" s="212" t="s">
        <v>102</v>
      </c>
      <c r="B1081" s="213">
        <v>10600501</v>
      </c>
      <c r="C1081" s="212" t="s">
        <v>12614</v>
      </c>
      <c r="D1081" s="214">
        <v>43525</v>
      </c>
      <c r="E1081" s="160" t="s">
        <v>373</v>
      </c>
      <c r="F1081" s="160">
        <v>101112752</v>
      </c>
      <c r="G1081" s="215">
        <v>-1715.32</v>
      </c>
      <c r="H1081" s="214">
        <v>43530</v>
      </c>
      <c r="I1081" s="160" t="s">
        <v>568</v>
      </c>
      <c r="J1081" s="160" t="s">
        <v>9132</v>
      </c>
      <c r="K1081" s="160">
        <f t="shared" si="17"/>
        <v>3</v>
      </c>
      <c r="L1081" s="160" t="s">
        <v>101</v>
      </c>
      <c r="M1081" s="211">
        <f>VLOOKUP(J1081,'Depr Rates'!A:G,7,FALSE)</f>
        <v>3.7400000000000003E-2</v>
      </c>
    </row>
    <row r="1082" spans="1:13" x14ac:dyDescent="0.3">
      <c r="A1082" s="212" t="s">
        <v>102</v>
      </c>
      <c r="B1082" s="213">
        <v>10600501</v>
      </c>
      <c r="C1082" s="212" t="s">
        <v>12614</v>
      </c>
      <c r="D1082" s="214">
        <v>43525</v>
      </c>
      <c r="E1082" s="160" t="s">
        <v>373</v>
      </c>
      <c r="F1082" s="160">
        <v>101112752</v>
      </c>
      <c r="G1082" s="215">
        <v>-38313.660000000003</v>
      </c>
      <c r="H1082" s="214">
        <v>43530</v>
      </c>
      <c r="I1082" s="160" t="s">
        <v>568</v>
      </c>
      <c r="J1082" s="160" t="s">
        <v>9054</v>
      </c>
      <c r="K1082" s="160">
        <f t="shared" si="17"/>
        <v>3</v>
      </c>
      <c r="L1082" s="160" t="s">
        <v>101</v>
      </c>
      <c r="M1082" s="211">
        <f>VLOOKUP(J1082,'Depr Rates'!A:G,7,FALSE)</f>
        <v>3.1399999999999997E-2</v>
      </c>
    </row>
    <row r="1083" spans="1:13" x14ac:dyDescent="0.3">
      <c r="A1083" s="212" t="s">
        <v>102</v>
      </c>
      <c r="B1083" s="213">
        <v>10600501</v>
      </c>
      <c r="C1083" s="212" t="s">
        <v>12614</v>
      </c>
      <c r="D1083" s="214">
        <v>43525</v>
      </c>
      <c r="E1083" s="160" t="s">
        <v>373</v>
      </c>
      <c r="F1083" s="160">
        <v>101112752</v>
      </c>
      <c r="G1083" s="215">
        <v>3123.18</v>
      </c>
      <c r="H1083" s="214">
        <v>43530</v>
      </c>
      <c r="I1083" s="160" t="s">
        <v>568</v>
      </c>
      <c r="J1083" s="160" t="s">
        <v>376</v>
      </c>
      <c r="K1083" s="160">
        <f t="shared" si="17"/>
        <v>3</v>
      </c>
      <c r="L1083" s="160" t="s">
        <v>101</v>
      </c>
      <c r="M1083" s="211">
        <f>VLOOKUP(J1083,'Depr Rates'!A:G,7,FALSE)</f>
        <v>3.9300000000000002E-2</v>
      </c>
    </row>
    <row r="1084" spans="1:13" x14ac:dyDescent="0.3">
      <c r="A1084" s="212" t="s">
        <v>102</v>
      </c>
      <c r="B1084" s="213">
        <v>10600501</v>
      </c>
      <c r="C1084" s="212" t="s">
        <v>12614</v>
      </c>
      <c r="D1084" s="214">
        <v>43525</v>
      </c>
      <c r="E1084" s="160" t="s">
        <v>373</v>
      </c>
      <c r="F1084" s="160">
        <v>101112752</v>
      </c>
      <c r="G1084" s="215">
        <v>7901.79</v>
      </c>
      <c r="H1084" s="214">
        <v>43530</v>
      </c>
      <c r="I1084" s="160" t="s">
        <v>568</v>
      </c>
      <c r="J1084" s="160" t="s">
        <v>377</v>
      </c>
      <c r="K1084" s="160">
        <f t="shared" si="17"/>
        <v>3</v>
      </c>
      <c r="L1084" s="160" t="s">
        <v>101</v>
      </c>
      <c r="M1084" s="211">
        <f>VLOOKUP(J1084,'Depr Rates'!A:G,7,FALSE)</f>
        <v>1.77E-2</v>
      </c>
    </row>
    <row r="1085" spans="1:13" x14ac:dyDescent="0.3">
      <c r="A1085" s="212" t="s">
        <v>102</v>
      </c>
      <c r="B1085" s="213">
        <v>10600501</v>
      </c>
      <c r="C1085" s="212" t="s">
        <v>12614</v>
      </c>
      <c r="D1085" s="214">
        <v>43525</v>
      </c>
      <c r="E1085" s="160" t="s">
        <v>373</v>
      </c>
      <c r="F1085" s="160">
        <v>101112752</v>
      </c>
      <c r="G1085" s="215">
        <v>1434.55</v>
      </c>
      <c r="H1085" s="214">
        <v>43530</v>
      </c>
      <c r="I1085" s="160" t="s">
        <v>568</v>
      </c>
      <c r="J1085" s="160" t="s">
        <v>9132</v>
      </c>
      <c r="K1085" s="160">
        <f t="shared" si="17"/>
        <v>3</v>
      </c>
      <c r="L1085" s="160" t="s">
        <v>101</v>
      </c>
      <c r="M1085" s="211">
        <f>VLOOKUP(J1085,'Depr Rates'!A:G,7,FALSE)</f>
        <v>3.7400000000000003E-2</v>
      </c>
    </row>
    <row r="1086" spans="1:13" x14ac:dyDescent="0.3">
      <c r="A1086" s="212" t="s">
        <v>102</v>
      </c>
      <c r="B1086" s="213">
        <v>10600501</v>
      </c>
      <c r="C1086" s="212" t="s">
        <v>12614</v>
      </c>
      <c r="D1086" s="214">
        <v>43525</v>
      </c>
      <c r="E1086" s="160" t="s">
        <v>373</v>
      </c>
      <c r="F1086" s="160">
        <v>101112752</v>
      </c>
      <c r="G1086" s="215">
        <v>32042.07</v>
      </c>
      <c r="H1086" s="214">
        <v>43530</v>
      </c>
      <c r="I1086" s="160" t="s">
        <v>568</v>
      </c>
      <c r="J1086" s="160" t="s">
        <v>9054</v>
      </c>
      <c r="K1086" s="160">
        <f t="shared" si="17"/>
        <v>3</v>
      </c>
      <c r="L1086" s="160" t="s">
        <v>101</v>
      </c>
      <c r="M1086" s="211">
        <f>VLOOKUP(J1086,'Depr Rates'!A:G,7,FALSE)</f>
        <v>3.1399999999999997E-2</v>
      </c>
    </row>
    <row r="1087" spans="1:13" x14ac:dyDescent="0.3">
      <c r="A1087" s="212" t="s">
        <v>102</v>
      </c>
      <c r="B1087" s="213">
        <v>10600501</v>
      </c>
      <c r="C1087" s="212" t="s">
        <v>12614</v>
      </c>
      <c r="D1087" s="214">
        <v>43525</v>
      </c>
      <c r="E1087" s="160" t="s">
        <v>373</v>
      </c>
      <c r="F1087" s="160">
        <v>101112865</v>
      </c>
      <c r="G1087" s="215">
        <v>6809.98</v>
      </c>
      <c r="H1087" s="214">
        <v>43551</v>
      </c>
      <c r="I1087" s="160" t="s">
        <v>185</v>
      </c>
      <c r="J1087" s="160" t="s">
        <v>377</v>
      </c>
      <c r="K1087" s="160">
        <f t="shared" si="17"/>
        <v>3</v>
      </c>
      <c r="L1087" s="160" t="s">
        <v>101</v>
      </c>
      <c r="M1087" s="211">
        <f>VLOOKUP(J1087,'Depr Rates'!A:G,7,FALSE)</f>
        <v>1.77E-2</v>
      </c>
    </row>
    <row r="1088" spans="1:13" x14ac:dyDescent="0.3">
      <c r="A1088" s="212" t="s">
        <v>102</v>
      </c>
      <c r="B1088" s="213">
        <v>10600501</v>
      </c>
      <c r="C1088" s="212" t="s">
        <v>12614</v>
      </c>
      <c r="D1088" s="214">
        <v>43525</v>
      </c>
      <c r="E1088" s="160" t="s">
        <v>373</v>
      </c>
      <c r="F1088" s="160">
        <v>101112865</v>
      </c>
      <c r="G1088" s="215">
        <v>26215.3</v>
      </c>
      <c r="H1088" s="214">
        <v>43551</v>
      </c>
      <c r="I1088" s="160" t="s">
        <v>185</v>
      </c>
      <c r="J1088" s="160" t="s">
        <v>9054</v>
      </c>
      <c r="K1088" s="160">
        <f t="shared" si="17"/>
        <v>3</v>
      </c>
      <c r="L1088" s="160" t="s">
        <v>101</v>
      </c>
      <c r="M1088" s="211">
        <f>VLOOKUP(J1088,'Depr Rates'!A:G,7,FALSE)</f>
        <v>3.1399999999999997E-2</v>
      </c>
    </row>
    <row r="1089" spans="1:13" x14ac:dyDescent="0.3">
      <c r="A1089" s="212" t="s">
        <v>102</v>
      </c>
      <c r="B1089" s="213">
        <v>10600501</v>
      </c>
      <c r="C1089" s="212" t="s">
        <v>12614</v>
      </c>
      <c r="D1089" s="214">
        <v>43525</v>
      </c>
      <c r="E1089" s="160" t="s">
        <v>373</v>
      </c>
      <c r="F1089" s="160">
        <v>101112865</v>
      </c>
      <c r="G1089" s="215">
        <v>7301.06</v>
      </c>
      <c r="H1089" s="214">
        <v>43551</v>
      </c>
      <c r="I1089" s="160" t="s">
        <v>185</v>
      </c>
      <c r="J1089" s="160" t="s">
        <v>376</v>
      </c>
      <c r="K1089" s="160">
        <f t="shared" si="17"/>
        <v>3</v>
      </c>
      <c r="L1089" s="160" t="s">
        <v>101</v>
      </c>
      <c r="M1089" s="211">
        <f>VLOOKUP(J1089,'Depr Rates'!A:G,7,FALSE)</f>
        <v>3.9300000000000002E-2</v>
      </c>
    </row>
    <row r="1090" spans="1:13" x14ac:dyDescent="0.3">
      <c r="A1090" s="212" t="s">
        <v>102</v>
      </c>
      <c r="B1090" s="213">
        <v>10600501</v>
      </c>
      <c r="C1090" s="212" t="s">
        <v>12614</v>
      </c>
      <c r="D1090" s="214">
        <v>43525</v>
      </c>
      <c r="E1090" s="160" t="s">
        <v>373</v>
      </c>
      <c r="F1090" s="160">
        <v>101113096</v>
      </c>
      <c r="G1090" s="215">
        <v>2613.7199999999998</v>
      </c>
      <c r="H1090" s="214">
        <v>43528</v>
      </c>
      <c r="I1090" s="160" t="s">
        <v>569</v>
      </c>
      <c r="J1090" s="160" t="s">
        <v>9132</v>
      </c>
      <c r="K1090" s="160">
        <f t="shared" si="17"/>
        <v>3</v>
      </c>
      <c r="L1090" s="160" t="s">
        <v>101</v>
      </c>
      <c r="M1090" s="211">
        <f>VLOOKUP(J1090,'Depr Rates'!A:G,7,FALSE)</f>
        <v>3.7400000000000003E-2</v>
      </c>
    </row>
    <row r="1091" spans="1:13" x14ac:dyDescent="0.3">
      <c r="A1091" s="212" t="s">
        <v>102</v>
      </c>
      <c r="B1091" s="213">
        <v>10600501</v>
      </c>
      <c r="C1091" s="212" t="s">
        <v>12614</v>
      </c>
      <c r="D1091" s="214">
        <v>43525</v>
      </c>
      <c r="E1091" s="160" t="s">
        <v>373</v>
      </c>
      <c r="F1091" s="160">
        <v>101113096</v>
      </c>
      <c r="G1091" s="160">
        <v>-995.56</v>
      </c>
      <c r="H1091" s="214">
        <v>43528</v>
      </c>
      <c r="I1091" s="160" t="s">
        <v>569</v>
      </c>
      <c r="J1091" s="160" t="s">
        <v>9132</v>
      </c>
      <c r="K1091" s="160">
        <f t="shared" si="17"/>
        <v>3</v>
      </c>
      <c r="L1091" s="160" t="s">
        <v>101</v>
      </c>
      <c r="M1091" s="211">
        <f>VLOOKUP(J1091,'Depr Rates'!A:G,7,FALSE)</f>
        <v>3.7400000000000003E-2</v>
      </c>
    </row>
    <row r="1092" spans="1:13" x14ac:dyDescent="0.3">
      <c r="A1092" s="212" t="s">
        <v>102</v>
      </c>
      <c r="B1092" s="213">
        <v>10600501</v>
      </c>
      <c r="C1092" s="212" t="s">
        <v>12614</v>
      </c>
      <c r="D1092" s="214">
        <v>43525</v>
      </c>
      <c r="E1092" s="160" t="s">
        <v>373</v>
      </c>
      <c r="F1092" s="160">
        <v>101113096</v>
      </c>
      <c r="G1092" s="160">
        <v>-10.75</v>
      </c>
      <c r="H1092" s="214">
        <v>43528</v>
      </c>
      <c r="I1092" s="160" t="s">
        <v>569</v>
      </c>
      <c r="J1092" s="160" t="s">
        <v>9132</v>
      </c>
      <c r="K1092" s="160">
        <f t="shared" si="17"/>
        <v>3</v>
      </c>
      <c r="L1092" s="160" t="s">
        <v>101</v>
      </c>
      <c r="M1092" s="211">
        <f>VLOOKUP(J1092,'Depr Rates'!A:G,7,FALSE)</f>
        <v>3.7400000000000003E-2</v>
      </c>
    </row>
    <row r="1093" spans="1:13" x14ac:dyDescent="0.3">
      <c r="A1093" s="212" t="s">
        <v>102</v>
      </c>
      <c r="B1093" s="213">
        <v>10600501</v>
      </c>
      <c r="C1093" s="212" t="s">
        <v>12614</v>
      </c>
      <c r="D1093" s="214">
        <v>43525</v>
      </c>
      <c r="E1093" s="160" t="s">
        <v>373</v>
      </c>
      <c r="F1093" s="160">
        <v>101113219</v>
      </c>
      <c r="G1093" s="215">
        <v>16484.7</v>
      </c>
      <c r="H1093" s="214">
        <v>43549</v>
      </c>
      <c r="I1093" s="160" t="s">
        <v>592</v>
      </c>
      <c r="J1093" s="160" t="s">
        <v>377</v>
      </c>
      <c r="K1093" s="160">
        <f t="shared" ref="K1093:K1156" si="18">MONTH(H1093)</f>
        <v>3</v>
      </c>
      <c r="L1093" s="160" t="s">
        <v>101</v>
      </c>
      <c r="M1093" s="211">
        <f>VLOOKUP(J1093,'Depr Rates'!A:G,7,FALSE)</f>
        <v>1.77E-2</v>
      </c>
    </row>
    <row r="1094" spans="1:13" x14ac:dyDescent="0.3">
      <c r="A1094" s="212" t="s">
        <v>102</v>
      </c>
      <c r="B1094" s="213">
        <v>10600501</v>
      </c>
      <c r="C1094" s="212" t="s">
        <v>12614</v>
      </c>
      <c r="D1094" s="214">
        <v>43525</v>
      </c>
      <c r="E1094" s="160" t="s">
        <v>373</v>
      </c>
      <c r="F1094" s="160">
        <v>101113219</v>
      </c>
      <c r="G1094" s="215">
        <v>10077.01</v>
      </c>
      <c r="H1094" s="214">
        <v>43549</v>
      </c>
      <c r="I1094" s="160" t="s">
        <v>592</v>
      </c>
      <c r="J1094" s="160" t="s">
        <v>377</v>
      </c>
      <c r="K1094" s="160">
        <f t="shared" si="18"/>
        <v>3</v>
      </c>
      <c r="L1094" s="160" t="s">
        <v>101</v>
      </c>
      <c r="M1094" s="211">
        <f>VLOOKUP(J1094,'Depr Rates'!A:G,7,FALSE)</f>
        <v>1.77E-2</v>
      </c>
    </row>
    <row r="1095" spans="1:13" x14ac:dyDescent="0.3">
      <c r="A1095" s="212" t="s">
        <v>102</v>
      </c>
      <c r="B1095" s="213">
        <v>10600501</v>
      </c>
      <c r="C1095" s="212" t="s">
        <v>12614</v>
      </c>
      <c r="D1095" s="214">
        <v>43525</v>
      </c>
      <c r="E1095" s="160" t="s">
        <v>373</v>
      </c>
      <c r="F1095" s="160">
        <v>101113536</v>
      </c>
      <c r="G1095" s="215">
        <v>13986.19</v>
      </c>
      <c r="H1095" s="214">
        <v>43530</v>
      </c>
      <c r="I1095" s="160" t="s">
        <v>451</v>
      </c>
      <c r="J1095" s="160" t="s">
        <v>9054</v>
      </c>
      <c r="K1095" s="160">
        <f t="shared" si="18"/>
        <v>3</v>
      </c>
      <c r="L1095" s="160" t="s">
        <v>101</v>
      </c>
      <c r="M1095" s="211">
        <f>VLOOKUP(J1095,'Depr Rates'!A:G,7,FALSE)</f>
        <v>3.1399999999999997E-2</v>
      </c>
    </row>
    <row r="1096" spans="1:13" x14ac:dyDescent="0.3">
      <c r="A1096" s="212" t="s">
        <v>102</v>
      </c>
      <c r="B1096" s="213">
        <v>10600501</v>
      </c>
      <c r="C1096" s="212" t="s">
        <v>12614</v>
      </c>
      <c r="D1096" s="214">
        <v>43525</v>
      </c>
      <c r="E1096" s="160" t="s">
        <v>373</v>
      </c>
      <c r="F1096" s="160">
        <v>101113536</v>
      </c>
      <c r="G1096" s="160">
        <v>225.59</v>
      </c>
      <c r="H1096" s="214">
        <v>43530</v>
      </c>
      <c r="I1096" s="160" t="s">
        <v>451</v>
      </c>
      <c r="J1096" s="160" t="s">
        <v>462</v>
      </c>
      <c r="K1096" s="160">
        <f t="shared" si="18"/>
        <v>3</v>
      </c>
      <c r="L1096" s="160" t="s">
        <v>101</v>
      </c>
      <c r="M1096" s="211">
        <f>VLOOKUP(J1096,'Depr Rates'!A:G,7,FALSE)</f>
        <v>4.7500000000000001E-2</v>
      </c>
    </row>
    <row r="1097" spans="1:13" x14ac:dyDescent="0.3">
      <c r="A1097" s="212" t="s">
        <v>102</v>
      </c>
      <c r="B1097" s="213">
        <v>10600501</v>
      </c>
      <c r="C1097" s="212" t="s">
        <v>12614</v>
      </c>
      <c r="D1097" s="214">
        <v>43525</v>
      </c>
      <c r="E1097" s="160" t="s">
        <v>373</v>
      </c>
      <c r="F1097" s="160">
        <v>101113536</v>
      </c>
      <c r="G1097" s="215">
        <v>4737.24</v>
      </c>
      <c r="H1097" s="214">
        <v>43530</v>
      </c>
      <c r="I1097" s="160" t="s">
        <v>451</v>
      </c>
      <c r="J1097" s="160" t="s">
        <v>400</v>
      </c>
      <c r="K1097" s="160">
        <f t="shared" si="18"/>
        <v>3</v>
      </c>
      <c r="L1097" s="160" t="s">
        <v>101</v>
      </c>
      <c r="M1097" s="211">
        <f>VLOOKUP(J1097,'Depr Rates'!A:G,7,FALSE)</f>
        <v>4.0599999999999997E-2</v>
      </c>
    </row>
    <row r="1098" spans="1:13" x14ac:dyDescent="0.3">
      <c r="A1098" s="212" t="s">
        <v>102</v>
      </c>
      <c r="B1098" s="213">
        <v>10600501</v>
      </c>
      <c r="C1098" s="212" t="s">
        <v>12614</v>
      </c>
      <c r="D1098" s="214">
        <v>43525</v>
      </c>
      <c r="E1098" s="160" t="s">
        <v>373</v>
      </c>
      <c r="F1098" s="160">
        <v>101113536</v>
      </c>
      <c r="G1098" s="215">
        <v>3609.32</v>
      </c>
      <c r="H1098" s="214">
        <v>43530</v>
      </c>
      <c r="I1098" s="160" t="s">
        <v>451</v>
      </c>
      <c r="J1098" s="160" t="s">
        <v>9132</v>
      </c>
      <c r="K1098" s="160">
        <f t="shared" si="18"/>
        <v>3</v>
      </c>
      <c r="L1098" s="160" t="s">
        <v>101</v>
      </c>
      <c r="M1098" s="211">
        <f>VLOOKUP(J1098,'Depr Rates'!A:G,7,FALSE)</f>
        <v>3.7400000000000003E-2</v>
      </c>
    </row>
    <row r="1099" spans="1:13" x14ac:dyDescent="0.3">
      <c r="A1099" s="212" t="s">
        <v>102</v>
      </c>
      <c r="B1099" s="213">
        <v>10600501</v>
      </c>
      <c r="C1099" s="212" t="s">
        <v>12614</v>
      </c>
      <c r="D1099" s="214">
        <v>43525</v>
      </c>
      <c r="E1099" s="160" t="s">
        <v>373</v>
      </c>
      <c r="F1099" s="160">
        <v>101113536</v>
      </c>
      <c r="G1099" s="215">
        <v>-4868.33</v>
      </c>
      <c r="H1099" s="214">
        <v>43530</v>
      </c>
      <c r="I1099" s="160" t="s">
        <v>451</v>
      </c>
      <c r="J1099" s="160" t="s">
        <v>9054</v>
      </c>
      <c r="K1099" s="160">
        <f t="shared" si="18"/>
        <v>3</v>
      </c>
      <c r="L1099" s="160" t="s">
        <v>101</v>
      </c>
      <c r="M1099" s="211">
        <f>VLOOKUP(J1099,'Depr Rates'!A:G,7,FALSE)</f>
        <v>3.1399999999999997E-2</v>
      </c>
    </row>
    <row r="1100" spans="1:13" x14ac:dyDescent="0.3">
      <c r="A1100" s="212" t="s">
        <v>102</v>
      </c>
      <c r="B1100" s="213">
        <v>10600501</v>
      </c>
      <c r="C1100" s="212" t="s">
        <v>12614</v>
      </c>
      <c r="D1100" s="214">
        <v>43525</v>
      </c>
      <c r="E1100" s="160" t="s">
        <v>373</v>
      </c>
      <c r="F1100" s="160">
        <v>101113536</v>
      </c>
      <c r="G1100" s="215">
        <v>-1648.94</v>
      </c>
      <c r="H1100" s="214">
        <v>43530</v>
      </c>
      <c r="I1100" s="160" t="s">
        <v>451</v>
      </c>
      <c r="J1100" s="160" t="s">
        <v>400</v>
      </c>
      <c r="K1100" s="160">
        <f t="shared" si="18"/>
        <v>3</v>
      </c>
      <c r="L1100" s="160" t="s">
        <v>101</v>
      </c>
      <c r="M1100" s="211">
        <f>VLOOKUP(J1100,'Depr Rates'!A:G,7,FALSE)</f>
        <v>4.0599999999999997E-2</v>
      </c>
    </row>
    <row r="1101" spans="1:13" x14ac:dyDescent="0.3">
      <c r="A1101" s="212" t="s">
        <v>102</v>
      </c>
      <c r="B1101" s="213">
        <v>10600501</v>
      </c>
      <c r="C1101" s="212" t="s">
        <v>12614</v>
      </c>
      <c r="D1101" s="214">
        <v>43525</v>
      </c>
      <c r="E1101" s="160" t="s">
        <v>373</v>
      </c>
      <c r="F1101" s="160">
        <v>101113536</v>
      </c>
      <c r="G1101" s="215">
        <v>-1256.33</v>
      </c>
      <c r="H1101" s="214">
        <v>43530</v>
      </c>
      <c r="I1101" s="160" t="s">
        <v>451</v>
      </c>
      <c r="J1101" s="160" t="s">
        <v>9132</v>
      </c>
      <c r="K1101" s="160">
        <f t="shared" si="18"/>
        <v>3</v>
      </c>
      <c r="L1101" s="160" t="s">
        <v>101</v>
      </c>
      <c r="M1101" s="211">
        <f>VLOOKUP(J1101,'Depr Rates'!A:G,7,FALSE)</f>
        <v>3.7400000000000003E-2</v>
      </c>
    </row>
    <row r="1102" spans="1:13" x14ac:dyDescent="0.3">
      <c r="A1102" s="212" t="s">
        <v>102</v>
      </c>
      <c r="B1102" s="213">
        <v>10600501</v>
      </c>
      <c r="C1102" s="212" t="s">
        <v>12614</v>
      </c>
      <c r="D1102" s="214">
        <v>43525</v>
      </c>
      <c r="E1102" s="160" t="s">
        <v>373</v>
      </c>
      <c r="F1102" s="160">
        <v>101113536</v>
      </c>
      <c r="G1102" s="160">
        <v>-78.52</v>
      </c>
      <c r="H1102" s="214">
        <v>43530</v>
      </c>
      <c r="I1102" s="160" t="s">
        <v>451</v>
      </c>
      <c r="J1102" s="160" t="s">
        <v>462</v>
      </c>
      <c r="K1102" s="160">
        <f t="shared" si="18"/>
        <v>3</v>
      </c>
      <c r="L1102" s="160" t="s">
        <v>101</v>
      </c>
      <c r="M1102" s="211">
        <f>VLOOKUP(J1102,'Depr Rates'!A:G,7,FALSE)</f>
        <v>4.7500000000000001E-2</v>
      </c>
    </row>
    <row r="1103" spans="1:13" x14ac:dyDescent="0.3">
      <c r="A1103" s="212" t="s">
        <v>102</v>
      </c>
      <c r="B1103" s="213">
        <v>10600501</v>
      </c>
      <c r="C1103" s="212" t="s">
        <v>12614</v>
      </c>
      <c r="D1103" s="214">
        <v>43525</v>
      </c>
      <c r="E1103" s="160" t="s">
        <v>373</v>
      </c>
      <c r="F1103" s="160">
        <v>101113536</v>
      </c>
      <c r="G1103" s="215">
        <v>2121.87</v>
      </c>
      <c r="H1103" s="214">
        <v>43530</v>
      </c>
      <c r="I1103" s="160" t="s">
        <v>451</v>
      </c>
      <c r="J1103" s="160" t="s">
        <v>9054</v>
      </c>
      <c r="K1103" s="160">
        <f t="shared" si="18"/>
        <v>3</v>
      </c>
      <c r="L1103" s="160" t="s">
        <v>101</v>
      </c>
      <c r="M1103" s="211">
        <f>VLOOKUP(J1103,'Depr Rates'!A:G,7,FALSE)</f>
        <v>3.1399999999999997E-2</v>
      </c>
    </row>
    <row r="1104" spans="1:13" x14ac:dyDescent="0.3">
      <c r="A1104" s="212" t="s">
        <v>102</v>
      </c>
      <c r="B1104" s="213">
        <v>10600501</v>
      </c>
      <c r="C1104" s="212" t="s">
        <v>12614</v>
      </c>
      <c r="D1104" s="214">
        <v>43525</v>
      </c>
      <c r="E1104" s="160" t="s">
        <v>373</v>
      </c>
      <c r="F1104" s="160">
        <v>101113536</v>
      </c>
      <c r="G1104" s="160">
        <v>718.7</v>
      </c>
      <c r="H1104" s="214">
        <v>43530</v>
      </c>
      <c r="I1104" s="160" t="s">
        <v>451</v>
      </c>
      <c r="J1104" s="160" t="s">
        <v>400</v>
      </c>
      <c r="K1104" s="160">
        <f t="shared" si="18"/>
        <v>3</v>
      </c>
      <c r="L1104" s="160" t="s">
        <v>101</v>
      </c>
      <c r="M1104" s="211">
        <f>VLOOKUP(J1104,'Depr Rates'!A:G,7,FALSE)</f>
        <v>4.0599999999999997E-2</v>
      </c>
    </row>
    <row r="1105" spans="1:13" x14ac:dyDescent="0.3">
      <c r="A1105" s="212" t="s">
        <v>102</v>
      </c>
      <c r="B1105" s="213">
        <v>10600501</v>
      </c>
      <c r="C1105" s="212" t="s">
        <v>12614</v>
      </c>
      <c r="D1105" s="214">
        <v>43525</v>
      </c>
      <c r="E1105" s="160" t="s">
        <v>373</v>
      </c>
      <c r="F1105" s="160">
        <v>101113536</v>
      </c>
      <c r="G1105" s="160">
        <v>547.58000000000004</v>
      </c>
      <c r="H1105" s="214">
        <v>43530</v>
      </c>
      <c r="I1105" s="160" t="s">
        <v>451</v>
      </c>
      <c r="J1105" s="160" t="s">
        <v>9132</v>
      </c>
      <c r="K1105" s="160">
        <f t="shared" si="18"/>
        <v>3</v>
      </c>
      <c r="L1105" s="160" t="s">
        <v>101</v>
      </c>
      <c r="M1105" s="211">
        <f>VLOOKUP(J1105,'Depr Rates'!A:G,7,FALSE)</f>
        <v>3.7400000000000003E-2</v>
      </c>
    </row>
    <row r="1106" spans="1:13" x14ac:dyDescent="0.3">
      <c r="A1106" s="212" t="s">
        <v>102</v>
      </c>
      <c r="B1106" s="213">
        <v>10600501</v>
      </c>
      <c r="C1106" s="212" t="s">
        <v>12614</v>
      </c>
      <c r="D1106" s="214">
        <v>43525</v>
      </c>
      <c r="E1106" s="160" t="s">
        <v>373</v>
      </c>
      <c r="F1106" s="160">
        <v>101113536</v>
      </c>
      <c r="G1106" s="160">
        <v>34.229999999999997</v>
      </c>
      <c r="H1106" s="214">
        <v>43530</v>
      </c>
      <c r="I1106" s="160" t="s">
        <v>451</v>
      </c>
      <c r="J1106" s="160" t="s">
        <v>462</v>
      </c>
      <c r="K1106" s="160">
        <f t="shared" si="18"/>
        <v>3</v>
      </c>
      <c r="L1106" s="160" t="s">
        <v>101</v>
      </c>
      <c r="M1106" s="211">
        <f>VLOOKUP(J1106,'Depr Rates'!A:G,7,FALSE)</f>
        <v>4.7500000000000001E-2</v>
      </c>
    </row>
    <row r="1107" spans="1:13" x14ac:dyDescent="0.3">
      <c r="A1107" s="212" t="s">
        <v>102</v>
      </c>
      <c r="B1107" s="213">
        <v>10600501</v>
      </c>
      <c r="C1107" s="212" t="s">
        <v>12614</v>
      </c>
      <c r="D1107" s="214">
        <v>43525</v>
      </c>
      <c r="E1107" s="160" t="s">
        <v>373</v>
      </c>
      <c r="F1107" s="160">
        <v>101114249</v>
      </c>
      <c r="G1107" s="215">
        <v>5620.75</v>
      </c>
      <c r="H1107" s="214">
        <v>43528</v>
      </c>
      <c r="I1107" s="160" t="s">
        <v>570</v>
      </c>
      <c r="J1107" s="160" t="s">
        <v>9054</v>
      </c>
      <c r="K1107" s="160">
        <f t="shared" si="18"/>
        <v>3</v>
      </c>
      <c r="L1107" s="160" t="s">
        <v>101</v>
      </c>
      <c r="M1107" s="211">
        <f>VLOOKUP(J1107,'Depr Rates'!A:G,7,FALSE)</f>
        <v>3.1399999999999997E-2</v>
      </c>
    </row>
    <row r="1108" spans="1:13" x14ac:dyDescent="0.3">
      <c r="A1108" s="212" t="s">
        <v>102</v>
      </c>
      <c r="B1108" s="213">
        <v>10600501</v>
      </c>
      <c r="C1108" s="212" t="s">
        <v>12614</v>
      </c>
      <c r="D1108" s="214">
        <v>43525</v>
      </c>
      <c r="E1108" s="160" t="s">
        <v>373</v>
      </c>
      <c r="F1108" s="160">
        <v>101114249</v>
      </c>
      <c r="G1108" s="160">
        <v>838.29</v>
      </c>
      <c r="H1108" s="214">
        <v>43528</v>
      </c>
      <c r="I1108" s="160" t="s">
        <v>570</v>
      </c>
      <c r="J1108" s="160" t="s">
        <v>377</v>
      </c>
      <c r="K1108" s="160">
        <f t="shared" si="18"/>
        <v>3</v>
      </c>
      <c r="L1108" s="160" t="s">
        <v>101</v>
      </c>
      <c r="M1108" s="211">
        <f>VLOOKUP(J1108,'Depr Rates'!A:G,7,FALSE)</f>
        <v>1.77E-2</v>
      </c>
    </row>
    <row r="1109" spans="1:13" x14ac:dyDescent="0.3">
      <c r="A1109" s="212" t="s">
        <v>102</v>
      </c>
      <c r="B1109" s="213">
        <v>10600501</v>
      </c>
      <c r="C1109" s="212" t="s">
        <v>12614</v>
      </c>
      <c r="D1109" s="214">
        <v>43525</v>
      </c>
      <c r="E1109" s="160" t="s">
        <v>373</v>
      </c>
      <c r="F1109" s="160">
        <v>101114249</v>
      </c>
      <c r="G1109" s="215">
        <v>-1840.5</v>
      </c>
      <c r="H1109" s="214">
        <v>43528</v>
      </c>
      <c r="I1109" s="160" t="s">
        <v>570</v>
      </c>
      <c r="J1109" s="160" t="s">
        <v>377</v>
      </c>
      <c r="K1109" s="160">
        <f t="shared" si="18"/>
        <v>3</v>
      </c>
      <c r="L1109" s="160" t="s">
        <v>101</v>
      </c>
      <c r="M1109" s="211">
        <f>VLOOKUP(J1109,'Depr Rates'!A:G,7,FALSE)</f>
        <v>1.77E-2</v>
      </c>
    </row>
    <row r="1110" spans="1:13" x14ac:dyDescent="0.3">
      <c r="A1110" s="212" t="s">
        <v>102</v>
      </c>
      <c r="B1110" s="213">
        <v>10600501</v>
      </c>
      <c r="C1110" s="212" t="s">
        <v>12614</v>
      </c>
      <c r="D1110" s="214">
        <v>43525</v>
      </c>
      <c r="E1110" s="160" t="s">
        <v>373</v>
      </c>
      <c r="F1110" s="160">
        <v>101114249</v>
      </c>
      <c r="G1110" s="215">
        <v>-12340.59</v>
      </c>
      <c r="H1110" s="214">
        <v>43528</v>
      </c>
      <c r="I1110" s="160" t="s">
        <v>570</v>
      </c>
      <c r="J1110" s="160" t="s">
        <v>9054</v>
      </c>
      <c r="K1110" s="160">
        <f t="shared" si="18"/>
        <v>3</v>
      </c>
      <c r="L1110" s="160" t="s">
        <v>101</v>
      </c>
      <c r="M1110" s="211">
        <f>VLOOKUP(J1110,'Depr Rates'!A:G,7,FALSE)</f>
        <v>3.1399999999999997E-2</v>
      </c>
    </row>
    <row r="1111" spans="1:13" x14ac:dyDescent="0.3">
      <c r="A1111" s="212" t="s">
        <v>102</v>
      </c>
      <c r="B1111" s="213">
        <v>10600501</v>
      </c>
      <c r="C1111" s="212" t="s">
        <v>12614</v>
      </c>
      <c r="D1111" s="214">
        <v>43525</v>
      </c>
      <c r="E1111" s="160" t="s">
        <v>373</v>
      </c>
      <c r="F1111" s="160">
        <v>101114249</v>
      </c>
      <c r="G1111" s="215">
        <v>1257.33</v>
      </c>
      <c r="H1111" s="214">
        <v>43528</v>
      </c>
      <c r="I1111" s="160" t="s">
        <v>570</v>
      </c>
      <c r="J1111" s="160" t="s">
        <v>377</v>
      </c>
      <c r="K1111" s="160">
        <f t="shared" si="18"/>
        <v>3</v>
      </c>
      <c r="L1111" s="160" t="s">
        <v>101</v>
      </c>
      <c r="M1111" s="211">
        <f>VLOOKUP(J1111,'Depr Rates'!A:G,7,FALSE)</f>
        <v>1.77E-2</v>
      </c>
    </row>
    <row r="1112" spans="1:13" x14ac:dyDescent="0.3">
      <c r="A1112" s="212" t="s">
        <v>102</v>
      </c>
      <c r="B1112" s="213">
        <v>10600501</v>
      </c>
      <c r="C1112" s="212" t="s">
        <v>12614</v>
      </c>
      <c r="D1112" s="214">
        <v>43525</v>
      </c>
      <c r="E1112" s="160" t="s">
        <v>373</v>
      </c>
      <c r="F1112" s="160">
        <v>101114249</v>
      </c>
      <c r="G1112" s="215">
        <v>8430.49</v>
      </c>
      <c r="H1112" s="214">
        <v>43528</v>
      </c>
      <c r="I1112" s="160" t="s">
        <v>570</v>
      </c>
      <c r="J1112" s="160" t="s">
        <v>9054</v>
      </c>
      <c r="K1112" s="160">
        <f t="shared" si="18"/>
        <v>3</v>
      </c>
      <c r="L1112" s="160" t="s">
        <v>101</v>
      </c>
      <c r="M1112" s="211">
        <f>VLOOKUP(J1112,'Depr Rates'!A:G,7,FALSE)</f>
        <v>3.1399999999999997E-2</v>
      </c>
    </row>
    <row r="1113" spans="1:13" x14ac:dyDescent="0.3">
      <c r="A1113" s="212" t="s">
        <v>102</v>
      </c>
      <c r="B1113" s="213">
        <v>10600501</v>
      </c>
      <c r="C1113" s="212" t="s">
        <v>12614</v>
      </c>
      <c r="D1113" s="214">
        <v>43525</v>
      </c>
      <c r="E1113" s="160" t="s">
        <v>373</v>
      </c>
      <c r="F1113" s="160">
        <v>101114349</v>
      </c>
      <c r="G1113" s="215">
        <v>13435.43</v>
      </c>
      <c r="H1113" s="214">
        <v>43537</v>
      </c>
      <c r="I1113" s="160" t="s">
        <v>595</v>
      </c>
      <c r="J1113" s="160" t="s">
        <v>377</v>
      </c>
      <c r="K1113" s="160">
        <f t="shared" si="18"/>
        <v>3</v>
      </c>
      <c r="L1113" s="160" t="s">
        <v>101</v>
      </c>
      <c r="M1113" s="211">
        <f>VLOOKUP(J1113,'Depr Rates'!A:G,7,FALSE)</f>
        <v>1.77E-2</v>
      </c>
    </row>
    <row r="1114" spans="1:13" x14ac:dyDescent="0.3">
      <c r="A1114" s="212" t="s">
        <v>102</v>
      </c>
      <c r="B1114" s="213">
        <v>10600501</v>
      </c>
      <c r="C1114" s="212" t="s">
        <v>12614</v>
      </c>
      <c r="D1114" s="214">
        <v>43525</v>
      </c>
      <c r="E1114" s="160" t="s">
        <v>373</v>
      </c>
      <c r="F1114" s="160">
        <v>101114349</v>
      </c>
      <c r="G1114" s="160">
        <v>254.81</v>
      </c>
      <c r="H1114" s="214">
        <v>43537</v>
      </c>
      <c r="I1114" s="160" t="s">
        <v>595</v>
      </c>
      <c r="J1114" s="160" t="s">
        <v>9132</v>
      </c>
      <c r="K1114" s="160">
        <f t="shared" si="18"/>
        <v>3</v>
      </c>
      <c r="L1114" s="160" t="s">
        <v>101</v>
      </c>
      <c r="M1114" s="211">
        <f>VLOOKUP(J1114,'Depr Rates'!A:G,7,FALSE)</f>
        <v>3.7400000000000003E-2</v>
      </c>
    </row>
    <row r="1115" spans="1:13" x14ac:dyDescent="0.3">
      <c r="A1115" s="212" t="s">
        <v>102</v>
      </c>
      <c r="B1115" s="213">
        <v>10600501</v>
      </c>
      <c r="C1115" s="212" t="s">
        <v>12614</v>
      </c>
      <c r="D1115" s="214">
        <v>43525</v>
      </c>
      <c r="E1115" s="160" t="s">
        <v>373</v>
      </c>
      <c r="F1115" s="160">
        <v>101114349</v>
      </c>
      <c r="G1115" s="215">
        <v>1706.43</v>
      </c>
      <c r="H1115" s="214">
        <v>43537</v>
      </c>
      <c r="I1115" s="160" t="s">
        <v>595</v>
      </c>
      <c r="J1115" s="160" t="s">
        <v>376</v>
      </c>
      <c r="K1115" s="160">
        <f t="shared" si="18"/>
        <v>3</v>
      </c>
      <c r="L1115" s="160" t="s">
        <v>101</v>
      </c>
      <c r="M1115" s="211">
        <f>VLOOKUP(J1115,'Depr Rates'!A:G,7,FALSE)</f>
        <v>3.9300000000000002E-2</v>
      </c>
    </row>
    <row r="1116" spans="1:13" x14ac:dyDescent="0.3">
      <c r="A1116" s="212" t="s">
        <v>102</v>
      </c>
      <c r="B1116" s="213">
        <v>10600501</v>
      </c>
      <c r="C1116" s="212" t="s">
        <v>12614</v>
      </c>
      <c r="D1116" s="214">
        <v>43525</v>
      </c>
      <c r="E1116" s="160" t="s">
        <v>373</v>
      </c>
      <c r="F1116" s="160">
        <v>101114349</v>
      </c>
      <c r="G1116" s="160">
        <v>149.84</v>
      </c>
      <c r="H1116" s="214">
        <v>43537</v>
      </c>
      <c r="I1116" s="160" t="s">
        <v>595</v>
      </c>
      <c r="J1116" s="160" t="s">
        <v>9132</v>
      </c>
      <c r="K1116" s="160">
        <f t="shared" si="18"/>
        <v>3</v>
      </c>
      <c r="L1116" s="160" t="s">
        <v>101</v>
      </c>
      <c r="M1116" s="211">
        <f>VLOOKUP(J1116,'Depr Rates'!A:G,7,FALSE)</f>
        <v>3.7400000000000003E-2</v>
      </c>
    </row>
    <row r="1117" spans="1:13" x14ac:dyDescent="0.3">
      <c r="A1117" s="212" t="s">
        <v>102</v>
      </c>
      <c r="B1117" s="213">
        <v>10600501</v>
      </c>
      <c r="C1117" s="212" t="s">
        <v>12614</v>
      </c>
      <c r="D1117" s="214">
        <v>43525</v>
      </c>
      <c r="E1117" s="160" t="s">
        <v>373</v>
      </c>
      <c r="F1117" s="160">
        <v>101114349</v>
      </c>
      <c r="G1117" s="215">
        <v>7900.77</v>
      </c>
      <c r="H1117" s="214">
        <v>43537</v>
      </c>
      <c r="I1117" s="160" t="s">
        <v>595</v>
      </c>
      <c r="J1117" s="160" t="s">
        <v>377</v>
      </c>
      <c r="K1117" s="160">
        <f t="shared" si="18"/>
        <v>3</v>
      </c>
      <c r="L1117" s="160" t="s">
        <v>101</v>
      </c>
      <c r="M1117" s="211">
        <f>VLOOKUP(J1117,'Depr Rates'!A:G,7,FALSE)</f>
        <v>1.77E-2</v>
      </c>
    </row>
    <row r="1118" spans="1:13" x14ac:dyDescent="0.3">
      <c r="A1118" s="212" t="s">
        <v>102</v>
      </c>
      <c r="B1118" s="213">
        <v>10600501</v>
      </c>
      <c r="C1118" s="212" t="s">
        <v>12614</v>
      </c>
      <c r="D1118" s="214">
        <v>43525</v>
      </c>
      <c r="E1118" s="160" t="s">
        <v>373</v>
      </c>
      <c r="F1118" s="160">
        <v>101114349</v>
      </c>
      <c r="G1118" s="215">
        <v>1003.48</v>
      </c>
      <c r="H1118" s="214">
        <v>43537</v>
      </c>
      <c r="I1118" s="160" t="s">
        <v>595</v>
      </c>
      <c r="J1118" s="160" t="s">
        <v>376</v>
      </c>
      <c r="K1118" s="160">
        <f t="shared" si="18"/>
        <v>3</v>
      </c>
      <c r="L1118" s="160" t="s">
        <v>101</v>
      </c>
      <c r="M1118" s="211">
        <f>VLOOKUP(J1118,'Depr Rates'!A:G,7,FALSE)</f>
        <v>3.9300000000000002E-2</v>
      </c>
    </row>
    <row r="1119" spans="1:13" x14ac:dyDescent="0.3">
      <c r="A1119" s="212" t="s">
        <v>102</v>
      </c>
      <c r="B1119" s="213">
        <v>10600501</v>
      </c>
      <c r="C1119" s="212" t="s">
        <v>12614</v>
      </c>
      <c r="D1119" s="214">
        <v>43525</v>
      </c>
      <c r="E1119" s="160" t="s">
        <v>373</v>
      </c>
      <c r="F1119" s="160">
        <v>101114356</v>
      </c>
      <c r="G1119" s="215">
        <v>-2545.9</v>
      </c>
      <c r="H1119" s="214">
        <v>43543</v>
      </c>
      <c r="I1119" s="160" t="s">
        <v>596</v>
      </c>
      <c r="J1119" s="160" t="s">
        <v>9054</v>
      </c>
      <c r="K1119" s="160">
        <f t="shared" si="18"/>
        <v>3</v>
      </c>
      <c r="L1119" s="160" t="s">
        <v>101</v>
      </c>
      <c r="M1119" s="211">
        <f>VLOOKUP(J1119,'Depr Rates'!A:G,7,FALSE)</f>
        <v>3.1399999999999997E-2</v>
      </c>
    </row>
    <row r="1120" spans="1:13" x14ac:dyDescent="0.3">
      <c r="A1120" s="212" t="s">
        <v>102</v>
      </c>
      <c r="B1120" s="213">
        <v>10600501</v>
      </c>
      <c r="C1120" s="212" t="s">
        <v>12614</v>
      </c>
      <c r="D1120" s="214">
        <v>43525</v>
      </c>
      <c r="E1120" s="160" t="s">
        <v>373</v>
      </c>
      <c r="F1120" s="160">
        <v>101114356</v>
      </c>
      <c r="G1120" s="215">
        <v>4101.76</v>
      </c>
      <c r="H1120" s="214">
        <v>43543</v>
      </c>
      <c r="I1120" s="160" t="s">
        <v>596</v>
      </c>
      <c r="J1120" s="160" t="s">
        <v>9054</v>
      </c>
      <c r="K1120" s="160">
        <f t="shared" si="18"/>
        <v>3</v>
      </c>
      <c r="L1120" s="160" t="s">
        <v>101</v>
      </c>
      <c r="M1120" s="211">
        <f>VLOOKUP(J1120,'Depr Rates'!A:G,7,FALSE)</f>
        <v>3.1399999999999997E-2</v>
      </c>
    </row>
    <row r="1121" spans="1:13" x14ac:dyDescent="0.3">
      <c r="A1121" s="212" t="s">
        <v>102</v>
      </c>
      <c r="B1121" s="213">
        <v>10600501</v>
      </c>
      <c r="C1121" s="212" t="s">
        <v>12614</v>
      </c>
      <c r="D1121" s="214">
        <v>43525</v>
      </c>
      <c r="E1121" s="160" t="s">
        <v>373</v>
      </c>
      <c r="F1121" s="160">
        <v>101114389</v>
      </c>
      <c r="G1121" s="160">
        <v>113.33</v>
      </c>
      <c r="H1121" s="214">
        <v>43529</v>
      </c>
      <c r="I1121" s="160" t="s">
        <v>571</v>
      </c>
      <c r="J1121" s="160" t="s">
        <v>377</v>
      </c>
      <c r="K1121" s="160">
        <f t="shared" si="18"/>
        <v>3</v>
      </c>
      <c r="L1121" s="160" t="s">
        <v>101</v>
      </c>
      <c r="M1121" s="211">
        <f>VLOOKUP(J1121,'Depr Rates'!A:G,7,FALSE)</f>
        <v>1.77E-2</v>
      </c>
    </row>
    <row r="1122" spans="1:13" x14ac:dyDescent="0.3">
      <c r="A1122" s="212" t="s">
        <v>102</v>
      </c>
      <c r="B1122" s="213">
        <v>10600501</v>
      </c>
      <c r="C1122" s="212" t="s">
        <v>12614</v>
      </c>
      <c r="D1122" s="214">
        <v>43525</v>
      </c>
      <c r="E1122" s="160" t="s">
        <v>373</v>
      </c>
      <c r="F1122" s="160">
        <v>101114389</v>
      </c>
      <c r="G1122" s="160">
        <v>762.55</v>
      </c>
      <c r="H1122" s="214">
        <v>43529</v>
      </c>
      <c r="I1122" s="160" t="s">
        <v>571</v>
      </c>
      <c r="J1122" s="160" t="s">
        <v>376</v>
      </c>
      <c r="K1122" s="160">
        <f t="shared" si="18"/>
        <v>3</v>
      </c>
      <c r="L1122" s="160" t="s">
        <v>101</v>
      </c>
      <c r="M1122" s="211">
        <f>VLOOKUP(J1122,'Depr Rates'!A:G,7,FALSE)</f>
        <v>3.9300000000000002E-2</v>
      </c>
    </row>
    <row r="1123" spans="1:13" x14ac:dyDescent="0.3">
      <c r="A1123" s="212" t="s">
        <v>102</v>
      </c>
      <c r="B1123" s="213">
        <v>10600501</v>
      </c>
      <c r="C1123" s="212" t="s">
        <v>12614</v>
      </c>
      <c r="D1123" s="214">
        <v>43525</v>
      </c>
      <c r="E1123" s="160" t="s">
        <v>373</v>
      </c>
      <c r="F1123" s="160">
        <v>101114389</v>
      </c>
      <c r="G1123" s="215">
        <v>2721.66</v>
      </c>
      <c r="H1123" s="214">
        <v>43529</v>
      </c>
      <c r="I1123" s="160" t="s">
        <v>571</v>
      </c>
      <c r="J1123" s="160" t="s">
        <v>376</v>
      </c>
      <c r="K1123" s="160">
        <f t="shared" si="18"/>
        <v>3</v>
      </c>
      <c r="L1123" s="160" t="s">
        <v>101</v>
      </c>
      <c r="M1123" s="211">
        <f>VLOOKUP(J1123,'Depr Rates'!A:G,7,FALSE)</f>
        <v>3.9300000000000002E-2</v>
      </c>
    </row>
    <row r="1124" spans="1:13" x14ac:dyDescent="0.3">
      <c r="A1124" s="212" t="s">
        <v>102</v>
      </c>
      <c r="B1124" s="213">
        <v>10600501</v>
      </c>
      <c r="C1124" s="212" t="s">
        <v>12614</v>
      </c>
      <c r="D1124" s="214">
        <v>43525</v>
      </c>
      <c r="E1124" s="160" t="s">
        <v>373</v>
      </c>
      <c r="F1124" s="160">
        <v>101114389</v>
      </c>
      <c r="G1124" s="160">
        <v>404.49</v>
      </c>
      <c r="H1124" s="214">
        <v>43529</v>
      </c>
      <c r="I1124" s="160" t="s">
        <v>571</v>
      </c>
      <c r="J1124" s="160" t="s">
        <v>377</v>
      </c>
      <c r="K1124" s="160">
        <f t="shared" si="18"/>
        <v>3</v>
      </c>
      <c r="L1124" s="160" t="s">
        <v>101</v>
      </c>
      <c r="M1124" s="211">
        <f>VLOOKUP(J1124,'Depr Rates'!A:G,7,FALSE)</f>
        <v>1.77E-2</v>
      </c>
    </row>
    <row r="1125" spans="1:13" x14ac:dyDescent="0.3">
      <c r="A1125" s="212" t="s">
        <v>102</v>
      </c>
      <c r="B1125" s="213">
        <v>10600501</v>
      </c>
      <c r="C1125" s="212" t="s">
        <v>12614</v>
      </c>
      <c r="D1125" s="214">
        <v>43525</v>
      </c>
      <c r="E1125" s="160" t="s">
        <v>373</v>
      </c>
      <c r="F1125" s="160">
        <v>101114453</v>
      </c>
      <c r="G1125" s="215">
        <v>10288.66</v>
      </c>
      <c r="H1125" s="214">
        <v>43526</v>
      </c>
      <c r="I1125" s="160" t="s">
        <v>572</v>
      </c>
      <c r="J1125" s="160" t="s">
        <v>9132</v>
      </c>
      <c r="K1125" s="160">
        <f t="shared" si="18"/>
        <v>3</v>
      </c>
      <c r="L1125" s="160" t="s">
        <v>101</v>
      </c>
      <c r="M1125" s="211">
        <f>VLOOKUP(J1125,'Depr Rates'!A:G,7,FALSE)</f>
        <v>3.7400000000000003E-2</v>
      </c>
    </row>
    <row r="1126" spans="1:13" x14ac:dyDescent="0.3">
      <c r="A1126" s="212" t="s">
        <v>102</v>
      </c>
      <c r="B1126" s="213">
        <v>10600501</v>
      </c>
      <c r="C1126" s="212" t="s">
        <v>12614</v>
      </c>
      <c r="D1126" s="214">
        <v>43525</v>
      </c>
      <c r="E1126" s="160" t="s">
        <v>373</v>
      </c>
      <c r="F1126" s="160">
        <v>101114453</v>
      </c>
      <c r="G1126" s="160">
        <v>643.04</v>
      </c>
      <c r="H1126" s="214">
        <v>43526</v>
      </c>
      <c r="I1126" s="160" t="s">
        <v>572</v>
      </c>
      <c r="J1126" s="160" t="s">
        <v>462</v>
      </c>
      <c r="K1126" s="160">
        <f t="shared" si="18"/>
        <v>3</v>
      </c>
      <c r="L1126" s="160" t="s">
        <v>101</v>
      </c>
      <c r="M1126" s="211">
        <f>VLOOKUP(J1126,'Depr Rates'!A:G,7,FALSE)</f>
        <v>4.7500000000000001E-2</v>
      </c>
    </row>
    <row r="1127" spans="1:13" x14ac:dyDescent="0.3">
      <c r="A1127" s="212" t="s">
        <v>102</v>
      </c>
      <c r="B1127" s="213">
        <v>10600501</v>
      </c>
      <c r="C1127" s="212" t="s">
        <v>12614</v>
      </c>
      <c r="D1127" s="214">
        <v>43525</v>
      </c>
      <c r="E1127" s="160" t="s">
        <v>373</v>
      </c>
      <c r="F1127" s="160">
        <v>101114453</v>
      </c>
      <c r="G1127" s="215">
        <v>13503.86</v>
      </c>
      <c r="H1127" s="214">
        <v>43526</v>
      </c>
      <c r="I1127" s="160" t="s">
        <v>572</v>
      </c>
      <c r="J1127" s="160" t="s">
        <v>400</v>
      </c>
      <c r="K1127" s="160">
        <f t="shared" si="18"/>
        <v>3</v>
      </c>
      <c r="L1127" s="160" t="s">
        <v>101</v>
      </c>
      <c r="M1127" s="211">
        <f>VLOOKUP(J1127,'Depr Rates'!A:G,7,FALSE)</f>
        <v>4.0599999999999997E-2</v>
      </c>
    </row>
    <row r="1128" spans="1:13" x14ac:dyDescent="0.3">
      <c r="A1128" s="212" t="s">
        <v>102</v>
      </c>
      <c r="B1128" s="213">
        <v>10600501</v>
      </c>
      <c r="C1128" s="212" t="s">
        <v>12614</v>
      </c>
      <c r="D1128" s="214">
        <v>43525</v>
      </c>
      <c r="E1128" s="160" t="s">
        <v>373</v>
      </c>
      <c r="F1128" s="160">
        <v>101114453</v>
      </c>
      <c r="G1128" s="215">
        <v>39868.550000000003</v>
      </c>
      <c r="H1128" s="214">
        <v>43526</v>
      </c>
      <c r="I1128" s="160" t="s">
        <v>572</v>
      </c>
      <c r="J1128" s="160" t="s">
        <v>9054</v>
      </c>
      <c r="K1128" s="160">
        <f t="shared" si="18"/>
        <v>3</v>
      </c>
      <c r="L1128" s="160" t="s">
        <v>101</v>
      </c>
      <c r="M1128" s="211">
        <f>VLOOKUP(J1128,'Depr Rates'!A:G,7,FALSE)</f>
        <v>3.1399999999999997E-2</v>
      </c>
    </row>
    <row r="1129" spans="1:13" x14ac:dyDescent="0.3">
      <c r="A1129" s="212" t="s">
        <v>102</v>
      </c>
      <c r="B1129" s="213">
        <v>10600501</v>
      </c>
      <c r="C1129" s="212" t="s">
        <v>12614</v>
      </c>
      <c r="D1129" s="214">
        <v>43525</v>
      </c>
      <c r="E1129" s="160" t="s">
        <v>373</v>
      </c>
      <c r="F1129" s="160">
        <v>101114453</v>
      </c>
      <c r="G1129" s="215">
        <v>-8144.04</v>
      </c>
      <c r="H1129" s="214">
        <v>43526</v>
      </c>
      <c r="I1129" s="160" t="s">
        <v>572</v>
      </c>
      <c r="J1129" s="160" t="s">
        <v>9132</v>
      </c>
      <c r="K1129" s="160">
        <f t="shared" si="18"/>
        <v>3</v>
      </c>
      <c r="L1129" s="160" t="s">
        <v>101</v>
      </c>
      <c r="M1129" s="211">
        <f>VLOOKUP(J1129,'Depr Rates'!A:G,7,FALSE)</f>
        <v>3.7400000000000003E-2</v>
      </c>
    </row>
    <row r="1130" spans="1:13" x14ac:dyDescent="0.3">
      <c r="A1130" s="212" t="s">
        <v>102</v>
      </c>
      <c r="B1130" s="213">
        <v>10600501</v>
      </c>
      <c r="C1130" s="212" t="s">
        <v>12614</v>
      </c>
      <c r="D1130" s="214">
        <v>43525</v>
      </c>
      <c r="E1130" s="160" t="s">
        <v>373</v>
      </c>
      <c r="F1130" s="160">
        <v>101114453</v>
      </c>
      <c r="G1130" s="215">
        <v>-31558.17</v>
      </c>
      <c r="H1130" s="214">
        <v>43526</v>
      </c>
      <c r="I1130" s="160" t="s">
        <v>572</v>
      </c>
      <c r="J1130" s="160" t="s">
        <v>9054</v>
      </c>
      <c r="K1130" s="160">
        <f t="shared" si="18"/>
        <v>3</v>
      </c>
      <c r="L1130" s="160" t="s">
        <v>101</v>
      </c>
      <c r="M1130" s="211">
        <f>VLOOKUP(J1130,'Depr Rates'!A:G,7,FALSE)</f>
        <v>3.1399999999999997E-2</v>
      </c>
    </row>
    <row r="1131" spans="1:13" x14ac:dyDescent="0.3">
      <c r="A1131" s="212" t="s">
        <v>102</v>
      </c>
      <c r="B1131" s="213">
        <v>10600501</v>
      </c>
      <c r="C1131" s="212" t="s">
        <v>12614</v>
      </c>
      <c r="D1131" s="214">
        <v>43525</v>
      </c>
      <c r="E1131" s="160" t="s">
        <v>373</v>
      </c>
      <c r="F1131" s="160">
        <v>101114453</v>
      </c>
      <c r="G1131" s="215">
        <v>-10689.05</v>
      </c>
      <c r="H1131" s="214">
        <v>43526</v>
      </c>
      <c r="I1131" s="160" t="s">
        <v>572</v>
      </c>
      <c r="J1131" s="160" t="s">
        <v>400</v>
      </c>
      <c r="K1131" s="160">
        <f t="shared" si="18"/>
        <v>3</v>
      </c>
      <c r="L1131" s="160" t="s">
        <v>101</v>
      </c>
      <c r="M1131" s="211">
        <f>VLOOKUP(J1131,'Depr Rates'!A:G,7,FALSE)</f>
        <v>4.0599999999999997E-2</v>
      </c>
    </row>
    <row r="1132" spans="1:13" x14ac:dyDescent="0.3">
      <c r="A1132" s="212" t="s">
        <v>102</v>
      </c>
      <c r="B1132" s="213">
        <v>10600501</v>
      </c>
      <c r="C1132" s="212" t="s">
        <v>12614</v>
      </c>
      <c r="D1132" s="214">
        <v>43525</v>
      </c>
      <c r="E1132" s="160" t="s">
        <v>373</v>
      </c>
      <c r="F1132" s="160">
        <v>101114453</v>
      </c>
      <c r="G1132" s="160">
        <v>-509</v>
      </c>
      <c r="H1132" s="214">
        <v>43526</v>
      </c>
      <c r="I1132" s="160" t="s">
        <v>572</v>
      </c>
      <c r="J1132" s="160" t="s">
        <v>462</v>
      </c>
      <c r="K1132" s="160">
        <f t="shared" si="18"/>
        <v>3</v>
      </c>
      <c r="L1132" s="160" t="s">
        <v>101</v>
      </c>
      <c r="M1132" s="211">
        <f>VLOOKUP(J1132,'Depr Rates'!A:G,7,FALSE)</f>
        <v>4.7500000000000001E-2</v>
      </c>
    </row>
    <row r="1133" spans="1:13" x14ac:dyDescent="0.3">
      <c r="A1133" s="212" t="s">
        <v>102</v>
      </c>
      <c r="B1133" s="213">
        <v>10600501</v>
      </c>
      <c r="C1133" s="212" t="s">
        <v>12614</v>
      </c>
      <c r="D1133" s="214">
        <v>43525</v>
      </c>
      <c r="E1133" s="160" t="s">
        <v>373</v>
      </c>
      <c r="F1133" s="160">
        <v>101114453</v>
      </c>
      <c r="G1133" s="160">
        <v>900.44</v>
      </c>
      <c r="H1133" s="214">
        <v>43526</v>
      </c>
      <c r="I1133" s="160" t="s">
        <v>572</v>
      </c>
      <c r="J1133" s="160" t="s">
        <v>9132</v>
      </c>
      <c r="K1133" s="160">
        <f t="shared" si="18"/>
        <v>3</v>
      </c>
      <c r="L1133" s="160" t="s">
        <v>101</v>
      </c>
      <c r="M1133" s="211">
        <f>VLOOKUP(J1133,'Depr Rates'!A:G,7,FALSE)</f>
        <v>3.7400000000000003E-2</v>
      </c>
    </row>
    <row r="1134" spans="1:13" x14ac:dyDescent="0.3">
      <c r="A1134" s="212" t="s">
        <v>102</v>
      </c>
      <c r="B1134" s="213">
        <v>10600501</v>
      </c>
      <c r="C1134" s="212" t="s">
        <v>12614</v>
      </c>
      <c r="D1134" s="214">
        <v>43525</v>
      </c>
      <c r="E1134" s="160" t="s">
        <v>373</v>
      </c>
      <c r="F1134" s="160">
        <v>101114453</v>
      </c>
      <c r="G1134" s="215">
        <v>3489.19</v>
      </c>
      <c r="H1134" s="214">
        <v>43526</v>
      </c>
      <c r="I1134" s="160" t="s">
        <v>572</v>
      </c>
      <c r="J1134" s="160" t="s">
        <v>9054</v>
      </c>
      <c r="K1134" s="160">
        <f t="shared" si="18"/>
        <v>3</v>
      </c>
      <c r="L1134" s="160" t="s">
        <v>101</v>
      </c>
      <c r="M1134" s="211">
        <f>VLOOKUP(J1134,'Depr Rates'!A:G,7,FALSE)</f>
        <v>3.1399999999999997E-2</v>
      </c>
    </row>
    <row r="1135" spans="1:13" x14ac:dyDescent="0.3">
      <c r="A1135" s="212" t="s">
        <v>102</v>
      </c>
      <c r="B1135" s="213">
        <v>10600501</v>
      </c>
      <c r="C1135" s="212" t="s">
        <v>12614</v>
      </c>
      <c r="D1135" s="214">
        <v>43525</v>
      </c>
      <c r="E1135" s="160" t="s">
        <v>373</v>
      </c>
      <c r="F1135" s="160">
        <v>101114453</v>
      </c>
      <c r="G1135" s="215">
        <v>1181.8399999999999</v>
      </c>
      <c r="H1135" s="214">
        <v>43526</v>
      </c>
      <c r="I1135" s="160" t="s">
        <v>572</v>
      </c>
      <c r="J1135" s="160" t="s">
        <v>400</v>
      </c>
      <c r="K1135" s="160">
        <f t="shared" si="18"/>
        <v>3</v>
      </c>
      <c r="L1135" s="160" t="s">
        <v>101</v>
      </c>
      <c r="M1135" s="211">
        <f>VLOOKUP(J1135,'Depr Rates'!A:G,7,FALSE)</f>
        <v>4.0599999999999997E-2</v>
      </c>
    </row>
    <row r="1136" spans="1:13" x14ac:dyDescent="0.3">
      <c r="A1136" s="212" t="s">
        <v>102</v>
      </c>
      <c r="B1136" s="213">
        <v>10600501</v>
      </c>
      <c r="C1136" s="212" t="s">
        <v>12614</v>
      </c>
      <c r="D1136" s="214">
        <v>43525</v>
      </c>
      <c r="E1136" s="160" t="s">
        <v>373</v>
      </c>
      <c r="F1136" s="160">
        <v>101114453</v>
      </c>
      <c r="G1136" s="160">
        <v>56.29</v>
      </c>
      <c r="H1136" s="214">
        <v>43526</v>
      </c>
      <c r="I1136" s="160" t="s">
        <v>572</v>
      </c>
      <c r="J1136" s="160" t="s">
        <v>462</v>
      </c>
      <c r="K1136" s="160">
        <f t="shared" si="18"/>
        <v>3</v>
      </c>
      <c r="L1136" s="160" t="s">
        <v>101</v>
      </c>
      <c r="M1136" s="211">
        <f>VLOOKUP(J1136,'Depr Rates'!A:G,7,FALSE)</f>
        <v>4.7500000000000001E-2</v>
      </c>
    </row>
    <row r="1137" spans="1:13" x14ac:dyDescent="0.3">
      <c r="A1137" s="212" t="s">
        <v>102</v>
      </c>
      <c r="B1137" s="213">
        <v>10600501</v>
      </c>
      <c r="C1137" s="212" t="s">
        <v>12614</v>
      </c>
      <c r="D1137" s="214">
        <v>43525</v>
      </c>
      <c r="E1137" s="160" t="s">
        <v>373</v>
      </c>
      <c r="F1137" s="160">
        <v>101114457</v>
      </c>
      <c r="G1137" s="215">
        <v>130658.76</v>
      </c>
      <c r="H1137" s="214">
        <v>43554</v>
      </c>
      <c r="I1137" s="160" t="s">
        <v>618</v>
      </c>
      <c r="J1137" s="160" t="s">
        <v>376</v>
      </c>
      <c r="K1137" s="160">
        <f t="shared" si="18"/>
        <v>3</v>
      </c>
      <c r="L1137" s="160" t="s">
        <v>101</v>
      </c>
      <c r="M1137" s="211">
        <f>VLOOKUP(J1137,'Depr Rates'!A:G,7,FALSE)</f>
        <v>3.9300000000000002E-2</v>
      </c>
    </row>
    <row r="1138" spans="1:13" x14ac:dyDescent="0.3">
      <c r="A1138" s="212" t="s">
        <v>102</v>
      </c>
      <c r="B1138" s="213">
        <v>10600501</v>
      </c>
      <c r="C1138" s="212" t="s">
        <v>12614</v>
      </c>
      <c r="D1138" s="214">
        <v>43525</v>
      </c>
      <c r="E1138" s="160" t="s">
        <v>373</v>
      </c>
      <c r="F1138" s="160">
        <v>101114457</v>
      </c>
      <c r="G1138" s="160">
        <v>745.09</v>
      </c>
      <c r="H1138" s="214">
        <v>43554</v>
      </c>
      <c r="I1138" s="160" t="s">
        <v>618</v>
      </c>
      <c r="J1138" s="160" t="s">
        <v>9132</v>
      </c>
      <c r="K1138" s="160">
        <f t="shared" si="18"/>
        <v>3</v>
      </c>
      <c r="L1138" s="160" t="s">
        <v>101</v>
      </c>
      <c r="M1138" s="211">
        <f>VLOOKUP(J1138,'Depr Rates'!A:G,7,FALSE)</f>
        <v>3.7400000000000003E-2</v>
      </c>
    </row>
    <row r="1139" spans="1:13" x14ac:dyDescent="0.3">
      <c r="A1139" s="212" t="s">
        <v>102</v>
      </c>
      <c r="B1139" s="213">
        <v>10600501</v>
      </c>
      <c r="C1139" s="212" t="s">
        <v>12614</v>
      </c>
      <c r="D1139" s="214">
        <v>43525</v>
      </c>
      <c r="E1139" s="160" t="s">
        <v>373</v>
      </c>
      <c r="F1139" s="160">
        <v>101114457</v>
      </c>
      <c r="G1139" s="215">
        <v>69725.33</v>
      </c>
      <c r="H1139" s="214">
        <v>43554</v>
      </c>
      <c r="I1139" s="160" t="s">
        <v>618</v>
      </c>
      <c r="J1139" s="160" t="s">
        <v>377</v>
      </c>
      <c r="K1139" s="160">
        <f t="shared" si="18"/>
        <v>3</v>
      </c>
      <c r="L1139" s="160" t="s">
        <v>101</v>
      </c>
      <c r="M1139" s="211">
        <f>VLOOKUP(J1139,'Depr Rates'!A:G,7,FALSE)</f>
        <v>1.77E-2</v>
      </c>
    </row>
    <row r="1140" spans="1:13" x14ac:dyDescent="0.3">
      <c r="A1140" s="212" t="s">
        <v>102</v>
      </c>
      <c r="B1140" s="213">
        <v>10600501</v>
      </c>
      <c r="C1140" s="212" t="s">
        <v>12614</v>
      </c>
      <c r="D1140" s="214">
        <v>43525</v>
      </c>
      <c r="E1140" s="160" t="s">
        <v>373</v>
      </c>
      <c r="F1140" s="160">
        <v>101114492</v>
      </c>
      <c r="G1140" s="160">
        <v>239.67</v>
      </c>
      <c r="H1140" s="214">
        <v>43549</v>
      </c>
      <c r="I1140" s="160" t="s">
        <v>593</v>
      </c>
      <c r="J1140" s="160" t="s">
        <v>9054</v>
      </c>
      <c r="K1140" s="160">
        <f t="shared" si="18"/>
        <v>3</v>
      </c>
      <c r="L1140" s="160" t="s">
        <v>101</v>
      </c>
      <c r="M1140" s="211">
        <f>VLOOKUP(J1140,'Depr Rates'!A:G,7,FALSE)</f>
        <v>3.1399999999999997E-2</v>
      </c>
    </row>
    <row r="1141" spans="1:13" x14ac:dyDescent="0.3">
      <c r="A1141" s="212" t="s">
        <v>102</v>
      </c>
      <c r="B1141" s="213">
        <v>10600501</v>
      </c>
      <c r="C1141" s="212" t="s">
        <v>12614</v>
      </c>
      <c r="D1141" s="214">
        <v>43525</v>
      </c>
      <c r="E1141" s="160" t="s">
        <v>373</v>
      </c>
      <c r="F1141" s="160">
        <v>101114492</v>
      </c>
      <c r="G1141" s="160">
        <v>44.85</v>
      </c>
      <c r="H1141" s="214">
        <v>43549</v>
      </c>
      <c r="I1141" s="160" t="s">
        <v>593</v>
      </c>
      <c r="J1141" s="160" t="s">
        <v>376</v>
      </c>
      <c r="K1141" s="160">
        <f t="shared" si="18"/>
        <v>3</v>
      </c>
      <c r="L1141" s="160" t="s">
        <v>101</v>
      </c>
      <c r="M1141" s="211">
        <f>VLOOKUP(J1141,'Depr Rates'!A:G,7,FALSE)</f>
        <v>3.9300000000000002E-2</v>
      </c>
    </row>
    <row r="1142" spans="1:13" x14ac:dyDescent="0.3">
      <c r="A1142" s="212" t="s">
        <v>102</v>
      </c>
      <c r="B1142" s="213">
        <v>10600501</v>
      </c>
      <c r="C1142" s="212" t="s">
        <v>12614</v>
      </c>
      <c r="D1142" s="214">
        <v>43525</v>
      </c>
      <c r="E1142" s="160" t="s">
        <v>373</v>
      </c>
      <c r="F1142" s="160">
        <v>101114492</v>
      </c>
      <c r="G1142" s="160">
        <v>9.64</v>
      </c>
      <c r="H1142" s="214">
        <v>43549</v>
      </c>
      <c r="I1142" s="160" t="s">
        <v>593</v>
      </c>
      <c r="J1142" s="160" t="s">
        <v>9132</v>
      </c>
      <c r="K1142" s="160">
        <f t="shared" si="18"/>
        <v>3</v>
      </c>
      <c r="L1142" s="160" t="s">
        <v>101</v>
      </c>
      <c r="M1142" s="211">
        <f>VLOOKUP(J1142,'Depr Rates'!A:G,7,FALSE)</f>
        <v>3.7400000000000003E-2</v>
      </c>
    </row>
    <row r="1143" spans="1:13" x14ac:dyDescent="0.3">
      <c r="A1143" s="212" t="s">
        <v>102</v>
      </c>
      <c r="B1143" s="213">
        <v>10600501</v>
      </c>
      <c r="C1143" s="212" t="s">
        <v>12614</v>
      </c>
      <c r="D1143" s="214">
        <v>43525</v>
      </c>
      <c r="E1143" s="160" t="s">
        <v>373</v>
      </c>
      <c r="F1143" s="160">
        <v>101114492</v>
      </c>
      <c r="G1143" s="160">
        <v>274.56</v>
      </c>
      <c r="H1143" s="214">
        <v>43549</v>
      </c>
      <c r="I1143" s="160" t="s">
        <v>593</v>
      </c>
      <c r="J1143" s="160" t="s">
        <v>377</v>
      </c>
      <c r="K1143" s="160">
        <f t="shared" si="18"/>
        <v>3</v>
      </c>
      <c r="L1143" s="160" t="s">
        <v>101</v>
      </c>
      <c r="M1143" s="211">
        <f>VLOOKUP(J1143,'Depr Rates'!A:G,7,FALSE)</f>
        <v>1.77E-2</v>
      </c>
    </row>
    <row r="1144" spans="1:13" x14ac:dyDescent="0.3">
      <c r="A1144" s="212" t="s">
        <v>102</v>
      </c>
      <c r="B1144" s="213">
        <v>10600501</v>
      </c>
      <c r="C1144" s="212" t="s">
        <v>12614</v>
      </c>
      <c r="D1144" s="214">
        <v>43525</v>
      </c>
      <c r="E1144" s="160" t="s">
        <v>373</v>
      </c>
      <c r="F1144" s="160">
        <v>101114492</v>
      </c>
      <c r="G1144" s="160">
        <v>178.69</v>
      </c>
      <c r="H1144" s="214">
        <v>43549</v>
      </c>
      <c r="I1144" s="160" t="s">
        <v>593</v>
      </c>
      <c r="J1144" s="160" t="s">
        <v>9132</v>
      </c>
      <c r="K1144" s="160">
        <f t="shared" si="18"/>
        <v>3</v>
      </c>
      <c r="L1144" s="160" t="s">
        <v>101</v>
      </c>
      <c r="M1144" s="211">
        <f>VLOOKUP(J1144,'Depr Rates'!A:G,7,FALSE)</f>
        <v>3.7400000000000003E-2</v>
      </c>
    </row>
    <row r="1145" spans="1:13" x14ac:dyDescent="0.3">
      <c r="A1145" s="212" t="s">
        <v>102</v>
      </c>
      <c r="B1145" s="213">
        <v>10600501</v>
      </c>
      <c r="C1145" s="212" t="s">
        <v>12614</v>
      </c>
      <c r="D1145" s="214">
        <v>43525</v>
      </c>
      <c r="E1145" s="160" t="s">
        <v>373</v>
      </c>
      <c r="F1145" s="160">
        <v>101114492</v>
      </c>
      <c r="G1145" s="160">
        <v>831.35</v>
      </c>
      <c r="H1145" s="214">
        <v>43549</v>
      </c>
      <c r="I1145" s="160" t="s">
        <v>593</v>
      </c>
      <c r="J1145" s="160" t="s">
        <v>376</v>
      </c>
      <c r="K1145" s="160">
        <f t="shared" si="18"/>
        <v>3</v>
      </c>
      <c r="L1145" s="160" t="s">
        <v>101</v>
      </c>
      <c r="M1145" s="211">
        <f>VLOOKUP(J1145,'Depr Rates'!A:G,7,FALSE)</f>
        <v>3.9300000000000002E-2</v>
      </c>
    </row>
    <row r="1146" spans="1:13" x14ac:dyDescent="0.3">
      <c r="A1146" s="212" t="s">
        <v>102</v>
      </c>
      <c r="B1146" s="213">
        <v>10600501</v>
      </c>
      <c r="C1146" s="212" t="s">
        <v>12614</v>
      </c>
      <c r="D1146" s="214">
        <v>43525</v>
      </c>
      <c r="E1146" s="160" t="s">
        <v>373</v>
      </c>
      <c r="F1146" s="160">
        <v>101114492</v>
      </c>
      <c r="G1146" s="215">
        <v>4442.62</v>
      </c>
      <c r="H1146" s="214">
        <v>43549</v>
      </c>
      <c r="I1146" s="160" t="s">
        <v>593</v>
      </c>
      <c r="J1146" s="160" t="s">
        <v>9054</v>
      </c>
      <c r="K1146" s="160">
        <f t="shared" si="18"/>
        <v>3</v>
      </c>
      <c r="L1146" s="160" t="s">
        <v>101</v>
      </c>
      <c r="M1146" s="211">
        <f>VLOOKUP(J1146,'Depr Rates'!A:G,7,FALSE)</f>
        <v>3.1399999999999997E-2</v>
      </c>
    </row>
    <row r="1147" spans="1:13" x14ac:dyDescent="0.3">
      <c r="A1147" s="212" t="s">
        <v>102</v>
      </c>
      <c r="B1147" s="213">
        <v>10600501</v>
      </c>
      <c r="C1147" s="212" t="s">
        <v>12614</v>
      </c>
      <c r="D1147" s="214">
        <v>43525</v>
      </c>
      <c r="E1147" s="160" t="s">
        <v>373</v>
      </c>
      <c r="F1147" s="160">
        <v>101114492</v>
      </c>
      <c r="G1147" s="215">
        <v>5089.3500000000004</v>
      </c>
      <c r="H1147" s="214">
        <v>43549</v>
      </c>
      <c r="I1147" s="160" t="s">
        <v>593</v>
      </c>
      <c r="J1147" s="160" t="s">
        <v>377</v>
      </c>
      <c r="K1147" s="160">
        <f t="shared" si="18"/>
        <v>3</v>
      </c>
      <c r="L1147" s="160" t="s">
        <v>101</v>
      </c>
      <c r="M1147" s="211">
        <f>VLOOKUP(J1147,'Depr Rates'!A:G,7,FALSE)</f>
        <v>1.77E-2</v>
      </c>
    </row>
    <row r="1148" spans="1:13" x14ac:dyDescent="0.3">
      <c r="A1148" s="212" t="s">
        <v>102</v>
      </c>
      <c r="B1148" s="213">
        <v>10600501</v>
      </c>
      <c r="C1148" s="212" t="s">
        <v>12614</v>
      </c>
      <c r="D1148" s="214">
        <v>43525</v>
      </c>
      <c r="E1148" s="160" t="s">
        <v>373</v>
      </c>
      <c r="F1148" s="160">
        <v>101114759</v>
      </c>
      <c r="G1148" s="160">
        <v>16.79</v>
      </c>
      <c r="H1148" s="214">
        <v>43552</v>
      </c>
      <c r="I1148" s="160" t="s">
        <v>619</v>
      </c>
      <c r="J1148" s="160" t="s">
        <v>377</v>
      </c>
      <c r="K1148" s="160">
        <f t="shared" si="18"/>
        <v>3</v>
      </c>
      <c r="L1148" s="160" t="s">
        <v>101</v>
      </c>
      <c r="M1148" s="211">
        <f>VLOOKUP(J1148,'Depr Rates'!A:G,7,FALSE)</f>
        <v>1.77E-2</v>
      </c>
    </row>
    <row r="1149" spans="1:13" x14ac:dyDescent="0.3">
      <c r="A1149" s="212" t="s">
        <v>102</v>
      </c>
      <c r="B1149" s="213">
        <v>10600501</v>
      </c>
      <c r="C1149" s="212" t="s">
        <v>12614</v>
      </c>
      <c r="D1149" s="214">
        <v>43525</v>
      </c>
      <c r="E1149" s="160" t="s">
        <v>373</v>
      </c>
      <c r="F1149" s="160">
        <v>101114759</v>
      </c>
      <c r="G1149" s="160">
        <v>814.37</v>
      </c>
      <c r="H1149" s="214">
        <v>43552</v>
      </c>
      <c r="I1149" s="160" t="s">
        <v>619</v>
      </c>
      <c r="J1149" s="160" t="s">
        <v>376</v>
      </c>
      <c r="K1149" s="160">
        <f t="shared" si="18"/>
        <v>3</v>
      </c>
      <c r="L1149" s="160" t="s">
        <v>101</v>
      </c>
      <c r="M1149" s="211">
        <f>VLOOKUP(J1149,'Depr Rates'!A:G,7,FALSE)</f>
        <v>3.9300000000000002E-2</v>
      </c>
    </row>
    <row r="1150" spans="1:13" x14ac:dyDescent="0.3">
      <c r="A1150" s="212" t="s">
        <v>102</v>
      </c>
      <c r="B1150" s="213">
        <v>10600501</v>
      </c>
      <c r="C1150" s="212" t="s">
        <v>12614</v>
      </c>
      <c r="D1150" s="214">
        <v>43525</v>
      </c>
      <c r="E1150" s="160" t="s">
        <v>373</v>
      </c>
      <c r="F1150" s="160">
        <v>101114771</v>
      </c>
      <c r="G1150" s="215">
        <v>1421.68</v>
      </c>
      <c r="H1150" s="214">
        <v>43546</v>
      </c>
      <c r="I1150" s="160" t="s">
        <v>594</v>
      </c>
      <c r="J1150" s="160" t="s">
        <v>377</v>
      </c>
      <c r="K1150" s="160">
        <f t="shared" si="18"/>
        <v>3</v>
      </c>
      <c r="L1150" s="160" t="s">
        <v>101</v>
      </c>
      <c r="M1150" s="211">
        <f>VLOOKUP(J1150,'Depr Rates'!A:G,7,FALSE)</f>
        <v>1.77E-2</v>
      </c>
    </row>
    <row r="1151" spans="1:13" x14ac:dyDescent="0.3">
      <c r="A1151" s="212" t="s">
        <v>102</v>
      </c>
      <c r="B1151" s="213">
        <v>10600501</v>
      </c>
      <c r="C1151" s="212" t="s">
        <v>12614</v>
      </c>
      <c r="D1151" s="214">
        <v>43525</v>
      </c>
      <c r="E1151" s="160" t="s">
        <v>373</v>
      </c>
      <c r="F1151" s="160">
        <v>101114771</v>
      </c>
      <c r="G1151" s="160">
        <v>873.92</v>
      </c>
      <c r="H1151" s="214">
        <v>43546</v>
      </c>
      <c r="I1151" s="160" t="s">
        <v>594</v>
      </c>
      <c r="J1151" s="160" t="s">
        <v>376</v>
      </c>
      <c r="K1151" s="160">
        <f t="shared" si="18"/>
        <v>3</v>
      </c>
      <c r="L1151" s="160" t="s">
        <v>101</v>
      </c>
      <c r="M1151" s="211">
        <f>VLOOKUP(J1151,'Depr Rates'!A:G,7,FALSE)</f>
        <v>3.9300000000000002E-2</v>
      </c>
    </row>
    <row r="1152" spans="1:13" x14ac:dyDescent="0.3">
      <c r="A1152" s="212" t="s">
        <v>102</v>
      </c>
      <c r="B1152" s="213">
        <v>10600501</v>
      </c>
      <c r="C1152" s="212" t="s">
        <v>12614</v>
      </c>
      <c r="D1152" s="214">
        <v>43525</v>
      </c>
      <c r="E1152" s="160" t="s">
        <v>373</v>
      </c>
      <c r="F1152" s="160">
        <v>101114771</v>
      </c>
      <c r="G1152" s="215">
        <v>1179.73</v>
      </c>
      <c r="H1152" s="214">
        <v>43546</v>
      </c>
      <c r="I1152" s="160" t="s">
        <v>594</v>
      </c>
      <c r="J1152" s="160" t="s">
        <v>377</v>
      </c>
      <c r="K1152" s="160">
        <f t="shared" si="18"/>
        <v>3</v>
      </c>
      <c r="L1152" s="160" t="s">
        <v>101</v>
      </c>
      <c r="M1152" s="211">
        <f>VLOOKUP(J1152,'Depr Rates'!A:G,7,FALSE)</f>
        <v>1.77E-2</v>
      </c>
    </row>
    <row r="1153" spans="1:13" x14ac:dyDescent="0.3">
      <c r="A1153" s="212" t="s">
        <v>102</v>
      </c>
      <c r="B1153" s="213">
        <v>10600501</v>
      </c>
      <c r="C1153" s="212" t="s">
        <v>12614</v>
      </c>
      <c r="D1153" s="214">
        <v>43525</v>
      </c>
      <c r="E1153" s="160" t="s">
        <v>373</v>
      </c>
      <c r="F1153" s="160">
        <v>101114771</v>
      </c>
      <c r="G1153" s="160">
        <v>725.2</v>
      </c>
      <c r="H1153" s="214">
        <v>43546</v>
      </c>
      <c r="I1153" s="160" t="s">
        <v>594</v>
      </c>
      <c r="J1153" s="160" t="s">
        <v>376</v>
      </c>
      <c r="K1153" s="160">
        <f t="shared" si="18"/>
        <v>3</v>
      </c>
      <c r="L1153" s="160" t="s">
        <v>101</v>
      </c>
      <c r="M1153" s="211">
        <f>VLOOKUP(J1153,'Depr Rates'!A:G,7,FALSE)</f>
        <v>3.9300000000000002E-2</v>
      </c>
    </row>
    <row r="1154" spans="1:13" x14ac:dyDescent="0.3">
      <c r="A1154" s="212" t="s">
        <v>102</v>
      </c>
      <c r="B1154" s="213">
        <v>10600501</v>
      </c>
      <c r="C1154" s="212" t="s">
        <v>12614</v>
      </c>
      <c r="D1154" s="214">
        <v>43525</v>
      </c>
      <c r="E1154" s="160" t="s">
        <v>373</v>
      </c>
      <c r="F1154" s="160">
        <v>101115225</v>
      </c>
      <c r="G1154" s="160">
        <v>325.95</v>
      </c>
      <c r="H1154" s="214">
        <v>43525</v>
      </c>
      <c r="I1154" s="160" t="s">
        <v>573</v>
      </c>
      <c r="J1154" s="160" t="s">
        <v>9132</v>
      </c>
      <c r="K1154" s="160">
        <f t="shared" si="18"/>
        <v>3</v>
      </c>
      <c r="L1154" s="160" t="s">
        <v>101</v>
      </c>
      <c r="M1154" s="211">
        <f>VLOOKUP(J1154,'Depr Rates'!A:G,7,FALSE)</f>
        <v>3.7400000000000003E-2</v>
      </c>
    </row>
    <row r="1155" spans="1:13" x14ac:dyDescent="0.3">
      <c r="A1155" s="212" t="s">
        <v>102</v>
      </c>
      <c r="B1155" s="213">
        <v>10600501</v>
      </c>
      <c r="C1155" s="212" t="s">
        <v>12614</v>
      </c>
      <c r="D1155" s="214">
        <v>43525</v>
      </c>
      <c r="E1155" s="160" t="s">
        <v>373</v>
      </c>
      <c r="F1155" s="160">
        <v>101115225</v>
      </c>
      <c r="G1155" s="160">
        <v>869.41</v>
      </c>
      <c r="H1155" s="214">
        <v>43525</v>
      </c>
      <c r="I1155" s="160" t="s">
        <v>573</v>
      </c>
      <c r="J1155" s="160" t="s">
        <v>377</v>
      </c>
      <c r="K1155" s="160">
        <f t="shared" si="18"/>
        <v>3</v>
      </c>
      <c r="L1155" s="160" t="s">
        <v>101</v>
      </c>
      <c r="M1155" s="211">
        <f>VLOOKUP(J1155,'Depr Rates'!A:G,7,FALSE)</f>
        <v>1.77E-2</v>
      </c>
    </row>
    <row r="1156" spans="1:13" x14ac:dyDescent="0.3">
      <c r="A1156" s="212" t="s">
        <v>102</v>
      </c>
      <c r="B1156" s="213">
        <v>10600501</v>
      </c>
      <c r="C1156" s="212" t="s">
        <v>12614</v>
      </c>
      <c r="D1156" s="214">
        <v>43525</v>
      </c>
      <c r="E1156" s="160" t="s">
        <v>373</v>
      </c>
      <c r="F1156" s="160">
        <v>101115225</v>
      </c>
      <c r="G1156" s="215">
        <v>29873</v>
      </c>
      <c r="H1156" s="214">
        <v>43525</v>
      </c>
      <c r="I1156" s="160" t="s">
        <v>573</v>
      </c>
      <c r="J1156" s="160" t="s">
        <v>9054</v>
      </c>
      <c r="K1156" s="160">
        <f t="shared" si="18"/>
        <v>3</v>
      </c>
      <c r="L1156" s="160" t="s">
        <v>101</v>
      </c>
      <c r="M1156" s="211">
        <f>VLOOKUP(J1156,'Depr Rates'!A:G,7,FALSE)</f>
        <v>3.1399999999999997E-2</v>
      </c>
    </row>
    <row r="1157" spans="1:13" x14ac:dyDescent="0.3">
      <c r="A1157" s="212" t="s">
        <v>102</v>
      </c>
      <c r="B1157" s="213">
        <v>10600501</v>
      </c>
      <c r="C1157" s="212" t="s">
        <v>12614</v>
      </c>
      <c r="D1157" s="214">
        <v>43525</v>
      </c>
      <c r="E1157" s="160" t="s">
        <v>373</v>
      </c>
      <c r="F1157" s="160">
        <v>101115225</v>
      </c>
      <c r="G1157" s="215">
        <v>10898.44</v>
      </c>
      <c r="H1157" s="214">
        <v>43525</v>
      </c>
      <c r="I1157" s="160" t="s">
        <v>573</v>
      </c>
      <c r="J1157" s="160" t="s">
        <v>376</v>
      </c>
      <c r="K1157" s="160">
        <f t="shared" ref="K1157:K1211" si="19">MONTH(H1157)</f>
        <v>3</v>
      </c>
      <c r="L1157" s="160" t="s">
        <v>101</v>
      </c>
      <c r="M1157" s="211">
        <f>VLOOKUP(J1157,'Depr Rates'!A:G,7,FALSE)</f>
        <v>3.9300000000000002E-2</v>
      </c>
    </row>
    <row r="1158" spans="1:13" x14ac:dyDescent="0.3">
      <c r="A1158" s="212" t="s">
        <v>102</v>
      </c>
      <c r="B1158" s="213">
        <v>10600501</v>
      </c>
      <c r="C1158" s="212" t="s">
        <v>12614</v>
      </c>
      <c r="D1158" s="214">
        <v>43525</v>
      </c>
      <c r="E1158" s="160" t="s">
        <v>373</v>
      </c>
      <c r="F1158" s="160">
        <v>101115225</v>
      </c>
      <c r="G1158" s="215">
        <v>-14538.28</v>
      </c>
      <c r="H1158" s="214">
        <v>43525</v>
      </c>
      <c r="I1158" s="160" t="s">
        <v>573</v>
      </c>
      <c r="J1158" s="160" t="s">
        <v>9054</v>
      </c>
      <c r="K1158" s="160">
        <f t="shared" si="19"/>
        <v>3</v>
      </c>
      <c r="L1158" s="160" t="s">
        <v>101</v>
      </c>
      <c r="M1158" s="211">
        <f>VLOOKUP(J1158,'Depr Rates'!A:G,7,FALSE)</f>
        <v>3.1399999999999997E-2</v>
      </c>
    </row>
    <row r="1159" spans="1:13" x14ac:dyDescent="0.3">
      <c r="A1159" s="212" t="s">
        <v>102</v>
      </c>
      <c r="B1159" s="213">
        <v>10600501</v>
      </c>
      <c r="C1159" s="212" t="s">
        <v>12614</v>
      </c>
      <c r="D1159" s="214">
        <v>43525</v>
      </c>
      <c r="E1159" s="160" t="s">
        <v>373</v>
      </c>
      <c r="F1159" s="160">
        <v>101115225</v>
      </c>
      <c r="G1159" s="160">
        <v>-158.63</v>
      </c>
      <c r="H1159" s="214">
        <v>43525</v>
      </c>
      <c r="I1159" s="160" t="s">
        <v>573</v>
      </c>
      <c r="J1159" s="160" t="s">
        <v>9132</v>
      </c>
      <c r="K1159" s="160">
        <f t="shared" si="19"/>
        <v>3</v>
      </c>
      <c r="L1159" s="160" t="s">
        <v>101</v>
      </c>
      <c r="M1159" s="211">
        <f>VLOOKUP(J1159,'Depr Rates'!A:G,7,FALSE)</f>
        <v>3.7400000000000003E-2</v>
      </c>
    </row>
    <row r="1160" spans="1:13" x14ac:dyDescent="0.3">
      <c r="A1160" s="212" t="s">
        <v>102</v>
      </c>
      <c r="B1160" s="213">
        <v>10600501</v>
      </c>
      <c r="C1160" s="212" t="s">
        <v>12614</v>
      </c>
      <c r="D1160" s="214">
        <v>43525</v>
      </c>
      <c r="E1160" s="160" t="s">
        <v>373</v>
      </c>
      <c r="F1160" s="160">
        <v>101115225</v>
      </c>
      <c r="G1160" s="215">
        <v>-5303.94</v>
      </c>
      <c r="H1160" s="214">
        <v>43525</v>
      </c>
      <c r="I1160" s="160" t="s">
        <v>573</v>
      </c>
      <c r="J1160" s="160" t="s">
        <v>376</v>
      </c>
      <c r="K1160" s="160">
        <f t="shared" si="19"/>
        <v>3</v>
      </c>
      <c r="L1160" s="160" t="s">
        <v>101</v>
      </c>
      <c r="M1160" s="211">
        <f>VLOOKUP(J1160,'Depr Rates'!A:G,7,FALSE)</f>
        <v>3.9300000000000002E-2</v>
      </c>
    </row>
    <row r="1161" spans="1:13" x14ac:dyDescent="0.3">
      <c r="A1161" s="212" t="s">
        <v>102</v>
      </c>
      <c r="B1161" s="213">
        <v>10600501</v>
      </c>
      <c r="C1161" s="212" t="s">
        <v>12614</v>
      </c>
      <c r="D1161" s="214">
        <v>43525</v>
      </c>
      <c r="E1161" s="160" t="s">
        <v>373</v>
      </c>
      <c r="F1161" s="160">
        <v>101115225</v>
      </c>
      <c r="G1161" s="160">
        <v>-423.12</v>
      </c>
      <c r="H1161" s="214">
        <v>43525</v>
      </c>
      <c r="I1161" s="160" t="s">
        <v>573</v>
      </c>
      <c r="J1161" s="160" t="s">
        <v>377</v>
      </c>
      <c r="K1161" s="160">
        <f t="shared" si="19"/>
        <v>3</v>
      </c>
      <c r="L1161" s="160" t="s">
        <v>101</v>
      </c>
      <c r="M1161" s="211">
        <f>VLOOKUP(J1161,'Depr Rates'!A:G,7,FALSE)</f>
        <v>1.77E-2</v>
      </c>
    </row>
    <row r="1162" spans="1:13" x14ac:dyDescent="0.3">
      <c r="A1162" s="212" t="s">
        <v>102</v>
      </c>
      <c r="B1162" s="213">
        <v>10600501</v>
      </c>
      <c r="C1162" s="212" t="s">
        <v>12614</v>
      </c>
      <c r="D1162" s="214">
        <v>43525</v>
      </c>
      <c r="E1162" s="160" t="s">
        <v>373</v>
      </c>
      <c r="F1162" s="160">
        <v>101115225</v>
      </c>
      <c r="G1162" s="215">
        <v>9095.15</v>
      </c>
      <c r="H1162" s="214">
        <v>43525</v>
      </c>
      <c r="I1162" s="160" t="s">
        <v>573</v>
      </c>
      <c r="J1162" s="160" t="s">
        <v>9054</v>
      </c>
      <c r="K1162" s="160">
        <f t="shared" si="19"/>
        <v>3</v>
      </c>
      <c r="L1162" s="160" t="s">
        <v>101</v>
      </c>
      <c r="M1162" s="211">
        <f>VLOOKUP(J1162,'Depr Rates'!A:G,7,FALSE)</f>
        <v>3.1399999999999997E-2</v>
      </c>
    </row>
    <row r="1163" spans="1:13" x14ac:dyDescent="0.3">
      <c r="A1163" s="212" t="s">
        <v>102</v>
      </c>
      <c r="B1163" s="213">
        <v>10600501</v>
      </c>
      <c r="C1163" s="212" t="s">
        <v>12614</v>
      </c>
      <c r="D1163" s="214">
        <v>43525</v>
      </c>
      <c r="E1163" s="160" t="s">
        <v>373</v>
      </c>
      <c r="F1163" s="160">
        <v>101115225</v>
      </c>
      <c r="G1163" s="160">
        <v>99.25</v>
      </c>
      <c r="H1163" s="214">
        <v>43525</v>
      </c>
      <c r="I1163" s="160" t="s">
        <v>573</v>
      </c>
      <c r="J1163" s="160" t="s">
        <v>9132</v>
      </c>
      <c r="K1163" s="160">
        <f t="shared" si="19"/>
        <v>3</v>
      </c>
      <c r="L1163" s="160" t="s">
        <v>101</v>
      </c>
      <c r="M1163" s="211">
        <f>VLOOKUP(J1163,'Depr Rates'!A:G,7,FALSE)</f>
        <v>3.7400000000000003E-2</v>
      </c>
    </row>
    <row r="1164" spans="1:13" x14ac:dyDescent="0.3">
      <c r="A1164" s="212" t="s">
        <v>102</v>
      </c>
      <c r="B1164" s="213">
        <v>10600501</v>
      </c>
      <c r="C1164" s="212" t="s">
        <v>12614</v>
      </c>
      <c r="D1164" s="214">
        <v>43525</v>
      </c>
      <c r="E1164" s="160" t="s">
        <v>373</v>
      </c>
      <c r="F1164" s="160">
        <v>101115225</v>
      </c>
      <c r="G1164" s="215">
        <v>3318.16</v>
      </c>
      <c r="H1164" s="214">
        <v>43525</v>
      </c>
      <c r="I1164" s="160" t="s">
        <v>573</v>
      </c>
      <c r="J1164" s="160" t="s">
        <v>376</v>
      </c>
      <c r="K1164" s="160">
        <f t="shared" si="19"/>
        <v>3</v>
      </c>
      <c r="L1164" s="160" t="s">
        <v>101</v>
      </c>
      <c r="M1164" s="211">
        <f>VLOOKUP(J1164,'Depr Rates'!A:G,7,FALSE)</f>
        <v>3.9300000000000002E-2</v>
      </c>
    </row>
    <row r="1165" spans="1:13" x14ac:dyDescent="0.3">
      <c r="A1165" s="212" t="s">
        <v>102</v>
      </c>
      <c r="B1165" s="213">
        <v>10600501</v>
      </c>
      <c r="C1165" s="212" t="s">
        <v>12614</v>
      </c>
      <c r="D1165" s="214">
        <v>43525</v>
      </c>
      <c r="E1165" s="160" t="s">
        <v>373</v>
      </c>
      <c r="F1165" s="160">
        <v>101115225</v>
      </c>
      <c r="G1165" s="160">
        <v>264.69</v>
      </c>
      <c r="H1165" s="214">
        <v>43525</v>
      </c>
      <c r="I1165" s="160" t="s">
        <v>573</v>
      </c>
      <c r="J1165" s="160" t="s">
        <v>377</v>
      </c>
      <c r="K1165" s="160">
        <f t="shared" si="19"/>
        <v>3</v>
      </c>
      <c r="L1165" s="160" t="s">
        <v>101</v>
      </c>
      <c r="M1165" s="211">
        <f>VLOOKUP(J1165,'Depr Rates'!A:G,7,FALSE)</f>
        <v>1.77E-2</v>
      </c>
    </row>
    <row r="1166" spans="1:13" x14ac:dyDescent="0.3">
      <c r="A1166" s="212" t="s">
        <v>102</v>
      </c>
      <c r="B1166" s="213">
        <v>10600501</v>
      </c>
      <c r="C1166" s="212" t="s">
        <v>12614</v>
      </c>
      <c r="D1166" s="214">
        <v>43525</v>
      </c>
      <c r="E1166" s="160" t="s">
        <v>373</v>
      </c>
      <c r="F1166" s="160">
        <v>101115754</v>
      </c>
      <c r="G1166" s="215">
        <v>4888.3599999999997</v>
      </c>
      <c r="H1166" s="214">
        <v>43553</v>
      </c>
      <c r="I1166" s="160" t="s">
        <v>620</v>
      </c>
      <c r="J1166" s="160" t="s">
        <v>376</v>
      </c>
      <c r="K1166" s="160">
        <f t="shared" si="19"/>
        <v>3</v>
      </c>
      <c r="L1166" s="160" t="s">
        <v>101</v>
      </c>
      <c r="M1166" s="211">
        <f>VLOOKUP(J1166,'Depr Rates'!A:G,7,FALSE)</f>
        <v>3.9300000000000002E-2</v>
      </c>
    </row>
    <row r="1167" spans="1:13" x14ac:dyDescent="0.3">
      <c r="A1167" s="212" t="s">
        <v>102</v>
      </c>
      <c r="B1167" s="213">
        <v>10600501</v>
      </c>
      <c r="C1167" s="212" t="s">
        <v>12614</v>
      </c>
      <c r="D1167" s="214">
        <v>43525</v>
      </c>
      <c r="E1167" s="160" t="s">
        <v>373</v>
      </c>
      <c r="F1167" s="160">
        <v>101115754</v>
      </c>
      <c r="G1167" s="160">
        <v>243.53</v>
      </c>
      <c r="H1167" s="214">
        <v>43553</v>
      </c>
      <c r="I1167" s="160" t="s">
        <v>620</v>
      </c>
      <c r="J1167" s="160" t="s">
        <v>377</v>
      </c>
      <c r="K1167" s="160">
        <f t="shared" si="19"/>
        <v>3</v>
      </c>
      <c r="L1167" s="160" t="s">
        <v>101</v>
      </c>
      <c r="M1167" s="211">
        <f>VLOOKUP(J1167,'Depr Rates'!A:G,7,FALSE)</f>
        <v>1.77E-2</v>
      </c>
    </row>
    <row r="1168" spans="1:13" x14ac:dyDescent="0.3">
      <c r="A1168" s="212" t="s">
        <v>102</v>
      </c>
      <c r="B1168" s="213">
        <v>10600501</v>
      </c>
      <c r="C1168" s="212" t="s">
        <v>12614</v>
      </c>
      <c r="D1168" s="214">
        <v>43525</v>
      </c>
      <c r="E1168" s="160" t="s">
        <v>373</v>
      </c>
      <c r="F1168" s="160">
        <v>101115796</v>
      </c>
      <c r="G1168" s="160">
        <v>-6.81</v>
      </c>
      <c r="H1168" s="214">
        <v>43549</v>
      </c>
      <c r="I1168" s="160" t="s">
        <v>213</v>
      </c>
      <c r="J1168" s="160" t="s">
        <v>9132</v>
      </c>
      <c r="K1168" s="160">
        <f t="shared" si="19"/>
        <v>3</v>
      </c>
      <c r="L1168" s="160" t="s">
        <v>101</v>
      </c>
      <c r="M1168" s="211">
        <f>VLOOKUP(J1168,'Depr Rates'!A:G,7,FALSE)</f>
        <v>3.7400000000000003E-2</v>
      </c>
    </row>
    <row r="1169" spans="1:13" x14ac:dyDescent="0.3">
      <c r="A1169" s="212" t="s">
        <v>102</v>
      </c>
      <c r="B1169" s="213">
        <v>10600501</v>
      </c>
      <c r="C1169" s="212" t="s">
        <v>12614</v>
      </c>
      <c r="D1169" s="214">
        <v>43525</v>
      </c>
      <c r="E1169" s="160" t="s">
        <v>373</v>
      </c>
      <c r="F1169" s="160">
        <v>101115796</v>
      </c>
      <c r="G1169" s="160">
        <v>-375.62</v>
      </c>
      <c r="H1169" s="214">
        <v>43549</v>
      </c>
      <c r="I1169" s="160" t="s">
        <v>213</v>
      </c>
      <c r="J1169" s="160" t="s">
        <v>9054</v>
      </c>
      <c r="K1169" s="160">
        <f t="shared" si="19"/>
        <v>3</v>
      </c>
      <c r="L1169" s="160" t="s">
        <v>101</v>
      </c>
      <c r="M1169" s="211">
        <f>VLOOKUP(J1169,'Depr Rates'!A:G,7,FALSE)</f>
        <v>3.1399999999999997E-2</v>
      </c>
    </row>
    <row r="1170" spans="1:13" x14ac:dyDescent="0.3">
      <c r="A1170" s="212" t="s">
        <v>102</v>
      </c>
      <c r="B1170" s="213">
        <v>10600501</v>
      </c>
      <c r="C1170" s="212" t="s">
        <v>12614</v>
      </c>
      <c r="D1170" s="214">
        <v>43525</v>
      </c>
      <c r="E1170" s="160" t="s">
        <v>373</v>
      </c>
      <c r="F1170" s="160">
        <v>101115796</v>
      </c>
      <c r="G1170" s="215">
        <v>4815.4399999999996</v>
      </c>
      <c r="H1170" s="214">
        <v>43549</v>
      </c>
      <c r="I1170" s="160" t="s">
        <v>213</v>
      </c>
      <c r="J1170" s="160" t="s">
        <v>9054</v>
      </c>
      <c r="K1170" s="160">
        <f t="shared" si="19"/>
        <v>3</v>
      </c>
      <c r="L1170" s="160" t="s">
        <v>101</v>
      </c>
      <c r="M1170" s="211">
        <f>VLOOKUP(J1170,'Depr Rates'!A:G,7,FALSE)</f>
        <v>3.1399999999999997E-2</v>
      </c>
    </row>
    <row r="1171" spans="1:13" x14ac:dyDescent="0.3">
      <c r="A1171" s="212" t="s">
        <v>102</v>
      </c>
      <c r="B1171" s="213">
        <v>10600501</v>
      </c>
      <c r="C1171" s="212" t="s">
        <v>12614</v>
      </c>
      <c r="D1171" s="214">
        <v>43525</v>
      </c>
      <c r="E1171" s="160" t="s">
        <v>373</v>
      </c>
      <c r="F1171" s="160">
        <v>101115796</v>
      </c>
      <c r="G1171" s="160">
        <v>87.3</v>
      </c>
      <c r="H1171" s="214">
        <v>43549</v>
      </c>
      <c r="I1171" s="160" t="s">
        <v>213</v>
      </c>
      <c r="J1171" s="160" t="s">
        <v>9132</v>
      </c>
      <c r="K1171" s="160">
        <f t="shared" si="19"/>
        <v>3</v>
      </c>
      <c r="L1171" s="160" t="s">
        <v>101</v>
      </c>
      <c r="M1171" s="211">
        <f>VLOOKUP(J1171,'Depr Rates'!A:G,7,FALSE)</f>
        <v>3.7400000000000003E-2</v>
      </c>
    </row>
    <row r="1172" spans="1:13" x14ac:dyDescent="0.3">
      <c r="A1172" s="212" t="s">
        <v>102</v>
      </c>
      <c r="B1172" s="213">
        <v>10600501</v>
      </c>
      <c r="C1172" s="212" t="s">
        <v>12614</v>
      </c>
      <c r="D1172" s="214">
        <v>43525</v>
      </c>
      <c r="E1172" s="160" t="s">
        <v>373</v>
      </c>
      <c r="F1172" s="160">
        <v>101116112</v>
      </c>
      <c r="G1172" s="160">
        <v>317.3</v>
      </c>
      <c r="H1172" s="214">
        <v>43525</v>
      </c>
      <c r="I1172" s="160" t="s">
        <v>574</v>
      </c>
      <c r="J1172" s="160" t="s">
        <v>376</v>
      </c>
      <c r="K1172" s="160">
        <f t="shared" si="19"/>
        <v>3</v>
      </c>
      <c r="L1172" s="160" t="s">
        <v>101</v>
      </c>
      <c r="M1172" s="211">
        <f>VLOOKUP(J1172,'Depr Rates'!A:G,7,FALSE)</f>
        <v>3.9300000000000002E-2</v>
      </c>
    </row>
    <row r="1173" spans="1:13" x14ac:dyDescent="0.3">
      <c r="A1173" s="212" t="s">
        <v>102</v>
      </c>
      <c r="B1173" s="213">
        <v>10600501</v>
      </c>
      <c r="C1173" s="212" t="s">
        <v>12614</v>
      </c>
      <c r="D1173" s="214">
        <v>43525</v>
      </c>
      <c r="E1173" s="160" t="s">
        <v>373</v>
      </c>
      <c r="F1173" s="160">
        <v>101116112</v>
      </c>
      <c r="G1173" s="160">
        <v>932.59</v>
      </c>
      <c r="H1173" s="214">
        <v>43525</v>
      </c>
      <c r="I1173" s="160" t="s">
        <v>574</v>
      </c>
      <c r="J1173" s="160" t="s">
        <v>377</v>
      </c>
      <c r="K1173" s="160">
        <f t="shared" si="19"/>
        <v>3</v>
      </c>
      <c r="L1173" s="160" t="s">
        <v>101</v>
      </c>
      <c r="M1173" s="211">
        <f>VLOOKUP(J1173,'Depr Rates'!A:G,7,FALSE)</f>
        <v>1.77E-2</v>
      </c>
    </row>
    <row r="1174" spans="1:13" x14ac:dyDescent="0.3">
      <c r="A1174" s="212" t="s">
        <v>102</v>
      </c>
      <c r="B1174" s="213">
        <v>10600501</v>
      </c>
      <c r="C1174" s="212" t="s">
        <v>12614</v>
      </c>
      <c r="D1174" s="214">
        <v>43525</v>
      </c>
      <c r="E1174" s="160" t="s">
        <v>373</v>
      </c>
      <c r="F1174" s="160">
        <v>101116112</v>
      </c>
      <c r="G1174" s="160">
        <v>-640.79</v>
      </c>
      <c r="H1174" s="214">
        <v>43525</v>
      </c>
      <c r="I1174" s="160" t="s">
        <v>574</v>
      </c>
      <c r="J1174" s="160" t="s">
        <v>376</v>
      </c>
      <c r="K1174" s="160">
        <f t="shared" si="19"/>
        <v>3</v>
      </c>
      <c r="L1174" s="160" t="s">
        <v>101</v>
      </c>
      <c r="M1174" s="211">
        <f>VLOOKUP(J1174,'Depr Rates'!A:G,7,FALSE)</f>
        <v>3.9300000000000002E-2</v>
      </c>
    </row>
    <row r="1175" spans="1:13" x14ac:dyDescent="0.3">
      <c r="A1175" s="212" t="s">
        <v>102</v>
      </c>
      <c r="B1175" s="213">
        <v>10600501</v>
      </c>
      <c r="C1175" s="212" t="s">
        <v>12614</v>
      </c>
      <c r="D1175" s="214">
        <v>43525</v>
      </c>
      <c r="E1175" s="160" t="s">
        <v>373</v>
      </c>
      <c r="F1175" s="160">
        <v>101116112</v>
      </c>
      <c r="G1175" s="215">
        <v>-1883.39</v>
      </c>
      <c r="H1175" s="214">
        <v>43525</v>
      </c>
      <c r="I1175" s="160" t="s">
        <v>574</v>
      </c>
      <c r="J1175" s="160" t="s">
        <v>377</v>
      </c>
      <c r="K1175" s="160">
        <f t="shared" si="19"/>
        <v>3</v>
      </c>
      <c r="L1175" s="160" t="s">
        <v>101</v>
      </c>
      <c r="M1175" s="211">
        <f>VLOOKUP(J1175,'Depr Rates'!A:G,7,FALSE)</f>
        <v>1.77E-2</v>
      </c>
    </row>
    <row r="1176" spans="1:13" x14ac:dyDescent="0.3">
      <c r="A1176" s="212" t="s">
        <v>102</v>
      </c>
      <c r="B1176" s="213">
        <v>10600501</v>
      </c>
      <c r="C1176" s="212" t="s">
        <v>12614</v>
      </c>
      <c r="D1176" s="214">
        <v>43525</v>
      </c>
      <c r="E1176" s="160" t="s">
        <v>373</v>
      </c>
      <c r="F1176" s="160">
        <v>101116112</v>
      </c>
      <c r="G1176" s="160">
        <v>666.81</v>
      </c>
      <c r="H1176" s="214">
        <v>43525</v>
      </c>
      <c r="I1176" s="160" t="s">
        <v>574</v>
      </c>
      <c r="J1176" s="160" t="s">
        <v>376</v>
      </c>
      <c r="K1176" s="160">
        <f t="shared" si="19"/>
        <v>3</v>
      </c>
      <c r="L1176" s="160" t="s">
        <v>101</v>
      </c>
      <c r="M1176" s="211">
        <f>VLOOKUP(J1176,'Depr Rates'!A:G,7,FALSE)</f>
        <v>3.9300000000000002E-2</v>
      </c>
    </row>
    <row r="1177" spans="1:13" x14ac:dyDescent="0.3">
      <c r="A1177" s="212" t="s">
        <v>102</v>
      </c>
      <c r="B1177" s="213">
        <v>10600501</v>
      </c>
      <c r="C1177" s="212" t="s">
        <v>12614</v>
      </c>
      <c r="D1177" s="214">
        <v>43525</v>
      </c>
      <c r="E1177" s="160" t="s">
        <v>373</v>
      </c>
      <c r="F1177" s="160">
        <v>101116112</v>
      </c>
      <c r="G1177" s="215">
        <v>1959.85</v>
      </c>
      <c r="H1177" s="214">
        <v>43525</v>
      </c>
      <c r="I1177" s="160" t="s">
        <v>574</v>
      </c>
      <c r="J1177" s="160" t="s">
        <v>377</v>
      </c>
      <c r="K1177" s="160">
        <f t="shared" si="19"/>
        <v>3</v>
      </c>
      <c r="L1177" s="160" t="s">
        <v>101</v>
      </c>
      <c r="M1177" s="211">
        <f>VLOOKUP(J1177,'Depr Rates'!A:G,7,FALSE)</f>
        <v>1.77E-2</v>
      </c>
    </row>
    <row r="1178" spans="1:13" x14ac:dyDescent="0.3">
      <c r="A1178" s="212" t="s">
        <v>102</v>
      </c>
      <c r="B1178" s="213">
        <v>10600501</v>
      </c>
      <c r="C1178" s="212" t="s">
        <v>12614</v>
      </c>
      <c r="D1178" s="214">
        <v>43525</v>
      </c>
      <c r="E1178" s="160" t="s">
        <v>373</v>
      </c>
      <c r="F1178" s="160">
        <v>101116597</v>
      </c>
      <c r="G1178" s="160">
        <v>59.74</v>
      </c>
      <c r="H1178" s="214">
        <v>43545</v>
      </c>
      <c r="I1178" s="160" t="s">
        <v>597</v>
      </c>
      <c r="J1178" s="160" t="s">
        <v>462</v>
      </c>
      <c r="K1178" s="160">
        <f t="shared" si="19"/>
        <v>3</v>
      </c>
      <c r="L1178" s="160" t="s">
        <v>101</v>
      </c>
      <c r="M1178" s="211">
        <f>VLOOKUP(J1178,'Depr Rates'!A:G,7,FALSE)</f>
        <v>4.7500000000000001E-2</v>
      </c>
    </row>
    <row r="1179" spans="1:13" x14ac:dyDescent="0.3">
      <c r="A1179" s="212" t="s">
        <v>102</v>
      </c>
      <c r="B1179" s="213">
        <v>10600501</v>
      </c>
      <c r="C1179" s="212" t="s">
        <v>12614</v>
      </c>
      <c r="D1179" s="214">
        <v>43525</v>
      </c>
      <c r="E1179" s="160" t="s">
        <v>373</v>
      </c>
      <c r="F1179" s="160">
        <v>101116597</v>
      </c>
      <c r="G1179" s="215">
        <v>3704.69</v>
      </c>
      <c r="H1179" s="214">
        <v>43545</v>
      </c>
      <c r="I1179" s="160" t="s">
        <v>597</v>
      </c>
      <c r="J1179" s="160" t="s">
        <v>9054</v>
      </c>
      <c r="K1179" s="160">
        <f t="shared" si="19"/>
        <v>3</v>
      </c>
      <c r="L1179" s="160" t="s">
        <v>101</v>
      </c>
      <c r="M1179" s="211">
        <f>VLOOKUP(J1179,'Depr Rates'!A:G,7,FALSE)</f>
        <v>3.1399999999999997E-2</v>
      </c>
    </row>
    <row r="1180" spans="1:13" x14ac:dyDescent="0.3">
      <c r="A1180" s="212" t="s">
        <v>102</v>
      </c>
      <c r="B1180" s="213">
        <v>10600501</v>
      </c>
      <c r="C1180" s="212" t="s">
        <v>12614</v>
      </c>
      <c r="D1180" s="214">
        <v>43525</v>
      </c>
      <c r="E1180" s="160" t="s">
        <v>373</v>
      </c>
      <c r="F1180" s="160">
        <v>101116597</v>
      </c>
      <c r="G1180" s="215">
        <v>1254.81</v>
      </c>
      <c r="H1180" s="214">
        <v>43545</v>
      </c>
      <c r="I1180" s="160" t="s">
        <v>597</v>
      </c>
      <c r="J1180" s="160" t="s">
        <v>400</v>
      </c>
      <c r="K1180" s="160">
        <f t="shared" si="19"/>
        <v>3</v>
      </c>
      <c r="L1180" s="160" t="s">
        <v>101</v>
      </c>
      <c r="M1180" s="211">
        <f>VLOOKUP(J1180,'Depr Rates'!A:G,7,FALSE)</f>
        <v>4.0599999999999997E-2</v>
      </c>
    </row>
    <row r="1181" spans="1:13" x14ac:dyDescent="0.3">
      <c r="A1181" s="212" t="s">
        <v>102</v>
      </c>
      <c r="B1181" s="213">
        <v>10600501</v>
      </c>
      <c r="C1181" s="212" t="s">
        <v>12614</v>
      </c>
      <c r="D1181" s="214">
        <v>43525</v>
      </c>
      <c r="E1181" s="160" t="s">
        <v>373</v>
      </c>
      <c r="F1181" s="160">
        <v>101116597</v>
      </c>
      <c r="G1181" s="160">
        <v>956.06</v>
      </c>
      <c r="H1181" s="214">
        <v>43545</v>
      </c>
      <c r="I1181" s="160" t="s">
        <v>597</v>
      </c>
      <c r="J1181" s="160" t="s">
        <v>9132</v>
      </c>
      <c r="K1181" s="160">
        <f t="shared" si="19"/>
        <v>3</v>
      </c>
      <c r="L1181" s="160" t="s">
        <v>101</v>
      </c>
      <c r="M1181" s="211">
        <f>VLOOKUP(J1181,'Depr Rates'!A:G,7,FALSE)</f>
        <v>3.7400000000000003E-2</v>
      </c>
    </row>
    <row r="1182" spans="1:13" x14ac:dyDescent="0.3">
      <c r="A1182" s="212" t="s">
        <v>102</v>
      </c>
      <c r="B1182" s="213">
        <v>10600501</v>
      </c>
      <c r="C1182" s="212" t="s">
        <v>12614</v>
      </c>
      <c r="D1182" s="214">
        <v>43525</v>
      </c>
      <c r="E1182" s="160" t="s">
        <v>373</v>
      </c>
      <c r="F1182" s="160">
        <v>101116597</v>
      </c>
      <c r="G1182" s="160">
        <v>-471.74</v>
      </c>
      <c r="H1182" s="214">
        <v>43545</v>
      </c>
      <c r="I1182" s="160" t="s">
        <v>597</v>
      </c>
      <c r="J1182" s="160" t="s">
        <v>9132</v>
      </c>
      <c r="K1182" s="160">
        <f t="shared" si="19"/>
        <v>3</v>
      </c>
      <c r="L1182" s="160" t="s">
        <v>101</v>
      </c>
      <c r="M1182" s="211">
        <f>VLOOKUP(J1182,'Depr Rates'!A:G,7,FALSE)</f>
        <v>3.7400000000000003E-2</v>
      </c>
    </row>
    <row r="1183" spans="1:13" x14ac:dyDescent="0.3">
      <c r="A1183" s="212" t="s">
        <v>102</v>
      </c>
      <c r="B1183" s="213">
        <v>10600501</v>
      </c>
      <c r="C1183" s="212" t="s">
        <v>12614</v>
      </c>
      <c r="D1183" s="214">
        <v>43525</v>
      </c>
      <c r="E1183" s="160" t="s">
        <v>373</v>
      </c>
      <c r="F1183" s="160">
        <v>101116597</v>
      </c>
      <c r="G1183" s="160">
        <v>-29.48</v>
      </c>
      <c r="H1183" s="214">
        <v>43545</v>
      </c>
      <c r="I1183" s="160" t="s">
        <v>597</v>
      </c>
      <c r="J1183" s="160" t="s">
        <v>462</v>
      </c>
      <c r="K1183" s="160">
        <f t="shared" si="19"/>
        <v>3</v>
      </c>
      <c r="L1183" s="160" t="s">
        <v>101</v>
      </c>
      <c r="M1183" s="211">
        <f>VLOOKUP(J1183,'Depr Rates'!A:G,7,FALSE)</f>
        <v>4.7500000000000001E-2</v>
      </c>
    </row>
    <row r="1184" spans="1:13" x14ac:dyDescent="0.3">
      <c r="A1184" s="212" t="s">
        <v>102</v>
      </c>
      <c r="B1184" s="213">
        <v>10600501</v>
      </c>
      <c r="C1184" s="212" t="s">
        <v>12614</v>
      </c>
      <c r="D1184" s="214">
        <v>43525</v>
      </c>
      <c r="E1184" s="160" t="s">
        <v>373</v>
      </c>
      <c r="F1184" s="160">
        <v>101116597</v>
      </c>
      <c r="G1184" s="160">
        <v>-619.15</v>
      </c>
      <c r="H1184" s="214">
        <v>43545</v>
      </c>
      <c r="I1184" s="160" t="s">
        <v>597</v>
      </c>
      <c r="J1184" s="160" t="s">
        <v>400</v>
      </c>
      <c r="K1184" s="160">
        <f t="shared" si="19"/>
        <v>3</v>
      </c>
      <c r="L1184" s="160" t="s">
        <v>101</v>
      </c>
      <c r="M1184" s="211">
        <f>VLOOKUP(J1184,'Depr Rates'!A:G,7,FALSE)</f>
        <v>4.0599999999999997E-2</v>
      </c>
    </row>
    <row r="1185" spans="1:13" x14ac:dyDescent="0.3">
      <c r="A1185" s="212" t="s">
        <v>102</v>
      </c>
      <c r="B1185" s="213">
        <v>10600501</v>
      </c>
      <c r="C1185" s="212" t="s">
        <v>12614</v>
      </c>
      <c r="D1185" s="214">
        <v>43525</v>
      </c>
      <c r="E1185" s="160" t="s">
        <v>373</v>
      </c>
      <c r="F1185" s="160">
        <v>101116597</v>
      </c>
      <c r="G1185" s="215">
        <v>-1827.95</v>
      </c>
      <c r="H1185" s="214">
        <v>43545</v>
      </c>
      <c r="I1185" s="160" t="s">
        <v>597</v>
      </c>
      <c r="J1185" s="160" t="s">
        <v>9054</v>
      </c>
      <c r="K1185" s="160">
        <f t="shared" si="19"/>
        <v>3</v>
      </c>
      <c r="L1185" s="160" t="s">
        <v>101</v>
      </c>
      <c r="M1185" s="211">
        <f>VLOOKUP(J1185,'Depr Rates'!A:G,7,FALSE)</f>
        <v>3.1399999999999997E-2</v>
      </c>
    </row>
    <row r="1186" spans="1:13" x14ac:dyDescent="0.3">
      <c r="A1186" s="212" t="s">
        <v>102</v>
      </c>
      <c r="B1186" s="213">
        <v>10600501</v>
      </c>
      <c r="C1186" s="212" t="s">
        <v>12614</v>
      </c>
      <c r="D1186" s="214">
        <v>43525</v>
      </c>
      <c r="E1186" s="160" t="s">
        <v>373</v>
      </c>
      <c r="F1186" s="160">
        <v>101116666</v>
      </c>
      <c r="G1186" s="160">
        <v>-52.66</v>
      </c>
      <c r="H1186" s="214">
        <v>43549</v>
      </c>
      <c r="I1186" s="160" t="s">
        <v>598</v>
      </c>
      <c r="J1186" s="160" t="s">
        <v>447</v>
      </c>
      <c r="K1186" s="160">
        <f t="shared" si="19"/>
        <v>3</v>
      </c>
      <c r="L1186" s="160" t="s">
        <v>101</v>
      </c>
      <c r="M1186" s="211">
        <f>VLOOKUP(J1186,'Depr Rates'!A:G,7,FALSE)</f>
        <v>3.15E-2</v>
      </c>
    </row>
    <row r="1187" spans="1:13" x14ac:dyDescent="0.3">
      <c r="A1187" s="212" t="s">
        <v>102</v>
      </c>
      <c r="B1187" s="213">
        <v>10600501</v>
      </c>
      <c r="C1187" s="212" t="s">
        <v>12614</v>
      </c>
      <c r="D1187" s="214">
        <v>43525</v>
      </c>
      <c r="E1187" s="160" t="s">
        <v>373</v>
      </c>
      <c r="F1187" s="160">
        <v>101116666</v>
      </c>
      <c r="G1187" s="215">
        <v>-1843.66</v>
      </c>
      <c r="H1187" s="214">
        <v>43549</v>
      </c>
      <c r="I1187" s="160" t="s">
        <v>598</v>
      </c>
      <c r="J1187" s="160" t="s">
        <v>376</v>
      </c>
      <c r="K1187" s="160">
        <f t="shared" si="19"/>
        <v>3</v>
      </c>
      <c r="L1187" s="160" t="s">
        <v>101</v>
      </c>
      <c r="M1187" s="211">
        <f>VLOOKUP(J1187,'Depr Rates'!A:G,7,FALSE)</f>
        <v>3.9300000000000002E-2</v>
      </c>
    </row>
    <row r="1188" spans="1:13" x14ac:dyDescent="0.3">
      <c r="A1188" s="212" t="s">
        <v>102</v>
      </c>
      <c r="B1188" s="213">
        <v>10600501</v>
      </c>
      <c r="C1188" s="212" t="s">
        <v>12614</v>
      </c>
      <c r="D1188" s="214">
        <v>43525</v>
      </c>
      <c r="E1188" s="160" t="s">
        <v>373</v>
      </c>
      <c r="F1188" s="160">
        <v>101116666</v>
      </c>
      <c r="G1188" s="160">
        <v>-526.77</v>
      </c>
      <c r="H1188" s="214">
        <v>43549</v>
      </c>
      <c r="I1188" s="160" t="s">
        <v>598</v>
      </c>
      <c r="J1188" s="160" t="s">
        <v>9054</v>
      </c>
      <c r="K1188" s="160">
        <f t="shared" si="19"/>
        <v>3</v>
      </c>
      <c r="L1188" s="160" t="s">
        <v>101</v>
      </c>
      <c r="M1188" s="211">
        <f>VLOOKUP(J1188,'Depr Rates'!A:G,7,FALSE)</f>
        <v>3.1399999999999997E-2</v>
      </c>
    </row>
    <row r="1189" spans="1:13" x14ac:dyDescent="0.3">
      <c r="A1189" s="212" t="s">
        <v>102</v>
      </c>
      <c r="B1189" s="213">
        <v>10600501</v>
      </c>
      <c r="C1189" s="212" t="s">
        <v>12614</v>
      </c>
      <c r="D1189" s="214">
        <v>43525</v>
      </c>
      <c r="E1189" s="160" t="s">
        <v>373</v>
      </c>
      <c r="F1189" s="160">
        <v>101116666</v>
      </c>
      <c r="G1189" s="160">
        <v>-52.66</v>
      </c>
      <c r="H1189" s="214">
        <v>43549</v>
      </c>
      <c r="I1189" s="160" t="s">
        <v>598</v>
      </c>
      <c r="J1189" s="160" t="s">
        <v>462</v>
      </c>
      <c r="K1189" s="160">
        <f t="shared" si="19"/>
        <v>3</v>
      </c>
      <c r="L1189" s="160" t="s">
        <v>101</v>
      </c>
      <c r="M1189" s="211">
        <f>VLOOKUP(J1189,'Depr Rates'!A:G,7,FALSE)</f>
        <v>4.7500000000000001E-2</v>
      </c>
    </row>
    <row r="1190" spans="1:13" x14ac:dyDescent="0.3">
      <c r="A1190" s="212" t="s">
        <v>102</v>
      </c>
      <c r="B1190" s="213">
        <v>10600501</v>
      </c>
      <c r="C1190" s="212" t="s">
        <v>12614</v>
      </c>
      <c r="D1190" s="214">
        <v>43525</v>
      </c>
      <c r="E1190" s="160" t="s">
        <v>373</v>
      </c>
      <c r="F1190" s="160">
        <v>101116666</v>
      </c>
      <c r="G1190" s="215">
        <v>-2107.0700000000002</v>
      </c>
      <c r="H1190" s="214">
        <v>43549</v>
      </c>
      <c r="I1190" s="160" t="s">
        <v>598</v>
      </c>
      <c r="J1190" s="160" t="s">
        <v>377</v>
      </c>
      <c r="K1190" s="160">
        <f t="shared" si="19"/>
        <v>3</v>
      </c>
      <c r="L1190" s="160" t="s">
        <v>101</v>
      </c>
      <c r="M1190" s="211">
        <f>VLOOKUP(J1190,'Depr Rates'!A:G,7,FALSE)</f>
        <v>1.77E-2</v>
      </c>
    </row>
    <row r="1191" spans="1:13" x14ac:dyDescent="0.3">
      <c r="A1191" s="212" t="s">
        <v>102</v>
      </c>
      <c r="B1191" s="213">
        <v>10600501</v>
      </c>
      <c r="C1191" s="212" t="s">
        <v>12614</v>
      </c>
      <c r="D1191" s="214">
        <v>43525</v>
      </c>
      <c r="E1191" s="160" t="s">
        <v>373</v>
      </c>
      <c r="F1191" s="160">
        <v>101116666</v>
      </c>
      <c r="G1191" s="160">
        <v>-684.78</v>
      </c>
      <c r="H1191" s="214">
        <v>43549</v>
      </c>
      <c r="I1191" s="160" t="s">
        <v>598</v>
      </c>
      <c r="J1191" s="160" t="s">
        <v>9132</v>
      </c>
      <c r="K1191" s="160">
        <f t="shared" si="19"/>
        <v>3</v>
      </c>
      <c r="L1191" s="160" t="s">
        <v>101</v>
      </c>
      <c r="M1191" s="211">
        <f>VLOOKUP(J1191,'Depr Rates'!A:G,7,FALSE)</f>
        <v>3.7400000000000003E-2</v>
      </c>
    </row>
    <row r="1192" spans="1:13" x14ac:dyDescent="0.3">
      <c r="A1192" s="212" t="s">
        <v>102</v>
      </c>
      <c r="B1192" s="213">
        <v>10600501</v>
      </c>
      <c r="C1192" s="212" t="s">
        <v>12614</v>
      </c>
      <c r="D1192" s="214">
        <v>43525</v>
      </c>
      <c r="E1192" s="160" t="s">
        <v>373</v>
      </c>
      <c r="F1192" s="160">
        <v>101116666</v>
      </c>
      <c r="G1192" s="160">
        <v>457.76</v>
      </c>
      <c r="H1192" s="214">
        <v>43549</v>
      </c>
      <c r="I1192" s="160" t="s">
        <v>598</v>
      </c>
      <c r="J1192" s="160" t="s">
        <v>376</v>
      </c>
      <c r="K1192" s="160">
        <f t="shared" si="19"/>
        <v>3</v>
      </c>
      <c r="L1192" s="160" t="s">
        <v>101</v>
      </c>
      <c r="M1192" s="211">
        <f>VLOOKUP(J1192,'Depr Rates'!A:G,7,FALSE)</f>
        <v>3.9300000000000002E-2</v>
      </c>
    </row>
    <row r="1193" spans="1:13" x14ac:dyDescent="0.3">
      <c r="A1193" s="212" t="s">
        <v>102</v>
      </c>
      <c r="B1193" s="213">
        <v>10600501</v>
      </c>
      <c r="C1193" s="212" t="s">
        <v>12614</v>
      </c>
      <c r="D1193" s="214">
        <v>43525</v>
      </c>
      <c r="E1193" s="160" t="s">
        <v>373</v>
      </c>
      <c r="F1193" s="160">
        <v>101116666</v>
      </c>
      <c r="G1193" s="160">
        <v>13.08</v>
      </c>
      <c r="H1193" s="214">
        <v>43549</v>
      </c>
      <c r="I1193" s="160" t="s">
        <v>598</v>
      </c>
      <c r="J1193" s="160" t="s">
        <v>447</v>
      </c>
      <c r="K1193" s="160">
        <f t="shared" si="19"/>
        <v>3</v>
      </c>
      <c r="L1193" s="160" t="s">
        <v>101</v>
      </c>
      <c r="M1193" s="211">
        <f>VLOOKUP(J1193,'Depr Rates'!A:G,7,FALSE)</f>
        <v>3.15E-2</v>
      </c>
    </row>
    <row r="1194" spans="1:13" x14ac:dyDescent="0.3">
      <c r="A1194" s="212" t="s">
        <v>102</v>
      </c>
      <c r="B1194" s="213">
        <v>10600501</v>
      </c>
      <c r="C1194" s="212" t="s">
        <v>12614</v>
      </c>
      <c r="D1194" s="214">
        <v>43525</v>
      </c>
      <c r="E1194" s="160" t="s">
        <v>373</v>
      </c>
      <c r="F1194" s="160">
        <v>101116666</v>
      </c>
      <c r="G1194" s="160">
        <v>170.02</v>
      </c>
      <c r="H1194" s="214">
        <v>43549</v>
      </c>
      <c r="I1194" s="160" t="s">
        <v>598</v>
      </c>
      <c r="J1194" s="160" t="s">
        <v>9132</v>
      </c>
      <c r="K1194" s="160">
        <f t="shared" si="19"/>
        <v>3</v>
      </c>
      <c r="L1194" s="160" t="s">
        <v>101</v>
      </c>
      <c r="M1194" s="211">
        <f>VLOOKUP(J1194,'Depr Rates'!A:G,7,FALSE)</f>
        <v>3.7400000000000003E-2</v>
      </c>
    </row>
    <row r="1195" spans="1:13" x14ac:dyDescent="0.3">
      <c r="A1195" s="212" t="s">
        <v>102</v>
      </c>
      <c r="B1195" s="213">
        <v>10600501</v>
      </c>
      <c r="C1195" s="212" t="s">
        <v>12614</v>
      </c>
      <c r="D1195" s="214">
        <v>43525</v>
      </c>
      <c r="E1195" s="160" t="s">
        <v>373</v>
      </c>
      <c r="F1195" s="160">
        <v>101116666</v>
      </c>
      <c r="G1195" s="160">
        <v>523.13</v>
      </c>
      <c r="H1195" s="214">
        <v>43549</v>
      </c>
      <c r="I1195" s="160" t="s">
        <v>598</v>
      </c>
      <c r="J1195" s="160" t="s">
        <v>377</v>
      </c>
      <c r="K1195" s="160">
        <f t="shared" si="19"/>
        <v>3</v>
      </c>
      <c r="L1195" s="160" t="s">
        <v>101</v>
      </c>
      <c r="M1195" s="211">
        <f>VLOOKUP(J1195,'Depr Rates'!A:G,7,FALSE)</f>
        <v>1.77E-2</v>
      </c>
    </row>
    <row r="1196" spans="1:13" x14ac:dyDescent="0.3">
      <c r="A1196" s="212" t="s">
        <v>102</v>
      </c>
      <c r="B1196" s="213">
        <v>10600501</v>
      </c>
      <c r="C1196" s="212" t="s">
        <v>12614</v>
      </c>
      <c r="D1196" s="214">
        <v>43525</v>
      </c>
      <c r="E1196" s="160" t="s">
        <v>373</v>
      </c>
      <c r="F1196" s="160">
        <v>101116666</v>
      </c>
      <c r="G1196" s="160">
        <v>130.78</v>
      </c>
      <c r="H1196" s="214">
        <v>43549</v>
      </c>
      <c r="I1196" s="160" t="s">
        <v>598</v>
      </c>
      <c r="J1196" s="160" t="s">
        <v>9054</v>
      </c>
      <c r="K1196" s="160">
        <f t="shared" si="19"/>
        <v>3</v>
      </c>
      <c r="L1196" s="160" t="s">
        <v>101</v>
      </c>
      <c r="M1196" s="211">
        <f>VLOOKUP(J1196,'Depr Rates'!A:G,7,FALSE)</f>
        <v>3.1399999999999997E-2</v>
      </c>
    </row>
    <row r="1197" spans="1:13" x14ac:dyDescent="0.3">
      <c r="A1197" s="212" t="s">
        <v>102</v>
      </c>
      <c r="B1197" s="213">
        <v>10600501</v>
      </c>
      <c r="C1197" s="212" t="s">
        <v>12614</v>
      </c>
      <c r="D1197" s="214">
        <v>43525</v>
      </c>
      <c r="E1197" s="160" t="s">
        <v>373</v>
      </c>
      <c r="F1197" s="160">
        <v>101116666</v>
      </c>
      <c r="G1197" s="160">
        <v>13.08</v>
      </c>
      <c r="H1197" s="214">
        <v>43549</v>
      </c>
      <c r="I1197" s="160" t="s">
        <v>598</v>
      </c>
      <c r="J1197" s="160" t="s">
        <v>462</v>
      </c>
      <c r="K1197" s="160">
        <f t="shared" si="19"/>
        <v>3</v>
      </c>
      <c r="L1197" s="160" t="s">
        <v>101</v>
      </c>
      <c r="M1197" s="211">
        <f>VLOOKUP(J1197,'Depr Rates'!A:G,7,FALSE)</f>
        <v>4.7500000000000001E-2</v>
      </c>
    </row>
    <row r="1198" spans="1:13" x14ac:dyDescent="0.3">
      <c r="A1198" s="212" t="s">
        <v>102</v>
      </c>
      <c r="B1198" s="213">
        <v>10600501</v>
      </c>
      <c r="C1198" s="212" t="s">
        <v>12614</v>
      </c>
      <c r="D1198" s="214">
        <v>43525</v>
      </c>
      <c r="E1198" s="160" t="s">
        <v>373</v>
      </c>
      <c r="F1198" s="160">
        <v>101117545</v>
      </c>
      <c r="G1198" s="160">
        <v>488.51</v>
      </c>
      <c r="H1198" s="214">
        <v>43554</v>
      </c>
      <c r="I1198" s="160" t="s">
        <v>622</v>
      </c>
      <c r="J1198" s="160" t="s">
        <v>9054</v>
      </c>
      <c r="K1198" s="160">
        <f t="shared" si="19"/>
        <v>3</v>
      </c>
      <c r="L1198" s="160" t="s">
        <v>101</v>
      </c>
      <c r="M1198" s="211">
        <f>VLOOKUP(J1198,'Depr Rates'!A:G,7,FALSE)</f>
        <v>3.1399999999999997E-2</v>
      </c>
    </row>
    <row r="1199" spans="1:13" x14ac:dyDescent="0.3">
      <c r="A1199" s="212" t="s">
        <v>102</v>
      </c>
      <c r="B1199" s="213">
        <v>10600501</v>
      </c>
      <c r="C1199" s="212" t="s">
        <v>12614</v>
      </c>
      <c r="D1199" s="214">
        <v>43525</v>
      </c>
      <c r="E1199" s="160" t="s">
        <v>373</v>
      </c>
      <c r="F1199" s="160">
        <v>101117560</v>
      </c>
      <c r="G1199" s="160">
        <v>-56.89</v>
      </c>
      <c r="H1199" s="214">
        <v>43550</v>
      </c>
      <c r="I1199" s="160" t="s">
        <v>599</v>
      </c>
      <c r="J1199" s="160" t="s">
        <v>462</v>
      </c>
      <c r="K1199" s="160">
        <f t="shared" si="19"/>
        <v>3</v>
      </c>
      <c r="L1199" s="160" t="s">
        <v>101</v>
      </c>
      <c r="M1199" s="211">
        <f>VLOOKUP(J1199,'Depr Rates'!A:G,7,FALSE)</f>
        <v>4.7500000000000001E-2</v>
      </c>
    </row>
    <row r="1200" spans="1:13" x14ac:dyDescent="0.3">
      <c r="A1200" s="212" t="s">
        <v>102</v>
      </c>
      <c r="B1200" s="213">
        <v>10600501</v>
      </c>
      <c r="C1200" s="212" t="s">
        <v>12614</v>
      </c>
      <c r="D1200" s="214">
        <v>43525</v>
      </c>
      <c r="E1200" s="160" t="s">
        <v>373</v>
      </c>
      <c r="F1200" s="160">
        <v>101117560</v>
      </c>
      <c r="G1200" s="215">
        <v>-1194.6300000000001</v>
      </c>
      <c r="H1200" s="214">
        <v>43550</v>
      </c>
      <c r="I1200" s="160" t="s">
        <v>599</v>
      </c>
      <c r="J1200" s="160" t="s">
        <v>400</v>
      </c>
      <c r="K1200" s="160">
        <f t="shared" si="19"/>
        <v>3</v>
      </c>
      <c r="L1200" s="160" t="s">
        <v>101</v>
      </c>
      <c r="M1200" s="211">
        <f>VLOOKUP(J1200,'Depr Rates'!A:G,7,FALSE)</f>
        <v>4.0599999999999997E-2</v>
      </c>
    </row>
    <row r="1201" spans="1:13" x14ac:dyDescent="0.3">
      <c r="A1201" s="212" t="s">
        <v>102</v>
      </c>
      <c r="B1201" s="213">
        <v>10600501</v>
      </c>
      <c r="C1201" s="212" t="s">
        <v>12614</v>
      </c>
      <c r="D1201" s="214">
        <v>43525</v>
      </c>
      <c r="E1201" s="160" t="s">
        <v>373</v>
      </c>
      <c r="F1201" s="160">
        <v>101117560</v>
      </c>
      <c r="G1201" s="215">
        <v>-3526.99</v>
      </c>
      <c r="H1201" s="214">
        <v>43550</v>
      </c>
      <c r="I1201" s="160" t="s">
        <v>599</v>
      </c>
      <c r="J1201" s="160" t="s">
        <v>9054</v>
      </c>
      <c r="K1201" s="160">
        <f t="shared" si="19"/>
        <v>3</v>
      </c>
      <c r="L1201" s="160" t="s">
        <v>101</v>
      </c>
      <c r="M1201" s="211">
        <f>VLOOKUP(J1201,'Depr Rates'!A:G,7,FALSE)</f>
        <v>3.1399999999999997E-2</v>
      </c>
    </row>
    <row r="1202" spans="1:13" x14ac:dyDescent="0.3">
      <c r="A1202" s="212" t="s">
        <v>102</v>
      </c>
      <c r="B1202" s="213">
        <v>10600501</v>
      </c>
      <c r="C1202" s="212" t="s">
        <v>12614</v>
      </c>
      <c r="D1202" s="214">
        <v>43525</v>
      </c>
      <c r="E1202" s="160" t="s">
        <v>373</v>
      </c>
      <c r="F1202" s="160">
        <v>101117560</v>
      </c>
      <c r="G1202" s="160">
        <v>-910.19</v>
      </c>
      <c r="H1202" s="214">
        <v>43550</v>
      </c>
      <c r="I1202" s="160" t="s">
        <v>599</v>
      </c>
      <c r="J1202" s="160" t="s">
        <v>9132</v>
      </c>
      <c r="K1202" s="160">
        <f t="shared" si="19"/>
        <v>3</v>
      </c>
      <c r="L1202" s="160" t="s">
        <v>101</v>
      </c>
      <c r="M1202" s="211">
        <f>VLOOKUP(J1202,'Depr Rates'!A:G,7,FALSE)</f>
        <v>3.7400000000000003E-2</v>
      </c>
    </row>
    <row r="1203" spans="1:13" x14ac:dyDescent="0.3">
      <c r="A1203" s="212" t="s">
        <v>102</v>
      </c>
      <c r="B1203" s="213">
        <v>10600501</v>
      </c>
      <c r="C1203" s="212" t="s">
        <v>12614</v>
      </c>
      <c r="D1203" s="214">
        <v>43525</v>
      </c>
      <c r="E1203" s="160" t="s">
        <v>373</v>
      </c>
      <c r="F1203" s="160">
        <v>101117560</v>
      </c>
      <c r="G1203" s="215">
        <v>1066.58</v>
      </c>
      <c r="H1203" s="214">
        <v>43550</v>
      </c>
      <c r="I1203" s="160" t="s">
        <v>599</v>
      </c>
      <c r="J1203" s="160" t="s">
        <v>9132</v>
      </c>
      <c r="K1203" s="160">
        <f t="shared" si="19"/>
        <v>3</v>
      </c>
      <c r="L1203" s="160" t="s">
        <v>101</v>
      </c>
      <c r="M1203" s="211">
        <f>VLOOKUP(J1203,'Depr Rates'!A:G,7,FALSE)</f>
        <v>3.7400000000000003E-2</v>
      </c>
    </row>
    <row r="1204" spans="1:13" x14ac:dyDescent="0.3">
      <c r="A1204" s="212" t="s">
        <v>102</v>
      </c>
      <c r="B1204" s="213">
        <v>10600501</v>
      </c>
      <c r="C1204" s="212" t="s">
        <v>12614</v>
      </c>
      <c r="D1204" s="214">
        <v>43525</v>
      </c>
      <c r="E1204" s="160" t="s">
        <v>373</v>
      </c>
      <c r="F1204" s="160">
        <v>101117560</v>
      </c>
      <c r="G1204" s="160">
        <v>66.66</v>
      </c>
      <c r="H1204" s="214">
        <v>43550</v>
      </c>
      <c r="I1204" s="160" t="s">
        <v>599</v>
      </c>
      <c r="J1204" s="160" t="s">
        <v>462</v>
      </c>
      <c r="K1204" s="160">
        <f t="shared" si="19"/>
        <v>3</v>
      </c>
      <c r="L1204" s="160" t="s">
        <v>101</v>
      </c>
      <c r="M1204" s="211">
        <f>VLOOKUP(J1204,'Depr Rates'!A:G,7,FALSE)</f>
        <v>4.7500000000000001E-2</v>
      </c>
    </row>
    <row r="1205" spans="1:13" x14ac:dyDescent="0.3">
      <c r="A1205" s="212" t="s">
        <v>102</v>
      </c>
      <c r="B1205" s="213">
        <v>10600501</v>
      </c>
      <c r="C1205" s="212" t="s">
        <v>12614</v>
      </c>
      <c r="D1205" s="214">
        <v>43525</v>
      </c>
      <c r="E1205" s="160" t="s">
        <v>373</v>
      </c>
      <c r="F1205" s="160">
        <v>101117560</v>
      </c>
      <c r="G1205" s="215">
        <v>4132.96</v>
      </c>
      <c r="H1205" s="214">
        <v>43550</v>
      </c>
      <c r="I1205" s="160" t="s">
        <v>599</v>
      </c>
      <c r="J1205" s="160" t="s">
        <v>9054</v>
      </c>
      <c r="K1205" s="160">
        <f t="shared" si="19"/>
        <v>3</v>
      </c>
      <c r="L1205" s="160" t="s">
        <v>101</v>
      </c>
      <c r="M1205" s="211">
        <f>VLOOKUP(J1205,'Depr Rates'!A:G,7,FALSE)</f>
        <v>3.1399999999999997E-2</v>
      </c>
    </row>
    <row r="1206" spans="1:13" x14ac:dyDescent="0.3">
      <c r="A1206" s="212" t="s">
        <v>102</v>
      </c>
      <c r="B1206" s="213">
        <v>10600501</v>
      </c>
      <c r="C1206" s="212" t="s">
        <v>12614</v>
      </c>
      <c r="D1206" s="214">
        <v>43525</v>
      </c>
      <c r="E1206" s="160" t="s">
        <v>373</v>
      </c>
      <c r="F1206" s="160">
        <v>101117560</v>
      </c>
      <c r="G1206" s="215">
        <v>1399.88</v>
      </c>
      <c r="H1206" s="214">
        <v>43550</v>
      </c>
      <c r="I1206" s="160" t="s">
        <v>599</v>
      </c>
      <c r="J1206" s="160" t="s">
        <v>400</v>
      </c>
      <c r="K1206" s="160">
        <f t="shared" si="19"/>
        <v>3</v>
      </c>
      <c r="L1206" s="160" t="s">
        <v>101</v>
      </c>
      <c r="M1206" s="211">
        <f>VLOOKUP(J1206,'Depr Rates'!A:G,7,FALSE)</f>
        <v>4.0599999999999997E-2</v>
      </c>
    </row>
    <row r="1207" spans="1:13" x14ac:dyDescent="0.3">
      <c r="A1207" s="212" t="s">
        <v>102</v>
      </c>
      <c r="B1207" s="213">
        <v>10600501</v>
      </c>
      <c r="C1207" s="212" t="s">
        <v>12614</v>
      </c>
      <c r="D1207" s="214">
        <v>43525</v>
      </c>
      <c r="E1207" s="160" t="s">
        <v>373</v>
      </c>
      <c r="F1207" s="160">
        <v>111022815</v>
      </c>
      <c r="G1207" s="215">
        <v>-35198.480000000003</v>
      </c>
      <c r="H1207" s="214">
        <v>43526</v>
      </c>
      <c r="I1207" s="160" t="s">
        <v>572</v>
      </c>
      <c r="J1207" s="160" t="s">
        <v>7326</v>
      </c>
      <c r="K1207" s="160">
        <f t="shared" si="19"/>
        <v>3</v>
      </c>
      <c r="L1207" s="160" t="s">
        <v>101</v>
      </c>
      <c r="M1207" s="211">
        <f>VLOOKUP(J1207,'Depr Rates'!A:G,7,FALSE)</f>
        <v>3.2500000000000001E-2</v>
      </c>
    </row>
    <row r="1208" spans="1:13" x14ac:dyDescent="0.3">
      <c r="A1208" s="212" t="s">
        <v>102</v>
      </c>
      <c r="B1208" s="213">
        <v>10600501</v>
      </c>
      <c r="C1208" s="212" t="s">
        <v>12614</v>
      </c>
      <c r="D1208" s="214">
        <v>43525</v>
      </c>
      <c r="E1208" s="160" t="s">
        <v>373</v>
      </c>
      <c r="F1208" s="160">
        <v>111022815</v>
      </c>
      <c r="G1208" s="215">
        <v>17107.8</v>
      </c>
      <c r="H1208" s="214">
        <v>43526</v>
      </c>
      <c r="I1208" s="160" t="s">
        <v>572</v>
      </c>
      <c r="J1208" s="160" t="s">
        <v>7326</v>
      </c>
      <c r="K1208" s="160">
        <f t="shared" si="19"/>
        <v>3</v>
      </c>
      <c r="L1208" s="160" t="s">
        <v>101</v>
      </c>
      <c r="M1208" s="211">
        <f>VLOOKUP(J1208,'Depr Rates'!A:G,7,FALSE)</f>
        <v>3.2500000000000001E-2</v>
      </c>
    </row>
    <row r="1209" spans="1:13" x14ac:dyDescent="0.3">
      <c r="A1209" s="212" t="s">
        <v>102</v>
      </c>
      <c r="B1209" s="213">
        <v>10600501</v>
      </c>
      <c r="C1209" s="212" t="s">
        <v>12614</v>
      </c>
      <c r="D1209" s="214">
        <v>43525</v>
      </c>
      <c r="E1209" s="160" t="s">
        <v>373</v>
      </c>
      <c r="F1209" s="160">
        <v>111023947</v>
      </c>
      <c r="G1209" s="215">
        <v>-25382.36</v>
      </c>
      <c r="H1209" s="214">
        <v>43538</v>
      </c>
      <c r="I1209" s="160" t="s">
        <v>327</v>
      </c>
      <c r="J1209" s="160" t="s">
        <v>421</v>
      </c>
      <c r="K1209" s="160">
        <f t="shared" si="19"/>
        <v>3</v>
      </c>
      <c r="L1209" s="160" t="s">
        <v>101</v>
      </c>
      <c r="M1209" s="211">
        <f>VLOOKUP(J1209,'Depr Rates'!A:G,7,FALSE)</f>
        <v>1.8099999999999998E-2</v>
      </c>
    </row>
    <row r="1210" spans="1:13" x14ac:dyDescent="0.3">
      <c r="A1210" s="212" t="s">
        <v>102</v>
      </c>
      <c r="B1210" s="213">
        <v>10600501</v>
      </c>
      <c r="C1210" s="212" t="s">
        <v>12614</v>
      </c>
      <c r="D1210" s="214">
        <v>43525</v>
      </c>
      <c r="E1210" s="160" t="s">
        <v>373</v>
      </c>
      <c r="F1210" s="160">
        <v>111024276</v>
      </c>
      <c r="G1210" s="215">
        <v>15522.78</v>
      </c>
      <c r="H1210" s="214">
        <v>43528</v>
      </c>
      <c r="I1210" s="160" t="s">
        <v>602</v>
      </c>
      <c r="J1210" s="160" t="s">
        <v>7326</v>
      </c>
      <c r="K1210" s="160">
        <f t="shared" si="19"/>
        <v>3</v>
      </c>
      <c r="L1210" s="160" t="s">
        <v>101</v>
      </c>
      <c r="M1210" s="211">
        <f>VLOOKUP(J1210,'Depr Rates'!A:G,7,FALSE)</f>
        <v>3.2500000000000001E-2</v>
      </c>
    </row>
    <row r="1211" spans="1:13" x14ac:dyDescent="0.3">
      <c r="A1211" s="212" t="s">
        <v>102</v>
      </c>
      <c r="B1211" s="213">
        <v>10600501</v>
      </c>
      <c r="C1211" s="212" t="s">
        <v>12614</v>
      </c>
      <c r="D1211" s="214">
        <v>43525</v>
      </c>
      <c r="E1211" s="160" t="s">
        <v>373</v>
      </c>
      <c r="F1211" s="160">
        <v>111024276</v>
      </c>
      <c r="G1211" s="215">
        <v>16389.099999999999</v>
      </c>
      <c r="H1211" s="214">
        <v>43528</v>
      </c>
      <c r="I1211" s="160" t="s">
        <v>602</v>
      </c>
      <c r="J1211" s="160" t="s">
        <v>7326</v>
      </c>
      <c r="K1211" s="160">
        <f t="shared" si="19"/>
        <v>3</v>
      </c>
      <c r="L1211" s="160" t="s">
        <v>101</v>
      </c>
      <c r="M1211" s="211">
        <f>VLOOKUP(J1211,'Depr Rates'!A:G,7,FALSE)</f>
        <v>3.2500000000000001E-2</v>
      </c>
    </row>
    <row r="1212" spans="1:13" x14ac:dyDescent="0.3">
      <c r="G1212" s="236">
        <f>SUM(G965:G1211)</f>
        <v>1394613.3500000013</v>
      </c>
    </row>
  </sheetData>
  <autoFilter ref="A1:M1211">
    <sortState ref="A2:M1402">
      <sortCondition ref="A2"/>
    </sortState>
  </autoFilter>
  <pageMargins left="0.2" right="0.2" top="0.75" bottom="0.75" header="0.3" footer="0.3"/>
  <pageSetup scale="1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5"/>
  <sheetViews>
    <sheetView zoomScale="70" zoomScaleNormal="70" workbookViewId="0">
      <pane ySplit="1" topLeftCell="A172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20.140625" style="160" bestFit="1" customWidth="1"/>
    <col min="2" max="2" width="15.85546875" style="210" bestFit="1" customWidth="1"/>
    <col min="3" max="3" width="13.140625" style="160" bestFit="1" customWidth="1"/>
    <col min="4" max="4" width="19.5703125" style="160" bestFit="1" customWidth="1"/>
    <col min="5" max="5" width="17.28515625" style="160" bestFit="1" customWidth="1"/>
    <col min="6" max="6" width="22.7109375" style="160" bestFit="1" customWidth="1"/>
    <col min="7" max="7" width="18.28515625" style="160" bestFit="1" customWidth="1"/>
    <col min="8" max="8" width="16.7109375" style="160" bestFit="1" customWidth="1"/>
    <col min="9" max="9" width="41" style="160" bestFit="1" customWidth="1"/>
    <col min="10" max="10" width="34" style="160" bestFit="1" customWidth="1"/>
    <col min="11" max="11" width="8.85546875" style="160"/>
    <col min="12" max="12" width="10" style="160" bestFit="1" customWidth="1"/>
    <col min="13" max="13" width="8.85546875" style="211"/>
    <col min="14" max="16384" width="8.85546875" style="160"/>
  </cols>
  <sheetData>
    <row r="1" spans="1:13" x14ac:dyDescent="0.3">
      <c r="A1" s="160" t="s">
        <v>12615</v>
      </c>
      <c r="B1" s="210" t="s">
        <v>367</v>
      </c>
      <c r="C1" s="160" t="s">
        <v>12622</v>
      </c>
      <c r="D1" s="160" t="s">
        <v>368</v>
      </c>
      <c r="E1" s="160" t="s">
        <v>12623</v>
      </c>
      <c r="F1" s="160" t="s">
        <v>369</v>
      </c>
      <c r="G1" s="160" t="s">
        <v>370</v>
      </c>
      <c r="H1" s="160" t="s">
        <v>371</v>
      </c>
      <c r="I1" s="160" t="s">
        <v>3</v>
      </c>
      <c r="J1" s="160" t="s">
        <v>372</v>
      </c>
      <c r="K1" s="160" t="s">
        <v>33</v>
      </c>
      <c r="L1" s="160" t="s">
        <v>12597</v>
      </c>
      <c r="M1" s="211" t="s">
        <v>12598</v>
      </c>
    </row>
    <row r="2" spans="1:13" x14ac:dyDescent="0.3">
      <c r="A2" s="212" t="s">
        <v>103</v>
      </c>
      <c r="B2" s="213">
        <v>10600502</v>
      </c>
      <c r="C2" s="212" t="s">
        <v>12614</v>
      </c>
      <c r="D2" s="214">
        <v>43466</v>
      </c>
      <c r="E2" s="160" t="s">
        <v>373</v>
      </c>
      <c r="F2" s="160">
        <v>106334199</v>
      </c>
      <c r="G2" s="215">
        <v>6225.81</v>
      </c>
      <c r="H2" s="214">
        <v>43481</v>
      </c>
      <c r="I2" s="160" t="s">
        <v>227</v>
      </c>
      <c r="J2" s="160" t="s">
        <v>386</v>
      </c>
      <c r="K2" s="160">
        <f t="shared" ref="K2:K33" si="0">MONTH(H2)</f>
        <v>1</v>
      </c>
      <c r="L2" s="160" t="s">
        <v>101</v>
      </c>
      <c r="M2" s="211">
        <f>VLOOKUP(J2,'Depr Rates'!A:G,7,FALSE)</f>
        <v>3.2000000000000001E-2</v>
      </c>
    </row>
    <row r="3" spans="1:13" x14ac:dyDescent="0.3">
      <c r="A3" s="212" t="s">
        <v>103</v>
      </c>
      <c r="B3" s="213">
        <v>10600502</v>
      </c>
      <c r="C3" s="212" t="s">
        <v>12614</v>
      </c>
      <c r="D3" s="214">
        <v>43466</v>
      </c>
      <c r="E3" s="160" t="s">
        <v>373</v>
      </c>
      <c r="F3" s="160">
        <v>106334199</v>
      </c>
      <c r="G3" s="160">
        <v>70.25</v>
      </c>
      <c r="H3" s="214">
        <v>43481</v>
      </c>
      <c r="I3" s="160" t="s">
        <v>227</v>
      </c>
      <c r="J3" s="160" t="s">
        <v>386</v>
      </c>
      <c r="K3" s="160">
        <f t="shared" si="0"/>
        <v>1</v>
      </c>
      <c r="L3" s="160" t="s">
        <v>101</v>
      </c>
      <c r="M3" s="211">
        <f>VLOOKUP(J3,'Depr Rates'!A:G,7,FALSE)</f>
        <v>3.2000000000000001E-2</v>
      </c>
    </row>
    <row r="4" spans="1:13" x14ac:dyDescent="0.3">
      <c r="A4" s="212" t="s">
        <v>103</v>
      </c>
      <c r="B4" s="213">
        <v>10600502</v>
      </c>
      <c r="C4" s="212" t="s">
        <v>12614</v>
      </c>
      <c r="D4" s="214">
        <v>43466</v>
      </c>
      <c r="E4" s="160" t="s">
        <v>373</v>
      </c>
      <c r="F4" s="160">
        <v>106334199</v>
      </c>
      <c r="G4" s="215">
        <v>10242.17</v>
      </c>
      <c r="H4" s="214">
        <v>43481</v>
      </c>
      <c r="I4" s="160" t="s">
        <v>227</v>
      </c>
      <c r="J4" s="160" t="s">
        <v>386</v>
      </c>
      <c r="K4" s="160">
        <f t="shared" si="0"/>
        <v>1</v>
      </c>
      <c r="L4" s="160" t="s">
        <v>101</v>
      </c>
      <c r="M4" s="211">
        <f>VLOOKUP(J4,'Depr Rates'!A:G,7,FALSE)</f>
        <v>3.2000000000000001E-2</v>
      </c>
    </row>
    <row r="5" spans="1:13" x14ac:dyDescent="0.3">
      <c r="A5" s="212" t="s">
        <v>103</v>
      </c>
      <c r="B5" s="213">
        <v>10600502</v>
      </c>
      <c r="C5" s="212" t="s">
        <v>12614</v>
      </c>
      <c r="D5" s="214">
        <v>43497</v>
      </c>
      <c r="E5" s="160" t="s">
        <v>373</v>
      </c>
      <c r="F5" s="160">
        <v>106334199</v>
      </c>
      <c r="G5" s="215">
        <v>-8913.2000000000007</v>
      </c>
      <c r="H5" s="214">
        <v>43481</v>
      </c>
      <c r="I5" s="160" t="s">
        <v>227</v>
      </c>
      <c r="J5" s="160" t="s">
        <v>386</v>
      </c>
      <c r="K5" s="160">
        <f t="shared" si="0"/>
        <v>1</v>
      </c>
      <c r="L5" s="160" t="s">
        <v>101</v>
      </c>
      <c r="M5" s="211">
        <f>VLOOKUP(J5,'Depr Rates'!A:G,7,FALSE)</f>
        <v>3.2000000000000001E-2</v>
      </c>
    </row>
    <row r="6" spans="1:13" x14ac:dyDescent="0.3">
      <c r="A6" s="212" t="s">
        <v>103</v>
      </c>
      <c r="B6" s="213">
        <v>10600502</v>
      </c>
      <c r="C6" s="212" t="s">
        <v>12614</v>
      </c>
      <c r="D6" s="214">
        <v>43497</v>
      </c>
      <c r="E6" s="160" t="s">
        <v>373</v>
      </c>
      <c r="F6" s="160">
        <v>106334199</v>
      </c>
      <c r="G6" s="215">
        <v>9177.76</v>
      </c>
      <c r="H6" s="214">
        <v>43481</v>
      </c>
      <c r="I6" s="160" t="s">
        <v>227</v>
      </c>
      <c r="J6" s="160" t="s">
        <v>386</v>
      </c>
      <c r="K6" s="160">
        <f t="shared" si="0"/>
        <v>1</v>
      </c>
      <c r="L6" s="160" t="s">
        <v>101</v>
      </c>
      <c r="M6" s="211">
        <f>VLOOKUP(J6,'Depr Rates'!A:G,7,FALSE)</f>
        <v>3.2000000000000001E-2</v>
      </c>
    </row>
    <row r="7" spans="1:13" x14ac:dyDescent="0.3">
      <c r="A7" s="212" t="s">
        <v>103</v>
      </c>
      <c r="B7" s="213">
        <v>10600502</v>
      </c>
      <c r="C7" s="212" t="s">
        <v>12614</v>
      </c>
      <c r="D7" s="214">
        <v>43497</v>
      </c>
      <c r="E7" s="160" t="s">
        <v>373</v>
      </c>
      <c r="F7" s="160">
        <v>106334199</v>
      </c>
      <c r="G7" s="160">
        <v>61.11</v>
      </c>
      <c r="H7" s="214">
        <v>43481</v>
      </c>
      <c r="I7" s="160" t="s">
        <v>227</v>
      </c>
      <c r="J7" s="160" t="s">
        <v>386</v>
      </c>
      <c r="K7" s="160">
        <f t="shared" si="0"/>
        <v>1</v>
      </c>
      <c r="L7" s="160" t="s">
        <v>101</v>
      </c>
      <c r="M7" s="211">
        <f>VLOOKUP(J7,'Depr Rates'!A:G,7,FALSE)</f>
        <v>3.2000000000000001E-2</v>
      </c>
    </row>
    <row r="8" spans="1:13" x14ac:dyDescent="0.3">
      <c r="A8" s="212" t="s">
        <v>103</v>
      </c>
      <c r="B8" s="213">
        <v>10600502</v>
      </c>
      <c r="C8" s="212" t="s">
        <v>12614</v>
      </c>
      <c r="D8" s="214">
        <v>43466</v>
      </c>
      <c r="E8" s="160" t="s">
        <v>373</v>
      </c>
      <c r="F8" s="160">
        <v>109097293</v>
      </c>
      <c r="G8" s="160">
        <v>395.78</v>
      </c>
      <c r="H8" s="214">
        <v>43480</v>
      </c>
      <c r="I8" s="160" t="s">
        <v>425</v>
      </c>
      <c r="J8" s="160" t="s">
        <v>416</v>
      </c>
      <c r="K8" s="160">
        <f t="shared" si="0"/>
        <v>1</v>
      </c>
      <c r="L8" s="160" t="s">
        <v>101</v>
      </c>
      <c r="M8" s="211">
        <f>VLOOKUP(J8,'Depr Rates'!A:G,7,FALSE)</f>
        <v>2.4399999999999998E-2</v>
      </c>
    </row>
    <row r="9" spans="1:13" x14ac:dyDescent="0.3">
      <c r="A9" s="212" t="s">
        <v>103</v>
      </c>
      <c r="B9" s="213">
        <v>10600502</v>
      </c>
      <c r="C9" s="212" t="s">
        <v>12614</v>
      </c>
      <c r="D9" s="214">
        <v>43466</v>
      </c>
      <c r="E9" s="160" t="s">
        <v>373</v>
      </c>
      <c r="F9" s="160">
        <v>109097293</v>
      </c>
      <c r="G9" s="160">
        <v>872.22</v>
      </c>
      <c r="H9" s="214">
        <v>43480</v>
      </c>
      <c r="I9" s="160" t="s">
        <v>425</v>
      </c>
      <c r="J9" s="160" t="s">
        <v>416</v>
      </c>
      <c r="K9" s="160">
        <f t="shared" si="0"/>
        <v>1</v>
      </c>
      <c r="L9" s="160" t="s">
        <v>101</v>
      </c>
      <c r="M9" s="211">
        <f>VLOOKUP(J9,'Depr Rates'!A:G,7,FALSE)</f>
        <v>2.4399999999999998E-2</v>
      </c>
    </row>
    <row r="10" spans="1:13" x14ac:dyDescent="0.3">
      <c r="A10" s="212" t="s">
        <v>103</v>
      </c>
      <c r="B10" s="213">
        <v>10600502</v>
      </c>
      <c r="C10" s="212" t="s">
        <v>12614</v>
      </c>
      <c r="D10" s="214">
        <v>43466</v>
      </c>
      <c r="E10" s="160" t="s">
        <v>373</v>
      </c>
      <c r="F10" s="160">
        <v>109097293</v>
      </c>
      <c r="G10" s="160">
        <v>9.9</v>
      </c>
      <c r="H10" s="214">
        <v>43480</v>
      </c>
      <c r="I10" s="160" t="s">
        <v>425</v>
      </c>
      <c r="J10" s="160" t="s">
        <v>416</v>
      </c>
      <c r="K10" s="160">
        <f t="shared" si="0"/>
        <v>1</v>
      </c>
      <c r="L10" s="160" t="s">
        <v>101</v>
      </c>
      <c r="M10" s="211">
        <f>VLOOKUP(J10,'Depr Rates'!A:G,7,FALSE)</f>
        <v>2.4399999999999998E-2</v>
      </c>
    </row>
    <row r="11" spans="1:13" x14ac:dyDescent="0.3">
      <c r="A11" s="212" t="s">
        <v>103</v>
      </c>
      <c r="B11" s="213">
        <v>10600502</v>
      </c>
      <c r="C11" s="212" t="s">
        <v>12614</v>
      </c>
      <c r="D11" s="214">
        <v>43466</v>
      </c>
      <c r="E11" s="160" t="s">
        <v>373</v>
      </c>
      <c r="F11" s="160">
        <v>109110625</v>
      </c>
      <c r="G11" s="215">
        <v>148717.45000000001</v>
      </c>
      <c r="H11" s="214">
        <v>43487</v>
      </c>
      <c r="I11" s="160" t="s">
        <v>458</v>
      </c>
      <c r="J11" s="160" t="s">
        <v>416</v>
      </c>
      <c r="K11" s="160">
        <f t="shared" si="0"/>
        <v>1</v>
      </c>
      <c r="L11" s="160" t="s">
        <v>101</v>
      </c>
      <c r="M11" s="211">
        <f>VLOOKUP(J11,'Depr Rates'!A:G,7,FALSE)</f>
        <v>2.4399999999999998E-2</v>
      </c>
    </row>
    <row r="12" spans="1:13" x14ac:dyDescent="0.3">
      <c r="A12" s="212" t="s">
        <v>103</v>
      </c>
      <c r="B12" s="213">
        <v>10600502</v>
      </c>
      <c r="C12" s="212" t="s">
        <v>12614</v>
      </c>
      <c r="D12" s="214">
        <v>43466</v>
      </c>
      <c r="E12" s="160" t="s">
        <v>373</v>
      </c>
      <c r="F12" s="160">
        <v>109110625</v>
      </c>
      <c r="G12" s="215">
        <v>28255.759999999998</v>
      </c>
      <c r="H12" s="214">
        <v>43487</v>
      </c>
      <c r="I12" s="160" t="s">
        <v>458</v>
      </c>
      <c r="J12" s="160" t="s">
        <v>416</v>
      </c>
      <c r="K12" s="160">
        <f t="shared" si="0"/>
        <v>1</v>
      </c>
      <c r="L12" s="160" t="s">
        <v>101</v>
      </c>
      <c r="M12" s="211">
        <f>VLOOKUP(J12,'Depr Rates'!A:G,7,FALSE)</f>
        <v>2.4399999999999998E-2</v>
      </c>
    </row>
    <row r="13" spans="1:13" x14ac:dyDescent="0.3">
      <c r="A13" s="212" t="s">
        <v>103</v>
      </c>
      <c r="B13" s="213">
        <v>10600502</v>
      </c>
      <c r="C13" s="212" t="s">
        <v>12614</v>
      </c>
      <c r="D13" s="214">
        <v>43497</v>
      </c>
      <c r="E13" s="160" t="s">
        <v>373</v>
      </c>
      <c r="F13" s="160">
        <v>109110625</v>
      </c>
      <c r="G13" s="215">
        <v>-23450.799999999999</v>
      </c>
      <c r="H13" s="214">
        <v>43487</v>
      </c>
      <c r="I13" s="160" t="s">
        <v>458</v>
      </c>
      <c r="J13" s="160" t="s">
        <v>416</v>
      </c>
      <c r="K13" s="160">
        <f t="shared" si="0"/>
        <v>1</v>
      </c>
      <c r="L13" s="160" t="s">
        <v>101</v>
      </c>
      <c r="M13" s="211">
        <f>VLOOKUP(J13,'Depr Rates'!A:G,7,FALSE)</f>
        <v>2.4399999999999998E-2</v>
      </c>
    </row>
    <row r="14" spans="1:13" x14ac:dyDescent="0.3">
      <c r="A14" s="212" t="s">
        <v>103</v>
      </c>
      <c r="B14" s="213">
        <v>10600502</v>
      </c>
      <c r="C14" s="212" t="s">
        <v>12614</v>
      </c>
      <c r="D14" s="214">
        <v>43497</v>
      </c>
      <c r="E14" s="160" t="s">
        <v>373</v>
      </c>
      <c r="F14" s="160">
        <v>109110625</v>
      </c>
      <c r="G14" s="215">
        <v>34237.379999999997</v>
      </c>
      <c r="H14" s="214">
        <v>43487</v>
      </c>
      <c r="I14" s="160" t="s">
        <v>458</v>
      </c>
      <c r="J14" s="160" t="s">
        <v>416</v>
      </c>
      <c r="K14" s="160">
        <f t="shared" si="0"/>
        <v>1</v>
      </c>
      <c r="L14" s="160" t="s">
        <v>101</v>
      </c>
      <c r="M14" s="211">
        <f>VLOOKUP(J14,'Depr Rates'!A:G,7,FALSE)</f>
        <v>2.4399999999999998E-2</v>
      </c>
    </row>
    <row r="15" spans="1:13" x14ac:dyDescent="0.3">
      <c r="A15" s="212" t="s">
        <v>103</v>
      </c>
      <c r="B15" s="213">
        <v>10600502</v>
      </c>
      <c r="C15" s="212" t="s">
        <v>12614</v>
      </c>
      <c r="D15" s="214">
        <v>43525</v>
      </c>
      <c r="E15" s="160" t="s">
        <v>373</v>
      </c>
      <c r="F15" s="160">
        <v>109110625</v>
      </c>
      <c r="G15" s="215">
        <v>30392.39</v>
      </c>
      <c r="H15" s="214">
        <v>43487</v>
      </c>
      <c r="I15" s="160" t="s">
        <v>458</v>
      </c>
      <c r="J15" s="160" t="s">
        <v>416</v>
      </c>
      <c r="K15" s="160">
        <f t="shared" si="0"/>
        <v>1</v>
      </c>
      <c r="L15" s="160" t="s">
        <v>101</v>
      </c>
      <c r="M15" s="211">
        <f>VLOOKUP(J15,'Depr Rates'!A:G,7,FALSE)</f>
        <v>2.4399999999999998E-2</v>
      </c>
    </row>
    <row r="16" spans="1:13" x14ac:dyDescent="0.3">
      <c r="A16" s="212" t="s">
        <v>103</v>
      </c>
      <c r="B16" s="213">
        <v>10600502</v>
      </c>
      <c r="C16" s="212" t="s">
        <v>12614</v>
      </c>
      <c r="D16" s="214">
        <v>43525</v>
      </c>
      <c r="E16" s="160" t="s">
        <v>373</v>
      </c>
      <c r="F16" s="160">
        <v>109110625</v>
      </c>
      <c r="G16" s="215">
        <v>-29722.2</v>
      </c>
      <c r="H16" s="214">
        <v>43487</v>
      </c>
      <c r="I16" s="160" t="s">
        <v>458</v>
      </c>
      <c r="J16" s="160" t="s">
        <v>416</v>
      </c>
      <c r="K16" s="160">
        <f t="shared" si="0"/>
        <v>1</v>
      </c>
      <c r="L16" s="160" t="s">
        <v>101</v>
      </c>
      <c r="M16" s="211">
        <f>VLOOKUP(J16,'Depr Rates'!A:G,7,FALSE)</f>
        <v>2.4399999999999998E-2</v>
      </c>
    </row>
    <row r="17" spans="1:13" x14ac:dyDescent="0.3">
      <c r="A17" s="212" t="s">
        <v>103</v>
      </c>
      <c r="B17" s="213">
        <v>10600502</v>
      </c>
      <c r="C17" s="212" t="s">
        <v>12614</v>
      </c>
      <c r="D17" s="214">
        <v>43525</v>
      </c>
      <c r="E17" s="160" t="s">
        <v>373</v>
      </c>
      <c r="F17" s="160">
        <v>109110625</v>
      </c>
      <c r="G17" s="160">
        <v>338.94</v>
      </c>
      <c r="H17" s="214">
        <v>43487</v>
      </c>
      <c r="I17" s="160" t="s">
        <v>458</v>
      </c>
      <c r="J17" s="160" t="s">
        <v>416</v>
      </c>
      <c r="K17" s="160">
        <f t="shared" si="0"/>
        <v>1</v>
      </c>
      <c r="L17" s="160" t="s">
        <v>101</v>
      </c>
      <c r="M17" s="211">
        <f>VLOOKUP(J17,'Depr Rates'!A:G,7,FALSE)</f>
        <v>2.4399999999999998E-2</v>
      </c>
    </row>
    <row r="18" spans="1:13" x14ac:dyDescent="0.3">
      <c r="A18" s="212" t="s">
        <v>103</v>
      </c>
      <c r="B18" s="213">
        <v>10600502</v>
      </c>
      <c r="C18" s="212" t="s">
        <v>12614</v>
      </c>
      <c r="D18" s="214">
        <v>43466</v>
      </c>
      <c r="E18" s="160" t="s">
        <v>373</v>
      </c>
      <c r="F18" s="160">
        <v>109110626</v>
      </c>
      <c r="G18" s="215">
        <v>16004.21</v>
      </c>
      <c r="H18" s="214">
        <v>43487</v>
      </c>
      <c r="I18" s="160" t="s">
        <v>279</v>
      </c>
      <c r="J18" s="160" t="s">
        <v>386</v>
      </c>
      <c r="K18" s="160">
        <f t="shared" si="0"/>
        <v>1</v>
      </c>
      <c r="L18" s="160" t="s">
        <v>101</v>
      </c>
      <c r="M18" s="211">
        <f>VLOOKUP(J18,'Depr Rates'!A:G,7,FALSE)</f>
        <v>3.2000000000000001E-2</v>
      </c>
    </row>
    <row r="19" spans="1:13" x14ac:dyDescent="0.3">
      <c r="A19" s="212" t="s">
        <v>103</v>
      </c>
      <c r="B19" s="213">
        <v>10600502</v>
      </c>
      <c r="C19" s="212" t="s">
        <v>12614</v>
      </c>
      <c r="D19" s="214">
        <v>43466</v>
      </c>
      <c r="E19" s="160" t="s">
        <v>373</v>
      </c>
      <c r="F19" s="160">
        <v>109110626</v>
      </c>
      <c r="G19" s="160">
        <v>50.22</v>
      </c>
      <c r="H19" s="214">
        <v>43487</v>
      </c>
      <c r="I19" s="160" t="s">
        <v>279</v>
      </c>
      <c r="J19" s="160" t="s">
        <v>386</v>
      </c>
      <c r="K19" s="160">
        <f t="shared" si="0"/>
        <v>1</v>
      </c>
      <c r="L19" s="160" t="s">
        <v>101</v>
      </c>
      <c r="M19" s="211">
        <f>VLOOKUP(J19,'Depr Rates'!A:G,7,FALSE)</f>
        <v>3.2000000000000001E-2</v>
      </c>
    </row>
    <row r="20" spans="1:13" x14ac:dyDescent="0.3">
      <c r="A20" s="212" t="s">
        <v>103</v>
      </c>
      <c r="B20" s="213">
        <v>10600502</v>
      </c>
      <c r="C20" s="212" t="s">
        <v>12614</v>
      </c>
      <c r="D20" s="214">
        <v>43466</v>
      </c>
      <c r="E20" s="160" t="s">
        <v>373</v>
      </c>
      <c r="F20" s="160">
        <v>109112739</v>
      </c>
      <c r="G20" s="215">
        <v>1662.94</v>
      </c>
      <c r="H20" s="214">
        <v>43480</v>
      </c>
      <c r="I20" s="160" t="s">
        <v>428</v>
      </c>
      <c r="J20" s="160" t="s">
        <v>416</v>
      </c>
      <c r="K20" s="160">
        <f t="shared" si="0"/>
        <v>1</v>
      </c>
      <c r="L20" s="160" t="s">
        <v>101</v>
      </c>
      <c r="M20" s="211">
        <f>VLOOKUP(J20,'Depr Rates'!A:G,7,FALSE)</f>
        <v>2.4399999999999998E-2</v>
      </c>
    </row>
    <row r="21" spans="1:13" x14ac:dyDescent="0.3">
      <c r="A21" s="212" t="s">
        <v>103</v>
      </c>
      <c r="B21" s="213">
        <v>10600502</v>
      </c>
      <c r="C21" s="212" t="s">
        <v>12614</v>
      </c>
      <c r="D21" s="214">
        <v>43466</v>
      </c>
      <c r="E21" s="160" t="s">
        <v>373</v>
      </c>
      <c r="F21" s="160">
        <v>109112739</v>
      </c>
      <c r="G21" s="160">
        <v>838.37</v>
      </c>
      <c r="H21" s="214">
        <v>43480</v>
      </c>
      <c r="I21" s="160" t="s">
        <v>428</v>
      </c>
      <c r="J21" s="160" t="s">
        <v>416</v>
      </c>
      <c r="K21" s="160">
        <f t="shared" si="0"/>
        <v>1</v>
      </c>
      <c r="L21" s="160" t="s">
        <v>101</v>
      </c>
      <c r="M21" s="211">
        <f>VLOOKUP(J21,'Depr Rates'!A:G,7,FALSE)</f>
        <v>2.4399999999999998E-2</v>
      </c>
    </row>
    <row r="22" spans="1:13" x14ac:dyDescent="0.3">
      <c r="A22" s="212" t="s">
        <v>103</v>
      </c>
      <c r="B22" s="213">
        <v>10600502</v>
      </c>
      <c r="C22" s="212" t="s">
        <v>12614</v>
      </c>
      <c r="D22" s="214">
        <v>43466</v>
      </c>
      <c r="E22" s="160" t="s">
        <v>373</v>
      </c>
      <c r="F22" s="160">
        <v>109112739</v>
      </c>
      <c r="G22" s="160">
        <v>13.69</v>
      </c>
      <c r="H22" s="214">
        <v>43480</v>
      </c>
      <c r="I22" s="160" t="s">
        <v>428</v>
      </c>
      <c r="J22" s="160" t="s">
        <v>416</v>
      </c>
      <c r="K22" s="160">
        <f t="shared" si="0"/>
        <v>1</v>
      </c>
      <c r="L22" s="160" t="s">
        <v>101</v>
      </c>
      <c r="M22" s="211">
        <f>VLOOKUP(J22,'Depr Rates'!A:G,7,FALSE)</f>
        <v>2.4399999999999998E-2</v>
      </c>
    </row>
    <row r="23" spans="1:13" x14ac:dyDescent="0.3">
      <c r="A23" s="212" t="s">
        <v>103</v>
      </c>
      <c r="B23" s="213">
        <v>10600502</v>
      </c>
      <c r="C23" s="212" t="s">
        <v>12614</v>
      </c>
      <c r="D23" s="214">
        <v>43466</v>
      </c>
      <c r="E23" s="160" t="s">
        <v>373</v>
      </c>
      <c r="F23" s="160">
        <v>109113035</v>
      </c>
      <c r="G23" s="215">
        <v>2418.85</v>
      </c>
      <c r="H23" s="214">
        <v>43480</v>
      </c>
      <c r="I23" s="160" t="s">
        <v>429</v>
      </c>
      <c r="J23" s="160" t="s">
        <v>416</v>
      </c>
      <c r="K23" s="160">
        <f t="shared" si="0"/>
        <v>1</v>
      </c>
      <c r="L23" s="160" t="s">
        <v>101</v>
      </c>
      <c r="M23" s="211">
        <f>VLOOKUP(J23,'Depr Rates'!A:G,7,FALSE)</f>
        <v>2.4399999999999998E-2</v>
      </c>
    </row>
    <row r="24" spans="1:13" x14ac:dyDescent="0.3">
      <c r="A24" s="212" t="s">
        <v>103</v>
      </c>
      <c r="B24" s="213">
        <v>10600502</v>
      </c>
      <c r="C24" s="212" t="s">
        <v>12614</v>
      </c>
      <c r="D24" s="214">
        <v>43466</v>
      </c>
      <c r="E24" s="160" t="s">
        <v>373</v>
      </c>
      <c r="F24" s="160">
        <v>109113035</v>
      </c>
      <c r="G24" s="160">
        <v>178.08</v>
      </c>
      <c r="H24" s="214">
        <v>43480</v>
      </c>
      <c r="I24" s="160" t="s">
        <v>429</v>
      </c>
      <c r="J24" s="160" t="s">
        <v>416</v>
      </c>
      <c r="K24" s="160">
        <f t="shared" si="0"/>
        <v>1</v>
      </c>
      <c r="L24" s="160" t="s">
        <v>101</v>
      </c>
      <c r="M24" s="211">
        <f>VLOOKUP(J24,'Depr Rates'!A:G,7,FALSE)</f>
        <v>2.4399999999999998E-2</v>
      </c>
    </row>
    <row r="25" spans="1:13" x14ac:dyDescent="0.3">
      <c r="A25" s="212" t="s">
        <v>103</v>
      </c>
      <c r="B25" s="213">
        <v>10600502</v>
      </c>
      <c r="C25" s="212" t="s">
        <v>12614</v>
      </c>
      <c r="D25" s="214">
        <v>43466</v>
      </c>
      <c r="E25" s="160" t="s">
        <v>373</v>
      </c>
      <c r="F25" s="160">
        <v>109113035</v>
      </c>
      <c r="G25" s="160">
        <v>7.93</v>
      </c>
      <c r="H25" s="214">
        <v>43480</v>
      </c>
      <c r="I25" s="160" t="s">
        <v>429</v>
      </c>
      <c r="J25" s="160" t="s">
        <v>416</v>
      </c>
      <c r="K25" s="160">
        <f t="shared" si="0"/>
        <v>1</v>
      </c>
      <c r="L25" s="160" t="s">
        <v>101</v>
      </c>
      <c r="M25" s="211">
        <f>VLOOKUP(J25,'Depr Rates'!A:G,7,FALSE)</f>
        <v>2.4399999999999998E-2</v>
      </c>
    </row>
    <row r="26" spans="1:13" x14ac:dyDescent="0.3">
      <c r="A26" s="212" t="s">
        <v>103</v>
      </c>
      <c r="B26" s="213">
        <v>10600502</v>
      </c>
      <c r="C26" s="212" t="s">
        <v>12614</v>
      </c>
      <c r="D26" s="214">
        <v>43466</v>
      </c>
      <c r="E26" s="160" t="s">
        <v>373</v>
      </c>
      <c r="F26" s="160">
        <v>109113437</v>
      </c>
      <c r="G26" s="215">
        <v>2961.3</v>
      </c>
      <c r="H26" s="214">
        <v>43480</v>
      </c>
      <c r="I26" s="160" t="s">
        <v>430</v>
      </c>
      <c r="J26" s="160" t="s">
        <v>416</v>
      </c>
      <c r="K26" s="160">
        <f t="shared" si="0"/>
        <v>1</v>
      </c>
      <c r="L26" s="160" t="s">
        <v>101</v>
      </c>
      <c r="M26" s="211">
        <f>VLOOKUP(J26,'Depr Rates'!A:G,7,FALSE)</f>
        <v>2.4399999999999998E-2</v>
      </c>
    </row>
    <row r="27" spans="1:13" x14ac:dyDescent="0.3">
      <c r="A27" s="212" t="s">
        <v>103</v>
      </c>
      <c r="B27" s="213">
        <v>10600502</v>
      </c>
      <c r="C27" s="212" t="s">
        <v>12614</v>
      </c>
      <c r="D27" s="214">
        <v>43466</v>
      </c>
      <c r="E27" s="160" t="s">
        <v>373</v>
      </c>
      <c r="F27" s="160">
        <v>109113437</v>
      </c>
      <c r="G27" s="215">
        <v>1499.13</v>
      </c>
      <c r="H27" s="214">
        <v>43480</v>
      </c>
      <c r="I27" s="160" t="s">
        <v>430</v>
      </c>
      <c r="J27" s="160" t="s">
        <v>416</v>
      </c>
      <c r="K27" s="160">
        <f t="shared" si="0"/>
        <v>1</v>
      </c>
      <c r="L27" s="160" t="s">
        <v>101</v>
      </c>
      <c r="M27" s="211">
        <f>VLOOKUP(J27,'Depr Rates'!A:G,7,FALSE)</f>
        <v>2.4399999999999998E-2</v>
      </c>
    </row>
    <row r="28" spans="1:13" x14ac:dyDescent="0.3">
      <c r="A28" s="212" t="s">
        <v>103</v>
      </c>
      <c r="B28" s="213">
        <v>10600502</v>
      </c>
      <c r="C28" s="212" t="s">
        <v>12614</v>
      </c>
      <c r="D28" s="214">
        <v>43466</v>
      </c>
      <c r="E28" s="160" t="s">
        <v>373</v>
      </c>
      <c r="F28" s="160">
        <v>109113437</v>
      </c>
      <c r="G28" s="160">
        <v>24.18</v>
      </c>
      <c r="H28" s="214">
        <v>43480</v>
      </c>
      <c r="I28" s="160" t="s">
        <v>430</v>
      </c>
      <c r="J28" s="160" t="s">
        <v>416</v>
      </c>
      <c r="K28" s="160">
        <f t="shared" si="0"/>
        <v>1</v>
      </c>
      <c r="L28" s="160" t="s">
        <v>101</v>
      </c>
      <c r="M28" s="211">
        <f>VLOOKUP(J28,'Depr Rates'!A:G,7,FALSE)</f>
        <v>2.4399999999999998E-2</v>
      </c>
    </row>
    <row r="29" spans="1:13" x14ac:dyDescent="0.3">
      <c r="A29" s="212" t="s">
        <v>103</v>
      </c>
      <c r="B29" s="213">
        <v>10600502</v>
      </c>
      <c r="C29" s="212" t="s">
        <v>12614</v>
      </c>
      <c r="D29" s="214">
        <v>43497</v>
      </c>
      <c r="E29" s="160" t="s">
        <v>373</v>
      </c>
      <c r="F29" s="160">
        <v>109113437</v>
      </c>
      <c r="G29" s="160">
        <v>165.72</v>
      </c>
      <c r="H29" s="214">
        <v>43480</v>
      </c>
      <c r="I29" s="160" t="s">
        <v>430</v>
      </c>
      <c r="J29" s="160" t="s">
        <v>416</v>
      </c>
      <c r="K29" s="160">
        <f t="shared" si="0"/>
        <v>1</v>
      </c>
      <c r="L29" s="160" t="s">
        <v>101</v>
      </c>
      <c r="M29" s="211">
        <f>VLOOKUP(J29,'Depr Rates'!A:G,7,FALSE)</f>
        <v>2.4399999999999998E-2</v>
      </c>
    </row>
    <row r="30" spans="1:13" x14ac:dyDescent="0.3">
      <c r="A30" s="212" t="s">
        <v>103</v>
      </c>
      <c r="B30" s="213">
        <v>10600502</v>
      </c>
      <c r="C30" s="212" t="s">
        <v>12614</v>
      </c>
      <c r="D30" s="214">
        <v>43525</v>
      </c>
      <c r="E30" s="160" t="s">
        <v>373</v>
      </c>
      <c r="F30" s="160">
        <v>109113437</v>
      </c>
      <c r="G30" s="160">
        <v>134.54</v>
      </c>
      <c r="H30" s="214">
        <v>43480</v>
      </c>
      <c r="I30" s="160" t="s">
        <v>430</v>
      </c>
      <c r="J30" s="160" t="s">
        <v>416</v>
      </c>
      <c r="K30" s="160">
        <f t="shared" si="0"/>
        <v>1</v>
      </c>
      <c r="L30" s="160" t="s">
        <v>101</v>
      </c>
      <c r="M30" s="211">
        <f>VLOOKUP(J30,'Depr Rates'!A:G,7,FALSE)</f>
        <v>2.4399999999999998E-2</v>
      </c>
    </row>
    <row r="31" spans="1:13" x14ac:dyDescent="0.3">
      <c r="A31" s="212" t="s">
        <v>103</v>
      </c>
      <c r="B31" s="213">
        <v>10600502</v>
      </c>
      <c r="C31" s="212" t="s">
        <v>12614</v>
      </c>
      <c r="D31" s="214">
        <v>43525</v>
      </c>
      <c r="E31" s="160" t="s">
        <v>373</v>
      </c>
      <c r="F31" s="160">
        <v>109113437</v>
      </c>
      <c r="G31" s="160">
        <v>-134.54</v>
      </c>
      <c r="H31" s="214">
        <v>43480</v>
      </c>
      <c r="I31" s="160" t="s">
        <v>430</v>
      </c>
      <c r="J31" s="160" t="s">
        <v>416</v>
      </c>
      <c r="K31" s="160">
        <f t="shared" si="0"/>
        <v>1</v>
      </c>
      <c r="L31" s="160" t="s">
        <v>101</v>
      </c>
      <c r="M31" s="211">
        <f>VLOOKUP(J31,'Depr Rates'!A:G,7,FALSE)</f>
        <v>2.4399999999999998E-2</v>
      </c>
    </row>
    <row r="32" spans="1:13" x14ac:dyDescent="0.3">
      <c r="A32" s="212" t="s">
        <v>103</v>
      </c>
      <c r="B32" s="213">
        <v>10600502</v>
      </c>
      <c r="C32" s="212" t="s">
        <v>12614</v>
      </c>
      <c r="D32" s="214">
        <v>43525</v>
      </c>
      <c r="E32" s="160" t="s">
        <v>373</v>
      </c>
      <c r="F32" s="160">
        <v>109113437</v>
      </c>
      <c r="G32" s="160">
        <v>0.43</v>
      </c>
      <c r="H32" s="214">
        <v>43480</v>
      </c>
      <c r="I32" s="160" t="s">
        <v>430</v>
      </c>
      <c r="J32" s="160" t="s">
        <v>416</v>
      </c>
      <c r="K32" s="160">
        <f t="shared" si="0"/>
        <v>1</v>
      </c>
      <c r="L32" s="160" t="s">
        <v>101</v>
      </c>
      <c r="M32" s="211">
        <f>VLOOKUP(J32,'Depr Rates'!A:G,7,FALSE)</f>
        <v>2.4399999999999998E-2</v>
      </c>
    </row>
    <row r="33" spans="1:13" x14ac:dyDescent="0.3">
      <c r="A33" s="212" t="s">
        <v>103</v>
      </c>
      <c r="B33" s="213">
        <v>10600502</v>
      </c>
      <c r="C33" s="212" t="s">
        <v>12614</v>
      </c>
      <c r="D33" s="214">
        <v>43466</v>
      </c>
      <c r="E33" s="160" t="s">
        <v>373</v>
      </c>
      <c r="F33" s="160">
        <v>109114140</v>
      </c>
      <c r="G33" s="215">
        <v>5275.18</v>
      </c>
      <c r="H33" s="214">
        <v>43480</v>
      </c>
      <c r="I33" s="160" t="s">
        <v>426</v>
      </c>
      <c r="J33" s="160" t="s">
        <v>416</v>
      </c>
      <c r="K33" s="160">
        <f t="shared" si="0"/>
        <v>1</v>
      </c>
      <c r="L33" s="160" t="s">
        <v>101</v>
      </c>
      <c r="M33" s="211">
        <f>VLOOKUP(J33,'Depr Rates'!A:G,7,FALSE)</f>
        <v>2.4399999999999998E-2</v>
      </c>
    </row>
    <row r="34" spans="1:13" x14ac:dyDescent="0.3">
      <c r="A34" s="212" t="s">
        <v>103</v>
      </c>
      <c r="B34" s="213">
        <v>10600502</v>
      </c>
      <c r="C34" s="212" t="s">
        <v>12614</v>
      </c>
      <c r="D34" s="214">
        <v>43466</v>
      </c>
      <c r="E34" s="160" t="s">
        <v>373</v>
      </c>
      <c r="F34" s="160">
        <v>109114140</v>
      </c>
      <c r="G34" s="160">
        <v>16.59</v>
      </c>
      <c r="H34" s="214">
        <v>43480</v>
      </c>
      <c r="I34" s="160" t="s">
        <v>426</v>
      </c>
      <c r="J34" s="160" t="s">
        <v>416</v>
      </c>
      <c r="K34" s="160">
        <f t="shared" ref="K34:K65" si="1">MONTH(H34)</f>
        <v>1</v>
      </c>
      <c r="L34" s="160" t="s">
        <v>101</v>
      </c>
      <c r="M34" s="211">
        <f>VLOOKUP(J34,'Depr Rates'!A:G,7,FALSE)</f>
        <v>2.4399999999999998E-2</v>
      </c>
    </row>
    <row r="35" spans="1:13" x14ac:dyDescent="0.3">
      <c r="A35" s="212" t="s">
        <v>103</v>
      </c>
      <c r="B35" s="213">
        <v>10600502</v>
      </c>
      <c r="C35" s="212" t="s">
        <v>12614</v>
      </c>
      <c r="D35" s="214">
        <v>43466</v>
      </c>
      <c r="E35" s="160" t="s">
        <v>373</v>
      </c>
      <c r="F35" s="160">
        <v>109114243</v>
      </c>
      <c r="G35" s="215">
        <v>92725.02</v>
      </c>
      <c r="H35" s="214">
        <v>43479</v>
      </c>
      <c r="I35" s="160" t="s">
        <v>427</v>
      </c>
      <c r="J35" s="160" t="s">
        <v>416</v>
      </c>
      <c r="K35" s="160">
        <f t="shared" si="1"/>
        <v>1</v>
      </c>
      <c r="L35" s="160" t="s">
        <v>101</v>
      </c>
      <c r="M35" s="211">
        <f>VLOOKUP(J35,'Depr Rates'!A:G,7,FALSE)</f>
        <v>2.4399999999999998E-2</v>
      </c>
    </row>
    <row r="36" spans="1:13" x14ac:dyDescent="0.3">
      <c r="A36" s="212" t="s">
        <v>103</v>
      </c>
      <c r="B36" s="213">
        <v>10600502</v>
      </c>
      <c r="C36" s="212" t="s">
        <v>12614</v>
      </c>
      <c r="D36" s="214">
        <v>43466</v>
      </c>
      <c r="E36" s="160" t="s">
        <v>373</v>
      </c>
      <c r="F36" s="160">
        <v>109114243</v>
      </c>
      <c r="G36" s="215">
        <v>16998.419999999998</v>
      </c>
      <c r="H36" s="214">
        <v>43479</v>
      </c>
      <c r="I36" s="160" t="s">
        <v>427</v>
      </c>
      <c r="J36" s="160" t="s">
        <v>416</v>
      </c>
      <c r="K36" s="160">
        <f t="shared" si="1"/>
        <v>1</v>
      </c>
      <c r="L36" s="160" t="s">
        <v>101</v>
      </c>
      <c r="M36" s="211">
        <f>VLOOKUP(J36,'Depr Rates'!A:G,7,FALSE)</f>
        <v>2.4399999999999998E-2</v>
      </c>
    </row>
    <row r="37" spans="1:13" x14ac:dyDescent="0.3">
      <c r="A37" s="212" t="s">
        <v>103</v>
      </c>
      <c r="B37" s="213">
        <v>10600502</v>
      </c>
      <c r="C37" s="212" t="s">
        <v>12614</v>
      </c>
      <c r="D37" s="214">
        <v>43497</v>
      </c>
      <c r="E37" s="160" t="s">
        <v>373</v>
      </c>
      <c r="F37" s="160">
        <v>109114243</v>
      </c>
      <c r="G37" s="160">
        <v>19.7</v>
      </c>
      <c r="H37" s="214">
        <v>43479</v>
      </c>
      <c r="I37" s="160" t="s">
        <v>427</v>
      </c>
      <c r="J37" s="160" t="s">
        <v>416</v>
      </c>
      <c r="K37" s="160">
        <f t="shared" si="1"/>
        <v>1</v>
      </c>
      <c r="L37" s="160" t="s">
        <v>101</v>
      </c>
      <c r="M37" s="211">
        <f>VLOOKUP(J37,'Depr Rates'!A:G,7,FALSE)</f>
        <v>2.4399999999999998E-2</v>
      </c>
    </row>
    <row r="38" spans="1:13" x14ac:dyDescent="0.3">
      <c r="A38" s="212" t="s">
        <v>103</v>
      </c>
      <c r="B38" s="213">
        <v>10600502</v>
      </c>
      <c r="C38" s="212" t="s">
        <v>12614</v>
      </c>
      <c r="D38" s="214">
        <v>43497</v>
      </c>
      <c r="E38" s="160" t="s">
        <v>373</v>
      </c>
      <c r="F38" s="160">
        <v>109114243</v>
      </c>
      <c r="G38" s="160">
        <v>53.58</v>
      </c>
      <c r="H38" s="214">
        <v>43479</v>
      </c>
      <c r="I38" s="160" t="s">
        <v>427</v>
      </c>
      <c r="J38" s="160" t="s">
        <v>416</v>
      </c>
      <c r="K38" s="160">
        <f t="shared" si="1"/>
        <v>1</v>
      </c>
      <c r="L38" s="160" t="s">
        <v>101</v>
      </c>
      <c r="M38" s="211">
        <f>VLOOKUP(J38,'Depr Rates'!A:G,7,FALSE)</f>
        <v>2.4399999999999998E-2</v>
      </c>
    </row>
    <row r="39" spans="1:13" x14ac:dyDescent="0.3">
      <c r="A39" s="212" t="s">
        <v>103</v>
      </c>
      <c r="B39" s="213">
        <v>10600502</v>
      </c>
      <c r="C39" s="212" t="s">
        <v>12614</v>
      </c>
      <c r="D39" s="214">
        <v>43466</v>
      </c>
      <c r="E39" s="160" t="s">
        <v>373</v>
      </c>
      <c r="F39" s="160">
        <v>109114244</v>
      </c>
      <c r="G39" s="215">
        <v>6689.3</v>
      </c>
      <c r="H39" s="214">
        <v>43479</v>
      </c>
      <c r="I39" s="160" t="s">
        <v>427</v>
      </c>
      <c r="J39" s="160" t="s">
        <v>386</v>
      </c>
      <c r="K39" s="160">
        <f t="shared" si="1"/>
        <v>1</v>
      </c>
      <c r="L39" s="160" t="s">
        <v>101</v>
      </c>
      <c r="M39" s="211">
        <f>VLOOKUP(J39,'Depr Rates'!A:G,7,FALSE)</f>
        <v>3.2000000000000001E-2</v>
      </c>
    </row>
    <row r="40" spans="1:13" x14ac:dyDescent="0.3">
      <c r="A40" s="212" t="s">
        <v>103</v>
      </c>
      <c r="B40" s="213">
        <v>10600502</v>
      </c>
      <c r="C40" s="212" t="s">
        <v>12614</v>
      </c>
      <c r="D40" s="214">
        <v>43466</v>
      </c>
      <c r="E40" s="160" t="s">
        <v>373</v>
      </c>
      <c r="F40" s="160">
        <v>109114244</v>
      </c>
      <c r="G40" s="215">
        <v>2841.05</v>
      </c>
      <c r="H40" s="214">
        <v>43479</v>
      </c>
      <c r="I40" s="160" t="s">
        <v>427</v>
      </c>
      <c r="J40" s="160" t="s">
        <v>386</v>
      </c>
      <c r="K40" s="160">
        <f t="shared" si="1"/>
        <v>1</v>
      </c>
      <c r="L40" s="160" t="s">
        <v>101</v>
      </c>
      <c r="M40" s="211">
        <f>VLOOKUP(J40,'Depr Rates'!A:G,7,FALSE)</f>
        <v>3.2000000000000001E-2</v>
      </c>
    </row>
    <row r="41" spans="1:13" x14ac:dyDescent="0.3">
      <c r="A41" s="212" t="s">
        <v>103</v>
      </c>
      <c r="B41" s="213">
        <v>10600502</v>
      </c>
      <c r="C41" s="212" t="s">
        <v>12614</v>
      </c>
      <c r="D41" s="214">
        <v>43497</v>
      </c>
      <c r="E41" s="160" t="s">
        <v>373</v>
      </c>
      <c r="F41" s="160">
        <v>109114244</v>
      </c>
      <c r="G41" s="160">
        <v>2.94</v>
      </c>
      <c r="H41" s="214">
        <v>43479</v>
      </c>
      <c r="I41" s="160" t="s">
        <v>427</v>
      </c>
      <c r="J41" s="160" t="s">
        <v>386</v>
      </c>
      <c r="K41" s="160">
        <f t="shared" si="1"/>
        <v>1</v>
      </c>
      <c r="L41" s="160" t="s">
        <v>101</v>
      </c>
      <c r="M41" s="211">
        <f>VLOOKUP(J41,'Depr Rates'!A:G,7,FALSE)</f>
        <v>3.2000000000000001E-2</v>
      </c>
    </row>
    <row r="42" spans="1:13" x14ac:dyDescent="0.3">
      <c r="A42" s="212" t="s">
        <v>103</v>
      </c>
      <c r="B42" s="213">
        <v>10600502</v>
      </c>
      <c r="C42" s="212" t="s">
        <v>12614</v>
      </c>
      <c r="D42" s="214">
        <v>43497</v>
      </c>
      <c r="E42" s="160" t="s">
        <v>373</v>
      </c>
      <c r="F42" s="160">
        <v>109114244</v>
      </c>
      <c r="G42" s="160">
        <v>7.94</v>
      </c>
      <c r="H42" s="214">
        <v>43479</v>
      </c>
      <c r="I42" s="160" t="s">
        <v>427</v>
      </c>
      <c r="J42" s="160" t="s">
        <v>386</v>
      </c>
      <c r="K42" s="160">
        <f t="shared" si="1"/>
        <v>1</v>
      </c>
      <c r="L42" s="160" t="s">
        <v>101</v>
      </c>
      <c r="M42" s="211">
        <f>VLOOKUP(J42,'Depr Rates'!A:G,7,FALSE)</f>
        <v>3.2000000000000001E-2</v>
      </c>
    </row>
    <row r="43" spans="1:13" x14ac:dyDescent="0.3">
      <c r="A43" s="212" t="s">
        <v>103</v>
      </c>
      <c r="B43" s="213">
        <v>10600502</v>
      </c>
      <c r="C43" s="212" t="s">
        <v>12614</v>
      </c>
      <c r="D43" s="214">
        <v>43466</v>
      </c>
      <c r="E43" s="160" t="s">
        <v>373</v>
      </c>
      <c r="F43" s="160">
        <v>109114448</v>
      </c>
      <c r="G43" s="160">
        <v>288.45</v>
      </c>
      <c r="H43" s="214">
        <v>43474</v>
      </c>
      <c r="I43" s="160" t="s">
        <v>417</v>
      </c>
      <c r="J43" s="160" t="s">
        <v>416</v>
      </c>
      <c r="K43" s="160">
        <f t="shared" si="1"/>
        <v>1</v>
      </c>
      <c r="L43" s="160" t="s">
        <v>101</v>
      </c>
      <c r="M43" s="211">
        <f>VLOOKUP(J43,'Depr Rates'!A:G,7,FALSE)</f>
        <v>2.4399999999999998E-2</v>
      </c>
    </row>
    <row r="44" spans="1:13" x14ac:dyDescent="0.3">
      <c r="A44" s="212" t="s">
        <v>103</v>
      </c>
      <c r="B44" s="213">
        <v>10600502</v>
      </c>
      <c r="C44" s="212" t="s">
        <v>12614</v>
      </c>
      <c r="D44" s="214">
        <v>43466</v>
      </c>
      <c r="E44" s="160" t="s">
        <v>373</v>
      </c>
      <c r="F44" s="160">
        <v>109114448</v>
      </c>
      <c r="G44" s="215">
        <v>22721.11</v>
      </c>
      <c r="H44" s="214">
        <v>43474</v>
      </c>
      <c r="I44" s="160" t="s">
        <v>417</v>
      </c>
      <c r="J44" s="160" t="s">
        <v>416</v>
      </c>
      <c r="K44" s="160">
        <f t="shared" si="1"/>
        <v>1</v>
      </c>
      <c r="L44" s="160" t="s">
        <v>101</v>
      </c>
      <c r="M44" s="211">
        <f>VLOOKUP(J44,'Depr Rates'!A:G,7,FALSE)</f>
        <v>2.4399999999999998E-2</v>
      </c>
    </row>
    <row r="45" spans="1:13" x14ac:dyDescent="0.3">
      <c r="A45" s="212" t="s">
        <v>103</v>
      </c>
      <c r="B45" s="213">
        <v>10600502</v>
      </c>
      <c r="C45" s="212" t="s">
        <v>12614</v>
      </c>
      <c r="D45" s="214">
        <v>43497</v>
      </c>
      <c r="E45" s="160" t="s">
        <v>373</v>
      </c>
      <c r="F45" s="160">
        <v>109114448</v>
      </c>
      <c r="G45" s="160">
        <v>23.68</v>
      </c>
      <c r="H45" s="214">
        <v>43474</v>
      </c>
      <c r="I45" s="160" t="s">
        <v>417</v>
      </c>
      <c r="J45" s="160" t="s">
        <v>416</v>
      </c>
      <c r="K45" s="160">
        <f t="shared" si="1"/>
        <v>1</v>
      </c>
      <c r="L45" s="160" t="s">
        <v>101</v>
      </c>
      <c r="M45" s="211">
        <f>VLOOKUP(J45,'Depr Rates'!A:G,7,FALSE)</f>
        <v>2.4399999999999998E-2</v>
      </c>
    </row>
    <row r="46" spans="1:13" x14ac:dyDescent="0.3">
      <c r="A46" s="212" t="s">
        <v>103</v>
      </c>
      <c r="B46" s="213">
        <v>10600502</v>
      </c>
      <c r="C46" s="212" t="s">
        <v>12614</v>
      </c>
      <c r="D46" s="214">
        <v>43497</v>
      </c>
      <c r="E46" s="160" t="s">
        <v>373</v>
      </c>
      <c r="F46" s="160">
        <v>109114448</v>
      </c>
      <c r="G46" s="160">
        <v>63.97</v>
      </c>
      <c r="H46" s="214">
        <v>43474</v>
      </c>
      <c r="I46" s="160" t="s">
        <v>417</v>
      </c>
      <c r="J46" s="160" t="s">
        <v>416</v>
      </c>
      <c r="K46" s="160">
        <f t="shared" si="1"/>
        <v>1</v>
      </c>
      <c r="L46" s="160" t="s">
        <v>101</v>
      </c>
      <c r="M46" s="211">
        <f>VLOOKUP(J46,'Depr Rates'!A:G,7,FALSE)</f>
        <v>2.4399999999999998E-2</v>
      </c>
    </row>
    <row r="47" spans="1:13" x14ac:dyDescent="0.3">
      <c r="A47" s="212" t="s">
        <v>103</v>
      </c>
      <c r="B47" s="213">
        <v>10600502</v>
      </c>
      <c r="C47" s="212" t="s">
        <v>12614</v>
      </c>
      <c r="D47" s="214">
        <v>43466</v>
      </c>
      <c r="E47" s="160" t="s">
        <v>373</v>
      </c>
      <c r="F47" s="160">
        <v>109115029</v>
      </c>
      <c r="G47" s="160">
        <v>626.55999999999995</v>
      </c>
      <c r="H47" s="214">
        <v>43480</v>
      </c>
      <c r="I47" s="160" t="s">
        <v>434</v>
      </c>
      <c r="J47" s="160" t="s">
        <v>416</v>
      </c>
      <c r="K47" s="160">
        <f t="shared" si="1"/>
        <v>1</v>
      </c>
      <c r="L47" s="160" t="s">
        <v>101</v>
      </c>
      <c r="M47" s="211">
        <f>VLOOKUP(J47,'Depr Rates'!A:G,7,FALSE)</f>
        <v>2.4399999999999998E-2</v>
      </c>
    </row>
    <row r="48" spans="1:13" x14ac:dyDescent="0.3">
      <c r="A48" s="212" t="s">
        <v>103</v>
      </c>
      <c r="B48" s="213">
        <v>10600502</v>
      </c>
      <c r="C48" s="212" t="s">
        <v>12614</v>
      </c>
      <c r="D48" s="214">
        <v>43466</v>
      </c>
      <c r="E48" s="160" t="s">
        <v>373</v>
      </c>
      <c r="F48" s="160">
        <v>109115029</v>
      </c>
      <c r="G48" s="160">
        <v>91.71</v>
      </c>
      <c r="H48" s="214">
        <v>43480</v>
      </c>
      <c r="I48" s="160" t="s">
        <v>434</v>
      </c>
      <c r="J48" s="160" t="s">
        <v>416</v>
      </c>
      <c r="K48" s="160">
        <f t="shared" si="1"/>
        <v>1</v>
      </c>
      <c r="L48" s="160" t="s">
        <v>101</v>
      </c>
      <c r="M48" s="211">
        <f>VLOOKUP(J48,'Depr Rates'!A:G,7,FALSE)</f>
        <v>2.4399999999999998E-2</v>
      </c>
    </row>
    <row r="49" spans="1:13" x14ac:dyDescent="0.3">
      <c r="A49" s="212" t="s">
        <v>103</v>
      </c>
      <c r="B49" s="213">
        <v>10600502</v>
      </c>
      <c r="C49" s="212" t="s">
        <v>12614</v>
      </c>
      <c r="D49" s="214">
        <v>43466</v>
      </c>
      <c r="E49" s="160" t="s">
        <v>373</v>
      </c>
      <c r="F49" s="160">
        <v>109115029</v>
      </c>
      <c r="G49" s="160">
        <v>2.88</v>
      </c>
      <c r="H49" s="214">
        <v>43480</v>
      </c>
      <c r="I49" s="160" t="s">
        <v>434</v>
      </c>
      <c r="J49" s="160" t="s">
        <v>416</v>
      </c>
      <c r="K49" s="160">
        <f t="shared" si="1"/>
        <v>1</v>
      </c>
      <c r="L49" s="160" t="s">
        <v>101</v>
      </c>
      <c r="M49" s="211">
        <f>VLOOKUP(J49,'Depr Rates'!A:G,7,FALSE)</f>
        <v>2.4399999999999998E-2</v>
      </c>
    </row>
    <row r="50" spans="1:13" x14ac:dyDescent="0.3">
      <c r="A50" s="212" t="s">
        <v>103</v>
      </c>
      <c r="B50" s="213">
        <v>10600502</v>
      </c>
      <c r="C50" s="212" t="s">
        <v>12614</v>
      </c>
      <c r="D50" s="214">
        <v>43466</v>
      </c>
      <c r="E50" s="160" t="s">
        <v>373</v>
      </c>
      <c r="F50" s="160">
        <v>109115890</v>
      </c>
      <c r="G50" s="215">
        <v>9338.4500000000007</v>
      </c>
      <c r="H50" s="214">
        <v>43494</v>
      </c>
      <c r="I50" s="160" t="s">
        <v>293</v>
      </c>
      <c r="J50" s="160" t="s">
        <v>416</v>
      </c>
      <c r="K50" s="160">
        <f t="shared" si="1"/>
        <v>1</v>
      </c>
      <c r="L50" s="160" t="s">
        <v>101</v>
      </c>
      <c r="M50" s="211">
        <f>VLOOKUP(J50,'Depr Rates'!A:G,7,FALSE)</f>
        <v>2.4399999999999998E-2</v>
      </c>
    </row>
    <row r="51" spans="1:13" x14ac:dyDescent="0.3">
      <c r="A51" s="212" t="s">
        <v>103</v>
      </c>
      <c r="B51" s="213">
        <v>10600502</v>
      </c>
      <c r="C51" s="212" t="s">
        <v>12614</v>
      </c>
      <c r="D51" s="214">
        <v>43466</v>
      </c>
      <c r="E51" s="160" t="s">
        <v>373</v>
      </c>
      <c r="F51" s="160">
        <v>109115890</v>
      </c>
      <c r="G51" s="215">
        <v>18475.66</v>
      </c>
      <c r="H51" s="214">
        <v>43494</v>
      </c>
      <c r="I51" s="160" t="s">
        <v>293</v>
      </c>
      <c r="J51" s="160" t="s">
        <v>416</v>
      </c>
      <c r="K51" s="160">
        <f t="shared" si="1"/>
        <v>1</v>
      </c>
      <c r="L51" s="160" t="s">
        <v>101</v>
      </c>
      <c r="M51" s="211">
        <f>VLOOKUP(J51,'Depr Rates'!A:G,7,FALSE)</f>
        <v>2.4399999999999998E-2</v>
      </c>
    </row>
    <row r="52" spans="1:13" x14ac:dyDescent="0.3">
      <c r="A52" s="212" t="s">
        <v>103</v>
      </c>
      <c r="B52" s="213">
        <v>10600502</v>
      </c>
      <c r="C52" s="212" t="s">
        <v>12614</v>
      </c>
      <c r="D52" s="214">
        <v>43497</v>
      </c>
      <c r="E52" s="160" t="s">
        <v>373</v>
      </c>
      <c r="F52" s="160">
        <v>109115890</v>
      </c>
      <c r="G52" s="215">
        <v>-16271.88</v>
      </c>
      <c r="H52" s="214">
        <v>43494</v>
      </c>
      <c r="I52" s="160" t="s">
        <v>293</v>
      </c>
      <c r="J52" s="160" t="s">
        <v>416</v>
      </c>
      <c r="K52" s="160">
        <f t="shared" si="1"/>
        <v>1</v>
      </c>
      <c r="L52" s="160" t="s">
        <v>101</v>
      </c>
      <c r="M52" s="211">
        <f>VLOOKUP(J52,'Depr Rates'!A:G,7,FALSE)</f>
        <v>2.4399999999999998E-2</v>
      </c>
    </row>
    <row r="53" spans="1:13" x14ac:dyDescent="0.3">
      <c r="A53" s="212" t="s">
        <v>103</v>
      </c>
      <c r="B53" s="213">
        <v>10600502</v>
      </c>
      <c r="C53" s="212" t="s">
        <v>12614</v>
      </c>
      <c r="D53" s="214">
        <v>43497</v>
      </c>
      <c r="E53" s="160" t="s">
        <v>373</v>
      </c>
      <c r="F53" s="160">
        <v>109115890</v>
      </c>
      <c r="G53" s="215">
        <v>12151.65</v>
      </c>
      <c r="H53" s="214">
        <v>43494</v>
      </c>
      <c r="I53" s="160" t="s">
        <v>293</v>
      </c>
      <c r="J53" s="160" t="s">
        <v>416</v>
      </c>
      <c r="K53" s="160">
        <f t="shared" si="1"/>
        <v>1</v>
      </c>
      <c r="L53" s="160" t="s">
        <v>101</v>
      </c>
      <c r="M53" s="211">
        <f>VLOOKUP(J53,'Depr Rates'!A:G,7,FALSE)</f>
        <v>2.4399999999999998E-2</v>
      </c>
    </row>
    <row r="54" spans="1:13" x14ac:dyDescent="0.3">
      <c r="A54" s="212" t="s">
        <v>103</v>
      </c>
      <c r="B54" s="213">
        <v>10600502</v>
      </c>
      <c r="C54" s="212" t="s">
        <v>12614</v>
      </c>
      <c r="D54" s="214">
        <v>43525</v>
      </c>
      <c r="E54" s="160" t="s">
        <v>373</v>
      </c>
      <c r="F54" s="160">
        <v>109115890</v>
      </c>
      <c r="G54" s="215">
        <v>16445.5</v>
      </c>
      <c r="H54" s="214">
        <v>43494</v>
      </c>
      <c r="I54" s="160" t="s">
        <v>293</v>
      </c>
      <c r="J54" s="160" t="s">
        <v>416</v>
      </c>
      <c r="K54" s="160">
        <f t="shared" si="1"/>
        <v>1</v>
      </c>
      <c r="L54" s="160" t="s">
        <v>101</v>
      </c>
      <c r="M54" s="211">
        <f>VLOOKUP(J54,'Depr Rates'!A:G,7,FALSE)</f>
        <v>2.4399999999999998E-2</v>
      </c>
    </row>
    <row r="55" spans="1:13" x14ac:dyDescent="0.3">
      <c r="A55" s="212" t="s">
        <v>103</v>
      </c>
      <c r="B55" s="213">
        <v>10600502</v>
      </c>
      <c r="C55" s="212" t="s">
        <v>12614</v>
      </c>
      <c r="D55" s="214">
        <v>43525</v>
      </c>
      <c r="E55" s="160" t="s">
        <v>373</v>
      </c>
      <c r="F55" s="160">
        <v>109115890</v>
      </c>
      <c r="G55" s="215">
        <v>-12924.82</v>
      </c>
      <c r="H55" s="214">
        <v>43494</v>
      </c>
      <c r="I55" s="160" t="s">
        <v>293</v>
      </c>
      <c r="J55" s="160" t="s">
        <v>416</v>
      </c>
      <c r="K55" s="160">
        <f t="shared" si="1"/>
        <v>1</v>
      </c>
      <c r="L55" s="160" t="s">
        <v>101</v>
      </c>
      <c r="M55" s="211">
        <f>VLOOKUP(J55,'Depr Rates'!A:G,7,FALSE)</f>
        <v>2.4399999999999998E-2</v>
      </c>
    </row>
    <row r="56" spans="1:13" x14ac:dyDescent="0.3">
      <c r="A56" s="212" t="s">
        <v>103</v>
      </c>
      <c r="B56" s="213">
        <v>10600502</v>
      </c>
      <c r="C56" s="212" t="s">
        <v>12614</v>
      </c>
      <c r="D56" s="214">
        <v>43525</v>
      </c>
      <c r="E56" s="160" t="s">
        <v>373</v>
      </c>
      <c r="F56" s="160">
        <v>109115890</v>
      </c>
      <c r="G56" s="215">
        <v>1327.05</v>
      </c>
      <c r="H56" s="214">
        <v>43494</v>
      </c>
      <c r="I56" s="160" t="s">
        <v>293</v>
      </c>
      <c r="J56" s="160" t="s">
        <v>416</v>
      </c>
      <c r="K56" s="160">
        <f t="shared" si="1"/>
        <v>1</v>
      </c>
      <c r="L56" s="160" t="s">
        <v>101</v>
      </c>
      <c r="M56" s="211">
        <f>VLOOKUP(J56,'Depr Rates'!A:G,7,FALSE)</f>
        <v>2.4399999999999998E-2</v>
      </c>
    </row>
    <row r="57" spans="1:13" x14ac:dyDescent="0.3">
      <c r="A57" s="212" t="s">
        <v>103</v>
      </c>
      <c r="B57" s="213">
        <v>10600502</v>
      </c>
      <c r="C57" s="212" t="s">
        <v>12614</v>
      </c>
      <c r="D57" s="214">
        <v>43466</v>
      </c>
      <c r="E57" s="160" t="s">
        <v>373</v>
      </c>
      <c r="F57" s="160">
        <v>109116012</v>
      </c>
      <c r="G57" s="160">
        <v>845.86</v>
      </c>
      <c r="H57" s="214">
        <v>43480</v>
      </c>
      <c r="I57" s="160" t="s">
        <v>435</v>
      </c>
      <c r="J57" s="160" t="s">
        <v>416</v>
      </c>
      <c r="K57" s="160">
        <f t="shared" si="1"/>
        <v>1</v>
      </c>
      <c r="L57" s="160" t="s">
        <v>101</v>
      </c>
      <c r="M57" s="211">
        <f>VLOOKUP(J57,'Depr Rates'!A:G,7,FALSE)</f>
        <v>2.4399999999999998E-2</v>
      </c>
    </row>
    <row r="58" spans="1:13" x14ac:dyDescent="0.3">
      <c r="A58" s="212" t="s">
        <v>103</v>
      </c>
      <c r="B58" s="213">
        <v>10600502</v>
      </c>
      <c r="C58" s="212" t="s">
        <v>12614</v>
      </c>
      <c r="D58" s="214">
        <v>43466</v>
      </c>
      <c r="E58" s="160" t="s">
        <v>373</v>
      </c>
      <c r="F58" s="160">
        <v>109116012</v>
      </c>
      <c r="G58" s="215">
        <v>1567.53</v>
      </c>
      <c r="H58" s="214">
        <v>43480</v>
      </c>
      <c r="I58" s="160" t="s">
        <v>435</v>
      </c>
      <c r="J58" s="160" t="s">
        <v>416</v>
      </c>
      <c r="K58" s="160">
        <f t="shared" si="1"/>
        <v>1</v>
      </c>
      <c r="L58" s="160" t="s">
        <v>101</v>
      </c>
      <c r="M58" s="211">
        <f>VLOOKUP(J58,'Depr Rates'!A:G,7,FALSE)</f>
        <v>2.4399999999999998E-2</v>
      </c>
    </row>
    <row r="59" spans="1:13" x14ac:dyDescent="0.3">
      <c r="A59" s="212" t="s">
        <v>103</v>
      </c>
      <c r="B59" s="213">
        <v>10600502</v>
      </c>
      <c r="C59" s="212" t="s">
        <v>12614</v>
      </c>
      <c r="D59" s="214">
        <v>43466</v>
      </c>
      <c r="E59" s="160" t="s">
        <v>373</v>
      </c>
      <c r="F59" s="160">
        <v>109116012</v>
      </c>
      <c r="G59" s="215">
        <v>1797.08</v>
      </c>
      <c r="H59" s="214">
        <v>43480</v>
      </c>
      <c r="I59" s="160" t="s">
        <v>435</v>
      </c>
      <c r="J59" s="160" t="s">
        <v>416</v>
      </c>
      <c r="K59" s="160">
        <f t="shared" si="1"/>
        <v>1</v>
      </c>
      <c r="L59" s="160" t="s">
        <v>101</v>
      </c>
      <c r="M59" s="211">
        <f>VLOOKUP(J59,'Depr Rates'!A:G,7,FALSE)</f>
        <v>2.4399999999999998E-2</v>
      </c>
    </row>
    <row r="60" spans="1:13" x14ac:dyDescent="0.3">
      <c r="A60" s="212" t="s">
        <v>103</v>
      </c>
      <c r="B60" s="213">
        <v>10600502</v>
      </c>
      <c r="C60" s="212" t="s">
        <v>12614</v>
      </c>
      <c r="D60" s="214">
        <v>43497</v>
      </c>
      <c r="E60" s="160" t="s">
        <v>373</v>
      </c>
      <c r="F60" s="160">
        <v>109116012</v>
      </c>
      <c r="G60" s="215">
        <v>1602.96</v>
      </c>
      <c r="H60" s="214">
        <v>43480</v>
      </c>
      <c r="I60" s="160" t="s">
        <v>435</v>
      </c>
      <c r="J60" s="160" t="s">
        <v>416</v>
      </c>
      <c r="K60" s="160">
        <f t="shared" si="1"/>
        <v>1</v>
      </c>
      <c r="L60" s="160" t="s">
        <v>101</v>
      </c>
      <c r="M60" s="211">
        <f>VLOOKUP(J60,'Depr Rates'!A:G,7,FALSE)</f>
        <v>2.4399999999999998E-2</v>
      </c>
    </row>
    <row r="61" spans="1:13" x14ac:dyDescent="0.3">
      <c r="A61" s="212" t="s">
        <v>103</v>
      </c>
      <c r="B61" s="213">
        <v>10600502</v>
      </c>
      <c r="C61" s="212" t="s">
        <v>12614</v>
      </c>
      <c r="D61" s="214">
        <v>43525</v>
      </c>
      <c r="E61" s="160" t="s">
        <v>373</v>
      </c>
      <c r="F61" s="160">
        <v>109116012</v>
      </c>
      <c r="G61" s="215">
        <v>1297.68</v>
      </c>
      <c r="H61" s="214">
        <v>43480</v>
      </c>
      <c r="I61" s="160" t="s">
        <v>435</v>
      </c>
      <c r="J61" s="160" t="s">
        <v>416</v>
      </c>
      <c r="K61" s="160">
        <f t="shared" si="1"/>
        <v>1</v>
      </c>
      <c r="L61" s="160" t="s">
        <v>101</v>
      </c>
      <c r="M61" s="211">
        <f>VLOOKUP(J61,'Depr Rates'!A:G,7,FALSE)</f>
        <v>2.4399999999999998E-2</v>
      </c>
    </row>
    <row r="62" spans="1:13" x14ac:dyDescent="0.3">
      <c r="A62" s="212" t="s">
        <v>103</v>
      </c>
      <c r="B62" s="213">
        <v>10600502</v>
      </c>
      <c r="C62" s="212" t="s">
        <v>12614</v>
      </c>
      <c r="D62" s="214">
        <v>43525</v>
      </c>
      <c r="E62" s="160" t="s">
        <v>373</v>
      </c>
      <c r="F62" s="160">
        <v>109116012</v>
      </c>
      <c r="G62" s="215">
        <v>-1297.68</v>
      </c>
      <c r="H62" s="214">
        <v>43480</v>
      </c>
      <c r="I62" s="160" t="s">
        <v>435</v>
      </c>
      <c r="J62" s="160" t="s">
        <v>416</v>
      </c>
      <c r="K62" s="160">
        <f t="shared" si="1"/>
        <v>1</v>
      </c>
      <c r="L62" s="160" t="s">
        <v>101</v>
      </c>
      <c r="M62" s="211">
        <f>VLOOKUP(J62,'Depr Rates'!A:G,7,FALSE)</f>
        <v>2.4399999999999998E-2</v>
      </c>
    </row>
    <row r="63" spans="1:13" x14ac:dyDescent="0.3">
      <c r="A63" s="212" t="s">
        <v>103</v>
      </c>
      <c r="B63" s="213">
        <v>10600502</v>
      </c>
      <c r="C63" s="212" t="s">
        <v>12614</v>
      </c>
      <c r="D63" s="214">
        <v>43525</v>
      </c>
      <c r="E63" s="160" t="s">
        <v>373</v>
      </c>
      <c r="F63" s="160">
        <v>109116012</v>
      </c>
      <c r="G63" s="160">
        <v>4.1100000000000003</v>
      </c>
      <c r="H63" s="214">
        <v>43480</v>
      </c>
      <c r="I63" s="160" t="s">
        <v>435</v>
      </c>
      <c r="J63" s="160" t="s">
        <v>416</v>
      </c>
      <c r="K63" s="160">
        <f t="shared" si="1"/>
        <v>1</v>
      </c>
      <c r="L63" s="160" t="s">
        <v>101</v>
      </c>
      <c r="M63" s="211">
        <f>VLOOKUP(J63,'Depr Rates'!A:G,7,FALSE)</f>
        <v>2.4399999999999998E-2</v>
      </c>
    </row>
    <row r="64" spans="1:13" x14ac:dyDescent="0.3">
      <c r="A64" s="212" t="s">
        <v>103</v>
      </c>
      <c r="B64" s="213">
        <v>10600502</v>
      </c>
      <c r="C64" s="212" t="s">
        <v>12614</v>
      </c>
      <c r="D64" s="214">
        <v>43466</v>
      </c>
      <c r="E64" s="160" t="s">
        <v>373</v>
      </c>
      <c r="F64" s="160">
        <v>109116150</v>
      </c>
      <c r="G64" s="160">
        <v>714.01</v>
      </c>
      <c r="H64" s="214">
        <v>43480</v>
      </c>
      <c r="I64" s="160" t="s">
        <v>431</v>
      </c>
      <c r="J64" s="160" t="s">
        <v>416</v>
      </c>
      <c r="K64" s="160">
        <f t="shared" si="1"/>
        <v>1</v>
      </c>
      <c r="L64" s="160" t="s">
        <v>101</v>
      </c>
      <c r="M64" s="211">
        <f>VLOOKUP(J64,'Depr Rates'!A:G,7,FALSE)</f>
        <v>2.4399999999999998E-2</v>
      </c>
    </row>
    <row r="65" spans="1:13" x14ac:dyDescent="0.3">
      <c r="A65" s="212" t="s">
        <v>103</v>
      </c>
      <c r="B65" s="213">
        <v>10600502</v>
      </c>
      <c r="C65" s="212" t="s">
        <v>12614</v>
      </c>
      <c r="D65" s="214">
        <v>43466</v>
      </c>
      <c r="E65" s="160" t="s">
        <v>373</v>
      </c>
      <c r="F65" s="160">
        <v>109116150</v>
      </c>
      <c r="G65" s="160">
        <v>810.33</v>
      </c>
      <c r="H65" s="214">
        <v>43480</v>
      </c>
      <c r="I65" s="160" t="s">
        <v>431</v>
      </c>
      <c r="J65" s="160" t="s">
        <v>416</v>
      </c>
      <c r="K65" s="160">
        <f t="shared" si="1"/>
        <v>1</v>
      </c>
      <c r="L65" s="160" t="s">
        <v>101</v>
      </c>
      <c r="M65" s="211">
        <f>VLOOKUP(J65,'Depr Rates'!A:G,7,FALSE)</f>
        <v>2.4399999999999998E-2</v>
      </c>
    </row>
    <row r="66" spans="1:13" x14ac:dyDescent="0.3">
      <c r="A66" s="212" t="s">
        <v>103</v>
      </c>
      <c r="B66" s="213">
        <v>10600502</v>
      </c>
      <c r="C66" s="212" t="s">
        <v>12614</v>
      </c>
      <c r="D66" s="214">
        <v>43466</v>
      </c>
      <c r="E66" s="160" t="s">
        <v>373</v>
      </c>
      <c r="F66" s="160">
        <v>109116150</v>
      </c>
      <c r="G66" s="215">
        <v>3759.47</v>
      </c>
      <c r="H66" s="214">
        <v>43480</v>
      </c>
      <c r="I66" s="160" t="s">
        <v>431</v>
      </c>
      <c r="J66" s="160" t="s">
        <v>416</v>
      </c>
      <c r="K66" s="160">
        <f t="shared" ref="K66:K97" si="2">MONTH(H66)</f>
        <v>1</v>
      </c>
      <c r="L66" s="160" t="s">
        <v>101</v>
      </c>
      <c r="M66" s="211">
        <f>VLOOKUP(J66,'Depr Rates'!A:G,7,FALSE)</f>
        <v>2.4399999999999998E-2</v>
      </c>
    </row>
    <row r="67" spans="1:13" x14ac:dyDescent="0.3">
      <c r="A67" s="212" t="s">
        <v>103</v>
      </c>
      <c r="B67" s="213">
        <v>10600502</v>
      </c>
      <c r="C67" s="212" t="s">
        <v>12614</v>
      </c>
      <c r="D67" s="214">
        <v>43497</v>
      </c>
      <c r="E67" s="160" t="s">
        <v>373</v>
      </c>
      <c r="F67" s="160">
        <v>109116150</v>
      </c>
      <c r="G67" s="160">
        <v>48.77</v>
      </c>
      <c r="H67" s="214">
        <v>43480</v>
      </c>
      <c r="I67" s="160" t="s">
        <v>431</v>
      </c>
      <c r="J67" s="160" t="s">
        <v>416</v>
      </c>
      <c r="K67" s="160">
        <f t="shared" si="2"/>
        <v>1</v>
      </c>
      <c r="L67" s="160" t="s">
        <v>101</v>
      </c>
      <c r="M67" s="211">
        <f>VLOOKUP(J67,'Depr Rates'!A:G,7,FALSE)</f>
        <v>2.4399999999999998E-2</v>
      </c>
    </row>
    <row r="68" spans="1:13" x14ac:dyDescent="0.3">
      <c r="A68" s="212" t="s">
        <v>103</v>
      </c>
      <c r="B68" s="213">
        <v>10600502</v>
      </c>
      <c r="C68" s="212" t="s">
        <v>12614</v>
      </c>
      <c r="D68" s="214">
        <v>43497</v>
      </c>
      <c r="E68" s="160" t="s">
        <v>373</v>
      </c>
      <c r="F68" s="160">
        <v>109116150</v>
      </c>
      <c r="G68" s="160">
        <v>22.2</v>
      </c>
      <c r="H68" s="214">
        <v>43480</v>
      </c>
      <c r="I68" s="160" t="s">
        <v>431</v>
      </c>
      <c r="J68" s="160" t="s">
        <v>416</v>
      </c>
      <c r="K68" s="160">
        <f t="shared" si="2"/>
        <v>1</v>
      </c>
      <c r="L68" s="160" t="s">
        <v>101</v>
      </c>
      <c r="M68" s="211">
        <f>VLOOKUP(J68,'Depr Rates'!A:G,7,FALSE)</f>
        <v>2.4399999999999998E-2</v>
      </c>
    </row>
    <row r="69" spans="1:13" x14ac:dyDescent="0.3">
      <c r="A69" s="212" t="s">
        <v>103</v>
      </c>
      <c r="B69" s="213">
        <v>10600502</v>
      </c>
      <c r="C69" s="212" t="s">
        <v>12614</v>
      </c>
      <c r="D69" s="214">
        <v>43466</v>
      </c>
      <c r="E69" s="160" t="s">
        <v>373</v>
      </c>
      <c r="F69" s="160">
        <v>109116323</v>
      </c>
      <c r="G69" s="215">
        <v>4070.94</v>
      </c>
      <c r="H69" s="214">
        <v>43480</v>
      </c>
      <c r="I69" s="160" t="s">
        <v>432</v>
      </c>
      <c r="J69" s="160" t="s">
        <v>416</v>
      </c>
      <c r="K69" s="160">
        <f t="shared" si="2"/>
        <v>1</v>
      </c>
      <c r="L69" s="160" t="s">
        <v>101</v>
      </c>
      <c r="M69" s="211">
        <f>VLOOKUP(J69,'Depr Rates'!A:G,7,FALSE)</f>
        <v>2.4399999999999998E-2</v>
      </c>
    </row>
    <row r="70" spans="1:13" x14ac:dyDescent="0.3">
      <c r="A70" s="212" t="s">
        <v>103</v>
      </c>
      <c r="B70" s="213">
        <v>10600502</v>
      </c>
      <c r="C70" s="212" t="s">
        <v>12614</v>
      </c>
      <c r="D70" s="214">
        <v>43466</v>
      </c>
      <c r="E70" s="160" t="s">
        <v>373</v>
      </c>
      <c r="F70" s="160">
        <v>109116323</v>
      </c>
      <c r="G70" s="215">
        <v>4555.74</v>
      </c>
      <c r="H70" s="214">
        <v>43480</v>
      </c>
      <c r="I70" s="160" t="s">
        <v>432</v>
      </c>
      <c r="J70" s="160" t="s">
        <v>416</v>
      </c>
      <c r="K70" s="160">
        <f t="shared" si="2"/>
        <v>1</v>
      </c>
      <c r="L70" s="160" t="s">
        <v>101</v>
      </c>
      <c r="M70" s="211">
        <f>VLOOKUP(J70,'Depr Rates'!A:G,7,FALSE)</f>
        <v>2.4399999999999998E-2</v>
      </c>
    </row>
    <row r="71" spans="1:13" x14ac:dyDescent="0.3">
      <c r="A71" s="212" t="s">
        <v>103</v>
      </c>
      <c r="B71" s="213">
        <v>10600502</v>
      </c>
      <c r="C71" s="212" t="s">
        <v>12614</v>
      </c>
      <c r="D71" s="214">
        <v>43466</v>
      </c>
      <c r="E71" s="160" t="s">
        <v>373</v>
      </c>
      <c r="F71" s="160">
        <v>109116323</v>
      </c>
      <c r="G71" s="160">
        <v>376.86</v>
      </c>
      <c r="H71" s="214">
        <v>43480</v>
      </c>
      <c r="I71" s="160" t="s">
        <v>432</v>
      </c>
      <c r="J71" s="160" t="s">
        <v>416</v>
      </c>
      <c r="K71" s="160">
        <f t="shared" si="2"/>
        <v>1</v>
      </c>
      <c r="L71" s="160" t="s">
        <v>101</v>
      </c>
      <c r="M71" s="211">
        <f>VLOOKUP(J71,'Depr Rates'!A:G,7,FALSE)</f>
        <v>2.4399999999999998E-2</v>
      </c>
    </row>
    <row r="72" spans="1:13" x14ac:dyDescent="0.3">
      <c r="A72" s="212" t="s">
        <v>103</v>
      </c>
      <c r="B72" s="213">
        <v>10600502</v>
      </c>
      <c r="C72" s="212" t="s">
        <v>12614</v>
      </c>
      <c r="D72" s="214">
        <v>43497</v>
      </c>
      <c r="E72" s="160" t="s">
        <v>373</v>
      </c>
      <c r="F72" s="160">
        <v>109116323</v>
      </c>
      <c r="G72" s="160">
        <v>0.82</v>
      </c>
      <c r="H72" s="214">
        <v>43480</v>
      </c>
      <c r="I72" s="160" t="s">
        <v>432</v>
      </c>
      <c r="J72" s="160" t="s">
        <v>416</v>
      </c>
      <c r="K72" s="160">
        <f t="shared" si="2"/>
        <v>1</v>
      </c>
      <c r="L72" s="160" t="s">
        <v>101</v>
      </c>
      <c r="M72" s="211">
        <f>VLOOKUP(J72,'Depr Rates'!A:G,7,FALSE)</f>
        <v>2.4399999999999998E-2</v>
      </c>
    </row>
    <row r="73" spans="1:13" x14ac:dyDescent="0.3">
      <c r="A73" s="212" t="s">
        <v>103</v>
      </c>
      <c r="B73" s="213">
        <v>10600502</v>
      </c>
      <c r="C73" s="212" t="s">
        <v>12614</v>
      </c>
      <c r="D73" s="214">
        <v>43466</v>
      </c>
      <c r="E73" s="160" t="s">
        <v>373</v>
      </c>
      <c r="F73" s="160">
        <v>109116585</v>
      </c>
      <c r="G73" s="215">
        <v>4651.5200000000004</v>
      </c>
      <c r="H73" s="214">
        <v>43480</v>
      </c>
      <c r="I73" s="160" t="s">
        <v>433</v>
      </c>
      <c r="J73" s="160" t="s">
        <v>416</v>
      </c>
      <c r="K73" s="160">
        <f t="shared" si="2"/>
        <v>1</v>
      </c>
      <c r="L73" s="160" t="s">
        <v>101</v>
      </c>
      <c r="M73" s="211">
        <f>VLOOKUP(J73,'Depr Rates'!A:G,7,FALSE)</f>
        <v>2.4399999999999998E-2</v>
      </c>
    </row>
    <row r="74" spans="1:13" x14ac:dyDescent="0.3">
      <c r="A74" s="212" t="s">
        <v>103</v>
      </c>
      <c r="B74" s="213">
        <v>10600502</v>
      </c>
      <c r="C74" s="212" t="s">
        <v>12614</v>
      </c>
      <c r="D74" s="214">
        <v>43466</v>
      </c>
      <c r="E74" s="160" t="s">
        <v>373</v>
      </c>
      <c r="F74" s="160">
        <v>109116585</v>
      </c>
      <c r="G74" s="160">
        <v>441.02</v>
      </c>
      <c r="H74" s="214">
        <v>43480</v>
      </c>
      <c r="I74" s="160" t="s">
        <v>433</v>
      </c>
      <c r="J74" s="160" t="s">
        <v>416</v>
      </c>
      <c r="K74" s="160">
        <f t="shared" si="2"/>
        <v>1</v>
      </c>
      <c r="L74" s="160" t="s">
        <v>101</v>
      </c>
      <c r="M74" s="211">
        <f>VLOOKUP(J74,'Depr Rates'!A:G,7,FALSE)</f>
        <v>2.4399999999999998E-2</v>
      </c>
    </row>
    <row r="75" spans="1:13" x14ac:dyDescent="0.3">
      <c r="A75" s="212" t="s">
        <v>103</v>
      </c>
      <c r="B75" s="213">
        <v>10600502</v>
      </c>
      <c r="C75" s="212" t="s">
        <v>12614</v>
      </c>
      <c r="D75" s="214">
        <v>43497</v>
      </c>
      <c r="E75" s="160" t="s">
        <v>373</v>
      </c>
      <c r="F75" s="160">
        <v>109116585</v>
      </c>
      <c r="G75" s="160">
        <v>1.25</v>
      </c>
      <c r="H75" s="214">
        <v>43480</v>
      </c>
      <c r="I75" s="160" t="s">
        <v>433</v>
      </c>
      <c r="J75" s="160" t="s">
        <v>416</v>
      </c>
      <c r="K75" s="160">
        <f t="shared" si="2"/>
        <v>1</v>
      </c>
      <c r="L75" s="160" t="s">
        <v>101</v>
      </c>
      <c r="M75" s="211">
        <f>VLOOKUP(J75,'Depr Rates'!A:G,7,FALSE)</f>
        <v>2.4399999999999998E-2</v>
      </c>
    </row>
    <row r="76" spans="1:13" x14ac:dyDescent="0.3">
      <c r="A76" s="212" t="s">
        <v>103</v>
      </c>
      <c r="B76" s="213">
        <v>10600502</v>
      </c>
      <c r="C76" s="212" t="s">
        <v>12614</v>
      </c>
      <c r="D76" s="214">
        <v>43466</v>
      </c>
      <c r="E76" s="160" t="s">
        <v>373</v>
      </c>
      <c r="F76" s="160">
        <v>109116737</v>
      </c>
      <c r="G76" s="215">
        <v>5224.66</v>
      </c>
      <c r="H76" s="214">
        <v>43493</v>
      </c>
      <c r="I76" s="160" t="s">
        <v>481</v>
      </c>
      <c r="J76" s="160" t="s">
        <v>416</v>
      </c>
      <c r="K76" s="160">
        <f t="shared" si="2"/>
        <v>1</v>
      </c>
      <c r="L76" s="160" t="s">
        <v>101</v>
      </c>
      <c r="M76" s="211">
        <f>VLOOKUP(J76,'Depr Rates'!A:G,7,FALSE)</f>
        <v>2.4399999999999998E-2</v>
      </c>
    </row>
    <row r="77" spans="1:13" x14ac:dyDescent="0.3">
      <c r="A77" s="212" t="s">
        <v>103</v>
      </c>
      <c r="B77" s="213">
        <v>10600502</v>
      </c>
      <c r="C77" s="212" t="s">
        <v>12614</v>
      </c>
      <c r="D77" s="214">
        <v>43466</v>
      </c>
      <c r="E77" s="160" t="s">
        <v>373</v>
      </c>
      <c r="F77" s="160">
        <v>109116737</v>
      </c>
      <c r="G77" s="215">
        <v>3730.85</v>
      </c>
      <c r="H77" s="214">
        <v>43493</v>
      </c>
      <c r="I77" s="160" t="s">
        <v>481</v>
      </c>
      <c r="J77" s="160" t="s">
        <v>416</v>
      </c>
      <c r="K77" s="160">
        <f t="shared" si="2"/>
        <v>1</v>
      </c>
      <c r="L77" s="160" t="s">
        <v>101</v>
      </c>
      <c r="M77" s="211">
        <f>VLOOKUP(J77,'Depr Rates'!A:G,7,FALSE)</f>
        <v>2.4399999999999998E-2</v>
      </c>
    </row>
    <row r="78" spans="1:13" x14ac:dyDescent="0.3">
      <c r="A78" s="212" t="s">
        <v>103</v>
      </c>
      <c r="B78" s="213">
        <v>10600502</v>
      </c>
      <c r="C78" s="212" t="s">
        <v>12614</v>
      </c>
      <c r="D78" s="214">
        <v>43497</v>
      </c>
      <c r="E78" s="160" t="s">
        <v>373</v>
      </c>
      <c r="F78" s="160">
        <v>109116737</v>
      </c>
      <c r="G78" s="160">
        <v>325.75</v>
      </c>
      <c r="H78" s="214">
        <v>43493</v>
      </c>
      <c r="I78" s="160" t="s">
        <v>481</v>
      </c>
      <c r="J78" s="160" t="s">
        <v>416</v>
      </c>
      <c r="K78" s="160">
        <f t="shared" si="2"/>
        <v>1</v>
      </c>
      <c r="L78" s="160" t="s">
        <v>101</v>
      </c>
      <c r="M78" s="211">
        <f>VLOOKUP(J78,'Depr Rates'!A:G,7,FALSE)</f>
        <v>2.4399999999999998E-2</v>
      </c>
    </row>
    <row r="79" spans="1:13" x14ac:dyDescent="0.3">
      <c r="A79" s="212" t="s">
        <v>103</v>
      </c>
      <c r="B79" s="213">
        <v>10600502</v>
      </c>
      <c r="C79" s="212" t="s">
        <v>12614</v>
      </c>
      <c r="D79" s="214">
        <v>43525</v>
      </c>
      <c r="E79" s="160" t="s">
        <v>373</v>
      </c>
      <c r="F79" s="160">
        <v>109116737</v>
      </c>
      <c r="G79" s="160">
        <v>134.54</v>
      </c>
      <c r="H79" s="214">
        <v>43493</v>
      </c>
      <c r="I79" s="160" t="s">
        <v>481</v>
      </c>
      <c r="J79" s="160" t="s">
        <v>416</v>
      </c>
      <c r="K79" s="160">
        <f t="shared" si="2"/>
        <v>1</v>
      </c>
      <c r="L79" s="160" t="s">
        <v>101</v>
      </c>
      <c r="M79" s="211">
        <f>VLOOKUP(J79,'Depr Rates'!A:G,7,FALSE)</f>
        <v>2.4399999999999998E-2</v>
      </c>
    </row>
    <row r="80" spans="1:13" x14ac:dyDescent="0.3">
      <c r="A80" s="212" t="s">
        <v>103</v>
      </c>
      <c r="B80" s="213">
        <v>10600502</v>
      </c>
      <c r="C80" s="212" t="s">
        <v>12614</v>
      </c>
      <c r="D80" s="214">
        <v>43525</v>
      </c>
      <c r="E80" s="160" t="s">
        <v>373</v>
      </c>
      <c r="F80" s="160">
        <v>109116737</v>
      </c>
      <c r="G80" s="160">
        <v>49.97</v>
      </c>
      <c r="H80" s="214">
        <v>43493</v>
      </c>
      <c r="I80" s="160" t="s">
        <v>481</v>
      </c>
      <c r="J80" s="160" t="s">
        <v>416</v>
      </c>
      <c r="K80" s="160">
        <f t="shared" si="2"/>
        <v>1</v>
      </c>
      <c r="L80" s="160" t="s">
        <v>101</v>
      </c>
      <c r="M80" s="211">
        <f>VLOOKUP(J80,'Depr Rates'!A:G,7,FALSE)</f>
        <v>2.4399999999999998E-2</v>
      </c>
    </row>
    <row r="81" spans="1:13" x14ac:dyDescent="0.3">
      <c r="A81" s="212" t="s">
        <v>103</v>
      </c>
      <c r="B81" s="213">
        <v>10600502</v>
      </c>
      <c r="C81" s="212" t="s">
        <v>12614</v>
      </c>
      <c r="D81" s="214">
        <v>43466</v>
      </c>
      <c r="E81" s="160" t="s">
        <v>373</v>
      </c>
      <c r="F81" s="160">
        <v>109116867</v>
      </c>
      <c r="G81" s="215">
        <v>1869.81</v>
      </c>
      <c r="H81" s="214">
        <v>43476</v>
      </c>
      <c r="I81" s="160" t="s">
        <v>436</v>
      </c>
      <c r="J81" s="160" t="s">
        <v>386</v>
      </c>
      <c r="K81" s="160">
        <f t="shared" si="2"/>
        <v>1</v>
      </c>
      <c r="L81" s="160" t="s">
        <v>101</v>
      </c>
      <c r="M81" s="211">
        <f>VLOOKUP(J81,'Depr Rates'!A:G,7,FALSE)</f>
        <v>3.2000000000000001E-2</v>
      </c>
    </row>
    <row r="82" spans="1:13" x14ac:dyDescent="0.3">
      <c r="A82" s="212" t="s">
        <v>103</v>
      </c>
      <c r="B82" s="213">
        <v>10600502</v>
      </c>
      <c r="C82" s="212" t="s">
        <v>12614</v>
      </c>
      <c r="D82" s="214">
        <v>43466</v>
      </c>
      <c r="E82" s="160" t="s">
        <v>373</v>
      </c>
      <c r="F82" s="160">
        <v>109116867</v>
      </c>
      <c r="G82" s="160">
        <v>5.87</v>
      </c>
      <c r="H82" s="214">
        <v>43476</v>
      </c>
      <c r="I82" s="160" t="s">
        <v>436</v>
      </c>
      <c r="J82" s="160" t="s">
        <v>386</v>
      </c>
      <c r="K82" s="160">
        <f t="shared" si="2"/>
        <v>1</v>
      </c>
      <c r="L82" s="160" t="s">
        <v>101</v>
      </c>
      <c r="M82" s="211">
        <f>VLOOKUP(J82,'Depr Rates'!A:G,7,FALSE)</f>
        <v>3.2000000000000001E-2</v>
      </c>
    </row>
    <row r="83" spans="1:13" x14ac:dyDescent="0.3">
      <c r="A83" s="212" t="s">
        <v>103</v>
      </c>
      <c r="B83" s="213">
        <v>10600502</v>
      </c>
      <c r="C83" s="212" t="s">
        <v>12614</v>
      </c>
      <c r="D83" s="214">
        <v>43466</v>
      </c>
      <c r="E83" s="160" t="s">
        <v>373</v>
      </c>
      <c r="F83" s="160">
        <v>109116951</v>
      </c>
      <c r="G83" s="215">
        <v>41938.769999999997</v>
      </c>
      <c r="H83" s="214">
        <v>43488</v>
      </c>
      <c r="I83" s="160" t="s">
        <v>482</v>
      </c>
      <c r="J83" s="160" t="s">
        <v>416</v>
      </c>
      <c r="K83" s="160">
        <f t="shared" si="2"/>
        <v>1</v>
      </c>
      <c r="L83" s="160" t="s">
        <v>101</v>
      </c>
      <c r="M83" s="211">
        <f>VLOOKUP(J83,'Depr Rates'!A:G,7,FALSE)</f>
        <v>2.4399999999999998E-2</v>
      </c>
    </row>
    <row r="84" spans="1:13" x14ac:dyDescent="0.3">
      <c r="A84" s="212" t="s">
        <v>103</v>
      </c>
      <c r="B84" s="213">
        <v>10600502</v>
      </c>
      <c r="C84" s="212" t="s">
        <v>12614</v>
      </c>
      <c r="D84" s="214">
        <v>43466</v>
      </c>
      <c r="E84" s="160" t="s">
        <v>373</v>
      </c>
      <c r="F84" s="160">
        <v>109116951</v>
      </c>
      <c r="G84" s="215">
        <v>39708.910000000003</v>
      </c>
      <c r="H84" s="214">
        <v>43488</v>
      </c>
      <c r="I84" s="160" t="s">
        <v>482</v>
      </c>
      <c r="J84" s="160" t="s">
        <v>416</v>
      </c>
      <c r="K84" s="160">
        <f t="shared" si="2"/>
        <v>1</v>
      </c>
      <c r="L84" s="160" t="s">
        <v>101</v>
      </c>
      <c r="M84" s="211">
        <f>VLOOKUP(J84,'Depr Rates'!A:G,7,FALSE)</f>
        <v>2.4399999999999998E-2</v>
      </c>
    </row>
    <row r="85" spans="1:13" x14ac:dyDescent="0.3">
      <c r="A85" s="212" t="s">
        <v>103</v>
      </c>
      <c r="B85" s="213">
        <v>10600502</v>
      </c>
      <c r="C85" s="212" t="s">
        <v>12614</v>
      </c>
      <c r="D85" s="214">
        <v>43497</v>
      </c>
      <c r="E85" s="160" t="s">
        <v>373</v>
      </c>
      <c r="F85" s="160">
        <v>109116951</v>
      </c>
      <c r="G85" s="215">
        <v>-24095.06</v>
      </c>
      <c r="H85" s="214">
        <v>43488</v>
      </c>
      <c r="I85" s="160" t="s">
        <v>482</v>
      </c>
      <c r="J85" s="160" t="s">
        <v>416</v>
      </c>
      <c r="K85" s="160">
        <f t="shared" si="2"/>
        <v>1</v>
      </c>
      <c r="L85" s="160" t="s">
        <v>101</v>
      </c>
      <c r="M85" s="211">
        <f>VLOOKUP(J85,'Depr Rates'!A:G,7,FALSE)</f>
        <v>2.4399999999999998E-2</v>
      </c>
    </row>
    <row r="86" spans="1:13" x14ac:dyDescent="0.3">
      <c r="A86" s="212" t="s">
        <v>103</v>
      </c>
      <c r="B86" s="213">
        <v>10600502</v>
      </c>
      <c r="C86" s="212" t="s">
        <v>12614</v>
      </c>
      <c r="D86" s="214">
        <v>43497</v>
      </c>
      <c r="E86" s="160" t="s">
        <v>373</v>
      </c>
      <c r="F86" s="160">
        <v>109116951</v>
      </c>
      <c r="G86" s="215">
        <v>24174.67</v>
      </c>
      <c r="H86" s="214">
        <v>43488</v>
      </c>
      <c r="I86" s="160" t="s">
        <v>482</v>
      </c>
      <c r="J86" s="160" t="s">
        <v>416</v>
      </c>
      <c r="K86" s="160">
        <f t="shared" si="2"/>
        <v>1</v>
      </c>
      <c r="L86" s="160" t="s">
        <v>101</v>
      </c>
      <c r="M86" s="211">
        <f>VLOOKUP(J86,'Depr Rates'!A:G,7,FALSE)</f>
        <v>2.4399999999999998E-2</v>
      </c>
    </row>
    <row r="87" spans="1:13" x14ac:dyDescent="0.3">
      <c r="A87" s="212" t="s">
        <v>103</v>
      </c>
      <c r="B87" s="213">
        <v>10600502</v>
      </c>
      <c r="C87" s="212" t="s">
        <v>12614</v>
      </c>
      <c r="D87" s="214">
        <v>43525</v>
      </c>
      <c r="E87" s="160" t="s">
        <v>373</v>
      </c>
      <c r="F87" s="160">
        <v>109116951</v>
      </c>
      <c r="G87" s="215">
        <v>24238.1</v>
      </c>
      <c r="H87" s="214">
        <v>43488</v>
      </c>
      <c r="I87" s="160" t="s">
        <v>482</v>
      </c>
      <c r="J87" s="160" t="s">
        <v>416</v>
      </c>
      <c r="K87" s="160">
        <f t="shared" si="2"/>
        <v>1</v>
      </c>
      <c r="L87" s="160" t="s">
        <v>101</v>
      </c>
      <c r="M87" s="211">
        <f>VLOOKUP(J87,'Depr Rates'!A:G,7,FALSE)</f>
        <v>2.4399999999999998E-2</v>
      </c>
    </row>
    <row r="88" spans="1:13" x14ac:dyDescent="0.3">
      <c r="A88" s="212" t="s">
        <v>103</v>
      </c>
      <c r="B88" s="213">
        <v>10600502</v>
      </c>
      <c r="C88" s="212" t="s">
        <v>12614</v>
      </c>
      <c r="D88" s="214">
        <v>43525</v>
      </c>
      <c r="E88" s="160" t="s">
        <v>373</v>
      </c>
      <c r="F88" s="160">
        <v>109116951</v>
      </c>
      <c r="G88" s="215">
        <v>-24129.06</v>
      </c>
      <c r="H88" s="214">
        <v>43488</v>
      </c>
      <c r="I88" s="160" t="s">
        <v>482</v>
      </c>
      <c r="J88" s="160" t="s">
        <v>416</v>
      </c>
      <c r="K88" s="160">
        <f t="shared" si="2"/>
        <v>1</v>
      </c>
      <c r="L88" s="160" t="s">
        <v>101</v>
      </c>
      <c r="M88" s="211">
        <f>VLOOKUP(J88,'Depr Rates'!A:G,7,FALSE)</f>
        <v>2.4399999999999998E-2</v>
      </c>
    </row>
    <row r="89" spans="1:13" x14ac:dyDescent="0.3">
      <c r="A89" s="212" t="s">
        <v>103</v>
      </c>
      <c r="B89" s="213">
        <v>10600502</v>
      </c>
      <c r="C89" s="212" t="s">
        <v>12614</v>
      </c>
      <c r="D89" s="214">
        <v>43525</v>
      </c>
      <c r="E89" s="160" t="s">
        <v>373</v>
      </c>
      <c r="F89" s="160">
        <v>109116951</v>
      </c>
      <c r="G89" s="160">
        <v>116.23</v>
      </c>
      <c r="H89" s="214">
        <v>43488</v>
      </c>
      <c r="I89" s="160" t="s">
        <v>482</v>
      </c>
      <c r="J89" s="160" t="s">
        <v>416</v>
      </c>
      <c r="K89" s="160">
        <f t="shared" si="2"/>
        <v>1</v>
      </c>
      <c r="L89" s="160" t="s">
        <v>101</v>
      </c>
      <c r="M89" s="211">
        <f>VLOOKUP(J89,'Depr Rates'!A:G,7,FALSE)</f>
        <v>2.4399999999999998E-2</v>
      </c>
    </row>
    <row r="90" spans="1:13" x14ac:dyDescent="0.3">
      <c r="A90" s="212" t="s">
        <v>103</v>
      </c>
      <c r="B90" s="213">
        <v>10600502</v>
      </c>
      <c r="C90" s="212" t="s">
        <v>12614</v>
      </c>
      <c r="D90" s="214">
        <v>43466</v>
      </c>
      <c r="E90" s="160" t="s">
        <v>373</v>
      </c>
      <c r="F90" s="160">
        <v>109117939</v>
      </c>
      <c r="G90" s="215">
        <v>5406.87</v>
      </c>
      <c r="H90" s="214">
        <v>43480</v>
      </c>
      <c r="I90" s="160" t="s">
        <v>437</v>
      </c>
      <c r="J90" s="160" t="s">
        <v>416</v>
      </c>
      <c r="K90" s="160">
        <f t="shared" si="2"/>
        <v>1</v>
      </c>
      <c r="L90" s="160" t="s">
        <v>101</v>
      </c>
      <c r="M90" s="211">
        <f>VLOOKUP(J90,'Depr Rates'!A:G,7,FALSE)</f>
        <v>2.4399999999999998E-2</v>
      </c>
    </row>
    <row r="91" spans="1:13" x14ac:dyDescent="0.3">
      <c r="A91" s="212" t="s">
        <v>103</v>
      </c>
      <c r="B91" s="213">
        <v>10600502</v>
      </c>
      <c r="C91" s="212" t="s">
        <v>12614</v>
      </c>
      <c r="D91" s="214">
        <v>43466</v>
      </c>
      <c r="E91" s="160" t="s">
        <v>373</v>
      </c>
      <c r="F91" s="160">
        <v>109117939</v>
      </c>
      <c r="G91" s="160">
        <v>473.76</v>
      </c>
      <c r="H91" s="214">
        <v>43480</v>
      </c>
      <c r="I91" s="160" t="s">
        <v>437</v>
      </c>
      <c r="J91" s="160" t="s">
        <v>416</v>
      </c>
      <c r="K91" s="160">
        <f t="shared" si="2"/>
        <v>1</v>
      </c>
      <c r="L91" s="160" t="s">
        <v>101</v>
      </c>
      <c r="M91" s="211">
        <f>VLOOKUP(J91,'Depr Rates'!A:G,7,FALSE)</f>
        <v>2.4399999999999998E-2</v>
      </c>
    </row>
    <row r="92" spans="1:13" x14ac:dyDescent="0.3">
      <c r="A92" s="212" t="s">
        <v>103</v>
      </c>
      <c r="B92" s="213">
        <v>10600502</v>
      </c>
      <c r="C92" s="212" t="s">
        <v>12614</v>
      </c>
      <c r="D92" s="214">
        <v>43466</v>
      </c>
      <c r="E92" s="160" t="s">
        <v>373</v>
      </c>
      <c r="F92" s="160">
        <v>109117939</v>
      </c>
      <c r="G92" s="215">
        <v>3816</v>
      </c>
      <c r="H92" s="214">
        <v>43480</v>
      </c>
      <c r="I92" s="160" t="s">
        <v>437</v>
      </c>
      <c r="J92" s="160" t="s">
        <v>416</v>
      </c>
      <c r="K92" s="160">
        <f t="shared" si="2"/>
        <v>1</v>
      </c>
      <c r="L92" s="160" t="s">
        <v>101</v>
      </c>
      <c r="M92" s="211">
        <f>VLOOKUP(J92,'Depr Rates'!A:G,7,FALSE)</f>
        <v>2.4399999999999998E-2</v>
      </c>
    </row>
    <row r="93" spans="1:13" x14ac:dyDescent="0.3">
      <c r="A93" s="212" t="s">
        <v>103</v>
      </c>
      <c r="B93" s="213">
        <v>10600502</v>
      </c>
      <c r="C93" s="212" t="s">
        <v>12614</v>
      </c>
      <c r="D93" s="214">
        <v>43497</v>
      </c>
      <c r="E93" s="160" t="s">
        <v>373</v>
      </c>
      <c r="F93" s="160">
        <v>109117939</v>
      </c>
      <c r="G93" s="160">
        <v>11.11</v>
      </c>
      <c r="H93" s="214">
        <v>43480</v>
      </c>
      <c r="I93" s="160" t="s">
        <v>437</v>
      </c>
      <c r="J93" s="160" t="s">
        <v>416</v>
      </c>
      <c r="K93" s="160">
        <f t="shared" si="2"/>
        <v>1</v>
      </c>
      <c r="L93" s="160" t="s">
        <v>101</v>
      </c>
      <c r="M93" s="211">
        <f>VLOOKUP(J93,'Depr Rates'!A:G,7,FALSE)</f>
        <v>2.4399999999999998E-2</v>
      </c>
    </row>
    <row r="94" spans="1:13" x14ac:dyDescent="0.3">
      <c r="A94" s="212" t="s">
        <v>103</v>
      </c>
      <c r="B94" s="213">
        <v>10600502</v>
      </c>
      <c r="C94" s="212" t="s">
        <v>12614</v>
      </c>
      <c r="D94" s="214">
        <v>43466</v>
      </c>
      <c r="E94" s="160" t="s">
        <v>373</v>
      </c>
      <c r="F94" s="160">
        <v>109117943</v>
      </c>
      <c r="G94" s="215">
        <v>1804.31</v>
      </c>
      <c r="H94" s="214">
        <v>43480</v>
      </c>
      <c r="I94" s="160" t="s">
        <v>438</v>
      </c>
      <c r="J94" s="160" t="s">
        <v>416</v>
      </c>
      <c r="K94" s="160">
        <f t="shared" si="2"/>
        <v>1</v>
      </c>
      <c r="L94" s="160" t="s">
        <v>101</v>
      </c>
      <c r="M94" s="211">
        <f>VLOOKUP(J94,'Depr Rates'!A:G,7,FALSE)</f>
        <v>2.4399999999999998E-2</v>
      </c>
    </row>
    <row r="95" spans="1:13" x14ac:dyDescent="0.3">
      <c r="A95" s="212" t="s">
        <v>103</v>
      </c>
      <c r="B95" s="213">
        <v>10600502</v>
      </c>
      <c r="C95" s="212" t="s">
        <v>12614</v>
      </c>
      <c r="D95" s="214">
        <v>43466</v>
      </c>
      <c r="E95" s="160" t="s">
        <v>373</v>
      </c>
      <c r="F95" s="160">
        <v>109117943</v>
      </c>
      <c r="G95" s="215">
        <v>3143.76</v>
      </c>
      <c r="H95" s="214">
        <v>43480</v>
      </c>
      <c r="I95" s="160" t="s">
        <v>438</v>
      </c>
      <c r="J95" s="160" t="s">
        <v>416</v>
      </c>
      <c r="K95" s="160">
        <f t="shared" si="2"/>
        <v>1</v>
      </c>
      <c r="L95" s="160" t="s">
        <v>101</v>
      </c>
      <c r="M95" s="211">
        <f>VLOOKUP(J95,'Depr Rates'!A:G,7,FALSE)</f>
        <v>2.4399999999999998E-2</v>
      </c>
    </row>
    <row r="96" spans="1:13" x14ac:dyDescent="0.3">
      <c r="A96" s="212" t="s">
        <v>103</v>
      </c>
      <c r="B96" s="213">
        <v>10600502</v>
      </c>
      <c r="C96" s="212" t="s">
        <v>12614</v>
      </c>
      <c r="D96" s="214">
        <v>43466</v>
      </c>
      <c r="E96" s="160" t="s">
        <v>373</v>
      </c>
      <c r="F96" s="160">
        <v>109117943</v>
      </c>
      <c r="G96" s="160">
        <v>37.18</v>
      </c>
      <c r="H96" s="214">
        <v>43480</v>
      </c>
      <c r="I96" s="160" t="s">
        <v>438</v>
      </c>
      <c r="J96" s="160" t="s">
        <v>416</v>
      </c>
      <c r="K96" s="160">
        <f t="shared" si="2"/>
        <v>1</v>
      </c>
      <c r="L96" s="160" t="s">
        <v>101</v>
      </c>
      <c r="M96" s="211">
        <f>VLOOKUP(J96,'Depr Rates'!A:G,7,FALSE)</f>
        <v>2.4399999999999998E-2</v>
      </c>
    </row>
    <row r="97" spans="1:13" x14ac:dyDescent="0.3">
      <c r="A97" s="212" t="s">
        <v>103</v>
      </c>
      <c r="B97" s="213">
        <v>10600502</v>
      </c>
      <c r="C97" s="212" t="s">
        <v>12614</v>
      </c>
      <c r="D97" s="214">
        <v>43497</v>
      </c>
      <c r="E97" s="160" t="s">
        <v>373</v>
      </c>
      <c r="F97" s="160">
        <v>109117943</v>
      </c>
      <c r="G97" s="160">
        <v>636.51</v>
      </c>
      <c r="H97" s="214">
        <v>43480</v>
      </c>
      <c r="I97" s="160" t="s">
        <v>438</v>
      </c>
      <c r="J97" s="160" t="s">
        <v>416</v>
      </c>
      <c r="K97" s="160">
        <f t="shared" si="2"/>
        <v>1</v>
      </c>
      <c r="L97" s="160" t="s">
        <v>101</v>
      </c>
      <c r="M97" s="211">
        <f>VLOOKUP(J97,'Depr Rates'!A:G,7,FALSE)</f>
        <v>2.4399999999999998E-2</v>
      </c>
    </row>
    <row r="98" spans="1:13" x14ac:dyDescent="0.3">
      <c r="A98" s="212" t="s">
        <v>103</v>
      </c>
      <c r="B98" s="213">
        <v>10600502</v>
      </c>
      <c r="C98" s="212" t="s">
        <v>12614</v>
      </c>
      <c r="D98" s="214">
        <v>43525</v>
      </c>
      <c r="E98" s="160" t="s">
        <v>373</v>
      </c>
      <c r="F98" s="160">
        <v>109117943</v>
      </c>
      <c r="G98" s="160">
        <v>516.76</v>
      </c>
      <c r="H98" s="214">
        <v>43480</v>
      </c>
      <c r="I98" s="160" t="s">
        <v>438</v>
      </c>
      <c r="J98" s="160" t="s">
        <v>416</v>
      </c>
      <c r="K98" s="160">
        <f t="shared" ref="K98:K120" si="3">MONTH(H98)</f>
        <v>1</v>
      </c>
      <c r="L98" s="160" t="s">
        <v>101</v>
      </c>
      <c r="M98" s="211">
        <f>VLOOKUP(J98,'Depr Rates'!A:G,7,FALSE)</f>
        <v>2.4399999999999998E-2</v>
      </c>
    </row>
    <row r="99" spans="1:13" x14ac:dyDescent="0.3">
      <c r="A99" s="212" t="s">
        <v>103</v>
      </c>
      <c r="B99" s="213">
        <v>10600502</v>
      </c>
      <c r="C99" s="212" t="s">
        <v>12614</v>
      </c>
      <c r="D99" s="214">
        <v>43525</v>
      </c>
      <c r="E99" s="160" t="s">
        <v>373</v>
      </c>
      <c r="F99" s="160">
        <v>109117943</v>
      </c>
      <c r="G99" s="160">
        <v>-516.76</v>
      </c>
      <c r="H99" s="214">
        <v>43480</v>
      </c>
      <c r="I99" s="160" t="s">
        <v>438</v>
      </c>
      <c r="J99" s="160" t="s">
        <v>416</v>
      </c>
      <c r="K99" s="160">
        <f t="shared" si="3"/>
        <v>1</v>
      </c>
      <c r="L99" s="160" t="s">
        <v>101</v>
      </c>
      <c r="M99" s="211">
        <f>VLOOKUP(J99,'Depr Rates'!A:G,7,FALSE)</f>
        <v>2.4399999999999998E-2</v>
      </c>
    </row>
    <row r="100" spans="1:13" x14ac:dyDescent="0.3">
      <c r="A100" s="212" t="s">
        <v>103</v>
      </c>
      <c r="B100" s="213">
        <v>10600502</v>
      </c>
      <c r="C100" s="212" t="s">
        <v>12614</v>
      </c>
      <c r="D100" s="214">
        <v>43525</v>
      </c>
      <c r="E100" s="160" t="s">
        <v>373</v>
      </c>
      <c r="F100" s="160">
        <v>109117943</v>
      </c>
      <c r="G100" s="215">
        <v>1308.02</v>
      </c>
      <c r="H100" s="214">
        <v>43480</v>
      </c>
      <c r="I100" s="160" t="s">
        <v>438</v>
      </c>
      <c r="J100" s="160" t="s">
        <v>416</v>
      </c>
      <c r="K100" s="160">
        <f t="shared" si="3"/>
        <v>1</v>
      </c>
      <c r="L100" s="160" t="s">
        <v>101</v>
      </c>
      <c r="M100" s="211">
        <f>VLOOKUP(J100,'Depr Rates'!A:G,7,FALSE)</f>
        <v>2.4399999999999998E-2</v>
      </c>
    </row>
    <row r="101" spans="1:13" x14ac:dyDescent="0.3">
      <c r="A101" s="212" t="s">
        <v>103</v>
      </c>
      <c r="B101" s="213">
        <v>10600502</v>
      </c>
      <c r="C101" s="212" t="s">
        <v>12614</v>
      </c>
      <c r="D101" s="214">
        <v>43466</v>
      </c>
      <c r="E101" s="160" t="s">
        <v>373</v>
      </c>
      <c r="F101" s="160">
        <v>109118390</v>
      </c>
      <c r="G101" s="215">
        <v>14009.31</v>
      </c>
      <c r="H101" s="214">
        <v>43488</v>
      </c>
      <c r="I101" s="160" t="s">
        <v>304</v>
      </c>
      <c r="J101" s="160" t="s">
        <v>424</v>
      </c>
      <c r="K101" s="160">
        <f t="shared" si="3"/>
        <v>1</v>
      </c>
      <c r="L101" s="160" t="s">
        <v>101</v>
      </c>
      <c r="M101" s="211">
        <f>VLOOKUP(J101,'Depr Rates'!A:G,7,FALSE)</f>
        <v>2.2100000000000002E-2</v>
      </c>
    </row>
    <row r="102" spans="1:13" x14ac:dyDescent="0.3">
      <c r="A102" s="212" t="s">
        <v>103</v>
      </c>
      <c r="B102" s="213">
        <v>10600502</v>
      </c>
      <c r="C102" s="212" t="s">
        <v>12614</v>
      </c>
      <c r="D102" s="214">
        <v>43466</v>
      </c>
      <c r="E102" s="160" t="s">
        <v>373</v>
      </c>
      <c r="F102" s="160">
        <v>109118390</v>
      </c>
      <c r="G102" s="215">
        <v>12488.47</v>
      </c>
      <c r="H102" s="214">
        <v>43488</v>
      </c>
      <c r="I102" s="160" t="s">
        <v>304</v>
      </c>
      <c r="J102" s="160" t="s">
        <v>424</v>
      </c>
      <c r="K102" s="160">
        <f t="shared" si="3"/>
        <v>1</v>
      </c>
      <c r="L102" s="160" t="s">
        <v>101</v>
      </c>
      <c r="M102" s="211">
        <f>VLOOKUP(J102,'Depr Rates'!A:G,7,FALSE)</f>
        <v>2.2100000000000002E-2</v>
      </c>
    </row>
    <row r="103" spans="1:13" x14ac:dyDescent="0.3">
      <c r="A103" s="212" t="s">
        <v>103</v>
      </c>
      <c r="B103" s="213">
        <v>10600502</v>
      </c>
      <c r="C103" s="212" t="s">
        <v>12614</v>
      </c>
      <c r="D103" s="214">
        <v>43497</v>
      </c>
      <c r="E103" s="160" t="s">
        <v>373</v>
      </c>
      <c r="F103" s="160">
        <v>109118390</v>
      </c>
      <c r="G103" s="215">
        <v>-17237.919999999998</v>
      </c>
      <c r="H103" s="214">
        <v>43488</v>
      </c>
      <c r="I103" s="160" t="s">
        <v>304</v>
      </c>
      <c r="J103" s="160" t="s">
        <v>424</v>
      </c>
      <c r="K103" s="160">
        <f t="shared" si="3"/>
        <v>1</v>
      </c>
      <c r="L103" s="160" t="s">
        <v>101</v>
      </c>
      <c r="M103" s="211">
        <f>VLOOKUP(J103,'Depr Rates'!A:G,7,FALSE)</f>
        <v>2.2100000000000002E-2</v>
      </c>
    </row>
    <row r="104" spans="1:13" x14ac:dyDescent="0.3">
      <c r="A104" s="212" t="s">
        <v>103</v>
      </c>
      <c r="B104" s="213">
        <v>10600502</v>
      </c>
      <c r="C104" s="212" t="s">
        <v>12614</v>
      </c>
      <c r="D104" s="214">
        <v>43497</v>
      </c>
      <c r="E104" s="160" t="s">
        <v>373</v>
      </c>
      <c r="F104" s="160">
        <v>109118390</v>
      </c>
      <c r="G104" s="215">
        <v>17227.310000000001</v>
      </c>
      <c r="H104" s="214">
        <v>43488</v>
      </c>
      <c r="I104" s="160" t="s">
        <v>304</v>
      </c>
      <c r="J104" s="160" t="s">
        <v>424</v>
      </c>
      <c r="K104" s="160">
        <f t="shared" si="3"/>
        <v>1</v>
      </c>
      <c r="L104" s="160" t="s">
        <v>101</v>
      </c>
      <c r="M104" s="211">
        <f>VLOOKUP(J104,'Depr Rates'!A:G,7,FALSE)</f>
        <v>2.2100000000000002E-2</v>
      </c>
    </row>
    <row r="105" spans="1:13" x14ac:dyDescent="0.3">
      <c r="A105" s="212" t="s">
        <v>103</v>
      </c>
      <c r="B105" s="213">
        <v>10600502</v>
      </c>
      <c r="C105" s="212" t="s">
        <v>12614</v>
      </c>
      <c r="D105" s="214">
        <v>43525</v>
      </c>
      <c r="E105" s="160" t="s">
        <v>373</v>
      </c>
      <c r="F105" s="160">
        <v>109118390</v>
      </c>
      <c r="G105" s="215">
        <v>17260.080000000002</v>
      </c>
      <c r="H105" s="214">
        <v>43488</v>
      </c>
      <c r="I105" s="160" t="s">
        <v>304</v>
      </c>
      <c r="J105" s="160" t="s">
        <v>424</v>
      </c>
      <c r="K105" s="160">
        <f t="shared" si="3"/>
        <v>1</v>
      </c>
      <c r="L105" s="160" t="s">
        <v>101</v>
      </c>
      <c r="M105" s="211">
        <f>VLOOKUP(J105,'Depr Rates'!A:G,7,FALSE)</f>
        <v>2.2100000000000002E-2</v>
      </c>
    </row>
    <row r="106" spans="1:13" x14ac:dyDescent="0.3">
      <c r="A106" s="212" t="s">
        <v>103</v>
      </c>
      <c r="B106" s="213">
        <v>10600502</v>
      </c>
      <c r="C106" s="212" t="s">
        <v>12614</v>
      </c>
      <c r="D106" s="214">
        <v>43525</v>
      </c>
      <c r="E106" s="160" t="s">
        <v>373</v>
      </c>
      <c r="F106" s="160">
        <v>109118390</v>
      </c>
      <c r="G106" s="215">
        <v>-17229.3</v>
      </c>
      <c r="H106" s="214">
        <v>43488</v>
      </c>
      <c r="I106" s="160" t="s">
        <v>304</v>
      </c>
      <c r="J106" s="160" t="s">
        <v>424</v>
      </c>
      <c r="K106" s="160">
        <f t="shared" si="3"/>
        <v>1</v>
      </c>
      <c r="L106" s="160" t="s">
        <v>101</v>
      </c>
      <c r="M106" s="211">
        <f>VLOOKUP(J106,'Depr Rates'!A:G,7,FALSE)</f>
        <v>2.2100000000000002E-2</v>
      </c>
    </row>
    <row r="107" spans="1:13" x14ac:dyDescent="0.3">
      <c r="A107" s="212" t="s">
        <v>103</v>
      </c>
      <c r="B107" s="213">
        <v>10600502</v>
      </c>
      <c r="C107" s="212" t="s">
        <v>12614</v>
      </c>
      <c r="D107" s="214">
        <v>43525</v>
      </c>
      <c r="E107" s="160" t="s">
        <v>373</v>
      </c>
      <c r="F107" s="160">
        <v>109118390</v>
      </c>
      <c r="G107" s="160">
        <v>65.8</v>
      </c>
      <c r="H107" s="214">
        <v>43488</v>
      </c>
      <c r="I107" s="160" t="s">
        <v>304</v>
      </c>
      <c r="J107" s="160" t="s">
        <v>424</v>
      </c>
      <c r="K107" s="160">
        <f t="shared" si="3"/>
        <v>1</v>
      </c>
      <c r="L107" s="160" t="s">
        <v>101</v>
      </c>
      <c r="M107" s="211">
        <f>VLOOKUP(J107,'Depr Rates'!A:G,7,FALSE)</f>
        <v>2.2100000000000002E-2</v>
      </c>
    </row>
    <row r="108" spans="1:13" x14ac:dyDescent="0.3">
      <c r="A108" s="212" t="s">
        <v>103</v>
      </c>
      <c r="B108" s="213">
        <v>10600502</v>
      </c>
      <c r="C108" s="212" t="s">
        <v>12614</v>
      </c>
      <c r="D108" s="214">
        <v>43466</v>
      </c>
      <c r="E108" s="160" t="s">
        <v>373</v>
      </c>
      <c r="F108" s="160">
        <v>109118488</v>
      </c>
      <c r="G108" s="215">
        <v>2372.2800000000002</v>
      </c>
      <c r="H108" s="214">
        <v>43488</v>
      </c>
      <c r="I108" s="160" t="s">
        <v>307</v>
      </c>
      <c r="J108" s="160" t="s">
        <v>386</v>
      </c>
      <c r="K108" s="160">
        <f t="shared" si="3"/>
        <v>1</v>
      </c>
      <c r="L108" s="160" t="s">
        <v>101</v>
      </c>
      <c r="M108" s="211">
        <f>VLOOKUP(J108,'Depr Rates'!A:G,7,FALSE)</f>
        <v>3.2000000000000001E-2</v>
      </c>
    </row>
    <row r="109" spans="1:13" x14ac:dyDescent="0.3">
      <c r="A109" s="212" t="s">
        <v>103</v>
      </c>
      <c r="B109" s="213">
        <v>10600502</v>
      </c>
      <c r="C109" s="212" t="s">
        <v>12614</v>
      </c>
      <c r="D109" s="214">
        <v>43466</v>
      </c>
      <c r="E109" s="160" t="s">
        <v>373</v>
      </c>
      <c r="F109" s="160">
        <v>109118488</v>
      </c>
      <c r="G109" s="215">
        <v>23706.09</v>
      </c>
      <c r="H109" s="214">
        <v>43488</v>
      </c>
      <c r="I109" s="160" t="s">
        <v>307</v>
      </c>
      <c r="J109" s="160" t="s">
        <v>386</v>
      </c>
      <c r="K109" s="160">
        <f t="shared" si="3"/>
        <v>1</v>
      </c>
      <c r="L109" s="160" t="s">
        <v>101</v>
      </c>
      <c r="M109" s="211">
        <f>VLOOKUP(J109,'Depr Rates'!A:G,7,FALSE)</f>
        <v>3.2000000000000001E-2</v>
      </c>
    </row>
    <row r="110" spans="1:13" x14ac:dyDescent="0.3">
      <c r="A110" s="212" t="s">
        <v>103</v>
      </c>
      <c r="B110" s="213">
        <v>10600502</v>
      </c>
      <c r="C110" s="212" t="s">
        <v>12614</v>
      </c>
      <c r="D110" s="214">
        <v>43497</v>
      </c>
      <c r="E110" s="160" t="s">
        <v>373</v>
      </c>
      <c r="F110" s="160">
        <v>109118488</v>
      </c>
      <c r="G110" s="215">
        <v>-19219.93</v>
      </c>
      <c r="H110" s="214">
        <v>43488</v>
      </c>
      <c r="I110" s="160" t="s">
        <v>307</v>
      </c>
      <c r="J110" s="160" t="s">
        <v>386</v>
      </c>
      <c r="K110" s="160">
        <f t="shared" si="3"/>
        <v>1</v>
      </c>
      <c r="L110" s="160" t="s">
        <v>101</v>
      </c>
      <c r="M110" s="211">
        <f>VLOOKUP(J110,'Depr Rates'!A:G,7,FALSE)</f>
        <v>3.2000000000000001E-2</v>
      </c>
    </row>
    <row r="111" spans="1:13" x14ac:dyDescent="0.3">
      <c r="A111" s="212" t="s">
        <v>103</v>
      </c>
      <c r="B111" s="213">
        <v>10600502</v>
      </c>
      <c r="C111" s="212" t="s">
        <v>12614</v>
      </c>
      <c r="D111" s="214">
        <v>43497</v>
      </c>
      <c r="E111" s="160" t="s">
        <v>373</v>
      </c>
      <c r="F111" s="160">
        <v>109118488</v>
      </c>
      <c r="G111" s="215">
        <v>19208.09</v>
      </c>
      <c r="H111" s="214">
        <v>43488</v>
      </c>
      <c r="I111" s="160" t="s">
        <v>307</v>
      </c>
      <c r="J111" s="160" t="s">
        <v>386</v>
      </c>
      <c r="K111" s="160">
        <f t="shared" si="3"/>
        <v>1</v>
      </c>
      <c r="L111" s="160" t="s">
        <v>101</v>
      </c>
      <c r="M111" s="211">
        <f>VLOOKUP(J111,'Depr Rates'!A:G,7,FALSE)</f>
        <v>3.2000000000000001E-2</v>
      </c>
    </row>
    <row r="112" spans="1:13" x14ac:dyDescent="0.3">
      <c r="A112" s="212" t="s">
        <v>103</v>
      </c>
      <c r="B112" s="213">
        <v>10600502</v>
      </c>
      <c r="C112" s="212" t="s">
        <v>12614</v>
      </c>
      <c r="D112" s="214">
        <v>43525</v>
      </c>
      <c r="E112" s="160" t="s">
        <v>373</v>
      </c>
      <c r="F112" s="160">
        <v>109118488</v>
      </c>
      <c r="G112" s="215">
        <v>19244.63</v>
      </c>
      <c r="H112" s="214">
        <v>43488</v>
      </c>
      <c r="I112" s="160" t="s">
        <v>307</v>
      </c>
      <c r="J112" s="160" t="s">
        <v>386</v>
      </c>
      <c r="K112" s="160">
        <f t="shared" si="3"/>
        <v>1</v>
      </c>
      <c r="L112" s="160" t="s">
        <v>101</v>
      </c>
      <c r="M112" s="211">
        <f>VLOOKUP(J112,'Depr Rates'!A:G,7,FALSE)</f>
        <v>3.2000000000000001E-2</v>
      </c>
    </row>
    <row r="113" spans="1:13" x14ac:dyDescent="0.3">
      <c r="A113" s="212" t="s">
        <v>103</v>
      </c>
      <c r="B113" s="213">
        <v>10600502</v>
      </c>
      <c r="C113" s="212" t="s">
        <v>12614</v>
      </c>
      <c r="D113" s="214">
        <v>43525</v>
      </c>
      <c r="E113" s="160" t="s">
        <v>373</v>
      </c>
      <c r="F113" s="160">
        <v>109118488</v>
      </c>
      <c r="G113" s="215">
        <v>-19210.310000000001</v>
      </c>
      <c r="H113" s="214">
        <v>43488</v>
      </c>
      <c r="I113" s="160" t="s">
        <v>307</v>
      </c>
      <c r="J113" s="160" t="s">
        <v>386</v>
      </c>
      <c r="K113" s="160">
        <f t="shared" si="3"/>
        <v>1</v>
      </c>
      <c r="L113" s="160" t="s">
        <v>101</v>
      </c>
      <c r="M113" s="211">
        <f>VLOOKUP(J113,'Depr Rates'!A:G,7,FALSE)</f>
        <v>3.2000000000000001E-2</v>
      </c>
    </row>
    <row r="114" spans="1:13" x14ac:dyDescent="0.3">
      <c r="A114" s="212" t="s">
        <v>103</v>
      </c>
      <c r="B114" s="213">
        <v>10600502</v>
      </c>
      <c r="C114" s="212" t="s">
        <v>12614</v>
      </c>
      <c r="D114" s="214">
        <v>43525</v>
      </c>
      <c r="E114" s="160" t="s">
        <v>373</v>
      </c>
      <c r="F114" s="160">
        <v>109118488</v>
      </c>
      <c r="G114" s="160">
        <v>73.36</v>
      </c>
      <c r="H114" s="214">
        <v>43488</v>
      </c>
      <c r="I114" s="160" t="s">
        <v>307</v>
      </c>
      <c r="J114" s="160" t="s">
        <v>386</v>
      </c>
      <c r="K114" s="160">
        <f t="shared" si="3"/>
        <v>1</v>
      </c>
      <c r="L114" s="160" t="s">
        <v>101</v>
      </c>
      <c r="M114" s="211">
        <f>VLOOKUP(J114,'Depr Rates'!A:G,7,FALSE)</f>
        <v>3.2000000000000001E-2</v>
      </c>
    </row>
    <row r="115" spans="1:13" x14ac:dyDescent="0.3">
      <c r="A115" s="212" t="s">
        <v>103</v>
      </c>
      <c r="B115" s="213">
        <v>10600502</v>
      </c>
      <c r="C115" s="212" t="s">
        <v>12614</v>
      </c>
      <c r="D115" s="214">
        <v>43466</v>
      </c>
      <c r="E115" s="160" t="s">
        <v>373</v>
      </c>
      <c r="F115" s="160">
        <v>109120051</v>
      </c>
      <c r="G115" s="215">
        <v>9226.0300000000007</v>
      </c>
      <c r="H115" s="214">
        <v>43495</v>
      </c>
      <c r="I115" s="160" t="s">
        <v>325</v>
      </c>
      <c r="J115" s="160" t="s">
        <v>386</v>
      </c>
      <c r="K115" s="160">
        <f t="shared" si="3"/>
        <v>1</v>
      </c>
      <c r="L115" s="160" t="s">
        <v>101</v>
      </c>
      <c r="M115" s="211">
        <f>VLOOKUP(J115,'Depr Rates'!A:G,7,FALSE)</f>
        <v>3.2000000000000001E-2</v>
      </c>
    </row>
    <row r="116" spans="1:13" x14ac:dyDescent="0.3">
      <c r="A116" s="212" t="s">
        <v>103</v>
      </c>
      <c r="B116" s="213">
        <v>10600502</v>
      </c>
      <c r="C116" s="212" t="s">
        <v>12614</v>
      </c>
      <c r="D116" s="214">
        <v>43497</v>
      </c>
      <c r="E116" s="160" t="s">
        <v>373</v>
      </c>
      <c r="F116" s="160">
        <v>109120051</v>
      </c>
      <c r="G116" s="215">
        <v>-7465.33</v>
      </c>
      <c r="H116" s="214">
        <v>43495</v>
      </c>
      <c r="I116" s="160" t="s">
        <v>325</v>
      </c>
      <c r="J116" s="160" t="s">
        <v>386</v>
      </c>
      <c r="K116" s="160">
        <f t="shared" si="3"/>
        <v>1</v>
      </c>
      <c r="L116" s="160" t="s">
        <v>101</v>
      </c>
      <c r="M116" s="211">
        <f>VLOOKUP(J116,'Depr Rates'!A:G,7,FALSE)</f>
        <v>3.2000000000000001E-2</v>
      </c>
    </row>
    <row r="117" spans="1:13" x14ac:dyDescent="0.3">
      <c r="A117" s="212" t="s">
        <v>103</v>
      </c>
      <c r="B117" s="213">
        <v>10600502</v>
      </c>
      <c r="C117" s="212" t="s">
        <v>12614</v>
      </c>
      <c r="D117" s="214">
        <v>43497</v>
      </c>
      <c r="E117" s="160" t="s">
        <v>373</v>
      </c>
      <c r="F117" s="160">
        <v>109120051</v>
      </c>
      <c r="G117" s="215">
        <v>7460.74</v>
      </c>
      <c r="H117" s="214">
        <v>43495</v>
      </c>
      <c r="I117" s="160" t="s">
        <v>325</v>
      </c>
      <c r="J117" s="160" t="s">
        <v>386</v>
      </c>
      <c r="K117" s="160">
        <f t="shared" si="3"/>
        <v>1</v>
      </c>
      <c r="L117" s="160" t="s">
        <v>101</v>
      </c>
      <c r="M117" s="211">
        <f>VLOOKUP(J117,'Depr Rates'!A:G,7,FALSE)</f>
        <v>3.2000000000000001E-2</v>
      </c>
    </row>
    <row r="118" spans="1:13" x14ac:dyDescent="0.3">
      <c r="A118" s="212" t="s">
        <v>103</v>
      </c>
      <c r="B118" s="213">
        <v>10600502</v>
      </c>
      <c r="C118" s="212" t="s">
        <v>12614</v>
      </c>
      <c r="D118" s="214">
        <v>43525</v>
      </c>
      <c r="E118" s="160" t="s">
        <v>373</v>
      </c>
      <c r="F118" s="160">
        <v>109120051</v>
      </c>
      <c r="G118" s="215">
        <v>7474.92</v>
      </c>
      <c r="H118" s="214">
        <v>43495</v>
      </c>
      <c r="I118" s="160" t="s">
        <v>325</v>
      </c>
      <c r="J118" s="160" t="s">
        <v>386</v>
      </c>
      <c r="K118" s="160">
        <f t="shared" si="3"/>
        <v>1</v>
      </c>
      <c r="L118" s="160" t="s">
        <v>101</v>
      </c>
      <c r="M118" s="211">
        <f>VLOOKUP(J118,'Depr Rates'!A:G,7,FALSE)</f>
        <v>3.2000000000000001E-2</v>
      </c>
    </row>
    <row r="119" spans="1:13" x14ac:dyDescent="0.3">
      <c r="A119" s="212" t="s">
        <v>103</v>
      </c>
      <c r="B119" s="213">
        <v>10600502</v>
      </c>
      <c r="C119" s="212" t="s">
        <v>12614</v>
      </c>
      <c r="D119" s="214">
        <v>43525</v>
      </c>
      <c r="E119" s="160" t="s">
        <v>373</v>
      </c>
      <c r="F119" s="160">
        <v>109120051</v>
      </c>
      <c r="G119" s="215">
        <v>-7461.6</v>
      </c>
      <c r="H119" s="214">
        <v>43495</v>
      </c>
      <c r="I119" s="160" t="s">
        <v>325</v>
      </c>
      <c r="J119" s="160" t="s">
        <v>386</v>
      </c>
      <c r="K119" s="160">
        <f t="shared" si="3"/>
        <v>1</v>
      </c>
      <c r="L119" s="160" t="s">
        <v>101</v>
      </c>
      <c r="M119" s="211">
        <f>VLOOKUP(J119,'Depr Rates'!A:G,7,FALSE)</f>
        <v>3.2000000000000001E-2</v>
      </c>
    </row>
    <row r="120" spans="1:13" x14ac:dyDescent="0.3">
      <c r="A120" s="212" t="s">
        <v>103</v>
      </c>
      <c r="B120" s="213">
        <v>10600502</v>
      </c>
      <c r="C120" s="212" t="s">
        <v>12614</v>
      </c>
      <c r="D120" s="214">
        <v>43525</v>
      </c>
      <c r="E120" s="160" t="s">
        <v>373</v>
      </c>
      <c r="F120" s="160">
        <v>109120051</v>
      </c>
      <c r="G120" s="160">
        <v>28.49</v>
      </c>
      <c r="H120" s="214">
        <v>43495</v>
      </c>
      <c r="I120" s="160" t="s">
        <v>325</v>
      </c>
      <c r="J120" s="160" t="s">
        <v>386</v>
      </c>
      <c r="K120" s="160">
        <f t="shared" si="3"/>
        <v>1</v>
      </c>
      <c r="L120" s="160" t="s">
        <v>101</v>
      </c>
      <c r="M120" s="211">
        <f>VLOOKUP(J120,'Depr Rates'!A:G,7,FALSE)</f>
        <v>3.2000000000000001E-2</v>
      </c>
    </row>
    <row r="121" spans="1:13" x14ac:dyDescent="0.3">
      <c r="A121" s="212"/>
      <c r="B121" s="213"/>
      <c r="C121" s="212"/>
      <c r="D121" s="214"/>
      <c r="G121" s="236">
        <f>SUM(G2:G120)</f>
        <v>606948.66999999993</v>
      </c>
      <c r="H121" s="214"/>
    </row>
    <row r="122" spans="1:13" x14ac:dyDescent="0.3">
      <c r="A122" s="212"/>
      <c r="B122" s="213"/>
      <c r="C122" s="212"/>
      <c r="D122" s="214"/>
      <c r="H122" s="214"/>
    </row>
    <row r="123" spans="1:13" x14ac:dyDescent="0.3">
      <c r="A123" s="212"/>
      <c r="B123" s="213"/>
      <c r="C123" s="212"/>
      <c r="D123" s="214"/>
      <c r="H123" s="214"/>
    </row>
    <row r="124" spans="1:13" x14ac:dyDescent="0.3">
      <c r="A124" s="212" t="s">
        <v>103</v>
      </c>
      <c r="B124" s="213">
        <v>10600502</v>
      </c>
      <c r="C124" s="212" t="s">
        <v>12614</v>
      </c>
      <c r="D124" s="214">
        <v>43497</v>
      </c>
      <c r="E124" s="160" t="s">
        <v>373</v>
      </c>
      <c r="F124" s="160">
        <v>106351806</v>
      </c>
      <c r="G124" s="160">
        <v>957.8</v>
      </c>
      <c r="H124" s="214">
        <v>43516</v>
      </c>
      <c r="I124" s="160" t="s">
        <v>510</v>
      </c>
      <c r="J124" s="160" t="s">
        <v>511</v>
      </c>
      <c r="K124" s="160">
        <f t="shared" ref="K124:K162" si="4">MONTH(H124)</f>
        <v>2</v>
      </c>
      <c r="L124" s="160" t="s">
        <v>101</v>
      </c>
      <c r="M124" s="211">
        <f>VLOOKUP(J124,'Depr Rates'!A:G,7,FALSE)</f>
        <v>2.2499999999999999E-2</v>
      </c>
    </row>
    <row r="125" spans="1:13" x14ac:dyDescent="0.3">
      <c r="A125" s="212" t="s">
        <v>103</v>
      </c>
      <c r="B125" s="213">
        <v>10600502</v>
      </c>
      <c r="C125" s="212" t="s">
        <v>12614</v>
      </c>
      <c r="D125" s="214">
        <v>43497</v>
      </c>
      <c r="E125" s="160" t="s">
        <v>373</v>
      </c>
      <c r="F125" s="160">
        <v>107057697</v>
      </c>
      <c r="G125" s="215">
        <v>17118.91</v>
      </c>
      <c r="H125" s="214">
        <v>43522</v>
      </c>
      <c r="I125" s="160" t="s">
        <v>232</v>
      </c>
      <c r="J125" s="160" t="s">
        <v>12046</v>
      </c>
      <c r="K125" s="160">
        <f t="shared" si="4"/>
        <v>2</v>
      </c>
      <c r="L125" s="160" t="s">
        <v>101</v>
      </c>
      <c r="M125" s="211">
        <f>VLOOKUP(J125,'Depr Rates'!A:G,7,FALSE)</f>
        <v>6.8500000000000005E-2</v>
      </c>
    </row>
    <row r="126" spans="1:13" x14ac:dyDescent="0.3">
      <c r="A126" s="212" t="s">
        <v>103</v>
      </c>
      <c r="B126" s="213">
        <v>10600502</v>
      </c>
      <c r="C126" s="212" t="s">
        <v>12614</v>
      </c>
      <c r="D126" s="214">
        <v>43497</v>
      </c>
      <c r="E126" s="160" t="s">
        <v>373</v>
      </c>
      <c r="F126" s="160">
        <v>107057697</v>
      </c>
      <c r="G126" s="215">
        <v>2780.97</v>
      </c>
      <c r="H126" s="214">
        <v>43522</v>
      </c>
      <c r="I126" s="160" t="s">
        <v>232</v>
      </c>
      <c r="J126" s="160" t="s">
        <v>12046</v>
      </c>
      <c r="K126" s="160">
        <f t="shared" si="4"/>
        <v>2</v>
      </c>
      <c r="L126" s="160" t="s">
        <v>101</v>
      </c>
      <c r="M126" s="211">
        <f>VLOOKUP(J126,'Depr Rates'!A:G,7,FALSE)</f>
        <v>6.8500000000000005E-2</v>
      </c>
    </row>
    <row r="127" spans="1:13" x14ac:dyDescent="0.3">
      <c r="A127" s="212" t="s">
        <v>103</v>
      </c>
      <c r="B127" s="213">
        <v>10600502</v>
      </c>
      <c r="C127" s="212" t="s">
        <v>12614</v>
      </c>
      <c r="D127" s="214">
        <v>43525</v>
      </c>
      <c r="E127" s="160" t="s">
        <v>373</v>
      </c>
      <c r="F127" s="160">
        <v>107057697</v>
      </c>
      <c r="G127" s="160">
        <v>358.06</v>
      </c>
      <c r="H127" s="214">
        <v>43522</v>
      </c>
      <c r="I127" s="160" t="s">
        <v>232</v>
      </c>
      <c r="J127" s="160" t="s">
        <v>12046</v>
      </c>
      <c r="K127" s="160">
        <f t="shared" si="4"/>
        <v>2</v>
      </c>
      <c r="L127" s="160" t="s">
        <v>101</v>
      </c>
      <c r="M127" s="211">
        <f>VLOOKUP(J127,'Depr Rates'!A:G,7,FALSE)</f>
        <v>6.8500000000000005E-2</v>
      </c>
    </row>
    <row r="128" spans="1:13" x14ac:dyDescent="0.3">
      <c r="A128" s="212" t="s">
        <v>103</v>
      </c>
      <c r="B128" s="213">
        <v>10600502</v>
      </c>
      <c r="C128" s="212" t="s">
        <v>12614</v>
      </c>
      <c r="D128" s="214">
        <v>43525</v>
      </c>
      <c r="E128" s="160" t="s">
        <v>373</v>
      </c>
      <c r="F128" s="160">
        <v>107057697</v>
      </c>
      <c r="G128" s="160">
        <v>419.04</v>
      </c>
      <c r="H128" s="214">
        <v>43522</v>
      </c>
      <c r="I128" s="160" t="s">
        <v>232</v>
      </c>
      <c r="J128" s="160" t="s">
        <v>12046</v>
      </c>
      <c r="K128" s="160">
        <f t="shared" si="4"/>
        <v>2</v>
      </c>
      <c r="L128" s="160" t="s">
        <v>101</v>
      </c>
      <c r="M128" s="211">
        <f>VLOOKUP(J128,'Depr Rates'!A:G,7,FALSE)</f>
        <v>6.8500000000000005E-2</v>
      </c>
    </row>
    <row r="129" spans="1:13" x14ac:dyDescent="0.3">
      <c r="A129" s="212" t="s">
        <v>103</v>
      </c>
      <c r="B129" s="213">
        <v>10600502</v>
      </c>
      <c r="C129" s="212" t="s">
        <v>12614</v>
      </c>
      <c r="D129" s="214">
        <v>43497</v>
      </c>
      <c r="E129" s="160" t="s">
        <v>373</v>
      </c>
      <c r="F129" s="160">
        <v>109110768</v>
      </c>
      <c r="G129" s="215">
        <v>24679.71</v>
      </c>
      <c r="H129" s="214">
        <v>43514</v>
      </c>
      <c r="I129" s="160" t="s">
        <v>526</v>
      </c>
      <c r="J129" s="160" t="s">
        <v>416</v>
      </c>
      <c r="K129" s="160">
        <f t="shared" si="4"/>
        <v>2</v>
      </c>
      <c r="L129" s="160" t="s">
        <v>101</v>
      </c>
      <c r="M129" s="211">
        <f>VLOOKUP(J129,'Depr Rates'!A:G,7,FALSE)</f>
        <v>2.4399999999999998E-2</v>
      </c>
    </row>
    <row r="130" spans="1:13" x14ac:dyDescent="0.3">
      <c r="A130" s="212" t="s">
        <v>103</v>
      </c>
      <c r="B130" s="213">
        <v>10600502</v>
      </c>
      <c r="C130" s="212" t="s">
        <v>12614</v>
      </c>
      <c r="D130" s="214">
        <v>43497</v>
      </c>
      <c r="E130" s="160" t="s">
        <v>373</v>
      </c>
      <c r="F130" s="160">
        <v>109110768</v>
      </c>
      <c r="G130" s="215">
        <v>42467.42</v>
      </c>
      <c r="H130" s="214">
        <v>43514</v>
      </c>
      <c r="I130" s="160" t="s">
        <v>526</v>
      </c>
      <c r="J130" s="160" t="s">
        <v>416</v>
      </c>
      <c r="K130" s="160">
        <f t="shared" si="4"/>
        <v>2</v>
      </c>
      <c r="L130" s="160" t="s">
        <v>101</v>
      </c>
      <c r="M130" s="211">
        <f>VLOOKUP(J130,'Depr Rates'!A:G,7,FALSE)</f>
        <v>2.4399999999999998E-2</v>
      </c>
    </row>
    <row r="131" spans="1:13" x14ac:dyDescent="0.3">
      <c r="A131" s="212" t="s">
        <v>103</v>
      </c>
      <c r="B131" s="213">
        <v>10600502</v>
      </c>
      <c r="C131" s="212" t="s">
        <v>12614</v>
      </c>
      <c r="D131" s="214">
        <v>43525</v>
      </c>
      <c r="E131" s="160" t="s">
        <v>373</v>
      </c>
      <c r="F131" s="160">
        <v>109110768</v>
      </c>
      <c r="G131" s="160">
        <v>216.15</v>
      </c>
      <c r="H131" s="214">
        <v>43514</v>
      </c>
      <c r="I131" s="160" t="s">
        <v>526</v>
      </c>
      <c r="J131" s="160" t="s">
        <v>416</v>
      </c>
      <c r="K131" s="160">
        <f t="shared" si="4"/>
        <v>2</v>
      </c>
      <c r="L131" s="160" t="s">
        <v>101</v>
      </c>
      <c r="M131" s="211">
        <f>VLOOKUP(J131,'Depr Rates'!A:G,7,FALSE)</f>
        <v>2.4399999999999998E-2</v>
      </c>
    </row>
    <row r="132" spans="1:13" x14ac:dyDescent="0.3">
      <c r="A132" s="212" t="s">
        <v>103</v>
      </c>
      <c r="B132" s="213">
        <v>10600502</v>
      </c>
      <c r="C132" s="212" t="s">
        <v>12614</v>
      </c>
      <c r="D132" s="214">
        <v>43525</v>
      </c>
      <c r="E132" s="160" t="s">
        <v>373</v>
      </c>
      <c r="F132" s="160">
        <v>109110768</v>
      </c>
      <c r="G132" s="160">
        <v>205.02</v>
      </c>
      <c r="H132" s="214">
        <v>43514</v>
      </c>
      <c r="I132" s="160" t="s">
        <v>526</v>
      </c>
      <c r="J132" s="160" t="s">
        <v>416</v>
      </c>
      <c r="K132" s="160">
        <f t="shared" si="4"/>
        <v>2</v>
      </c>
      <c r="L132" s="160" t="s">
        <v>101</v>
      </c>
      <c r="M132" s="211">
        <f>VLOOKUP(J132,'Depr Rates'!A:G,7,FALSE)</f>
        <v>2.4399999999999998E-2</v>
      </c>
    </row>
    <row r="133" spans="1:13" x14ac:dyDescent="0.3">
      <c r="A133" s="212" t="s">
        <v>103</v>
      </c>
      <c r="B133" s="213">
        <v>10600502</v>
      </c>
      <c r="C133" s="212" t="s">
        <v>12614</v>
      </c>
      <c r="D133" s="214">
        <v>43497</v>
      </c>
      <c r="E133" s="160" t="s">
        <v>373</v>
      </c>
      <c r="F133" s="160">
        <v>109114286</v>
      </c>
      <c r="G133" s="215">
        <v>5945</v>
      </c>
      <c r="H133" s="214">
        <v>43518</v>
      </c>
      <c r="I133" s="160" t="s">
        <v>528</v>
      </c>
      <c r="J133" s="160" t="s">
        <v>416</v>
      </c>
      <c r="K133" s="160">
        <f t="shared" si="4"/>
        <v>2</v>
      </c>
      <c r="L133" s="160" t="s">
        <v>101</v>
      </c>
      <c r="M133" s="211">
        <f>VLOOKUP(J133,'Depr Rates'!A:G,7,FALSE)</f>
        <v>2.4399999999999998E-2</v>
      </c>
    </row>
    <row r="134" spans="1:13" x14ac:dyDescent="0.3">
      <c r="A134" s="212" t="s">
        <v>103</v>
      </c>
      <c r="B134" s="213">
        <v>10600502</v>
      </c>
      <c r="C134" s="212" t="s">
        <v>12614</v>
      </c>
      <c r="D134" s="214">
        <v>43497</v>
      </c>
      <c r="E134" s="160" t="s">
        <v>373</v>
      </c>
      <c r="F134" s="160">
        <v>109114286</v>
      </c>
      <c r="G134" s="215">
        <v>9048.57</v>
      </c>
      <c r="H134" s="214">
        <v>43518</v>
      </c>
      <c r="I134" s="160" t="s">
        <v>528</v>
      </c>
      <c r="J134" s="160" t="s">
        <v>416</v>
      </c>
      <c r="K134" s="160">
        <f t="shared" si="4"/>
        <v>2</v>
      </c>
      <c r="L134" s="160" t="s">
        <v>101</v>
      </c>
      <c r="M134" s="211">
        <f>VLOOKUP(J134,'Depr Rates'!A:G,7,FALSE)</f>
        <v>2.4399999999999998E-2</v>
      </c>
    </row>
    <row r="135" spans="1:13" x14ac:dyDescent="0.3">
      <c r="A135" s="212" t="s">
        <v>103</v>
      </c>
      <c r="B135" s="213">
        <v>10600502</v>
      </c>
      <c r="C135" s="212" t="s">
        <v>12614</v>
      </c>
      <c r="D135" s="214">
        <v>43525</v>
      </c>
      <c r="E135" s="160" t="s">
        <v>373</v>
      </c>
      <c r="F135" s="160">
        <v>109114286</v>
      </c>
      <c r="G135" s="215">
        <v>-9029.43</v>
      </c>
      <c r="H135" s="214">
        <v>43518</v>
      </c>
      <c r="I135" s="160" t="s">
        <v>528</v>
      </c>
      <c r="J135" s="160" t="s">
        <v>416</v>
      </c>
      <c r="K135" s="160">
        <f t="shared" si="4"/>
        <v>2</v>
      </c>
      <c r="L135" s="160" t="s">
        <v>101</v>
      </c>
      <c r="M135" s="211">
        <f>VLOOKUP(J135,'Depr Rates'!A:G,7,FALSE)</f>
        <v>2.4399999999999998E-2</v>
      </c>
    </row>
    <row r="136" spans="1:13" x14ac:dyDescent="0.3">
      <c r="A136" s="212" t="s">
        <v>103</v>
      </c>
      <c r="B136" s="213">
        <v>10600502</v>
      </c>
      <c r="C136" s="212" t="s">
        <v>12614</v>
      </c>
      <c r="D136" s="214">
        <v>43525</v>
      </c>
      <c r="E136" s="160" t="s">
        <v>373</v>
      </c>
      <c r="F136" s="160">
        <v>109114286</v>
      </c>
      <c r="G136" s="215">
        <v>9037.94</v>
      </c>
      <c r="H136" s="214">
        <v>43518</v>
      </c>
      <c r="I136" s="160" t="s">
        <v>528</v>
      </c>
      <c r="J136" s="160" t="s">
        <v>416</v>
      </c>
      <c r="K136" s="160">
        <f t="shared" si="4"/>
        <v>2</v>
      </c>
      <c r="L136" s="160" t="s">
        <v>101</v>
      </c>
      <c r="M136" s="211">
        <f>VLOOKUP(J136,'Depr Rates'!A:G,7,FALSE)</f>
        <v>2.4399999999999998E-2</v>
      </c>
    </row>
    <row r="137" spans="1:13" x14ac:dyDescent="0.3">
      <c r="A137" s="212" t="s">
        <v>103</v>
      </c>
      <c r="B137" s="213">
        <v>10600502</v>
      </c>
      <c r="C137" s="212" t="s">
        <v>12614</v>
      </c>
      <c r="D137" s="214">
        <v>43497</v>
      </c>
      <c r="E137" s="160" t="s">
        <v>373</v>
      </c>
      <c r="F137" s="160">
        <v>109114494</v>
      </c>
      <c r="G137" s="215">
        <v>33545.870000000003</v>
      </c>
      <c r="H137" s="214">
        <v>43522</v>
      </c>
      <c r="I137" s="160" t="s">
        <v>542</v>
      </c>
      <c r="J137" s="160" t="s">
        <v>416</v>
      </c>
      <c r="K137" s="160">
        <f t="shared" si="4"/>
        <v>2</v>
      </c>
      <c r="L137" s="160" t="s">
        <v>101</v>
      </c>
      <c r="M137" s="211">
        <f>VLOOKUP(J137,'Depr Rates'!A:G,7,FALSE)</f>
        <v>2.4399999999999998E-2</v>
      </c>
    </row>
    <row r="138" spans="1:13" x14ac:dyDescent="0.3">
      <c r="A138" s="212" t="s">
        <v>103</v>
      </c>
      <c r="B138" s="213">
        <v>10600502</v>
      </c>
      <c r="C138" s="212" t="s">
        <v>12614</v>
      </c>
      <c r="D138" s="214">
        <v>43497</v>
      </c>
      <c r="E138" s="160" t="s">
        <v>373</v>
      </c>
      <c r="F138" s="160">
        <v>109114494</v>
      </c>
      <c r="G138" s="215">
        <v>71039.59</v>
      </c>
      <c r="H138" s="214">
        <v>43522</v>
      </c>
      <c r="I138" s="160" t="s">
        <v>542</v>
      </c>
      <c r="J138" s="160" t="s">
        <v>416</v>
      </c>
      <c r="K138" s="160">
        <f t="shared" si="4"/>
        <v>2</v>
      </c>
      <c r="L138" s="160" t="s">
        <v>101</v>
      </c>
      <c r="M138" s="211">
        <f>VLOOKUP(J138,'Depr Rates'!A:G,7,FALSE)</f>
        <v>2.4399999999999998E-2</v>
      </c>
    </row>
    <row r="139" spans="1:13" x14ac:dyDescent="0.3">
      <c r="A139" s="212" t="s">
        <v>103</v>
      </c>
      <c r="B139" s="213">
        <v>10600502</v>
      </c>
      <c r="C139" s="212" t="s">
        <v>12614</v>
      </c>
      <c r="D139" s="214">
        <v>43525</v>
      </c>
      <c r="E139" s="160" t="s">
        <v>373</v>
      </c>
      <c r="F139" s="160">
        <v>109114494</v>
      </c>
      <c r="G139" s="215">
        <v>-72602.52</v>
      </c>
      <c r="H139" s="214">
        <v>43522</v>
      </c>
      <c r="I139" s="160" t="s">
        <v>542</v>
      </c>
      <c r="J139" s="160" t="s">
        <v>416</v>
      </c>
      <c r="K139" s="160">
        <f t="shared" si="4"/>
        <v>2</v>
      </c>
      <c r="L139" s="160" t="s">
        <v>101</v>
      </c>
      <c r="M139" s="211">
        <f>VLOOKUP(J139,'Depr Rates'!A:G,7,FALSE)</f>
        <v>2.4399999999999998E-2</v>
      </c>
    </row>
    <row r="140" spans="1:13" x14ac:dyDescent="0.3">
      <c r="A140" s="212" t="s">
        <v>103</v>
      </c>
      <c r="B140" s="213">
        <v>10600502</v>
      </c>
      <c r="C140" s="212" t="s">
        <v>12614</v>
      </c>
      <c r="D140" s="214">
        <v>43525</v>
      </c>
      <c r="E140" s="160" t="s">
        <v>373</v>
      </c>
      <c r="F140" s="160">
        <v>109114494</v>
      </c>
      <c r="G140" s="215">
        <v>72855.289999999994</v>
      </c>
      <c r="H140" s="214">
        <v>43522</v>
      </c>
      <c r="I140" s="160" t="s">
        <v>542</v>
      </c>
      <c r="J140" s="160" t="s">
        <v>416</v>
      </c>
      <c r="K140" s="160">
        <f t="shared" si="4"/>
        <v>2</v>
      </c>
      <c r="L140" s="160" t="s">
        <v>101</v>
      </c>
      <c r="M140" s="211">
        <f>VLOOKUP(J140,'Depr Rates'!A:G,7,FALSE)</f>
        <v>2.4399999999999998E-2</v>
      </c>
    </row>
    <row r="141" spans="1:13" x14ac:dyDescent="0.3">
      <c r="A141" s="212" t="s">
        <v>103</v>
      </c>
      <c r="B141" s="213">
        <v>10600502</v>
      </c>
      <c r="C141" s="212" t="s">
        <v>12614</v>
      </c>
      <c r="D141" s="214">
        <v>43497</v>
      </c>
      <c r="E141" s="160" t="s">
        <v>373</v>
      </c>
      <c r="F141" s="160">
        <v>109114779</v>
      </c>
      <c r="G141" s="215">
        <v>2040.3</v>
      </c>
      <c r="H141" s="214">
        <v>43511</v>
      </c>
      <c r="I141" s="160" t="s">
        <v>527</v>
      </c>
      <c r="J141" s="160" t="s">
        <v>416</v>
      </c>
      <c r="K141" s="160">
        <f t="shared" si="4"/>
        <v>2</v>
      </c>
      <c r="L141" s="160" t="s">
        <v>101</v>
      </c>
      <c r="M141" s="211">
        <f>VLOOKUP(J141,'Depr Rates'!A:G,7,FALSE)</f>
        <v>2.4399999999999998E-2</v>
      </c>
    </row>
    <row r="142" spans="1:13" x14ac:dyDescent="0.3">
      <c r="A142" s="212" t="s">
        <v>103</v>
      </c>
      <c r="B142" s="213">
        <v>10600502</v>
      </c>
      <c r="C142" s="212" t="s">
        <v>12614</v>
      </c>
      <c r="D142" s="214">
        <v>43497</v>
      </c>
      <c r="E142" s="160" t="s">
        <v>373</v>
      </c>
      <c r="F142" s="160">
        <v>109114779</v>
      </c>
      <c r="G142" s="160">
        <v>6.3</v>
      </c>
      <c r="H142" s="214">
        <v>43511</v>
      </c>
      <c r="I142" s="160" t="s">
        <v>527</v>
      </c>
      <c r="J142" s="160" t="s">
        <v>416</v>
      </c>
      <c r="K142" s="160">
        <f t="shared" si="4"/>
        <v>2</v>
      </c>
      <c r="L142" s="160" t="s">
        <v>101</v>
      </c>
      <c r="M142" s="211">
        <f>VLOOKUP(J142,'Depr Rates'!A:G,7,FALSE)</f>
        <v>2.4399999999999998E-2</v>
      </c>
    </row>
    <row r="143" spans="1:13" x14ac:dyDescent="0.3">
      <c r="A143" s="212" t="s">
        <v>103</v>
      </c>
      <c r="B143" s="213">
        <v>10600502</v>
      </c>
      <c r="C143" s="212" t="s">
        <v>12614</v>
      </c>
      <c r="D143" s="214">
        <v>43497</v>
      </c>
      <c r="E143" s="160" t="s">
        <v>373</v>
      </c>
      <c r="F143" s="160">
        <v>109115372</v>
      </c>
      <c r="G143" s="160">
        <v>636.51</v>
      </c>
      <c r="H143" s="214">
        <v>43502</v>
      </c>
      <c r="I143" s="160" t="s">
        <v>530</v>
      </c>
      <c r="J143" s="160" t="s">
        <v>416</v>
      </c>
      <c r="K143" s="160">
        <f t="shared" si="4"/>
        <v>2</v>
      </c>
      <c r="L143" s="160" t="s">
        <v>101</v>
      </c>
      <c r="M143" s="211">
        <f>VLOOKUP(J143,'Depr Rates'!A:G,7,FALSE)</f>
        <v>2.4399999999999998E-2</v>
      </c>
    </row>
    <row r="144" spans="1:13" x14ac:dyDescent="0.3">
      <c r="A144" s="212" t="s">
        <v>103</v>
      </c>
      <c r="B144" s="213">
        <v>10600502</v>
      </c>
      <c r="C144" s="212" t="s">
        <v>12614</v>
      </c>
      <c r="D144" s="214">
        <v>43497</v>
      </c>
      <c r="E144" s="160" t="s">
        <v>373</v>
      </c>
      <c r="F144" s="160">
        <v>109115372</v>
      </c>
      <c r="G144" s="160">
        <v>2.02</v>
      </c>
      <c r="H144" s="214">
        <v>43502</v>
      </c>
      <c r="I144" s="160" t="s">
        <v>530</v>
      </c>
      <c r="J144" s="160" t="s">
        <v>416</v>
      </c>
      <c r="K144" s="160">
        <f t="shared" si="4"/>
        <v>2</v>
      </c>
      <c r="L144" s="160" t="s">
        <v>101</v>
      </c>
      <c r="M144" s="211">
        <f>VLOOKUP(J144,'Depr Rates'!A:G,7,FALSE)</f>
        <v>2.4399999999999998E-2</v>
      </c>
    </row>
    <row r="145" spans="1:13" x14ac:dyDescent="0.3">
      <c r="A145" s="212" t="s">
        <v>103</v>
      </c>
      <c r="B145" s="213">
        <v>10600502</v>
      </c>
      <c r="C145" s="212" t="s">
        <v>12614</v>
      </c>
      <c r="D145" s="214">
        <v>43497</v>
      </c>
      <c r="E145" s="160" t="s">
        <v>373</v>
      </c>
      <c r="F145" s="160">
        <v>109116084</v>
      </c>
      <c r="G145" s="160">
        <v>923.09</v>
      </c>
      <c r="H145" s="214">
        <v>43502</v>
      </c>
      <c r="I145" s="160" t="s">
        <v>529</v>
      </c>
      <c r="J145" s="160" t="s">
        <v>416</v>
      </c>
      <c r="K145" s="160">
        <f t="shared" si="4"/>
        <v>2</v>
      </c>
      <c r="L145" s="160" t="s">
        <v>101</v>
      </c>
      <c r="M145" s="211">
        <f>VLOOKUP(J145,'Depr Rates'!A:G,7,FALSE)</f>
        <v>2.4399999999999998E-2</v>
      </c>
    </row>
    <row r="146" spans="1:13" x14ac:dyDescent="0.3">
      <c r="A146" s="212" t="s">
        <v>103</v>
      </c>
      <c r="B146" s="213">
        <v>10600502</v>
      </c>
      <c r="C146" s="212" t="s">
        <v>12614</v>
      </c>
      <c r="D146" s="214">
        <v>43497</v>
      </c>
      <c r="E146" s="160" t="s">
        <v>373</v>
      </c>
      <c r="F146" s="160">
        <v>109116084</v>
      </c>
      <c r="G146" s="160">
        <v>2.9</v>
      </c>
      <c r="H146" s="214">
        <v>43502</v>
      </c>
      <c r="I146" s="160" t="s">
        <v>529</v>
      </c>
      <c r="J146" s="160" t="s">
        <v>416</v>
      </c>
      <c r="K146" s="160">
        <f t="shared" si="4"/>
        <v>2</v>
      </c>
      <c r="L146" s="160" t="s">
        <v>101</v>
      </c>
      <c r="M146" s="211">
        <f>VLOOKUP(J146,'Depr Rates'!A:G,7,FALSE)</f>
        <v>2.4399999999999998E-2</v>
      </c>
    </row>
    <row r="147" spans="1:13" x14ac:dyDescent="0.3">
      <c r="A147" s="212" t="s">
        <v>103</v>
      </c>
      <c r="B147" s="213">
        <v>10600502</v>
      </c>
      <c r="C147" s="212" t="s">
        <v>12614</v>
      </c>
      <c r="D147" s="214">
        <v>43525</v>
      </c>
      <c r="E147" s="160" t="s">
        <v>373</v>
      </c>
      <c r="F147" s="160">
        <v>109116084</v>
      </c>
      <c r="G147" s="160">
        <v>608.47</v>
      </c>
      <c r="H147" s="214">
        <v>43502</v>
      </c>
      <c r="I147" s="160" t="s">
        <v>529</v>
      </c>
      <c r="J147" s="160" t="s">
        <v>416</v>
      </c>
      <c r="K147" s="160">
        <f t="shared" si="4"/>
        <v>2</v>
      </c>
      <c r="L147" s="160" t="s">
        <v>101</v>
      </c>
      <c r="M147" s="211">
        <f>VLOOKUP(J147,'Depr Rates'!A:G,7,FALSE)</f>
        <v>2.4399999999999998E-2</v>
      </c>
    </row>
    <row r="148" spans="1:13" x14ac:dyDescent="0.3">
      <c r="A148" s="212" t="s">
        <v>103</v>
      </c>
      <c r="B148" s="213">
        <v>10600502</v>
      </c>
      <c r="C148" s="212" t="s">
        <v>12614</v>
      </c>
      <c r="D148" s="214">
        <v>43525</v>
      </c>
      <c r="E148" s="160" t="s">
        <v>373</v>
      </c>
      <c r="F148" s="160">
        <v>109116084</v>
      </c>
      <c r="G148" s="160">
        <v>222.28</v>
      </c>
      <c r="H148" s="214">
        <v>43502</v>
      </c>
      <c r="I148" s="160" t="s">
        <v>529</v>
      </c>
      <c r="J148" s="160" t="s">
        <v>416</v>
      </c>
      <c r="K148" s="160">
        <f t="shared" si="4"/>
        <v>2</v>
      </c>
      <c r="L148" s="160" t="s">
        <v>101</v>
      </c>
      <c r="M148" s="211">
        <f>VLOOKUP(J148,'Depr Rates'!A:G,7,FALSE)</f>
        <v>2.4399999999999998E-2</v>
      </c>
    </row>
    <row r="149" spans="1:13" x14ac:dyDescent="0.3">
      <c r="A149" s="212" t="s">
        <v>103</v>
      </c>
      <c r="B149" s="213">
        <v>10600502</v>
      </c>
      <c r="C149" s="212" t="s">
        <v>12614</v>
      </c>
      <c r="D149" s="214">
        <v>43497</v>
      </c>
      <c r="E149" s="160" t="s">
        <v>373</v>
      </c>
      <c r="F149" s="160">
        <v>109117352</v>
      </c>
      <c r="G149" s="215">
        <v>3359.69</v>
      </c>
      <c r="H149" s="214">
        <v>43503</v>
      </c>
      <c r="I149" s="160" t="s">
        <v>294</v>
      </c>
      <c r="J149" s="160" t="s">
        <v>386</v>
      </c>
      <c r="K149" s="160">
        <f t="shared" si="4"/>
        <v>2</v>
      </c>
      <c r="L149" s="160" t="s">
        <v>101</v>
      </c>
      <c r="M149" s="211">
        <f>VLOOKUP(J149,'Depr Rates'!A:G,7,FALSE)</f>
        <v>3.2000000000000001E-2</v>
      </c>
    </row>
    <row r="150" spans="1:13" x14ac:dyDescent="0.3">
      <c r="A150" s="212" t="s">
        <v>103</v>
      </c>
      <c r="B150" s="213">
        <v>10600502</v>
      </c>
      <c r="C150" s="212" t="s">
        <v>12614</v>
      </c>
      <c r="D150" s="214">
        <v>43497</v>
      </c>
      <c r="E150" s="160" t="s">
        <v>373</v>
      </c>
      <c r="F150" s="160">
        <v>109117352</v>
      </c>
      <c r="G150" s="160">
        <v>421.36</v>
      </c>
      <c r="H150" s="214">
        <v>43503</v>
      </c>
      <c r="I150" s="160" t="s">
        <v>294</v>
      </c>
      <c r="J150" s="160" t="s">
        <v>386</v>
      </c>
      <c r="K150" s="160">
        <f t="shared" si="4"/>
        <v>2</v>
      </c>
      <c r="L150" s="160" t="s">
        <v>101</v>
      </c>
      <c r="M150" s="211">
        <f>VLOOKUP(J150,'Depr Rates'!A:G,7,FALSE)</f>
        <v>3.2000000000000001E-2</v>
      </c>
    </row>
    <row r="151" spans="1:13" x14ac:dyDescent="0.3">
      <c r="A151" s="212" t="s">
        <v>103</v>
      </c>
      <c r="B151" s="213">
        <v>10600502</v>
      </c>
      <c r="C151" s="212" t="s">
        <v>12614</v>
      </c>
      <c r="D151" s="214">
        <v>43497</v>
      </c>
      <c r="E151" s="160" t="s">
        <v>373</v>
      </c>
      <c r="F151" s="160">
        <v>109117352</v>
      </c>
      <c r="G151" s="215">
        <v>8884.15</v>
      </c>
      <c r="H151" s="214">
        <v>43503</v>
      </c>
      <c r="I151" s="160" t="s">
        <v>294</v>
      </c>
      <c r="J151" s="160" t="s">
        <v>386</v>
      </c>
      <c r="K151" s="160">
        <f t="shared" si="4"/>
        <v>2</v>
      </c>
      <c r="L151" s="160" t="s">
        <v>101</v>
      </c>
      <c r="M151" s="211">
        <f>VLOOKUP(J151,'Depr Rates'!A:G,7,FALSE)</f>
        <v>3.2000000000000001E-2</v>
      </c>
    </row>
    <row r="152" spans="1:13" x14ac:dyDescent="0.3">
      <c r="A152" s="212" t="s">
        <v>103</v>
      </c>
      <c r="B152" s="213">
        <v>10600502</v>
      </c>
      <c r="C152" s="212" t="s">
        <v>12614</v>
      </c>
      <c r="D152" s="214">
        <v>43525</v>
      </c>
      <c r="E152" s="160" t="s">
        <v>373</v>
      </c>
      <c r="F152" s="160">
        <v>109117352</v>
      </c>
      <c r="G152" s="160">
        <v>842.72</v>
      </c>
      <c r="H152" s="214">
        <v>43503</v>
      </c>
      <c r="I152" s="160" t="s">
        <v>294</v>
      </c>
      <c r="J152" s="160" t="s">
        <v>386</v>
      </c>
      <c r="K152" s="160">
        <f t="shared" si="4"/>
        <v>2</v>
      </c>
      <c r="L152" s="160" t="s">
        <v>101</v>
      </c>
      <c r="M152" s="211">
        <f>VLOOKUP(J152,'Depr Rates'!A:G,7,FALSE)</f>
        <v>3.2000000000000001E-2</v>
      </c>
    </row>
    <row r="153" spans="1:13" x14ac:dyDescent="0.3">
      <c r="A153" s="212" t="s">
        <v>103</v>
      </c>
      <c r="B153" s="213">
        <v>10600502</v>
      </c>
      <c r="C153" s="212" t="s">
        <v>12614</v>
      </c>
      <c r="D153" s="214">
        <v>43525</v>
      </c>
      <c r="E153" s="160" t="s">
        <v>373</v>
      </c>
      <c r="F153" s="160">
        <v>109117352</v>
      </c>
      <c r="G153" s="160">
        <v>38.15</v>
      </c>
      <c r="H153" s="214">
        <v>43503</v>
      </c>
      <c r="I153" s="160" t="s">
        <v>294</v>
      </c>
      <c r="J153" s="160" t="s">
        <v>386</v>
      </c>
      <c r="K153" s="160">
        <f t="shared" si="4"/>
        <v>2</v>
      </c>
      <c r="L153" s="160" t="s">
        <v>101</v>
      </c>
      <c r="M153" s="211">
        <f>VLOOKUP(J153,'Depr Rates'!A:G,7,FALSE)</f>
        <v>3.2000000000000001E-2</v>
      </c>
    </row>
    <row r="154" spans="1:13" x14ac:dyDescent="0.3">
      <c r="A154" s="212" t="s">
        <v>103</v>
      </c>
      <c r="B154" s="213">
        <v>10600502</v>
      </c>
      <c r="C154" s="212" t="s">
        <v>12614</v>
      </c>
      <c r="D154" s="214">
        <v>43525</v>
      </c>
      <c r="E154" s="160" t="s">
        <v>373</v>
      </c>
      <c r="F154" s="160">
        <v>109117352</v>
      </c>
      <c r="G154" s="215">
        <v>1026.9000000000001</v>
      </c>
      <c r="H154" s="214">
        <v>43503</v>
      </c>
      <c r="I154" s="160" t="s">
        <v>294</v>
      </c>
      <c r="J154" s="160" t="s">
        <v>386</v>
      </c>
      <c r="K154" s="160">
        <f t="shared" si="4"/>
        <v>2</v>
      </c>
      <c r="L154" s="160" t="s">
        <v>101</v>
      </c>
      <c r="M154" s="211">
        <f>VLOOKUP(J154,'Depr Rates'!A:G,7,FALSE)</f>
        <v>3.2000000000000001E-2</v>
      </c>
    </row>
    <row r="155" spans="1:13" x14ac:dyDescent="0.3">
      <c r="A155" s="212" t="s">
        <v>103</v>
      </c>
      <c r="B155" s="213">
        <v>10600502</v>
      </c>
      <c r="C155" s="212" t="s">
        <v>12614</v>
      </c>
      <c r="D155" s="214">
        <v>43497</v>
      </c>
      <c r="E155" s="160" t="s">
        <v>373</v>
      </c>
      <c r="F155" s="160">
        <v>109118534</v>
      </c>
      <c r="G155" s="160">
        <v>680.62</v>
      </c>
      <c r="H155" s="214">
        <v>43517</v>
      </c>
      <c r="I155" s="160" t="s">
        <v>323</v>
      </c>
      <c r="J155" s="160" t="s">
        <v>511</v>
      </c>
      <c r="K155" s="160">
        <f t="shared" si="4"/>
        <v>2</v>
      </c>
      <c r="L155" s="160" t="s">
        <v>101</v>
      </c>
      <c r="M155" s="211">
        <f>VLOOKUP(J155,'Depr Rates'!A:G,7,FALSE)</f>
        <v>2.2499999999999999E-2</v>
      </c>
    </row>
    <row r="156" spans="1:13" x14ac:dyDescent="0.3">
      <c r="A156" s="212" t="s">
        <v>103</v>
      </c>
      <c r="B156" s="213">
        <v>10600502</v>
      </c>
      <c r="C156" s="212" t="s">
        <v>12614</v>
      </c>
      <c r="D156" s="214">
        <v>43497</v>
      </c>
      <c r="E156" s="160" t="s">
        <v>373</v>
      </c>
      <c r="F156" s="160">
        <v>109118534</v>
      </c>
      <c r="G156" s="215">
        <v>2927.66</v>
      </c>
      <c r="H156" s="214">
        <v>43517</v>
      </c>
      <c r="I156" s="160" t="s">
        <v>323</v>
      </c>
      <c r="J156" s="160" t="s">
        <v>511</v>
      </c>
      <c r="K156" s="160">
        <f t="shared" si="4"/>
        <v>2</v>
      </c>
      <c r="L156" s="160" t="s">
        <v>101</v>
      </c>
      <c r="M156" s="211">
        <f>VLOOKUP(J156,'Depr Rates'!A:G,7,FALSE)</f>
        <v>2.2499999999999999E-2</v>
      </c>
    </row>
    <row r="157" spans="1:13" x14ac:dyDescent="0.3">
      <c r="A157" s="212" t="s">
        <v>103</v>
      </c>
      <c r="B157" s="213">
        <v>10600502</v>
      </c>
      <c r="C157" s="212" t="s">
        <v>12614</v>
      </c>
      <c r="D157" s="214">
        <v>43525</v>
      </c>
      <c r="E157" s="160" t="s">
        <v>373</v>
      </c>
      <c r="F157" s="160">
        <v>109118534</v>
      </c>
      <c r="G157" s="215">
        <v>-2404.84</v>
      </c>
      <c r="H157" s="214">
        <v>43517</v>
      </c>
      <c r="I157" s="160" t="s">
        <v>323</v>
      </c>
      <c r="J157" s="160" t="s">
        <v>511</v>
      </c>
      <c r="K157" s="160">
        <f t="shared" si="4"/>
        <v>2</v>
      </c>
      <c r="L157" s="160" t="s">
        <v>101</v>
      </c>
      <c r="M157" s="211">
        <f>VLOOKUP(J157,'Depr Rates'!A:G,7,FALSE)</f>
        <v>2.2499999999999999E-2</v>
      </c>
    </row>
    <row r="158" spans="1:13" x14ac:dyDescent="0.3">
      <c r="A158" s="212" t="s">
        <v>103</v>
      </c>
      <c r="B158" s="213">
        <v>10600502</v>
      </c>
      <c r="C158" s="212" t="s">
        <v>12614</v>
      </c>
      <c r="D158" s="214">
        <v>43525</v>
      </c>
      <c r="E158" s="160" t="s">
        <v>373</v>
      </c>
      <c r="F158" s="160">
        <v>109118534</v>
      </c>
      <c r="G158" s="215">
        <v>2407.1</v>
      </c>
      <c r="H158" s="214">
        <v>43517</v>
      </c>
      <c r="I158" s="160" t="s">
        <v>323</v>
      </c>
      <c r="J158" s="160" t="s">
        <v>511</v>
      </c>
      <c r="K158" s="160">
        <f t="shared" si="4"/>
        <v>2</v>
      </c>
      <c r="L158" s="160" t="s">
        <v>101</v>
      </c>
      <c r="M158" s="211">
        <f>VLOOKUP(J158,'Depr Rates'!A:G,7,FALSE)</f>
        <v>2.2499999999999999E-2</v>
      </c>
    </row>
    <row r="159" spans="1:13" x14ac:dyDescent="0.3">
      <c r="A159" s="212" t="s">
        <v>103</v>
      </c>
      <c r="B159" s="213">
        <v>10600502</v>
      </c>
      <c r="C159" s="212" t="s">
        <v>12614</v>
      </c>
      <c r="D159" s="214">
        <v>43497</v>
      </c>
      <c r="E159" s="160" t="s">
        <v>373</v>
      </c>
      <c r="F159" s="160">
        <v>109119149</v>
      </c>
      <c r="G159" s="215">
        <v>7744.38</v>
      </c>
      <c r="H159" s="214">
        <v>43514</v>
      </c>
      <c r="I159" s="160" t="s">
        <v>531</v>
      </c>
      <c r="J159" s="160" t="s">
        <v>416</v>
      </c>
      <c r="K159" s="160">
        <f t="shared" si="4"/>
        <v>2</v>
      </c>
      <c r="L159" s="160" t="s">
        <v>101</v>
      </c>
      <c r="M159" s="211">
        <f>VLOOKUP(J159,'Depr Rates'!A:G,7,FALSE)</f>
        <v>2.4399999999999998E-2</v>
      </c>
    </row>
    <row r="160" spans="1:13" x14ac:dyDescent="0.3">
      <c r="A160" s="212" t="s">
        <v>103</v>
      </c>
      <c r="B160" s="213">
        <v>10600502</v>
      </c>
      <c r="C160" s="212" t="s">
        <v>12614</v>
      </c>
      <c r="D160" s="214">
        <v>43497</v>
      </c>
      <c r="E160" s="160" t="s">
        <v>373</v>
      </c>
      <c r="F160" s="160">
        <v>109119149</v>
      </c>
      <c r="G160" s="215">
        <v>21155.15</v>
      </c>
      <c r="H160" s="214">
        <v>43514</v>
      </c>
      <c r="I160" s="160" t="s">
        <v>531</v>
      </c>
      <c r="J160" s="160" t="s">
        <v>416</v>
      </c>
      <c r="K160" s="160">
        <f t="shared" si="4"/>
        <v>2</v>
      </c>
      <c r="L160" s="160" t="s">
        <v>101</v>
      </c>
      <c r="M160" s="211">
        <f>VLOOKUP(J160,'Depr Rates'!A:G,7,FALSE)</f>
        <v>2.4399999999999998E-2</v>
      </c>
    </row>
    <row r="161" spans="1:13" x14ac:dyDescent="0.3">
      <c r="A161" s="212" t="s">
        <v>103</v>
      </c>
      <c r="B161" s="213">
        <v>10600502</v>
      </c>
      <c r="C161" s="212" t="s">
        <v>12614</v>
      </c>
      <c r="D161" s="214">
        <v>43525</v>
      </c>
      <c r="E161" s="160" t="s">
        <v>373</v>
      </c>
      <c r="F161" s="160">
        <v>109119149</v>
      </c>
      <c r="G161" s="160">
        <v>-116.04</v>
      </c>
      <c r="H161" s="214">
        <v>43514</v>
      </c>
      <c r="I161" s="160" t="s">
        <v>531</v>
      </c>
      <c r="J161" s="160" t="s">
        <v>416</v>
      </c>
      <c r="K161" s="160">
        <f t="shared" si="4"/>
        <v>2</v>
      </c>
      <c r="L161" s="160" t="s">
        <v>101</v>
      </c>
      <c r="M161" s="211">
        <f>VLOOKUP(J161,'Depr Rates'!A:G,7,FALSE)</f>
        <v>2.4399999999999998E-2</v>
      </c>
    </row>
    <row r="162" spans="1:13" x14ac:dyDescent="0.3">
      <c r="A162" s="212" t="s">
        <v>103</v>
      </c>
      <c r="B162" s="213">
        <v>10600502</v>
      </c>
      <c r="C162" s="212" t="s">
        <v>12614</v>
      </c>
      <c r="D162" s="214">
        <v>43525</v>
      </c>
      <c r="E162" s="160" t="s">
        <v>373</v>
      </c>
      <c r="F162" s="160">
        <v>109119149</v>
      </c>
      <c r="G162" s="160">
        <v>24.42</v>
      </c>
      <c r="H162" s="214">
        <v>43514</v>
      </c>
      <c r="I162" s="160" t="s">
        <v>531</v>
      </c>
      <c r="J162" s="160" t="s">
        <v>416</v>
      </c>
      <c r="K162" s="160">
        <f t="shared" si="4"/>
        <v>2</v>
      </c>
      <c r="L162" s="160" t="s">
        <v>101</v>
      </c>
      <c r="M162" s="211">
        <f>VLOOKUP(J162,'Depr Rates'!A:G,7,FALSE)</f>
        <v>2.4399999999999998E-2</v>
      </c>
    </row>
    <row r="163" spans="1:13" x14ac:dyDescent="0.3">
      <c r="A163" s="212"/>
      <c r="B163" s="213"/>
      <c r="C163" s="212"/>
      <c r="D163" s="214"/>
      <c r="G163" s="237">
        <f>SUM(G124:G162)</f>
        <v>260476.67999999991</v>
      </c>
      <c r="H163" s="214"/>
    </row>
    <row r="164" spans="1:13" x14ac:dyDescent="0.3">
      <c r="A164" s="212"/>
      <c r="B164" s="213"/>
      <c r="C164" s="212"/>
      <c r="D164" s="214"/>
      <c r="H164" s="214"/>
    </row>
    <row r="165" spans="1:13" x14ac:dyDescent="0.3">
      <c r="A165" s="212"/>
      <c r="B165" s="213"/>
      <c r="C165" s="212"/>
      <c r="D165" s="214"/>
      <c r="H165" s="214"/>
    </row>
    <row r="166" spans="1:13" x14ac:dyDescent="0.3">
      <c r="A166" s="212" t="s">
        <v>103</v>
      </c>
      <c r="B166" s="213">
        <v>10600502</v>
      </c>
      <c r="C166" s="212" t="s">
        <v>12614</v>
      </c>
      <c r="D166" s="214">
        <v>43525</v>
      </c>
      <c r="E166" s="160" t="s">
        <v>373</v>
      </c>
      <c r="F166" s="160">
        <v>106334368</v>
      </c>
      <c r="G166" s="215">
        <v>17331.43</v>
      </c>
      <c r="H166" s="214">
        <v>43525</v>
      </c>
      <c r="I166" s="160" t="s">
        <v>228</v>
      </c>
      <c r="J166" s="160" t="s">
        <v>386</v>
      </c>
      <c r="K166" s="160">
        <f t="shared" ref="K166:K204" si="5">MONTH(H166)</f>
        <v>3</v>
      </c>
      <c r="L166" s="160" t="s">
        <v>101</v>
      </c>
      <c r="M166" s="211">
        <f>VLOOKUP(J166,'Depr Rates'!A:G,7,FALSE)</f>
        <v>3.2000000000000001E-2</v>
      </c>
    </row>
    <row r="167" spans="1:13" x14ac:dyDescent="0.3">
      <c r="A167" s="212" t="s">
        <v>103</v>
      </c>
      <c r="B167" s="213">
        <v>10600502</v>
      </c>
      <c r="C167" s="212" t="s">
        <v>12614</v>
      </c>
      <c r="D167" s="214">
        <v>43525</v>
      </c>
      <c r="E167" s="160" t="s">
        <v>373</v>
      </c>
      <c r="F167" s="160">
        <v>106334368</v>
      </c>
      <c r="G167" s="215">
        <v>-10995.62</v>
      </c>
      <c r="H167" s="214">
        <v>43525</v>
      </c>
      <c r="I167" s="160" t="s">
        <v>228</v>
      </c>
      <c r="J167" s="160" t="s">
        <v>386</v>
      </c>
      <c r="K167" s="160">
        <f t="shared" si="5"/>
        <v>3</v>
      </c>
      <c r="L167" s="160" t="s">
        <v>101</v>
      </c>
      <c r="M167" s="211">
        <f>VLOOKUP(J167,'Depr Rates'!A:G,7,FALSE)</f>
        <v>3.2000000000000001E-2</v>
      </c>
    </row>
    <row r="168" spans="1:13" x14ac:dyDescent="0.3">
      <c r="A168" s="212" t="s">
        <v>103</v>
      </c>
      <c r="B168" s="213">
        <v>10600502</v>
      </c>
      <c r="C168" s="212" t="s">
        <v>12614</v>
      </c>
      <c r="D168" s="214">
        <v>43525</v>
      </c>
      <c r="E168" s="160" t="s">
        <v>373</v>
      </c>
      <c r="F168" s="160">
        <v>106334368</v>
      </c>
      <c r="G168" s="215">
        <v>10871.72</v>
      </c>
      <c r="H168" s="214">
        <v>43525</v>
      </c>
      <c r="I168" s="160" t="s">
        <v>228</v>
      </c>
      <c r="J168" s="160" t="s">
        <v>386</v>
      </c>
      <c r="K168" s="160">
        <f t="shared" si="5"/>
        <v>3</v>
      </c>
      <c r="L168" s="160" t="s">
        <v>101</v>
      </c>
      <c r="M168" s="211">
        <f>VLOOKUP(J168,'Depr Rates'!A:G,7,FALSE)</f>
        <v>3.2000000000000001E-2</v>
      </c>
    </row>
    <row r="169" spans="1:13" x14ac:dyDescent="0.3">
      <c r="A169" s="212" t="s">
        <v>103</v>
      </c>
      <c r="B169" s="213">
        <v>10600502</v>
      </c>
      <c r="C169" s="212" t="s">
        <v>12614</v>
      </c>
      <c r="D169" s="214">
        <v>43525</v>
      </c>
      <c r="E169" s="160" t="s">
        <v>373</v>
      </c>
      <c r="F169" s="160">
        <v>106341856</v>
      </c>
      <c r="G169" s="215">
        <v>16336.7</v>
      </c>
      <c r="H169" s="214">
        <v>43551</v>
      </c>
      <c r="I169" s="160" t="s">
        <v>231</v>
      </c>
      <c r="J169" s="160" t="s">
        <v>386</v>
      </c>
      <c r="K169" s="160">
        <f t="shared" si="5"/>
        <v>3</v>
      </c>
      <c r="L169" s="160" t="s">
        <v>101</v>
      </c>
      <c r="M169" s="211">
        <f>VLOOKUP(J169,'Depr Rates'!A:G,7,FALSE)</f>
        <v>3.2000000000000001E-2</v>
      </c>
    </row>
    <row r="170" spans="1:13" x14ac:dyDescent="0.3">
      <c r="A170" s="212" t="s">
        <v>103</v>
      </c>
      <c r="B170" s="213">
        <v>10600502</v>
      </c>
      <c r="C170" s="212" t="s">
        <v>12614</v>
      </c>
      <c r="D170" s="214">
        <v>43525</v>
      </c>
      <c r="E170" s="160" t="s">
        <v>373</v>
      </c>
      <c r="F170" s="160">
        <v>106346897</v>
      </c>
      <c r="G170" s="215">
        <v>5375.16</v>
      </c>
      <c r="H170" s="214">
        <v>43551</v>
      </c>
      <c r="I170" s="160" t="s">
        <v>229</v>
      </c>
      <c r="J170" s="160" t="s">
        <v>511</v>
      </c>
      <c r="K170" s="160">
        <f t="shared" si="5"/>
        <v>3</v>
      </c>
      <c r="L170" s="160" t="s">
        <v>101</v>
      </c>
      <c r="M170" s="211">
        <f>VLOOKUP(J170,'Depr Rates'!A:G,7,FALSE)</f>
        <v>2.2499999999999999E-2</v>
      </c>
    </row>
    <row r="171" spans="1:13" x14ac:dyDescent="0.3">
      <c r="A171" s="212" t="s">
        <v>103</v>
      </c>
      <c r="B171" s="213">
        <v>10600502</v>
      </c>
      <c r="C171" s="212" t="s">
        <v>12614</v>
      </c>
      <c r="D171" s="214">
        <v>43525</v>
      </c>
      <c r="E171" s="160" t="s">
        <v>373</v>
      </c>
      <c r="F171" s="160">
        <v>106346897</v>
      </c>
      <c r="G171" s="160">
        <v>72.64</v>
      </c>
      <c r="H171" s="214">
        <v>43551</v>
      </c>
      <c r="I171" s="160" t="s">
        <v>229</v>
      </c>
      <c r="J171" s="160" t="s">
        <v>387</v>
      </c>
      <c r="K171" s="160">
        <f t="shared" si="5"/>
        <v>3</v>
      </c>
      <c r="L171" s="160" t="s">
        <v>101</v>
      </c>
      <c r="M171" s="211">
        <f>VLOOKUP(J171,'Depr Rates'!A:G,7,FALSE)</f>
        <v>3.5099999999999999E-2</v>
      </c>
    </row>
    <row r="172" spans="1:13" x14ac:dyDescent="0.3">
      <c r="A172" s="212" t="s">
        <v>103</v>
      </c>
      <c r="B172" s="213">
        <v>10600502</v>
      </c>
      <c r="C172" s="212" t="s">
        <v>12614</v>
      </c>
      <c r="D172" s="214">
        <v>43525</v>
      </c>
      <c r="E172" s="160" t="s">
        <v>373</v>
      </c>
      <c r="F172" s="160">
        <v>106346897</v>
      </c>
      <c r="G172" s="215">
        <v>1815.93</v>
      </c>
      <c r="H172" s="214">
        <v>43551</v>
      </c>
      <c r="I172" s="160" t="s">
        <v>229</v>
      </c>
      <c r="J172" s="160" t="s">
        <v>386</v>
      </c>
      <c r="K172" s="160">
        <f t="shared" si="5"/>
        <v>3</v>
      </c>
      <c r="L172" s="160" t="s">
        <v>101</v>
      </c>
      <c r="M172" s="211">
        <f>VLOOKUP(J172,'Depr Rates'!A:G,7,FALSE)</f>
        <v>3.2000000000000001E-2</v>
      </c>
    </row>
    <row r="173" spans="1:13" x14ac:dyDescent="0.3">
      <c r="A173" s="212" t="s">
        <v>103</v>
      </c>
      <c r="B173" s="213">
        <v>10600502</v>
      </c>
      <c r="C173" s="212" t="s">
        <v>12614</v>
      </c>
      <c r="D173" s="214">
        <v>43525</v>
      </c>
      <c r="E173" s="160" t="s">
        <v>373</v>
      </c>
      <c r="F173" s="160">
        <v>109106460</v>
      </c>
      <c r="G173" s="215">
        <v>2143.46</v>
      </c>
      <c r="H173" s="214">
        <v>43551</v>
      </c>
      <c r="I173" s="160" t="s">
        <v>273</v>
      </c>
      <c r="J173" s="160" t="s">
        <v>416</v>
      </c>
      <c r="K173" s="160">
        <f t="shared" si="5"/>
        <v>3</v>
      </c>
      <c r="L173" s="160" t="s">
        <v>101</v>
      </c>
      <c r="M173" s="211">
        <f>VLOOKUP(J173,'Depr Rates'!A:G,7,FALSE)</f>
        <v>2.4399999999999998E-2</v>
      </c>
    </row>
    <row r="174" spans="1:13" x14ac:dyDescent="0.3">
      <c r="A174" s="212" t="s">
        <v>103</v>
      </c>
      <c r="B174" s="213">
        <v>10600502</v>
      </c>
      <c r="C174" s="212" t="s">
        <v>12614</v>
      </c>
      <c r="D174" s="214">
        <v>43525</v>
      </c>
      <c r="E174" s="160" t="s">
        <v>373</v>
      </c>
      <c r="F174" s="160">
        <v>109108335</v>
      </c>
      <c r="G174" s="215">
        <v>90391.55</v>
      </c>
      <c r="H174" s="214">
        <v>43531</v>
      </c>
      <c r="I174" s="160" t="s">
        <v>276</v>
      </c>
      <c r="J174" s="160" t="s">
        <v>386</v>
      </c>
      <c r="K174" s="160">
        <f t="shared" si="5"/>
        <v>3</v>
      </c>
      <c r="L174" s="160" t="s">
        <v>101</v>
      </c>
      <c r="M174" s="211">
        <f>VLOOKUP(J174,'Depr Rates'!A:G,7,FALSE)</f>
        <v>3.2000000000000001E-2</v>
      </c>
    </row>
    <row r="175" spans="1:13" x14ac:dyDescent="0.3">
      <c r="A175" s="212" t="s">
        <v>103</v>
      </c>
      <c r="B175" s="213">
        <v>10600502</v>
      </c>
      <c r="C175" s="212" t="s">
        <v>12614</v>
      </c>
      <c r="D175" s="214">
        <v>43525</v>
      </c>
      <c r="E175" s="160" t="s">
        <v>373</v>
      </c>
      <c r="F175" s="160">
        <v>109108335</v>
      </c>
      <c r="G175" s="215">
        <v>34824.07</v>
      </c>
      <c r="H175" s="214">
        <v>43531</v>
      </c>
      <c r="I175" s="160" t="s">
        <v>276</v>
      </c>
      <c r="J175" s="160" t="s">
        <v>386</v>
      </c>
      <c r="K175" s="160">
        <f t="shared" si="5"/>
        <v>3</v>
      </c>
      <c r="L175" s="160" t="s">
        <v>101</v>
      </c>
      <c r="M175" s="211">
        <f>VLOOKUP(J175,'Depr Rates'!A:G,7,FALSE)</f>
        <v>3.2000000000000001E-2</v>
      </c>
    </row>
    <row r="176" spans="1:13" x14ac:dyDescent="0.3">
      <c r="A176" s="212" t="s">
        <v>103</v>
      </c>
      <c r="B176" s="213">
        <v>10600502</v>
      </c>
      <c r="C176" s="212" t="s">
        <v>12614</v>
      </c>
      <c r="D176" s="214">
        <v>43525</v>
      </c>
      <c r="E176" s="160" t="s">
        <v>373</v>
      </c>
      <c r="F176" s="160">
        <v>109112345</v>
      </c>
      <c r="G176" s="215">
        <v>5999.88</v>
      </c>
      <c r="H176" s="214">
        <v>43547</v>
      </c>
      <c r="I176" s="160" t="s">
        <v>283</v>
      </c>
      <c r="J176" s="160" t="s">
        <v>416</v>
      </c>
      <c r="K176" s="160">
        <f t="shared" si="5"/>
        <v>3</v>
      </c>
      <c r="L176" s="160" t="s">
        <v>101</v>
      </c>
      <c r="M176" s="211">
        <f>VLOOKUP(J176,'Depr Rates'!A:G,7,FALSE)</f>
        <v>2.4399999999999998E-2</v>
      </c>
    </row>
    <row r="177" spans="1:13" x14ac:dyDescent="0.3">
      <c r="A177" s="212" t="s">
        <v>103</v>
      </c>
      <c r="B177" s="213">
        <v>10600502</v>
      </c>
      <c r="C177" s="212" t="s">
        <v>12614</v>
      </c>
      <c r="D177" s="214">
        <v>43525</v>
      </c>
      <c r="E177" s="160" t="s">
        <v>373</v>
      </c>
      <c r="F177" s="160">
        <v>109112345</v>
      </c>
      <c r="G177" s="215">
        <v>2571.39</v>
      </c>
      <c r="H177" s="214">
        <v>43547</v>
      </c>
      <c r="I177" s="160" t="s">
        <v>283</v>
      </c>
      <c r="J177" s="160" t="s">
        <v>424</v>
      </c>
      <c r="K177" s="160">
        <f t="shared" si="5"/>
        <v>3</v>
      </c>
      <c r="L177" s="160" t="s">
        <v>101</v>
      </c>
      <c r="M177" s="211">
        <f>VLOOKUP(J177,'Depr Rates'!A:G,7,FALSE)</f>
        <v>2.2100000000000002E-2</v>
      </c>
    </row>
    <row r="178" spans="1:13" x14ac:dyDescent="0.3">
      <c r="A178" s="212" t="s">
        <v>103</v>
      </c>
      <c r="B178" s="213">
        <v>10600502</v>
      </c>
      <c r="C178" s="212" t="s">
        <v>12614</v>
      </c>
      <c r="D178" s="214">
        <v>43525</v>
      </c>
      <c r="E178" s="160" t="s">
        <v>373</v>
      </c>
      <c r="F178" s="160">
        <v>109112345</v>
      </c>
      <c r="G178" s="215">
        <v>3926.78</v>
      </c>
      <c r="H178" s="214">
        <v>43547</v>
      </c>
      <c r="I178" s="160" t="s">
        <v>283</v>
      </c>
      <c r="J178" s="160" t="s">
        <v>424</v>
      </c>
      <c r="K178" s="160">
        <f t="shared" si="5"/>
        <v>3</v>
      </c>
      <c r="L178" s="160" t="s">
        <v>101</v>
      </c>
      <c r="M178" s="211">
        <f>VLOOKUP(J178,'Depr Rates'!A:G,7,FALSE)</f>
        <v>2.2100000000000002E-2</v>
      </c>
    </row>
    <row r="179" spans="1:13" x14ac:dyDescent="0.3">
      <c r="A179" s="212" t="s">
        <v>103</v>
      </c>
      <c r="B179" s="213">
        <v>10600502</v>
      </c>
      <c r="C179" s="212" t="s">
        <v>12614</v>
      </c>
      <c r="D179" s="214">
        <v>43525</v>
      </c>
      <c r="E179" s="160" t="s">
        <v>373</v>
      </c>
      <c r="F179" s="160">
        <v>109112345</v>
      </c>
      <c r="G179" s="215">
        <v>9162.4500000000007</v>
      </c>
      <c r="H179" s="214">
        <v>43547</v>
      </c>
      <c r="I179" s="160" t="s">
        <v>283</v>
      </c>
      <c r="J179" s="160" t="s">
        <v>416</v>
      </c>
      <c r="K179" s="160">
        <f t="shared" si="5"/>
        <v>3</v>
      </c>
      <c r="L179" s="160" t="s">
        <v>101</v>
      </c>
      <c r="M179" s="211">
        <f>VLOOKUP(J179,'Depr Rates'!A:G,7,FALSE)</f>
        <v>2.4399999999999998E-2</v>
      </c>
    </row>
    <row r="180" spans="1:13" x14ac:dyDescent="0.3">
      <c r="A180" s="212" t="s">
        <v>103</v>
      </c>
      <c r="B180" s="213">
        <v>10600502</v>
      </c>
      <c r="C180" s="212" t="s">
        <v>12614</v>
      </c>
      <c r="D180" s="214">
        <v>43525</v>
      </c>
      <c r="E180" s="160" t="s">
        <v>373</v>
      </c>
      <c r="F180" s="160">
        <v>109115398</v>
      </c>
      <c r="G180" s="215">
        <v>2951</v>
      </c>
      <c r="H180" s="214">
        <v>43551</v>
      </c>
      <c r="I180" s="160" t="s">
        <v>623</v>
      </c>
      <c r="J180" s="160" t="s">
        <v>386</v>
      </c>
      <c r="K180" s="160">
        <f t="shared" si="5"/>
        <v>3</v>
      </c>
      <c r="L180" s="160" t="s">
        <v>101</v>
      </c>
      <c r="M180" s="211">
        <f>VLOOKUP(J180,'Depr Rates'!A:G,7,FALSE)</f>
        <v>3.2000000000000001E-2</v>
      </c>
    </row>
    <row r="181" spans="1:13" x14ac:dyDescent="0.3">
      <c r="A181" s="212" t="s">
        <v>103</v>
      </c>
      <c r="B181" s="213">
        <v>10600502</v>
      </c>
      <c r="C181" s="212" t="s">
        <v>12614</v>
      </c>
      <c r="D181" s="214">
        <v>43525</v>
      </c>
      <c r="E181" s="160" t="s">
        <v>373</v>
      </c>
      <c r="F181" s="160">
        <v>109116056</v>
      </c>
      <c r="G181" s="215">
        <v>12588.27</v>
      </c>
      <c r="H181" s="214">
        <v>43529</v>
      </c>
      <c r="I181" s="160" t="s">
        <v>318</v>
      </c>
      <c r="J181" s="160" t="s">
        <v>416</v>
      </c>
      <c r="K181" s="160">
        <f t="shared" si="5"/>
        <v>3</v>
      </c>
      <c r="L181" s="160" t="s">
        <v>101</v>
      </c>
      <c r="M181" s="211">
        <f>VLOOKUP(J181,'Depr Rates'!A:G,7,FALSE)</f>
        <v>2.4399999999999998E-2</v>
      </c>
    </row>
    <row r="182" spans="1:13" x14ac:dyDescent="0.3">
      <c r="A182" s="212" t="s">
        <v>103</v>
      </c>
      <c r="B182" s="213">
        <v>10600502</v>
      </c>
      <c r="C182" s="212" t="s">
        <v>12614</v>
      </c>
      <c r="D182" s="214">
        <v>43525</v>
      </c>
      <c r="E182" s="160" t="s">
        <v>373</v>
      </c>
      <c r="F182" s="160">
        <v>109116056</v>
      </c>
      <c r="G182" s="215">
        <v>-2716.29</v>
      </c>
      <c r="H182" s="214">
        <v>43529</v>
      </c>
      <c r="I182" s="160" t="s">
        <v>318</v>
      </c>
      <c r="J182" s="160" t="s">
        <v>416</v>
      </c>
      <c r="K182" s="160">
        <f t="shared" si="5"/>
        <v>3</v>
      </c>
      <c r="L182" s="160" t="s">
        <v>101</v>
      </c>
      <c r="M182" s="211">
        <f>VLOOKUP(J182,'Depr Rates'!A:G,7,FALSE)</f>
        <v>2.4399999999999998E-2</v>
      </c>
    </row>
    <row r="183" spans="1:13" x14ac:dyDescent="0.3">
      <c r="A183" s="212" t="s">
        <v>103</v>
      </c>
      <c r="B183" s="213">
        <v>10600502</v>
      </c>
      <c r="C183" s="212" t="s">
        <v>12614</v>
      </c>
      <c r="D183" s="214">
        <v>43525</v>
      </c>
      <c r="E183" s="160" t="s">
        <v>373</v>
      </c>
      <c r="F183" s="160">
        <v>109116056</v>
      </c>
      <c r="G183" s="215">
        <v>6485.47</v>
      </c>
      <c r="H183" s="214">
        <v>43529</v>
      </c>
      <c r="I183" s="160" t="s">
        <v>318</v>
      </c>
      <c r="J183" s="160" t="s">
        <v>416</v>
      </c>
      <c r="K183" s="160">
        <f t="shared" si="5"/>
        <v>3</v>
      </c>
      <c r="L183" s="160" t="s">
        <v>101</v>
      </c>
      <c r="M183" s="211">
        <f>VLOOKUP(J183,'Depr Rates'!A:G,7,FALSE)</f>
        <v>2.4399999999999998E-2</v>
      </c>
    </row>
    <row r="184" spans="1:13" x14ac:dyDescent="0.3">
      <c r="A184" s="212" t="s">
        <v>103</v>
      </c>
      <c r="B184" s="213">
        <v>10600502</v>
      </c>
      <c r="C184" s="212" t="s">
        <v>12614</v>
      </c>
      <c r="D184" s="214">
        <v>43525</v>
      </c>
      <c r="E184" s="160" t="s">
        <v>373</v>
      </c>
      <c r="F184" s="160">
        <v>109116158</v>
      </c>
      <c r="G184" s="215">
        <v>1115.8800000000001</v>
      </c>
      <c r="H184" s="214">
        <v>43551</v>
      </c>
      <c r="I184" s="160" t="s">
        <v>624</v>
      </c>
      <c r="J184" s="160" t="s">
        <v>416</v>
      </c>
      <c r="K184" s="160">
        <f t="shared" si="5"/>
        <v>3</v>
      </c>
      <c r="L184" s="160" t="s">
        <v>101</v>
      </c>
      <c r="M184" s="211">
        <f>VLOOKUP(J184,'Depr Rates'!A:G,7,FALSE)</f>
        <v>2.4399999999999998E-2</v>
      </c>
    </row>
    <row r="185" spans="1:13" x14ac:dyDescent="0.3">
      <c r="A185" s="212" t="s">
        <v>103</v>
      </c>
      <c r="B185" s="213">
        <v>10600502</v>
      </c>
      <c r="C185" s="212" t="s">
        <v>12614</v>
      </c>
      <c r="D185" s="214">
        <v>43525</v>
      </c>
      <c r="E185" s="160" t="s">
        <v>373</v>
      </c>
      <c r="F185" s="160">
        <v>109116327</v>
      </c>
      <c r="G185" s="160">
        <v>830.77</v>
      </c>
      <c r="H185" s="214">
        <v>43551</v>
      </c>
      <c r="I185" s="160" t="s">
        <v>625</v>
      </c>
      <c r="J185" s="160" t="s">
        <v>416</v>
      </c>
      <c r="K185" s="160">
        <f t="shared" si="5"/>
        <v>3</v>
      </c>
      <c r="L185" s="160" t="s">
        <v>101</v>
      </c>
      <c r="M185" s="211">
        <f>VLOOKUP(J185,'Depr Rates'!A:G,7,FALSE)</f>
        <v>2.4399999999999998E-2</v>
      </c>
    </row>
    <row r="186" spans="1:13" x14ac:dyDescent="0.3">
      <c r="A186" s="212" t="s">
        <v>103</v>
      </c>
      <c r="B186" s="213">
        <v>10600502</v>
      </c>
      <c r="C186" s="212" t="s">
        <v>12614</v>
      </c>
      <c r="D186" s="214">
        <v>43525</v>
      </c>
      <c r="E186" s="160" t="s">
        <v>373</v>
      </c>
      <c r="F186" s="160">
        <v>109116466</v>
      </c>
      <c r="G186" s="215">
        <v>1411.08</v>
      </c>
      <c r="H186" s="214">
        <v>43551</v>
      </c>
      <c r="I186" s="160" t="s">
        <v>626</v>
      </c>
      <c r="J186" s="160" t="s">
        <v>416</v>
      </c>
      <c r="K186" s="160">
        <f t="shared" si="5"/>
        <v>3</v>
      </c>
      <c r="L186" s="160" t="s">
        <v>101</v>
      </c>
      <c r="M186" s="211">
        <f>VLOOKUP(J186,'Depr Rates'!A:G,7,FALSE)</f>
        <v>2.4399999999999998E-2</v>
      </c>
    </row>
    <row r="187" spans="1:13" x14ac:dyDescent="0.3">
      <c r="A187" s="212" t="s">
        <v>103</v>
      </c>
      <c r="B187" s="213">
        <v>10600502</v>
      </c>
      <c r="C187" s="212" t="s">
        <v>12614</v>
      </c>
      <c r="D187" s="214">
        <v>43525</v>
      </c>
      <c r="E187" s="160" t="s">
        <v>373</v>
      </c>
      <c r="F187" s="160">
        <v>109117304</v>
      </c>
      <c r="G187" s="215">
        <v>2299.7800000000002</v>
      </c>
      <c r="H187" s="214">
        <v>43551</v>
      </c>
      <c r="I187" s="160" t="s">
        <v>627</v>
      </c>
      <c r="J187" s="160" t="s">
        <v>386</v>
      </c>
      <c r="K187" s="160">
        <f t="shared" si="5"/>
        <v>3</v>
      </c>
      <c r="L187" s="160" t="s">
        <v>101</v>
      </c>
      <c r="M187" s="211">
        <f>VLOOKUP(J187,'Depr Rates'!A:G,7,FALSE)</f>
        <v>3.2000000000000001E-2</v>
      </c>
    </row>
    <row r="188" spans="1:13" x14ac:dyDescent="0.3">
      <c r="A188" s="212" t="s">
        <v>103</v>
      </c>
      <c r="B188" s="213">
        <v>10600502</v>
      </c>
      <c r="C188" s="212" t="s">
        <v>12614</v>
      </c>
      <c r="D188" s="214">
        <v>43525</v>
      </c>
      <c r="E188" s="160" t="s">
        <v>373</v>
      </c>
      <c r="F188" s="160">
        <v>109118563</v>
      </c>
      <c r="G188" s="215">
        <v>2620.4899999999998</v>
      </c>
      <c r="H188" s="214">
        <v>43551</v>
      </c>
      <c r="I188" s="160" t="s">
        <v>628</v>
      </c>
      <c r="J188" s="160" t="s">
        <v>416</v>
      </c>
      <c r="K188" s="160">
        <f t="shared" si="5"/>
        <v>3</v>
      </c>
      <c r="L188" s="160" t="s">
        <v>101</v>
      </c>
      <c r="M188" s="211">
        <f>VLOOKUP(J188,'Depr Rates'!A:G,7,FALSE)</f>
        <v>2.4399999999999998E-2</v>
      </c>
    </row>
    <row r="189" spans="1:13" x14ac:dyDescent="0.3">
      <c r="A189" s="212" t="s">
        <v>103</v>
      </c>
      <c r="B189" s="213">
        <v>10600502</v>
      </c>
      <c r="C189" s="212" t="s">
        <v>12614</v>
      </c>
      <c r="D189" s="214">
        <v>43525</v>
      </c>
      <c r="E189" s="160" t="s">
        <v>373</v>
      </c>
      <c r="F189" s="160">
        <v>109118803</v>
      </c>
      <c r="G189" s="215">
        <v>10470.32</v>
      </c>
      <c r="H189" s="214">
        <v>43542</v>
      </c>
      <c r="I189" s="160" t="s">
        <v>600</v>
      </c>
      <c r="J189" s="160" t="s">
        <v>424</v>
      </c>
      <c r="K189" s="160">
        <f t="shared" si="5"/>
        <v>3</v>
      </c>
      <c r="L189" s="160" t="s">
        <v>101</v>
      </c>
      <c r="M189" s="211">
        <f>VLOOKUP(J189,'Depr Rates'!A:G,7,FALSE)</f>
        <v>2.2100000000000002E-2</v>
      </c>
    </row>
    <row r="190" spans="1:13" x14ac:dyDescent="0.3">
      <c r="A190" s="212" t="s">
        <v>103</v>
      </c>
      <c r="B190" s="213">
        <v>10600502</v>
      </c>
      <c r="C190" s="212" t="s">
        <v>12614</v>
      </c>
      <c r="D190" s="214">
        <v>43525</v>
      </c>
      <c r="E190" s="160" t="s">
        <v>373</v>
      </c>
      <c r="F190" s="160">
        <v>109118803</v>
      </c>
      <c r="G190" s="215">
        <v>20340.14</v>
      </c>
      <c r="H190" s="214">
        <v>43542</v>
      </c>
      <c r="I190" s="160" t="s">
        <v>600</v>
      </c>
      <c r="J190" s="160" t="s">
        <v>424</v>
      </c>
      <c r="K190" s="160">
        <f t="shared" si="5"/>
        <v>3</v>
      </c>
      <c r="L190" s="160" t="s">
        <v>101</v>
      </c>
      <c r="M190" s="211">
        <f>VLOOKUP(J190,'Depr Rates'!A:G,7,FALSE)</f>
        <v>2.2100000000000002E-2</v>
      </c>
    </row>
    <row r="191" spans="1:13" x14ac:dyDescent="0.3">
      <c r="A191" s="212" t="s">
        <v>103</v>
      </c>
      <c r="B191" s="213">
        <v>10600502</v>
      </c>
      <c r="C191" s="212" t="s">
        <v>12614</v>
      </c>
      <c r="D191" s="214">
        <v>43525</v>
      </c>
      <c r="E191" s="160" t="s">
        <v>373</v>
      </c>
      <c r="F191" s="160">
        <v>109119684</v>
      </c>
      <c r="G191" s="215">
        <v>5285.99</v>
      </c>
      <c r="H191" s="214">
        <v>43549</v>
      </c>
      <c r="I191" s="160" t="s">
        <v>601</v>
      </c>
      <c r="J191" s="160" t="s">
        <v>416</v>
      </c>
      <c r="K191" s="160">
        <f t="shared" si="5"/>
        <v>3</v>
      </c>
      <c r="L191" s="160" t="s">
        <v>101</v>
      </c>
      <c r="M191" s="211">
        <f>VLOOKUP(J191,'Depr Rates'!A:G,7,FALSE)</f>
        <v>2.4399999999999998E-2</v>
      </c>
    </row>
    <row r="192" spans="1:13" x14ac:dyDescent="0.3">
      <c r="A192" s="212" t="s">
        <v>103</v>
      </c>
      <c r="B192" s="213">
        <v>10600502</v>
      </c>
      <c r="C192" s="212" t="s">
        <v>12614</v>
      </c>
      <c r="D192" s="214">
        <v>43525</v>
      </c>
      <c r="E192" s="160" t="s">
        <v>373</v>
      </c>
      <c r="F192" s="160">
        <v>109119684</v>
      </c>
      <c r="G192" s="215">
        <v>2265.42</v>
      </c>
      <c r="H192" s="214">
        <v>43549</v>
      </c>
      <c r="I192" s="160" t="s">
        <v>601</v>
      </c>
      <c r="J192" s="160" t="s">
        <v>424</v>
      </c>
      <c r="K192" s="160">
        <f t="shared" si="5"/>
        <v>3</v>
      </c>
      <c r="L192" s="160" t="s">
        <v>101</v>
      </c>
      <c r="M192" s="211">
        <f>VLOOKUP(J192,'Depr Rates'!A:G,7,FALSE)</f>
        <v>2.2100000000000002E-2</v>
      </c>
    </row>
    <row r="193" spans="1:13" x14ac:dyDescent="0.3">
      <c r="A193" s="212" t="s">
        <v>103</v>
      </c>
      <c r="B193" s="213">
        <v>10600502</v>
      </c>
      <c r="C193" s="212" t="s">
        <v>12614</v>
      </c>
      <c r="D193" s="214">
        <v>43525</v>
      </c>
      <c r="E193" s="160" t="s">
        <v>373</v>
      </c>
      <c r="F193" s="160">
        <v>109119684</v>
      </c>
      <c r="G193" s="215">
        <v>17179.8</v>
      </c>
      <c r="H193" s="214">
        <v>43549</v>
      </c>
      <c r="I193" s="160" t="s">
        <v>601</v>
      </c>
      <c r="J193" s="160" t="s">
        <v>416</v>
      </c>
      <c r="K193" s="160">
        <f t="shared" si="5"/>
        <v>3</v>
      </c>
      <c r="L193" s="160" t="s">
        <v>101</v>
      </c>
      <c r="M193" s="211">
        <f>VLOOKUP(J193,'Depr Rates'!A:G,7,FALSE)</f>
        <v>2.4399999999999998E-2</v>
      </c>
    </row>
    <row r="194" spans="1:13" x14ac:dyDescent="0.3">
      <c r="A194" s="212" t="s">
        <v>103</v>
      </c>
      <c r="B194" s="213">
        <v>10600502</v>
      </c>
      <c r="C194" s="212" t="s">
        <v>12614</v>
      </c>
      <c r="D194" s="214">
        <v>43525</v>
      </c>
      <c r="E194" s="160" t="s">
        <v>373</v>
      </c>
      <c r="F194" s="160">
        <v>109119684</v>
      </c>
      <c r="G194" s="215">
        <v>7362.77</v>
      </c>
      <c r="H194" s="214">
        <v>43549</v>
      </c>
      <c r="I194" s="160" t="s">
        <v>601</v>
      </c>
      <c r="J194" s="160" t="s">
        <v>424</v>
      </c>
      <c r="K194" s="160">
        <f t="shared" si="5"/>
        <v>3</v>
      </c>
      <c r="L194" s="160" t="s">
        <v>101</v>
      </c>
      <c r="M194" s="211">
        <f>VLOOKUP(J194,'Depr Rates'!A:G,7,FALSE)</f>
        <v>2.2100000000000002E-2</v>
      </c>
    </row>
    <row r="195" spans="1:13" x14ac:dyDescent="0.3">
      <c r="A195" s="212" t="s">
        <v>103</v>
      </c>
      <c r="B195" s="213">
        <v>10600502</v>
      </c>
      <c r="C195" s="212" t="s">
        <v>12614</v>
      </c>
      <c r="D195" s="214">
        <v>43525</v>
      </c>
      <c r="E195" s="160" t="s">
        <v>373</v>
      </c>
      <c r="F195" s="160">
        <v>109119703</v>
      </c>
      <c r="G195" s="160">
        <v>286.12</v>
      </c>
      <c r="H195" s="214">
        <v>43538</v>
      </c>
      <c r="I195" s="160" t="s">
        <v>285</v>
      </c>
      <c r="J195" s="160" t="s">
        <v>424</v>
      </c>
      <c r="K195" s="160">
        <f t="shared" si="5"/>
        <v>3</v>
      </c>
      <c r="L195" s="160" t="s">
        <v>101</v>
      </c>
      <c r="M195" s="211">
        <f>VLOOKUP(J195,'Depr Rates'!A:G,7,FALSE)</f>
        <v>2.2100000000000002E-2</v>
      </c>
    </row>
    <row r="196" spans="1:13" x14ac:dyDescent="0.3">
      <c r="A196" s="212" t="s">
        <v>103</v>
      </c>
      <c r="B196" s="213">
        <v>10600502</v>
      </c>
      <c r="C196" s="212" t="s">
        <v>12614</v>
      </c>
      <c r="D196" s="214">
        <v>43525</v>
      </c>
      <c r="E196" s="160" t="s">
        <v>373</v>
      </c>
      <c r="F196" s="160">
        <v>109119703</v>
      </c>
      <c r="G196" s="215">
        <v>14559.08</v>
      </c>
      <c r="H196" s="214">
        <v>43538</v>
      </c>
      <c r="I196" s="160" t="s">
        <v>285</v>
      </c>
      <c r="J196" s="160" t="s">
        <v>424</v>
      </c>
      <c r="K196" s="160">
        <f t="shared" si="5"/>
        <v>3</v>
      </c>
      <c r="L196" s="160" t="s">
        <v>101</v>
      </c>
      <c r="M196" s="211">
        <f>VLOOKUP(J196,'Depr Rates'!A:G,7,FALSE)</f>
        <v>2.2100000000000002E-2</v>
      </c>
    </row>
    <row r="197" spans="1:13" x14ac:dyDescent="0.3">
      <c r="A197" s="212" t="s">
        <v>103</v>
      </c>
      <c r="B197" s="213">
        <v>10600502</v>
      </c>
      <c r="C197" s="212" t="s">
        <v>12614</v>
      </c>
      <c r="D197" s="214">
        <v>43525</v>
      </c>
      <c r="E197" s="160" t="s">
        <v>373</v>
      </c>
      <c r="F197" s="160">
        <v>109119853</v>
      </c>
      <c r="G197" s="160">
        <v>86.36</v>
      </c>
      <c r="H197" s="214">
        <v>43549</v>
      </c>
      <c r="I197" s="160" t="s">
        <v>601</v>
      </c>
      <c r="J197" s="160" t="s">
        <v>386</v>
      </c>
      <c r="K197" s="160">
        <f t="shared" si="5"/>
        <v>3</v>
      </c>
      <c r="L197" s="160" t="s">
        <v>101</v>
      </c>
      <c r="M197" s="211">
        <f>VLOOKUP(J197,'Depr Rates'!A:G,7,FALSE)</f>
        <v>3.2000000000000001E-2</v>
      </c>
    </row>
    <row r="198" spans="1:13" x14ac:dyDescent="0.3">
      <c r="A198" s="212" t="s">
        <v>103</v>
      </c>
      <c r="B198" s="213">
        <v>10600502</v>
      </c>
      <c r="C198" s="212" t="s">
        <v>12614</v>
      </c>
      <c r="D198" s="214">
        <v>43525</v>
      </c>
      <c r="E198" s="160" t="s">
        <v>373</v>
      </c>
      <c r="F198" s="160">
        <v>109119853</v>
      </c>
      <c r="G198" s="160">
        <v>10.039999999999999</v>
      </c>
      <c r="H198" s="214">
        <v>43549</v>
      </c>
      <c r="I198" s="160" t="s">
        <v>601</v>
      </c>
      <c r="J198" s="160" t="s">
        <v>511</v>
      </c>
      <c r="K198" s="160">
        <f t="shared" si="5"/>
        <v>3</v>
      </c>
      <c r="L198" s="160" t="s">
        <v>101</v>
      </c>
      <c r="M198" s="211">
        <f>VLOOKUP(J198,'Depr Rates'!A:G,7,FALSE)</f>
        <v>2.2499999999999999E-2</v>
      </c>
    </row>
    <row r="199" spans="1:13" x14ac:dyDescent="0.3">
      <c r="A199" s="212" t="s">
        <v>103</v>
      </c>
      <c r="B199" s="213">
        <v>10600502</v>
      </c>
      <c r="C199" s="212" t="s">
        <v>12614</v>
      </c>
      <c r="D199" s="214">
        <v>43525</v>
      </c>
      <c r="E199" s="160" t="s">
        <v>373</v>
      </c>
      <c r="F199" s="160">
        <v>109119853</v>
      </c>
      <c r="G199" s="160">
        <v>3.01</v>
      </c>
      <c r="H199" s="214">
        <v>43549</v>
      </c>
      <c r="I199" s="160" t="s">
        <v>601</v>
      </c>
      <c r="J199" s="160" t="s">
        <v>387</v>
      </c>
      <c r="K199" s="160">
        <f t="shared" si="5"/>
        <v>3</v>
      </c>
      <c r="L199" s="160" t="s">
        <v>101</v>
      </c>
      <c r="M199" s="211">
        <f>VLOOKUP(J199,'Depr Rates'!A:G,7,FALSE)</f>
        <v>3.5099999999999999E-2</v>
      </c>
    </row>
    <row r="200" spans="1:13" x14ac:dyDescent="0.3">
      <c r="A200" s="212" t="s">
        <v>103</v>
      </c>
      <c r="B200" s="213">
        <v>10600502</v>
      </c>
      <c r="C200" s="212" t="s">
        <v>12614</v>
      </c>
      <c r="D200" s="214">
        <v>43525</v>
      </c>
      <c r="E200" s="160" t="s">
        <v>373</v>
      </c>
      <c r="F200" s="160">
        <v>109119853</v>
      </c>
      <c r="G200" s="160">
        <v>1</v>
      </c>
      <c r="H200" s="214">
        <v>43549</v>
      </c>
      <c r="I200" s="160" t="s">
        <v>601</v>
      </c>
      <c r="J200" s="160" t="s">
        <v>385</v>
      </c>
      <c r="K200" s="160">
        <f t="shared" si="5"/>
        <v>3</v>
      </c>
      <c r="L200" s="160" t="s">
        <v>101</v>
      </c>
      <c r="M200" s="211">
        <f>VLOOKUP(J200,'Depr Rates'!A:G,7,FALSE)</f>
        <v>3.9399999999999998E-2</v>
      </c>
    </row>
    <row r="201" spans="1:13" x14ac:dyDescent="0.3">
      <c r="A201" s="212" t="s">
        <v>103</v>
      </c>
      <c r="B201" s="213">
        <v>10600502</v>
      </c>
      <c r="C201" s="212" t="s">
        <v>12614</v>
      </c>
      <c r="D201" s="214">
        <v>43525</v>
      </c>
      <c r="E201" s="160" t="s">
        <v>373</v>
      </c>
      <c r="F201" s="160">
        <v>109119853</v>
      </c>
      <c r="G201" s="215">
        <v>3244.75</v>
      </c>
      <c r="H201" s="214">
        <v>43549</v>
      </c>
      <c r="I201" s="160" t="s">
        <v>601</v>
      </c>
      <c r="J201" s="160" t="s">
        <v>386</v>
      </c>
      <c r="K201" s="160">
        <f t="shared" si="5"/>
        <v>3</v>
      </c>
      <c r="L201" s="160" t="s">
        <v>101</v>
      </c>
      <c r="M201" s="211">
        <f>VLOOKUP(J201,'Depr Rates'!A:G,7,FALSE)</f>
        <v>3.2000000000000001E-2</v>
      </c>
    </row>
    <row r="202" spans="1:13" x14ac:dyDescent="0.3">
      <c r="A202" s="212" t="s">
        <v>103</v>
      </c>
      <c r="B202" s="213">
        <v>10600502</v>
      </c>
      <c r="C202" s="212" t="s">
        <v>12614</v>
      </c>
      <c r="D202" s="214">
        <v>43525</v>
      </c>
      <c r="E202" s="160" t="s">
        <v>373</v>
      </c>
      <c r="F202" s="160">
        <v>109119853</v>
      </c>
      <c r="G202" s="160">
        <v>37.57</v>
      </c>
      <c r="H202" s="214">
        <v>43549</v>
      </c>
      <c r="I202" s="160" t="s">
        <v>601</v>
      </c>
      <c r="J202" s="160" t="s">
        <v>385</v>
      </c>
      <c r="K202" s="160">
        <f t="shared" si="5"/>
        <v>3</v>
      </c>
      <c r="L202" s="160" t="s">
        <v>101</v>
      </c>
      <c r="M202" s="211">
        <f>VLOOKUP(J202,'Depr Rates'!A:G,7,FALSE)</f>
        <v>3.9399999999999998E-2</v>
      </c>
    </row>
    <row r="203" spans="1:13" x14ac:dyDescent="0.3">
      <c r="A203" s="212" t="s">
        <v>103</v>
      </c>
      <c r="B203" s="213">
        <v>10600502</v>
      </c>
      <c r="C203" s="212" t="s">
        <v>12614</v>
      </c>
      <c r="D203" s="214">
        <v>43525</v>
      </c>
      <c r="E203" s="160" t="s">
        <v>373</v>
      </c>
      <c r="F203" s="160">
        <v>109119853</v>
      </c>
      <c r="G203" s="160">
        <v>377.22</v>
      </c>
      <c r="H203" s="214">
        <v>43549</v>
      </c>
      <c r="I203" s="160" t="s">
        <v>601</v>
      </c>
      <c r="J203" s="160" t="s">
        <v>511</v>
      </c>
      <c r="K203" s="160">
        <f t="shared" si="5"/>
        <v>3</v>
      </c>
      <c r="L203" s="160" t="s">
        <v>101</v>
      </c>
      <c r="M203" s="211">
        <f>VLOOKUP(J203,'Depr Rates'!A:G,7,FALSE)</f>
        <v>2.2499999999999999E-2</v>
      </c>
    </row>
    <row r="204" spans="1:13" x14ac:dyDescent="0.3">
      <c r="A204" s="212" t="s">
        <v>103</v>
      </c>
      <c r="B204" s="213">
        <v>10600502</v>
      </c>
      <c r="C204" s="212" t="s">
        <v>12614</v>
      </c>
      <c r="D204" s="214">
        <v>43525</v>
      </c>
      <c r="E204" s="160" t="s">
        <v>373</v>
      </c>
      <c r="F204" s="160">
        <v>109119853</v>
      </c>
      <c r="G204" s="160">
        <v>113.09</v>
      </c>
      <c r="H204" s="214">
        <v>43549</v>
      </c>
      <c r="I204" s="160" t="s">
        <v>601</v>
      </c>
      <c r="J204" s="160" t="s">
        <v>387</v>
      </c>
      <c r="K204" s="160">
        <f t="shared" si="5"/>
        <v>3</v>
      </c>
      <c r="L204" s="160" t="s">
        <v>101</v>
      </c>
      <c r="M204" s="211">
        <f>VLOOKUP(J204,'Depr Rates'!A:G,7,FALSE)</f>
        <v>3.5099999999999999E-2</v>
      </c>
    </row>
    <row r="205" spans="1:13" x14ac:dyDescent="0.3">
      <c r="G205" s="236">
        <f>SUM(G166:G204)</f>
        <v>299036.67000000004</v>
      </c>
    </row>
  </sheetData>
  <autoFilter ref="A1:M204">
    <sortState ref="A2:M1402">
      <sortCondition ref="A2"/>
    </sortState>
  </autoFilter>
  <pageMargins left="0.2" right="0.2" top="0.75" bottom="0.75" header="0.3" footer="0.3"/>
  <pageSetup scale="2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86"/>
  <sheetViews>
    <sheetView workbookViewId="0">
      <selection activeCell="B33" sqref="B33"/>
    </sheetView>
  </sheetViews>
  <sheetFormatPr defaultRowHeight="15" x14ac:dyDescent="0.25"/>
  <cols>
    <col min="1" max="1" width="19.5703125" bestFit="1" customWidth="1"/>
    <col min="2" max="2" width="31.7109375" bestFit="1" customWidth="1"/>
    <col min="3" max="3" width="10" bestFit="1" customWidth="1"/>
    <col min="4" max="4" width="42.28515625" bestFit="1" customWidth="1"/>
    <col min="5" max="5" width="9.5703125" bestFit="1" customWidth="1"/>
    <col min="6" max="6" width="13.140625" style="162" bestFit="1" customWidth="1"/>
    <col min="7" max="7" width="14.7109375" bestFit="1" customWidth="1"/>
  </cols>
  <sheetData>
    <row r="1" spans="1:6" x14ac:dyDescent="0.3">
      <c r="A1" t="s">
        <v>336</v>
      </c>
      <c r="B1" t="s">
        <v>111</v>
      </c>
      <c r="C1" t="s">
        <v>112</v>
      </c>
      <c r="D1" t="s">
        <v>111</v>
      </c>
      <c r="E1" t="s">
        <v>338</v>
      </c>
      <c r="F1" s="162" t="s">
        <v>44</v>
      </c>
    </row>
    <row r="2" spans="1:6" x14ac:dyDescent="0.3">
      <c r="A2" t="s">
        <v>113</v>
      </c>
      <c r="B2" t="s">
        <v>114</v>
      </c>
      <c r="C2">
        <v>101099555</v>
      </c>
      <c r="D2" t="s">
        <v>127</v>
      </c>
      <c r="E2" t="s">
        <v>117</v>
      </c>
      <c r="F2" s="162">
        <v>132825.35</v>
      </c>
    </row>
    <row r="3" spans="1:6" x14ac:dyDescent="0.3">
      <c r="A3" t="s">
        <v>115</v>
      </c>
      <c r="B3" t="s">
        <v>116</v>
      </c>
      <c r="C3">
        <v>101100551</v>
      </c>
      <c r="D3" t="s">
        <v>122</v>
      </c>
      <c r="E3" t="s">
        <v>117</v>
      </c>
      <c r="F3" s="162">
        <v>99045.8</v>
      </c>
    </row>
    <row r="4" spans="1:6" x14ac:dyDescent="0.3">
      <c r="A4" t="s">
        <v>115</v>
      </c>
      <c r="B4" t="s">
        <v>116</v>
      </c>
      <c r="C4">
        <v>101102591</v>
      </c>
      <c r="D4" t="s">
        <v>132</v>
      </c>
      <c r="E4" t="s">
        <v>117</v>
      </c>
      <c r="F4" s="162">
        <v>267079.32</v>
      </c>
    </row>
    <row r="5" spans="1:6" x14ac:dyDescent="0.3">
      <c r="A5" t="s">
        <v>113</v>
      </c>
      <c r="B5" t="s">
        <v>114</v>
      </c>
      <c r="C5">
        <v>101102596</v>
      </c>
      <c r="D5" t="s">
        <v>133</v>
      </c>
      <c r="E5" t="s">
        <v>117</v>
      </c>
      <c r="F5" s="162">
        <v>146761.85</v>
      </c>
    </row>
    <row r="6" spans="1:6" x14ac:dyDescent="0.3">
      <c r="A6" t="s">
        <v>118</v>
      </c>
      <c r="B6" t="s">
        <v>119</v>
      </c>
      <c r="C6">
        <v>101104726</v>
      </c>
      <c r="D6" t="s">
        <v>136</v>
      </c>
      <c r="E6" t="s">
        <v>117</v>
      </c>
      <c r="F6" s="162">
        <v>27281.07</v>
      </c>
    </row>
    <row r="7" spans="1:6" x14ac:dyDescent="0.3">
      <c r="A7" t="s">
        <v>118</v>
      </c>
      <c r="B7" t="s">
        <v>119</v>
      </c>
      <c r="C7">
        <v>101105211</v>
      </c>
      <c r="D7" t="s">
        <v>134</v>
      </c>
      <c r="E7" t="s">
        <v>117</v>
      </c>
      <c r="F7" s="162">
        <v>24646.41</v>
      </c>
    </row>
    <row r="8" spans="1:6" x14ac:dyDescent="0.3">
      <c r="A8" t="s">
        <v>128</v>
      </c>
      <c r="B8" t="s">
        <v>129</v>
      </c>
      <c r="C8">
        <v>101106070</v>
      </c>
      <c r="D8" t="s">
        <v>144</v>
      </c>
      <c r="E8" t="s">
        <v>117</v>
      </c>
      <c r="F8" s="162">
        <v>-110117.33</v>
      </c>
    </row>
    <row r="9" spans="1:6" x14ac:dyDescent="0.3">
      <c r="A9" t="s">
        <v>113</v>
      </c>
      <c r="B9" t="s">
        <v>114</v>
      </c>
      <c r="C9">
        <v>101109649</v>
      </c>
      <c r="D9" t="s">
        <v>158</v>
      </c>
      <c r="E9" t="s">
        <v>12630</v>
      </c>
      <c r="F9" s="162">
        <v>160304.93</v>
      </c>
    </row>
    <row r="10" spans="1:6" x14ac:dyDescent="0.3">
      <c r="A10" t="s">
        <v>115</v>
      </c>
      <c r="B10" t="s">
        <v>116</v>
      </c>
      <c r="C10">
        <v>101109989</v>
      </c>
      <c r="D10" t="s">
        <v>160</v>
      </c>
      <c r="E10" t="s">
        <v>117</v>
      </c>
      <c r="F10" s="162">
        <v>192313.24</v>
      </c>
    </row>
    <row r="11" spans="1:6" x14ac:dyDescent="0.3">
      <c r="A11" t="s">
        <v>113</v>
      </c>
      <c r="B11" t="s">
        <v>114</v>
      </c>
      <c r="C11">
        <v>101110121</v>
      </c>
      <c r="D11" t="s">
        <v>161</v>
      </c>
      <c r="E11" t="s">
        <v>12630</v>
      </c>
      <c r="F11" s="162">
        <v>17106.8</v>
      </c>
    </row>
    <row r="12" spans="1:6" x14ac:dyDescent="0.3">
      <c r="A12" t="s">
        <v>118</v>
      </c>
      <c r="B12" t="s">
        <v>119</v>
      </c>
      <c r="C12">
        <v>101110535</v>
      </c>
      <c r="D12" t="s">
        <v>163</v>
      </c>
      <c r="E12" t="s">
        <v>12628</v>
      </c>
      <c r="F12" s="162">
        <v>-27190.49</v>
      </c>
    </row>
    <row r="13" spans="1:6" x14ac:dyDescent="0.3">
      <c r="A13" t="s">
        <v>113</v>
      </c>
      <c r="B13" t="s">
        <v>114</v>
      </c>
      <c r="C13">
        <v>101111307</v>
      </c>
      <c r="D13" t="s">
        <v>173</v>
      </c>
      <c r="E13" t="s">
        <v>117</v>
      </c>
      <c r="F13" s="162">
        <v>401952.54</v>
      </c>
    </row>
    <row r="14" spans="1:6" x14ac:dyDescent="0.3">
      <c r="A14" t="s">
        <v>118</v>
      </c>
      <c r="B14" t="s">
        <v>119</v>
      </c>
      <c r="C14">
        <v>101112663</v>
      </c>
      <c r="D14" t="s">
        <v>179</v>
      </c>
      <c r="E14" t="s">
        <v>117</v>
      </c>
      <c r="F14" s="162">
        <v>4776.6400000000003</v>
      </c>
    </row>
    <row r="15" spans="1:6" x14ac:dyDescent="0.3">
      <c r="A15" t="s">
        <v>128</v>
      </c>
      <c r="B15" t="s">
        <v>129</v>
      </c>
      <c r="C15">
        <v>101112701</v>
      </c>
      <c r="D15" t="s">
        <v>180</v>
      </c>
      <c r="E15" t="s">
        <v>117</v>
      </c>
      <c r="F15" s="162">
        <v>9550.08</v>
      </c>
    </row>
    <row r="16" spans="1:6" x14ac:dyDescent="0.3">
      <c r="A16" t="s">
        <v>118</v>
      </c>
      <c r="B16" t="s">
        <v>119</v>
      </c>
      <c r="C16">
        <v>101113726</v>
      </c>
      <c r="D16" t="s">
        <v>189</v>
      </c>
      <c r="E16" t="s">
        <v>117</v>
      </c>
      <c r="F16" s="162">
        <v>23748.38</v>
      </c>
    </row>
    <row r="17" spans="1:6" x14ac:dyDescent="0.3">
      <c r="A17" t="s">
        <v>137</v>
      </c>
      <c r="B17" t="s">
        <v>138</v>
      </c>
      <c r="C17">
        <v>101114041</v>
      </c>
      <c r="D17" t="s">
        <v>192</v>
      </c>
      <c r="E17" t="s">
        <v>12628</v>
      </c>
      <c r="F17" s="162">
        <v>17079.37</v>
      </c>
    </row>
    <row r="18" spans="1:6" x14ac:dyDescent="0.3">
      <c r="A18" t="s">
        <v>113</v>
      </c>
      <c r="B18" t="s">
        <v>114</v>
      </c>
      <c r="C18">
        <v>101114185</v>
      </c>
      <c r="D18" t="s">
        <v>194</v>
      </c>
      <c r="E18" t="s">
        <v>117</v>
      </c>
      <c r="F18" s="162">
        <v>89523.87</v>
      </c>
    </row>
    <row r="19" spans="1:6" x14ac:dyDescent="0.3">
      <c r="A19" t="s">
        <v>113</v>
      </c>
      <c r="B19" t="s">
        <v>114</v>
      </c>
      <c r="C19">
        <v>101114186</v>
      </c>
      <c r="D19" t="s">
        <v>195</v>
      </c>
      <c r="E19" t="s">
        <v>117</v>
      </c>
      <c r="F19" s="162">
        <v>11692.5</v>
      </c>
    </row>
    <row r="20" spans="1:6" x14ac:dyDescent="0.3">
      <c r="A20" t="s">
        <v>118</v>
      </c>
      <c r="B20" t="s">
        <v>119</v>
      </c>
      <c r="C20">
        <v>101114806</v>
      </c>
      <c r="D20" t="s">
        <v>201</v>
      </c>
      <c r="E20" t="s">
        <v>117</v>
      </c>
      <c r="F20" s="162">
        <v>1012.85</v>
      </c>
    </row>
    <row r="21" spans="1:6" x14ac:dyDescent="0.3">
      <c r="A21" t="s">
        <v>113</v>
      </c>
      <c r="B21" t="s">
        <v>114</v>
      </c>
      <c r="C21">
        <v>101114857</v>
      </c>
      <c r="D21" t="s">
        <v>203</v>
      </c>
      <c r="E21" t="s">
        <v>117</v>
      </c>
      <c r="F21" s="162">
        <v>64653.07</v>
      </c>
    </row>
    <row r="22" spans="1:6" x14ac:dyDescent="0.3">
      <c r="A22" t="s">
        <v>113</v>
      </c>
      <c r="B22" t="s">
        <v>114</v>
      </c>
      <c r="C22">
        <v>101115073</v>
      </c>
      <c r="D22" t="s">
        <v>205</v>
      </c>
      <c r="E22" t="s">
        <v>12631</v>
      </c>
      <c r="F22" s="162">
        <v>6548.33</v>
      </c>
    </row>
    <row r="23" spans="1:6" x14ac:dyDescent="0.3">
      <c r="A23" t="s">
        <v>118</v>
      </c>
      <c r="B23" t="s">
        <v>119</v>
      </c>
      <c r="C23">
        <v>101115254</v>
      </c>
      <c r="D23" t="s">
        <v>208</v>
      </c>
      <c r="E23" t="s">
        <v>12629</v>
      </c>
      <c r="F23" s="162">
        <v>2289.0300000000002</v>
      </c>
    </row>
    <row r="24" spans="1:6" x14ac:dyDescent="0.3">
      <c r="A24" t="s">
        <v>113</v>
      </c>
      <c r="B24" t="s">
        <v>114</v>
      </c>
      <c r="C24">
        <v>101115788</v>
      </c>
      <c r="D24" t="s">
        <v>211</v>
      </c>
      <c r="E24" t="s">
        <v>117</v>
      </c>
      <c r="F24" s="162">
        <v>83668.240000000005</v>
      </c>
    </row>
    <row r="25" spans="1:6" x14ac:dyDescent="0.3">
      <c r="A25" t="s">
        <v>118</v>
      </c>
      <c r="B25" t="s">
        <v>119</v>
      </c>
      <c r="C25">
        <v>101115789</v>
      </c>
      <c r="D25" t="s">
        <v>212</v>
      </c>
      <c r="E25" t="s">
        <v>117</v>
      </c>
      <c r="F25" s="162">
        <v>67988.100000000006</v>
      </c>
    </row>
    <row r="26" spans="1:6" x14ac:dyDescent="0.3">
      <c r="A26" t="s">
        <v>118</v>
      </c>
      <c r="B26" t="s">
        <v>119</v>
      </c>
      <c r="C26">
        <v>101116063</v>
      </c>
      <c r="D26" t="s">
        <v>214</v>
      </c>
      <c r="E26" t="s">
        <v>117</v>
      </c>
      <c r="F26" s="162">
        <v>9593.77</v>
      </c>
    </row>
    <row r="27" spans="1:6" x14ac:dyDescent="0.3">
      <c r="A27" t="s">
        <v>113</v>
      </c>
      <c r="B27" t="s">
        <v>114</v>
      </c>
      <c r="C27">
        <v>101116136</v>
      </c>
      <c r="D27" t="s">
        <v>215</v>
      </c>
      <c r="E27" t="s">
        <v>12632</v>
      </c>
      <c r="F27" s="162">
        <v>30924.3</v>
      </c>
    </row>
    <row r="28" spans="1:6" x14ac:dyDescent="0.3">
      <c r="A28" t="s">
        <v>128</v>
      </c>
      <c r="B28" t="s">
        <v>129</v>
      </c>
      <c r="C28">
        <v>101116178</v>
      </c>
      <c r="D28" t="s">
        <v>216</v>
      </c>
      <c r="E28" t="s">
        <v>117</v>
      </c>
      <c r="F28" s="162">
        <v>4252.72</v>
      </c>
    </row>
    <row r="29" spans="1:6" x14ac:dyDescent="0.3">
      <c r="A29" t="s">
        <v>118</v>
      </c>
      <c r="B29" t="s">
        <v>119</v>
      </c>
      <c r="C29">
        <v>101116469</v>
      </c>
      <c r="D29" t="s">
        <v>217</v>
      </c>
      <c r="E29" t="s">
        <v>117</v>
      </c>
      <c r="F29" s="162">
        <v>21599.34</v>
      </c>
    </row>
    <row r="30" spans="1:6" x14ac:dyDescent="0.3">
      <c r="A30" t="s">
        <v>118</v>
      </c>
      <c r="B30" t="s">
        <v>119</v>
      </c>
      <c r="C30">
        <v>101116711</v>
      </c>
      <c r="D30" t="s">
        <v>209</v>
      </c>
      <c r="E30" t="s">
        <v>117</v>
      </c>
      <c r="F30" s="162">
        <v>6173.12</v>
      </c>
    </row>
    <row r="31" spans="1:6" x14ac:dyDescent="0.3">
      <c r="A31" t="s">
        <v>118</v>
      </c>
      <c r="B31" t="s">
        <v>119</v>
      </c>
      <c r="C31">
        <v>101117390</v>
      </c>
      <c r="D31" t="s">
        <v>219</v>
      </c>
      <c r="E31" t="s">
        <v>117</v>
      </c>
      <c r="F31" s="162">
        <v>2186.7199999999998</v>
      </c>
    </row>
    <row r="32" spans="1:6" x14ac:dyDescent="0.3">
      <c r="A32" t="s">
        <v>113</v>
      </c>
      <c r="B32" t="s">
        <v>114</v>
      </c>
      <c r="C32">
        <v>101117694</v>
      </c>
      <c r="D32" t="s">
        <v>221</v>
      </c>
      <c r="E32" t="s">
        <v>12631</v>
      </c>
      <c r="F32" s="162">
        <v>25488.83</v>
      </c>
    </row>
    <row r="33" spans="1:7" x14ac:dyDescent="0.3">
      <c r="A33" t="s">
        <v>118</v>
      </c>
      <c r="B33" t="s">
        <v>119</v>
      </c>
      <c r="C33">
        <v>101117759</v>
      </c>
      <c r="D33" t="s">
        <v>165</v>
      </c>
      <c r="E33" t="s">
        <v>117</v>
      </c>
      <c r="F33" s="162">
        <v>1251.8900000000001</v>
      </c>
    </row>
    <row r="34" spans="1:7" x14ac:dyDescent="0.3">
      <c r="A34" t="s">
        <v>118</v>
      </c>
      <c r="B34" t="s">
        <v>119</v>
      </c>
      <c r="C34">
        <v>101118024</v>
      </c>
      <c r="D34" t="s">
        <v>222</v>
      </c>
      <c r="E34" t="s">
        <v>117</v>
      </c>
      <c r="F34" s="162">
        <v>4346.51</v>
      </c>
    </row>
    <row r="35" spans="1:7" x14ac:dyDescent="0.3">
      <c r="A35" t="s">
        <v>137</v>
      </c>
      <c r="B35" t="s">
        <v>138</v>
      </c>
      <c r="C35">
        <v>101118035</v>
      </c>
      <c r="D35" t="s">
        <v>139</v>
      </c>
      <c r="E35" t="s">
        <v>12634</v>
      </c>
      <c r="F35" s="162">
        <v>13609.49</v>
      </c>
    </row>
    <row r="36" spans="1:7" x14ac:dyDescent="0.3">
      <c r="A36" t="s">
        <v>113</v>
      </c>
      <c r="B36" t="s">
        <v>114</v>
      </c>
      <c r="C36">
        <v>101118163</v>
      </c>
      <c r="D36" t="s">
        <v>223</v>
      </c>
      <c r="E36" t="s">
        <v>117</v>
      </c>
      <c r="F36" s="162">
        <v>26879.52</v>
      </c>
    </row>
    <row r="37" spans="1:7" x14ac:dyDescent="0.3">
      <c r="A37" t="s">
        <v>113</v>
      </c>
      <c r="B37" t="s">
        <v>114</v>
      </c>
      <c r="C37">
        <v>101118901</v>
      </c>
      <c r="D37" t="s">
        <v>224</v>
      </c>
      <c r="E37" t="s">
        <v>12632</v>
      </c>
      <c r="F37" s="162">
        <v>1057.25</v>
      </c>
    </row>
    <row r="38" spans="1:7" x14ac:dyDescent="0.3">
      <c r="A38" t="s">
        <v>118</v>
      </c>
      <c r="B38" t="s">
        <v>119</v>
      </c>
      <c r="C38">
        <v>101118976</v>
      </c>
      <c r="D38" t="s">
        <v>225</v>
      </c>
      <c r="E38" t="s">
        <v>117</v>
      </c>
      <c r="F38" s="162">
        <v>-3099.38</v>
      </c>
    </row>
    <row r="39" spans="1:7" x14ac:dyDescent="0.3">
      <c r="A39" t="s">
        <v>125</v>
      </c>
      <c r="B39" t="s">
        <v>126</v>
      </c>
      <c r="C39">
        <v>105083184</v>
      </c>
      <c r="D39" t="s">
        <v>226</v>
      </c>
      <c r="E39" t="s">
        <v>117</v>
      </c>
      <c r="F39" s="162">
        <v>1790.09</v>
      </c>
    </row>
    <row r="40" spans="1:7" x14ac:dyDescent="0.3">
      <c r="A40" t="s">
        <v>118</v>
      </c>
      <c r="B40" t="s">
        <v>119</v>
      </c>
      <c r="C40">
        <v>111023972</v>
      </c>
      <c r="D40" t="s">
        <v>154</v>
      </c>
      <c r="E40" t="s">
        <v>12630</v>
      </c>
      <c r="F40" s="162">
        <v>10591.16</v>
      </c>
    </row>
    <row r="41" spans="1:7" x14ac:dyDescent="0.3">
      <c r="A41" t="s">
        <v>125</v>
      </c>
      <c r="B41" t="s">
        <v>126</v>
      </c>
      <c r="C41">
        <v>111024426</v>
      </c>
      <c r="D41" t="s">
        <v>178</v>
      </c>
      <c r="E41" t="s">
        <v>117</v>
      </c>
      <c r="F41" s="162">
        <v>32031.58</v>
      </c>
    </row>
    <row r="42" spans="1:7" s="127" customFormat="1" x14ac:dyDescent="0.3">
      <c r="F42" s="163">
        <f>SUM(F2:F41)</f>
        <v>1903216.8600000008</v>
      </c>
      <c r="G42" s="127" t="s">
        <v>12642</v>
      </c>
    </row>
    <row r="43" spans="1:7" s="127" customFormat="1" x14ac:dyDescent="0.3">
      <c r="F43" s="162"/>
    </row>
    <row r="44" spans="1:7" s="127" customFormat="1" x14ac:dyDescent="0.3">
      <c r="A44" s="127" t="s">
        <v>336</v>
      </c>
      <c r="B44" s="127" t="s">
        <v>111</v>
      </c>
      <c r="C44" s="127" t="s">
        <v>112</v>
      </c>
      <c r="D44" s="127" t="s">
        <v>111</v>
      </c>
      <c r="E44" s="127" t="s">
        <v>338</v>
      </c>
      <c r="F44" s="162" t="s">
        <v>44</v>
      </c>
    </row>
    <row r="45" spans="1:7" x14ac:dyDescent="0.3">
      <c r="A45" t="s">
        <v>118</v>
      </c>
      <c r="B45" t="s">
        <v>119</v>
      </c>
      <c r="C45">
        <v>108107581</v>
      </c>
      <c r="D45" t="s">
        <v>255</v>
      </c>
      <c r="E45" t="s">
        <v>117</v>
      </c>
      <c r="F45" s="162">
        <v>405.88</v>
      </c>
    </row>
    <row r="46" spans="1:7" x14ac:dyDescent="0.3">
      <c r="A46" t="s">
        <v>118</v>
      </c>
      <c r="B46" t="s">
        <v>119</v>
      </c>
      <c r="C46">
        <v>108107864</v>
      </c>
      <c r="D46" t="s">
        <v>258</v>
      </c>
      <c r="E46" t="s">
        <v>12630</v>
      </c>
      <c r="F46" s="162">
        <v>506.66</v>
      </c>
    </row>
    <row r="47" spans="1:7" x14ac:dyDescent="0.3">
      <c r="A47" t="s">
        <v>113</v>
      </c>
      <c r="B47" t="s">
        <v>114</v>
      </c>
      <c r="C47">
        <v>108109580</v>
      </c>
      <c r="D47" t="s">
        <v>245</v>
      </c>
      <c r="E47" t="s">
        <v>12633</v>
      </c>
      <c r="F47" s="162">
        <v>4078.68</v>
      </c>
    </row>
    <row r="48" spans="1:7" x14ac:dyDescent="0.3">
      <c r="A48" t="s">
        <v>118</v>
      </c>
      <c r="B48" t="s">
        <v>119</v>
      </c>
      <c r="C48">
        <v>108109644</v>
      </c>
      <c r="D48" t="s">
        <v>265</v>
      </c>
      <c r="E48" t="s">
        <v>12631</v>
      </c>
      <c r="F48" s="162">
        <v>6857.47</v>
      </c>
    </row>
    <row r="49" spans="1:7" x14ac:dyDescent="0.3">
      <c r="A49" t="s">
        <v>118</v>
      </c>
      <c r="B49" t="s">
        <v>119</v>
      </c>
      <c r="C49">
        <v>108109774</v>
      </c>
      <c r="D49" t="s">
        <v>266</v>
      </c>
      <c r="E49" t="s">
        <v>12628</v>
      </c>
      <c r="F49" s="162">
        <v>11701.27</v>
      </c>
    </row>
    <row r="50" spans="1:7" x14ac:dyDescent="0.3">
      <c r="A50" t="s">
        <v>118</v>
      </c>
      <c r="B50" t="s">
        <v>119</v>
      </c>
      <c r="C50">
        <v>108110802</v>
      </c>
      <c r="D50" t="s">
        <v>269</v>
      </c>
      <c r="E50" t="s">
        <v>117</v>
      </c>
      <c r="F50" s="162">
        <v>7382.54</v>
      </c>
    </row>
    <row r="51" spans="1:7" x14ac:dyDescent="0.3">
      <c r="A51" t="s">
        <v>118</v>
      </c>
      <c r="B51" t="s">
        <v>119</v>
      </c>
      <c r="C51">
        <v>108111557</v>
      </c>
      <c r="D51" t="s">
        <v>170</v>
      </c>
      <c r="E51" t="s">
        <v>117</v>
      </c>
      <c r="F51" s="162">
        <v>1650</v>
      </c>
    </row>
    <row r="52" spans="1:7" x14ac:dyDescent="0.3">
      <c r="A52" t="s">
        <v>137</v>
      </c>
      <c r="B52" t="s">
        <v>138</v>
      </c>
      <c r="C52">
        <v>108111713</v>
      </c>
      <c r="D52" t="s">
        <v>270</v>
      </c>
      <c r="E52" t="s">
        <v>12630</v>
      </c>
      <c r="F52" s="162">
        <v>5181.2700000000004</v>
      </c>
    </row>
    <row r="53" spans="1:7" s="127" customFormat="1" x14ac:dyDescent="0.3">
      <c r="F53" s="163">
        <f>SUM(F45:F52)</f>
        <v>37763.770000000004</v>
      </c>
      <c r="G53" s="127" t="s">
        <v>12641</v>
      </c>
    </row>
    <row r="54" spans="1:7" s="127" customFormat="1" x14ac:dyDescent="0.3">
      <c r="F54" s="162"/>
    </row>
    <row r="55" spans="1:7" s="127" customFormat="1" x14ac:dyDescent="0.3">
      <c r="A55" s="127" t="s">
        <v>336</v>
      </c>
      <c r="B55" s="127" t="s">
        <v>111</v>
      </c>
      <c r="C55" s="127" t="s">
        <v>112</v>
      </c>
      <c r="D55" s="127" t="s">
        <v>111</v>
      </c>
      <c r="E55" s="127" t="s">
        <v>338</v>
      </c>
      <c r="F55" s="162" t="s">
        <v>44</v>
      </c>
    </row>
    <row r="56" spans="1:7" x14ac:dyDescent="0.3">
      <c r="A56" t="s">
        <v>120</v>
      </c>
      <c r="B56" t="s">
        <v>121</v>
      </c>
      <c r="C56">
        <v>106339559</v>
      </c>
      <c r="D56" t="s">
        <v>230</v>
      </c>
      <c r="E56" t="s">
        <v>117</v>
      </c>
      <c r="F56" s="162">
        <v>15848.22</v>
      </c>
    </row>
    <row r="57" spans="1:7" x14ac:dyDescent="0.3">
      <c r="A57" t="s">
        <v>120</v>
      </c>
      <c r="B57" t="s">
        <v>121</v>
      </c>
      <c r="C57">
        <v>109098890</v>
      </c>
      <c r="D57" t="s">
        <v>284</v>
      </c>
      <c r="E57" t="s">
        <v>117</v>
      </c>
      <c r="F57" s="162">
        <v>89547.76</v>
      </c>
    </row>
    <row r="58" spans="1:7" x14ac:dyDescent="0.3">
      <c r="A58" t="s">
        <v>120</v>
      </c>
      <c r="B58" t="s">
        <v>121</v>
      </c>
      <c r="C58">
        <v>109099908</v>
      </c>
      <c r="D58" t="s">
        <v>274</v>
      </c>
      <c r="E58" t="s">
        <v>117</v>
      </c>
      <c r="F58" s="162">
        <v>731630.18</v>
      </c>
    </row>
    <row r="59" spans="1:7" x14ac:dyDescent="0.3">
      <c r="A59" t="s">
        <v>120</v>
      </c>
      <c r="B59" t="s">
        <v>121</v>
      </c>
      <c r="C59">
        <v>109111011</v>
      </c>
      <c r="D59" t="s">
        <v>317</v>
      </c>
      <c r="E59" t="s">
        <v>117</v>
      </c>
      <c r="F59" s="162">
        <v>285975.28999999998</v>
      </c>
    </row>
    <row r="60" spans="1:7" x14ac:dyDescent="0.3">
      <c r="A60" t="s">
        <v>120</v>
      </c>
      <c r="B60" t="s">
        <v>121</v>
      </c>
      <c r="C60">
        <v>109112705</v>
      </c>
      <c r="D60" t="s">
        <v>316</v>
      </c>
      <c r="E60" t="s">
        <v>117</v>
      </c>
      <c r="F60" s="162">
        <v>132.09</v>
      </c>
    </row>
    <row r="61" spans="1:7" x14ac:dyDescent="0.3">
      <c r="A61" t="s">
        <v>120</v>
      </c>
      <c r="B61" t="s">
        <v>121</v>
      </c>
      <c r="C61">
        <v>109114214</v>
      </c>
      <c r="D61" t="s">
        <v>287</v>
      </c>
      <c r="E61" t="s">
        <v>117</v>
      </c>
      <c r="F61" s="162">
        <v>60612.32</v>
      </c>
    </row>
    <row r="62" spans="1:7" x14ac:dyDescent="0.3">
      <c r="A62" t="s">
        <v>120</v>
      </c>
      <c r="B62" t="s">
        <v>121</v>
      </c>
      <c r="C62">
        <v>109115249</v>
      </c>
      <c r="D62" t="s">
        <v>319</v>
      </c>
      <c r="E62" t="s">
        <v>117</v>
      </c>
      <c r="F62" s="162">
        <v>67073.039999999994</v>
      </c>
    </row>
    <row r="63" spans="1:7" x14ac:dyDescent="0.3">
      <c r="A63" t="s">
        <v>271</v>
      </c>
      <c r="B63" t="s">
        <v>272</v>
      </c>
      <c r="C63">
        <v>109116655</v>
      </c>
      <c r="D63" t="s">
        <v>320</v>
      </c>
      <c r="E63" t="s">
        <v>117</v>
      </c>
      <c r="F63" s="162">
        <v>36265.51</v>
      </c>
    </row>
    <row r="64" spans="1:7" x14ac:dyDescent="0.3">
      <c r="A64" t="s">
        <v>120</v>
      </c>
      <c r="B64" t="s">
        <v>121</v>
      </c>
      <c r="C64">
        <v>109117119</v>
      </c>
      <c r="D64" t="s">
        <v>321</v>
      </c>
      <c r="E64" t="s">
        <v>117</v>
      </c>
      <c r="F64" s="162">
        <v>12206.83</v>
      </c>
    </row>
    <row r="65" spans="1:7" x14ac:dyDescent="0.3">
      <c r="A65" t="s">
        <v>120</v>
      </c>
      <c r="B65" t="s">
        <v>121</v>
      </c>
      <c r="C65">
        <v>109117720</v>
      </c>
      <c r="D65" t="s">
        <v>296</v>
      </c>
      <c r="E65" t="s">
        <v>117</v>
      </c>
      <c r="F65" s="162">
        <v>31679.38</v>
      </c>
    </row>
    <row r="66" spans="1:7" x14ac:dyDescent="0.3">
      <c r="A66" t="s">
        <v>120</v>
      </c>
      <c r="B66" t="s">
        <v>121</v>
      </c>
      <c r="C66">
        <v>109118395</v>
      </c>
      <c r="D66" t="s">
        <v>322</v>
      </c>
      <c r="E66" t="s">
        <v>117</v>
      </c>
      <c r="F66" s="162">
        <v>67992.179999999993</v>
      </c>
    </row>
    <row r="67" spans="1:7" x14ac:dyDescent="0.3">
      <c r="A67" t="s">
        <v>120</v>
      </c>
      <c r="B67" t="s">
        <v>121</v>
      </c>
      <c r="C67">
        <v>109119349</v>
      </c>
      <c r="D67" t="s">
        <v>324</v>
      </c>
      <c r="E67" t="s">
        <v>117</v>
      </c>
      <c r="F67" s="162">
        <v>4148.2299999999996</v>
      </c>
    </row>
    <row r="68" spans="1:7" x14ac:dyDescent="0.3">
      <c r="A68" t="s">
        <v>120</v>
      </c>
      <c r="B68" t="s">
        <v>121</v>
      </c>
      <c r="C68">
        <v>109119730</v>
      </c>
      <c r="D68" t="s">
        <v>311</v>
      </c>
      <c r="E68" t="s">
        <v>117</v>
      </c>
      <c r="F68" s="162">
        <v>66189.89</v>
      </c>
    </row>
    <row r="69" spans="1:7" x14ac:dyDescent="0.3">
      <c r="A69" t="s">
        <v>120</v>
      </c>
      <c r="B69" t="s">
        <v>121</v>
      </c>
      <c r="C69">
        <v>109119732</v>
      </c>
      <c r="D69" t="s">
        <v>312</v>
      </c>
      <c r="E69" t="s">
        <v>117</v>
      </c>
      <c r="F69" s="162">
        <v>128.13999999999999</v>
      </c>
    </row>
    <row r="70" spans="1:7" x14ac:dyDescent="0.3">
      <c r="A70" t="s">
        <v>120</v>
      </c>
      <c r="B70" t="s">
        <v>121</v>
      </c>
      <c r="C70">
        <v>109120235</v>
      </c>
      <c r="D70" t="s">
        <v>315</v>
      </c>
      <c r="E70" t="s">
        <v>117</v>
      </c>
      <c r="F70" s="162">
        <v>191043.74</v>
      </c>
    </row>
    <row r="71" spans="1:7" x14ac:dyDescent="0.3">
      <c r="A71" t="s">
        <v>120</v>
      </c>
      <c r="B71" t="s">
        <v>121</v>
      </c>
      <c r="C71">
        <v>109120322</v>
      </c>
      <c r="D71" t="s">
        <v>326</v>
      </c>
      <c r="E71" t="s">
        <v>117</v>
      </c>
      <c r="F71" s="162">
        <v>2439.7600000000002</v>
      </c>
    </row>
    <row r="72" spans="1:7" s="127" customFormat="1" x14ac:dyDescent="0.3">
      <c r="F72" s="163">
        <f>SUM(F56:F71)</f>
        <v>1662912.5599999998</v>
      </c>
      <c r="G72" s="127" t="s">
        <v>12639</v>
      </c>
    </row>
    <row r="74" spans="1:7" s="127" customFormat="1" x14ac:dyDescent="0.3">
      <c r="A74" s="127" t="s">
        <v>336</v>
      </c>
      <c r="B74" s="127" t="s">
        <v>111</v>
      </c>
      <c r="C74" s="127" t="s">
        <v>112</v>
      </c>
      <c r="D74" s="127" t="s">
        <v>111</v>
      </c>
      <c r="E74" s="127" t="s">
        <v>338</v>
      </c>
      <c r="F74" s="162" t="s">
        <v>44</v>
      </c>
    </row>
    <row r="75" spans="1:7" x14ac:dyDescent="0.3">
      <c r="A75" t="s">
        <v>120</v>
      </c>
      <c r="B75" t="s">
        <v>121</v>
      </c>
      <c r="C75">
        <v>108609539</v>
      </c>
      <c r="D75" t="s">
        <v>297</v>
      </c>
      <c r="E75" t="s">
        <v>12635</v>
      </c>
      <c r="F75" s="162">
        <v>3627.14</v>
      </c>
    </row>
    <row r="76" spans="1:7" x14ac:dyDescent="0.3">
      <c r="A76" t="s">
        <v>120</v>
      </c>
      <c r="B76" t="s">
        <v>121</v>
      </c>
      <c r="C76">
        <v>108609541</v>
      </c>
      <c r="D76" t="s">
        <v>299</v>
      </c>
      <c r="E76" t="s">
        <v>12635</v>
      </c>
      <c r="F76" s="162">
        <v>2978.35</v>
      </c>
    </row>
    <row r="77" spans="1:7" x14ac:dyDescent="0.3">
      <c r="A77" t="s">
        <v>120</v>
      </c>
      <c r="B77" t="s">
        <v>121</v>
      </c>
      <c r="C77">
        <v>108609542</v>
      </c>
      <c r="D77" t="s">
        <v>300</v>
      </c>
      <c r="E77" t="s">
        <v>12635</v>
      </c>
      <c r="F77" s="162">
        <v>2892.84</v>
      </c>
    </row>
    <row r="78" spans="1:7" x14ac:dyDescent="0.3">
      <c r="A78" t="s">
        <v>120</v>
      </c>
      <c r="B78" t="s">
        <v>121</v>
      </c>
      <c r="C78">
        <v>108609827</v>
      </c>
      <c r="D78" t="s">
        <v>301</v>
      </c>
      <c r="E78" t="s">
        <v>12635</v>
      </c>
      <c r="F78" s="162">
        <v>6224.13</v>
      </c>
    </row>
    <row r="79" spans="1:7" x14ac:dyDescent="0.3">
      <c r="A79" t="s">
        <v>120</v>
      </c>
      <c r="B79" t="s">
        <v>121</v>
      </c>
      <c r="C79">
        <v>108609828</v>
      </c>
      <c r="D79" t="s">
        <v>302</v>
      </c>
      <c r="E79" t="s">
        <v>117</v>
      </c>
      <c r="F79" s="162">
        <v>5980.66</v>
      </c>
    </row>
    <row r="80" spans="1:7" x14ac:dyDescent="0.3">
      <c r="A80" t="s">
        <v>120</v>
      </c>
      <c r="B80" t="s">
        <v>121</v>
      </c>
      <c r="C80">
        <v>108610071</v>
      </c>
      <c r="D80" t="s">
        <v>303</v>
      </c>
      <c r="E80" t="s">
        <v>12635</v>
      </c>
      <c r="F80" s="162">
        <v>2749.84</v>
      </c>
    </row>
    <row r="81" spans="1:7" x14ac:dyDescent="0.3">
      <c r="A81" t="s">
        <v>120</v>
      </c>
      <c r="B81" t="s">
        <v>121</v>
      </c>
      <c r="C81">
        <v>108610149</v>
      </c>
      <c r="D81" t="s">
        <v>305</v>
      </c>
      <c r="E81" t="s">
        <v>117</v>
      </c>
      <c r="F81" s="162">
        <v>2394.54</v>
      </c>
    </row>
    <row r="82" spans="1:7" x14ac:dyDescent="0.3">
      <c r="A82" t="s">
        <v>120</v>
      </c>
      <c r="B82" t="s">
        <v>121</v>
      </c>
      <c r="C82">
        <v>108610210</v>
      </c>
      <c r="D82" t="s">
        <v>306</v>
      </c>
      <c r="E82" t="s">
        <v>12630</v>
      </c>
      <c r="F82" s="162">
        <v>6676.61</v>
      </c>
    </row>
    <row r="83" spans="1:7" x14ac:dyDescent="0.3">
      <c r="A83" t="s">
        <v>120</v>
      </c>
      <c r="B83" t="s">
        <v>121</v>
      </c>
      <c r="C83">
        <v>108610663</v>
      </c>
      <c r="D83" t="s">
        <v>308</v>
      </c>
      <c r="E83" t="s">
        <v>12635</v>
      </c>
      <c r="F83" s="162">
        <v>1526.6</v>
      </c>
    </row>
    <row r="84" spans="1:7" x14ac:dyDescent="0.3">
      <c r="A84" t="s">
        <v>120</v>
      </c>
      <c r="B84" t="s">
        <v>121</v>
      </c>
      <c r="C84">
        <v>108611863</v>
      </c>
      <c r="D84" t="s">
        <v>313</v>
      </c>
      <c r="E84" t="s">
        <v>12629</v>
      </c>
      <c r="F84" s="162">
        <v>1958.86</v>
      </c>
    </row>
    <row r="85" spans="1:7" x14ac:dyDescent="0.3">
      <c r="A85" t="s">
        <v>120</v>
      </c>
      <c r="B85" t="s">
        <v>121</v>
      </c>
      <c r="C85">
        <v>108611994</v>
      </c>
      <c r="D85" t="s">
        <v>314</v>
      </c>
      <c r="E85" t="s">
        <v>117</v>
      </c>
      <c r="F85" s="162">
        <v>675.45</v>
      </c>
    </row>
    <row r="86" spans="1:7" x14ac:dyDescent="0.3">
      <c r="F86" s="163">
        <f>SUM(F75:F85)</f>
        <v>37685.019999999997</v>
      </c>
      <c r="G86" t="s">
        <v>12640</v>
      </c>
    </row>
  </sheetData>
  <sortState ref="A2:F51">
    <sortCondition ref="C2"/>
  </sortState>
  <pageMargins left="0.2" right="0.2" top="0.75" bottom="0.75" header="0.3" footer="0.3"/>
  <pageSetup scale="5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06"/>
  <sheetViews>
    <sheetView topLeftCell="A7" workbookViewId="0">
      <selection activeCell="B33" sqref="B33"/>
    </sheetView>
  </sheetViews>
  <sheetFormatPr defaultColWidth="9.140625" defaultRowHeight="12.75" x14ac:dyDescent="0.2"/>
  <cols>
    <col min="1" max="1" width="9.140625" style="151"/>
    <col min="2" max="2" width="44.28515625" style="151" bestFit="1" customWidth="1"/>
    <col min="3" max="3" width="4.5703125" style="151" bestFit="1" customWidth="1"/>
    <col min="4" max="4" width="8.42578125" style="151" bestFit="1" customWidth="1"/>
    <col min="5" max="5" width="10.5703125" style="151" bestFit="1" customWidth="1"/>
    <col min="6" max="6" width="13.5703125" style="151" bestFit="1" customWidth="1"/>
    <col min="7" max="7" width="12.28515625" style="151" bestFit="1" customWidth="1"/>
    <col min="8" max="8" width="13.5703125" style="151" bestFit="1" customWidth="1"/>
    <col min="9" max="16384" width="9.140625" style="151"/>
  </cols>
  <sheetData>
    <row r="1" spans="1:8" ht="13.9" x14ac:dyDescent="0.3">
      <c r="A1" s="150"/>
      <c r="B1" s="150"/>
      <c r="C1" s="150"/>
      <c r="D1" s="150"/>
      <c r="E1" s="150"/>
      <c r="F1" s="137"/>
      <c r="G1" s="150"/>
      <c r="H1" s="150"/>
    </row>
    <row r="2" spans="1:8" ht="13.9" x14ac:dyDescent="0.3">
      <c r="A2" s="128"/>
      <c r="B2" s="152"/>
      <c r="C2" s="150"/>
      <c r="D2" s="150"/>
      <c r="E2" s="150"/>
      <c r="F2" s="137"/>
      <c r="G2" s="150"/>
      <c r="H2" s="150"/>
    </row>
    <row r="3" spans="1:8" ht="13.9" x14ac:dyDescent="0.3">
      <c r="A3" s="150"/>
      <c r="B3" s="150"/>
      <c r="C3" s="150"/>
      <c r="D3" s="150"/>
      <c r="E3" s="150"/>
      <c r="F3" s="149"/>
      <c r="G3" s="150"/>
      <c r="H3" s="150"/>
    </row>
    <row r="4" spans="1:8" ht="13.9" x14ac:dyDescent="0.3">
      <c r="A4" s="134" t="s">
        <v>0</v>
      </c>
      <c r="B4" s="134"/>
      <c r="C4" s="150"/>
      <c r="D4" s="135"/>
      <c r="E4" s="135"/>
      <c r="F4" s="135"/>
      <c r="G4" s="150"/>
      <c r="H4" s="150"/>
    </row>
    <row r="5" spans="1:8" ht="13.9" x14ac:dyDescent="0.3">
      <c r="A5" s="135" t="s">
        <v>353</v>
      </c>
      <c r="B5" s="135"/>
      <c r="C5" s="150"/>
      <c r="D5" s="135"/>
      <c r="E5" s="135"/>
      <c r="F5" s="135"/>
      <c r="G5" s="150"/>
      <c r="H5" s="150"/>
    </row>
    <row r="6" spans="1:8" ht="13.9" x14ac:dyDescent="0.3">
      <c r="A6" s="135" t="s">
        <v>350</v>
      </c>
      <c r="B6" s="135"/>
      <c r="C6" s="150"/>
      <c r="D6" s="135"/>
      <c r="E6" s="135"/>
      <c r="F6" s="135"/>
      <c r="G6" s="150"/>
      <c r="H6" s="150"/>
    </row>
    <row r="7" spans="1:8" ht="13.9" x14ac:dyDescent="0.3">
      <c r="A7" s="135" t="s">
        <v>351</v>
      </c>
      <c r="B7" s="135"/>
      <c r="C7" s="150"/>
      <c r="D7" s="135"/>
      <c r="E7" s="135"/>
      <c r="F7" s="135"/>
      <c r="G7" s="150"/>
      <c r="H7" s="150"/>
    </row>
    <row r="8" spans="1:8" ht="13.9" x14ac:dyDescent="0.3">
      <c r="A8" s="130"/>
      <c r="B8" s="144"/>
      <c r="C8" s="123"/>
      <c r="D8" s="118" t="s">
        <v>360</v>
      </c>
      <c r="E8" s="118"/>
      <c r="F8" s="118" t="s">
        <v>361</v>
      </c>
      <c r="G8" s="118"/>
      <c r="H8" s="118" t="s">
        <v>4</v>
      </c>
    </row>
    <row r="9" spans="1:8" ht="13.9" x14ac:dyDescent="0.3">
      <c r="A9" s="132" t="s">
        <v>1</v>
      </c>
      <c r="B9" s="130"/>
      <c r="C9" s="117"/>
      <c r="D9" s="118" t="s">
        <v>362</v>
      </c>
      <c r="E9" s="118" t="s">
        <v>361</v>
      </c>
      <c r="F9" s="118" t="s">
        <v>5</v>
      </c>
      <c r="G9" s="118" t="s">
        <v>4</v>
      </c>
      <c r="H9" s="118" t="s">
        <v>5</v>
      </c>
    </row>
    <row r="10" spans="1:8" ht="13.9" x14ac:dyDescent="0.3">
      <c r="A10" s="1" t="s">
        <v>2</v>
      </c>
      <c r="B10" s="2" t="s">
        <v>3</v>
      </c>
      <c r="C10" s="116" t="s">
        <v>363</v>
      </c>
      <c r="D10" s="119" t="s">
        <v>24</v>
      </c>
      <c r="E10" s="119" t="s">
        <v>25</v>
      </c>
      <c r="F10" s="119" t="s">
        <v>364</v>
      </c>
      <c r="G10" s="119" t="s">
        <v>99</v>
      </c>
      <c r="H10" s="119" t="s">
        <v>365</v>
      </c>
    </row>
    <row r="11" spans="1:8" ht="13.9" x14ac:dyDescent="0.3">
      <c r="A11" s="129"/>
      <c r="B11" s="129"/>
      <c r="C11" s="150"/>
      <c r="D11" s="129"/>
      <c r="E11" s="129"/>
      <c r="F11" s="129"/>
      <c r="G11" s="129"/>
      <c r="H11" s="129"/>
    </row>
    <row r="12" spans="1:8" ht="13.9" x14ac:dyDescent="0.3">
      <c r="A12" s="131">
        <v>1</v>
      </c>
      <c r="B12" s="136" t="s">
        <v>6</v>
      </c>
      <c r="C12" s="145"/>
      <c r="D12" s="145"/>
      <c r="E12" s="145"/>
      <c r="F12" s="145"/>
      <c r="G12" s="148"/>
      <c r="H12" s="145"/>
    </row>
    <row r="13" spans="1:8" ht="13.9" x14ac:dyDescent="0.3">
      <c r="A13" s="131">
        <v>2</v>
      </c>
      <c r="B13" s="140" t="s">
        <v>12644</v>
      </c>
      <c r="C13" s="145"/>
      <c r="D13" s="141">
        <v>0</v>
      </c>
      <c r="E13" s="141">
        <f t="shared" ref="E13:E18" si="0">+D13</f>
        <v>0</v>
      </c>
      <c r="F13" s="141">
        <f t="shared" ref="F13:F18" si="1">E13-D13</f>
        <v>0</v>
      </c>
      <c r="G13" s="148">
        <f>+'108E COR'!K96</f>
        <v>114520.33000000002</v>
      </c>
      <c r="H13" s="148">
        <f t="shared" ref="H13:H20" si="2">G13-F13</f>
        <v>114520.33000000002</v>
      </c>
    </row>
    <row r="14" spans="1:8" ht="13.9" x14ac:dyDescent="0.3">
      <c r="A14" s="131">
        <v>3</v>
      </c>
      <c r="B14" s="140" t="s">
        <v>12645</v>
      </c>
      <c r="C14" s="145"/>
      <c r="D14" s="142">
        <v>0</v>
      </c>
      <c r="E14" s="142">
        <f>+D14</f>
        <v>0</v>
      </c>
      <c r="F14" s="142">
        <f>E14-D14</f>
        <v>0</v>
      </c>
      <c r="G14" s="142">
        <f>+'2Q Forecast'!F53</f>
        <v>37763.770000000004</v>
      </c>
      <c r="H14" s="133">
        <f t="shared" si="2"/>
        <v>37763.770000000004</v>
      </c>
    </row>
    <row r="15" spans="1:8" ht="13.9" x14ac:dyDescent="0.3">
      <c r="A15" s="131">
        <v>4</v>
      </c>
      <c r="B15" s="140" t="s">
        <v>12646</v>
      </c>
      <c r="C15" s="145"/>
      <c r="D15" s="142">
        <v>0</v>
      </c>
      <c r="E15" s="142">
        <f>+D15</f>
        <v>0</v>
      </c>
      <c r="F15" s="142">
        <f>E15-D15</f>
        <v>0</v>
      </c>
      <c r="G15" s="148"/>
      <c r="H15" s="133">
        <f t="shared" si="2"/>
        <v>0</v>
      </c>
    </row>
    <row r="16" spans="1:8" ht="13.9" x14ac:dyDescent="0.3">
      <c r="A16" s="131">
        <v>5</v>
      </c>
      <c r="B16" s="140" t="s">
        <v>12636</v>
      </c>
      <c r="C16" s="145"/>
      <c r="D16" s="142">
        <v>0</v>
      </c>
      <c r="E16" s="142">
        <f t="shared" si="0"/>
        <v>0</v>
      </c>
      <c r="F16" s="142">
        <f t="shared" si="1"/>
        <v>0</v>
      </c>
      <c r="G16" s="142">
        <f>+'Pen transaction archive 107E'!G628</f>
        <v>5405536.4399999995</v>
      </c>
      <c r="H16" s="133">
        <f t="shared" si="2"/>
        <v>5405536.4399999995</v>
      </c>
    </row>
    <row r="17" spans="1:8" ht="13.9" x14ac:dyDescent="0.3">
      <c r="A17" s="131">
        <v>6</v>
      </c>
      <c r="B17" s="140" t="s">
        <v>12637</v>
      </c>
      <c r="C17" s="145"/>
      <c r="D17" s="142">
        <v>0</v>
      </c>
      <c r="E17" s="142">
        <f t="shared" si="0"/>
        <v>0</v>
      </c>
      <c r="F17" s="142">
        <f t="shared" si="1"/>
        <v>0</v>
      </c>
      <c r="G17" s="142">
        <f>+'Pen transaction archive 107E'!G962</f>
        <v>675024.39999999956</v>
      </c>
      <c r="H17" s="133">
        <f t="shared" si="2"/>
        <v>675024.39999999956</v>
      </c>
    </row>
    <row r="18" spans="1:8" ht="13.9" x14ac:dyDescent="0.3">
      <c r="A18" s="131">
        <v>7</v>
      </c>
      <c r="B18" s="140" t="s">
        <v>12638</v>
      </c>
      <c r="C18" s="145"/>
      <c r="D18" s="142">
        <v>0</v>
      </c>
      <c r="E18" s="142">
        <f t="shared" si="0"/>
        <v>0</v>
      </c>
      <c r="F18" s="142">
        <f t="shared" si="1"/>
        <v>0</v>
      </c>
      <c r="G18" s="142">
        <f>+'Pen transaction archive 107E'!G1212</f>
        <v>1394613.3500000013</v>
      </c>
      <c r="H18" s="133">
        <f t="shared" si="2"/>
        <v>1394613.3500000013</v>
      </c>
    </row>
    <row r="19" spans="1:8" ht="13.9" x14ac:dyDescent="0.3">
      <c r="A19" s="131">
        <v>8</v>
      </c>
      <c r="B19" s="140" t="s">
        <v>12648</v>
      </c>
      <c r="C19" s="145"/>
      <c r="D19" s="142"/>
      <c r="E19" s="142"/>
      <c r="F19" s="142"/>
      <c r="G19" s="142">
        <f>+'2Q Forecast'!F42</f>
        <v>1903216.8600000008</v>
      </c>
      <c r="H19" s="133">
        <f t="shared" si="2"/>
        <v>1903216.8600000008</v>
      </c>
    </row>
    <row r="20" spans="1:8" ht="13.9" x14ac:dyDescent="0.3">
      <c r="A20" s="131">
        <v>9</v>
      </c>
      <c r="B20" s="140" t="s">
        <v>12649</v>
      </c>
      <c r="C20" s="145"/>
      <c r="D20" s="142">
        <v>0</v>
      </c>
      <c r="E20" s="142">
        <f>+D20</f>
        <v>0</v>
      </c>
      <c r="F20" s="142">
        <f>E20-D20</f>
        <v>0</v>
      </c>
      <c r="G20" s="142">
        <f>+'2Q update'!C35</f>
        <v>4108761</v>
      </c>
      <c r="H20" s="133">
        <f t="shared" si="2"/>
        <v>4108761</v>
      </c>
    </row>
    <row r="21" spans="1:8" ht="13.9" x14ac:dyDescent="0.3">
      <c r="A21" s="131">
        <v>10</v>
      </c>
      <c r="B21" s="140" t="s">
        <v>7</v>
      </c>
      <c r="C21" s="145"/>
      <c r="D21" s="142">
        <v>0</v>
      </c>
      <c r="E21" s="142">
        <f>+D21</f>
        <v>0</v>
      </c>
      <c r="F21" s="142">
        <f t="shared" ref="F21:H22" si="3">E21-D21</f>
        <v>0</v>
      </c>
      <c r="G21" s="142">
        <f>'E DFIT'!G78</f>
        <v>-671553.6085628313</v>
      </c>
      <c r="H21" s="133">
        <f t="shared" si="3"/>
        <v>-671553.6085628313</v>
      </c>
    </row>
    <row r="22" spans="1:8" ht="13.9" x14ac:dyDescent="0.3">
      <c r="A22" s="131">
        <v>11</v>
      </c>
      <c r="B22" s="138" t="s">
        <v>8</v>
      </c>
      <c r="C22" s="145"/>
      <c r="D22" s="142">
        <v>0</v>
      </c>
      <c r="E22" s="142">
        <f>+D22</f>
        <v>0</v>
      </c>
      <c r="F22" s="142">
        <f t="shared" si="3"/>
        <v>0</v>
      </c>
      <c r="G22" s="142">
        <f>'IRS E-DFIT'!J30</f>
        <v>-112579.20210952556</v>
      </c>
      <c r="H22" s="133">
        <f t="shared" si="3"/>
        <v>-112579.20210952556</v>
      </c>
    </row>
    <row r="23" spans="1:8" ht="14.45" thickBot="1" x14ac:dyDescent="0.35">
      <c r="A23" s="131">
        <v>12</v>
      </c>
      <c r="B23" s="139" t="s">
        <v>9</v>
      </c>
      <c r="C23" s="145"/>
      <c r="D23" s="143">
        <f>SUM(D20:D22)</f>
        <v>0</v>
      </c>
      <c r="E23" s="143"/>
      <c r="F23" s="143">
        <f>+D23</f>
        <v>0</v>
      </c>
      <c r="G23" s="155">
        <f>SUM(G13:G22)</f>
        <v>12855303.339327645</v>
      </c>
      <c r="H23" s="155">
        <f>SUM(H13:H22)</f>
        <v>12855303.339327645</v>
      </c>
    </row>
    <row r="24" spans="1:8" ht="15" thickTop="1" x14ac:dyDescent="0.3">
      <c r="A24" s="131">
        <v>13</v>
      </c>
      <c r="B24" s="127"/>
      <c r="C24" s="127"/>
      <c r="D24" s="127"/>
      <c r="E24" s="127"/>
      <c r="F24" s="127"/>
      <c r="G24" s="127"/>
      <c r="H24" s="127"/>
    </row>
    <row r="25" spans="1:8" ht="14.45" x14ac:dyDescent="0.3">
      <c r="A25" s="131">
        <v>14</v>
      </c>
      <c r="B25" s="124" t="s">
        <v>354</v>
      </c>
      <c r="C25" s="124"/>
      <c r="D25" s="127"/>
      <c r="E25" s="127"/>
      <c r="F25" s="127"/>
      <c r="G25" s="127"/>
      <c r="H25" s="127"/>
    </row>
    <row r="26" spans="1:8" ht="14.45" x14ac:dyDescent="0.3">
      <c r="A26" s="131">
        <v>15</v>
      </c>
      <c r="B26" s="125" t="s">
        <v>12647</v>
      </c>
      <c r="C26" s="125"/>
      <c r="D26" s="127"/>
      <c r="E26" s="127"/>
      <c r="F26" s="142">
        <f>E26-D26</f>
        <v>0</v>
      </c>
      <c r="G26" s="142">
        <f>'E DFIT'!E13*'Pen transaction archive 108E'!G1152</f>
        <v>-19903.774453991191</v>
      </c>
      <c r="H26" s="133">
        <f>G26-F26</f>
        <v>-19903.774453991191</v>
      </c>
    </row>
    <row r="27" spans="1:8" ht="14.45" x14ac:dyDescent="0.3">
      <c r="A27" s="131">
        <v>16</v>
      </c>
      <c r="B27" s="125" t="s">
        <v>359</v>
      </c>
      <c r="C27" s="125"/>
      <c r="D27" s="114"/>
      <c r="E27" s="114"/>
      <c r="F27" s="142">
        <f>E27-D27</f>
        <v>0</v>
      </c>
      <c r="G27" s="142">
        <f>'E DFIT'!E77</f>
        <v>394917.77102522104</v>
      </c>
      <c r="H27" s="142">
        <f>G27-F27</f>
        <v>394917.77102522104</v>
      </c>
    </row>
    <row r="28" spans="1:8" ht="15" thickBot="1" x14ac:dyDescent="0.35">
      <c r="A28" s="131">
        <v>17</v>
      </c>
      <c r="B28" s="125" t="s">
        <v>355</v>
      </c>
      <c r="C28" s="125"/>
      <c r="D28" s="127"/>
      <c r="E28" s="127"/>
      <c r="F28" s="113">
        <f>SUM(F27)</f>
        <v>0</v>
      </c>
      <c r="G28" s="165">
        <f>SUM(G26:G27)</f>
        <v>375013.99657122983</v>
      </c>
      <c r="H28" s="165">
        <f>SUM(H26:H27)</f>
        <v>375013.99657122983</v>
      </c>
    </row>
    <row r="29" spans="1:8" ht="16.149999999999999" thickTop="1" x14ac:dyDescent="0.3">
      <c r="A29" s="131">
        <v>18</v>
      </c>
      <c r="B29" s="122"/>
      <c r="C29" s="122"/>
      <c r="D29" s="127"/>
      <c r="E29" s="127"/>
      <c r="F29" s="112"/>
      <c r="G29" s="127"/>
      <c r="H29" s="112"/>
    </row>
    <row r="30" spans="1:8" ht="14.45" x14ac:dyDescent="0.3">
      <c r="A30" s="131">
        <v>19</v>
      </c>
      <c r="B30" s="121" t="s">
        <v>356</v>
      </c>
      <c r="C30" s="121"/>
      <c r="D30" s="127"/>
      <c r="E30" s="127"/>
      <c r="F30" s="115">
        <f>F28</f>
        <v>0</v>
      </c>
      <c r="G30" s="115"/>
      <c r="H30" s="115">
        <f>H28</f>
        <v>375013.99657122983</v>
      </c>
    </row>
    <row r="31" spans="1:8" ht="14.45" x14ac:dyDescent="0.3">
      <c r="A31" s="131">
        <v>20</v>
      </c>
      <c r="B31" s="121"/>
      <c r="C31" s="121"/>
      <c r="D31" s="127"/>
      <c r="E31" s="127"/>
      <c r="F31" s="115"/>
      <c r="G31" s="127"/>
      <c r="H31" s="115"/>
    </row>
    <row r="32" spans="1:8" ht="14.45" x14ac:dyDescent="0.3">
      <c r="A32" s="131">
        <v>21</v>
      </c>
      <c r="B32" s="121" t="s">
        <v>357</v>
      </c>
      <c r="C32" s="120">
        <v>0.21</v>
      </c>
      <c r="D32" s="127"/>
      <c r="E32" s="127"/>
      <c r="F32" s="111">
        <f>-F30*A32</f>
        <v>0</v>
      </c>
      <c r="G32" s="127"/>
      <c r="H32" s="111">
        <f>-H30*C32</f>
        <v>-78752.939279958257</v>
      </c>
    </row>
    <row r="33" spans="1:8" ht="15" thickBot="1" x14ac:dyDescent="0.35">
      <c r="A33" s="131">
        <v>22</v>
      </c>
      <c r="B33" s="121" t="s">
        <v>358</v>
      </c>
      <c r="C33" s="121"/>
      <c r="D33" s="127"/>
      <c r="E33" s="127"/>
      <c r="F33" s="110">
        <f>-F30-F32</f>
        <v>0</v>
      </c>
      <c r="G33" s="127"/>
      <c r="H33" s="166">
        <f>-H30-H32</f>
        <v>-296261.05729127157</v>
      </c>
    </row>
    <row r="34" spans="1:8" ht="15" thickTop="1" x14ac:dyDescent="0.3">
      <c r="A34" s="127"/>
      <c r="B34" s="127"/>
      <c r="C34" s="127"/>
      <c r="D34" s="127"/>
      <c r="E34" s="127"/>
      <c r="F34" s="127"/>
      <c r="G34" s="127"/>
      <c r="H34" s="127"/>
    </row>
    <row r="35" spans="1:8" ht="14.45" x14ac:dyDescent="0.3">
      <c r="A35" s="127"/>
      <c r="B35" s="127"/>
      <c r="C35" s="127"/>
      <c r="D35" s="127"/>
      <c r="E35" s="127"/>
      <c r="F35" s="127"/>
      <c r="G35" s="127"/>
      <c r="H35" s="127"/>
    </row>
    <row r="36" spans="1:8" ht="14.45" x14ac:dyDescent="0.3">
      <c r="A36" s="127"/>
      <c r="B36" s="127"/>
      <c r="C36" s="127"/>
      <c r="D36" s="127"/>
      <c r="E36" s="127"/>
      <c r="F36" s="127"/>
      <c r="G36" s="127"/>
      <c r="H36" s="127"/>
    </row>
    <row r="37" spans="1:8" ht="14.45" x14ac:dyDescent="0.3">
      <c r="A37" s="127"/>
      <c r="B37" s="127"/>
      <c r="C37" s="127"/>
      <c r="D37" s="127"/>
      <c r="E37" s="127"/>
      <c r="F37" s="127"/>
      <c r="G37" s="127"/>
      <c r="H37" s="127"/>
    </row>
    <row r="38" spans="1:8" ht="14.45" x14ac:dyDescent="0.3">
      <c r="A38" s="127"/>
      <c r="B38" s="127"/>
      <c r="C38" s="127"/>
      <c r="D38" s="127"/>
      <c r="E38" s="127"/>
      <c r="F38" s="127"/>
      <c r="G38" s="127"/>
      <c r="H38" s="127"/>
    </row>
    <row r="39" spans="1:8" ht="14.45" x14ac:dyDescent="0.3">
      <c r="A39" s="127"/>
      <c r="B39" s="127"/>
      <c r="C39" s="127"/>
      <c r="D39" s="127"/>
      <c r="E39" s="127"/>
      <c r="F39" s="127"/>
      <c r="G39" s="127"/>
      <c r="H39" s="127"/>
    </row>
    <row r="40" spans="1:8" ht="14.45" x14ac:dyDescent="0.3">
      <c r="A40" s="127"/>
      <c r="B40" s="127"/>
      <c r="C40" s="127"/>
      <c r="D40" s="127"/>
      <c r="E40" s="127"/>
      <c r="F40" s="127"/>
      <c r="G40" s="127"/>
      <c r="H40" s="127"/>
    </row>
    <row r="41" spans="1:8" ht="14.45" x14ac:dyDescent="0.3">
      <c r="A41" s="127"/>
      <c r="B41" s="127"/>
      <c r="C41" s="127"/>
      <c r="D41" s="127"/>
      <c r="E41" s="127"/>
      <c r="F41" s="127"/>
      <c r="G41" s="127"/>
      <c r="H41" s="127"/>
    </row>
    <row r="42" spans="1:8" ht="15" x14ac:dyDescent="0.25">
      <c r="A42" s="127"/>
      <c r="B42" s="127"/>
      <c r="C42" s="127"/>
      <c r="D42" s="127"/>
      <c r="E42" s="127"/>
      <c r="F42" s="127"/>
      <c r="G42" s="127"/>
      <c r="H42" s="127"/>
    </row>
    <row r="43" spans="1:8" ht="15" x14ac:dyDescent="0.25">
      <c r="A43" s="127"/>
      <c r="B43" s="127"/>
      <c r="C43" s="127"/>
      <c r="D43" s="127"/>
      <c r="E43" s="127"/>
      <c r="F43" s="127"/>
      <c r="G43" s="127"/>
      <c r="H43" s="127"/>
    </row>
    <row r="44" spans="1:8" ht="15" x14ac:dyDescent="0.25">
      <c r="A44" s="127"/>
      <c r="B44" s="127"/>
      <c r="C44" s="127"/>
      <c r="D44" s="127"/>
      <c r="E44" s="127"/>
      <c r="F44" s="127"/>
      <c r="G44" s="127"/>
      <c r="H44" s="127"/>
    </row>
    <row r="45" spans="1:8" ht="15" x14ac:dyDescent="0.25">
      <c r="A45" s="127"/>
      <c r="B45" s="127"/>
      <c r="C45" s="127"/>
      <c r="D45" s="127"/>
      <c r="E45" s="127"/>
      <c r="F45" s="127"/>
      <c r="G45" s="127"/>
      <c r="H45" s="127"/>
    </row>
    <row r="46" spans="1:8" ht="15" x14ac:dyDescent="0.25">
      <c r="A46" s="127"/>
      <c r="B46" s="127"/>
      <c r="C46" s="127"/>
      <c r="D46" s="127"/>
      <c r="E46" s="127"/>
      <c r="F46" s="127"/>
      <c r="G46" s="127"/>
      <c r="H46" s="127"/>
    </row>
    <row r="47" spans="1:8" ht="15" x14ac:dyDescent="0.25">
      <c r="A47" s="127"/>
      <c r="B47" s="127"/>
      <c r="C47" s="127"/>
      <c r="D47" s="127"/>
      <c r="E47" s="127"/>
      <c r="F47" s="127"/>
      <c r="G47" s="127"/>
      <c r="H47" s="127"/>
    </row>
    <row r="48" spans="1:8" ht="15" x14ac:dyDescent="0.25">
      <c r="A48" s="127"/>
      <c r="B48" s="127"/>
      <c r="C48" s="127"/>
      <c r="D48" s="127"/>
      <c r="E48" s="127"/>
      <c r="F48" s="127"/>
      <c r="G48" s="127"/>
      <c r="H48" s="127"/>
    </row>
    <row r="49" spans="1:8" ht="15" x14ac:dyDescent="0.25">
      <c r="A49" s="127"/>
      <c r="B49" s="127"/>
      <c r="C49" s="127"/>
      <c r="D49" s="127"/>
      <c r="E49" s="127"/>
      <c r="F49" s="127"/>
      <c r="G49" s="127"/>
      <c r="H49" s="127"/>
    </row>
    <row r="50" spans="1:8" ht="15" x14ac:dyDescent="0.25">
      <c r="A50" s="127"/>
      <c r="B50" s="127"/>
      <c r="C50" s="127"/>
      <c r="D50" s="127"/>
      <c r="E50" s="127"/>
      <c r="F50" s="127"/>
      <c r="G50" s="127"/>
      <c r="H50" s="127"/>
    </row>
    <row r="51" spans="1:8" ht="15" x14ac:dyDescent="0.25">
      <c r="A51" s="127"/>
      <c r="B51" s="127"/>
      <c r="C51" s="127"/>
      <c r="D51" s="127"/>
      <c r="E51" s="127"/>
      <c r="F51" s="127"/>
      <c r="G51" s="127"/>
      <c r="H51" s="127"/>
    </row>
    <row r="52" spans="1:8" ht="15" x14ac:dyDescent="0.25">
      <c r="A52" s="127"/>
      <c r="B52" s="127"/>
      <c r="C52" s="127"/>
      <c r="D52" s="127"/>
      <c r="E52" s="127"/>
      <c r="F52" s="127"/>
      <c r="G52" s="127"/>
      <c r="H52" s="127"/>
    </row>
    <row r="53" spans="1:8" ht="15" x14ac:dyDescent="0.25">
      <c r="A53" s="127"/>
      <c r="B53" s="127"/>
      <c r="C53" s="127"/>
      <c r="D53" s="127"/>
      <c r="E53" s="127"/>
      <c r="F53" s="127"/>
      <c r="G53" s="127"/>
      <c r="H53" s="127"/>
    </row>
    <row r="54" spans="1:8" ht="15" x14ac:dyDescent="0.25">
      <c r="A54" s="127"/>
      <c r="B54" s="127"/>
      <c r="C54" s="127"/>
      <c r="D54" s="127"/>
      <c r="E54" s="127"/>
      <c r="F54" s="127"/>
      <c r="G54" s="127"/>
      <c r="H54" s="127"/>
    </row>
    <row r="55" spans="1:8" ht="15" x14ac:dyDescent="0.25">
      <c r="A55" s="127"/>
      <c r="B55" s="127"/>
      <c r="C55" s="127"/>
      <c r="D55" s="127"/>
      <c r="E55" s="127"/>
      <c r="F55" s="127"/>
      <c r="G55" s="127"/>
      <c r="H55" s="127"/>
    </row>
    <row r="56" spans="1:8" ht="15" x14ac:dyDescent="0.25">
      <c r="A56" s="127"/>
      <c r="B56" s="127"/>
      <c r="C56" s="127"/>
      <c r="D56" s="127"/>
      <c r="E56" s="127"/>
      <c r="F56" s="127"/>
      <c r="G56" s="127"/>
      <c r="H56" s="127"/>
    </row>
    <row r="57" spans="1:8" ht="15" x14ac:dyDescent="0.25">
      <c r="A57" s="127"/>
      <c r="B57" s="127"/>
      <c r="C57" s="127"/>
      <c r="D57" s="127"/>
      <c r="E57" s="127"/>
      <c r="F57" s="127"/>
      <c r="G57" s="127"/>
      <c r="H57" s="127"/>
    </row>
    <row r="58" spans="1:8" ht="15" x14ac:dyDescent="0.25">
      <c r="A58" s="127"/>
      <c r="B58" s="127"/>
      <c r="C58" s="127"/>
      <c r="D58" s="127"/>
      <c r="E58" s="127"/>
      <c r="F58" s="127"/>
      <c r="G58" s="127"/>
      <c r="H58" s="127"/>
    </row>
    <row r="59" spans="1:8" ht="15" x14ac:dyDescent="0.25">
      <c r="A59" s="127"/>
      <c r="B59" s="127"/>
      <c r="C59" s="127"/>
      <c r="D59" s="127"/>
      <c r="E59" s="127"/>
      <c r="F59" s="127"/>
      <c r="G59" s="127"/>
      <c r="H59" s="127"/>
    </row>
    <row r="60" spans="1:8" ht="15" x14ac:dyDescent="0.25">
      <c r="A60" s="127"/>
      <c r="B60" s="127"/>
      <c r="C60" s="127"/>
      <c r="D60" s="127"/>
      <c r="E60" s="127"/>
      <c r="F60" s="127"/>
      <c r="G60" s="127"/>
      <c r="H60" s="127"/>
    </row>
    <row r="61" spans="1:8" ht="15" x14ac:dyDescent="0.25">
      <c r="A61" s="127"/>
      <c r="B61" s="127"/>
      <c r="C61" s="127"/>
      <c r="D61" s="127"/>
      <c r="E61" s="127"/>
      <c r="F61" s="127"/>
      <c r="G61" s="127"/>
      <c r="H61" s="127"/>
    </row>
    <row r="62" spans="1:8" ht="15" x14ac:dyDescent="0.25">
      <c r="A62" s="127"/>
      <c r="B62" s="127"/>
      <c r="C62" s="127"/>
      <c r="D62" s="127"/>
      <c r="E62" s="127"/>
      <c r="F62" s="127"/>
      <c r="G62" s="127"/>
      <c r="H62" s="127"/>
    </row>
    <row r="63" spans="1:8" ht="15" x14ac:dyDescent="0.25">
      <c r="A63" s="127"/>
      <c r="B63" s="127"/>
      <c r="C63" s="127"/>
      <c r="D63" s="127"/>
      <c r="E63" s="127"/>
      <c r="F63" s="127"/>
      <c r="G63" s="127"/>
      <c r="H63" s="127"/>
    </row>
    <row r="64" spans="1:8" ht="15" x14ac:dyDescent="0.25">
      <c r="A64" s="127"/>
      <c r="B64" s="127"/>
      <c r="C64" s="127"/>
      <c r="D64" s="127"/>
      <c r="E64" s="127"/>
      <c r="F64" s="127"/>
      <c r="G64" s="127"/>
      <c r="H64" s="127"/>
    </row>
    <row r="65" spans="1:8" ht="15" x14ac:dyDescent="0.25">
      <c r="A65" s="127"/>
      <c r="B65" s="127"/>
      <c r="C65" s="127"/>
      <c r="D65" s="127"/>
      <c r="E65" s="127"/>
      <c r="F65" s="127"/>
      <c r="G65" s="127"/>
      <c r="H65" s="127"/>
    </row>
    <row r="66" spans="1:8" ht="15" x14ac:dyDescent="0.25">
      <c r="A66" s="127"/>
      <c r="B66" s="127"/>
      <c r="C66" s="127"/>
      <c r="D66" s="127"/>
      <c r="E66" s="127"/>
      <c r="F66" s="127"/>
      <c r="G66" s="127"/>
      <c r="H66" s="127"/>
    </row>
    <row r="67" spans="1:8" ht="15" x14ac:dyDescent="0.25">
      <c r="A67" s="127"/>
      <c r="B67" s="127"/>
      <c r="C67" s="127"/>
      <c r="D67" s="127"/>
      <c r="E67" s="127"/>
      <c r="F67" s="127"/>
      <c r="G67" s="127"/>
      <c r="H67" s="127"/>
    </row>
    <row r="68" spans="1:8" ht="15" x14ac:dyDescent="0.25">
      <c r="A68" s="127"/>
      <c r="B68" s="127"/>
      <c r="C68" s="127"/>
      <c r="D68" s="127"/>
      <c r="E68" s="127"/>
      <c r="F68" s="127"/>
      <c r="G68" s="127"/>
      <c r="H68" s="127"/>
    </row>
    <row r="69" spans="1:8" ht="15" x14ac:dyDescent="0.25">
      <c r="A69" s="127"/>
      <c r="B69" s="127"/>
      <c r="C69" s="127"/>
      <c r="D69" s="127"/>
      <c r="E69" s="127"/>
      <c r="F69" s="127"/>
      <c r="G69" s="127"/>
      <c r="H69" s="127"/>
    </row>
    <row r="70" spans="1:8" ht="15" x14ac:dyDescent="0.25">
      <c r="A70" s="127"/>
      <c r="B70" s="127"/>
      <c r="C70" s="127"/>
      <c r="D70" s="127"/>
      <c r="E70" s="127"/>
      <c r="F70" s="127"/>
      <c r="G70" s="127"/>
      <c r="H70" s="127"/>
    </row>
    <row r="71" spans="1:8" ht="15" x14ac:dyDescent="0.25">
      <c r="A71" s="127"/>
      <c r="B71" s="127"/>
      <c r="C71" s="127"/>
      <c r="D71" s="127"/>
      <c r="E71" s="127"/>
      <c r="F71" s="127"/>
      <c r="G71" s="127"/>
      <c r="H71" s="127"/>
    </row>
    <row r="72" spans="1:8" ht="15" x14ac:dyDescent="0.25">
      <c r="A72" s="127"/>
      <c r="B72" s="127"/>
      <c r="C72" s="127"/>
      <c r="D72" s="127"/>
      <c r="E72" s="127"/>
      <c r="F72" s="127"/>
      <c r="G72" s="127"/>
      <c r="H72" s="127"/>
    </row>
    <row r="73" spans="1:8" ht="15" x14ac:dyDescent="0.25">
      <c r="A73" s="127"/>
      <c r="B73" s="127"/>
      <c r="C73" s="127"/>
      <c r="D73" s="127"/>
      <c r="E73" s="127"/>
      <c r="F73" s="127"/>
      <c r="G73" s="127"/>
      <c r="H73" s="127"/>
    </row>
    <row r="74" spans="1:8" ht="15" x14ac:dyDescent="0.25">
      <c r="A74" s="127"/>
      <c r="B74" s="127"/>
      <c r="C74" s="127"/>
      <c r="D74" s="127"/>
      <c r="E74" s="127"/>
      <c r="F74" s="127"/>
      <c r="G74" s="127"/>
      <c r="H74" s="127"/>
    </row>
    <row r="75" spans="1:8" ht="15" x14ac:dyDescent="0.25">
      <c r="A75" s="127"/>
      <c r="B75" s="127"/>
      <c r="C75" s="127"/>
      <c r="D75" s="127"/>
      <c r="E75" s="127"/>
      <c r="F75" s="127"/>
      <c r="G75" s="127"/>
      <c r="H75" s="127"/>
    </row>
    <row r="76" spans="1:8" ht="15" x14ac:dyDescent="0.25">
      <c r="A76" s="127"/>
      <c r="B76" s="127"/>
      <c r="C76" s="127"/>
      <c r="D76" s="127"/>
      <c r="E76" s="127"/>
      <c r="F76" s="127"/>
      <c r="G76" s="127"/>
      <c r="H76" s="127"/>
    </row>
    <row r="77" spans="1:8" ht="15" x14ac:dyDescent="0.25">
      <c r="A77" s="127"/>
      <c r="B77" s="127"/>
      <c r="C77" s="127"/>
      <c r="D77" s="127"/>
      <c r="E77" s="127"/>
      <c r="F77" s="127"/>
      <c r="G77" s="127"/>
      <c r="H77" s="127"/>
    </row>
    <row r="78" spans="1:8" ht="15" x14ac:dyDescent="0.25">
      <c r="A78" s="127"/>
      <c r="B78" s="127"/>
      <c r="C78" s="127"/>
      <c r="D78" s="127"/>
      <c r="E78" s="127"/>
      <c r="F78" s="127"/>
      <c r="G78" s="127"/>
      <c r="H78" s="127"/>
    </row>
    <row r="79" spans="1:8" ht="15" x14ac:dyDescent="0.25">
      <c r="A79" s="127"/>
      <c r="B79" s="127"/>
      <c r="C79" s="127"/>
      <c r="D79" s="127"/>
      <c r="E79" s="127"/>
      <c r="F79" s="127"/>
      <c r="G79" s="127"/>
      <c r="H79" s="127"/>
    </row>
    <row r="80" spans="1:8" ht="15" x14ac:dyDescent="0.25">
      <c r="A80" s="127"/>
      <c r="B80" s="127"/>
      <c r="C80" s="127"/>
      <c r="D80" s="127"/>
      <c r="E80" s="127"/>
      <c r="F80" s="127"/>
      <c r="G80" s="127"/>
      <c r="H80" s="127"/>
    </row>
    <row r="81" spans="1:8" ht="15" x14ac:dyDescent="0.25">
      <c r="A81" s="127"/>
      <c r="B81" s="127"/>
      <c r="C81" s="127"/>
      <c r="D81" s="127"/>
      <c r="E81" s="127"/>
      <c r="F81" s="127"/>
      <c r="G81" s="127"/>
      <c r="H81" s="127"/>
    </row>
    <row r="82" spans="1:8" ht="15" x14ac:dyDescent="0.25">
      <c r="A82" s="127"/>
      <c r="B82" s="127"/>
      <c r="C82" s="127"/>
      <c r="D82" s="127"/>
      <c r="E82" s="127"/>
      <c r="F82" s="127"/>
      <c r="G82" s="127"/>
      <c r="H82" s="127"/>
    </row>
    <row r="83" spans="1:8" ht="15" x14ac:dyDescent="0.25">
      <c r="A83" s="127"/>
      <c r="B83" s="127"/>
      <c r="C83" s="127"/>
      <c r="D83" s="127"/>
      <c r="E83" s="127"/>
      <c r="F83" s="127"/>
      <c r="G83" s="127"/>
      <c r="H83" s="127"/>
    </row>
    <row r="84" spans="1:8" ht="15" x14ac:dyDescent="0.25">
      <c r="A84" s="127"/>
      <c r="B84" s="127"/>
      <c r="C84" s="127"/>
      <c r="D84" s="127"/>
      <c r="E84" s="127"/>
      <c r="F84" s="127"/>
      <c r="G84" s="127"/>
      <c r="H84" s="127"/>
    </row>
    <row r="85" spans="1:8" ht="15" x14ac:dyDescent="0.25">
      <c r="A85" s="127"/>
      <c r="B85" s="127"/>
      <c r="C85" s="127"/>
      <c r="D85" s="127"/>
      <c r="E85" s="127"/>
      <c r="F85" s="127"/>
      <c r="G85" s="127"/>
      <c r="H85" s="127"/>
    </row>
    <row r="86" spans="1:8" ht="15" x14ac:dyDescent="0.25">
      <c r="A86" s="127"/>
      <c r="B86" s="127"/>
      <c r="C86" s="127"/>
      <c r="D86" s="127"/>
      <c r="E86" s="127"/>
      <c r="F86" s="127"/>
      <c r="G86" s="127"/>
      <c r="H86" s="127"/>
    </row>
    <row r="87" spans="1:8" ht="15" x14ac:dyDescent="0.25">
      <c r="A87" s="127"/>
      <c r="B87" s="127"/>
      <c r="C87" s="127"/>
      <c r="D87" s="127"/>
      <c r="E87" s="127"/>
      <c r="F87" s="127"/>
      <c r="G87" s="127"/>
      <c r="H87" s="127"/>
    </row>
    <row r="88" spans="1:8" ht="15" x14ac:dyDescent="0.25">
      <c r="A88" s="127"/>
      <c r="B88" s="127"/>
      <c r="C88" s="127"/>
      <c r="D88" s="127"/>
      <c r="E88" s="127"/>
      <c r="F88" s="127"/>
      <c r="G88" s="127"/>
      <c r="H88" s="127"/>
    </row>
    <row r="89" spans="1:8" ht="15" x14ac:dyDescent="0.25">
      <c r="A89" s="127"/>
      <c r="B89" s="127"/>
      <c r="C89" s="127"/>
      <c r="D89" s="127"/>
      <c r="E89" s="127"/>
      <c r="F89" s="127"/>
      <c r="G89" s="127"/>
      <c r="H89" s="127"/>
    </row>
    <row r="90" spans="1:8" ht="15" x14ac:dyDescent="0.25">
      <c r="A90" s="127"/>
      <c r="B90" s="127"/>
      <c r="C90" s="127"/>
      <c r="D90" s="127"/>
      <c r="E90" s="127"/>
      <c r="F90" s="127"/>
      <c r="G90" s="127"/>
      <c r="H90" s="127"/>
    </row>
    <row r="91" spans="1:8" ht="15" x14ac:dyDescent="0.25">
      <c r="A91" s="127"/>
      <c r="B91" s="127"/>
      <c r="C91" s="127"/>
      <c r="D91" s="127"/>
      <c r="E91" s="127"/>
      <c r="F91" s="127"/>
      <c r="G91" s="127"/>
      <c r="H91" s="127"/>
    </row>
    <row r="92" spans="1:8" ht="15" x14ac:dyDescent="0.25">
      <c r="A92" s="127"/>
      <c r="B92" s="127"/>
      <c r="C92" s="127"/>
      <c r="D92" s="127"/>
      <c r="E92" s="127"/>
      <c r="F92" s="127"/>
      <c r="G92" s="127"/>
      <c r="H92" s="127"/>
    </row>
    <row r="93" spans="1:8" ht="15" x14ac:dyDescent="0.25">
      <c r="A93" s="127"/>
      <c r="B93" s="127"/>
      <c r="C93" s="127"/>
      <c r="D93" s="127"/>
      <c r="E93" s="127"/>
      <c r="F93" s="127"/>
      <c r="G93" s="127"/>
      <c r="H93" s="127"/>
    </row>
    <row r="94" spans="1:8" ht="15" x14ac:dyDescent="0.25">
      <c r="A94" s="127"/>
      <c r="B94" s="127"/>
      <c r="C94" s="127"/>
      <c r="D94" s="127"/>
      <c r="E94" s="127"/>
      <c r="F94" s="127"/>
      <c r="G94" s="127"/>
      <c r="H94" s="127"/>
    </row>
    <row r="95" spans="1:8" ht="15" x14ac:dyDescent="0.25">
      <c r="A95" s="127"/>
      <c r="B95" s="127"/>
      <c r="C95" s="127"/>
      <c r="D95" s="127"/>
      <c r="E95" s="127"/>
      <c r="F95" s="127"/>
      <c r="G95" s="127"/>
      <c r="H95" s="127"/>
    </row>
    <row r="96" spans="1:8" ht="15" x14ac:dyDescent="0.25">
      <c r="A96" s="127"/>
      <c r="B96" s="127"/>
      <c r="C96" s="127"/>
      <c r="D96" s="127"/>
      <c r="E96" s="127"/>
      <c r="F96" s="127"/>
      <c r="G96" s="127"/>
      <c r="H96" s="127"/>
    </row>
    <row r="97" spans="1:8" ht="15" x14ac:dyDescent="0.25">
      <c r="A97" s="127"/>
      <c r="B97" s="127"/>
      <c r="C97" s="127"/>
      <c r="D97" s="127"/>
      <c r="E97" s="127"/>
      <c r="F97" s="127"/>
      <c r="G97" s="127"/>
      <c r="H97" s="127"/>
    </row>
    <row r="98" spans="1:8" ht="15" x14ac:dyDescent="0.25">
      <c r="A98" s="127"/>
      <c r="B98" s="127"/>
      <c r="C98" s="127"/>
      <c r="D98" s="127"/>
      <c r="E98" s="127"/>
      <c r="F98" s="127"/>
      <c r="G98" s="127"/>
      <c r="H98" s="127"/>
    </row>
    <row r="99" spans="1:8" ht="15" x14ac:dyDescent="0.25">
      <c r="A99" s="127"/>
      <c r="B99" s="127"/>
      <c r="C99" s="127"/>
      <c r="D99" s="127"/>
      <c r="E99" s="127"/>
      <c r="F99" s="127"/>
      <c r="G99" s="127"/>
      <c r="H99" s="127"/>
    </row>
    <row r="100" spans="1:8" ht="15" x14ac:dyDescent="0.25">
      <c r="A100" s="127"/>
      <c r="B100" s="127"/>
      <c r="C100" s="127"/>
      <c r="D100" s="127"/>
      <c r="E100" s="127"/>
      <c r="F100" s="127"/>
      <c r="G100" s="127"/>
      <c r="H100" s="127"/>
    </row>
    <row r="101" spans="1:8" ht="15" x14ac:dyDescent="0.25">
      <c r="A101" s="127"/>
      <c r="B101" s="127"/>
      <c r="C101" s="127"/>
      <c r="D101" s="127"/>
      <c r="E101" s="127"/>
      <c r="F101" s="127"/>
      <c r="G101" s="127"/>
      <c r="H101" s="127"/>
    </row>
    <row r="102" spans="1:8" ht="15" x14ac:dyDescent="0.25">
      <c r="A102" s="127"/>
      <c r="B102" s="127"/>
      <c r="C102" s="127"/>
      <c r="D102" s="127"/>
      <c r="E102" s="127"/>
      <c r="F102" s="127"/>
      <c r="G102" s="127"/>
      <c r="H102" s="127"/>
    </row>
    <row r="103" spans="1:8" ht="15" x14ac:dyDescent="0.25">
      <c r="A103" s="127"/>
      <c r="B103" s="127"/>
      <c r="C103" s="127"/>
      <c r="D103" s="127"/>
      <c r="E103" s="127"/>
      <c r="F103" s="127"/>
      <c r="G103" s="127"/>
      <c r="H103" s="127"/>
    </row>
    <row r="104" spans="1:8" ht="15" x14ac:dyDescent="0.25">
      <c r="A104" s="127"/>
      <c r="B104" s="127"/>
      <c r="C104" s="127"/>
      <c r="D104" s="127"/>
      <c r="E104" s="127"/>
      <c r="F104" s="127"/>
      <c r="G104" s="127"/>
      <c r="H104" s="127"/>
    </row>
    <row r="105" spans="1:8" ht="15" x14ac:dyDescent="0.25">
      <c r="A105" s="127"/>
      <c r="B105" s="127"/>
      <c r="C105" s="127"/>
      <c r="D105" s="127"/>
      <c r="E105" s="127"/>
      <c r="F105" s="127"/>
      <c r="G105" s="127"/>
      <c r="H105" s="127"/>
    </row>
    <row r="106" spans="1:8" ht="15" x14ac:dyDescent="0.25">
      <c r="A106" s="127"/>
      <c r="B106" s="127"/>
      <c r="C106" s="127"/>
      <c r="D106" s="127"/>
      <c r="E106" s="127"/>
      <c r="F106" s="127"/>
      <c r="G106" s="127"/>
      <c r="H106" s="127"/>
    </row>
    <row r="107" spans="1:8" ht="15" x14ac:dyDescent="0.25">
      <c r="A107" s="127"/>
      <c r="B107" s="127"/>
      <c r="C107" s="127"/>
      <c r="D107" s="127"/>
      <c r="E107" s="127"/>
      <c r="F107" s="127"/>
      <c r="G107" s="127"/>
      <c r="H107" s="127"/>
    </row>
    <row r="108" spans="1:8" ht="15" x14ac:dyDescent="0.25">
      <c r="A108" s="127"/>
      <c r="B108" s="127"/>
      <c r="C108" s="127"/>
      <c r="D108" s="127"/>
      <c r="E108" s="127"/>
      <c r="F108" s="127"/>
      <c r="G108" s="127"/>
      <c r="H108" s="127"/>
    </row>
    <row r="109" spans="1:8" ht="15" x14ac:dyDescent="0.25">
      <c r="A109" s="127"/>
      <c r="B109" s="127"/>
      <c r="C109" s="127"/>
      <c r="D109" s="127"/>
      <c r="E109" s="127"/>
      <c r="F109" s="127"/>
      <c r="G109" s="127"/>
      <c r="H109" s="127"/>
    </row>
    <row r="110" spans="1:8" ht="15" x14ac:dyDescent="0.25">
      <c r="A110" s="127"/>
      <c r="B110" s="127"/>
      <c r="C110" s="127"/>
      <c r="D110" s="127"/>
      <c r="E110" s="127"/>
      <c r="F110" s="127"/>
      <c r="G110" s="127"/>
      <c r="H110" s="127"/>
    </row>
    <row r="111" spans="1:8" ht="15" x14ac:dyDescent="0.25">
      <c r="A111" s="127"/>
      <c r="B111" s="127"/>
      <c r="C111" s="127"/>
      <c r="D111" s="127"/>
      <c r="E111" s="127"/>
      <c r="F111" s="127"/>
      <c r="G111" s="127"/>
      <c r="H111" s="127"/>
    </row>
    <row r="112" spans="1:8" ht="15" x14ac:dyDescent="0.25">
      <c r="A112" s="127"/>
      <c r="B112" s="127"/>
      <c r="C112" s="127"/>
      <c r="D112" s="127"/>
      <c r="E112" s="127"/>
      <c r="F112" s="127"/>
      <c r="G112" s="127"/>
      <c r="H112" s="127"/>
    </row>
    <row r="113" spans="1:8" ht="15" x14ac:dyDescent="0.25">
      <c r="A113" s="127"/>
      <c r="B113" s="127"/>
      <c r="C113" s="127"/>
      <c r="D113" s="127"/>
      <c r="E113" s="127"/>
      <c r="F113" s="127"/>
      <c r="G113" s="127"/>
      <c r="H113" s="127"/>
    </row>
    <row r="114" spans="1:8" ht="15" x14ac:dyDescent="0.25">
      <c r="A114" s="127"/>
      <c r="B114" s="127"/>
      <c r="C114" s="127"/>
      <c r="D114" s="127"/>
      <c r="E114" s="127"/>
      <c r="F114" s="127"/>
      <c r="G114" s="127"/>
      <c r="H114" s="127"/>
    </row>
    <row r="115" spans="1:8" ht="15" x14ac:dyDescent="0.25">
      <c r="A115" s="127"/>
      <c r="B115" s="127"/>
      <c r="C115" s="127"/>
      <c r="D115" s="127"/>
      <c r="E115" s="127"/>
      <c r="F115" s="127"/>
      <c r="G115" s="127"/>
      <c r="H115" s="127"/>
    </row>
    <row r="116" spans="1:8" ht="15" x14ac:dyDescent="0.25">
      <c r="A116" s="127"/>
      <c r="B116" s="127"/>
      <c r="C116" s="127"/>
      <c r="D116" s="127"/>
      <c r="E116" s="127"/>
      <c r="F116" s="127"/>
      <c r="G116" s="127"/>
      <c r="H116" s="127"/>
    </row>
    <row r="117" spans="1:8" ht="15" x14ac:dyDescent="0.25">
      <c r="A117" s="127"/>
      <c r="B117" s="127"/>
      <c r="C117" s="127"/>
      <c r="D117" s="127"/>
      <c r="E117" s="127"/>
      <c r="F117" s="127"/>
      <c r="G117" s="127"/>
      <c r="H117" s="127"/>
    </row>
    <row r="118" spans="1:8" ht="15" x14ac:dyDescent="0.25">
      <c r="A118" s="127"/>
      <c r="B118" s="127"/>
      <c r="C118" s="127"/>
      <c r="D118" s="127"/>
      <c r="E118" s="127"/>
      <c r="F118" s="127"/>
      <c r="G118" s="127"/>
      <c r="H118" s="127"/>
    </row>
    <row r="119" spans="1:8" ht="15" x14ac:dyDescent="0.25">
      <c r="A119" s="127"/>
      <c r="B119" s="127"/>
      <c r="C119" s="127"/>
      <c r="D119" s="127"/>
      <c r="E119" s="127"/>
      <c r="F119" s="127"/>
      <c r="G119" s="127"/>
      <c r="H119" s="127"/>
    </row>
    <row r="120" spans="1:8" ht="15" x14ac:dyDescent="0.25">
      <c r="A120" s="127"/>
      <c r="B120" s="127"/>
      <c r="C120" s="127"/>
      <c r="D120" s="127"/>
      <c r="E120" s="127"/>
      <c r="F120" s="127"/>
      <c r="G120" s="127"/>
      <c r="H120" s="127"/>
    </row>
    <row r="121" spans="1:8" ht="15" x14ac:dyDescent="0.25">
      <c r="A121" s="127"/>
      <c r="B121" s="127"/>
      <c r="C121" s="127"/>
      <c r="D121" s="127"/>
      <c r="E121" s="127"/>
      <c r="F121" s="127"/>
      <c r="G121" s="127"/>
      <c r="H121" s="127"/>
    </row>
    <row r="122" spans="1:8" ht="15" x14ac:dyDescent="0.25">
      <c r="A122" s="127"/>
      <c r="B122" s="127"/>
      <c r="C122" s="127"/>
      <c r="D122" s="127"/>
      <c r="E122" s="127"/>
      <c r="F122" s="127"/>
      <c r="G122" s="127"/>
      <c r="H122" s="127"/>
    </row>
    <row r="123" spans="1:8" ht="15" x14ac:dyDescent="0.25">
      <c r="A123" s="127"/>
      <c r="B123" s="127"/>
      <c r="C123" s="127"/>
      <c r="D123" s="127"/>
      <c r="E123" s="127"/>
      <c r="F123" s="127"/>
      <c r="G123" s="127"/>
      <c r="H123" s="127"/>
    </row>
    <row r="124" spans="1:8" ht="15" x14ac:dyDescent="0.25">
      <c r="A124" s="127"/>
      <c r="B124" s="127"/>
      <c r="C124" s="127"/>
      <c r="D124" s="127"/>
      <c r="E124" s="127"/>
      <c r="F124" s="127"/>
      <c r="G124" s="127"/>
      <c r="H124" s="127"/>
    </row>
    <row r="125" spans="1:8" ht="15" x14ac:dyDescent="0.25">
      <c r="A125" s="127"/>
      <c r="B125" s="127"/>
      <c r="C125" s="127"/>
      <c r="D125" s="127"/>
      <c r="E125" s="127"/>
      <c r="F125" s="127"/>
      <c r="G125" s="127"/>
      <c r="H125" s="127"/>
    </row>
    <row r="126" spans="1:8" ht="15" x14ac:dyDescent="0.25">
      <c r="A126" s="127"/>
      <c r="B126" s="127"/>
      <c r="C126" s="127"/>
      <c r="D126" s="127"/>
      <c r="E126" s="127"/>
      <c r="F126" s="127"/>
      <c r="G126" s="127"/>
      <c r="H126" s="127"/>
    </row>
    <row r="127" spans="1:8" ht="15" x14ac:dyDescent="0.25">
      <c r="A127" s="127"/>
      <c r="B127" s="127"/>
      <c r="C127" s="127"/>
      <c r="D127" s="127"/>
      <c r="E127" s="127"/>
      <c r="F127" s="127"/>
      <c r="G127" s="127"/>
      <c r="H127" s="127"/>
    </row>
    <row r="128" spans="1:8" ht="15" x14ac:dyDescent="0.25">
      <c r="A128" s="127"/>
      <c r="B128" s="127"/>
      <c r="C128" s="127"/>
      <c r="D128" s="127"/>
      <c r="E128" s="127"/>
      <c r="F128" s="127"/>
      <c r="G128" s="127"/>
      <c r="H128" s="127"/>
    </row>
    <row r="129" spans="1:8" ht="15" x14ac:dyDescent="0.25">
      <c r="A129" s="127"/>
      <c r="B129" s="127"/>
      <c r="C129" s="127"/>
      <c r="D129" s="127"/>
      <c r="E129" s="127"/>
      <c r="F129" s="127"/>
      <c r="G129" s="127"/>
      <c r="H129" s="127"/>
    </row>
    <row r="130" spans="1:8" ht="15" x14ac:dyDescent="0.25">
      <c r="A130" s="127"/>
      <c r="B130" s="127"/>
      <c r="C130" s="127"/>
      <c r="D130" s="127"/>
      <c r="E130" s="127"/>
      <c r="F130" s="127"/>
      <c r="G130" s="127"/>
      <c r="H130" s="127"/>
    </row>
    <row r="131" spans="1:8" ht="15" x14ac:dyDescent="0.25">
      <c r="A131" s="127"/>
      <c r="B131" s="127"/>
      <c r="C131" s="127"/>
      <c r="D131" s="127"/>
      <c r="E131" s="127"/>
      <c r="F131" s="127"/>
      <c r="G131" s="127"/>
      <c r="H131" s="127"/>
    </row>
    <row r="132" spans="1:8" ht="15" x14ac:dyDescent="0.25">
      <c r="A132" s="127"/>
      <c r="B132" s="127"/>
      <c r="C132" s="127"/>
      <c r="D132" s="127"/>
      <c r="E132" s="127"/>
      <c r="F132" s="127"/>
      <c r="G132" s="127"/>
      <c r="H132" s="127"/>
    </row>
    <row r="133" spans="1:8" ht="15" x14ac:dyDescent="0.25">
      <c r="A133" s="127"/>
      <c r="B133" s="127"/>
      <c r="C133" s="127"/>
      <c r="D133" s="127"/>
      <c r="E133" s="127"/>
      <c r="F133" s="127"/>
      <c r="G133" s="127"/>
      <c r="H133" s="127"/>
    </row>
    <row r="134" spans="1:8" ht="15" x14ac:dyDescent="0.25">
      <c r="A134" s="127"/>
      <c r="B134" s="127"/>
      <c r="C134" s="127"/>
      <c r="D134" s="127"/>
      <c r="E134" s="127"/>
      <c r="F134" s="127"/>
      <c r="G134" s="127"/>
      <c r="H134" s="127"/>
    </row>
    <row r="135" spans="1:8" ht="15" x14ac:dyDescent="0.25">
      <c r="A135" s="127"/>
      <c r="B135" s="127"/>
      <c r="C135" s="127"/>
      <c r="D135" s="127"/>
      <c r="E135" s="127"/>
      <c r="F135" s="127"/>
      <c r="G135" s="127"/>
      <c r="H135" s="127"/>
    </row>
    <row r="136" spans="1:8" ht="15" x14ac:dyDescent="0.25">
      <c r="A136" s="127"/>
      <c r="B136" s="127"/>
      <c r="C136" s="127"/>
      <c r="D136" s="127"/>
      <c r="E136" s="127"/>
      <c r="F136" s="127"/>
      <c r="G136" s="127"/>
      <c r="H136" s="127"/>
    </row>
    <row r="137" spans="1:8" ht="15" x14ac:dyDescent="0.25">
      <c r="A137" s="127"/>
      <c r="B137" s="127"/>
      <c r="C137" s="127"/>
      <c r="D137" s="127"/>
      <c r="E137" s="127"/>
      <c r="F137" s="127"/>
      <c r="G137" s="127"/>
      <c r="H137" s="127"/>
    </row>
    <row r="138" spans="1:8" ht="15" x14ac:dyDescent="0.25">
      <c r="A138" s="127"/>
      <c r="B138" s="127"/>
      <c r="C138" s="127"/>
      <c r="D138" s="127"/>
      <c r="E138" s="127"/>
      <c r="F138" s="127"/>
      <c r="G138" s="127"/>
      <c r="H138" s="127"/>
    </row>
    <row r="139" spans="1:8" ht="15" x14ac:dyDescent="0.25">
      <c r="A139" s="127"/>
      <c r="B139" s="127"/>
      <c r="C139" s="127"/>
      <c r="D139" s="127"/>
      <c r="E139" s="127"/>
      <c r="F139" s="127"/>
      <c r="G139" s="127"/>
      <c r="H139" s="127"/>
    </row>
    <row r="140" spans="1:8" ht="15" x14ac:dyDescent="0.25">
      <c r="A140" s="127"/>
      <c r="B140" s="127"/>
      <c r="C140" s="127"/>
      <c r="D140" s="127"/>
      <c r="E140" s="127"/>
      <c r="F140" s="127"/>
      <c r="G140" s="127"/>
      <c r="H140" s="127"/>
    </row>
    <row r="141" spans="1:8" ht="15" x14ac:dyDescent="0.25">
      <c r="A141" s="127"/>
      <c r="B141" s="127"/>
      <c r="C141" s="127"/>
      <c r="D141" s="127"/>
      <c r="E141" s="127"/>
      <c r="F141" s="127"/>
      <c r="G141" s="127"/>
      <c r="H141" s="127"/>
    </row>
    <row r="142" spans="1:8" ht="15" x14ac:dyDescent="0.25">
      <c r="A142" s="127"/>
      <c r="B142" s="127"/>
      <c r="C142" s="127"/>
      <c r="D142" s="127"/>
      <c r="E142" s="127"/>
      <c r="F142" s="127"/>
      <c r="G142" s="127"/>
      <c r="H142" s="127"/>
    </row>
    <row r="143" spans="1:8" ht="15" x14ac:dyDescent="0.25">
      <c r="A143" s="127"/>
      <c r="B143" s="127"/>
      <c r="C143" s="127"/>
      <c r="D143" s="127"/>
      <c r="E143" s="127"/>
      <c r="F143" s="127"/>
      <c r="G143" s="127"/>
      <c r="H143" s="127"/>
    </row>
    <row r="144" spans="1:8" ht="15" x14ac:dyDescent="0.25">
      <c r="A144" s="127"/>
      <c r="B144" s="127"/>
      <c r="C144" s="127"/>
      <c r="D144" s="127"/>
      <c r="E144" s="127"/>
      <c r="F144" s="127"/>
      <c r="G144" s="127"/>
      <c r="H144" s="127"/>
    </row>
    <row r="145" spans="1:8" ht="15" x14ac:dyDescent="0.25">
      <c r="A145" s="127"/>
      <c r="B145" s="127"/>
      <c r="C145" s="127"/>
      <c r="D145" s="127"/>
      <c r="E145" s="127"/>
      <c r="F145" s="127"/>
      <c r="G145" s="127"/>
      <c r="H145" s="127"/>
    </row>
    <row r="146" spans="1:8" ht="15" x14ac:dyDescent="0.25">
      <c r="A146" s="127"/>
      <c r="B146" s="127"/>
      <c r="C146" s="127"/>
      <c r="D146" s="127"/>
      <c r="E146" s="127"/>
      <c r="F146" s="127"/>
      <c r="G146" s="127"/>
      <c r="H146" s="127"/>
    </row>
    <row r="147" spans="1:8" ht="15" x14ac:dyDescent="0.25">
      <c r="A147" s="127"/>
      <c r="B147" s="127"/>
      <c r="C147" s="127"/>
      <c r="D147" s="127"/>
      <c r="E147" s="127"/>
      <c r="F147" s="127"/>
      <c r="G147" s="127"/>
      <c r="H147" s="127"/>
    </row>
    <row r="148" spans="1:8" ht="15" x14ac:dyDescent="0.25">
      <c r="A148" s="127"/>
      <c r="B148" s="127"/>
      <c r="C148" s="127"/>
      <c r="D148" s="127"/>
      <c r="E148" s="127"/>
      <c r="F148" s="127"/>
      <c r="G148" s="127"/>
      <c r="H148" s="127"/>
    </row>
    <row r="149" spans="1:8" ht="15" x14ac:dyDescent="0.25">
      <c r="A149" s="127"/>
      <c r="B149" s="127"/>
      <c r="C149" s="127"/>
      <c r="D149" s="127"/>
      <c r="E149" s="127"/>
      <c r="F149" s="127"/>
      <c r="G149" s="127"/>
      <c r="H149" s="127"/>
    </row>
    <row r="150" spans="1:8" ht="15" x14ac:dyDescent="0.25">
      <c r="A150" s="127"/>
      <c r="B150" s="127"/>
      <c r="C150" s="127"/>
      <c r="D150" s="127"/>
      <c r="E150" s="127"/>
      <c r="F150" s="127"/>
      <c r="G150" s="127"/>
      <c r="H150" s="127"/>
    </row>
    <row r="151" spans="1:8" ht="15" x14ac:dyDescent="0.25">
      <c r="A151" s="127"/>
      <c r="B151" s="127"/>
      <c r="C151" s="127"/>
      <c r="D151" s="127"/>
      <c r="E151" s="127"/>
      <c r="F151" s="127"/>
      <c r="G151" s="127"/>
      <c r="H151" s="127"/>
    </row>
    <row r="152" spans="1:8" ht="15" x14ac:dyDescent="0.25">
      <c r="A152" s="127"/>
      <c r="B152" s="127"/>
      <c r="C152" s="127"/>
      <c r="D152" s="127"/>
      <c r="E152" s="127"/>
      <c r="F152" s="127"/>
      <c r="G152" s="127"/>
      <c r="H152" s="127"/>
    </row>
    <row r="153" spans="1:8" ht="15" x14ac:dyDescent="0.25">
      <c r="A153" s="127"/>
      <c r="B153" s="127"/>
      <c r="C153" s="127"/>
      <c r="D153" s="127"/>
      <c r="E153" s="127"/>
      <c r="F153" s="127"/>
      <c r="G153" s="127"/>
      <c r="H153" s="127"/>
    </row>
    <row r="154" spans="1:8" ht="15" x14ac:dyDescent="0.25">
      <c r="A154" s="127"/>
      <c r="B154" s="127"/>
      <c r="C154" s="127"/>
      <c r="D154" s="127"/>
      <c r="E154" s="127"/>
      <c r="F154" s="127"/>
      <c r="G154" s="127"/>
      <c r="H154" s="127"/>
    </row>
    <row r="155" spans="1:8" ht="15" x14ac:dyDescent="0.25">
      <c r="A155" s="127"/>
      <c r="B155" s="127"/>
      <c r="C155" s="127"/>
      <c r="D155" s="127"/>
      <c r="E155" s="127"/>
      <c r="F155" s="127"/>
      <c r="G155" s="127"/>
      <c r="H155" s="127"/>
    </row>
    <row r="156" spans="1:8" ht="15" x14ac:dyDescent="0.25">
      <c r="A156" s="127"/>
      <c r="B156" s="127"/>
      <c r="C156" s="127"/>
      <c r="D156" s="127"/>
      <c r="E156" s="127"/>
      <c r="F156" s="127"/>
      <c r="G156" s="127"/>
      <c r="H156" s="127"/>
    </row>
    <row r="157" spans="1:8" ht="15" x14ac:dyDescent="0.25">
      <c r="A157" s="127"/>
      <c r="B157" s="127"/>
      <c r="C157" s="127"/>
      <c r="D157" s="127"/>
      <c r="E157" s="127"/>
      <c r="F157" s="127"/>
      <c r="G157" s="127"/>
      <c r="H157" s="127"/>
    </row>
    <row r="158" spans="1:8" ht="15" x14ac:dyDescent="0.25">
      <c r="A158" s="127"/>
      <c r="B158" s="127"/>
      <c r="C158" s="127"/>
      <c r="D158" s="127"/>
      <c r="E158" s="127"/>
      <c r="F158" s="127"/>
      <c r="G158" s="127"/>
      <c r="H158" s="127"/>
    </row>
    <row r="159" spans="1:8" ht="15" x14ac:dyDescent="0.25">
      <c r="A159" s="127"/>
      <c r="B159" s="127"/>
      <c r="C159" s="127"/>
      <c r="D159" s="127"/>
      <c r="E159" s="127"/>
      <c r="F159" s="127"/>
      <c r="G159" s="127"/>
      <c r="H159" s="127"/>
    </row>
    <row r="160" spans="1:8" ht="15" x14ac:dyDescent="0.25">
      <c r="A160" s="127"/>
      <c r="B160" s="127"/>
      <c r="C160" s="127"/>
      <c r="D160" s="127"/>
      <c r="E160" s="127"/>
      <c r="F160" s="127"/>
      <c r="G160" s="127"/>
      <c r="H160" s="127"/>
    </row>
    <row r="161" spans="1:8" ht="15" x14ac:dyDescent="0.25">
      <c r="A161" s="127"/>
      <c r="B161" s="127"/>
      <c r="C161" s="127"/>
      <c r="D161" s="127"/>
      <c r="E161" s="127"/>
      <c r="F161" s="127"/>
      <c r="G161" s="127"/>
      <c r="H161" s="127"/>
    </row>
    <row r="162" spans="1:8" ht="15" x14ac:dyDescent="0.25">
      <c r="A162" s="127"/>
      <c r="B162" s="127"/>
      <c r="C162" s="127"/>
      <c r="D162" s="127"/>
      <c r="E162" s="127"/>
      <c r="F162" s="127"/>
      <c r="G162" s="127"/>
      <c r="H162" s="127"/>
    </row>
    <row r="163" spans="1:8" ht="15" x14ac:dyDescent="0.25">
      <c r="A163" s="127"/>
      <c r="B163" s="127"/>
      <c r="C163" s="127"/>
      <c r="D163" s="127"/>
      <c r="E163" s="127"/>
      <c r="F163" s="127"/>
      <c r="G163" s="127"/>
      <c r="H163" s="127"/>
    </row>
    <row r="164" spans="1:8" ht="15" x14ac:dyDescent="0.25">
      <c r="A164" s="127"/>
      <c r="B164" s="127"/>
      <c r="C164" s="127"/>
      <c r="D164" s="127"/>
      <c r="E164" s="127"/>
      <c r="F164" s="127"/>
      <c r="G164" s="127"/>
      <c r="H164" s="127"/>
    </row>
    <row r="165" spans="1:8" ht="15" x14ac:dyDescent="0.25">
      <c r="A165" s="127"/>
      <c r="B165" s="127"/>
      <c r="C165" s="127"/>
      <c r="D165" s="127"/>
      <c r="E165" s="127"/>
      <c r="F165" s="127"/>
      <c r="G165" s="127"/>
      <c r="H165" s="127"/>
    </row>
    <row r="166" spans="1:8" ht="15" x14ac:dyDescent="0.25">
      <c r="A166" s="127"/>
      <c r="B166" s="127"/>
      <c r="C166" s="127"/>
      <c r="D166" s="127"/>
      <c r="E166" s="127"/>
      <c r="F166" s="127"/>
      <c r="G166" s="127"/>
      <c r="H166" s="127"/>
    </row>
    <row r="167" spans="1:8" ht="15" x14ac:dyDescent="0.25">
      <c r="A167" s="127"/>
      <c r="B167" s="127"/>
      <c r="C167" s="127"/>
      <c r="D167" s="127"/>
      <c r="E167" s="127"/>
      <c r="F167" s="127"/>
      <c r="G167" s="127"/>
      <c r="H167" s="127"/>
    </row>
    <row r="168" spans="1:8" ht="15" x14ac:dyDescent="0.25">
      <c r="A168" s="127"/>
      <c r="B168" s="127"/>
      <c r="C168" s="127"/>
      <c r="D168" s="127"/>
      <c r="E168" s="127"/>
      <c r="F168" s="127"/>
      <c r="G168" s="127"/>
      <c r="H168" s="127"/>
    </row>
    <row r="169" spans="1:8" ht="15" x14ac:dyDescent="0.25">
      <c r="A169" s="127"/>
      <c r="B169" s="127"/>
      <c r="C169" s="127"/>
      <c r="D169" s="127"/>
      <c r="E169" s="127"/>
      <c r="F169" s="127"/>
      <c r="G169" s="127"/>
      <c r="H169" s="127"/>
    </row>
    <row r="170" spans="1:8" ht="15" x14ac:dyDescent="0.25">
      <c r="A170" s="127"/>
      <c r="B170" s="127"/>
      <c r="C170" s="127"/>
      <c r="D170" s="127"/>
      <c r="E170" s="127"/>
      <c r="F170" s="127"/>
      <c r="G170" s="127"/>
      <c r="H170" s="127"/>
    </row>
    <row r="171" spans="1:8" ht="15" x14ac:dyDescent="0.25">
      <c r="A171" s="127"/>
      <c r="B171" s="127"/>
      <c r="C171" s="127"/>
      <c r="D171" s="127"/>
      <c r="E171" s="127"/>
      <c r="F171" s="127"/>
      <c r="G171" s="127"/>
      <c r="H171" s="127"/>
    </row>
    <row r="172" spans="1:8" ht="15" x14ac:dyDescent="0.25">
      <c r="A172" s="127"/>
      <c r="B172" s="127"/>
      <c r="C172" s="127"/>
      <c r="D172" s="127"/>
      <c r="E172" s="127"/>
      <c r="F172" s="127"/>
      <c r="G172" s="127"/>
      <c r="H172" s="127"/>
    </row>
    <row r="173" spans="1:8" ht="15" x14ac:dyDescent="0.25">
      <c r="A173" s="127"/>
      <c r="B173" s="127"/>
      <c r="C173" s="127"/>
      <c r="D173" s="127"/>
      <c r="E173" s="127"/>
      <c r="F173" s="127"/>
      <c r="G173" s="127"/>
      <c r="H173" s="127"/>
    </row>
    <row r="174" spans="1:8" ht="15" x14ac:dyDescent="0.25">
      <c r="A174" s="127"/>
      <c r="B174" s="127"/>
      <c r="C174" s="127"/>
      <c r="D174" s="127"/>
      <c r="E174" s="127"/>
      <c r="F174" s="127"/>
      <c r="G174" s="127"/>
      <c r="H174" s="127"/>
    </row>
    <row r="175" spans="1:8" ht="15" x14ac:dyDescent="0.25">
      <c r="A175" s="127"/>
      <c r="B175" s="127"/>
      <c r="C175" s="127"/>
      <c r="D175" s="127"/>
      <c r="E175" s="127"/>
      <c r="F175" s="127"/>
      <c r="G175" s="127"/>
      <c r="H175" s="127"/>
    </row>
    <row r="176" spans="1:8" ht="15" x14ac:dyDescent="0.25">
      <c r="A176" s="127"/>
      <c r="B176" s="127"/>
      <c r="C176" s="127"/>
      <c r="D176" s="127"/>
      <c r="E176" s="127"/>
      <c r="F176" s="127"/>
      <c r="G176" s="127"/>
      <c r="H176" s="127"/>
    </row>
    <row r="177" spans="1:8" ht="15" x14ac:dyDescent="0.25">
      <c r="A177" s="127"/>
      <c r="B177" s="127"/>
      <c r="C177" s="127"/>
      <c r="D177" s="127"/>
      <c r="E177" s="127"/>
      <c r="F177" s="127"/>
      <c r="G177" s="127"/>
      <c r="H177" s="127"/>
    </row>
    <row r="178" spans="1:8" ht="15" x14ac:dyDescent="0.25">
      <c r="A178" s="127"/>
      <c r="B178" s="127"/>
      <c r="C178" s="127"/>
      <c r="D178" s="127"/>
      <c r="E178" s="127"/>
      <c r="F178" s="127"/>
      <c r="G178" s="127"/>
      <c r="H178" s="127"/>
    </row>
    <row r="179" spans="1:8" ht="15" x14ac:dyDescent="0.25">
      <c r="A179" s="127"/>
      <c r="B179" s="127"/>
      <c r="C179" s="127"/>
      <c r="D179" s="127"/>
      <c r="E179" s="127"/>
      <c r="F179" s="127"/>
      <c r="G179" s="127"/>
      <c r="H179" s="127"/>
    </row>
    <row r="180" spans="1:8" ht="15" x14ac:dyDescent="0.25">
      <c r="A180" s="127"/>
      <c r="B180" s="127"/>
      <c r="C180" s="127"/>
      <c r="D180" s="127"/>
      <c r="E180" s="127"/>
      <c r="F180" s="127"/>
      <c r="G180" s="127"/>
      <c r="H180" s="127"/>
    </row>
    <row r="181" spans="1:8" ht="15" x14ac:dyDescent="0.25">
      <c r="A181" s="127"/>
      <c r="B181" s="127"/>
      <c r="C181" s="127"/>
      <c r="D181" s="127"/>
      <c r="E181" s="127"/>
      <c r="F181" s="127"/>
      <c r="G181" s="127"/>
      <c r="H181" s="127"/>
    </row>
    <row r="182" spans="1:8" ht="15" x14ac:dyDescent="0.25">
      <c r="A182" s="127"/>
      <c r="B182" s="127"/>
      <c r="C182" s="127"/>
      <c r="D182" s="127"/>
      <c r="E182" s="127"/>
      <c r="F182" s="127"/>
      <c r="G182" s="127"/>
      <c r="H182" s="127"/>
    </row>
    <row r="183" spans="1:8" ht="15" x14ac:dyDescent="0.25">
      <c r="A183" s="127"/>
      <c r="B183" s="127"/>
      <c r="C183" s="127"/>
      <c r="D183" s="127"/>
      <c r="E183" s="127"/>
      <c r="F183" s="127"/>
      <c r="G183" s="127"/>
      <c r="H183" s="127"/>
    </row>
    <row r="184" spans="1:8" ht="15" x14ac:dyDescent="0.25">
      <c r="A184" s="127"/>
      <c r="B184" s="127"/>
      <c r="C184" s="127"/>
      <c r="D184" s="127"/>
      <c r="E184" s="127"/>
      <c r="F184" s="127"/>
      <c r="G184" s="127"/>
      <c r="H184" s="127"/>
    </row>
    <row r="185" spans="1:8" ht="15" x14ac:dyDescent="0.25">
      <c r="A185" s="127"/>
      <c r="B185" s="127"/>
      <c r="C185" s="127"/>
      <c r="D185" s="127"/>
      <c r="E185" s="127"/>
      <c r="F185" s="127"/>
      <c r="G185" s="127"/>
      <c r="H185" s="127"/>
    </row>
    <row r="186" spans="1:8" ht="15" x14ac:dyDescent="0.25">
      <c r="A186" s="127"/>
      <c r="B186" s="127"/>
      <c r="C186" s="127"/>
      <c r="D186" s="127"/>
      <c r="E186" s="127"/>
      <c r="F186" s="127"/>
      <c r="G186" s="127"/>
      <c r="H186" s="127"/>
    </row>
    <row r="187" spans="1:8" ht="15" x14ac:dyDescent="0.25">
      <c r="A187" s="127"/>
      <c r="B187" s="127"/>
      <c r="C187" s="127"/>
      <c r="D187" s="127"/>
      <c r="E187" s="127"/>
      <c r="F187" s="127"/>
      <c r="G187" s="127"/>
      <c r="H187" s="127"/>
    </row>
    <row r="188" spans="1:8" ht="15" x14ac:dyDescent="0.25">
      <c r="A188" s="127"/>
      <c r="B188" s="127"/>
      <c r="C188" s="127"/>
      <c r="D188" s="127"/>
      <c r="E188" s="127"/>
      <c r="F188" s="127"/>
      <c r="G188" s="127"/>
      <c r="H188" s="127"/>
    </row>
    <row r="189" spans="1:8" ht="15" x14ac:dyDescent="0.25">
      <c r="A189" s="127"/>
      <c r="B189" s="127"/>
      <c r="C189" s="127"/>
      <c r="D189" s="127"/>
      <c r="E189" s="127"/>
      <c r="F189" s="127"/>
      <c r="G189" s="127"/>
      <c r="H189" s="127"/>
    </row>
    <row r="190" spans="1:8" ht="15" x14ac:dyDescent="0.25">
      <c r="A190" s="127"/>
      <c r="B190" s="127"/>
      <c r="C190" s="127"/>
      <c r="D190" s="127"/>
      <c r="E190" s="127"/>
      <c r="F190" s="127"/>
      <c r="G190" s="127"/>
      <c r="H190" s="127"/>
    </row>
    <row r="191" spans="1:8" ht="15" x14ac:dyDescent="0.25">
      <c r="A191" s="127"/>
      <c r="B191" s="127"/>
      <c r="C191" s="127"/>
      <c r="D191" s="127"/>
      <c r="E191" s="127"/>
      <c r="F191" s="127"/>
      <c r="G191" s="127"/>
      <c r="H191" s="127"/>
    </row>
    <row r="192" spans="1:8" ht="15" x14ac:dyDescent="0.25">
      <c r="A192" s="127"/>
      <c r="B192" s="127"/>
      <c r="C192" s="127"/>
      <c r="D192" s="127"/>
      <c r="E192" s="127"/>
      <c r="F192" s="127"/>
      <c r="G192" s="127"/>
      <c r="H192" s="127"/>
    </row>
    <row r="193" spans="1:8" ht="15" x14ac:dyDescent="0.25">
      <c r="A193" s="127"/>
      <c r="B193" s="127"/>
      <c r="C193" s="127"/>
      <c r="D193" s="127"/>
      <c r="E193" s="127"/>
      <c r="F193" s="127"/>
      <c r="G193" s="127"/>
      <c r="H193" s="127"/>
    </row>
    <row r="194" spans="1:8" ht="15" x14ac:dyDescent="0.25">
      <c r="A194" s="127"/>
      <c r="B194" s="127"/>
      <c r="C194" s="127"/>
      <c r="D194" s="127"/>
      <c r="E194" s="127"/>
      <c r="F194" s="127"/>
      <c r="G194" s="127"/>
      <c r="H194" s="127"/>
    </row>
    <row r="195" spans="1:8" ht="15" x14ac:dyDescent="0.25">
      <c r="A195" s="127"/>
      <c r="B195" s="127"/>
      <c r="C195" s="127"/>
      <c r="D195" s="127"/>
      <c r="E195" s="127"/>
      <c r="F195" s="127"/>
      <c r="G195" s="127"/>
      <c r="H195" s="127"/>
    </row>
    <row r="196" spans="1:8" ht="15" x14ac:dyDescent="0.25">
      <c r="A196" s="127"/>
      <c r="B196" s="127"/>
      <c r="C196" s="127"/>
      <c r="D196" s="127"/>
      <c r="E196" s="127"/>
      <c r="F196" s="127"/>
      <c r="G196" s="127"/>
      <c r="H196" s="127"/>
    </row>
    <row r="197" spans="1:8" ht="15" x14ac:dyDescent="0.25">
      <c r="A197" s="127"/>
      <c r="B197" s="127"/>
      <c r="C197" s="127"/>
      <c r="D197" s="127"/>
      <c r="E197" s="127"/>
      <c r="F197" s="127"/>
      <c r="G197" s="127"/>
      <c r="H197" s="127"/>
    </row>
    <row r="198" spans="1:8" ht="15" x14ac:dyDescent="0.25">
      <c r="A198" s="127"/>
      <c r="B198" s="127"/>
      <c r="C198" s="127"/>
      <c r="D198" s="127"/>
      <c r="E198" s="127"/>
      <c r="F198" s="127"/>
      <c r="G198" s="127"/>
      <c r="H198" s="127"/>
    </row>
    <row r="199" spans="1:8" ht="15" x14ac:dyDescent="0.25">
      <c r="A199" s="127"/>
      <c r="B199" s="127"/>
      <c r="C199" s="127"/>
      <c r="D199" s="127"/>
      <c r="E199" s="127"/>
      <c r="F199" s="127"/>
      <c r="G199" s="127"/>
      <c r="H199" s="127"/>
    </row>
    <row r="200" spans="1:8" ht="15" x14ac:dyDescent="0.25">
      <c r="A200" s="127"/>
      <c r="B200" s="127"/>
      <c r="C200" s="127"/>
      <c r="D200" s="127"/>
      <c r="E200" s="127"/>
      <c r="F200" s="127"/>
      <c r="G200" s="127"/>
      <c r="H200" s="127"/>
    </row>
    <row r="201" spans="1:8" ht="15" x14ac:dyDescent="0.25">
      <c r="A201" s="127"/>
      <c r="B201" s="127"/>
      <c r="C201" s="127"/>
      <c r="D201" s="127"/>
      <c r="E201" s="127"/>
      <c r="F201" s="127"/>
      <c r="G201" s="127"/>
      <c r="H201" s="127"/>
    </row>
    <row r="202" spans="1:8" ht="15" x14ac:dyDescent="0.25">
      <c r="A202" s="127"/>
      <c r="B202" s="127"/>
      <c r="C202" s="127"/>
      <c r="D202" s="127"/>
      <c r="E202" s="127"/>
      <c r="F202" s="127"/>
      <c r="G202" s="127"/>
      <c r="H202" s="127"/>
    </row>
    <row r="203" spans="1:8" ht="15" x14ac:dyDescent="0.25">
      <c r="A203" s="127"/>
      <c r="B203" s="127"/>
      <c r="C203" s="127"/>
      <c r="D203" s="127"/>
      <c r="E203" s="127"/>
      <c r="F203" s="127"/>
      <c r="G203" s="127"/>
      <c r="H203" s="127"/>
    </row>
    <row r="204" spans="1:8" ht="15" x14ac:dyDescent="0.25">
      <c r="A204" s="127"/>
      <c r="B204" s="127"/>
      <c r="C204" s="127"/>
      <c r="D204" s="127"/>
      <c r="E204" s="127"/>
      <c r="F204" s="127"/>
      <c r="G204" s="127"/>
      <c r="H204" s="127"/>
    </row>
    <row r="205" spans="1:8" ht="15" x14ac:dyDescent="0.25">
      <c r="A205" s="127"/>
      <c r="B205" s="127"/>
      <c r="C205" s="127"/>
      <c r="D205" s="127"/>
      <c r="E205" s="127"/>
      <c r="F205" s="127"/>
      <c r="G205" s="127"/>
      <c r="H205" s="127"/>
    </row>
    <row r="206" spans="1:8" ht="15" x14ac:dyDescent="0.25">
      <c r="A206" s="127"/>
      <c r="B206" s="127"/>
      <c r="C206" s="127"/>
      <c r="D206" s="127"/>
      <c r="E206" s="127"/>
      <c r="F206" s="127"/>
      <c r="G206" s="127"/>
      <c r="H206" s="127"/>
    </row>
  </sheetData>
  <pageMargins left="0.2" right="0.2" top="0.75" bottom="0.75" header="0.3" footer="0.3"/>
  <pageSetup scale="87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69"/>
  <sheetViews>
    <sheetView showGridLines="0" workbookViewId="0">
      <pane ySplit="1" topLeftCell="A2" activePane="bottomLeft" state="frozen"/>
      <selection activeCell="B33" sqref="B33"/>
      <selection pane="bottomLeft" activeCell="B33" sqref="B33"/>
    </sheetView>
  </sheetViews>
  <sheetFormatPr defaultColWidth="8.85546875" defaultRowHeight="15" x14ac:dyDescent="0.25"/>
  <cols>
    <col min="1" max="1" width="10" style="127" bestFit="1" customWidth="1"/>
    <col min="2" max="2" width="26.140625" style="127" bestFit="1" customWidth="1"/>
    <col min="3" max="3" width="11" style="127" bestFit="1" customWidth="1"/>
    <col min="4" max="4" width="14.42578125" style="127" bestFit="1" customWidth="1"/>
  </cols>
  <sheetData>
    <row r="1" spans="1:4" ht="14.45" x14ac:dyDescent="0.3">
      <c r="A1" s="127" t="s">
        <v>12627</v>
      </c>
      <c r="B1" s="127" t="s">
        <v>12626</v>
      </c>
      <c r="C1" s="127" t="s">
        <v>12625</v>
      </c>
      <c r="D1" s="127" t="s">
        <v>12643</v>
      </c>
    </row>
    <row r="2" spans="1:4" ht="14.45" x14ac:dyDescent="0.3">
      <c r="A2" s="127">
        <v>101114407</v>
      </c>
      <c r="B2" s="106">
        <v>43646</v>
      </c>
      <c r="C2" s="127">
        <v>275000</v>
      </c>
      <c r="D2" s="127">
        <v>1</v>
      </c>
    </row>
    <row r="3" spans="1:4" ht="14.45" x14ac:dyDescent="0.3">
      <c r="A3" s="127">
        <v>111024781</v>
      </c>
      <c r="B3" s="106">
        <v>43615</v>
      </c>
      <c r="C3" s="127">
        <v>50000</v>
      </c>
      <c r="D3" s="127">
        <v>1</v>
      </c>
    </row>
    <row r="4" spans="1:4" ht="14.45" x14ac:dyDescent="0.3">
      <c r="A4" s="127">
        <v>101094529</v>
      </c>
      <c r="B4" s="106">
        <v>43646</v>
      </c>
      <c r="C4" s="127">
        <v>925000</v>
      </c>
      <c r="D4" s="127">
        <v>1</v>
      </c>
    </row>
    <row r="5" spans="1:4" ht="14.45" x14ac:dyDescent="0.3">
      <c r="A5" s="127">
        <v>101116986</v>
      </c>
      <c r="B5" s="106">
        <v>43585</v>
      </c>
      <c r="C5" s="127">
        <v>5150</v>
      </c>
      <c r="D5" s="127">
        <v>1</v>
      </c>
    </row>
    <row r="6" spans="1:4" ht="14.45" x14ac:dyDescent="0.3">
      <c r="A6" s="127">
        <v>101116135</v>
      </c>
      <c r="B6" s="106">
        <v>43585</v>
      </c>
      <c r="C6" s="127">
        <v>70000</v>
      </c>
      <c r="D6" s="127">
        <v>1</v>
      </c>
    </row>
    <row r="7" spans="1:4" ht="14.45" x14ac:dyDescent="0.3">
      <c r="A7" s="127">
        <v>101115472</v>
      </c>
      <c r="B7" s="106">
        <v>43585</v>
      </c>
      <c r="C7" s="127">
        <v>20000</v>
      </c>
      <c r="D7" s="127">
        <v>1</v>
      </c>
    </row>
    <row r="8" spans="1:4" ht="14.45" x14ac:dyDescent="0.3">
      <c r="A8" s="127">
        <v>101099804</v>
      </c>
      <c r="B8" s="106">
        <v>43615</v>
      </c>
      <c r="C8" s="127">
        <v>60000</v>
      </c>
      <c r="D8" s="127">
        <v>1</v>
      </c>
    </row>
    <row r="9" spans="1:4" ht="14.45" x14ac:dyDescent="0.3">
      <c r="A9" s="127">
        <v>101109590</v>
      </c>
      <c r="B9" s="106">
        <v>43615</v>
      </c>
      <c r="C9" s="127">
        <v>280000</v>
      </c>
      <c r="D9" s="127">
        <v>1</v>
      </c>
    </row>
    <row r="10" spans="1:4" ht="14.45" x14ac:dyDescent="0.3">
      <c r="A10" s="127">
        <v>101103897</v>
      </c>
      <c r="B10" s="106">
        <v>43646</v>
      </c>
      <c r="C10" s="127">
        <v>150000</v>
      </c>
      <c r="D10" s="127">
        <v>1</v>
      </c>
    </row>
    <row r="11" spans="1:4" ht="14.45" x14ac:dyDescent="0.3">
      <c r="A11" s="127">
        <v>101119418</v>
      </c>
      <c r="B11" s="106">
        <v>43646</v>
      </c>
      <c r="C11" s="127">
        <v>60000</v>
      </c>
      <c r="D11" s="127">
        <v>1</v>
      </c>
    </row>
    <row r="12" spans="1:4" ht="14.45" x14ac:dyDescent="0.3">
      <c r="A12" s="127">
        <v>111025064</v>
      </c>
      <c r="B12" s="106">
        <v>43646</v>
      </c>
      <c r="C12" s="127">
        <v>30000</v>
      </c>
      <c r="D12" s="127">
        <v>1</v>
      </c>
    </row>
    <row r="13" spans="1:4" ht="14.45" x14ac:dyDescent="0.3">
      <c r="A13" s="127">
        <v>101108942</v>
      </c>
      <c r="B13" s="106">
        <v>43646</v>
      </c>
      <c r="C13" s="127">
        <v>243718</v>
      </c>
      <c r="D13" s="127">
        <v>1</v>
      </c>
    </row>
    <row r="14" spans="1:4" ht="14.45" x14ac:dyDescent="0.3">
      <c r="A14" s="127">
        <v>101118768</v>
      </c>
      <c r="B14" s="106">
        <v>43615</v>
      </c>
      <c r="C14" s="127">
        <v>438098</v>
      </c>
      <c r="D14" s="127">
        <v>1</v>
      </c>
    </row>
    <row r="15" spans="1:4" ht="14.45" x14ac:dyDescent="0.3">
      <c r="A15" s="127">
        <v>101104513</v>
      </c>
      <c r="B15" s="106">
        <v>43616</v>
      </c>
      <c r="C15" s="127">
        <v>229523</v>
      </c>
      <c r="D15" s="127">
        <v>1</v>
      </c>
    </row>
    <row r="16" spans="1:4" ht="14.45" x14ac:dyDescent="0.3">
      <c r="A16" s="127">
        <v>101115186</v>
      </c>
      <c r="B16" s="106">
        <v>43600</v>
      </c>
      <c r="C16" s="127">
        <v>65332</v>
      </c>
      <c r="D16" s="127">
        <v>1</v>
      </c>
    </row>
    <row r="17" spans="1:4" ht="14.45" x14ac:dyDescent="0.3">
      <c r="A17" s="127">
        <v>101116242</v>
      </c>
      <c r="B17" s="106">
        <v>43600</v>
      </c>
      <c r="C17" s="127">
        <v>60073</v>
      </c>
      <c r="D17" s="127">
        <v>1</v>
      </c>
    </row>
    <row r="18" spans="1:4" ht="14.45" x14ac:dyDescent="0.3">
      <c r="A18" s="127">
        <v>101115445</v>
      </c>
      <c r="B18" s="106">
        <v>43595</v>
      </c>
      <c r="C18" s="127">
        <v>96180</v>
      </c>
      <c r="D18" s="127">
        <v>1</v>
      </c>
    </row>
    <row r="19" spans="1:4" ht="14.45" x14ac:dyDescent="0.3">
      <c r="A19" s="127">
        <v>101116712</v>
      </c>
      <c r="B19" s="106">
        <v>43646</v>
      </c>
      <c r="C19" s="127">
        <v>45636</v>
      </c>
      <c r="D19" s="127">
        <v>1</v>
      </c>
    </row>
    <row r="20" spans="1:4" ht="14.45" x14ac:dyDescent="0.3">
      <c r="A20" s="127">
        <v>101118496</v>
      </c>
      <c r="B20" s="106">
        <v>43600</v>
      </c>
      <c r="C20" s="127">
        <v>20470</v>
      </c>
      <c r="D20" s="127">
        <v>1</v>
      </c>
    </row>
    <row r="21" spans="1:4" ht="14.45" x14ac:dyDescent="0.3">
      <c r="A21" s="127">
        <v>101118363</v>
      </c>
      <c r="B21" s="106">
        <v>43615</v>
      </c>
      <c r="C21" s="127">
        <v>80976</v>
      </c>
      <c r="D21" s="127">
        <v>1</v>
      </c>
    </row>
    <row r="22" spans="1:4" ht="14.45" x14ac:dyDescent="0.3">
      <c r="A22" s="127">
        <v>101118365</v>
      </c>
      <c r="B22" s="106">
        <v>43615</v>
      </c>
      <c r="C22" s="127">
        <v>28866</v>
      </c>
      <c r="D22" s="127">
        <v>1</v>
      </c>
    </row>
    <row r="23" spans="1:4" ht="14.45" x14ac:dyDescent="0.3">
      <c r="A23" s="127">
        <v>101118815</v>
      </c>
      <c r="B23" s="106">
        <v>43646</v>
      </c>
      <c r="C23" s="127">
        <v>44739</v>
      </c>
      <c r="D23" s="127">
        <v>1</v>
      </c>
    </row>
    <row r="24" spans="1:4" ht="14.45" x14ac:dyDescent="0.3">
      <c r="A24" s="127">
        <v>101115456</v>
      </c>
      <c r="B24" s="106">
        <v>43585</v>
      </c>
      <c r="C24" s="127">
        <v>10000</v>
      </c>
      <c r="D24" s="127">
        <v>1</v>
      </c>
    </row>
    <row r="25" spans="1:4" ht="14.45" x14ac:dyDescent="0.3">
      <c r="A25" s="127">
        <v>101117803</v>
      </c>
      <c r="B25" s="106">
        <v>43585</v>
      </c>
      <c r="C25" s="127">
        <v>25000</v>
      </c>
      <c r="D25" s="127">
        <v>1</v>
      </c>
    </row>
    <row r="26" spans="1:4" ht="14.45" x14ac:dyDescent="0.3">
      <c r="A26" s="127">
        <v>101112775</v>
      </c>
      <c r="B26" s="106">
        <v>43615</v>
      </c>
      <c r="C26" s="127">
        <v>48000</v>
      </c>
      <c r="D26" s="127">
        <v>1</v>
      </c>
    </row>
    <row r="27" spans="1:4" ht="14.45" x14ac:dyDescent="0.3">
      <c r="A27" s="127">
        <v>101118600</v>
      </c>
      <c r="B27" s="106">
        <v>43646</v>
      </c>
      <c r="C27" s="127">
        <v>42000</v>
      </c>
      <c r="D27" s="127">
        <v>1</v>
      </c>
    </row>
    <row r="28" spans="1:4" ht="14.45" x14ac:dyDescent="0.3">
      <c r="A28" s="127">
        <v>101111229</v>
      </c>
      <c r="B28" s="106">
        <v>43646</v>
      </c>
      <c r="C28" s="127">
        <v>30000</v>
      </c>
      <c r="D28" s="127">
        <v>1</v>
      </c>
    </row>
    <row r="29" spans="1:4" ht="14.45" x14ac:dyDescent="0.3">
      <c r="A29" s="127">
        <v>101115725</v>
      </c>
      <c r="B29" s="106">
        <v>43615</v>
      </c>
      <c r="C29" s="127">
        <v>44000</v>
      </c>
      <c r="D29" s="127">
        <v>1</v>
      </c>
    </row>
    <row r="30" spans="1:4" ht="14.45" x14ac:dyDescent="0.3">
      <c r="A30" s="127">
        <v>101111309</v>
      </c>
      <c r="B30" s="106">
        <v>43585</v>
      </c>
      <c r="C30" s="127">
        <v>40000</v>
      </c>
      <c r="D30" s="127">
        <v>1</v>
      </c>
    </row>
    <row r="31" spans="1:4" ht="14.45" x14ac:dyDescent="0.3">
      <c r="A31" s="127">
        <v>101117331</v>
      </c>
      <c r="B31" s="106">
        <v>43585</v>
      </c>
      <c r="C31" s="127">
        <v>160000</v>
      </c>
      <c r="D31" s="127">
        <v>1</v>
      </c>
    </row>
    <row r="32" spans="1:4" ht="14.45" x14ac:dyDescent="0.3">
      <c r="A32" s="127">
        <v>101109725</v>
      </c>
      <c r="B32" s="106">
        <v>43617</v>
      </c>
      <c r="C32" s="127">
        <v>335000</v>
      </c>
      <c r="D32" s="127">
        <v>1</v>
      </c>
    </row>
    <row r="33" spans="1:4" x14ac:dyDescent="0.25">
      <c r="A33" s="127">
        <v>101106103</v>
      </c>
      <c r="B33" s="106">
        <v>43585</v>
      </c>
      <c r="C33" s="127">
        <v>56000</v>
      </c>
      <c r="D33" s="127">
        <v>1</v>
      </c>
    </row>
    <row r="34" spans="1:4" x14ac:dyDescent="0.25">
      <c r="A34" s="127">
        <v>101118144</v>
      </c>
      <c r="B34" s="106">
        <v>43615</v>
      </c>
      <c r="C34" s="127">
        <v>40000</v>
      </c>
      <c r="D34" s="127">
        <v>1</v>
      </c>
    </row>
    <row r="35" spans="1:4" x14ac:dyDescent="0.25">
      <c r="B35" s="106"/>
      <c r="C35" s="127">
        <v>4108761</v>
      </c>
    </row>
    <row r="36" spans="1:4" x14ac:dyDescent="0.25">
      <c r="B36" s="106"/>
    </row>
    <row r="37" spans="1:4" x14ac:dyDescent="0.25">
      <c r="A37" s="127">
        <v>109121066</v>
      </c>
      <c r="B37" s="106">
        <v>43646</v>
      </c>
      <c r="C37" s="127">
        <v>101800</v>
      </c>
      <c r="D37" s="127">
        <v>2</v>
      </c>
    </row>
    <row r="38" spans="1:4" x14ac:dyDescent="0.25">
      <c r="A38" s="127">
        <v>109121778</v>
      </c>
      <c r="B38" s="106">
        <v>43615</v>
      </c>
      <c r="C38" s="127">
        <v>125000</v>
      </c>
      <c r="D38" s="127">
        <v>2</v>
      </c>
    </row>
    <row r="39" spans="1:4" x14ac:dyDescent="0.25">
      <c r="A39" s="127">
        <v>109121075</v>
      </c>
      <c r="B39" s="106">
        <v>43615</v>
      </c>
      <c r="C39" s="127">
        <v>20564.66</v>
      </c>
      <c r="D39" s="127">
        <v>2</v>
      </c>
    </row>
    <row r="40" spans="1:4" x14ac:dyDescent="0.25">
      <c r="A40" s="127">
        <v>109120299</v>
      </c>
      <c r="B40" s="106">
        <v>43585</v>
      </c>
      <c r="C40" s="127">
        <v>50000</v>
      </c>
      <c r="D40" s="127">
        <v>2</v>
      </c>
    </row>
    <row r="41" spans="1:4" x14ac:dyDescent="0.25">
      <c r="A41" s="127">
        <v>109119979</v>
      </c>
      <c r="B41" s="106">
        <v>43585</v>
      </c>
      <c r="C41" s="127">
        <v>25000</v>
      </c>
      <c r="D41" s="127">
        <v>2</v>
      </c>
    </row>
    <row r="42" spans="1:4" x14ac:dyDescent="0.25">
      <c r="A42" s="127">
        <v>109120213</v>
      </c>
      <c r="B42" s="106">
        <v>43585</v>
      </c>
      <c r="C42" s="127">
        <v>25000</v>
      </c>
      <c r="D42" s="127">
        <v>2</v>
      </c>
    </row>
    <row r="43" spans="1:4" x14ac:dyDescent="0.25">
      <c r="A43" s="127">
        <v>109121422</v>
      </c>
      <c r="B43" s="106">
        <v>43585</v>
      </c>
      <c r="C43" s="127">
        <v>8000</v>
      </c>
      <c r="D43" s="127">
        <v>2</v>
      </c>
    </row>
    <row r="44" spans="1:4" x14ac:dyDescent="0.25">
      <c r="A44" s="127">
        <v>109121018</v>
      </c>
      <c r="B44" s="106">
        <v>43615</v>
      </c>
      <c r="C44" s="127">
        <v>30000</v>
      </c>
      <c r="D44" s="127">
        <v>2</v>
      </c>
    </row>
    <row r="45" spans="1:4" x14ac:dyDescent="0.25">
      <c r="A45" s="127">
        <v>109121229</v>
      </c>
      <c r="B45" s="106">
        <v>43615</v>
      </c>
      <c r="C45" s="127">
        <v>35000</v>
      </c>
      <c r="D45" s="127">
        <v>2</v>
      </c>
    </row>
    <row r="46" spans="1:4" x14ac:dyDescent="0.25">
      <c r="A46" s="127">
        <v>109120375</v>
      </c>
      <c r="B46" s="106">
        <v>43615</v>
      </c>
      <c r="C46" s="127">
        <v>35000</v>
      </c>
      <c r="D46" s="127">
        <v>2</v>
      </c>
    </row>
    <row r="47" spans="1:4" x14ac:dyDescent="0.25">
      <c r="A47" s="127">
        <v>109121424</v>
      </c>
      <c r="B47" s="106">
        <v>43646</v>
      </c>
      <c r="C47" s="127">
        <v>50000</v>
      </c>
      <c r="D47" s="127">
        <v>2</v>
      </c>
    </row>
    <row r="48" spans="1:4" x14ac:dyDescent="0.25">
      <c r="A48" s="127">
        <v>109113313</v>
      </c>
      <c r="B48" s="106">
        <v>43646</v>
      </c>
      <c r="C48" s="127">
        <v>200000</v>
      </c>
      <c r="D48" s="127">
        <v>2</v>
      </c>
    </row>
    <row r="49" spans="1:4" x14ac:dyDescent="0.25">
      <c r="A49" s="127">
        <v>109120844</v>
      </c>
      <c r="B49" s="106">
        <v>43556</v>
      </c>
      <c r="C49" s="127">
        <v>330000</v>
      </c>
      <c r="D49" s="127">
        <v>2</v>
      </c>
    </row>
    <row r="50" spans="1:4" x14ac:dyDescent="0.25">
      <c r="A50" s="127">
        <v>109098658</v>
      </c>
      <c r="B50" s="106">
        <v>43615</v>
      </c>
      <c r="C50" s="127">
        <v>445000</v>
      </c>
      <c r="D50" s="127">
        <v>2</v>
      </c>
    </row>
    <row r="51" spans="1:4" x14ac:dyDescent="0.25">
      <c r="A51" s="127">
        <v>109094595</v>
      </c>
      <c r="B51" s="106">
        <v>43615</v>
      </c>
      <c r="C51" s="127">
        <v>5000</v>
      </c>
      <c r="D51" s="127">
        <v>2</v>
      </c>
    </row>
    <row r="52" spans="1:4" x14ac:dyDescent="0.25">
      <c r="A52" s="127">
        <v>109111502</v>
      </c>
      <c r="B52" s="106">
        <v>43616</v>
      </c>
      <c r="C52" s="127">
        <v>392065</v>
      </c>
      <c r="D52" s="127">
        <v>2</v>
      </c>
    </row>
    <row r="53" spans="1:4" x14ac:dyDescent="0.25">
      <c r="A53" s="127">
        <v>109084074</v>
      </c>
      <c r="B53" s="106">
        <v>43581</v>
      </c>
      <c r="C53" s="127">
        <v>454390</v>
      </c>
      <c r="D53" s="127">
        <v>2</v>
      </c>
    </row>
    <row r="54" spans="1:4" x14ac:dyDescent="0.25">
      <c r="A54" s="127">
        <v>109099529</v>
      </c>
      <c r="B54" s="106">
        <v>43581</v>
      </c>
      <c r="C54" s="127">
        <v>7000</v>
      </c>
      <c r="D54" s="127">
        <v>2</v>
      </c>
    </row>
    <row r="55" spans="1:4" x14ac:dyDescent="0.25">
      <c r="A55" s="127">
        <v>109118629</v>
      </c>
      <c r="B55" s="106">
        <v>43616</v>
      </c>
      <c r="C55" s="127">
        <v>95049</v>
      </c>
      <c r="D55" s="127">
        <v>2</v>
      </c>
    </row>
    <row r="56" spans="1:4" x14ac:dyDescent="0.25">
      <c r="A56" s="127">
        <v>109121297</v>
      </c>
      <c r="B56" s="106">
        <v>43595</v>
      </c>
      <c r="C56" s="127">
        <v>68876</v>
      </c>
      <c r="D56" s="127">
        <v>2</v>
      </c>
    </row>
    <row r="57" spans="1:4" x14ac:dyDescent="0.25">
      <c r="A57" s="127">
        <v>109120998</v>
      </c>
      <c r="B57" s="106">
        <v>40308</v>
      </c>
      <c r="C57" s="127">
        <v>31683</v>
      </c>
      <c r="D57" s="127">
        <v>2</v>
      </c>
    </row>
    <row r="58" spans="1:4" x14ac:dyDescent="0.25">
      <c r="A58" s="127">
        <v>109121578</v>
      </c>
      <c r="B58" s="106">
        <v>43602</v>
      </c>
      <c r="C58" s="127">
        <v>5510</v>
      </c>
      <c r="D58" s="127">
        <v>2</v>
      </c>
    </row>
    <row r="59" spans="1:4" x14ac:dyDescent="0.25">
      <c r="A59" s="127">
        <v>109120997</v>
      </c>
      <c r="B59" s="106">
        <v>43609</v>
      </c>
      <c r="C59" s="127">
        <v>5000</v>
      </c>
      <c r="D59" s="127">
        <v>2</v>
      </c>
    </row>
    <row r="60" spans="1:4" x14ac:dyDescent="0.25">
      <c r="A60" s="127">
        <v>109107448</v>
      </c>
      <c r="B60" s="106">
        <v>43637</v>
      </c>
      <c r="C60" s="127">
        <v>222913</v>
      </c>
      <c r="D60" s="127">
        <v>2</v>
      </c>
    </row>
    <row r="61" spans="1:4" x14ac:dyDescent="0.25">
      <c r="A61" s="127">
        <v>109121181</v>
      </c>
      <c r="B61" s="106">
        <v>43616</v>
      </c>
      <c r="C61" s="127">
        <v>19285</v>
      </c>
      <c r="D61" s="127">
        <v>2</v>
      </c>
    </row>
    <row r="62" spans="1:4" x14ac:dyDescent="0.25">
      <c r="A62" s="127">
        <v>109121359</v>
      </c>
      <c r="B62" s="106">
        <v>43630</v>
      </c>
      <c r="C62" s="127">
        <v>165303</v>
      </c>
      <c r="D62" s="127">
        <v>2</v>
      </c>
    </row>
    <row r="63" spans="1:4" x14ac:dyDescent="0.25">
      <c r="A63" s="127">
        <v>109119286</v>
      </c>
      <c r="B63" s="106">
        <v>43616</v>
      </c>
      <c r="C63" s="127">
        <v>152489</v>
      </c>
      <c r="D63" s="127">
        <v>2</v>
      </c>
    </row>
    <row r="64" spans="1:4" x14ac:dyDescent="0.25">
      <c r="A64" s="127">
        <v>109118065</v>
      </c>
      <c r="B64" s="106">
        <v>43585</v>
      </c>
      <c r="C64" s="127">
        <v>25000</v>
      </c>
      <c r="D64" s="127">
        <v>2</v>
      </c>
    </row>
    <row r="65" spans="1:4" x14ac:dyDescent="0.25">
      <c r="A65" s="127">
        <v>109117471</v>
      </c>
      <c r="B65" s="106">
        <v>43617</v>
      </c>
      <c r="C65" s="127">
        <v>15000</v>
      </c>
      <c r="D65" s="127">
        <v>2</v>
      </c>
    </row>
    <row r="66" spans="1:4" x14ac:dyDescent="0.25">
      <c r="A66" s="127">
        <v>109078533</v>
      </c>
      <c r="B66" s="106">
        <v>43617</v>
      </c>
      <c r="C66" s="127">
        <v>30000</v>
      </c>
      <c r="D66" s="127">
        <v>2</v>
      </c>
    </row>
    <row r="67" spans="1:4" x14ac:dyDescent="0.25">
      <c r="B67" s="106"/>
      <c r="C67" s="127">
        <v>3174927.66</v>
      </c>
    </row>
    <row r="68" spans="1:4" x14ac:dyDescent="0.25">
      <c r="B68" s="106"/>
    </row>
    <row r="69" spans="1:4" x14ac:dyDescent="0.25">
      <c r="A69" s="127">
        <v>108610209</v>
      </c>
      <c r="B69" s="106">
        <v>43602</v>
      </c>
      <c r="C69" s="127">
        <v>2000</v>
      </c>
      <c r="D69" s="127">
        <v>2</v>
      </c>
    </row>
  </sheetData>
  <pageMargins left="0.2" right="0.2" top="0.75" bottom="0.75" header="0.3" footer="0.3"/>
  <pageSetup scale="6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32"/>
  <sheetViews>
    <sheetView workbookViewId="0">
      <selection activeCell="B33" sqref="B33"/>
    </sheetView>
  </sheetViews>
  <sheetFormatPr defaultColWidth="9.140625" defaultRowHeight="15" x14ac:dyDescent="0.25"/>
  <cols>
    <col min="1" max="1" width="2.7109375" style="3" customWidth="1"/>
    <col min="2" max="2" width="5.7109375" style="3" customWidth="1"/>
    <col min="3" max="3" width="9.140625" style="3"/>
    <col min="4" max="6" width="12.7109375" style="3" customWidth="1"/>
    <col min="7" max="7" width="10.85546875" style="3" bestFit="1" customWidth="1"/>
    <col min="8" max="8" width="16.28515625" style="3" customWidth="1"/>
    <col min="9" max="10" width="12.7109375" style="3" customWidth="1"/>
    <col min="11" max="16384" width="9.140625" style="3"/>
  </cols>
  <sheetData>
    <row r="2" spans="2:12" ht="14.45" x14ac:dyDescent="0.3">
      <c r="B2" s="7" t="s">
        <v>26</v>
      </c>
      <c r="C2" s="8"/>
      <c r="D2" s="9"/>
      <c r="E2" s="9"/>
      <c r="F2" s="9"/>
      <c r="G2" s="9"/>
      <c r="H2" s="9"/>
      <c r="I2" s="9"/>
      <c r="J2" s="9"/>
    </row>
    <row r="3" spans="2:12" ht="14.45" x14ac:dyDescent="0.3">
      <c r="B3" s="7" t="s">
        <v>83</v>
      </c>
      <c r="C3" s="8"/>
      <c r="D3" s="9"/>
      <c r="E3" s="9"/>
      <c r="F3" s="9"/>
      <c r="G3" s="9"/>
      <c r="H3" s="9"/>
      <c r="I3" s="9"/>
      <c r="J3" s="9"/>
    </row>
    <row r="4" spans="2:12" ht="14.45" x14ac:dyDescent="0.3">
      <c r="B4" s="7" t="s">
        <v>27</v>
      </c>
      <c r="C4" s="8"/>
      <c r="D4" s="9"/>
      <c r="E4" s="9"/>
      <c r="F4" s="9"/>
      <c r="G4" s="9"/>
      <c r="H4" s="9"/>
      <c r="I4" s="9"/>
      <c r="J4" s="9"/>
    </row>
    <row r="5" spans="2:12" ht="14.45" x14ac:dyDescent="0.3">
      <c r="B5" s="108" t="s">
        <v>340</v>
      </c>
      <c r="C5" s="8"/>
      <c r="D5" s="9"/>
      <c r="E5" s="9"/>
      <c r="F5" s="9"/>
      <c r="G5" s="9"/>
      <c r="H5" s="9"/>
      <c r="I5" s="9"/>
      <c r="J5" s="9"/>
    </row>
    <row r="6" spans="2:12" ht="14.45" x14ac:dyDescent="0.3">
      <c r="B6" s="7"/>
      <c r="C6" s="10"/>
      <c r="D6" s="9"/>
      <c r="E6" s="9"/>
      <c r="F6" s="9"/>
      <c r="G6" s="9"/>
      <c r="H6" s="9"/>
      <c r="I6" s="9"/>
      <c r="J6" s="9"/>
    </row>
    <row r="7" spans="2:12" ht="14.45" x14ac:dyDescent="0.3">
      <c r="B7" s="11"/>
      <c r="C7" s="12" t="s">
        <v>28</v>
      </c>
      <c r="D7" s="13"/>
      <c r="E7" s="13"/>
      <c r="F7" s="13"/>
      <c r="G7" s="13"/>
      <c r="H7" s="13"/>
      <c r="I7" s="13"/>
      <c r="J7" s="14"/>
    </row>
    <row r="8" spans="2:12" ht="14.45" x14ac:dyDescent="0.3">
      <c r="B8" s="15"/>
      <c r="C8" s="16"/>
      <c r="D8" s="13" t="s">
        <v>29</v>
      </c>
      <c r="E8" s="17"/>
      <c r="F8" s="18"/>
      <c r="G8" s="19" t="s">
        <v>30</v>
      </c>
      <c r="H8" s="17"/>
      <c r="I8" s="17"/>
      <c r="J8" s="20"/>
    </row>
    <row r="9" spans="2:12" ht="14.45" x14ac:dyDescent="0.3">
      <c r="B9" s="15"/>
      <c r="C9" s="21"/>
      <c r="D9" s="5"/>
      <c r="E9" s="5"/>
      <c r="F9" s="22" t="s">
        <v>10</v>
      </c>
      <c r="G9" s="23"/>
      <c r="H9" s="24"/>
      <c r="I9" s="24"/>
      <c r="J9" s="25"/>
    </row>
    <row r="10" spans="2:12" ht="14.45" x14ac:dyDescent="0.3">
      <c r="B10" s="15" t="s">
        <v>31</v>
      </c>
      <c r="C10" s="26" t="s">
        <v>32</v>
      </c>
      <c r="D10" s="27" t="s">
        <v>33</v>
      </c>
      <c r="E10" s="27" t="s">
        <v>34</v>
      </c>
      <c r="F10" s="22" t="s">
        <v>35</v>
      </c>
      <c r="G10" s="26" t="s">
        <v>36</v>
      </c>
      <c r="H10" s="27" t="s">
        <v>37</v>
      </c>
      <c r="I10" s="27" t="s">
        <v>38</v>
      </c>
      <c r="J10" s="22" t="s">
        <v>39</v>
      </c>
    </row>
    <row r="11" spans="2:12" ht="14.45" x14ac:dyDescent="0.3">
      <c r="B11" s="15"/>
      <c r="C11" s="28" t="s">
        <v>33</v>
      </c>
      <c r="D11" s="29" t="s">
        <v>40</v>
      </c>
      <c r="E11" s="29" t="s">
        <v>12</v>
      </c>
      <c r="F11" s="30" t="s">
        <v>41</v>
      </c>
      <c r="G11" s="28" t="s">
        <v>42</v>
      </c>
      <c r="H11" s="29" t="s">
        <v>43</v>
      </c>
      <c r="I11" s="29" t="s">
        <v>44</v>
      </c>
      <c r="J11" s="30" t="s">
        <v>11</v>
      </c>
    </row>
    <row r="12" spans="2:12" x14ac:dyDescent="0.25">
      <c r="B12" s="15"/>
      <c r="C12" s="31" t="s">
        <v>13</v>
      </c>
      <c r="D12" s="32" t="s">
        <v>14</v>
      </c>
      <c r="E12" s="33" t="s">
        <v>15</v>
      </c>
      <c r="F12" s="34" t="s">
        <v>45</v>
      </c>
      <c r="G12" s="31" t="s">
        <v>46</v>
      </c>
      <c r="H12" s="35" t="s">
        <v>47</v>
      </c>
      <c r="I12" s="36" t="s">
        <v>48</v>
      </c>
      <c r="J12" s="34" t="s">
        <v>49</v>
      </c>
    </row>
    <row r="13" spans="2:12" ht="14.45" x14ac:dyDescent="0.3">
      <c r="B13" s="37"/>
      <c r="C13" s="38"/>
      <c r="D13" s="39"/>
      <c r="E13" s="40"/>
      <c r="F13" s="41" t="s">
        <v>50</v>
      </c>
      <c r="G13" s="38" t="s">
        <v>51</v>
      </c>
      <c r="H13" s="42"/>
      <c r="I13" s="43"/>
      <c r="J13" s="41" t="s">
        <v>52</v>
      </c>
    </row>
    <row r="14" spans="2:12" ht="14.45" x14ac:dyDescent="0.3">
      <c r="B14" s="11">
        <f>ROW()</f>
        <v>14</v>
      </c>
      <c r="C14" s="44"/>
      <c r="D14" s="45"/>
      <c r="E14" s="46"/>
      <c r="F14" s="6"/>
      <c r="G14" s="47"/>
      <c r="H14" s="48"/>
      <c r="I14" s="46"/>
      <c r="J14" s="6"/>
    </row>
    <row r="15" spans="2:12" ht="14.45" x14ac:dyDescent="0.3">
      <c r="B15" s="15">
        <f>ROW()</f>
        <v>15</v>
      </c>
      <c r="C15" s="44"/>
      <c r="D15" s="126">
        <v>43951</v>
      </c>
      <c r="E15" s="46"/>
      <c r="F15" s="49">
        <f>+'E DFIT'!K35</f>
        <v>-74806.056007468302</v>
      </c>
      <c r="G15" s="47"/>
      <c r="H15" s="48"/>
      <c r="I15" s="46"/>
      <c r="J15" s="49">
        <f>F15</f>
        <v>-74806.056007468302</v>
      </c>
      <c r="K15" s="8"/>
      <c r="L15" s="8"/>
    </row>
    <row r="16" spans="2:12" ht="14.45" x14ac:dyDescent="0.3">
      <c r="B16" s="15">
        <f>ROW()</f>
        <v>16</v>
      </c>
      <c r="C16" s="147">
        <v>31</v>
      </c>
      <c r="D16" s="126">
        <v>43982</v>
      </c>
      <c r="E16" s="46">
        <f>+'E DFIT'!L36</f>
        <v>10127.595370625073</v>
      </c>
      <c r="F16" s="146">
        <f>+'E DFIT'!K36</f>
        <v>-84933.651378093375</v>
      </c>
      <c r="G16" s="47">
        <f>H16-SUM(C$16:$C16)+1</f>
        <v>335</v>
      </c>
      <c r="H16" s="48">
        <f>C28</f>
        <v>365</v>
      </c>
      <c r="I16" s="46">
        <f>+G16/H16*E16</f>
        <v>9295.1902716695877</v>
      </c>
      <c r="J16" s="6">
        <f t="shared" ref="J16:J27" si="0">+J15-I16</f>
        <v>-84101.246279137893</v>
      </c>
      <c r="K16" s="8"/>
      <c r="L16" s="8"/>
    </row>
    <row r="17" spans="2:12" ht="14.45" x14ac:dyDescent="0.3">
      <c r="B17" s="15">
        <f>ROW()</f>
        <v>17</v>
      </c>
      <c r="C17" s="147">
        <v>30</v>
      </c>
      <c r="D17" s="126">
        <v>44012</v>
      </c>
      <c r="E17" s="46">
        <f>+'E DFIT'!L37</f>
        <v>10127.595370625073</v>
      </c>
      <c r="F17" s="146">
        <f>+'E DFIT'!K37</f>
        <v>-95061.246748718448</v>
      </c>
      <c r="G17" s="47">
        <f>H17-SUM(C$16:$C17)+1</f>
        <v>305</v>
      </c>
      <c r="H17" s="48">
        <f>H16</f>
        <v>365</v>
      </c>
      <c r="I17" s="46">
        <f t="shared" ref="I17:I27" si="1">+G17/H17*E17</f>
        <v>8462.7851727141024</v>
      </c>
      <c r="J17" s="6">
        <f t="shared" si="0"/>
        <v>-92564.031451852003</v>
      </c>
      <c r="K17" s="8"/>
      <c r="L17" s="8"/>
    </row>
    <row r="18" spans="2:12" ht="14.45" x14ac:dyDescent="0.3">
      <c r="B18" s="15">
        <f>ROW()</f>
        <v>18</v>
      </c>
      <c r="C18" s="147">
        <v>31</v>
      </c>
      <c r="D18" s="126">
        <v>44043</v>
      </c>
      <c r="E18" s="46">
        <f>+'E DFIT'!L38</f>
        <v>10127.59537062468</v>
      </c>
      <c r="F18" s="146">
        <f>+'E DFIT'!K38</f>
        <v>-105188.84211934313</v>
      </c>
      <c r="G18" s="47">
        <f>H18-SUM(C$16:$C18)+1</f>
        <v>274</v>
      </c>
      <c r="H18" s="48">
        <f t="shared" ref="H18:H27" si="2">H17</f>
        <v>365</v>
      </c>
      <c r="I18" s="46">
        <f t="shared" si="1"/>
        <v>7602.6332371264725</v>
      </c>
      <c r="J18" s="6">
        <f t="shared" si="0"/>
        <v>-100166.66468897848</v>
      </c>
      <c r="K18" s="8"/>
      <c r="L18" s="8"/>
    </row>
    <row r="19" spans="2:12" ht="14.45" x14ac:dyDescent="0.3">
      <c r="B19" s="15">
        <f>ROW()</f>
        <v>19</v>
      </c>
      <c r="C19" s="147">
        <v>31</v>
      </c>
      <c r="D19" s="126">
        <v>44074</v>
      </c>
      <c r="E19" s="46">
        <f>+'E DFIT'!L39</f>
        <v>10127.595370625073</v>
      </c>
      <c r="F19" s="146">
        <f>+'E DFIT'!K39</f>
        <v>-115316.4374899682</v>
      </c>
      <c r="G19" s="47">
        <f>H19-SUM(C$16:$C19)+1</f>
        <v>243</v>
      </c>
      <c r="H19" s="48">
        <f t="shared" si="2"/>
        <v>365</v>
      </c>
      <c r="I19" s="46">
        <f t="shared" si="1"/>
        <v>6742.4813015394329</v>
      </c>
      <c r="J19" s="6">
        <f t="shared" si="0"/>
        <v>-106909.14599051791</v>
      </c>
      <c r="K19" s="8"/>
      <c r="L19" s="8"/>
    </row>
    <row r="20" spans="2:12" ht="14.45" x14ac:dyDescent="0.3">
      <c r="B20" s="15">
        <f>ROW()</f>
        <v>20</v>
      </c>
      <c r="C20" s="147">
        <v>30</v>
      </c>
      <c r="D20" s="126">
        <v>44104</v>
      </c>
      <c r="E20" s="46">
        <f>+'E DFIT'!L40</f>
        <v>10127.59537062468</v>
      </c>
      <c r="F20" s="146">
        <f>+'E DFIT'!K40</f>
        <v>-125444.03286059288</v>
      </c>
      <c r="G20" s="47">
        <f>H20-SUM(C$16:$C20)+1</f>
        <v>213</v>
      </c>
      <c r="H20" s="48">
        <f t="shared" si="2"/>
        <v>365</v>
      </c>
      <c r="I20" s="46">
        <f t="shared" si="1"/>
        <v>5910.0762025837175</v>
      </c>
      <c r="J20" s="6">
        <f t="shared" si="0"/>
        <v>-112819.22219310162</v>
      </c>
      <c r="K20" s="8"/>
      <c r="L20" s="8"/>
    </row>
    <row r="21" spans="2:12" ht="14.45" x14ac:dyDescent="0.3">
      <c r="B21" s="15">
        <f>ROW()</f>
        <v>21</v>
      </c>
      <c r="C21" s="147">
        <v>31</v>
      </c>
      <c r="D21" s="126">
        <v>44135</v>
      </c>
      <c r="E21" s="46">
        <f>+'E DFIT'!L41</f>
        <v>10127.595370625058</v>
      </c>
      <c r="F21" s="146">
        <f>+'E DFIT'!K41</f>
        <v>-135571.62823121794</v>
      </c>
      <c r="G21" s="47">
        <f>H21-SUM(C$16:$C21)+1</f>
        <v>182</v>
      </c>
      <c r="H21" s="48">
        <f t="shared" si="2"/>
        <v>365</v>
      </c>
      <c r="I21" s="46">
        <f t="shared" si="1"/>
        <v>5049.9242669966043</v>
      </c>
      <c r="J21" s="6">
        <f t="shared" si="0"/>
        <v>-117869.14646009823</v>
      </c>
      <c r="K21" s="8"/>
      <c r="L21" s="8"/>
    </row>
    <row r="22" spans="2:12" ht="14.45" x14ac:dyDescent="0.3">
      <c r="B22" s="15">
        <f>ROW()</f>
        <v>22</v>
      </c>
      <c r="C22" s="147">
        <v>30</v>
      </c>
      <c r="D22" s="126">
        <v>44165</v>
      </c>
      <c r="E22" s="46">
        <f>+'E DFIT'!L42</f>
        <v>10127.59537062468</v>
      </c>
      <c r="F22" s="146">
        <f>+'E DFIT'!K42</f>
        <v>-145699.22360184262</v>
      </c>
      <c r="G22" s="47">
        <f>H22-SUM(C$16:$C22)+1</f>
        <v>152</v>
      </c>
      <c r="H22" s="48">
        <f t="shared" si="2"/>
        <v>365</v>
      </c>
      <c r="I22" s="46">
        <f t="shared" si="1"/>
        <v>4217.5191680409625</v>
      </c>
      <c r="J22" s="6">
        <f t="shared" si="0"/>
        <v>-122086.66562813919</v>
      </c>
      <c r="K22" s="8"/>
      <c r="L22" s="8"/>
    </row>
    <row r="23" spans="2:12" ht="14.45" x14ac:dyDescent="0.3">
      <c r="B23" s="15">
        <f>ROW()</f>
        <v>23</v>
      </c>
      <c r="C23" s="147">
        <v>31</v>
      </c>
      <c r="D23" s="126">
        <v>44196</v>
      </c>
      <c r="E23" s="46">
        <f>+'E DFIT'!L43</f>
        <v>10127.595370625088</v>
      </c>
      <c r="F23" s="146">
        <f>+'E DFIT'!K43</f>
        <v>-155826.81897246771</v>
      </c>
      <c r="G23" s="47">
        <f>H23-SUM(C$16:$C23)+1</f>
        <v>121</v>
      </c>
      <c r="H23" s="48">
        <f t="shared" si="2"/>
        <v>365</v>
      </c>
      <c r="I23" s="46">
        <f t="shared" si="1"/>
        <v>3357.3672324537965</v>
      </c>
      <c r="J23" s="6">
        <f t="shared" si="0"/>
        <v>-125444.03286059298</v>
      </c>
      <c r="K23" s="8"/>
      <c r="L23" s="8"/>
    </row>
    <row r="24" spans="2:12" ht="14.45" x14ac:dyDescent="0.3">
      <c r="B24" s="15">
        <f>ROW()</f>
        <v>24</v>
      </c>
      <c r="C24" s="147">
        <v>31</v>
      </c>
      <c r="D24" s="126">
        <v>44227</v>
      </c>
      <c r="E24" s="46">
        <f>+'E DFIT'!L44</f>
        <v>8848.3389986824477</v>
      </c>
      <c r="F24" s="146">
        <f>+'E DFIT'!K44</f>
        <v>-164675.15797115015</v>
      </c>
      <c r="G24" s="47">
        <f>H24-SUM(C$16:$C24)+1</f>
        <v>90</v>
      </c>
      <c r="H24" s="48">
        <f t="shared" si="2"/>
        <v>365</v>
      </c>
      <c r="I24" s="46">
        <f t="shared" si="1"/>
        <v>2181.7822188532064</v>
      </c>
      <c r="J24" s="6">
        <f t="shared" si="0"/>
        <v>-127625.81507944618</v>
      </c>
      <c r="K24" s="8"/>
      <c r="L24" s="8"/>
    </row>
    <row r="25" spans="2:12" ht="14.45" x14ac:dyDescent="0.3">
      <c r="B25" s="15">
        <f>ROW()</f>
        <v>25</v>
      </c>
      <c r="C25" s="147">
        <v>28</v>
      </c>
      <c r="D25" s="126">
        <v>44255</v>
      </c>
      <c r="E25" s="46">
        <f>+'E DFIT'!L45</f>
        <v>8848.3389986824768</v>
      </c>
      <c r="F25" s="146">
        <f>+'E DFIT'!K45</f>
        <v>-173523.49696983263</v>
      </c>
      <c r="G25" s="47">
        <f>H25-SUM(C$16:$C25)+1</f>
        <v>62</v>
      </c>
      <c r="H25" s="48">
        <f t="shared" si="2"/>
        <v>365</v>
      </c>
      <c r="I25" s="46">
        <f t="shared" si="1"/>
        <v>1503.0055285433248</v>
      </c>
      <c r="J25" s="6">
        <f t="shared" si="0"/>
        <v>-129128.8206079895</v>
      </c>
      <c r="K25" s="8"/>
      <c r="L25" s="8"/>
    </row>
    <row r="26" spans="2:12" ht="14.45" x14ac:dyDescent="0.3">
      <c r="B26" s="15">
        <f>ROW()</f>
        <v>26</v>
      </c>
      <c r="C26" s="147">
        <v>31</v>
      </c>
      <c r="D26" s="126">
        <v>44286</v>
      </c>
      <c r="E26" s="46">
        <f>+'E DFIT'!L46</f>
        <v>8848.3389986824477</v>
      </c>
      <c r="F26" s="146">
        <f>+'E DFIT'!K46</f>
        <v>-182371.83596851508</v>
      </c>
      <c r="G26" s="47">
        <f>H26-SUM(C$16:$C26)+1</f>
        <v>31</v>
      </c>
      <c r="H26" s="48">
        <f t="shared" si="2"/>
        <v>365</v>
      </c>
      <c r="I26" s="46">
        <f t="shared" si="1"/>
        <v>751.50276427165988</v>
      </c>
      <c r="J26" s="6">
        <f t="shared" si="0"/>
        <v>-129880.32337226116</v>
      </c>
      <c r="K26" s="8"/>
      <c r="L26" s="8"/>
    </row>
    <row r="27" spans="2:12" ht="14.45" x14ac:dyDescent="0.3">
      <c r="B27" s="15">
        <f>ROW()</f>
        <v>27</v>
      </c>
      <c r="C27" s="147">
        <v>30</v>
      </c>
      <c r="D27" s="126">
        <v>44316</v>
      </c>
      <c r="E27" s="46">
        <f>+'E DFIT'!L47</f>
        <v>8848.3389986820694</v>
      </c>
      <c r="F27" s="146">
        <f>+'E DFIT'!K47</f>
        <v>-191220.17496719715</v>
      </c>
      <c r="G27" s="47">
        <f>H27-SUM(C$16:$C27)+1</f>
        <v>1</v>
      </c>
      <c r="H27" s="48">
        <f t="shared" si="2"/>
        <v>365</v>
      </c>
      <c r="I27" s="46">
        <f t="shared" si="1"/>
        <v>24.24202465392348</v>
      </c>
      <c r="J27" s="6">
        <f t="shared" si="0"/>
        <v>-129904.56539691509</v>
      </c>
      <c r="K27" s="8"/>
      <c r="L27" s="8"/>
    </row>
    <row r="28" spans="2:12" thickBot="1" x14ac:dyDescent="0.35">
      <c r="B28" s="15">
        <f>ROW()</f>
        <v>28</v>
      </c>
      <c r="C28" s="50">
        <f>SUM(C16:C27)</f>
        <v>365</v>
      </c>
      <c r="D28" s="5"/>
      <c r="E28" s="51">
        <f>SUM(E16:E27)</f>
        <v>116414.11895972885</v>
      </c>
      <c r="F28" s="6"/>
      <c r="G28" s="21"/>
      <c r="H28" s="52"/>
      <c r="I28" s="51">
        <f>SUM(I16:I27)</f>
        <v>55098.509389446794</v>
      </c>
      <c r="J28" s="25"/>
      <c r="K28" s="8"/>
      <c r="L28" s="8"/>
    </row>
    <row r="29" spans="2:12" ht="15.6" thickTop="1" thickBot="1" x14ac:dyDescent="0.35">
      <c r="B29" s="15">
        <f>ROW()</f>
        <v>29</v>
      </c>
      <c r="C29" s="21"/>
      <c r="D29" s="89" t="s">
        <v>71</v>
      </c>
      <c r="E29" s="90">
        <f>+'E DFIT'!L77-E28</f>
        <v>0</v>
      </c>
      <c r="F29" s="6"/>
      <c r="G29" s="21"/>
      <c r="H29" s="5"/>
      <c r="I29" s="53"/>
      <c r="J29" s="25"/>
      <c r="K29" s="8"/>
      <c r="L29" s="8"/>
    </row>
    <row r="30" spans="2:12" thickBot="1" x14ac:dyDescent="0.35">
      <c r="B30" s="15">
        <f>ROW()</f>
        <v>30</v>
      </c>
      <c r="C30" s="21" t="s">
        <v>53</v>
      </c>
      <c r="D30" s="5"/>
      <c r="E30" s="46"/>
      <c r="F30" s="159">
        <f>(F15+F27+SUM(F16:F26)*2)/24</f>
        <v>-134718.79064992291</v>
      </c>
      <c r="G30" s="21"/>
      <c r="H30" s="5"/>
      <c r="I30" s="5"/>
      <c r="J30" s="55">
        <f>(J15+J27+SUM(J16:J26)*2)/24</f>
        <v>-112579.20210952556</v>
      </c>
      <c r="K30" s="8"/>
      <c r="L30" s="8"/>
    </row>
    <row r="31" spans="2:12" thickTop="1" x14ac:dyDescent="0.3">
      <c r="B31" s="37">
        <f>ROW()</f>
        <v>31</v>
      </c>
      <c r="C31" s="56"/>
      <c r="D31" s="57"/>
      <c r="E31" s="88" t="s">
        <v>71</v>
      </c>
      <c r="F31" s="87">
        <f>'E DFIT'!K78-F30</f>
        <v>0</v>
      </c>
      <c r="G31" s="56"/>
      <c r="H31" s="57"/>
      <c r="I31" s="57"/>
      <c r="J31" s="58"/>
    </row>
    <row r="32" spans="2:12" ht="14.45" x14ac:dyDescent="0.3">
      <c r="B32" s="8"/>
      <c r="C32" s="8"/>
      <c r="D32" s="8"/>
      <c r="E32" s="8"/>
      <c r="F32" s="8"/>
      <c r="G32" s="8"/>
      <c r="H32" s="8"/>
      <c r="I32" s="8"/>
      <c r="J32" s="8"/>
    </row>
  </sheetData>
  <pageMargins left="0.2" right="0.2" top="0.75" bottom="0.75" header="0.3" footer="0.3"/>
  <pageSetup scale="94" orientation="portrait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5"/>
  <sheetViews>
    <sheetView zoomScale="88" zoomScaleNormal="88" workbookViewId="0">
      <pane xSplit="1" ySplit="19" topLeftCell="B20" activePane="bottomRight" state="frozen"/>
      <selection activeCell="B33" sqref="B33"/>
      <selection pane="topRight" activeCell="B33" sqref="B33"/>
      <selection pane="bottomLeft" activeCell="B33" sqref="B33"/>
      <selection pane="bottomRight" activeCell="B33" sqref="B33"/>
    </sheetView>
  </sheetViews>
  <sheetFormatPr defaultColWidth="8.85546875" defaultRowHeight="12.75" x14ac:dyDescent="0.2"/>
  <cols>
    <col min="1" max="1" width="29.7109375" style="66" customWidth="1"/>
    <col min="2" max="2" width="15.85546875" style="66" customWidth="1"/>
    <col min="3" max="3" width="14.5703125" style="66" customWidth="1"/>
    <col min="4" max="4" width="18.140625" style="66" customWidth="1"/>
    <col min="5" max="5" width="13.42578125" style="66" customWidth="1"/>
    <col min="6" max="7" width="15.5703125" style="66" bestFit="1" customWidth="1"/>
    <col min="8" max="8" width="14.140625" style="66" bestFit="1" customWidth="1"/>
    <col min="9" max="10" width="14.28515625" style="66" bestFit="1" customWidth="1"/>
    <col min="11" max="11" width="14.5703125" style="66" bestFit="1" customWidth="1"/>
    <col min="12" max="12" width="13.5703125" style="66" bestFit="1" customWidth="1"/>
    <col min="13" max="13" width="14.7109375" style="66" bestFit="1" customWidth="1"/>
    <col min="14" max="14" width="13.140625" style="66" bestFit="1" customWidth="1"/>
    <col min="15" max="15" width="12.85546875" style="66" customWidth="1"/>
    <col min="16" max="16" width="15.28515625" style="66" customWidth="1"/>
    <col min="17" max="17" width="8.85546875" style="66"/>
    <col min="18" max="18" width="10.7109375" style="66" customWidth="1"/>
    <col min="19" max="22" width="8.85546875" style="66"/>
    <col min="23" max="23" width="9.28515625" style="66" bestFit="1" customWidth="1"/>
    <col min="24" max="16384" width="8.85546875" style="66"/>
  </cols>
  <sheetData>
    <row r="1" spans="1:23" s="145" customFormat="1" ht="14.45" x14ac:dyDescent="0.3">
      <c r="A1" s="108" t="s">
        <v>339</v>
      </c>
      <c r="B1" s="144"/>
      <c r="C1" s="144"/>
      <c r="D1" s="144"/>
      <c r="E1" s="144"/>
      <c r="F1" s="160"/>
      <c r="G1" s="160"/>
      <c r="H1" s="160"/>
      <c r="I1" s="160"/>
      <c r="J1" s="160"/>
      <c r="K1" s="160"/>
      <c r="L1" s="144"/>
      <c r="M1" s="144"/>
      <c r="N1" s="59"/>
      <c r="O1" s="60"/>
      <c r="P1" s="59"/>
      <c r="Q1" s="144"/>
      <c r="R1" s="144"/>
      <c r="S1" s="144"/>
      <c r="T1" s="144"/>
      <c r="U1" s="59"/>
    </row>
    <row r="2" spans="1:23" s="145" customFormat="1" ht="13.15" x14ac:dyDescent="0.25">
      <c r="F2" s="144"/>
      <c r="G2" s="61"/>
      <c r="H2" s="61"/>
      <c r="I2" s="62"/>
      <c r="J2" s="144"/>
      <c r="K2" s="144"/>
      <c r="L2" s="144"/>
      <c r="M2" s="144"/>
      <c r="N2" s="63"/>
      <c r="O2" s="60"/>
      <c r="P2" s="59"/>
      <c r="S2" s="144"/>
      <c r="T2" s="144"/>
      <c r="U2" s="144"/>
    </row>
    <row r="3" spans="1:23" s="145" customFormat="1" ht="18" customHeight="1" x14ac:dyDescent="0.25">
      <c r="A3" s="168" t="s">
        <v>12617</v>
      </c>
      <c r="E3" s="64"/>
      <c r="F3" s="144"/>
      <c r="G3" s="65"/>
      <c r="H3" s="144"/>
      <c r="L3" s="4"/>
      <c r="M3" s="4"/>
      <c r="N3" s="63"/>
      <c r="O3" s="60"/>
      <c r="P3" s="61"/>
      <c r="S3" s="144"/>
      <c r="T3" s="144"/>
      <c r="U3" s="144"/>
    </row>
    <row r="4" spans="1:23" s="145" customFormat="1" ht="12.75" customHeight="1" x14ac:dyDescent="0.25">
      <c r="A4" s="66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4"/>
      <c r="N4" s="63"/>
      <c r="O4" s="60"/>
      <c r="P4" s="61"/>
    </row>
    <row r="5" spans="1:23" s="145" customFormat="1" ht="13.15" x14ac:dyDescent="0.25">
      <c r="A5" s="169" t="s">
        <v>72</v>
      </c>
      <c r="B5" s="67">
        <v>2019</v>
      </c>
      <c r="C5" s="67">
        <f>+B5+1</f>
        <v>2020</v>
      </c>
      <c r="D5" s="67">
        <f>+C5+1</f>
        <v>2021</v>
      </c>
      <c r="E5" s="67">
        <f>+D5+1</f>
        <v>2022</v>
      </c>
      <c r="F5" s="67">
        <f>+E5+1</f>
        <v>2023</v>
      </c>
      <c r="G5" s="67">
        <f t="shared" ref="G5:L5" si="0">+F5+1</f>
        <v>2024</v>
      </c>
      <c r="H5" s="67">
        <f t="shared" si="0"/>
        <v>2025</v>
      </c>
      <c r="I5" s="67">
        <f t="shared" si="0"/>
        <v>2026</v>
      </c>
      <c r="J5" s="67">
        <f t="shared" si="0"/>
        <v>2027</v>
      </c>
      <c r="K5" s="67">
        <f t="shared" si="0"/>
        <v>2028</v>
      </c>
      <c r="L5" s="67">
        <f t="shared" si="0"/>
        <v>2029</v>
      </c>
      <c r="M5" s="4"/>
      <c r="N5" s="63"/>
      <c r="O5" s="60"/>
      <c r="P5" s="61"/>
    </row>
    <row r="6" spans="1:23" s="145" customFormat="1" ht="13.15" x14ac:dyDescent="0.25">
      <c r="A6" s="68"/>
      <c r="B6" s="86">
        <f t="array" ref="B6:L6">TRANSPOSE(MACRS!AA7:AA17)</f>
        <v>3.7499999999999999E-2</v>
      </c>
      <c r="C6" s="86">
        <v>7.2190000000000004E-2</v>
      </c>
      <c r="D6" s="86">
        <v>6.6769999999999996E-2</v>
      </c>
      <c r="E6" s="86">
        <v>6.1769999999999999E-2</v>
      </c>
      <c r="F6" s="86">
        <v>5.713E-2</v>
      </c>
      <c r="G6" s="86">
        <v>5.2850000000000001E-2</v>
      </c>
      <c r="H6" s="86">
        <v>4.888E-2</v>
      </c>
      <c r="I6" s="86">
        <v>4.5220000000000003E-2</v>
      </c>
      <c r="J6" s="86">
        <v>4.462E-2</v>
      </c>
      <c r="K6" s="100">
        <v>4.4609999999999997E-2</v>
      </c>
      <c r="L6" s="100">
        <v>4.462E-2</v>
      </c>
      <c r="M6" s="4"/>
      <c r="N6" s="63"/>
      <c r="O6" s="60"/>
      <c r="P6" s="61"/>
    </row>
    <row r="7" spans="1:23" s="145" customFormat="1" ht="13.15" x14ac:dyDescent="0.25">
      <c r="A7" s="69"/>
      <c r="B7" s="69"/>
      <c r="C7" s="69"/>
      <c r="D7" s="69"/>
      <c r="E7" s="69"/>
      <c r="F7" s="69"/>
      <c r="G7" s="69"/>
      <c r="H7" s="69"/>
      <c r="M7" s="4"/>
      <c r="N7" s="63"/>
      <c r="O7" s="60"/>
      <c r="P7" s="61"/>
    </row>
    <row r="8" spans="1:23" s="145" customFormat="1" ht="13.15" x14ac:dyDescent="0.25">
      <c r="A8" s="69"/>
      <c r="B8" s="67">
        <f>+L5+1</f>
        <v>2030</v>
      </c>
      <c r="C8" s="67">
        <f t="shared" ref="C8:K8" si="1">+B8+1</f>
        <v>2031</v>
      </c>
      <c r="D8" s="67">
        <f t="shared" si="1"/>
        <v>2032</v>
      </c>
      <c r="E8" s="67">
        <f t="shared" si="1"/>
        <v>2033</v>
      </c>
      <c r="F8" s="67">
        <f t="shared" si="1"/>
        <v>2034</v>
      </c>
      <c r="G8" s="67">
        <f t="shared" si="1"/>
        <v>2035</v>
      </c>
      <c r="H8" s="67">
        <f t="shared" si="1"/>
        <v>2036</v>
      </c>
      <c r="I8" s="67">
        <f t="shared" si="1"/>
        <v>2037</v>
      </c>
      <c r="J8" s="67">
        <f t="shared" si="1"/>
        <v>2038</v>
      </c>
      <c r="K8" s="67">
        <f t="shared" si="1"/>
        <v>2039</v>
      </c>
      <c r="L8" s="67" t="s">
        <v>73</v>
      </c>
    </row>
    <row r="9" spans="1:23" s="145" customFormat="1" ht="13.15" x14ac:dyDescent="0.25">
      <c r="A9" s="69"/>
      <c r="B9" s="86">
        <f t="array" ref="B9:K9">TRANSPOSE(MACRS!AA18:AA27)</f>
        <v>4.4609999999999997E-2</v>
      </c>
      <c r="C9" s="86">
        <v>4.462E-2</v>
      </c>
      <c r="D9" s="86">
        <v>4.4609999999999997E-2</v>
      </c>
      <c r="E9" s="86">
        <v>4.462E-2</v>
      </c>
      <c r="F9" s="86">
        <v>4.4609999999999997E-2</v>
      </c>
      <c r="G9" s="86">
        <v>4.462E-2</v>
      </c>
      <c r="H9" s="86">
        <v>4.4609999999999997E-2</v>
      </c>
      <c r="I9" s="86">
        <v>4.462E-2</v>
      </c>
      <c r="J9" s="86">
        <v>4.4609999999999997E-2</v>
      </c>
      <c r="K9" s="86">
        <v>2.231E-2</v>
      </c>
      <c r="L9" s="96">
        <f>SUM(B6:L6,B9:K9)</f>
        <v>1.0000000000000002</v>
      </c>
    </row>
    <row r="10" spans="1:23" s="145" customFormat="1" ht="14.45" x14ac:dyDescent="0.3">
      <c r="A10" s="69"/>
      <c r="B10" s="160"/>
      <c r="C10" s="160"/>
      <c r="D10" s="160"/>
      <c r="E10" s="160"/>
      <c r="Q10" s="70"/>
      <c r="R10" s="70"/>
      <c r="S10" s="70"/>
      <c r="T10" s="70"/>
      <c r="U10" s="70"/>
      <c r="V10" s="70"/>
      <c r="W10" s="71"/>
    </row>
    <row r="11" spans="1:23" ht="5.0999999999999996" customHeight="1" thickBot="1" x14ac:dyDescent="0.3"/>
    <row r="12" spans="1:23" ht="13.15" x14ac:dyDescent="0.25">
      <c r="A12" s="170" t="s">
        <v>16</v>
      </c>
      <c r="B12" s="102" t="s">
        <v>54</v>
      </c>
      <c r="C12" s="103"/>
      <c r="D12" s="102" t="s">
        <v>98</v>
      </c>
      <c r="E12" s="103"/>
      <c r="F12" s="102" t="s">
        <v>55</v>
      </c>
      <c r="G12" s="103"/>
      <c r="H12" s="102" t="s">
        <v>17</v>
      </c>
      <c r="I12" s="103"/>
      <c r="J12" s="171" t="s">
        <v>18</v>
      </c>
      <c r="K12" s="171" t="s">
        <v>19</v>
      </c>
      <c r="L12" s="171" t="s">
        <v>20</v>
      </c>
    </row>
    <row r="13" spans="1:23" ht="13.15" x14ac:dyDescent="0.25">
      <c r="A13" s="172"/>
      <c r="B13" s="72"/>
      <c r="C13" s="73"/>
      <c r="D13" s="101" t="s">
        <v>100</v>
      </c>
      <c r="E13" s="173">
        <f>+Weighted!D16</f>
        <v>2.928103498508575E-2</v>
      </c>
      <c r="F13" s="101"/>
      <c r="G13" s="174"/>
      <c r="H13" s="101"/>
      <c r="I13" s="174"/>
      <c r="J13" s="75"/>
      <c r="K13" s="75"/>
      <c r="L13" s="75"/>
    </row>
    <row r="14" spans="1:23" ht="13.15" x14ac:dyDescent="0.25">
      <c r="A14" s="172"/>
      <c r="B14" s="72"/>
      <c r="C14" s="73"/>
      <c r="D14" s="72"/>
      <c r="E14" s="104"/>
      <c r="F14" s="72"/>
      <c r="G14" s="73"/>
      <c r="H14" s="91"/>
      <c r="I14" s="74" t="s">
        <v>56</v>
      </c>
      <c r="J14" s="75"/>
      <c r="K14" s="75"/>
      <c r="L14" s="75" t="s">
        <v>57</v>
      </c>
    </row>
    <row r="15" spans="1:23" ht="13.15" x14ac:dyDescent="0.25">
      <c r="A15" s="175"/>
      <c r="B15" s="91" t="s">
        <v>21</v>
      </c>
      <c r="C15" s="74" t="s">
        <v>22</v>
      </c>
      <c r="D15" s="91" t="s">
        <v>85</v>
      </c>
      <c r="E15" s="74" t="s">
        <v>86</v>
      </c>
      <c r="F15" s="91" t="s">
        <v>21</v>
      </c>
      <c r="G15" s="74" t="s">
        <v>22</v>
      </c>
      <c r="H15" s="91" t="s">
        <v>21</v>
      </c>
      <c r="I15" s="74" t="s">
        <v>87</v>
      </c>
      <c r="J15" s="75" t="s">
        <v>23</v>
      </c>
      <c r="K15" s="176">
        <v>0.21</v>
      </c>
      <c r="L15" s="75" t="s">
        <v>58</v>
      </c>
    </row>
    <row r="16" spans="1:23" ht="13.15" x14ac:dyDescent="0.25">
      <c r="A16" s="175"/>
      <c r="B16" s="91"/>
      <c r="C16" s="74"/>
      <c r="D16" s="91"/>
      <c r="E16" s="74"/>
      <c r="F16" s="91"/>
      <c r="G16" s="74"/>
      <c r="H16" s="91"/>
      <c r="I16" s="74"/>
      <c r="J16" s="75"/>
      <c r="K16" s="176"/>
      <c r="L16" s="75"/>
    </row>
    <row r="17" spans="1:20" x14ac:dyDescent="0.2">
      <c r="A17" s="175"/>
      <c r="B17" s="91"/>
      <c r="C17" s="74"/>
      <c r="D17" s="91" t="s">
        <v>59</v>
      </c>
      <c r="E17" s="74" t="s">
        <v>84</v>
      </c>
      <c r="F17" s="91" t="s">
        <v>88</v>
      </c>
      <c r="G17" s="74" t="s">
        <v>89</v>
      </c>
      <c r="H17" s="91"/>
      <c r="I17" s="74"/>
      <c r="J17" s="75"/>
      <c r="K17" s="176" t="s">
        <v>90</v>
      </c>
      <c r="L17" s="75" t="s">
        <v>91</v>
      </c>
    </row>
    <row r="18" spans="1:20" ht="13.15" x14ac:dyDescent="0.25">
      <c r="A18" s="177"/>
      <c r="B18" s="93" t="s">
        <v>24</v>
      </c>
      <c r="C18" s="92" t="s">
        <v>25</v>
      </c>
      <c r="D18" s="93"/>
      <c r="E18" s="92" t="s">
        <v>60</v>
      </c>
      <c r="F18" s="93" t="s">
        <v>92</v>
      </c>
      <c r="G18" s="92" t="s">
        <v>93</v>
      </c>
      <c r="H18" s="93" t="s">
        <v>94</v>
      </c>
      <c r="I18" s="92" t="s">
        <v>95</v>
      </c>
      <c r="J18" s="178" t="s">
        <v>96</v>
      </c>
      <c r="K18" s="179">
        <f>+K15</f>
        <v>0.21</v>
      </c>
      <c r="L18" s="76" t="s">
        <v>97</v>
      </c>
    </row>
    <row r="19" spans="1:20" ht="13.15" x14ac:dyDescent="0.25">
      <c r="A19" s="109">
        <v>43465</v>
      </c>
    </row>
    <row r="20" spans="1:20" ht="13.15" x14ac:dyDescent="0.25">
      <c r="A20" s="97">
        <v>43496</v>
      </c>
      <c r="B20" s="77">
        <f>+'E Summary'!G16</f>
        <v>5405536.4399999995</v>
      </c>
      <c r="C20" s="107">
        <f>+B20</f>
        <v>5405536.4399999995</v>
      </c>
      <c r="D20" s="77">
        <f>$B$31*$B$6/12</f>
        <v>42147.350156250002</v>
      </c>
      <c r="E20" s="77">
        <f>C20*E$13/12</f>
        <v>13189.975134399654</v>
      </c>
      <c r="F20" s="77">
        <f t="shared" ref="F20:G35" si="2">F19-D20</f>
        <v>-42147.350156250002</v>
      </c>
      <c r="G20" s="77">
        <f t="shared" si="2"/>
        <v>-13189.975134399654</v>
      </c>
      <c r="H20" s="77">
        <f t="shared" ref="H20:I35" si="3">B20+F20</f>
        <v>5363389.0898437491</v>
      </c>
      <c r="I20" s="77">
        <f t="shared" si="3"/>
        <v>5392346.4648655998</v>
      </c>
      <c r="J20" s="77">
        <f>I20-H20</f>
        <v>28957.37502185069</v>
      </c>
      <c r="K20" s="77">
        <f>-J20*$K$15</f>
        <v>-6081.0487545886444</v>
      </c>
      <c r="L20" s="78">
        <f>-K20+K19</f>
        <v>6081.0487545886444</v>
      </c>
      <c r="M20" s="80"/>
      <c r="N20" s="79"/>
      <c r="O20" s="79"/>
      <c r="P20" s="79"/>
      <c r="Q20" s="79"/>
      <c r="R20" s="79"/>
      <c r="S20" s="79"/>
      <c r="T20" s="79"/>
    </row>
    <row r="21" spans="1:20" ht="13.15" x14ac:dyDescent="0.25">
      <c r="A21" s="97">
        <v>43524</v>
      </c>
      <c r="B21" s="77">
        <f>+'E Summary'!G17+B20</f>
        <v>6080560.8399999989</v>
      </c>
      <c r="C21" s="77">
        <f>+B21</f>
        <v>6080560.8399999989</v>
      </c>
      <c r="D21" s="77">
        <f t="shared" ref="D21:D31" si="4">$B$31*$B$6/12</f>
        <v>42147.350156250002</v>
      </c>
      <c r="E21" s="77">
        <f t="shared" ref="E21:E55" si="5">C21*E$13/12</f>
        <v>14837.092890415197</v>
      </c>
      <c r="F21" s="77">
        <f t="shared" si="2"/>
        <v>-84294.700312500005</v>
      </c>
      <c r="G21" s="77">
        <f t="shared" si="2"/>
        <v>-28027.068024814849</v>
      </c>
      <c r="H21" s="77">
        <f t="shared" si="3"/>
        <v>5996266.139687499</v>
      </c>
      <c r="I21" s="77">
        <f t="shared" si="3"/>
        <v>6052533.7719751839</v>
      </c>
      <c r="J21" s="77">
        <f t="shared" ref="J21:J74" si="6">I21-H21</f>
        <v>56267.632287684828</v>
      </c>
      <c r="K21" s="77">
        <f t="shared" ref="K21:K29" si="7">-J21*$K$15</f>
        <v>-11816.202780413814</v>
      </c>
      <c r="L21" s="78">
        <f t="shared" ref="L21:L29" si="8">-K21+K20</f>
        <v>5735.1540258251698</v>
      </c>
      <c r="M21" s="80"/>
      <c r="N21" s="79"/>
      <c r="O21" s="79"/>
      <c r="P21" s="79"/>
      <c r="Q21" s="79"/>
      <c r="R21" s="79"/>
      <c r="S21" s="79"/>
      <c r="T21" s="79"/>
    </row>
    <row r="22" spans="1:20" ht="13.15" x14ac:dyDescent="0.25">
      <c r="A22" s="97">
        <v>43555</v>
      </c>
      <c r="B22" s="77">
        <f>+'E Summary'!G18+B21</f>
        <v>7475174.1900000004</v>
      </c>
      <c r="C22" s="77">
        <f>+B22</f>
        <v>7475174.1900000004</v>
      </c>
      <c r="D22" s="77">
        <f t="shared" si="4"/>
        <v>42147.350156250002</v>
      </c>
      <c r="E22" s="77">
        <f t="shared" si="5"/>
        <v>18240.069748083337</v>
      </c>
      <c r="F22" s="77">
        <f t="shared" si="2"/>
        <v>-126442.05046875001</v>
      </c>
      <c r="G22" s="77">
        <f t="shared" si="2"/>
        <v>-46267.13777289819</v>
      </c>
      <c r="H22" s="77">
        <f t="shared" si="3"/>
        <v>7348732.1395312501</v>
      </c>
      <c r="I22" s="77">
        <f t="shared" si="3"/>
        <v>7428907.0522271022</v>
      </c>
      <c r="J22" s="77">
        <f t="shared" si="6"/>
        <v>80174.912695852108</v>
      </c>
      <c r="K22" s="77">
        <f t="shared" si="7"/>
        <v>-16836.731666128941</v>
      </c>
      <c r="L22" s="78">
        <f t="shared" si="8"/>
        <v>5020.5288857151263</v>
      </c>
      <c r="M22" s="80"/>
      <c r="N22" s="79"/>
      <c r="O22" s="79"/>
      <c r="P22" s="79"/>
      <c r="Q22" s="79"/>
      <c r="R22" s="79"/>
      <c r="S22" s="79"/>
      <c r="T22" s="79"/>
    </row>
    <row r="23" spans="1:20" ht="13.15" x14ac:dyDescent="0.25">
      <c r="A23" s="97">
        <v>43585</v>
      </c>
      <c r="B23" s="180">
        <f>+'E Summary'!G19+'E Summary'!G20+B22</f>
        <v>13487152.050000001</v>
      </c>
      <c r="C23" s="77">
        <f>+B23</f>
        <v>13487152.050000001</v>
      </c>
      <c r="D23" s="77">
        <f t="shared" si="4"/>
        <v>42147.350156250002</v>
      </c>
      <c r="E23" s="77">
        <f t="shared" si="5"/>
        <v>32909.814252101751</v>
      </c>
      <c r="F23" s="77">
        <f t="shared" si="2"/>
        <v>-168589.40062500001</v>
      </c>
      <c r="G23" s="77">
        <f t="shared" si="2"/>
        <v>-79176.952024999948</v>
      </c>
      <c r="H23" s="77">
        <f t="shared" si="3"/>
        <v>13318562.649375001</v>
      </c>
      <c r="I23" s="77">
        <f t="shared" si="3"/>
        <v>13407975.097975001</v>
      </c>
      <c r="J23" s="77">
        <f t="shared" si="6"/>
        <v>89412.448599999771</v>
      </c>
      <c r="K23" s="77">
        <f t="shared" si="7"/>
        <v>-18776.614205999951</v>
      </c>
      <c r="L23" s="78">
        <f t="shared" si="8"/>
        <v>1939.8825398710105</v>
      </c>
      <c r="M23" s="80"/>
      <c r="N23" s="98"/>
      <c r="O23" s="79"/>
      <c r="P23" s="79"/>
      <c r="Q23" s="79"/>
      <c r="R23" s="79"/>
      <c r="S23" s="79"/>
      <c r="T23" s="79"/>
    </row>
    <row r="24" spans="1:20" ht="13.15" x14ac:dyDescent="0.25">
      <c r="A24" s="97">
        <v>43616</v>
      </c>
      <c r="B24" s="77">
        <f t="shared" ref="B24:C39" si="9">B23</f>
        <v>13487152.050000001</v>
      </c>
      <c r="C24" s="77">
        <f>+B24</f>
        <v>13487152.050000001</v>
      </c>
      <c r="D24" s="77">
        <f t="shared" si="4"/>
        <v>42147.350156250002</v>
      </c>
      <c r="E24" s="77">
        <f t="shared" si="5"/>
        <v>32909.814252101751</v>
      </c>
      <c r="F24" s="77">
        <f t="shared" si="2"/>
        <v>-210736.75078125001</v>
      </c>
      <c r="G24" s="77">
        <f t="shared" si="2"/>
        <v>-112086.76627710171</v>
      </c>
      <c r="H24" s="77">
        <f t="shared" si="3"/>
        <v>13276415.299218751</v>
      </c>
      <c r="I24" s="77">
        <f t="shared" si="3"/>
        <v>13375065.2837229</v>
      </c>
      <c r="J24" s="77">
        <f t="shared" si="6"/>
        <v>98649.984504148364</v>
      </c>
      <c r="K24" s="77">
        <f t="shared" si="7"/>
        <v>-20716.496745871154</v>
      </c>
      <c r="L24" s="78">
        <f t="shared" si="8"/>
        <v>1939.8825398712033</v>
      </c>
      <c r="M24" s="80"/>
      <c r="N24" s="79"/>
      <c r="O24" s="79"/>
      <c r="P24" s="79"/>
      <c r="Q24" s="79"/>
      <c r="R24" s="79"/>
      <c r="S24" s="79"/>
      <c r="T24" s="79"/>
    </row>
    <row r="25" spans="1:20" ht="13.15" x14ac:dyDescent="0.25">
      <c r="A25" s="97">
        <v>43646</v>
      </c>
      <c r="B25" s="77">
        <f t="shared" si="9"/>
        <v>13487152.050000001</v>
      </c>
      <c r="C25" s="77">
        <f t="shared" si="9"/>
        <v>13487152.050000001</v>
      </c>
      <c r="D25" s="77">
        <f t="shared" si="4"/>
        <v>42147.350156250002</v>
      </c>
      <c r="E25" s="77">
        <f t="shared" si="5"/>
        <v>32909.814252101751</v>
      </c>
      <c r="F25" s="77">
        <f t="shared" si="2"/>
        <v>-252884.10093750001</v>
      </c>
      <c r="G25" s="77">
        <f t="shared" si="2"/>
        <v>-144996.58052920346</v>
      </c>
      <c r="H25" s="77">
        <f t="shared" si="3"/>
        <v>13234267.9490625</v>
      </c>
      <c r="I25" s="77">
        <f t="shared" si="3"/>
        <v>13342155.469470797</v>
      </c>
      <c r="J25" s="77">
        <f t="shared" si="6"/>
        <v>107887.52040829696</v>
      </c>
      <c r="K25" s="77">
        <f t="shared" si="7"/>
        <v>-22656.379285742361</v>
      </c>
      <c r="L25" s="78">
        <f t="shared" si="8"/>
        <v>1939.882539871207</v>
      </c>
      <c r="M25" s="80"/>
      <c r="N25" s="79"/>
      <c r="O25" s="79"/>
      <c r="P25" s="79"/>
      <c r="Q25" s="79"/>
      <c r="R25" s="79"/>
      <c r="S25" s="79"/>
      <c r="T25" s="79"/>
    </row>
    <row r="26" spans="1:20" ht="13.15" x14ac:dyDescent="0.25">
      <c r="A26" s="97">
        <v>43677</v>
      </c>
      <c r="B26" s="77">
        <f t="shared" si="9"/>
        <v>13487152.050000001</v>
      </c>
      <c r="C26" s="77">
        <f t="shared" si="9"/>
        <v>13487152.050000001</v>
      </c>
      <c r="D26" s="77">
        <f t="shared" si="4"/>
        <v>42147.350156250002</v>
      </c>
      <c r="E26" s="77">
        <f t="shared" si="5"/>
        <v>32909.814252101751</v>
      </c>
      <c r="F26" s="77">
        <f t="shared" si="2"/>
        <v>-295031.45109375002</v>
      </c>
      <c r="G26" s="77">
        <f t="shared" si="2"/>
        <v>-177906.39478130522</v>
      </c>
      <c r="H26" s="77">
        <f t="shared" si="3"/>
        <v>13192120.598906251</v>
      </c>
      <c r="I26" s="77">
        <f t="shared" si="3"/>
        <v>13309245.655218696</v>
      </c>
      <c r="J26" s="77">
        <f t="shared" si="6"/>
        <v>117125.05631244555</v>
      </c>
      <c r="K26" s="77">
        <f t="shared" si="7"/>
        <v>-24596.261825613565</v>
      </c>
      <c r="L26" s="78">
        <f t="shared" si="8"/>
        <v>1939.8825398712033</v>
      </c>
      <c r="M26" s="80"/>
      <c r="N26" s="79"/>
      <c r="O26" s="79"/>
      <c r="P26" s="79"/>
      <c r="Q26" s="79"/>
      <c r="R26" s="79"/>
      <c r="S26" s="79"/>
      <c r="T26" s="79"/>
    </row>
    <row r="27" spans="1:20" ht="13.15" x14ac:dyDescent="0.25">
      <c r="A27" s="97">
        <v>43708</v>
      </c>
      <c r="B27" s="77">
        <f t="shared" si="9"/>
        <v>13487152.050000001</v>
      </c>
      <c r="C27" s="77">
        <f t="shared" si="9"/>
        <v>13487152.050000001</v>
      </c>
      <c r="D27" s="77">
        <f t="shared" si="4"/>
        <v>42147.350156250002</v>
      </c>
      <c r="E27" s="77">
        <f t="shared" si="5"/>
        <v>32909.814252101751</v>
      </c>
      <c r="F27" s="77">
        <f t="shared" si="2"/>
        <v>-337178.80125000002</v>
      </c>
      <c r="G27" s="77">
        <f t="shared" si="2"/>
        <v>-210816.20903340698</v>
      </c>
      <c r="H27" s="77">
        <f t="shared" si="3"/>
        <v>13149973.248750001</v>
      </c>
      <c r="I27" s="77">
        <f t="shared" si="3"/>
        <v>13276335.840966593</v>
      </c>
      <c r="J27" s="77">
        <f t="shared" si="6"/>
        <v>126362.59221659228</v>
      </c>
      <c r="K27" s="77">
        <f t="shared" si="7"/>
        <v>-26536.144365484379</v>
      </c>
      <c r="L27" s="78">
        <f t="shared" si="8"/>
        <v>1939.8825398708141</v>
      </c>
      <c r="M27" s="80"/>
      <c r="N27" s="99"/>
      <c r="O27" s="85"/>
      <c r="P27" s="79"/>
      <c r="Q27" s="79"/>
      <c r="R27" s="79"/>
      <c r="S27" s="79"/>
      <c r="T27" s="79"/>
    </row>
    <row r="28" spans="1:20" ht="13.15" x14ac:dyDescent="0.25">
      <c r="A28" s="97">
        <v>43738</v>
      </c>
      <c r="B28" s="77">
        <f t="shared" si="9"/>
        <v>13487152.050000001</v>
      </c>
      <c r="C28" s="77">
        <f t="shared" si="9"/>
        <v>13487152.050000001</v>
      </c>
      <c r="D28" s="77">
        <f t="shared" si="4"/>
        <v>42147.350156250002</v>
      </c>
      <c r="E28" s="77">
        <f t="shared" si="5"/>
        <v>32909.814252101751</v>
      </c>
      <c r="F28" s="77">
        <f t="shared" si="2"/>
        <v>-379326.15140625002</v>
      </c>
      <c r="G28" s="77">
        <f t="shared" si="2"/>
        <v>-243726.02328550874</v>
      </c>
      <c r="H28" s="77">
        <f t="shared" si="3"/>
        <v>13107825.89859375</v>
      </c>
      <c r="I28" s="77">
        <f t="shared" si="3"/>
        <v>13243426.026714493</v>
      </c>
      <c r="J28" s="77">
        <f t="shared" si="6"/>
        <v>135600.12812074274</v>
      </c>
      <c r="K28" s="77">
        <f t="shared" si="7"/>
        <v>-28476.026905355975</v>
      </c>
      <c r="L28" s="78">
        <f t="shared" si="8"/>
        <v>1939.8825398715962</v>
      </c>
      <c r="M28" s="80"/>
      <c r="N28" s="79"/>
      <c r="O28" s="79"/>
      <c r="P28" s="79"/>
      <c r="Q28" s="79"/>
      <c r="R28" s="79"/>
      <c r="S28" s="79"/>
      <c r="T28" s="79"/>
    </row>
    <row r="29" spans="1:20" ht="13.15" x14ac:dyDescent="0.25">
      <c r="A29" s="97">
        <v>43769</v>
      </c>
      <c r="B29" s="77">
        <f t="shared" si="9"/>
        <v>13487152.050000001</v>
      </c>
      <c r="C29" s="77">
        <f t="shared" si="9"/>
        <v>13487152.050000001</v>
      </c>
      <c r="D29" s="77">
        <f t="shared" si="4"/>
        <v>42147.350156250002</v>
      </c>
      <c r="E29" s="77">
        <f t="shared" si="5"/>
        <v>32909.814252101751</v>
      </c>
      <c r="F29" s="77">
        <f t="shared" si="2"/>
        <v>-421473.50156250002</v>
      </c>
      <c r="G29" s="77">
        <f t="shared" si="2"/>
        <v>-276635.8375376105</v>
      </c>
      <c r="H29" s="77">
        <f t="shared" si="3"/>
        <v>13065678.5484375</v>
      </c>
      <c r="I29" s="77">
        <f t="shared" si="3"/>
        <v>13210516.21246239</v>
      </c>
      <c r="J29" s="77">
        <f t="shared" si="6"/>
        <v>144837.66402488947</v>
      </c>
      <c r="K29" s="77">
        <f t="shared" si="7"/>
        <v>-30415.909445226789</v>
      </c>
      <c r="L29" s="78">
        <f t="shared" si="8"/>
        <v>1939.8825398708141</v>
      </c>
      <c r="M29" s="79"/>
      <c r="N29" s="79"/>
      <c r="O29" s="79"/>
      <c r="P29" s="79"/>
      <c r="Q29" s="79"/>
      <c r="R29" s="79"/>
      <c r="S29" s="79"/>
      <c r="T29" s="79"/>
    </row>
    <row r="30" spans="1:20" ht="13.15" x14ac:dyDescent="0.25">
      <c r="A30" s="97">
        <v>43799</v>
      </c>
      <c r="B30" s="77">
        <f t="shared" si="9"/>
        <v>13487152.050000001</v>
      </c>
      <c r="C30" s="77">
        <f t="shared" si="9"/>
        <v>13487152.050000001</v>
      </c>
      <c r="D30" s="77">
        <f t="shared" si="4"/>
        <v>42147.350156250002</v>
      </c>
      <c r="E30" s="77">
        <f t="shared" si="5"/>
        <v>32909.814252101751</v>
      </c>
      <c r="F30" s="77">
        <f t="shared" si="2"/>
        <v>-463620.85171875003</v>
      </c>
      <c r="G30" s="77">
        <f t="shared" si="2"/>
        <v>-309545.65178971225</v>
      </c>
      <c r="H30" s="77">
        <f t="shared" si="3"/>
        <v>13023531.198281251</v>
      </c>
      <c r="I30" s="77">
        <f t="shared" si="3"/>
        <v>13177606.398210289</v>
      </c>
      <c r="J30" s="77">
        <f t="shared" si="6"/>
        <v>154075.19992903806</v>
      </c>
      <c r="K30" s="77">
        <f>-J30*$K$15</f>
        <v>-32355.791985097992</v>
      </c>
      <c r="L30" s="78">
        <f>-K30+K29</f>
        <v>1939.8825398712033</v>
      </c>
      <c r="M30" s="79"/>
      <c r="N30" s="79"/>
      <c r="O30" s="79"/>
      <c r="P30" s="79"/>
      <c r="Q30" s="79"/>
      <c r="R30" s="79"/>
      <c r="S30" s="79"/>
      <c r="T30" s="79"/>
    </row>
    <row r="31" spans="1:20" ht="13.15" x14ac:dyDescent="0.25">
      <c r="A31" s="97">
        <v>43830</v>
      </c>
      <c r="B31" s="77">
        <f t="shared" si="9"/>
        <v>13487152.050000001</v>
      </c>
      <c r="C31" s="77">
        <f t="shared" si="9"/>
        <v>13487152.050000001</v>
      </c>
      <c r="D31" s="77">
        <f t="shared" si="4"/>
        <v>42147.350156250002</v>
      </c>
      <c r="E31" s="77">
        <f t="shared" si="5"/>
        <v>32909.814252101751</v>
      </c>
      <c r="F31" s="77">
        <f t="shared" si="2"/>
        <v>-505768.20187500003</v>
      </c>
      <c r="G31" s="77">
        <f t="shared" si="2"/>
        <v>-342455.46604181401</v>
      </c>
      <c r="H31" s="77">
        <f t="shared" si="3"/>
        <v>12981383.848125001</v>
      </c>
      <c r="I31" s="77">
        <f t="shared" si="3"/>
        <v>13144696.583958186</v>
      </c>
      <c r="J31" s="77">
        <f t="shared" si="6"/>
        <v>163312.73583318479</v>
      </c>
      <c r="K31" s="77">
        <f>-J31*$K$15</f>
        <v>-34295.674524968803</v>
      </c>
      <c r="L31" s="78">
        <f>-K31+K30</f>
        <v>1939.8825398708104</v>
      </c>
      <c r="M31" s="79"/>
      <c r="N31" s="79"/>
      <c r="O31" s="79"/>
      <c r="P31" s="79"/>
      <c r="Q31" s="79"/>
      <c r="R31" s="79"/>
      <c r="S31" s="79"/>
      <c r="T31" s="79"/>
    </row>
    <row r="32" spans="1:20" ht="13.15" x14ac:dyDescent="0.25">
      <c r="A32" s="97">
        <v>43861</v>
      </c>
      <c r="B32" s="77">
        <f t="shared" si="9"/>
        <v>13487152.050000001</v>
      </c>
      <c r="C32" s="77">
        <f t="shared" si="9"/>
        <v>13487152.050000001</v>
      </c>
      <c r="D32" s="77">
        <f>B32*$C$6/12</f>
        <v>81136.458874125005</v>
      </c>
      <c r="E32" s="77">
        <f t="shared" si="5"/>
        <v>32909.814252101751</v>
      </c>
      <c r="F32" s="77">
        <f t="shared" si="2"/>
        <v>-586904.66074912506</v>
      </c>
      <c r="G32" s="77">
        <f t="shared" si="2"/>
        <v>-375365.28029391577</v>
      </c>
      <c r="H32" s="77">
        <f t="shared" si="3"/>
        <v>12900247.389250876</v>
      </c>
      <c r="I32" s="77">
        <f t="shared" si="3"/>
        <v>13111786.769706085</v>
      </c>
      <c r="J32" s="77">
        <f t="shared" si="6"/>
        <v>211539.38045520894</v>
      </c>
      <c r="K32" s="77">
        <f t="shared" ref="K32:K74" si="10">-J32*$K$15</f>
        <v>-44423.269895593876</v>
      </c>
      <c r="L32" s="78">
        <f t="shared" ref="L32:L63" si="11">-K32+K31</f>
        <v>10127.595370625073</v>
      </c>
      <c r="M32" s="79"/>
      <c r="N32" s="79"/>
      <c r="O32" s="79"/>
      <c r="P32" s="79"/>
      <c r="Q32" s="79"/>
      <c r="R32" s="79"/>
      <c r="S32" s="79"/>
      <c r="T32" s="79"/>
    </row>
    <row r="33" spans="1:20" ht="13.15" x14ac:dyDescent="0.25">
      <c r="A33" s="97">
        <v>43890</v>
      </c>
      <c r="B33" s="77">
        <f t="shared" si="9"/>
        <v>13487152.050000001</v>
      </c>
      <c r="C33" s="77">
        <f t="shared" si="9"/>
        <v>13487152.050000001</v>
      </c>
      <c r="D33" s="77">
        <f t="shared" ref="D33:D43" si="12">B33*$C$6/12</f>
        <v>81136.458874125005</v>
      </c>
      <c r="E33" s="77">
        <f t="shared" si="5"/>
        <v>32909.814252101751</v>
      </c>
      <c r="F33" s="77">
        <f t="shared" si="2"/>
        <v>-668041.1196232501</v>
      </c>
      <c r="G33" s="77">
        <f t="shared" si="2"/>
        <v>-408275.09454601753</v>
      </c>
      <c r="H33" s="77">
        <f t="shared" si="3"/>
        <v>12819110.930376751</v>
      </c>
      <c r="I33" s="77">
        <f t="shared" si="3"/>
        <v>13078876.955453983</v>
      </c>
      <c r="J33" s="77">
        <f t="shared" si="6"/>
        <v>259766.02507723123</v>
      </c>
      <c r="K33" s="77">
        <f t="shared" si="10"/>
        <v>-54550.865266218556</v>
      </c>
      <c r="L33" s="78">
        <f t="shared" si="11"/>
        <v>10127.59537062468</v>
      </c>
      <c r="M33" s="79"/>
      <c r="N33" s="79"/>
      <c r="O33" s="79"/>
      <c r="P33" s="79"/>
      <c r="Q33" s="79"/>
      <c r="R33" s="79"/>
      <c r="S33" s="79"/>
      <c r="T33" s="79"/>
    </row>
    <row r="34" spans="1:20" ht="13.15" x14ac:dyDescent="0.25">
      <c r="A34" s="97">
        <v>43921</v>
      </c>
      <c r="B34" s="77">
        <f t="shared" si="9"/>
        <v>13487152.050000001</v>
      </c>
      <c r="C34" s="77">
        <f t="shared" si="9"/>
        <v>13487152.050000001</v>
      </c>
      <c r="D34" s="77">
        <f t="shared" si="12"/>
        <v>81136.458874125005</v>
      </c>
      <c r="E34" s="77">
        <f t="shared" si="5"/>
        <v>32909.814252101751</v>
      </c>
      <c r="F34" s="77">
        <f t="shared" si="2"/>
        <v>-749177.57849737513</v>
      </c>
      <c r="G34" s="77">
        <f t="shared" si="2"/>
        <v>-441184.90879811929</v>
      </c>
      <c r="H34" s="77">
        <f t="shared" si="3"/>
        <v>12737974.471502626</v>
      </c>
      <c r="I34" s="77">
        <f t="shared" si="3"/>
        <v>13045967.141201882</v>
      </c>
      <c r="J34" s="77">
        <f t="shared" si="6"/>
        <v>307992.66969925538</v>
      </c>
      <c r="K34" s="77">
        <f t="shared" si="10"/>
        <v>-64678.460636843629</v>
      </c>
      <c r="L34" s="78">
        <f t="shared" si="11"/>
        <v>10127.595370625073</v>
      </c>
      <c r="M34" s="79"/>
      <c r="N34" s="79"/>
      <c r="O34" s="79"/>
      <c r="P34" s="79"/>
      <c r="Q34" s="79"/>
      <c r="R34" s="79"/>
      <c r="S34" s="79"/>
      <c r="T34" s="79"/>
    </row>
    <row r="35" spans="1:20" ht="13.15" x14ac:dyDescent="0.25">
      <c r="A35" s="97">
        <v>43951</v>
      </c>
      <c r="B35" s="80">
        <f t="shared" si="9"/>
        <v>13487152.050000001</v>
      </c>
      <c r="C35" s="77">
        <f t="shared" si="9"/>
        <v>13487152.050000001</v>
      </c>
      <c r="D35" s="77">
        <f t="shared" si="12"/>
        <v>81136.458874125005</v>
      </c>
      <c r="E35" s="77">
        <f t="shared" si="5"/>
        <v>32909.814252101751</v>
      </c>
      <c r="F35" s="77">
        <f t="shared" si="2"/>
        <v>-830314.03737150016</v>
      </c>
      <c r="G35" s="80">
        <f t="shared" si="2"/>
        <v>-474094.72305022104</v>
      </c>
      <c r="H35" s="80">
        <f t="shared" si="3"/>
        <v>12656838.012628501</v>
      </c>
      <c r="I35" s="77">
        <f t="shared" si="3"/>
        <v>13013057.326949779</v>
      </c>
      <c r="J35" s="80">
        <f t="shared" si="6"/>
        <v>356219.31432127766</v>
      </c>
      <c r="K35" s="77">
        <f t="shared" si="10"/>
        <v>-74806.056007468302</v>
      </c>
      <c r="L35" s="181">
        <f t="shared" si="11"/>
        <v>10127.595370624673</v>
      </c>
      <c r="M35" s="79"/>
      <c r="N35" s="79"/>
      <c r="O35" s="79"/>
      <c r="P35" s="79"/>
      <c r="Q35" s="79"/>
      <c r="R35" s="79"/>
      <c r="S35" s="79"/>
      <c r="T35" s="79"/>
    </row>
    <row r="36" spans="1:20" ht="13.15" x14ac:dyDescent="0.25">
      <c r="A36" s="97">
        <v>43982</v>
      </c>
      <c r="B36" s="80">
        <f t="shared" si="9"/>
        <v>13487152.050000001</v>
      </c>
      <c r="C36" s="77">
        <f t="shared" si="9"/>
        <v>13487152.050000001</v>
      </c>
      <c r="D36" s="77">
        <f t="shared" si="12"/>
        <v>81136.458874125005</v>
      </c>
      <c r="E36" s="77">
        <f t="shared" si="5"/>
        <v>32909.814252101751</v>
      </c>
      <c r="F36" s="77">
        <f t="shared" ref="F36:G51" si="13">F35-D36</f>
        <v>-911450.4962456252</v>
      </c>
      <c r="G36" s="80">
        <f t="shared" si="13"/>
        <v>-507004.5373023228</v>
      </c>
      <c r="H36" s="80">
        <f t="shared" ref="H36:I56" si="14">B36+F36</f>
        <v>12575701.553754376</v>
      </c>
      <c r="I36" s="77">
        <f t="shared" si="14"/>
        <v>12980147.512697678</v>
      </c>
      <c r="J36" s="80">
        <f t="shared" si="6"/>
        <v>404445.95894330181</v>
      </c>
      <c r="K36" s="77">
        <f t="shared" si="10"/>
        <v>-84933.651378093375</v>
      </c>
      <c r="L36" s="181">
        <f t="shared" si="11"/>
        <v>10127.595370625073</v>
      </c>
      <c r="M36" s="79"/>
      <c r="N36" s="79"/>
      <c r="O36" s="79"/>
      <c r="P36" s="79"/>
      <c r="Q36" s="79"/>
      <c r="R36" s="79"/>
      <c r="S36" s="79"/>
      <c r="T36" s="79"/>
    </row>
    <row r="37" spans="1:20" ht="13.15" x14ac:dyDescent="0.25">
      <c r="A37" s="97">
        <v>44012</v>
      </c>
      <c r="B37" s="80">
        <f t="shared" si="9"/>
        <v>13487152.050000001</v>
      </c>
      <c r="C37" s="77">
        <f t="shared" si="9"/>
        <v>13487152.050000001</v>
      </c>
      <c r="D37" s="77">
        <f t="shared" si="12"/>
        <v>81136.458874125005</v>
      </c>
      <c r="E37" s="77">
        <f t="shared" si="5"/>
        <v>32909.814252101751</v>
      </c>
      <c r="F37" s="77">
        <f t="shared" si="13"/>
        <v>-992586.95511975023</v>
      </c>
      <c r="G37" s="80">
        <f t="shared" si="13"/>
        <v>-539914.3515544245</v>
      </c>
      <c r="H37" s="80">
        <f t="shared" si="14"/>
        <v>12494565.094880251</v>
      </c>
      <c r="I37" s="77">
        <f t="shared" si="14"/>
        <v>12947237.698445577</v>
      </c>
      <c r="J37" s="80">
        <f t="shared" si="6"/>
        <v>452672.60356532596</v>
      </c>
      <c r="K37" s="77">
        <f t="shared" si="10"/>
        <v>-95061.246748718448</v>
      </c>
      <c r="L37" s="181">
        <f t="shared" si="11"/>
        <v>10127.595370625073</v>
      </c>
      <c r="M37" s="79"/>
      <c r="N37" s="79"/>
      <c r="O37" s="79"/>
      <c r="P37" s="79"/>
      <c r="Q37" s="79"/>
      <c r="R37" s="79"/>
      <c r="S37" s="79"/>
      <c r="T37" s="79"/>
    </row>
    <row r="38" spans="1:20" ht="13.15" x14ac:dyDescent="0.25">
      <c r="A38" s="97">
        <v>44043</v>
      </c>
      <c r="B38" s="80">
        <f t="shared" si="9"/>
        <v>13487152.050000001</v>
      </c>
      <c r="C38" s="77">
        <f t="shared" si="9"/>
        <v>13487152.050000001</v>
      </c>
      <c r="D38" s="77">
        <f t="shared" si="12"/>
        <v>81136.458874125005</v>
      </c>
      <c r="E38" s="77">
        <f t="shared" si="5"/>
        <v>32909.814252101751</v>
      </c>
      <c r="F38" s="77">
        <f t="shared" si="13"/>
        <v>-1073723.4139938753</v>
      </c>
      <c r="G38" s="80">
        <f t="shared" si="13"/>
        <v>-572824.1658065262</v>
      </c>
      <c r="H38" s="80">
        <f t="shared" si="14"/>
        <v>12413428.636006126</v>
      </c>
      <c r="I38" s="77">
        <f t="shared" si="14"/>
        <v>12914327.884193474</v>
      </c>
      <c r="J38" s="80">
        <f t="shared" si="6"/>
        <v>500899.24818734825</v>
      </c>
      <c r="K38" s="77">
        <f t="shared" si="10"/>
        <v>-105188.84211934313</v>
      </c>
      <c r="L38" s="181">
        <f t="shared" si="11"/>
        <v>10127.59537062468</v>
      </c>
      <c r="M38" s="79"/>
      <c r="N38" s="105"/>
      <c r="O38" s="79"/>
      <c r="P38" s="79"/>
      <c r="Q38" s="79"/>
      <c r="R38" s="79"/>
      <c r="S38" s="79"/>
      <c r="T38" s="79"/>
    </row>
    <row r="39" spans="1:20" ht="13.15" x14ac:dyDescent="0.25">
      <c r="A39" s="97">
        <v>44074</v>
      </c>
      <c r="B39" s="80">
        <f t="shared" si="9"/>
        <v>13487152.050000001</v>
      </c>
      <c r="C39" s="77">
        <f t="shared" si="9"/>
        <v>13487152.050000001</v>
      </c>
      <c r="D39" s="77">
        <f t="shared" si="12"/>
        <v>81136.458874125005</v>
      </c>
      <c r="E39" s="77">
        <f t="shared" si="5"/>
        <v>32909.814252101751</v>
      </c>
      <c r="F39" s="77">
        <f t="shared" si="13"/>
        <v>-1154859.8728680003</v>
      </c>
      <c r="G39" s="80">
        <f t="shared" si="13"/>
        <v>-605733.9800586279</v>
      </c>
      <c r="H39" s="80">
        <f t="shared" si="14"/>
        <v>12332292.177132001</v>
      </c>
      <c r="I39" s="77">
        <f t="shared" si="14"/>
        <v>12881418.069941374</v>
      </c>
      <c r="J39" s="80">
        <f t="shared" si="6"/>
        <v>549125.8928093724</v>
      </c>
      <c r="K39" s="77">
        <f t="shared" si="10"/>
        <v>-115316.4374899682</v>
      </c>
      <c r="L39" s="181">
        <f t="shared" si="11"/>
        <v>10127.595370625073</v>
      </c>
      <c r="M39" s="79"/>
      <c r="N39" s="105"/>
      <c r="O39" s="79"/>
      <c r="P39" s="79"/>
      <c r="Q39" s="79"/>
      <c r="R39" s="79"/>
      <c r="S39" s="79"/>
      <c r="T39" s="79"/>
    </row>
    <row r="40" spans="1:20" ht="13.15" x14ac:dyDescent="0.25">
      <c r="A40" s="97">
        <v>44104</v>
      </c>
      <c r="B40" s="80">
        <f t="shared" ref="B40:C55" si="15">B39</f>
        <v>13487152.050000001</v>
      </c>
      <c r="C40" s="77">
        <f t="shared" si="15"/>
        <v>13487152.050000001</v>
      </c>
      <c r="D40" s="77">
        <f t="shared" si="12"/>
        <v>81136.458874125005</v>
      </c>
      <c r="E40" s="77">
        <f t="shared" si="5"/>
        <v>32909.814252101751</v>
      </c>
      <c r="F40" s="77">
        <f t="shared" si="13"/>
        <v>-1235996.3317421253</v>
      </c>
      <c r="G40" s="80">
        <f t="shared" si="13"/>
        <v>-638643.7943107296</v>
      </c>
      <c r="H40" s="80">
        <f t="shared" si="14"/>
        <v>12251155.718257876</v>
      </c>
      <c r="I40" s="77">
        <f t="shared" si="14"/>
        <v>12848508.255689271</v>
      </c>
      <c r="J40" s="80">
        <f t="shared" si="6"/>
        <v>597352.53743139468</v>
      </c>
      <c r="K40" s="77">
        <f t="shared" si="10"/>
        <v>-125444.03286059288</v>
      </c>
      <c r="L40" s="181">
        <f t="shared" si="11"/>
        <v>10127.59537062468</v>
      </c>
      <c r="M40" s="79"/>
      <c r="N40" s="105"/>
      <c r="O40" s="79"/>
      <c r="P40" s="79"/>
      <c r="Q40" s="79"/>
      <c r="R40" s="79"/>
      <c r="S40" s="79"/>
      <c r="T40" s="79"/>
    </row>
    <row r="41" spans="1:20" ht="13.15" x14ac:dyDescent="0.25">
      <c r="A41" s="97">
        <v>44135</v>
      </c>
      <c r="B41" s="80">
        <f t="shared" si="15"/>
        <v>13487152.050000001</v>
      </c>
      <c r="C41" s="77">
        <f t="shared" si="15"/>
        <v>13487152.050000001</v>
      </c>
      <c r="D41" s="77">
        <f t="shared" si="12"/>
        <v>81136.458874125005</v>
      </c>
      <c r="E41" s="77">
        <f t="shared" si="5"/>
        <v>32909.814252101751</v>
      </c>
      <c r="F41" s="77">
        <f t="shared" si="13"/>
        <v>-1317132.7906162504</v>
      </c>
      <c r="G41" s="80">
        <f t="shared" si="13"/>
        <v>-671553.6085628313</v>
      </c>
      <c r="H41" s="80">
        <f t="shared" si="14"/>
        <v>12170019.259383751</v>
      </c>
      <c r="I41" s="77">
        <f t="shared" si="14"/>
        <v>12815598.44143717</v>
      </c>
      <c r="J41" s="80">
        <f t="shared" si="6"/>
        <v>645579.18205341883</v>
      </c>
      <c r="K41" s="77">
        <f t="shared" si="10"/>
        <v>-135571.62823121794</v>
      </c>
      <c r="L41" s="181">
        <f t="shared" si="11"/>
        <v>10127.595370625058</v>
      </c>
      <c r="M41" s="79"/>
      <c r="N41" s="79"/>
      <c r="O41" s="79"/>
      <c r="P41" s="79"/>
      <c r="Q41" s="79"/>
      <c r="R41" s="79"/>
      <c r="S41" s="79"/>
      <c r="T41" s="79"/>
    </row>
    <row r="42" spans="1:20" ht="13.15" x14ac:dyDescent="0.25">
      <c r="A42" s="97">
        <v>44165</v>
      </c>
      <c r="B42" s="80">
        <f t="shared" si="15"/>
        <v>13487152.050000001</v>
      </c>
      <c r="C42" s="77">
        <f t="shared" si="15"/>
        <v>13487152.050000001</v>
      </c>
      <c r="D42" s="77">
        <f t="shared" si="12"/>
        <v>81136.458874125005</v>
      </c>
      <c r="E42" s="77">
        <f t="shared" si="5"/>
        <v>32909.814252101751</v>
      </c>
      <c r="F42" s="77">
        <f t="shared" si="13"/>
        <v>-1398269.2494903754</v>
      </c>
      <c r="G42" s="80">
        <f t="shared" si="13"/>
        <v>-704463.422814933</v>
      </c>
      <c r="H42" s="80">
        <f t="shared" si="14"/>
        <v>12088882.800509626</v>
      </c>
      <c r="I42" s="77">
        <f t="shared" si="14"/>
        <v>12782688.627185067</v>
      </c>
      <c r="J42" s="80">
        <f t="shared" si="6"/>
        <v>693805.82667544112</v>
      </c>
      <c r="K42" s="77">
        <f t="shared" si="10"/>
        <v>-145699.22360184262</v>
      </c>
      <c r="L42" s="181">
        <f t="shared" si="11"/>
        <v>10127.59537062468</v>
      </c>
      <c r="M42" s="79"/>
      <c r="N42" s="79"/>
      <c r="O42" s="79"/>
      <c r="P42" s="79"/>
      <c r="Q42" s="79"/>
      <c r="R42" s="79"/>
      <c r="S42" s="79"/>
      <c r="T42" s="79"/>
    </row>
    <row r="43" spans="1:20" ht="13.15" x14ac:dyDescent="0.25">
      <c r="A43" s="97">
        <v>44196</v>
      </c>
      <c r="B43" s="80">
        <f t="shared" si="15"/>
        <v>13487152.050000001</v>
      </c>
      <c r="C43" s="77">
        <f t="shared" si="15"/>
        <v>13487152.050000001</v>
      </c>
      <c r="D43" s="77">
        <f t="shared" si="12"/>
        <v>81136.458874125005</v>
      </c>
      <c r="E43" s="77">
        <f t="shared" si="5"/>
        <v>32909.814252101751</v>
      </c>
      <c r="F43" s="77">
        <f t="shared" si="13"/>
        <v>-1479405.7083645004</v>
      </c>
      <c r="G43" s="80">
        <f t="shared" si="13"/>
        <v>-737373.2370670347</v>
      </c>
      <c r="H43" s="80">
        <f t="shared" si="14"/>
        <v>12007746.341635501</v>
      </c>
      <c r="I43" s="77">
        <f t="shared" si="14"/>
        <v>12749778.812932966</v>
      </c>
      <c r="J43" s="80">
        <f t="shared" si="6"/>
        <v>742032.47129746526</v>
      </c>
      <c r="K43" s="77">
        <f t="shared" si="10"/>
        <v>-155826.81897246771</v>
      </c>
      <c r="L43" s="181">
        <f t="shared" si="11"/>
        <v>10127.595370625088</v>
      </c>
      <c r="M43" s="79"/>
      <c r="N43" s="79"/>
      <c r="O43" s="79"/>
      <c r="P43" s="79"/>
      <c r="Q43" s="79"/>
      <c r="R43" s="79"/>
      <c r="S43" s="79"/>
      <c r="T43" s="79"/>
    </row>
    <row r="44" spans="1:20" ht="13.15" x14ac:dyDescent="0.25">
      <c r="A44" s="97">
        <v>44227</v>
      </c>
      <c r="B44" s="80">
        <f t="shared" si="15"/>
        <v>13487152.050000001</v>
      </c>
      <c r="C44" s="77">
        <f t="shared" si="15"/>
        <v>13487152.050000001</v>
      </c>
      <c r="D44" s="77">
        <f>B44*$D$6/12</f>
        <v>75044.761864874992</v>
      </c>
      <c r="E44" s="77">
        <f t="shared" si="5"/>
        <v>32909.814252101751</v>
      </c>
      <c r="F44" s="77">
        <f t="shared" si="13"/>
        <v>-1554450.4702293754</v>
      </c>
      <c r="G44" s="80">
        <f t="shared" si="13"/>
        <v>-770283.0513191364</v>
      </c>
      <c r="H44" s="80">
        <f t="shared" si="14"/>
        <v>11932701.579770625</v>
      </c>
      <c r="I44" s="77">
        <f t="shared" si="14"/>
        <v>12716868.998680864</v>
      </c>
      <c r="J44" s="80">
        <f t="shared" si="6"/>
        <v>784167.41891023889</v>
      </c>
      <c r="K44" s="77">
        <f t="shared" si="10"/>
        <v>-164675.15797115015</v>
      </c>
      <c r="L44" s="181">
        <f t="shared" si="11"/>
        <v>8848.3389986824477</v>
      </c>
      <c r="M44" s="79"/>
      <c r="N44" s="79"/>
      <c r="O44" s="79"/>
      <c r="P44" s="79"/>
      <c r="Q44" s="79"/>
      <c r="R44" s="79"/>
      <c r="S44" s="79"/>
      <c r="T44" s="79"/>
    </row>
    <row r="45" spans="1:20" ht="13.15" x14ac:dyDescent="0.25">
      <c r="A45" s="97">
        <v>44255</v>
      </c>
      <c r="B45" s="80">
        <f t="shared" si="15"/>
        <v>13487152.050000001</v>
      </c>
      <c r="C45" s="77">
        <f t="shared" si="15"/>
        <v>13487152.050000001</v>
      </c>
      <c r="D45" s="77">
        <f t="shared" ref="D45:D55" si="16">B45*$D$6/12</f>
        <v>75044.761864874992</v>
      </c>
      <c r="E45" s="77">
        <f t="shared" si="5"/>
        <v>32909.814252101751</v>
      </c>
      <c r="F45" s="77">
        <f t="shared" si="13"/>
        <v>-1629495.2320942504</v>
      </c>
      <c r="G45" s="80">
        <f t="shared" si="13"/>
        <v>-803192.8655712381</v>
      </c>
      <c r="H45" s="80">
        <f t="shared" si="14"/>
        <v>11857656.81790575</v>
      </c>
      <c r="I45" s="77">
        <f t="shared" si="14"/>
        <v>12683959.184428763</v>
      </c>
      <c r="J45" s="80">
        <f t="shared" si="6"/>
        <v>826302.36652301252</v>
      </c>
      <c r="K45" s="77">
        <f t="shared" si="10"/>
        <v>-173523.49696983263</v>
      </c>
      <c r="L45" s="181">
        <f t="shared" si="11"/>
        <v>8848.3389986824768</v>
      </c>
      <c r="M45" s="79"/>
      <c r="N45" s="79"/>
      <c r="O45" s="79"/>
      <c r="P45" s="79"/>
      <c r="Q45" s="79"/>
      <c r="R45" s="79"/>
      <c r="S45" s="79"/>
      <c r="T45" s="79"/>
    </row>
    <row r="46" spans="1:20" ht="13.15" x14ac:dyDescent="0.25">
      <c r="A46" s="97">
        <v>44286</v>
      </c>
      <c r="B46" s="80">
        <f t="shared" si="15"/>
        <v>13487152.050000001</v>
      </c>
      <c r="C46" s="77">
        <f t="shared" si="15"/>
        <v>13487152.050000001</v>
      </c>
      <c r="D46" s="77">
        <f t="shared" si="16"/>
        <v>75044.761864874992</v>
      </c>
      <c r="E46" s="77">
        <f t="shared" si="5"/>
        <v>32909.814252101751</v>
      </c>
      <c r="F46" s="77">
        <f t="shared" si="13"/>
        <v>-1704539.9939591254</v>
      </c>
      <c r="G46" s="80">
        <f t="shared" si="13"/>
        <v>-836102.6798233398</v>
      </c>
      <c r="H46" s="80">
        <f t="shared" si="14"/>
        <v>11782612.056040876</v>
      </c>
      <c r="I46" s="77">
        <f t="shared" si="14"/>
        <v>12651049.370176662</v>
      </c>
      <c r="J46" s="80">
        <f t="shared" si="6"/>
        <v>868437.31413578615</v>
      </c>
      <c r="K46" s="77">
        <f t="shared" si="10"/>
        <v>-182371.83596851508</v>
      </c>
      <c r="L46" s="181">
        <f t="shared" si="11"/>
        <v>8848.3389986824477</v>
      </c>
      <c r="M46" s="79"/>
      <c r="N46" s="79"/>
      <c r="O46" s="79"/>
      <c r="P46" s="79"/>
      <c r="Q46" s="79"/>
      <c r="R46" s="79"/>
      <c r="S46" s="79"/>
      <c r="T46" s="79"/>
    </row>
    <row r="47" spans="1:20" ht="13.15" x14ac:dyDescent="0.25">
      <c r="A47" s="97">
        <v>44316</v>
      </c>
      <c r="B47" s="80">
        <f t="shared" si="15"/>
        <v>13487152.050000001</v>
      </c>
      <c r="C47" s="77">
        <f t="shared" si="15"/>
        <v>13487152.050000001</v>
      </c>
      <c r="D47" s="77">
        <f t="shared" si="16"/>
        <v>75044.761864874992</v>
      </c>
      <c r="E47" s="77">
        <f t="shared" si="5"/>
        <v>32909.814252101751</v>
      </c>
      <c r="F47" s="77">
        <f t="shared" si="13"/>
        <v>-1779584.7558240003</v>
      </c>
      <c r="G47" s="80">
        <f t="shared" si="13"/>
        <v>-869012.4940754415</v>
      </c>
      <c r="H47" s="80">
        <f t="shared" si="14"/>
        <v>11707567.294176001</v>
      </c>
      <c r="I47" s="77">
        <f t="shared" si="14"/>
        <v>12618139.555924559</v>
      </c>
      <c r="J47" s="80">
        <f t="shared" si="6"/>
        <v>910572.26174855791</v>
      </c>
      <c r="K47" s="77">
        <f t="shared" si="10"/>
        <v>-191220.17496719715</v>
      </c>
      <c r="L47" s="181">
        <f t="shared" si="11"/>
        <v>8848.3389986820694</v>
      </c>
      <c r="M47" s="79"/>
      <c r="N47" s="79"/>
      <c r="O47" s="79"/>
      <c r="P47" s="79"/>
      <c r="Q47" s="79"/>
      <c r="R47" s="79"/>
      <c r="S47" s="79"/>
      <c r="T47" s="79"/>
    </row>
    <row r="48" spans="1:20" ht="13.15" x14ac:dyDescent="0.25">
      <c r="A48" s="97">
        <v>44347</v>
      </c>
      <c r="B48" s="77">
        <f t="shared" si="15"/>
        <v>13487152.050000001</v>
      </c>
      <c r="C48" s="77">
        <f t="shared" si="15"/>
        <v>13487152.050000001</v>
      </c>
      <c r="D48" s="77">
        <f t="shared" si="16"/>
        <v>75044.761864874992</v>
      </c>
      <c r="E48" s="77">
        <f t="shared" si="5"/>
        <v>32909.814252101751</v>
      </c>
      <c r="F48" s="77">
        <f t="shared" si="13"/>
        <v>-1854629.5176888753</v>
      </c>
      <c r="G48" s="77">
        <f t="shared" si="13"/>
        <v>-901922.3083275432</v>
      </c>
      <c r="H48" s="77">
        <f t="shared" si="14"/>
        <v>11632522.532311125</v>
      </c>
      <c r="I48" s="77">
        <f t="shared" si="14"/>
        <v>12585229.741672458</v>
      </c>
      <c r="J48" s="77">
        <f t="shared" si="6"/>
        <v>952707.2093613334</v>
      </c>
      <c r="K48" s="77">
        <f t="shared" si="10"/>
        <v>-200068.51396588</v>
      </c>
      <c r="L48" s="78">
        <f t="shared" si="11"/>
        <v>8848.3389986828552</v>
      </c>
      <c r="M48" s="79"/>
      <c r="N48" s="79"/>
      <c r="O48" s="79"/>
      <c r="P48" s="79"/>
      <c r="Q48" s="79"/>
      <c r="R48" s="79"/>
      <c r="S48" s="79"/>
      <c r="T48" s="79"/>
    </row>
    <row r="49" spans="1:20" ht="13.15" x14ac:dyDescent="0.25">
      <c r="A49" s="97">
        <v>44377</v>
      </c>
      <c r="B49" s="77">
        <f t="shared" si="15"/>
        <v>13487152.050000001</v>
      </c>
      <c r="C49" s="77">
        <f t="shared" si="15"/>
        <v>13487152.050000001</v>
      </c>
      <c r="D49" s="77">
        <f t="shared" si="16"/>
        <v>75044.761864874992</v>
      </c>
      <c r="E49" s="77">
        <f t="shared" si="5"/>
        <v>32909.814252101751</v>
      </c>
      <c r="F49" s="77">
        <f t="shared" si="13"/>
        <v>-1929674.2795537503</v>
      </c>
      <c r="G49" s="77">
        <f t="shared" si="13"/>
        <v>-934832.1225796449</v>
      </c>
      <c r="H49" s="77">
        <f t="shared" si="14"/>
        <v>11557477.77044625</v>
      </c>
      <c r="I49" s="77">
        <f t="shared" si="14"/>
        <v>12552319.927420355</v>
      </c>
      <c r="J49" s="77">
        <f t="shared" si="6"/>
        <v>994842.15697410516</v>
      </c>
      <c r="K49" s="77">
        <f t="shared" si="10"/>
        <v>-208916.85296456207</v>
      </c>
      <c r="L49" s="78">
        <f t="shared" si="11"/>
        <v>8848.3389986820694</v>
      </c>
      <c r="M49" s="79"/>
      <c r="N49" s="79"/>
      <c r="O49" s="79"/>
      <c r="P49" s="79"/>
      <c r="Q49" s="79"/>
      <c r="R49" s="79"/>
      <c r="S49" s="79"/>
      <c r="T49" s="79"/>
    </row>
    <row r="50" spans="1:20" ht="13.15" x14ac:dyDescent="0.25">
      <c r="A50" s="97">
        <v>44408</v>
      </c>
      <c r="B50" s="77">
        <f t="shared" si="15"/>
        <v>13487152.050000001</v>
      </c>
      <c r="C50" s="77">
        <f t="shared" si="15"/>
        <v>13487152.050000001</v>
      </c>
      <c r="D50" s="77">
        <f t="shared" si="16"/>
        <v>75044.761864874992</v>
      </c>
      <c r="E50" s="77">
        <f t="shared" si="5"/>
        <v>32909.814252101751</v>
      </c>
      <c r="F50" s="77">
        <f t="shared" si="13"/>
        <v>-2004719.0414186253</v>
      </c>
      <c r="G50" s="77">
        <f t="shared" si="13"/>
        <v>-967741.9368317466</v>
      </c>
      <c r="H50" s="77">
        <f t="shared" si="14"/>
        <v>11482433.008581376</v>
      </c>
      <c r="I50" s="77">
        <f t="shared" si="14"/>
        <v>12519410.113168254</v>
      </c>
      <c r="J50" s="77">
        <f t="shared" si="6"/>
        <v>1036977.1045868788</v>
      </c>
      <c r="K50" s="77">
        <f t="shared" si="10"/>
        <v>-217765.19196324455</v>
      </c>
      <c r="L50" s="78">
        <f t="shared" si="11"/>
        <v>8848.3389986824768</v>
      </c>
      <c r="M50" s="79"/>
      <c r="N50" s="79"/>
      <c r="O50" s="79"/>
      <c r="P50" s="79"/>
      <c r="Q50" s="79"/>
      <c r="R50" s="79"/>
      <c r="S50" s="79"/>
      <c r="T50" s="79"/>
    </row>
    <row r="51" spans="1:20" ht="13.15" x14ac:dyDescent="0.25">
      <c r="A51" s="97">
        <v>44439</v>
      </c>
      <c r="B51" s="77">
        <f t="shared" si="15"/>
        <v>13487152.050000001</v>
      </c>
      <c r="C51" s="77">
        <f t="shared" si="15"/>
        <v>13487152.050000001</v>
      </c>
      <c r="D51" s="77">
        <f t="shared" si="16"/>
        <v>75044.761864874992</v>
      </c>
      <c r="E51" s="77">
        <f t="shared" si="5"/>
        <v>32909.814252101751</v>
      </c>
      <c r="F51" s="77">
        <f t="shared" si="13"/>
        <v>-2079763.8032835003</v>
      </c>
      <c r="G51" s="77">
        <f t="shared" si="13"/>
        <v>-1000651.7510838483</v>
      </c>
      <c r="H51" s="77">
        <f t="shared" si="14"/>
        <v>11407388.246716501</v>
      </c>
      <c r="I51" s="77">
        <f t="shared" si="14"/>
        <v>12486500.298916152</v>
      </c>
      <c r="J51" s="77">
        <f t="shared" si="6"/>
        <v>1079112.0521996506</v>
      </c>
      <c r="K51" s="77">
        <f t="shared" si="10"/>
        <v>-226613.53096192662</v>
      </c>
      <c r="L51" s="78">
        <f t="shared" si="11"/>
        <v>8848.3389986820694</v>
      </c>
      <c r="M51" s="79"/>
      <c r="N51" s="79"/>
      <c r="O51" s="79"/>
      <c r="P51" s="79"/>
      <c r="Q51" s="79"/>
      <c r="R51" s="79"/>
      <c r="S51" s="79"/>
      <c r="T51" s="79"/>
    </row>
    <row r="52" spans="1:20" ht="14.45" x14ac:dyDescent="0.3">
      <c r="A52" s="97">
        <v>44469</v>
      </c>
      <c r="B52" s="77">
        <f t="shared" si="15"/>
        <v>13487152.050000001</v>
      </c>
      <c r="C52" s="77">
        <f t="shared" si="15"/>
        <v>13487152.050000001</v>
      </c>
      <c r="D52" s="77">
        <f t="shared" si="16"/>
        <v>75044.761864874992</v>
      </c>
      <c r="E52" s="77">
        <f t="shared" si="5"/>
        <v>32909.814252101751</v>
      </c>
      <c r="F52" s="77">
        <f t="shared" ref="F52:G67" si="17">F51-D52</f>
        <v>-2154808.5651483755</v>
      </c>
      <c r="G52" s="77">
        <f t="shared" si="17"/>
        <v>-1033561.56533595</v>
      </c>
      <c r="H52" s="77">
        <f t="shared" si="14"/>
        <v>11332343.484851625</v>
      </c>
      <c r="I52" s="77">
        <f t="shared" si="14"/>
        <v>12453590.484664051</v>
      </c>
      <c r="J52" s="77">
        <f t="shared" si="6"/>
        <v>1121246.999812426</v>
      </c>
      <c r="K52" s="77">
        <f t="shared" si="10"/>
        <v>-235461.86996060947</v>
      </c>
      <c r="L52" s="78">
        <f t="shared" si="11"/>
        <v>8848.3389986828552</v>
      </c>
      <c r="M52" s="160"/>
      <c r="N52" s="160"/>
      <c r="O52" s="79"/>
      <c r="P52" s="79"/>
      <c r="Q52" s="79"/>
      <c r="R52" s="79"/>
      <c r="S52" s="79"/>
      <c r="T52" s="79"/>
    </row>
    <row r="53" spans="1:20" ht="14.45" x14ac:dyDescent="0.3">
      <c r="A53" s="97">
        <v>44500</v>
      </c>
      <c r="B53" s="77">
        <f t="shared" si="15"/>
        <v>13487152.050000001</v>
      </c>
      <c r="C53" s="77">
        <f t="shared" si="15"/>
        <v>13487152.050000001</v>
      </c>
      <c r="D53" s="77">
        <f t="shared" si="16"/>
        <v>75044.761864874992</v>
      </c>
      <c r="E53" s="77">
        <f t="shared" si="5"/>
        <v>32909.814252101751</v>
      </c>
      <c r="F53" s="77">
        <f t="shared" si="17"/>
        <v>-2229853.3270132504</v>
      </c>
      <c r="G53" s="77">
        <f t="shared" si="17"/>
        <v>-1066471.3795880517</v>
      </c>
      <c r="H53" s="77">
        <f t="shared" si="14"/>
        <v>11257298.72298675</v>
      </c>
      <c r="I53" s="77">
        <f t="shared" si="14"/>
        <v>12420680.670411948</v>
      </c>
      <c r="J53" s="77">
        <f t="shared" si="6"/>
        <v>1163381.9474251978</v>
      </c>
      <c r="K53" s="77">
        <f t="shared" si="10"/>
        <v>-244310.20895929154</v>
      </c>
      <c r="L53" s="78">
        <f t="shared" si="11"/>
        <v>8848.3389986820694</v>
      </c>
      <c r="M53" s="160"/>
      <c r="N53" s="160"/>
      <c r="O53" s="79"/>
      <c r="P53" s="79"/>
      <c r="Q53" s="79"/>
      <c r="R53" s="79"/>
      <c r="S53" s="79"/>
      <c r="T53" s="79"/>
    </row>
    <row r="54" spans="1:20" ht="14.45" x14ac:dyDescent="0.3">
      <c r="A54" s="97">
        <v>44530</v>
      </c>
      <c r="B54" s="77">
        <f t="shared" si="15"/>
        <v>13487152.050000001</v>
      </c>
      <c r="C54" s="77">
        <f t="shared" si="15"/>
        <v>13487152.050000001</v>
      </c>
      <c r="D54" s="77">
        <f t="shared" si="16"/>
        <v>75044.761864874992</v>
      </c>
      <c r="E54" s="77">
        <f t="shared" si="5"/>
        <v>32909.814252101751</v>
      </c>
      <c r="F54" s="77">
        <f t="shared" si="17"/>
        <v>-2304898.0888781254</v>
      </c>
      <c r="G54" s="77">
        <f t="shared" si="17"/>
        <v>-1099381.1938401535</v>
      </c>
      <c r="H54" s="77">
        <f t="shared" si="14"/>
        <v>11182253.961121876</v>
      </c>
      <c r="I54" s="77">
        <f t="shared" si="14"/>
        <v>12387770.856159847</v>
      </c>
      <c r="J54" s="77">
        <f t="shared" si="6"/>
        <v>1205516.8950379714</v>
      </c>
      <c r="K54" s="77">
        <f t="shared" si="10"/>
        <v>-253158.54795797399</v>
      </c>
      <c r="L54" s="78">
        <f t="shared" si="11"/>
        <v>8848.3389986824477</v>
      </c>
      <c r="M54" s="160"/>
      <c r="N54" s="160"/>
      <c r="O54" s="79"/>
      <c r="P54" s="79"/>
      <c r="Q54" s="79"/>
      <c r="R54" s="79"/>
      <c r="S54" s="79"/>
      <c r="T54" s="79"/>
    </row>
    <row r="55" spans="1:20" ht="14.45" x14ac:dyDescent="0.3">
      <c r="A55" s="97">
        <v>44561</v>
      </c>
      <c r="B55" s="77">
        <f t="shared" si="15"/>
        <v>13487152.050000001</v>
      </c>
      <c r="C55" s="77">
        <f t="shared" si="15"/>
        <v>13487152.050000001</v>
      </c>
      <c r="D55" s="77">
        <f t="shared" si="16"/>
        <v>75044.761864874992</v>
      </c>
      <c r="E55" s="77">
        <f t="shared" si="5"/>
        <v>32909.814252101751</v>
      </c>
      <c r="F55" s="77">
        <f t="shared" si="17"/>
        <v>-2379942.8507430004</v>
      </c>
      <c r="G55" s="77">
        <f t="shared" si="17"/>
        <v>-1132291.0080922553</v>
      </c>
      <c r="H55" s="77">
        <f t="shared" si="14"/>
        <v>11107209.199257001</v>
      </c>
      <c r="I55" s="77">
        <f t="shared" si="14"/>
        <v>12354861.041907746</v>
      </c>
      <c r="J55" s="77">
        <f t="shared" si="6"/>
        <v>1247651.8426507451</v>
      </c>
      <c r="K55" s="77">
        <f t="shared" si="10"/>
        <v>-262006.88695665647</v>
      </c>
      <c r="L55" s="78">
        <f t="shared" si="11"/>
        <v>8848.3389986824768</v>
      </c>
      <c r="M55" s="160"/>
      <c r="N55" s="160"/>
      <c r="O55" s="79"/>
      <c r="P55" s="79"/>
      <c r="Q55" s="79"/>
      <c r="R55" s="79"/>
      <c r="S55" s="79"/>
      <c r="T55" s="79"/>
    </row>
    <row r="56" spans="1:20" ht="14.45" x14ac:dyDescent="0.3">
      <c r="A56" s="97" t="s">
        <v>74</v>
      </c>
      <c r="B56" s="77">
        <f t="shared" ref="B56:C63" si="18">B55</f>
        <v>13487152.050000001</v>
      </c>
      <c r="C56" s="77">
        <f t="shared" si="18"/>
        <v>13487152.050000001</v>
      </c>
      <c r="D56" s="77">
        <f>B56*$E$6</f>
        <v>833101.38212850003</v>
      </c>
      <c r="E56" s="77">
        <f>C56*E$13</f>
        <v>394917.77102522104</v>
      </c>
      <c r="F56" s="77">
        <f t="shared" si="17"/>
        <v>-3213044.2328715003</v>
      </c>
      <c r="G56" s="77">
        <f t="shared" si="17"/>
        <v>-1527208.7791174764</v>
      </c>
      <c r="H56" s="77">
        <f t="shared" si="14"/>
        <v>10274107.8171285</v>
      </c>
      <c r="I56" s="77">
        <f t="shared" si="14"/>
        <v>11959943.270882525</v>
      </c>
      <c r="J56" s="77">
        <f t="shared" si="6"/>
        <v>1685835.4537540246</v>
      </c>
      <c r="K56" s="77">
        <f t="shared" si="10"/>
        <v>-354025.44528834516</v>
      </c>
      <c r="L56" s="78">
        <f t="shared" si="11"/>
        <v>92018.558331688691</v>
      </c>
      <c r="M56" s="160"/>
      <c r="N56" s="160"/>
      <c r="O56" s="79"/>
      <c r="P56" s="79"/>
      <c r="Q56" s="79"/>
      <c r="R56" s="79"/>
      <c r="S56" s="79"/>
      <c r="T56" s="79"/>
    </row>
    <row r="57" spans="1:20" ht="14.45" x14ac:dyDescent="0.3">
      <c r="A57" s="97" t="s">
        <v>75</v>
      </c>
      <c r="B57" s="77">
        <f t="shared" si="18"/>
        <v>13487152.050000001</v>
      </c>
      <c r="C57" s="77">
        <f t="shared" si="18"/>
        <v>13487152.050000001</v>
      </c>
      <c r="D57" s="77">
        <f>B57*$F$6</f>
        <v>770520.99661650008</v>
      </c>
      <c r="E57" s="77">
        <f t="shared" ref="E57:E73" si="19">C57*E$13</f>
        <v>394917.77102522104</v>
      </c>
      <c r="F57" s="77">
        <f t="shared" si="17"/>
        <v>-3983565.2294880003</v>
      </c>
      <c r="G57" s="77">
        <f t="shared" si="17"/>
        <v>-1922126.5501426975</v>
      </c>
      <c r="H57" s="77">
        <f t="shared" ref="H57:I74" si="20">B57+F57</f>
        <v>9503586.8205120005</v>
      </c>
      <c r="I57" s="77">
        <f t="shared" si="20"/>
        <v>11565025.499857303</v>
      </c>
      <c r="J57" s="77">
        <f t="shared" si="6"/>
        <v>2061438.6793453023</v>
      </c>
      <c r="K57" s="77">
        <f t="shared" si="10"/>
        <v>-432902.12266251346</v>
      </c>
      <c r="L57" s="78">
        <f t="shared" si="11"/>
        <v>78876.677374168299</v>
      </c>
      <c r="M57" s="160"/>
      <c r="N57" s="160"/>
      <c r="O57" s="79"/>
      <c r="P57" s="79"/>
      <c r="Q57" s="79"/>
      <c r="R57" s="79"/>
      <c r="S57" s="79"/>
      <c r="T57" s="79"/>
    </row>
    <row r="58" spans="1:20" ht="14.45" x14ac:dyDescent="0.3">
      <c r="A58" s="97" t="s">
        <v>76</v>
      </c>
      <c r="B58" s="77">
        <f t="shared" si="18"/>
        <v>13487152.050000001</v>
      </c>
      <c r="C58" s="77">
        <f t="shared" si="18"/>
        <v>13487152.050000001</v>
      </c>
      <c r="D58" s="77">
        <f>B58*$G$6</f>
        <v>712795.9858425</v>
      </c>
      <c r="E58" s="77">
        <f t="shared" si="19"/>
        <v>394917.77102522104</v>
      </c>
      <c r="F58" s="77">
        <f t="shared" si="17"/>
        <v>-4696361.2153305002</v>
      </c>
      <c r="G58" s="77">
        <f t="shared" si="17"/>
        <v>-2317044.3211679184</v>
      </c>
      <c r="H58" s="77">
        <f t="shared" si="20"/>
        <v>8790790.8346695006</v>
      </c>
      <c r="I58" s="77">
        <f t="shared" si="20"/>
        <v>11170107.728832083</v>
      </c>
      <c r="J58" s="77">
        <f t="shared" si="6"/>
        <v>2379316.8941625822</v>
      </c>
      <c r="K58" s="77">
        <f t="shared" si="10"/>
        <v>-499656.54777414224</v>
      </c>
      <c r="L58" s="78">
        <f t="shared" si="11"/>
        <v>66754.425111628778</v>
      </c>
      <c r="M58" s="160"/>
      <c r="N58" s="160"/>
      <c r="O58" s="79"/>
      <c r="P58" s="79"/>
      <c r="Q58" s="79"/>
      <c r="R58" s="79"/>
      <c r="S58" s="79"/>
      <c r="T58" s="79"/>
    </row>
    <row r="59" spans="1:20" ht="14.45" x14ac:dyDescent="0.3">
      <c r="A59" s="97" t="s">
        <v>77</v>
      </c>
      <c r="B59" s="77">
        <f t="shared" si="18"/>
        <v>13487152.050000001</v>
      </c>
      <c r="C59" s="77">
        <f t="shared" si="18"/>
        <v>13487152.050000001</v>
      </c>
      <c r="D59" s="77">
        <f>B59*$H$6</f>
        <v>659251.99220400001</v>
      </c>
      <c r="E59" s="77">
        <f t="shared" si="19"/>
        <v>394917.77102522104</v>
      </c>
      <c r="F59" s="77">
        <f t="shared" si="17"/>
        <v>-5355613.2075345004</v>
      </c>
      <c r="G59" s="77">
        <f t="shared" si="17"/>
        <v>-2711962.0921931393</v>
      </c>
      <c r="H59" s="77">
        <f t="shared" si="20"/>
        <v>8131538.8424655003</v>
      </c>
      <c r="I59" s="77">
        <f t="shared" si="20"/>
        <v>10775189.957806861</v>
      </c>
      <c r="J59" s="77">
        <f t="shared" si="6"/>
        <v>2643651.1153413607</v>
      </c>
      <c r="K59" s="77">
        <f t="shared" si="10"/>
        <v>-555166.73422168568</v>
      </c>
      <c r="L59" s="78">
        <f t="shared" si="11"/>
        <v>55510.186447543441</v>
      </c>
      <c r="M59" s="160"/>
      <c r="N59" s="160"/>
      <c r="O59" s="79"/>
      <c r="P59" s="79"/>
      <c r="Q59" s="79"/>
      <c r="R59" s="79"/>
      <c r="S59" s="79"/>
      <c r="T59" s="79"/>
    </row>
    <row r="60" spans="1:20" ht="14.45" x14ac:dyDescent="0.3">
      <c r="A60" s="97" t="s">
        <v>78</v>
      </c>
      <c r="B60" s="77">
        <f t="shared" si="18"/>
        <v>13487152.050000001</v>
      </c>
      <c r="C60" s="77">
        <f t="shared" si="18"/>
        <v>13487152.050000001</v>
      </c>
      <c r="D60" s="77">
        <f>B60*$I$6</f>
        <v>609889.01570100011</v>
      </c>
      <c r="E60" s="77">
        <f t="shared" si="19"/>
        <v>394917.77102522104</v>
      </c>
      <c r="F60" s="77">
        <f t="shared" si="17"/>
        <v>-5965502.223235501</v>
      </c>
      <c r="G60" s="77">
        <f t="shared" si="17"/>
        <v>-3106879.8632183601</v>
      </c>
      <c r="H60" s="77">
        <f t="shared" si="20"/>
        <v>7521649.8267644998</v>
      </c>
      <c r="I60" s="77">
        <f t="shared" si="20"/>
        <v>10380272.186781641</v>
      </c>
      <c r="J60" s="77">
        <f t="shared" si="6"/>
        <v>2858622.3600171413</v>
      </c>
      <c r="K60" s="77">
        <f t="shared" si="10"/>
        <v>-600310.69560359966</v>
      </c>
      <c r="L60" s="78">
        <f t="shared" si="11"/>
        <v>45143.961381913978</v>
      </c>
      <c r="M60" s="160"/>
      <c r="N60" s="160"/>
      <c r="O60" s="79"/>
      <c r="P60" s="79"/>
      <c r="Q60" s="79"/>
      <c r="R60" s="79"/>
      <c r="S60" s="79"/>
      <c r="T60" s="79"/>
    </row>
    <row r="61" spans="1:20" ht="14.45" x14ac:dyDescent="0.3">
      <c r="A61" s="97" t="s">
        <v>79</v>
      </c>
      <c r="B61" s="77">
        <f t="shared" si="18"/>
        <v>13487152.050000001</v>
      </c>
      <c r="C61" s="77">
        <f t="shared" si="18"/>
        <v>13487152.050000001</v>
      </c>
      <c r="D61" s="77">
        <f>B61*$J$6</f>
        <v>601796.72447100002</v>
      </c>
      <c r="E61" s="77">
        <f t="shared" si="19"/>
        <v>394917.77102522104</v>
      </c>
      <c r="F61" s="77">
        <f t="shared" si="17"/>
        <v>-6567298.947706501</v>
      </c>
      <c r="G61" s="77">
        <f t="shared" si="17"/>
        <v>-3501797.634243581</v>
      </c>
      <c r="H61" s="77">
        <f t="shared" si="20"/>
        <v>6919853.1022934997</v>
      </c>
      <c r="I61" s="77">
        <f t="shared" si="20"/>
        <v>9985354.4157564193</v>
      </c>
      <c r="J61" s="77">
        <f t="shared" si="6"/>
        <v>3065501.3134629196</v>
      </c>
      <c r="K61" s="77">
        <f t="shared" si="10"/>
        <v>-643755.27582721307</v>
      </c>
      <c r="L61" s="78">
        <f t="shared" si="11"/>
        <v>43444.580223613419</v>
      </c>
      <c r="M61" s="160"/>
      <c r="N61" s="160"/>
      <c r="O61" s="79"/>
      <c r="P61" s="79"/>
      <c r="Q61" s="79"/>
      <c r="R61" s="79"/>
      <c r="S61" s="79"/>
      <c r="T61" s="79"/>
    </row>
    <row r="62" spans="1:20" ht="14.45" x14ac:dyDescent="0.3">
      <c r="A62" s="97" t="s">
        <v>80</v>
      </c>
      <c r="B62" s="77">
        <f t="shared" si="18"/>
        <v>13487152.050000001</v>
      </c>
      <c r="C62" s="77">
        <f t="shared" si="18"/>
        <v>13487152.050000001</v>
      </c>
      <c r="D62" s="77">
        <f>B62*$K$6</f>
        <v>601661.85295049998</v>
      </c>
      <c r="E62" s="77">
        <f t="shared" si="19"/>
        <v>394917.77102522104</v>
      </c>
      <c r="F62" s="77">
        <f t="shared" si="17"/>
        <v>-7168960.8006570013</v>
      </c>
      <c r="G62" s="77">
        <f t="shared" si="17"/>
        <v>-3896715.4052688018</v>
      </c>
      <c r="H62" s="77">
        <f t="shared" si="20"/>
        <v>6318191.2493429994</v>
      </c>
      <c r="I62" s="77">
        <f t="shared" si="20"/>
        <v>9590436.6447311994</v>
      </c>
      <c r="J62" s="77">
        <f t="shared" si="6"/>
        <v>3272245.3953881999</v>
      </c>
      <c r="K62" s="77">
        <f t="shared" si="10"/>
        <v>-687171.53303152195</v>
      </c>
      <c r="L62" s="78">
        <f t="shared" si="11"/>
        <v>43416.257204308873</v>
      </c>
      <c r="M62" s="160"/>
      <c r="N62" s="160"/>
      <c r="O62" s="79"/>
      <c r="P62" s="79"/>
      <c r="Q62" s="79"/>
      <c r="R62" s="79"/>
      <c r="S62" s="79"/>
      <c r="T62" s="79"/>
    </row>
    <row r="63" spans="1:20" ht="14.45" x14ac:dyDescent="0.3">
      <c r="A63" s="97" t="s">
        <v>81</v>
      </c>
      <c r="B63" s="77">
        <f t="shared" si="18"/>
        <v>13487152.050000001</v>
      </c>
      <c r="C63" s="77">
        <f t="shared" si="18"/>
        <v>13487152.050000001</v>
      </c>
      <c r="D63" s="77">
        <f>B63*$L$6</f>
        <v>601796.72447100002</v>
      </c>
      <c r="E63" s="77">
        <f t="shared" si="19"/>
        <v>394917.77102522104</v>
      </c>
      <c r="F63" s="77">
        <f t="shared" si="17"/>
        <v>-7770757.5251280013</v>
      </c>
      <c r="G63" s="77">
        <f t="shared" si="17"/>
        <v>-4291633.1762940232</v>
      </c>
      <c r="H63" s="77">
        <f t="shared" si="20"/>
        <v>5716394.5248719994</v>
      </c>
      <c r="I63" s="77">
        <f t="shared" si="20"/>
        <v>9195518.8737059776</v>
      </c>
      <c r="J63" s="77">
        <f t="shared" si="6"/>
        <v>3479124.3488339782</v>
      </c>
      <c r="K63" s="77">
        <f t="shared" si="10"/>
        <v>-730616.11325513537</v>
      </c>
      <c r="L63" s="78">
        <f t="shared" si="11"/>
        <v>43444.580223613419</v>
      </c>
      <c r="M63" s="160"/>
      <c r="N63" s="160"/>
      <c r="O63" s="79"/>
      <c r="P63" s="79"/>
      <c r="Q63" s="79"/>
      <c r="R63" s="79"/>
      <c r="S63" s="79"/>
      <c r="T63" s="79"/>
    </row>
    <row r="64" spans="1:20" ht="14.45" x14ac:dyDescent="0.3">
      <c r="A64" s="97" t="s">
        <v>82</v>
      </c>
      <c r="B64" s="77">
        <f t="shared" ref="B64:C74" si="21">B53</f>
        <v>13487152.050000001</v>
      </c>
      <c r="C64" s="77">
        <f t="shared" si="21"/>
        <v>13487152.050000001</v>
      </c>
      <c r="D64" s="77">
        <f>B64*$B9</f>
        <v>601661.85295049998</v>
      </c>
      <c r="E64" s="77">
        <f t="shared" si="19"/>
        <v>394917.77102522104</v>
      </c>
      <c r="F64" s="77">
        <f t="shared" si="17"/>
        <v>-8372419.3780785017</v>
      </c>
      <c r="G64" s="77">
        <f t="shared" si="17"/>
        <v>-4686550.947319244</v>
      </c>
      <c r="H64" s="77">
        <f t="shared" si="20"/>
        <v>5114732.6719214991</v>
      </c>
      <c r="I64" s="77">
        <f t="shared" si="20"/>
        <v>8800601.1026807576</v>
      </c>
      <c r="J64" s="77">
        <f t="shared" si="6"/>
        <v>3685868.4307592586</v>
      </c>
      <c r="K64" s="77">
        <f t="shared" si="10"/>
        <v>-774032.37045944424</v>
      </c>
      <c r="L64" s="78">
        <f t="shared" ref="L64:L74" si="22">-K64+K53</f>
        <v>529722.16150015267</v>
      </c>
      <c r="M64" s="160"/>
      <c r="N64" s="160"/>
      <c r="O64" s="79"/>
      <c r="P64" s="79"/>
      <c r="Q64" s="79"/>
      <c r="R64" s="79"/>
      <c r="S64" s="79"/>
      <c r="T64" s="79"/>
    </row>
    <row r="65" spans="1:20" ht="14.45" x14ac:dyDescent="0.3">
      <c r="A65" s="97" t="s">
        <v>12599</v>
      </c>
      <c r="B65" s="77">
        <f t="shared" si="21"/>
        <v>13487152.050000001</v>
      </c>
      <c r="C65" s="77">
        <f t="shared" si="21"/>
        <v>13487152.050000001</v>
      </c>
      <c r="D65" s="77">
        <f>B65*$C$9</f>
        <v>601796.72447100002</v>
      </c>
      <c r="E65" s="77">
        <f t="shared" si="19"/>
        <v>394917.77102522104</v>
      </c>
      <c r="F65" s="77">
        <f t="shared" si="17"/>
        <v>-8974216.1025495008</v>
      </c>
      <c r="G65" s="77">
        <f t="shared" si="17"/>
        <v>-5081468.7183444649</v>
      </c>
      <c r="H65" s="77">
        <f t="shared" si="20"/>
        <v>4512935.9474505</v>
      </c>
      <c r="I65" s="77">
        <f t="shared" si="20"/>
        <v>8405683.3316555358</v>
      </c>
      <c r="J65" s="77">
        <f t="shared" si="6"/>
        <v>3892747.3842050359</v>
      </c>
      <c r="K65" s="77">
        <f t="shared" si="10"/>
        <v>-817476.95068305754</v>
      </c>
      <c r="L65" s="78">
        <f t="shared" si="22"/>
        <v>564318.40272508352</v>
      </c>
      <c r="M65" s="160"/>
      <c r="N65" s="160"/>
      <c r="O65" s="79"/>
      <c r="P65" s="79"/>
      <c r="Q65" s="79"/>
      <c r="R65" s="79"/>
      <c r="S65" s="79"/>
      <c r="T65" s="79"/>
    </row>
    <row r="66" spans="1:20" ht="14.45" x14ac:dyDescent="0.3">
      <c r="A66" s="97" t="s">
        <v>12600</v>
      </c>
      <c r="B66" s="77">
        <f t="shared" si="21"/>
        <v>13487152.050000001</v>
      </c>
      <c r="C66" s="77">
        <f t="shared" si="21"/>
        <v>13487152.050000001</v>
      </c>
      <c r="D66" s="77">
        <f>B66*$D$9</f>
        <v>601661.85295049998</v>
      </c>
      <c r="E66" s="77">
        <f t="shared" si="19"/>
        <v>394917.77102522104</v>
      </c>
      <c r="F66" s="77">
        <f t="shared" si="17"/>
        <v>-9575877.9555000011</v>
      </c>
      <c r="G66" s="77">
        <f t="shared" si="17"/>
        <v>-5476386.4893696858</v>
      </c>
      <c r="H66" s="77">
        <f t="shared" si="20"/>
        <v>3911274.0944999997</v>
      </c>
      <c r="I66" s="77">
        <f t="shared" si="20"/>
        <v>8010765.560630315</v>
      </c>
      <c r="J66" s="77">
        <f t="shared" si="6"/>
        <v>4099491.4661303153</v>
      </c>
      <c r="K66" s="77">
        <f t="shared" si="10"/>
        <v>-860893.20788736618</v>
      </c>
      <c r="L66" s="78">
        <f t="shared" si="22"/>
        <v>598886.32093070971</v>
      </c>
      <c r="M66" s="160"/>
      <c r="N66" s="160"/>
      <c r="O66" s="79"/>
      <c r="P66" s="79"/>
      <c r="Q66" s="79"/>
      <c r="R66" s="79"/>
      <c r="S66" s="79"/>
      <c r="T66" s="79"/>
    </row>
    <row r="67" spans="1:20" ht="14.45" x14ac:dyDescent="0.3">
      <c r="A67" s="97" t="s">
        <v>12601</v>
      </c>
      <c r="B67" s="77">
        <f t="shared" si="21"/>
        <v>13487152.050000001</v>
      </c>
      <c r="C67" s="77">
        <f t="shared" si="21"/>
        <v>13487152.050000001</v>
      </c>
      <c r="D67" s="77">
        <f>B67*$E$9</f>
        <v>601796.72447100002</v>
      </c>
      <c r="E67" s="77">
        <f t="shared" si="19"/>
        <v>394917.77102522104</v>
      </c>
      <c r="F67" s="77">
        <f t="shared" si="17"/>
        <v>-10177674.679971002</v>
      </c>
      <c r="G67" s="77">
        <f t="shared" si="17"/>
        <v>-5871304.2603949066</v>
      </c>
      <c r="H67" s="77">
        <f t="shared" si="20"/>
        <v>3309477.3700289987</v>
      </c>
      <c r="I67" s="77">
        <f t="shared" si="20"/>
        <v>7615847.7896050941</v>
      </c>
      <c r="J67" s="77">
        <f t="shared" si="6"/>
        <v>4306370.4195760954</v>
      </c>
      <c r="K67" s="77">
        <f t="shared" si="10"/>
        <v>-904337.78811097995</v>
      </c>
      <c r="L67" s="78">
        <f t="shared" si="22"/>
        <v>550312.34282263485</v>
      </c>
      <c r="M67" s="160"/>
      <c r="N67" s="160"/>
      <c r="O67" s="79"/>
      <c r="P67" s="79"/>
      <c r="Q67" s="79"/>
      <c r="R67" s="79"/>
      <c r="S67" s="79"/>
      <c r="T67" s="79"/>
    </row>
    <row r="68" spans="1:20" ht="14.45" x14ac:dyDescent="0.3">
      <c r="A68" s="97" t="s">
        <v>12602</v>
      </c>
      <c r="B68" s="77">
        <f t="shared" si="21"/>
        <v>13487152.050000001</v>
      </c>
      <c r="C68" s="77">
        <f t="shared" si="21"/>
        <v>13487152.050000001</v>
      </c>
      <c r="D68" s="77">
        <f>B68*$F$9</f>
        <v>601661.85295049998</v>
      </c>
      <c r="E68" s="77">
        <f t="shared" si="19"/>
        <v>394917.77102522104</v>
      </c>
      <c r="F68" s="77">
        <f t="shared" ref="F68:G74" si="23">F67-D68</f>
        <v>-10779336.532921502</v>
      </c>
      <c r="G68" s="77">
        <f t="shared" si="23"/>
        <v>-6266222.0314201275</v>
      </c>
      <c r="H68" s="77">
        <f t="shared" si="20"/>
        <v>2707815.5170784984</v>
      </c>
      <c r="I68" s="77">
        <f t="shared" si="20"/>
        <v>7220930.0185798733</v>
      </c>
      <c r="J68" s="77">
        <f t="shared" si="6"/>
        <v>4513114.5015013749</v>
      </c>
      <c r="K68" s="77">
        <f t="shared" si="10"/>
        <v>-947754.04531528871</v>
      </c>
      <c r="L68" s="78">
        <f t="shared" si="22"/>
        <v>514851.92265277525</v>
      </c>
      <c r="M68" s="160"/>
      <c r="N68" s="160"/>
      <c r="O68" s="79"/>
      <c r="P68" s="79"/>
      <c r="Q68" s="79"/>
      <c r="R68" s="79"/>
      <c r="S68" s="79"/>
      <c r="T68" s="79"/>
    </row>
    <row r="69" spans="1:20" ht="14.45" x14ac:dyDescent="0.3">
      <c r="A69" s="97" t="s">
        <v>12603</v>
      </c>
      <c r="B69" s="77">
        <f t="shared" si="21"/>
        <v>13487152.050000001</v>
      </c>
      <c r="C69" s="77">
        <f t="shared" si="21"/>
        <v>13487152.050000001</v>
      </c>
      <c r="D69" s="77">
        <f>B69*$G$9</f>
        <v>601796.72447100002</v>
      </c>
      <c r="E69" s="77">
        <f t="shared" si="19"/>
        <v>394917.77102522104</v>
      </c>
      <c r="F69" s="77">
        <f t="shared" si="23"/>
        <v>-11381133.257392503</v>
      </c>
      <c r="G69" s="77">
        <f t="shared" si="23"/>
        <v>-6661139.8024453484</v>
      </c>
      <c r="H69" s="77">
        <f t="shared" si="20"/>
        <v>2106018.7926074974</v>
      </c>
      <c r="I69" s="77">
        <f t="shared" si="20"/>
        <v>6826012.2475546524</v>
      </c>
      <c r="J69" s="77">
        <f t="shared" si="6"/>
        <v>4719993.454947155</v>
      </c>
      <c r="K69" s="77">
        <f t="shared" si="10"/>
        <v>-991198.62553890247</v>
      </c>
      <c r="L69" s="78">
        <f t="shared" si="22"/>
        <v>491542.07776476024</v>
      </c>
      <c r="M69" s="160"/>
      <c r="N69" s="160"/>
      <c r="O69" s="79"/>
      <c r="P69" s="79"/>
      <c r="Q69" s="79"/>
      <c r="R69" s="79"/>
      <c r="S69" s="79"/>
      <c r="T69" s="79"/>
    </row>
    <row r="70" spans="1:20" ht="14.45" x14ac:dyDescent="0.3">
      <c r="A70" s="97" t="s">
        <v>12604</v>
      </c>
      <c r="B70" s="77">
        <f t="shared" si="21"/>
        <v>13487152.050000001</v>
      </c>
      <c r="C70" s="77">
        <f t="shared" si="21"/>
        <v>13487152.050000001</v>
      </c>
      <c r="D70" s="77">
        <f>B70*$H$9</f>
        <v>601661.85295049998</v>
      </c>
      <c r="E70" s="77">
        <f t="shared" si="19"/>
        <v>394917.77102522104</v>
      </c>
      <c r="F70" s="77">
        <f t="shared" si="23"/>
        <v>-11982795.110343004</v>
      </c>
      <c r="G70" s="77">
        <f t="shared" si="23"/>
        <v>-7056057.5734705692</v>
      </c>
      <c r="H70" s="77">
        <f t="shared" si="20"/>
        <v>1504356.9396569971</v>
      </c>
      <c r="I70" s="77">
        <f t="shared" si="20"/>
        <v>6431094.4765294315</v>
      </c>
      <c r="J70" s="77">
        <f t="shared" si="6"/>
        <v>4926737.5368724344</v>
      </c>
      <c r="K70" s="77">
        <f t="shared" si="10"/>
        <v>-1034614.8827432112</v>
      </c>
      <c r="L70" s="78">
        <f t="shared" si="22"/>
        <v>479448.14852152555</v>
      </c>
      <c r="M70" s="160"/>
      <c r="N70" s="160"/>
      <c r="O70" s="79"/>
      <c r="P70" s="79"/>
      <c r="Q70" s="79"/>
      <c r="R70" s="79"/>
      <c r="S70" s="79"/>
      <c r="T70" s="79"/>
    </row>
    <row r="71" spans="1:20" ht="14.45" x14ac:dyDescent="0.3">
      <c r="A71" s="97" t="s">
        <v>12605</v>
      </c>
      <c r="B71" s="77">
        <f t="shared" si="21"/>
        <v>13487152.050000001</v>
      </c>
      <c r="C71" s="77">
        <f t="shared" si="21"/>
        <v>13487152.050000001</v>
      </c>
      <c r="D71" s="77">
        <f>B71*$I$9</f>
        <v>601796.72447100002</v>
      </c>
      <c r="E71" s="77">
        <f t="shared" si="19"/>
        <v>394917.77102522104</v>
      </c>
      <c r="F71" s="77">
        <f t="shared" si="23"/>
        <v>-12584591.834814005</v>
      </c>
      <c r="G71" s="77">
        <f t="shared" si="23"/>
        <v>-7450975.3444957901</v>
      </c>
      <c r="H71" s="77">
        <f t="shared" si="20"/>
        <v>902560.21518599615</v>
      </c>
      <c r="I71" s="77">
        <f t="shared" si="20"/>
        <v>6036176.7055042107</v>
      </c>
      <c r="J71" s="77">
        <f t="shared" si="6"/>
        <v>5133616.4903182145</v>
      </c>
      <c r="K71" s="77">
        <f t="shared" si="10"/>
        <v>-1078059.4629668251</v>
      </c>
      <c r="L71" s="78">
        <f t="shared" si="22"/>
        <v>477748.76736322546</v>
      </c>
      <c r="M71" s="160"/>
      <c r="N71" s="160"/>
      <c r="O71" s="79"/>
      <c r="P71" s="79"/>
      <c r="Q71" s="79"/>
      <c r="R71" s="79"/>
      <c r="S71" s="79"/>
      <c r="T71" s="79"/>
    </row>
    <row r="72" spans="1:20" ht="14.45" x14ac:dyDescent="0.3">
      <c r="A72" s="97" t="s">
        <v>12606</v>
      </c>
      <c r="B72" s="77">
        <f t="shared" si="21"/>
        <v>13487152.050000001</v>
      </c>
      <c r="C72" s="77">
        <f t="shared" si="21"/>
        <v>13487152.050000001</v>
      </c>
      <c r="D72" s="77">
        <f>B72*$J$9</f>
        <v>601661.85295049998</v>
      </c>
      <c r="E72" s="77">
        <f t="shared" si="19"/>
        <v>394917.77102522104</v>
      </c>
      <c r="F72" s="77">
        <f t="shared" si="23"/>
        <v>-13186253.687764505</v>
      </c>
      <c r="G72" s="77">
        <f t="shared" si="23"/>
        <v>-7845893.1155210109</v>
      </c>
      <c r="H72" s="77">
        <f t="shared" si="20"/>
        <v>300898.36223549582</v>
      </c>
      <c r="I72" s="77">
        <f t="shared" si="20"/>
        <v>5641258.9344789898</v>
      </c>
      <c r="J72" s="77">
        <f t="shared" si="6"/>
        <v>5340360.572243494</v>
      </c>
      <c r="K72" s="77">
        <f t="shared" si="10"/>
        <v>-1121475.7201711338</v>
      </c>
      <c r="L72" s="78">
        <f t="shared" si="22"/>
        <v>477720.44434392068</v>
      </c>
      <c r="M72" s="160"/>
      <c r="N72" s="160"/>
      <c r="O72" s="79"/>
      <c r="P72" s="79"/>
      <c r="Q72" s="79"/>
      <c r="R72" s="79"/>
      <c r="S72" s="79"/>
      <c r="T72" s="79"/>
    </row>
    <row r="73" spans="1:20" ht="14.45" x14ac:dyDescent="0.3">
      <c r="A73" s="97" t="s">
        <v>12607</v>
      </c>
      <c r="B73" s="77">
        <f t="shared" si="21"/>
        <v>13487152.050000001</v>
      </c>
      <c r="C73" s="77">
        <f t="shared" si="21"/>
        <v>13487152.050000001</v>
      </c>
      <c r="D73" s="164">
        <f>+B73+F72</f>
        <v>300898.36223549582</v>
      </c>
      <c r="E73" s="77">
        <f t="shared" si="19"/>
        <v>394917.77102522104</v>
      </c>
      <c r="F73" s="77">
        <f t="shared" si="23"/>
        <v>-13487152.050000001</v>
      </c>
      <c r="G73" s="77">
        <f t="shared" si="23"/>
        <v>-8240810.8865462318</v>
      </c>
      <c r="H73" s="77">
        <f t="shared" si="20"/>
        <v>0</v>
      </c>
      <c r="I73" s="77">
        <f t="shared" si="20"/>
        <v>5246341.1634537689</v>
      </c>
      <c r="J73" s="77">
        <f t="shared" si="6"/>
        <v>5246341.1634537689</v>
      </c>
      <c r="K73" s="77">
        <f t="shared" si="10"/>
        <v>-1101731.6443252915</v>
      </c>
      <c r="L73" s="78">
        <f t="shared" si="22"/>
        <v>414560.11129376956</v>
      </c>
      <c r="M73" s="160"/>
      <c r="N73" s="160"/>
      <c r="O73" s="79"/>
      <c r="P73" s="79"/>
      <c r="Q73" s="79"/>
      <c r="R73" s="79"/>
      <c r="S73" s="79"/>
      <c r="T73" s="79"/>
    </row>
    <row r="74" spans="1:20" ht="14.45" x14ac:dyDescent="0.3">
      <c r="A74" s="97" t="s">
        <v>12608</v>
      </c>
      <c r="B74" s="77">
        <f t="shared" si="21"/>
        <v>13487152.050000001</v>
      </c>
      <c r="C74" s="77">
        <f t="shared" si="21"/>
        <v>13487152.050000001</v>
      </c>
      <c r="D74" s="77"/>
      <c r="E74" s="164">
        <f>+C73+G73</f>
        <v>5246341.1634537689</v>
      </c>
      <c r="F74" s="77">
        <f t="shared" si="23"/>
        <v>-13487152.050000001</v>
      </c>
      <c r="G74" s="77">
        <f t="shared" si="23"/>
        <v>-13487152.050000001</v>
      </c>
      <c r="H74" s="77">
        <f t="shared" si="20"/>
        <v>0</v>
      </c>
      <c r="I74" s="77">
        <f t="shared" si="20"/>
        <v>0</v>
      </c>
      <c r="J74" s="77">
        <f t="shared" si="6"/>
        <v>0</v>
      </c>
      <c r="K74" s="77">
        <f t="shared" si="10"/>
        <v>0</v>
      </c>
      <c r="L74" s="78">
        <f t="shared" si="22"/>
        <v>-730616.11325513537</v>
      </c>
      <c r="M74" s="160"/>
      <c r="N74" s="160"/>
      <c r="O74" s="79"/>
      <c r="P74" s="79"/>
      <c r="Q74" s="79"/>
      <c r="R74" s="79"/>
      <c r="S74" s="79"/>
      <c r="T74" s="79"/>
    </row>
    <row r="75" spans="1:20" ht="14.45" x14ac:dyDescent="0.3">
      <c r="A75" s="97"/>
      <c r="B75" s="94"/>
      <c r="C75" s="95"/>
      <c r="D75" s="95"/>
      <c r="E75" s="95"/>
      <c r="F75" s="77"/>
      <c r="G75" s="77"/>
      <c r="H75" s="77"/>
      <c r="I75" s="77"/>
      <c r="J75" s="77"/>
      <c r="K75" s="77"/>
      <c r="L75" s="78"/>
      <c r="M75" s="160"/>
      <c r="N75" s="160"/>
      <c r="O75" s="79"/>
      <c r="P75" s="79"/>
      <c r="Q75" s="79"/>
      <c r="R75" s="79"/>
      <c r="S75" s="79"/>
      <c r="T75" s="79"/>
    </row>
    <row r="76" spans="1:20" ht="15" thickBot="1" x14ac:dyDescent="0.35">
      <c r="A76" s="9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182"/>
      <c r="M76" s="160"/>
      <c r="N76" s="160"/>
      <c r="O76" s="79"/>
      <c r="P76" s="79"/>
      <c r="Q76" s="79"/>
      <c r="R76" s="79"/>
      <c r="S76" s="79"/>
      <c r="T76" s="79"/>
    </row>
    <row r="77" spans="1:20" ht="14.45" x14ac:dyDescent="0.3">
      <c r="A77" s="183" t="s">
        <v>12609</v>
      </c>
      <c r="B77" s="184"/>
      <c r="C77" s="184"/>
      <c r="D77" s="185">
        <f>SUM(D36:D47)</f>
        <v>949270.71845250006</v>
      </c>
      <c r="E77" s="185">
        <f>SUM(E36:E47)</f>
        <v>394917.77102522104</v>
      </c>
      <c r="F77" s="184"/>
      <c r="G77" s="184"/>
      <c r="H77" s="184"/>
      <c r="I77" s="184"/>
      <c r="J77" s="184"/>
      <c r="K77" s="184"/>
      <c r="L77" s="185">
        <f>SUM(L36:L47)</f>
        <v>116414.11895972885</v>
      </c>
      <c r="M77" s="160"/>
      <c r="N77" s="160"/>
      <c r="O77" s="79"/>
      <c r="P77" s="79"/>
      <c r="Q77" s="79"/>
      <c r="R77" s="79"/>
      <c r="S77" s="79"/>
      <c r="T77" s="79"/>
    </row>
    <row r="78" spans="1:20" ht="14.45" x14ac:dyDescent="0.3">
      <c r="A78" s="186" t="s">
        <v>12610</v>
      </c>
      <c r="B78" s="187">
        <f>(B35+B47+SUM(B36:B46)*2)/24</f>
        <v>13487152.050000003</v>
      </c>
      <c r="C78" s="187">
        <f>(C35+C47+SUM(C36:C46)*2)/24</f>
        <v>13487152.050000003</v>
      </c>
      <c r="D78" s="188"/>
      <c r="E78" s="187"/>
      <c r="F78" s="187">
        <f>(F35+F47+SUM(F36:F46)*2)/24</f>
        <v>-1313071.6592767504</v>
      </c>
      <c r="G78" s="187">
        <f>(G35+G47+SUM(G36:G46)*2)/24</f>
        <v>-671553.6085628313</v>
      </c>
      <c r="H78" s="187">
        <f>(H35+H47+SUM(H36:H46)*2)/24</f>
        <v>12174080.390723251</v>
      </c>
      <c r="I78" s="187">
        <f>(I35+I47+SUM(I36:I46)*2)/24</f>
        <v>12815598.44143717</v>
      </c>
      <c r="J78" s="187"/>
      <c r="K78" s="187">
        <f>(K35+K47+SUM(K36:K46)*2)/24</f>
        <v>-134718.79064992291</v>
      </c>
      <c r="L78" s="189"/>
      <c r="M78" s="160"/>
      <c r="N78" s="160"/>
    </row>
    <row r="79" spans="1:20" ht="14.45" x14ac:dyDescent="0.3">
      <c r="A79" s="81"/>
      <c r="B79" s="82"/>
      <c r="C79" s="82"/>
      <c r="D79" s="83"/>
      <c r="E79" s="83"/>
      <c r="F79" s="84"/>
      <c r="G79" s="82"/>
      <c r="H79" s="82"/>
      <c r="I79" s="82"/>
      <c r="J79" s="82"/>
      <c r="K79" s="82"/>
      <c r="L79" s="82"/>
      <c r="M79" s="160"/>
      <c r="N79" s="160"/>
      <c r="O79" s="160"/>
    </row>
    <row r="80" spans="1:20" ht="14.45" x14ac:dyDescent="0.3">
      <c r="A80" s="160"/>
      <c r="B80" s="160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</row>
    <row r="81" spans="1:17" ht="14.45" x14ac:dyDescent="0.3">
      <c r="A81" s="160"/>
      <c r="B81" s="160"/>
      <c r="C81" s="160"/>
      <c r="D81" s="190"/>
      <c r="E81" s="160"/>
      <c r="F81" s="160"/>
      <c r="G81" s="190"/>
      <c r="H81" s="160"/>
      <c r="I81" s="160"/>
      <c r="J81" s="160"/>
      <c r="K81" s="160"/>
      <c r="L81" s="160"/>
      <c r="M81" s="160"/>
      <c r="N81" s="160"/>
      <c r="O81" s="160"/>
    </row>
    <row r="82" spans="1:17" ht="14.45" x14ac:dyDescent="0.3">
      <c r="A82" s="160"/>
      <c r="B82" s="160"/>
      <c r="C82" s="160"/>
      <c r="D82" s="19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</row>
    <row r="83" spans="1:17" ht="14.45" x14ac:dyDescent="0.3">
      <c r="A83" s="191"/>
      <c r="B83" s="160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</row>
    <row r="84" spans="1:17" ht="14.45" x14ac:dyDescent="0.3">
      <c r="A84" s="160"/>
      <c r="B84" s="160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</row>
    <row r="85" spans="1:17" ht="14.45" x14ac:dyDescent="0.3">
      <c r="A85" s="160"/>
      <c r="B85" s="160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</row>
  </sheetData>
  <pageMargins left="0.2" right="0.2" top="0.75" bottom="0.75" header="0.3" footer="0.3"/>
  <pageSetup scale="52" orientation="portrait" r:id="rId1"/>
  <rowBreaks count="1" manualBreakCount="1">
    <brk id="31" max="15" man="1"/>
  </rowBreaks>
  <colBreaks count="1" manualBreakCount="1">
    <brk id="15" max="7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99"/>
  <sheetViews>
    <sheetView workbookViewId="0">
      <selection activeCell="B33" sqref="B33"/>
    </sheetView>
  </sheetViews>
  <sheetFormatPr defaultColWidth="9.140625" defaultRowHeight="12.75" x14ac:dyDescent="0.2"/>
  <cols>
    <col min="1" max="1" width="9.140625" style="151"/>
    <col min="2" max="2" width="44.28515625" style="151" bestFit="1" customWidth="1"/>
    <col min="3" max="3" width="4.5703125" style="151" bestFit="1" customWidth="1"/>
    <col min="4" max="4" width="8.42578125" style="151" bestFit="1" customWidth="1"/>
    <col min="5" max="5" width="10.5703125" style="151" bestFit="1" customWidth="1"/>
    <col min="6" max="6" width="13.5703125" style="151" bestFit="1" customWidth="1"/>
    <col min="7" max="7" width="13.7109375" style="151" bestFit="1" customWidth="1"/>
    <col min="8" max="8" width="13.5703125" style="151" bestFit="1" customWidth="1"/>
    <col min="9" max="11" width="9.140625" style="151"/>
    <col min="12" max="12" width="9.5703125" style="151" bestFit="1" customWidth="1"/>
    <col min="13" max="16384" width="9.140625" style="151"/>
  </cols>
  <sheetData>
    <row r="1" spans="1:11" ht="13.9" x14ac:dyDescent="0.3">
      <c r="A1" s="150"/>
      <c r="B1" s="150"/>
      <c r="C1" s="150"/>
      <c r="D1" s="150"/>
      <c r="E1" s="150"/>
      <c r="F1" s="137"/>
      <c r="G1" s="150"/>
      <c r="H1" s="150"/>
    </row>
    <row r="2" spans="1:11" ht="13.9" x14ac:dyDescent="0.3">
      <c r="A2" s="128"/>
      <c r="B2" s="152"/>
      <c r="C2" s="150"/>
      <c r="D2" s="150"/>
      <c r="E2" s="150"/>
      <c r="F2" s="137"/>
      <c r="G2" s="150"/>
      <c r="H2" s="150"/>
    </row>
    <row r="3" spans="1:11" ht="13.9" x14ac:dyDescent="0.3">
      <c r="A3" s="150"/>
      <c r="B3" s="150"/>
      <c r="C3" s="150"/>
      <c r="D3" s="150"/>
      <c r="E3" s="150"/>
      <c r="F3" s="149"/>
      <c r="G3" s="150"/>
      <c r="H3" s="150"/>
    </row>
    <row r="4" spans="1:11" ht="13.9" x14ac:dyDescent="0.3">
      <c r="A4" s="134" t="s">
        <v>352</v>
      </c>
      <c r="B4" s="134"/>
      <c r="C4" s="161"/>
      <c r="D4" s="135"/>
      <c r="E4" s="135"/>
      <c r="F4" s="135"/>
      <c r="G4" s="161"/>
      <c r="H4" s="161"/>
    </row>
    <row r="5" spans="1:11" ht="13.9" x14ac:dyDescent="0.3">
      <c r="A5" s="135" t="s">
        <v>353</v>
      </c>
      <c r="B5" s="135"/>
      <c r="C5" s="161"/>
      <c r="D5" s="135"/>
      <c r="E5" s="135"/>
      <c r="F5" s="135"/>
      <c r="G5" s="161"/>
      <c r="H5" s="161"/>
    </row>
    <row r="6" spans="1:11" ht="13.9" x14ac:dyDescent="0.3">
      <c r="A6" s="135" t="s">
        <v>350</v>
      </c>
      <c r="B6" s="135"/>
      <c r="C6" s="161"/>
      <c r="D6" s="135"/>
      <c r="E6" s="135"/>
      <c r="F6" s="135"/>
      <c r="G6" s="161"/>
      <c r="H6" s="161"/>
    </row>
    <row r="7" spans="1:11" ht="13.9" x14ac:dyDescent="0.3">
      <c r="A7" s="135" t="s">
        <v>351</v>
      </c>
      <c r="B7" s="135"/>
      <c r="C7" s="161"/>
      <c r="D7" s="135"/>
      <c r="E7" s="135"/>
      <c r="F7" s="135"/>
      <c r="G7" s="161"/>
      <c r="H7" s="161"/>
    </row>
    <row r="8" spans="1:11" ht="13.9" x14ac:dyDescent="0.3">
      <c r="A8" s="135"/>
      <c r="B8" s="135"/>
      <c r="C8" s="150"/>
      <c r="D8" s="135"/>
      <c r="E8" s="135"/>
      <c r="F8" s="135"/>
      <c r="G8" s="150"/>
      <c r="H8" s="150"/>
    </row>
    <row r="9" spans="1:11" ht="13.9" x14ac:dyDescent="0.3">
      <c r="A9" s="130"/>
      <c r="B9" s="144"/>
      <c r="C9" s="123"/>
      <c r="D9" s="118" t="s">
        <v>360</v>
      </c>
      <c r="E9" s="118"/>
      <c r="F9" s="118" t="s">
        <v>361</v>
      </c>
      <c r="G9" s="118"/>
      <c r="H9" s="118" t="s">
        <v>4</v>
      </c>
    </row>
    <row r="10" spans="1:11" ht="13.9" x14ac:dyDescent="0.3">
      <c r="A10" s="132" t="s">
        <v>1</v>
      </c>
      <c r="B10" s="130"/>
      <c r="C10" s="117"/>
      <c r="D10" s="118" t="s">
        <v>362</v>
      </c>
      <c r="E10" s="118" t="s">
        <v>361</v>
      </c>
      <c r="F10" s="118" t="s">
        <v>5</v>
      </c>
      <c r="G10" s="118" t="s">
        <v>4</v>
      </c>
      <c r="H10" s="118" t="s">
        <v>5</v>
      </c>
    </row>
    <row r="11" spans="1:11" ht="13.9" x14ac:dyDescent="0.3">
      <c r="A11" s="1" t="s">
        <v>2</v>
      </c>
      <c r="B11" s="2" t="s">
        <v>3</v>
      </c>
      <c r="C11" s="116" t="s">
        <v>363</v>
      </c>
      <c r="D11" s="119" t="s">
        <v>24</v>
      </c>
      <c r="E11" s="119" t="s">
        <v>25</v>
      </c>
      <c r="F11" s="119" t="s">
        <v>364</v>
      </c>
      <c r="G11" s="119" t="s">
        <v>99</v>
      </c>
      <c r="H11" s="119" t="s">
        <v>365</v>
      </c>
      <c r="I11" s="150"/>
      <c r="J11" s="150"/>
    </row>
    <row r="12" spans="1:11" ht="13.9" x14ac:dyDescent="0.3">
      <c r="A12" s="129"/>
      <c r="B12" s="129"/>
      <c r="C12" s="150"/>
      <c r="D12" s="129"/>
      <c r="E12" s="129"/>
      <c r="F12" s="129"/>
      <c r="G12" s="129"/>
      <c r="H12" s="129"/>
      <c r="I12" s="150"/>
      <c r="J12" s="150"/>
    </row>
    <row r="13" spans="1:11" ht="13.9" x14ac:dyDescent="0.3">
      <c r="A13" s="131">
        <v>1</v>
      </c>
      <c r="B13" s="136" t="s">
        <v>6</v>
      </c>
      <c r="C13" s="145"/>
      <c r="D13" s="145"/>
      <c r="E13" s="145"/>
      <c r="F13" s="145"/>
      <c r="G13" s="148"/>
      <c r="H13" s="145"/>
      <c r="I13" s="145"/>
      <c r="J13" s="150"/>
    </row>
    <row r="14" spans="1:11" ht="13.9" x14ac:dyDescent="0.3">
      <c r="A14" s="131">
        <v>2</v>
      </c>
      <c r="B14" s="140" t="s">
        <v>12624</v>
      </c>
      <c r="C14" s="145"/>
      <c r="D14" s="142">
        <v>0</v>
      </c>
      <c r="E14" s="142">
        <f>+D14</f>
        <v>0</v>
      </c>
      <c r="F14" s="142">
        <f>E14-D14</f>
        <v>0</v>
      </c>
      <c r="G14" s="133">
        <f>+'G Summary'!G13+'G Summary'!G14+'G Summary'!G15+'G Summary'!G16+'G Summary'!G17+'G Summary'!G18+'G Summary'!G19+'G Summary'!G20</f>
        <v>6264183.9699999997</v>
      </c>
      <c r="H14" s="133">
        <f>G14-F14</f>
        <v>6264183.9699999997</v>
      </c>
      <c r="I14" s="153"/>
      <c r="J14" s="150"/>
    </row>
    <row r="15" spans="1:11" ht="13.9" x14ac:dyDescent="0.3">
      <c r="A15" s="131">
        <v>3</v>
      </c>
      <c r="B15" s="140" t="s">
        <v>7</v>
      </c>
      <c r="C15" s="145"/>
      <c r="D15" s="142">
        <v>0</v>
      </c>
      <c r="E15" s="142">
        <f>+D15</f>
        <v>0</v>
      </c>
      <c r="F15" s="142">
        <f t="shared" ref="F15:H16" si="0">E15-D15</f>
        <v>0</v>
      </c>
      <c r="G15" s="142">
        <f>'G DFIT'!G78</f>
        <v>-259802.34853480852</v>
      </c>
      <c r="H15" s="133">
        <f t="shared" si="0"/>
        <v>-259802.34853480852</v>
      </c>
      <c r="I15" s="154"/>
      <c r="J15" s="150"/>
    </row>
    <row r="16" spans="1:11" ht="13.9" x14ac:dyDescent="0.3">
      <c r="A16" s="131">
        <v>4</v>
      </c>
      <c r="B16" s="138" t="s">
        <v>8</v>
      </c>
      <c r="C16" s="145"/>
      <c r="D16" s="142">
        <v>0</v>
      </c>
      <c r="E16" s="142">
        <f>+D16</f>
        <v>0</v>
      </c>
      <c r="F16" s="142">
        <f t="shared" si="0"/>
        <v>0</v>
      </c>
      <c r="G16" s="142">
        <f>'IRS G-DFIT'!J30</f>
        <v>-57733.95656081185</v>
      </c>
      <c r="H16" s="133">
        <f t="shared" si="0"/>
        <v>-57733.95656081185</v>
      </c>
      <c r="I16" s="145"/>
      <c r="J16" s="145"/>
      <c r="K16" s="150"/>
    </row>
    <row r="17" spans="1:11" ht="14.45" thickBot="1" x14ac:dyDescent="0.35">
      <c r="A17" s="131">
        <v>5</v>
      </c>
      <c r="B17" s="139" t="s">
        <v>9</v>
      </c>
      <c r="C17" s="145"/>
      <c r="D17" s="143">
        <f>SUM(D14:D16)</f>
        <v>0</v>
      </c>
      <c r="E17" s="143"/>
      <c r="F17" s="143">
        <f>+D17</f>
        <v>0</v>
      </c>
      <c r="G17" s="155">
        <f>SUM(G14:G16)</f>
        <v>5946647.6649043793</v>
      </c>
      <c r="H17" s="155">
        <f>SUM(H14:H16)</f>
        <v>5946647.6649043793</v>
      </c>
      <c r="I17" s="145"/>
      <c r="J17" s="145"/>
      <c r="K17" s="150"/>
    </row>
    <row r="18" spans="1:11" ht="15" thickTop="1" x14ac:dyDescent="0.3">
      <c r="A18" s="131">
        <v>6</v>
      </c>
      <c r="B18" s="127"/>
      <c r="C18" s="127"/>
      <c r="D18" s="127"/>
      <c r="E18" s="127"/>
      <c r="F18" s="127"/>
      <c r="G18" s="127"/>
      <c r="H18" s="127"/>
      <c r="I18" s="150"/>
    </row>
    <row r="19" spans="1:11" ht="14.45" x14ac:dyDescent="0.3">
      <c r="A19" s="131">
        <v>7</v>
      </c>
      <c r="B19" s="124" t="s">
        <v>354</v>
      </c>
      <c r="C19" s="124"/>
      <c r="D19" s="127"/>
      <c r="E19" s="127"/>
      <c r="F19" s="127"/>
      <c r="G19" s="127"/>
      <c r="H19" s="127"/>
      <c r="I19" s="150"/>
    </row>
    <row r="20" spans="1:11" ht="14.45" x14ac:dyDescent="0.3">
      <c r="A20" s="131">
        <v>8</v>
      </c>
      <c r="B20" s="125" t="s">
        <v>359</v>
      </c>
      <c r="C20" s="125"/>
      <c r="D20" s="114"/>
      <c r="E20" s="114"/>
      <c r="F20" s="142">
        <f>E20-D20</f>
        <v>0</v>
      </c>
      <c r="G20" s="142">
        <f>+'G Summary'!G28</f>
        <v>156400.22579821481</v>
      </c>
      <c r="H20" s="142">
        <f>G20-F20</f>
        <v>156400.22579821481</v>
      </c>
      <c r="I20" s="150"/>
    </row>
    <row r="21" spans="1:11" ht="15" thickBot="1" x14ac:dyDescent="0.35">
      <c r="A21" s="131">
        <v>9</v>
      </c>
      <c r="B21" s="125" t="s">
        <v>355</v>
      </c>
      <c r="C21" s="125"/>
      <c r="D21" s="127"/>
      <c r="E21" s="127"/>
      <c r="F21" s="113">
        <f>SUM(F20)</f>
        <v>0</v>
      </c>
      <c r="G21" s="113">
        <f>SUM(G20)</f>
        <v>156400.22579821481</v>
      </c>
      <c r="H21" s="113">
        <f>SUM(H20)</f>
        <v>156400.22579821481</v>
      </c>
    </row>
    <row r="22" spans="1:11" ht="16.149999999999999" thickTop="1" x14ac:dyDescent="0.3">
      <c r="A22" s="131">
        <v>10</v>
      </c>
      <c r="B22" s="122"/>
      <c r="C22" s="122"/>
      <c r="D22" s="127"/>
      <c r="E22" s="127"/>
      <c r="F22" s="112"/>
      <c r="G22" s="127"/>
      <c r="H22" s="112"/>
    </row>
    <row r="23" spans="1:11" ht="14.45" x14ac:dyDescent="0.3">
      <c r="A23" s="131">
        <v>11</v>
      </c>
      <c r="B23" s="121" t="s">
        <v>356</v>
      </c>
      <c r="C23" s="121"/>
      <c r="D23" s="127"/>
      <c r="E23" s="127"/>
      <c r="F23" s="115">
        <f>F21</f>
        <v>0</v>
      </c>
      <c r="G23" s="115"/>
      <c r="H23" s="115">
        <f>H21</f>
        <v>156400.22579821481</v>
      </c>
    </row>
    <row r="24" spans="1:11" ht="14.45" x14ac:dyDescent="0.3">
      <c r="A24" s="131">
        <v>12</v>
      </c>
      <c r="B24" s="121"/>
      <c r="C24" s="121"/>
      <c r="D24" s="127"/>
      <c r="E24" s="127"/>
      <c r="F24" s="115"/>
      <c r="G24" s="127"/>
      <c r="H24" s="115"/>
    </row>
    <row r="25" spans="1:11" ht="14.45" x14ac:dyDescent="0.3">
      <c r="A25" s="131">
        <v>13</v>
      </c>
      <c r="B25" s="121" t="s">
        <v>357</v>
      </c>
      <c r="C25" s="120">
        <v>0.21</v>
      </c>
      <c r="D25" s="127"/>
      <c r="E25" s="127"/>
      <c r="F25" s="111">
        <f>-F23*A25</f>
        <v>0</v>
      </c>
      <c r="G25" s="127"/>
      <c r="H25" s="111">
        <f>-H23*C25</f>
        <v>-32844.047417625108</v>
      </c>
    </row>
    <row r="26" spans="1:11" ht="15" thickBot="1" x14ac:dyDescent="0.35">
      <c r="A26" s="131">
        <v>14</v>
      </c>
      <c r="B26" s="121" t="s">
        <v>358</v>
      </c>
      <c r="C26" s="121"/>
      <c r="D26" s="127"/>
      <c r="E26" s="127"/>
      <c r="F26" s="110">
        <f>-F23-F25</f>
        <v>0</v>
      </c>
      <c r="G26" s="127"/>
      <c r="H26" s="110">
        <f>-H23-H25</f>
        <v>-123556.1783805897</v>
      </c>
    </row>
    <row r="27" spans="1:11" ht="15" thickTop="1" x14ac:dyDescent="0.3">
      <c r="A27" s="127"/>
      <c r="B27" s="127"/>
      <c r="C27" s="127"/>
      <c r="D27" s="127"/>
      <c r="E27" s="127"/>
      <c r="F27" s="127"/>
      <c r="G27" s="127"/>
      <c r="H27" s="127"/>
    </row>
    <row r="28" spans="1:11" ht="14.45" x14ac:dyDescent="0.3">
      <c r="A28" s="127"/>
      <c r="B28" s="127"/>
      <c r="C28" s="127"/>
      <c r="D28" s="127"/>
      <c r="E28" s="127"/>
      <c r="F28" s="127"/>
      <c r="G28" s="127"/>
      <c r="H28" s="127"/>
    </row>
    <row r="29" spans="1:11" ht="14.45" x14ac:dyDescent="0.3">
      <c r="A29" s="127"/>
      <c r="B29" s="127"/>
      <c r="C29" s="127"/>
      <c r="D29" s="127"/>
      <c r="E29" s="127"/>
      <c r="F29" s="127"/>
      <c r="G29" s="127"/>
      <c r="H29" s="127"/>
    </row>
    <row r="30" spans="1:11" ht="14.45" x14ac:dyDescent="0.3">
      <c r="A30" s="127"/>
      <c r="B30" s="127"/>
      <c r="C30" s="127"/>
      <c r="D30" s="127"/>
      <c r="E30" s="127"/>
      <c r="F30" s="127"/>
      <c r="G30" s="127"/>
      <c r="H30" s="127"/>
    </row>
    <row r="31" spans="1:11" ht="14.45" x14ac:dyDescent="0.3">
      <c r="A31" s="127"/>
      <c r="B31" s="127"/>
      <c r="C31" s="127"/>
      <c r="D31" s="127"/>
      <c r="E31" s="127"/>
      <c r="F31" s="127"/>
      <c r="G31" s="127"/>
      <c r="H31" s="127"/>
    </row>
    <row r="32" spans="1:11" ht="14.45" x14ac:dyDescent="0.3">
      <c r="A32" s="127"/>
      <c r="B32" s="127"/>
      <c r="C32" s="127"/>
      <c r="D32" s="127"/>
      <c r="E32" s="127"/>
      <c r="F32" s="127"/>
      <c r="G32" s="127"/>
      <c r="H32" s="127"/>
    </row>
    <row r="33" spans="1:8" ht="14.45" x14ac:dyDescent="0.3">
      <c r="A33" s="127"/>
      <c r="B33" s="127"/>
      <c r="C33" s="127"/>
      <c r="D33" s="127"/>
      <c r="E33" s="127"/>
      <c r="F33" s="127"/>
      <c r="G33" s="127"/>
      <c r="H33" s="127"/>
    </row>
    <row r="34" spans="1:8" ht="15" x14ac:dyDescent="0.25">
      <c r="A34" s="127"/>
      <c r="B34" s="127"/>
      <c r="C34" s="127"/>
      <c r="D34" s="127"/>
      <c r="E34" s="127"/>
      <c r="F34" s="127"/>
      <c r="G34" s="127"/>
      <c r="H34" s="127"/>
    </row>
    <row r="35" spans="1:8" ht="15" x14ac:dyDescent="0.25">
      <c r="A35" s="127"/>
      <c r="B35" s="127"/>
      <c r="C35" s="127"/>
      <c r="D35" s="127"/>
      <c r="E35" s="127"/>
      <c r="F35" s="127"/>
      <c r="G35" s="127"/>
      <c r="H35" s="127"/>
    </row>
    <row r="36" spans="1:8" ht="15" x14ac:dyDescent="0.25">
      <c r="A36" s="127"/>
      <c r="B36" s="127"/>
      <c r="C36" s="127"/>
      <c r="D36" s="127"/>
      <c r="E36" s="127"/>
      <c r="F36" s="127"/>
      <c r="G36" s="127"/>
      <c r="H36" s="127"/>
    </row>
    <row r="37" spans="1:8" ht="15" x14ac:dyDescent="0.25">
      <c r="A37" s="127"/>
      <c r="B37" s="127"/>
      <c r="C37" s="127"/>
      <c r="D37" s="127"/>
      <c r="E37" s="127"/>
      <c r="F37" s="127"/>
      <c r="G37" s="127"/>
      <c r="H37" s="127"/>
    </row>
    <row r="38" spans="1:8" ht="15" x14ac:dyDescent="0.25">
      <c r="A38" s="127"/>
      <c r="B38" s="127"/>
      <c r="C38" s="127"/>
      <c r="D38" s="127"/>
      <c r="E38" s="127"/>
      <c r="F38" s="127"/>
      <c r="G38" s="127"/>
      <c r="H38" s="127"/>
    </row>
    <row r="39" spans="1:8" ht="15" x14ac:dyDescent="0.25">
      <c r="A39" s="127"/>
      <c r="B39" s="127"/>
      <c r="C39" s="127"/>
      <c r="D39" s="127"/>
      <c r="E39" s="127"/>
      <c r="F39" s="127"/>
      <c r="G39" s="127"/>
      <c r="H39" s="127"/>
    </row>
    <row r="40" spans="1:8" ht="15" x14ac:dyDescent="0.25">
      <c r="A40" s="127"/>
      <c r="B40" s="127"/>
      <c r="C40" s="127"/>
      <c r="D40" s="127"/>
      <c r="E40" s="127"/>
      <c r="F40" s="127"/>
      <c r="G40" s="127"/>
      <c r="H40" s="127"/>
    </row>
    <row r="41" spans="1:8" ht="15" x14ac:dyDescent="0.25">
      <c r="A41" s="127"/>
      <c r="B41" s="127"/>
      <c r="C41" s="127"/>
      <c r="D41" s="127"/>
      <c r="E41" s="127"/>
      <c r="F41" s="127"/>
      <c r="G41" s="127"/>
      <c r="H41" s="127"/>
    </row>
    <row r="42" spans="1:8" ht="15" x14ac:dyDescent="0.25">
      <c r="A42" s="127"/>
      <c r="B42" s="127"/>
      <c r="C42" s="127"/>
      <c r="D42" s="127"/>
      <c r="E42" s="127"/>
      <c r="F42" s="127"/>
      <c r="G42" s="127"/>
      <c r="H42" s="127"/>
    </row>
    <row r="43" spans="1:8" ht="15" x14ac:dyDescent="0.25">
      <c r="A43" s="127"/>
      <c r="B43" s="127"/>
      <c r="C43" s="127"/>
      <c r="D43" s="127"/>
      <c r="E43" s="127"/>
      <c r="F43" s="127"/>
      <c r="G43" s="127"/>
      <c r="H43" s="127"/>
    </row>
    <row r="44" spans="1:8" ht="15" x14ac:dyDescent="0.25">
      <c r="A44" s="127"/>
      <c r="B44" s="127"/>
      <c r="C44" s="127"/>
      <c r="D44" s="127"/>
      <c r="E44" s="127"/>
      <c r="F44" s="127"/>
      <c r="G44" s="127"/>
      <c r="H44" s="127"/>
    </row>
    <row r="45" spans="1:8" ht="15" x14ac:dyDescent="0.25">
      <c r="A45" s="127"/>
      <c r="B45" s="127"/>
      <c r="C45" s="127"/>
      <c r="D45" s="127"/>
      <c r="E45" s="127"/>
      <c r="F45" s="127"/>
      <c r="G45" s="127"/>
      <c r="H45" s="127"/>
    </row>
    <row r="46" spans="1:8" ht="15" x14ac:dyDescent="0.25">
      <c r="A46" s="127"/>
      <c r="B46" s="127"/>
      <c r="C46" s="127"/>
      <c r="D46" s="127"/>
      <c r="E46" s="127"/>
      <c r="F46" s="127"/>
      <c r="G46" s="127"/>
      <c r="H46" s="127"/>
    </row>
    <row r="47" spans="1:8" ht="15" x14ac:dyDescent="0.25">
      <c r="A47" s="127"/>
      <c r="B47" s="127"/>
      <c r="C47" s="127"/>
      <c r="D47" s="127"/>
      <c r="E47" s="127"/>
      <c r="F47" s="127"/>
      <c r="G47" s="127"/>
      <c r="H47" s="127"/>
    </row>
    <row r="48" spans="1:8" ht="15" x14ac:dyDescent="0.25">
      <c r="A48" s="127"/>
      <c r="B48" s="127"/>
      <c r="C48" s="127"/>
      <c r="D48" s="127"/>
      <c r="E48" s="127"/>
      <c r="F48" s="127"/>
      <c r="G48" s="127"/>
      <c r="H48" s="127"/>
    </row>
    <row r="49" spans="1:8" ht="15" x14ac:dyDescent="0.25">
      <c r="A49" s="127"/>
      <c r="B49" s="127"/>
      <c r="C49" s="127"/>
      <c r="D49" s="127"/>
      <c r="E49" s="127"/>
      <c r="F49" s="127"/>
      <c r="G49" s="127"/>
      <c r="H49" s="127"/>
    </row>
    <row r="50" spans="1:8" ht="15" x14ac:dyDescent="0.25">
      <c r="A50" s="127"/>
      <c r="B50" s="127"/>
      <c r="C50" s="127"/>
      <c r="D50" s="127"/>
      <c r="E50" s="127"/>
      <c r="F50" s="127"/>
      <c r="G50" s="127"/>
      <c r="H50" s="127"/>
    </row>
    <row r="51" spans="1:8" ht="15" x14ac:dyDescent="0.25">
      <c r="A51" s="127"/>
      <c r="B51" s="127"/>
      <c r="C51" s="127"/>
      <c r="D51" s="127"/>
      <c r="E51" s="127"/>
      <c r="F51" s="127"/>
      <c r="G51" s="127"/>
      <c r="H51" s="127"/>
    </row>
    <row r="52" spans="1:8" ht="15" x14ac:dyDescent="0.25">
      <c r="A52" s="127"/>
      <c r="B52" s="127"/>
      <c r="C52" s="127"/>
      <c r="D52" s="127"/>
      <c r="E52" s="127"/>
      <c r="F52" s="127"/>
      <c r="G52" s="127"/>
      <c r="H52" s="127"/>
    </row>
    <row r="53" spans="1:8" ht="15" x14ac:dyDescent="0.25">
      <c r="A53" s="127"/>
      <c r="B53" s="127"/>
      <c r="C53" s="127"/>
      <c r="D53" s="127"/>
      <c r="E53" s="127"/>
      <c r="F53" s="127"/>
      <c r="G53" s="127"/>
      <c r="H53" s="127"/>
    </row>
    <row r="54" spans="1:8" ht="15" x14ac:dyDescent="0.25">
      <c r="A54" s="127"/>
      <c r="B54" s="127"/>
      <c r="C54" s="127"/>
      <c r="D54" s="127"/>
      <c r="E54" s="127"/>
      <c r="F54" s="127"/>
      <c r="G54" s="127"/>
      <c r="H54" s="127"/>
    </row>
    <row r="55" spans="1:8" ht="15" x14ac:dyDescent="0.25">
      <c r="A55" s="127"/>
      <c r="B55" s="127"/>
      <c r="C55" s="127"/>
      <c r="D55" s="127"/>
      <c r="E55" s="127"/>
      <c r="F55" s="127"/>
      <c r="G55" s="127"/>
      <c r="H55" s="127"/>
    </row>
    <row r="56" spans="1:8" ht="15" x14ac:dyDescent="0.25">
      <c r="A56" s="127"/>
      <c r="B56" s="127"/>
      <c r="C56" s="127"/>
      <c r="D56" s="127"/>
      <c r="E56" s="127"/>
      <c r="F56" s="127"/>
      <c r="G56" s="127"/>
      <c r="H56" s="127"/>
    </row>
    <row r="57" spans="1:8" ht="15" x14ac:dyDescent="0.25">
      <c r="A57" s="127"/>
      <c r="B57" s="127"/>
      <c r="C57" s="127"/>
      <c r="D57" s="127"/>
      <c r="E57" s="127"/>
      <c r="F57" s="127"/>
      <c r="G57" s="127"/>
      <c r="H57" s="127"/>
    </row>
    <row r="58" spans="1:8" ht="15" x14ac:dyDescent="0.25">
      <c r="A58" s="127"/>
      <c r="B58" s="127"/>
      <c r="C58" s="127"/>
      <c r="D58" s="127"/>
      <c r="E58" s="127"/>
      <c r="F58" s="127"/>
      <c r="G58" s="127"/>
      <c r="H58" s="127"/>
    </row>
    <row r="59" spans="1:8" ht="15" x14ac:dyDescent="0.25">
      <c r="A59" s="127"/>
      <c r="B59" s="127"/>
      <c r="C59" s="127"/>
      <c r="D59" s="127"/>
      <c r="E59" s="127"/>
      <c r="F59" s="127"/>
      <c r="G59" s="127"/>
      <c r="H59" s="127"/>
    </row>
    <row r="60" spans="1:8" ht="15" x14ac:dyDescent="0.25">
      <c r="A60" s="127"/>
      <c r="B60" s="127"/>
      <c r="C60" s="127"/>
      <c r="D60" s="127"/>
      <c r="E60" s="127"/>
      <c r="F60" s="127"/>
      <c r="G60" s="127"/>
      <c r="H60" s="127"/>
    </row>
    <row r="61" spans="1:8" ht="15" x14ac:dyDescent="0.25">
      <c r="A61" s="127"/>
      <c r="B61" s="127"/>
      <c r="C61" s="127"/>
      <c r="D61" s="127"/>
      <c r="E61" s="127"/>
      <c r="F61" s="127"/>
      <c r="G61" s="127"/>
      <c r="H61" s="127"/>
    </row>
    <row r="62" spans="1:8" ht="15" x14ac:dyDescent="0.25">
      <c r="A62" s="127"/>
      <c r="B62" s="127"/>
      <c r="C62" s="127"/>
      <c r="D62" s="127"/>
      <c r="E62" s="127"/>
      <c r="F62" s="127"/>
      <c r="G62" s="127"/>
      <c r="H62" s="127"/>
    </row>
    <row r="63" spans="1:8" ht="15" x14ac:dyDescent="0.25">
      <c r="A63" s="127"/>
      <c r="B63" s="127"/>
      <c r="C63" s="127"/>
      <c r="D63" s="127"/>
      <c r="E63" s="127"/>
      <c r="F63" s="127"/>
      <c r="G63" s="127"/>
      <c r="H63" s="127"/>
    </row>
    <row r="64" spans="1:8" ht="15" x14ac:dyDescent="0.25">
      <c r="A64" s="127"/>
      <c r="B64" s="127"/>
      <c r="C64" s="127"/>
      <c r="D64" s="127"/>
      <c r="E64" s="127"/>
      <c r="F64" s="127"/>
      <c r="G64" s="127"/>
      <c r="H64" s="127"/>
    </row>
    <row r="65" spans="1:8" ht="15" x14ac:dyDescent="0.25">
      <c r="A65" s="127"/>
      <c r="B65" s="127"/>
      <c r="C65" s="127"/>
      <c r="D65" s="127"/>
      <c r="E65" s="127"/>
      <c r="F65" s="127"/>
      <c r="G65" s="127"/>
      <c r="H65" s="127"/>
    </row>
    <row r="66" spans="1:8" ht="15" x14ac:dyDescent="0.25">
      <c r="A66" s="127"/>
      <c r="B66" s="127"/>
      <c r="C66" s="127"/>
      <c r="D66" s="127"/>
      <c r="E66" s="127"/>
      <c r="F66" s="127"/>
      <c r="G66" s="127"/>
      <c r="H66" s="127"/>
    </row>
    <row r="67" spans="1:8" ht="15" x14ac:dyDescent="0.25">
      <c r="A67" s="127"/>
      <c r="B67" s="127"/>
      <c r="C67" s="127"/>
      <c r="D67" s="127"/>
      <c r="E67" s="127"/>
      <c r="F67" s="127"/>
      <c r="G67" s="127"/>
      <c r="H67" s="127"/>
    </row>
    <row r="68" spans="1:8" ht="15" x14ac:dyDescent="0.25">
      <c r="A68" s="127"/>
      <c r="B68" s="127"/>
      <c r="C68" s="127"/>
      <c r="D68" s="127"/>
      <c r="E68" s="127"/>
      <c r="F68" s="127"/>
      <c r="G68" s="127"/>
      <c r="H68" s="127"/>
    </row>
    <row r="69" spans="1:8" ht="15" x14ac:dyDescent="0.25">
      <c r="A69" s="127"/>
      <c r="B69" s="127"/>
      <c r="C69" s="127"/>
      <c r="D69" s="127"/>
      <c r="E69" s="127"/>
      <c r="F69" s="127"/>
      <c r="G69" s="127"/>
      <c r="H69" s="127"/>
    </row>
    <row r="70" spans="1:8" ht="15" x14ac:dyDescent="0.25">
      <c r="A70" s="127"/>
      <c r="B70" s="127"/>
      <c r="C70" s="127"/>
      <c r="D70" s="127"/>
      <c r="E70" s="127"/>
      <c r="F70" s="127"/>
      <c r="G70" s="127"/>
      <c r="H70" s="127"/>
    </row>
    <row r="71" spans="1:8" ht="15" x14ac:dyDescent="0.25">
      <c r="A71" s="127"/>
      <c r="B71" s="127"/>
      <c r="C71" s="127"/>
      <c r="D71" s="127"/>
      <c r="E71" s="127"/>
      <c r="F71" s="127"/>
      <c r="G71" s="127"/>
      <c r="H71" s="127"/>
    </row>
    <row r="72" spans="1:8" ht="15" x14ac:dyDescent="0.25">
      <c r="A72" s="127"/>
      <c r="B72" s="127"/>
      <c r="C72" s="127"/>
      <c r="D72" s="127"/>
      <c r="E72" s="127"/>
      <c r="F72" s="127"/>
      <c r="G72" s="127"/>
      <c r="H72" s="127"/>
    </row>
    <row r="73" spans="1:8" ht="15" x14ac:dyDescent="0.25">
      <c r="A73" s="127"/>
      <c r="B73" s="127"/>
      <c r="C73" s="127"/>
      <c r="D73" s="127"/>
      <c r="E73" s="127"/>
      <c r="F73" s="127"/>
      <c r="G73" s="127"/>
      <c r="H73" s="127"/>
    </row>
    <row r="74" spans="1:8" ht="15" x14ac:dyDescent="0.25">
      <c r="A74" s="127"/>
      <c r="B74" s="127"/>
      <c r="C74" s="127"/>
      <c r="D74" s="127"/>
      <c r="E74" s="127"/>
      <c r="F74" s="127"/>
      <c r="G74" s="127"/>
      <c r="H74" s="127"/>
    </row>
    <row r="75" spans="1:8" ht="15" x14ac:dyDescent="0.25">
      <c r="A75" s="127"/>
      <c r="B75" s="127"/>
      <c r="C75" s="127"/>
      <c r="D75" s="127"/>
      <c r="E75" s="127"/>
      <c r="F75" s="127"/>
      <c r="G75" s="127"/>
      <c r="H75" s="127"/>
    </row>
    <row r="76" spans="1:8" ht="15" x14ac:dyDescent="0.25">
      <c r="A76" s="127"/>
      <c r="B76" s="127"/>
      <c r="C76" s="127"/>
      <c r="D76" s="127"/>
      <c r="E76" s="127"/>
      <c r="F76" s="127"/>
      <c r="G76" s="127"/>
      <c r="H76" s="127"/>
    </row>
    <row r="77" spans="1:8" ht="15" x14ac:dyDescent="0.25">
      <c r="A77" s="127"/>
      <c r="B77" s="127"/>
      <c r="C77" s="127"/>
      <c r="D77" s="127"/>
      <c r="E77" s="127"/>
      <c r="F77" s="127"/>
      <c r="G77" s="127"/>
      <c r="H77" s="127"/>
    </row>
    <row r="78" spans="1:8" ht="15" x14ac:dyDescent="0.25">
      <c r="A78" s="127"/>
      <c r="B78" s="127"/>
      <c r="C78" s="127"/>
      <c r="D78" s="127"/>
      <c r="E78" s="127"/>
      <c r="F78" s="127"/>
      <c r="G78" s="127"/>
      <c r="H78" s="127"/>
    </row>
    <row r="79" spans="1:8" ht="15" x14ac:dyDescent="0.25">
      <c r="A79" s="127"/>
      <c r="B79" s="127"/>
      <c r="C79" s="127"/>
      <c r="D79" s="127"/>
      <c r="E79" s="127"/>
      <c r="F79" s="127"/>
      <c r="G79" s="127"/>
      <c r="H79" s="127"/>
    </row>
    <row r="80" spans="1:8" ht="15" x14ac:dyDescent="0.25">
      <c r="A80" s="127"/>
      <c r="B80" s="127"/>
      <c r="C80" s="127"/>
      <c r="D80" s="127"/>
      <c r="E80" s="127"/>
      <c r="F80" s="127"/>
      <c r="G80" s="127"/>
      <c r="H80" s="127"/>
    </row>
    <row r="81" spans="1:8" ht="15" x14ac:dyDescent="0.25">
      <c r="A81" s="127"/>
      <c r="B81" s="127"/>
      <c r="C81" s="127"/>
      <c r="D81" s="127"/>
      <c r="E81" s="127"/>
      <c r="F81" s="127"/>
      <c r="G81" s="127"/>
      <c r="H81" s="127"/>
    </row>
    <row r="82" spans="1:8" ht="15" x14ac:dyDescent="0.25">
      <c r="A82" s="127"/>
      <c r="B82" s="127"/>
      <c r="C82" s="127"/>
      <c r="D82" s="127"/>
      <c r="E82" s="127"/>
      <c r="F82" s="127"/>
      <c r="G82" s="127"/>
      <c r="H82" s="127"/>
    </row>
    <row r="83" spans="1:8" ht="15" x14ac:dyDescent="0.25">
      <c r="A83" s="127"/>
      <c r="B83" s="127"/>
      <c r="C83" s="127"/>
      <c r="D83" s="127"/>
      <c r="E83" s="127"/>
      <c r="F83" s="127"/>
      <c r="G83" s="127"/>
      <c r="H83" s="127"/>
    </row>
    <row r="84" spans="1:8" ht="15" x14ac:dyDescent="0.25">
      <c r="A84" s="127"/>
      <c r="B84" s="127"/>
      <c r="C84" s="127"/>
      <c r="D84" s="127"/>
      <c r="E84" s="127"/>
      <c r="F84" s="127"/>
      <c r="G84" s="127"/>
      <c r="H84" s="127"/>
    </row>
    <row r="85" spans="1:8" ht="15" x14ac:dyDescent="0.25">
      <c r="A85" s="127"/>
      <c r="B85" s="127"/>
      <c r="C85" s="127"/>
      <c r="D85" s="127"/>
      <c r="E85" s="127"/>
      <c r="F85" s="127"/>
      <c r="G85" s="127"/>
      <c r="H85" s="127"/>
    </row>
    <row r="86" spans="1:8" ht="15" x14ac:dyDescent="0.25">
      <c r="A86" s="127"/>
      <c r="B86" s="127"/>
      <c r="C86" s="127"/>
      <c r="D86" s="127"/>
      <c r="E86" s="127"/>
      <c r="F86" s="127"/>
      <c r="G86" s="127"/>
      <c r="H86" s="127"/>
    </row>
    <row r="87" spans="1:8" ht="15" x14ac:dyDescent="0.25">
      <c r="A87" s="127"/>
      <c r="B87" s="127"/>
      <c r="C87" s="127"/>
      <c r="D87" s="127"/>
      <c r="E87" s="127"/>
      <c r="F87" s="127"/>
      <c r="G87" s="127"/>
      <c r="H87" s="127"/>
    </row>
    <row r="88" spans="1:8" ht="15" x14ac:dyDescent="0.25">
      <c r="A88" s="127"/>
      <c r="B88" s="127"/>
      <c r="C88" s="127"/>
      <c r="D88" s="127"/>
      <c r="E88" s="127"/>
      <c r="F88" s="127"/>
      <c r="G88" s="127"/>
      <c r="H88" s="127"/>
    </row>
    <row r="89" spans="1:8" ht="15" x14ac:dyDescent="0.25">
      <c r="A89" s="127"/>
      <c r="B89" s="127"/>
      <c r="C89" s="127"/>
      <c r="D89" s="127"/>
      <c r="E89" s="127"/>
      <c r="F89" s="127"/>
      <c r="G89" s="127"/>
      <c r="H89" s="127"/>
    </row>
    <row r="90" spans="1:8" ht="15" x14ac:dyDescent="0.25">
      <c r="A90" s="127"/>
      <c r="B90" s="127"/>
      <c r="C90" s="127"/>
      <c r="D90" s="127"/>
      <c r="E90" s="127"/>
      <c r="F90" s="127"/>
      <c r="G90" s="127"/>
      <c r="H90" s="127"/>
    </row>
    <row r="91" spans="1:8" ht="15" x14ac:dyDescent="0.25">
      <c r="A91" s="127"/>
      <c r="B91" s="127"/>
      <c r="C91" s="127"/>
      <c r="D91" s="127"/>
      <c r="E91" s="127"/>
      <c r="F91" s="127"/>
      <c r="G91" s="127"/>
      <c r="H91" s="127"/>
    </row>
    <row r="92" spans="1:8" ht="15" x14ac:dyDescent="0.25">
      <c r="A92" s="127"/>
      <c r="B92" s="127"/>
      <c r="C92" s="127"/>
      <c r="D92" s="127"/>
      <c r="E92" s="127"/>
      <c r="F92" s="127"/>
      <c r="G92" s="127"/>
      <c r="H92" s="127"/>
    </row>
    <row r="93" spans="1:8" ht="15" x14ac:dyDescent="0.25">
      <c r="A93" s="127"/>
      <c r="B93" s="127"/>
      <c r="C93" s="127"/>
      <c r="D93" s="127"/>
      <c r="E93" s="127"/>
      <c r="F93" s="127"/>
      <c r="G93" s="127"/>
      <c r="H93" s="127"/>
    </row>
    <row r="94" spans="1:8" ht="15" x14ac:dyDescent="0.25">
      <c r="A94" s="127"/>
      <c r="B94" s="127"/>
      <c r="C94" s="127"/>
      <c r="D94" s="127"/>
      <c r="E94" s="127"/>
      <c r="F94" s="127"/>
      <c r="G94" s="127"/>
      <c r="H94" s="127"/>
    </row>
    <row r="95" spans="1:8" ht="15" x14ac:dyDescent="0.25">
      <c r="A95" s="127"/>
      <c r="B95" s="127"/>
      <c r="C95" s="127"/>
      <c r="D95" s="127"/>
      <c r="E95" s="127"/>
      <c r="F95" s="127"/>
      <c r="G95" s="127"/>
      <c r="H95" s="127"/>
    </row>
    <row r="96" spans="1:8" ht="15" x14ac:dyDescent="0.25">
      <c r="A96" s="127"/>
      <c r="B96" s="127"/>
      <c r="C96" s="127"/>
      <c r="D96" s="127"/>
      <c r="E96" s="127"/>
      <c r="F96" s="127"/>
      <c r="G96" s="127"/>
      <c r="H96" s="127"/>
    </row>
    <row r="97" spans="1:8" ht="15" x14ac:dyDescent="0.25">
      <c r="A97" s="127"/>
      <c r="B97" s="127"/>
      <c r="C97" s="127"/>
      <c r="D97" s="127"/>
      <c r="E97" s="127"/>
      <c r="F97" s="127"/>
      <c r="G97" s="127"/>
      <c r="H97" s="127"/>
    </row>
    <row r="98" spans="1:8" ht="15" x14ac:dyDescent="0.25">
      <c r="A98" s="127"/>
      <c r="B98" s="127"/>
      <c r="C98" s="127"/>
      <c r="D98" s="127"/>
      <c r="E98" s="127"/>
      <c r="F98" s="127"/>
      <c r="G98" s="127"/>
      <c r="H98" s="127"/>
    </row>
    <row r="99" spans="1:8" ht="15" x14ac:dyDescent="0.25">
      <c r="A99" s="127"/>
      <c r="B99" s="127"/>
      <c r="C99" s="127"/>
      <c r="D99" s="127"/>
      <c r="E99" s="127"/>
      <c r="F99" s="127"/>
      <c r="G99" s="127"/>
      <c r="H99" s="127"/>
    </row>
    <row r="100" spans="1:8" ht="15" x14ac:dyDescent="0.25">
      <c r="A100" s="127"/>
      <c r="B100" s="127"/>
      <c r="C100" s="127"/>
      <c r="D100" s="127"/>
      <c r="E100" s="127"/>
      <c r="F100" s="127"/>
      <c r="G100" s="127"/>
      <c r="H100" s="127"/>
    </row>
    <row r="101" spans="1:8" ht="15" x14ac:dyDescent="0.25">
      <c r="A101" s="127"/>
      <c r="B101" s="127"/>
      <c r="C101" s="127"/>
      <c r="D101" s="127"/>
      <c r="E101" s="127"/>
      <c r="F101" s="127"/>
      <c r="G101" s="127"/>
      <c r="H101" s="127"/>
    </row>
    <row r="102" spans="1:8" ht="15" x14ac:dyDescent="0.25">
      <c r="A102" s="127"/>
      <c r="B102" s="127"/>
      <c r="C102" s="127"/>
      <c r="D102" s="127"/>
      <c r="E102" s="127"/>
      <c r="F102" s="127"/>
      <c r="G102" s="127"/>
      <c r="H102" s="127"/>
    </row>
    <row r="103" spans="1:8" ht="15" x14ac:dyDescent="0.25">
      <c r="A103" s="127"/>
      <c r="B103" s="127"/>
      <c r="C103" s="127"/>
      <c r="D103" s="127"/>
      <c r="E103" s="127"/>
      <c r="F103" s="127"/>
      <c r="G103" s="127"/>
      <c r="H103" s="127"/>
    </row>
    <row r="104" spans="1:8" ht="15" x14ac:dyDescent="0.25">
      <c r="A104" s="127"/>
      <c r="B104" s="127"/>
      <c r="C104" s="127"/>
      <c r="D104" s="127"/>
      <c r="E104" s="127"/>
      <c r="F104" s="127"/>
      <c r="G104" s="127"/>
      <c r="H104" s="127"/>
    </row>
    <row r="105" spans="1:8" ht="15" x14ac:dyDescent="0.25">
      <c r="A105" s="127"/>
      <c r="B105" s="127"/>
      <c r="C105" s="127"/>
      <c r="D105" s="127"/>
      <c r="E105" s="127"/>
      <c r="F105" s="127"/>
      <c r="G105" s="127"/>
      <c r="H105" s="127"/>
    </row>
    <row r="106" spans="1:8" ht="15" x14ac:dyDescent="0.25">
      <c r="A106" s="127"/>
      <c r="B106" s="127"/>
      <c r="C106" s="127"/>
      <c r="D106" s="127"/>
      <c r="E106" s="127"/>
      <c r="F106" s="127"/>
      <c r="G106" s="127"/>
      <c r="H106" s="127"/>
    </row>
    <row r="107" spans="1:8" ht="15" x14ac:dyDescent="0.25">
      <c r="A107" s="127"/>
      <c r="B107" s="127"/>
      <c r="C107" s="127"/>
      <c r="D107" s="127"/>
      <c r="E107" s="127"/>
      <c r="F107" s="127"/>
      <c r="G107" s="127"/>
      <c r="H107" s="127"/>
    </row>
    <row r="108" spans="1:8" ht="15" x14ac:dyDescent="0.25">
      <c r="A108" s="127"/>
      <c r="B108" s="127"/>
      <c r="C108" s="127"/>
      <c r="D108" s="127"/>
      <c r="E108" s="127"/>
      <c r="F108" s="127"/>
      <c r="G108" s="127"/>
      <c r="H108" s="127"/>
    </row>
    <row r="109" spans="1:8" ht="15" x14ac:dyDescent="0.25">
      <c r="A109" s="127"/>
      <c r="B109" s="127"/>
      <c r="C109" s="127"/>
      <c r="D109" s="127"/>
      <c r="E109" s="127"/>
      <c r="F109" s="127"/>
      <c r="G109" s="127"/>
      <c r="H109" s="127"/>
    </row>
    <row r="110" spans="1:8" ht="15" x14ac:dyDescent="0.25">
      <c r="A110" s="127"/>
      <c r="B110" s="127"/>
      <c r="C110" s="127"/>
      <c r="D110" s="127"/>
      <c r="E110" s="127"/>
      <c r="F110" s="127"/>
      <c r="G110" s="127"/>
      <c r="H110" s="127"/>
    </row>
    <row r="111" spans="1:8" ht="15" x14ac:dyDescent="0.25">
      <c r="A111" s="127"/>
      <c r="B111" s="127"/>
      <c r="C111" s="127"/>
      <c r="D111" s="127"/>
      <c r="E111" s="127"/>
      <c r="F111" s="127"/>
      <c r="G111" s="127"/>
      <c r="H111" s="127"/>
    </row>
    <row r="112" spans="1:8" ht="15" x14ac:dyDescent="0.25">
      <c r="A112" s="127"/>
      <c r="B112" s="127"/>
      <c r="C112" s="127"/>
      <c r="D112" s="127"/>
      <c r="E112" s="127"/>
      <c r="F112" s="127"/>
      <c r="G112" s="127"/>
      <c r="H112" s="127"/>
    </row>
    <row r="113" spans="1:8" ht="15" x14ac:dyDescent="0.25">
      <c r="A113" s="127"/>
      <c r="B113" s="127"/>
      <c r="C113" s="127"/>
      <c r="D113" s="127"/>
      <c r="E113" s="127"/>
      <c r="F113" s="127"/>
      <c r="G113" s="127"/>
      <c r="H113" s="127"/>
    </row>
    <row r="114" spans="1:8" ht="15" x14ac:dyDescent="0.25">
      <c r="A114" s="127"/>
      <c r="B114" s="127"/>
      <c r="C114" s="127"/>
      <c r="D114" s="127"/>
      <c r="E114" s="127"/>
      <c r="F114" s="127"/>
      <c r="G114" s="127"/>
      <c r="H114" s="127"/>
    </row>
    <row r="115" spans="1:8" ht="15" x14ac:dyDescent="0.25">
      <c r="A115" s="127"/>
      <c r="B115" s="127"/>
      <c r="C115" s="127"/>
      <c r="D115" s="127"/>
      <c r="E115" s="127"/>
      <c r="F115" s="127"/>
      <c r="G115" s="127"/>
      <c r="H115" s="127"/>
    </row>
    <row r="116" spans="1:8" ht="15" x14ac:dyDescent="0.25">
      <c r="A116" s="127"/>
      <c r="B116" s="127"/>
      <c r="C116" s="127"/>
      <c r="D116" s="127"/>
      <c r="E116" s="127"/>
      <c r="F116" s="127"/>
      <c r="G116" s="127"/>
      <c r="H116" s="127"/>
    </row>
    <row r="117" spans="1:8" ht="15" x14ac:dyDescent="0.25">
      <c r="A117" s="127"/>
      <c r="B117" s="127"/>
      <c r="C117" s="127"/>
      <c r="D117" s="127"/>
      <c r="E117" s="127"/>
      <c r="F117" s="127"/>
      <c r="G117" s="127"/>
      <c r="H117" s="127"/>
    </row>
    <row r="118" spans="1:8" ht="15" x14ac:dyDescent="0.25">
      <c r="A118" s="127"/>
      <c r="B118" s="127"/>
      <c r="C118" s="127"/>
      <c r="D118" s="127"/>
      <c r="E118" s="127"/>
      <c r="F118" s="127"/>
      <c r="G118" s="127"/>
      <c r="H118" s="127"/>
    </row>
    <row r="119" spans="1:8" ht="15" x14ac:dyDescent="0.25">
      <c r="A119" s="127"/>
      <c r="B119" s="127"/>
      <c r="C119" s="127"/>
      <c r="D119" s="127"/>
      <c r="E119" s="127"/>
      <c r="F119" s="127"/>
      <c r="G119" s="127"/>
      <c r="H119" s="127"/>
    </row>
    <row r="120" spans="1:8" ht="15" x14ac:dyDescent="0.25">
      <c r="A120" s="127"/>
      <c r="B120" s="127"/>
      <c r="C120" s="127"/>
      <c r="D120" s="127"/>
      <c r="E120" s="127"/>
      <c r="F120" s="127"/>
      <c r="G120" s="127"/>
      <c r="H120" s="127"/>
    </row>
    <row r="121" spans="1:8" ht="15" x14ac:dyDescent="0.25">
      <c r="A121" s="127"/>
      <c r="B121" s="127"/>
      <c r="C121" s="127"/>
      <c r="D121" s="127"/>
      <c r="E121" s="127"/>
      <c r="F121" s="127"/>
      <c r="G121" s="127"/>
      <c r="H121" s="127"/>
    </row>
    <row r="122" spans="1:8" ht="15" x14ac:dyDescent="0.25">
      <c r="A122" s="127"/>
      <c r="B122" s="127"/>
      <c r="C122" s="127"/>
      <c r="D122" s="127"/>
      <c r="E122" s="127"/>
      <c r="F122" s="127"/>
      <c r="G122" s="127"/>
      <c r="H122" s="127"/>
    </row>
    <row r="123" spans="1:8" ht="15" x14ac:dyDescent="0.25">
      <c r="A123" s="127"/>
      <c r="B123" s="127"/>
      <c r="C123" s="127"/>
      <c r="D123" s="127"/>
      <c r="E123" s="127"/>
      <c r="F123" s="127"/>
      <c r="G123" s="127"/>
      <c r="H123" s="127"/>
    </row>
    <row r="124" spans="1:8" ht="15" x14ac:dyDescent="0.25">
      <c r="A124" s="127"/>
      <c r="B124" s="127"/>
      <c r="C124" s="127"/>
      <c r="D124" s="127"/>
      <c r="E124" s="127"/>
      <c r="F124" s="127"/>
      <c r="G124" s="127"/>
      <c r="H124" s="127"/>
    </row>
    <row r="125" spans="1:8" ht="15" x14ac:dyDescent="0.25">
      <c r="A125" s="127"/>
      <c r="B125" s="127"/>
      <c r="C125" s="127"/>
      <c r="D125" s="127"/>
      <c r="E125" s="127"/>
      <c r="F125" s="127"/>
      <c r="G125" s="127"/>
      <c r="H125" s="127"/>
    </row>
    <row r="126" spans="1:8" ht="15" x14ac:dyDescent="0.25">
      <c r="A126" s="127"/>
      <c r="B126" s="127"/>
      <c r="C126" s="127"/>
      <c r="D126" s="127"/>
      <c r="E126" s="127"/>
      <c r="F126" s="127"/>
      <c r="G126" s="127"/>
      <c r="H126" s="127"/>
    </row>
    <row r="127" spans="1:8" ht="15" x14ac:dyDescent="0.25">
      <c r="A127" s="127"/>
      <c r="B127" s="127"/>
      <c r="C127" s="127"/>
      <c r="D127" s="127"/>
      <c r="E127" s="127"/>
      <c r="F127" s="127"/>
      <c r="G127" s="127"/>
      <c r="H127" s="127"/>
    </row>
    <row r="128" spans="1:8" ht="15" x14ac:dyDescent="0.25">
      <c r="A128" s="127"/>
      <c r="B128" s="127"/>
      <c r="C128" s="127"/>
      <c r="D128" s="127"/>
      <c r="E128" s="127"/>
      <c r="F128" s="127"/>
      <c r="G128" s="127"/>
      <c r="H128" s="127"/>
    </row>
    <row r="129" spans="1:8" ht="15" x14ac:dyDescent="0.25">
      <c r="A129" s="127"/>
      <c r="B129" s="127"/>
      <c r="C129" s="127"/>
      <c r="D129" s="127"/>
      <c r="E129" s="127"/>
      <c r="F129" s="127"/>
      <c r="G129" s="127"/>
      <c r="H129" s="127"/>
    </row>
    <row r="130" spans="1:8" ht="15" x14ac:dyDescent="0.25">
      <c r="A130" s="127"/>
      <c r="B130" s="127"/>
      <c r="C130" s="127"/>
      <c r="D130" s="127"/>
      <c r="E130" s="127"/>
      <c r="F130" s="127"/>
      <c r="G130" s="127"/>
      <c r="H130" s="127"/>
    </row>
    <row r="131" spans="1:8" ht="15" x14ac:dyDescent="0.25">
      <c r="A131" s="127"/>
      <c r="B131" s="127"/>
      <c r="C131" s="127"/>
      <c r="D131" s="127"/>
      <c r="E131" s="127"/>
      <c r="F131" s="127"/>
      <c r="G131" s="127"/>
      <c r="H131" s="127"/>
    </row>
    <row r="132" spans="1:8" ht="15" x14ac:dyDescent="0.25">
      <c r="A132" s="127"/>
      <c r="B132" s="127"/>
      <c r="C132" s="127"/>
      <c r="D132" s="127"/>
      <c r="E132" s="127"/>
      <c r="F132" s="127"/>
      <c r="G132" s="127"/>
      <c r="H132" s="127"/>
    </row>
    <row r="133" spans="1:8" ht="15" x14ac:dyDescent="0.25">
      <c r="A133" s="127"/>
      <c r="B133" s="127"/>
      <c r="C133" s="127"/>
      <c r="D133" s="127"/>
      <c r="E133" s="127"/>
      <c r="F133" s="127"/>
      <c r="G133" s="127"/>
      <c r="H133" s="127"/>
    </row>
    <row r="134" spans="1:8" ht="15" x14ac:dyDescent="0.25">
      <c r="A134" s="127"/>
      <c r="B134" s="127"/>
      <c r="C134" s="127"/>
      <c r="D134" s="127"/>
      <c r="E134" s="127"/>
      <c r="F134" s="127"/>
      <c r="G134" s="127"/>
      <c r="H134" s="127"/>
    </row>
    <row r="135" spans="1:8" ht="15" x14ac:dyDescent="0.25">
      <c r="A135" s="127"/>
      <c r="B135" s="127"/>
      <c r="C135" s="127"/>
      <c r="D135" s="127"/>
      <c r="E135" s="127"/>
      <c r="F135" s="127"/>
      <c r="G135" s="127"/>
      <c r="H135" s="127"/>
    </row>
    <row r="136" spans="1:8" ht="15" x14ac:dyDescent="0.25">
      <c r="A136" s="127"/>
      <c r="B136" s="127"/>
      <c r="C136" s="127"/>
      <c r="D136" s="127"/>
      <c r="E136" s="127"/>
      <c r="F136" s="127"/>
      <c r="G136" s="127"/>
      <c r="H136" s="127"/>
    </row>
    <row r="137" spans="1:8" ht="15" x14ac:dyDescent="0.25">
      <c r="A137" s="127"/>
      <c r="B137" s="127"/>
      <c r="C137" s="127"/>
      <c r="D137" s="127"/>
      <c r="E137" s="127"/>
      <c r="F137" s="127"/>
      <c r="G137" s="127"/>
      <c r="H137" s="127"/>
    </row>
    <row r="138" spans="1:8" ht="15" x14ac:dyDescent="0.25">
      <c r="A138" s="127"/>
      <c r="B138" s="127"/>
      <c r="C138" s="127"/>
      <c r="D138" s="127"/>
      <c r="E138" s="127"/>
      <c r="F138" s="127"/>
      <c r="G138" s="127"/>
      <c r="H138" s="127"/>
    </row>
    <row r="139" spans="1:8" ht="15" x14ac:dyDescent="0.25">
      <c r="A139" s="127"/>
      <c r="B139" s="127"/>
      <c r="C139" s="127"/>
      <c r="D139" s="127"/>
      <c r="E139" s="127"/>
      <c r="F139" s="127"/>
      <c r="G139" s="127"/>
      <c r="H139" s="127"/>
    </row>
    <row r="140" spans="1:8" ht="15" x14ac:dyDescent="0.25">
      <c r="A140" s="127"/>
      <c r="B140" s="127"/>
      <c r="C140" s="127"/>
      <c r="D140" s="127"/>
      <c r="E140" s="127"/>
      <c r="F140" s="127"/>
      <c r="G140" s="127"/>
      <c r="H140" s="127"/>
    </row>
    <row r="141" spans="1:8" ht="15" x14ac:dyDescent="0.25">
      <c r="A141" s="127"/>
      <c r="B141" s="127"/>
      <c r="C141" s="127"/>
      <c r="D141" s="127"/>
      <c r="E141" s="127"/>
      <c r="F141" s="127"/>
      <c r="G141" s="127"/>
      <c r="H141" s="127"/>
    </row>
    <row r="142" spans="1:8" ht="15" x14ac:dyDescent="0.25">
      <c r="A142" s="127"/>
      <c r="B142" s="127"/>
      <c r="C142" s="127"/>
      <c r="D142" s="127"/>
      <c r="E142" s="127"/>
      <c r="F142" s="127"/>
      <c r="G142" s="127"/>
      <c r="H142" s="127"/>
    </row>
    <row r="143" spans="1:8" ht="15" x14ac:dyDescent="0.25">
      <c r="A143" s="127"/>
      <c r="B143" s="127"/>
      <c r="C143" s="127"/>
      <c r="D143" s="127"/>
      <c r="E143" s="127"/>
      <c r="F143" s="127"/>
      <c r="G143" s="127"/>
      <c r="H143" s="127"/>
    </row>
    <row r="144" spans="1:8" ht="15" x14ac:dyDescent="0.25">
      <c r="A144" s="127"/>
      <c r="B144" s="127"/>
      <c r="C144" s="127"/>
      <c r="D144" s="127"/>
      <c r="E144" s="127"/>
      <c r="F144" s="127"/>
      <c r="G144" s="127"/>
      <c r="H144" s="127"/>
    </row>
    <row r="145" spans="1:8" ht="15" x14ac:dyDescent="0.25">
      <c r="A145" s="127"/>
      <c r="B145" s="127"/>
      <c r="C145" s="127"/>
      <c r="D145" s="127"/>
      <c r="E145" s="127"/>
      <c r="F145" s="127"/>
      <c r="G145" s="127"/>
      <c r="H145" s="127"/>
    </row>
    <row r="146" spans="1:8" ht="15" x14ac:dyDescent="0.25">
      <c r="A146" s="127"/>
      <c r="B146" s="127"/>
      <c r="C146" s="127"/>
      <c r="D146" s="127"/>
      <c r="E146" s="127"/>
      <c r="F146" s="127"/>
      <c r="G146" s="127"/>
      <c r="H146" s="127"/>
    </row>
    <row r="147" spans="1:8" ht="15" x14ac:dyDescent="0.25">
      <c r="A147" s="127"/>
      <c r="B147" s="127"/>
      <c r="C147" s="127"/>
      <c r="D147" s="127"/>
      <c r="E147" s="127"/>
      <c r="F147" s="127"/>
      <c r="G147" s="127"/>
      <c r="H147" s="127"/>
    </row>
    <row r="148" spans="1:8" ht="15" x14ac:dyDescent="0.25">
      <c r="A148" s="127"/>
      <c r="B148" s="127"/>
      <c r="C148" s="127"/>
      <c r="D148" s="127"/>
      <c r="E148" s="127"/>
      <c r="F148" s="127"/>
      <c r="G148" s="127"/>
      <c r="H148" s="127"/>
    </row>
    <row r="149" spans="1:8" ht="15" x14ac:dyDescent="0.25">
      <c r="A149" s="127"/>
      <c r="B149" s="127"/>
      <c r="C149" s="127"/>
      <c r="D149" s="127"/>
      <c r="E149" s="127"/>
      <c r="F149" s="127"/>
      <c r="G149" s="127"/>
      <c r="H149" s="127"/>
    </row>
    <row r="150" spans="1:8" ht="15" x14ac:dyDescent="0.25">
      <c r="A150" s="127"/>
      <c r="B150" s="127"/>
      <c r="C150" s="127"/>
      <c r="D150" s="127"/>
      <c r="E150" s="127"/>
      <c r="F150" s="127"/>
      <c r="G150" s="127"/>
      <c r="H150" s="127"/>
    </row>
    <row r="151" spans="1:8" ht="15" x14ac:dyDescent="0.25">
      <c r="A151" s="127"/>
      <c r="B151" s="127"/>
      <c r="C151" s="127"/>
      <c r="D151" s="127"/>
      <c r="E151" s="127"/>
      <c r="F151" s="127"/>
      <c r="G151" s="127"/>
      <c r="H151" s="127"/>
    </row>
    <row r="152" spans="1:8" ht="15" x14ac:dyDescent="0.25">
      <c r="A152" s="127"/>
      <c r="B152" s="127"/>
      <c r="C152" s="127"/>
      <c r="D152" s="127"/>
      <c r="E152" s="127"/>
      <c r="F152" s="127"/>
      <c r="G152" s="127"/>
      <c r="H152" s="127"/>
    </row>
    <row r="153" spans="1:8" ht="15" x14ac:dyDescent="0.25">
      <c r="A153" s="127"/>
      <c r="B153" s="127"/>
      <c r="C153" s="127"/>
      <c r="D153" s="127"/>
      <c r="E153" s="127"/>
      <c r="F153" s="127"/>
      <c r="G153" s="127"/>
      <c r="H153" s="127"/>
    </row>
    <row r="154" spans="1:8" ht="15" x14ac:dyDescent="0.25">
      <c r="A154" s="127"/>
      <c r="B154" s="127"/>
      <c r="C154" s="127"/>
      <c r="D154" s="127"/>
      <c r="E154" s="127"/>
      <c r="F154" s="127"/>
      <c r="G154" s="127"/>
      <c r="H154" s="127"/>
    </row>
    <row r="155" spans="1:8" ht="15" x14ac:dyDescent="0.25">
      <c r="A155" s="127"/>
      <c r="B155" s="127"/>
      <c r="C155" s="127"/>
      <c r="D155" s="127"/>
      <c r="E155" s="127"/>
      <c r="F155" s="127"/>
      <c r="G155" s="127"/>
      <c r="H155" s="127"/>
    </row>
    <row r="156" spans="1:8" ht="15" x14ac:dyDescent="0.25">
      <c r="A156" s="127"/>
      <c r="B156" s="127"/>
      <c r="C156" s="127"/>
      <c r="D156" s="127"/>
      <c r="E156" s="127"/>
      <c r="F156" s="127"/>
      <c r="G156" s="127"/>
      <c r="H156" s="127"/>
    </row>
    <row r="157" spans="1:8" ht="15" x14ac:dyDescent="0.25">
      <c r="A157" s="127"/>
      <c r="B157" s="127"/>
      <c r="C157" s="127"/>
      <c r="D157" s="127"/>
      <c r="E157" s="127"/>
      <c r="F157" s="127"/>
      <c r="G157" s="127"/>
      <c r="H157" s="127"/>
    </row>
    <row r="158" spans="1:8" ht="15" x14ac:dyDescent="0.25">
      <c r="A158" s="127"/>
      <c r="B158" s="127"/>
      <c r="C158" s="127"/>
      <c r="D158" s="127"/>
      <c r="E158" s="127"/>
      <c r="F158" s="127"/>
      <c r="G158" s="127"/>
      <c r="H158" s="127"/>
    </row>
    <row r="159" spans="1:8" ht="15" x14ac:dyDescent="0.25">
      <c r="A159" s="127"/>
      <c r="B159" s="127"/>
      <c r="C159" s="127"/>
      <c r="D159" s="127"/>
      <c r="E159" s="127"/>
      <c r="F159" s="127"/>
      <c r="G159" s="127"/>
      <c r="H159" s="127"/>
    </row>
    <row r="160" spans="1:8" ht="15" x14ac:dyDescent="0.25">
      <c r="A160" s="127"/>
      <c r="B160" s="127"/>
      <c r="C160" s="127"/>
      <c r="D160" s="127"/>
      <c r="E160" s="127"/>
      <c r="F160" s="127"/>
      <c r="G160" s="127"/>
      <c r="H160" s="127"/>
    </row>
    <row r="161" spans="1:8" ht="15" x14ac:dyDescent="0.25">
      <c r="A161" s="127"/>
      <c r="B161" s="127"/>
      <c r="C161" s="127"/>
      <c r="D161" s="127"/>
      <c r="E161" s="127"/>
      <c r="F161" s="127"/>
      <c r="G161" s="127"/>
      <c r="H161" s="127"/>
    </row>
    <row r="162" spans="1:8" ht="15" x14ac:dyDescent="0.25">
      <c r="A162" s="127"/>
      <c r="B162" s="127"/>
      <c r="C162" s="127"/>
      <c r="D162" s="127"/>
      <c r="E162" s="127"/>
      <c r="F162" s="127"/>
      <c r="G162" s="127"/>
      <c r="H162" s="127"/>
    </row>
    <row r="163" spans="1:8" ht="15" x14ac:dyDescent="0.25">
      <c r="A163" s="127"/>
      <c r="B163" s="127"/>
      <c r="C163" s="127"/>
      <c r="D163" s="127"/>
      <c r="E163" s="127"/>
      <c r="F163" s="127"/>
      <c r="G163" s="127"/>
      <c r="H163" s="127"/>
    </row>
    <row r="164" spans="1:8" ht="15" x14ac:dyDescent="0.25">
      <c r="A164" s="127"/>
      <c r="B164" s="127"/>
      <c r="C164" s="127"/>
      <c r="D164" s="127"/>
      <c r="E164" s="127"/>
      <c r="F164" s="127"/>
      <c r="G164" s="127"/>
      <c r="H164" s="127"/>
    </row>
    <row r="165" spans="1:8" ht="15" x14ac:dyDescent="0.25">
      <c r="A165" s="127"/>
      <c r="B165" s="127"/>
      <c r="C165" s="127"/>
      <c r="D165" s="127"/>
      <c r="E165" s="127"/>
      <c r="F165" s="127"/>
      <c r="G165" s="127"/>
      <c r="H165" s="127"/>
    </row>
    <row r="166" spans="1:8" ht="15" x14ac:dyDescent="0.25">
      <c r="A166" s="127"/>
      <c r="B166" s="127"/>
      <c r="C166" s="127"/>
      <c r="D166" s="127"/>
      <c r="E166" s="127"/>
      <c r="F166" s="127"/>
      <c r="G166" s="127"/>
      <c r="H166" s="127"/>
    </row>
    <row r="167" spans="1:8" ht="15" x14ac:dyDescent="0.25">
      <c r="A167" s="127"/>
      <c r="B167" s="127"/>
      <c r="C167" s="127"/>
      <c r="D167" s="127"/>
      <c r="E167" s="127"/>
      <c r="F167" s="127"/>
      <c r="G167" s="127"/>
      <c r="H167" s="127"/>
    </row>
    <row r="168" spans="1:8" ht="15" x14ac:dyDescent="0.25">
      <c r="A168" s="127"/>
      <c r="B168" s="127"/>
      <c r="C168" s="127"/>
      <c r="D168" s="127"/>
      <c r="E168" s="127"/>
      <c r="F168" s="127"/>
      <c r="G168" s="127"/>
      <c r="H168" s="127"/>
    </row>
    <row r="169" spans="1:8" ht="15" x14ac:dyDescent="0.25">
      <c r="A169" s="127"/>
      <c r="B169" s="127"/>
      <c r="C169" s="127"/>
      <c r="D169" s="127"/>
      <c r="E169" s="127"/>
      <c r="F169" s="127"/>
      <c r="G169" s="127"/>
      <c r="H169" s="127"/>
    </row>
    <row r="170" spans="1:8" ht="15" x14ac:dyDescent="0.25">
      <c r="A170" s="127"/>
      <c r="B170" s="127"/>
      <c r="C170" s="127"/>
      <c r="D170" s="127"/>
      <c r="E170" s="127"/>
      <c r="F170" s="127"/>
      <c r="G170" s="127"/>
      <c r="H170" s="127"/>
    </row>
    <row r="171" spans="1:8" ht="15" x14ac:dyDescent="0.25">
      <c r="A171" s="127"/>
      <c r="B171" s="127"/>
      <c r="C171" s="127"/>
      <c r="D171" s="127"/>
      <c r="E171" s="127"/>
      <c r="F171" s="127"/>
      <c r="G171" s="127"/>
      <c r="H171" s="127"/>
    </row>
    <row r="172" spans="1:8" ht="15" x14ac:dyDescent="0.25">
      <c r="A172" s="127"/>
      <c r="B172" s="127"/>
      <c r="C172" s="127"/>
      <c r="D172" s="127"/>
      <c r="E172" s="127"/>
      <c r="F172" s="127"/>
      <c r="G172" s="127"/>
      <c r="H172" s="127"/>
    </row>
    <row r="173" spans="1:8" ht="15" x14ac:dyDescent="0.25">
      <c r="A173" s="127"/>
      <c r="B173" s="127"/>
      <c r="C173" s="127"/>
      <c r="D173" s="127"/>
      <c r="E173" s="127"/>
      <c r="F173" s="127"/>
      <c r="G173" s="127"/>
      <c r="H173" s="127"/>
    </row>
    <row r="174" spans="1:8" ht="15" x14ac:dyDescent="0.25">
      <c r="A174" s="127"/>
      <c r="B174" s="127"/>
      <c r="C174" s="127"/>
      <c r="D174" s="127"/>
      <c r="E174" s="127"/>
      <c r="F174" s="127"/>
      <c r="G174" s="127"/>
      <c r="H174" s="127"/>
    </row>
    <row r="175" spans="1:8" ht="15" x14ac:dyDescent="0.25">
      <c r="A175" s="127"/>
      <c r="B175" s="127"/>
      <c r="C175" s="127"/>
      <c r="D175" s="127"/>
      <c r="E175" s="127"/>
      <c r="F175" s="127"/>
      <c r="G175" s="127"/>
      <c r="H175" s="127"/>
    </row>
    <row r="176" spans="1:8" ht="15" x14ac:dyDescent="0.25">
      <c r="A176" s="127"/>
      <c r="B176" s="127"/>
      <c r="C176" s="127"/>
      <c r="D176" s="127"/>
      <c r="E176" s="127"/>
      <c r="F176" s="127"/>
      <c r="G176" s="127"/>
      <c r="H176" s="127"/>
    </row>
    <row r="177" spans="1:8" ht="15" x14ac:dyDescent="0.25">
      <c r="A177" s="127"/>
      <c r="B177" s="127"/>
      <c r="C177" s="127"/>
      <c r="D177" s="127"/>
      <c r="E177" s="127"/>
      <c r="F177" s="127"/>
      <c r="G177" s="127"/>
      <c r="H177" s="127"/>
    </row>
    <row r="178" spans="1:8" ht="15" x14ac:dyDescent="0.25">
      <c r="A178" s="127"/>
      <c r="B178" s="127"/>
      <c r="C178" s="127"/>
      <c r="D178" s="127"/>
      <c r="E178" s="127"/>
      <c r="F178" s="127"/>
      <c r="G178" s="127"/>
      <c r="H178" s="127"/>
    </row>
    <row r="179" spans="1:8" ht="15" x14ac:dyDescent="0.25">
      <c r="A179" s="127"/>
      <c r="B179" s="127"/>
      <c r="C179" s="127"/>
      <c r="D179" s="127"/>
      <c r="E179" s="127"/>
      <c r="F179" s="127"/>
      <c r="G179" s="127"/>
      <c r="H179" s="127"/>
    </row>
    <row r="180" spans="1:8" ht="15" x14ac:dyDescent="0.25">
      <c r="A180" s="127"/>
      <c r="B180" s="127"/>
      <c r="C180" s="127"/>
      <c r="D180" s="127"/>
      <c r="E180" s="127"/>
      <c r="F180" s="127"/>
      <c r="G180" s="127"/>
      <c r="H180" s="127"/>
    </row>
    <row r="181" spans="1:8" ht="15" x14ac:dyDescent="0.25">
      <c r="A181" s="127"/>
      <c r="B181" s="127"/>
      <c r="C181" s="127"/>
      <c r="D181" s="127"/>
      <c r="E181" s="127"/>
      <c r="F181" s="127"/>
      <c r="G181" s="127"/>
      <c r="H181" s="127"/>
    </row>
    <row r="182" spans="1:8" ht="15" x14ac:dyDescent="0.25">
      <c r="A182" s="127"/>
      <c r="B182" s="127"/>
      <c r="C182" s="127"/>
      <c r="D182" s="127"/>
      <c r="E182" s="127"/>
      <c r="F182" s="127"/>
      <c r="G182" s="127"/>
      <c r="H182" s="127"/>
    </row>
    <row r="183" spans="1:8" ht="15" x14ac:dyDescent="0.25">
      <c r="A183" s="127"/>
      <c r="B183" s="127"/>
      <c r="C183" s="127"/>
      <c r="D183" s="127"/>
      <c r="E183" s="127"/>
      <c r="F183" s="127"/>
      <c r="G183" s="127"/>
      <c r="H183" s="127"/>
    </row>
    <row r="184" spans="1:8" ht="15" x14ac:dyDescent="0.25">
      <c r="A184" s="127"/>
      <c r="B184" s="127"/>
      <c r="C184" s="127"/>
      <c r="D184" s="127"/>
      <c r="E184" s="127"/>
      <c r="F184" s="127"/>
      <c r="G184" s="127"/>
      <c r="H184" s="127"/>
    </row>
    <row r="185" spans="1:8" ht="15" x14ac:dyDescent="0.25">
      <c r="A185" s="127"/>
      <c r="B185" s="127"/>
      <c r="C185" s="127"/>
      <c r="D185" s="127"/>
      <c r="E185" s="127"/>
      <c r="F185" s="127"/>
      <c r="G185" s="127"/>
      <c r="H185" s="127"/>
    </row>
    <row r="186" spans="1:8" ht="15" x14ac:dyDescent="0.25">
      <c r="A186" s="127"/>
      <c r="B186" s="127"/>
      <c r="C186" s="127"/>
      <c r="D186" s="127"/>
      <c r="E186" s="127"/>
      <c r="F186" s="127"/>
      <c r="G186" s="127"/>
      <c r="H186" s="127"/>
    </row>
    <row r="187" spans="1:8" ht="15" x14ac:dyDescent="0.25">
      <c r="A187" s="127"/>
      <c r="B187" s="127"/>
      <c r="C187" s="127"/>
      <c r="D187" s="127"/>
      <c r="E187" s="127"/>
      <c r="F187" s="127"/>
      <c r="G187" s="127"/>
      <c r="H187" s="127"/>
    </row>
    <row r="188" spans="1:8" ht="15" x14ac:dyDescent="0.25">
      <c r="A188" s="127"/>
      <c r="B188" s="127"/>
      <c r="C188" s="127"/>
      <c r="D188" s="127"/>
      <c r="E188" s="127"/>
      <c r="F188" s="127"/>
      <c r="G188" s="127"/>
      <c r="H188" s="127"/>
    </row>
    <row r="189" spans="1:8" ht="15" x14ac:dyDescent="0.25">
      <c r="A189" s="127"/>
      <c r="B189" s="127"/>
      <c r="C189" s="127"/>
      <c r="D189" s="127"/>
      <c r="E189" s="127"/>
      <c r="F189" s="127"/>
      <c r="G189" s="127"/>
      <c r="H189" s="127"/>
    </row>
    <row r="190" spans="1:8" ht="15" x14ac:dyDescent="0.25">
      <c r="A190" s="127"/>
      <c r="B190" s="127"/>
      <c r="C190" s="127"/>
      <c r="D190" s="127"/>
      <c r="E190" s="127"/>
      <c r="F190" s="127"/>
      <c r="G190" s="127"/>
      <c r="H190" s="127"/>
    </row>
    <row r="191" spans="1:8" ht="15" x14ac:dyDescent="0.25">
      <c r="A191" s="127"/>
      <c r="B191" s="127"/>
      <c r="C191" s="127"/>
      <c r="D191" s="127"/>
      <c r="E191" s="127"/>
      <c r="F191" s="127"/>
      <c r="G191" s="127"/>
      <c r="H191" s="127"/>
    </row>
    <row r="192" spans="1:8" ht="15" x14ac:dyDescent="0.25">
      <c r="A192" s="127"/>
      <c r="B192" s="127"/>
      <c r="C192" s="127"/>
      <c r="D192" s="127"/>
      <c r="E192" s="127"/>
      <c r="F192" s="127"/>
      <c r="G192" s="127"/>
      <c r="H192" s="127"/>
    </row>
    <row r="193" spans="1:8" ht="15" x14ac:dyDescent="0.25">
      <c r="A193" s="127"/>
      <c r="B193" s="127"/>
      <c r="C193" s="127"/>
      <c r="D193" s="127"/>
      <c r="E193" s="127"/>
      <c r="F193" s="127"/>
      <c r="G193" s="127"/>
      <c r="H193" s="127"/>
    </row>
    <row r="194" spans="1:8" ht="15" x14ac:dyDescent="0.25">
      <c r="A194" s="127"/>
      <c r="B194" s="127"/>
      <c r="C194" s="127"/>
      <c r="D194" s="127"/>
      <c r="E194" s="127"/>
      <c r="F194" s="127"/>
      <c r="G194" s="127"/>
      <c r="H194" s="127"/>
    </row>
    <row r="195" spans="1:8" ht="15" x14ac:dyDescent="0.25">
      <c r="A195" s="127"/>
      <c r="B195" s="127"/>
      <c r="C195" s="127"/>
      <c r="D195" s="127"/>
      <c r="E195" s="127"/>
      <c r="F195" s="127"/>
      <c r="G195" s="127"/>
      <c r="H195" s="127"/>
    </row>
    <row r="196" spans="1:8" ht="15" x14ac:dyDescent="0.25">
      <c r="A196" s="127"/>
      <c r="B196" s="127"/>
      <c r="C196" s="127"/>
      <c r="D196" s="127"/>
      <c r="E196" s="127"/>
      <c r="F196" s="127"/>
      <c r="G196" s="127"/>
      <c r="H196" s="127"/>
    </row>
    <row r="197" spans="1:8" ht="15" x14ac:dyDescent="0.25">
      <c r="A197" s="127"/>
      <c r="B197" s="127"/>
      <c r="C197" s="127"/>
      <c r="D197" s="127"/>
      <c r="E197" s="127"/>
      <c r="F197" s="127"/>
      <c r="G197" s="127"/>
      <c r="H197" s="127"/>
    </row>
    <row r="198" spans="1:8" ht="15" x14ac:dyDescent="0.25">
      <c r="A198" s="127"/>
      <c r="B198" s="127"/>
      <c r="C198" s="127"/>
      <c r="D198" s="127"/>
      <c r="E198" s="127"/>
      <c r="F198" s="127"/>
      <c r="G198" s="127"/>
      <c r="H198" s="127"/>
    </row>
    <row r="199" spans="1:8" ht="15" x14ac:dyDescent="0.25">
      <c r="A199" s="127"/>
      <c r="B199" s="127"/>
      <c r="C199" s="127"/>
      <c r="D199" s="127"/>
      <c r="E199" s="127"/>
      <c r="F199" s="127"/>
      <c r="G199" s="127"/>
      <c r="H199" s="127"/>
    </row>
  </sheetData>
  <pageMargins left="0.2" right="0.2" top="0.75" bottom="0.75" header="0.3" footer="0.3"/>
  <pageSetup scale="8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06"/>
  <sheetViews>
    <sheetView topLeftCell="A10" workbookViewId="0">
      <selection activeCell="B33" sqref="B33"/>
    </sheetView>
  </sheetViews>
  <sheetFormatPr defaultColWidth="9.140625" defaultRowHeight="12.75" x14ac:dyDescent="0.2"/>
  <cols>
    <col min="1" max="1" width="9.140625" style="151"/>
    <col min="2" max="2" width="44.28515625" style="151" bestFit="1" customWidth="1"/>
    <col min="3" max="3" width="4.5703125" style="151" bestFit="1" customWidth="1"/>
    <col min="4" max="4" width="8.42578125" style="151" bestFit="1" customWidth="1"/>
    <col min="5" max="5" width="10.5703125" style="151" bestFit="1" customWidth="1"/>
    <col min="6" max="6" width="13.5703125" style="151" bestFit="1" customWidth="1"/>
    <col min="7" max="7" width="12.28515625" style="151" bestFit="1" customWidth="1"/>
    <col min="8" max="8" width="13.5703125" style="151" bestFit="1" customWidth="1"/>
    <col min="9" max="16384" width="9.140625" style="151"/>
  </cols>
  <sheetData>
    <row r="1" spans="1:8" ht="13.9" x14ac:dyDescent="0.3">
      <c r="A1" s="150"/>
      <c r="B1" s="150"/>
      <c r="C1" s="150"/>
      <c r="D1" s="150"/>
      <c r="E1" s="150"/>
      <c r="F1" s="137"/>
      <c r="G1" s="150"/>
      <c r="H1" s="150"/>
    </row>
    <row r="2" spans="1:8" ht="13.9" x14ac:dyDescent="0.3">
      <c r="A2" s="128"/>
      <c r="B2" s="152"/>
      <c r="C2" s="150"/>
      <c r="D2" s="150"/>
      <c r="E2" s="150"/>
      <c r="F2" s="137"/>
      <c r="G2" s="150"/>
      <c r="H2" s="150"/>
    </row>
    <row r="3" spans="1:8" ht="13.9" x14ac:dyDescent="0.3">
      <c r="A3" s="150"/>
      <c r="B3" s="150"/>
      <c r="C3" s="150"/>
      <c r="D3" s="150"/>
      <c r="E3" s="150"/>
      <c r="F3" s="149"/>
      <c r="G3" s="150"/>
      <c r="H3" s="150"/>
    </row>
    <row r="4" spans="1:8" ht="13.9" x14ac:dyDescent="0.3">
      <c r="A4" s="134" t="s">
        <v>352</v>
      </c>
      <c r="B4" s="134"/>
      <c r="C4" s="150"/>
      <c r="D4" s="135"/>
      <c r="E4" s="135"/>
      <c r="F4" s="135"/>
      <c r="G4" s="150"/>
      <c r="H4" s="150"/>
    </row>
    <row r="5" spans="1:8" ht="13.9" x14ac:dyDescent="0.3">
      <c r="A5" s="135" t="s">
        <v>353</v>
      </c>
      <c r="B5" s="135"/>
      <c r="C5" s="150"/>
      <c r="D5" s="135"/>
      <c r="E5" s="135"/>
      <c r="F5" s="135"/>
      <c r="G5" s="150"/>
      <c r="H5" s="150"/>
    </row>
    <row r="6" spans="1:8" ht="13.9" x14ac:dyDescent="0.3">
      <c r="A6" s="135" t="s">
        <v>350</v>
      </c>
      <c r="B6" s="135"/>
      <c r="C6" s="150"/>
      <c r="D6" s="135"/>
      <c r="E6" s="135"/>
      <c r="F6" s="135"/>
      <c r="G6" s="150"/>
      <c r="H6" s="150"/>
    </row>
    <row r="7" spans="1:8" ht="13.9" x14ac:dyDescent="0.3">
      <c r="A7" s="135" t="s">
        <v>351</v>
      </c>
      <c r="B7" s="135"/>
      <c r="C7" s="150"/>
      <c r="D7" s="135"/>
      <c r="E7" s="135"/>
      <c r="F7" s="135"/>
      <c r="G7" s="150"/>
      <c r="H7" s="150"/>
    </row>
    <row r="8" spans="1:8" ht="13.9" x14ac:dyDescent="0.3">
      <c r="A8" s="130"/>
      <c r="B8" s="144"/>
      <c r="C8" s="123"/>
      <c r="D8" s="118" t="s">
        <v>360</v>
      </c>
      <c r="E8" s="118"/>
      <c r="F8" s="118" t="s">
        <v>361</v>
      </c>
      <c r="G8" s="118"/>
      <c r="H8" s="118" t="s">
        <v>4</v>
      </c>
    </row>
    <row r="9" spans="1:8" ht="13.9" x14ac:dyDescent="0.3">
      <c r="A9" s="132" t="s">
        <v>1</v>
      </c>
      <c r="B9" s="130"/>
      <c r="C9" s="117"/>
      <c r="D9" s="118" t="s">
        <v>362</v>
      </c>
      <c r="E9" s="118" t="s">
        <v>361</v>
      </c>
      <c r="F9" s="118" t="s">
        <v>5</v>
      </c>
      <c r="G9" s="118" t="s">
        <v>4</v>
      </c>
      <c r="H9" s="118" t="s">
        <v>5</v>
      </c>
    </row>
    <row r="10" spans="1:8" ht="13.9" x14ac:dyDescent="0.3">
      <c r="A10" s="1" t="s">
        <v>2</v>
      </c>
      <c r="B10" s="2" t="s">
        <v>3</v>
      </c>
      <c r="C10" s="116" t="s">
        <v>363</v>
      </c>
      <c r="D10" s="119" t="s">
        <v>24</v>
      </c>
      <c r="E10" s="119" t="s">
        <v>25</v>
      </c>
      <c r="F10" s="119" t="s">
        <v>364</v>
      </c>
      <c r="G10" s="119" t="s">
        <v>99</v>
      </c>
      <c r="H10" s="119" t="s">
        <v>365</v>
      </c>
    </row>
    <row r="11" spans="1:8" ht="13.9" x14ac:dyDescent="0.3">
      <c r="A11" s="129"/>
      <c r="B11" s="129"/>
      <c r="C11" s="150"/>
      <c r="D11" s="129"/>
      <c r="E11" s="129"/>
      <c r="F11" s="129"/>
      <c r="G11" s="129"/>
      <c r="H11" s="129"/>
    </row>
    <row r="12" spans="1:8" ht="13.9" x14ac:dyDescent="0.3">
      <c r="A12" s="131">
        <v>1</v>
      </c>
      <c r="B12" s="136" t="s">
        <v>6</v>
      </c>
      <c r="C12" s="145"/>
      <c r="D12" s="145"/>
      <c r="E12" s="145"/>
      <c r="F12" s="145"/>
      <c r="G12" s="148"/>
      <c r="H12" s="145"/>
    </row>
    <row r="13" spans="1:8" ht="13.9" x14ac:dyDescent="0.3">
      <c r="A13" s="131">
        <v>2</v>
      </c>
      <c r="B13" s="140" t="s">
        <v>12644</v>
      </c>
      <c r="C13" s="145"/>
      <c r="D13" s="141">
        <v>0</v>
      </c>
      <c r="E13" s="141">
        <f t="shared" ref="E13:E18" si="0">+D13</f>
        <v>0</v>
      </c>
      <c r="F13" s="141">
        <f t="shared" ref="F13:F18" si="1">E13-D13</f>
        <v>0</v>
      </c>
      <c r="G13" s="148">
        <f>+'108G COR'!K26</f>
        <v>220196.71000000011</v>
      </c>
      <c r="H13" s="148">
        <f t="shared" ref="H13:H20" si="2">G13-F13</f>
        <v>220196.71000000011</v>
      </c>
    </row>
    <row r="14" spans="1:8" ht="13.9" x14ac:dyDescent="0.3">
      <c r="A14" s="131">
        <v>3</v>
      </c>
      <c r="B14" s="140" t="s">
        <v>12645</v>
      </c>
      <c r="C14" s="145"/>
      <c r="D14" s="142">
        <v>0</v>
      </c>
      <c r="E14" s="142">
        <f>+D14</f>
        <v>0</v>
      </c>
      <c r="F14" s="142">
        <f>E14-D14</f>
        <v>0</v>
      </c>
      <c r="G14" s="148">
        <f>+'2Q Forecast'!F86</f>
        <v>37685.019999999997</v>
      </c>
      <c r="H14" s="148">
        <f t="shared" si="2"/>
        <v>37685.019999999997</v>
      </c>
    </row>
    <row r="15" spans="1:8" ht="13.9" x14ac:dyDescent="0.3">
      <c r="A15" s="131">
        <v>4</v>
      </c>
      <c r="B15" s="140" t="s">
        <v>12646</v>
      </c>
      <c r="C15" s="145"/>
      <c r="D15" s="142">
        <v>0</v>
      </c>
      <c r="E15" s="142">
        <f>+D15</f>
        <v>0</v>
      </c>
      <c r="F15" s="142">
        <f>E15-D15</f>
        <v>0</v>
      </c>
      <c r="G15" s="148">
        <f>+'2Q update'!C69</f>
        <v>2000</v>
      </c>
      <c r="H15" s="148">
        <f t="shared" si="2"/>
        <v>2000</v>
      </c>
    </row>
    <row r="16" spans="1:8" ht="13.9" x14ac:dyDescent="0.3">
      <c r="A16" s="131">
        <v>5</v>
      </c>
      <c r="B16" s="140" t="s">
        <v>12636</v>
      </c>
      <c r="C16" s="145"/>
      <c r="D16" s="142">
        <v>0</v>
      </c>
      <c r="E16" s="142">
        <f t="shared" si="0"/>
        <v>0</v>
      </c>
      <c r="F16" s="142">
        <f t="shared" si="1"/>
        <v>0</v>
      </c>
      <c r="G16" s="142">
        <f>+'Pen transaction archive 107G'!G121</f>
        <v>606948.66999999993</v>
      </c>
      <c r="H16" s="133">
        <f t="shared" si="2"/>
        <v>606948.66999999993</v>
      </c>
    </row>
    <row r="17" spans="1:8" ht="13.9" x14ac:dyDescent="0.3">
      <c r="A17" s="131">
        <v>6</v>
      </c>
      <c r="B17" s="140" t="s">
        <v>12637</v>
      </c>
      <c r="C17" s="145"/>
      <c r="D17" s="142">
        <v>0</v>
      </c>
      <c r="E17" s="142">
        <f t="shared" si="0"/>
        <v>0</v>
      </c>
      <c r="F17" s="142">
        <f t="shared" si="1"/>
        <v>0</v>
      </c>
      <c r="G17" s="142">
        <f>+'Pen transaction archive 107G'!G163</f>
        <v>260476.67999999991</v>
      </c>
      <c r="H17" s="133">
        <f t="shared" si="2"/>
        <v>260476.67999999991</v>
      </c>
    </row>
    <row r="18" spans="1:8" ht="13.9" x14ac:dyDescent="0.3">
      <c r="A18" s="131">
        <v>7</v>
      </c>
      <c r="B18" s="140" t="s">
        <v>12638</v>
      </c>
      <c r="C18" s="145"/>
      <c r="D18" s="142">
        <v>0</v>
      </c>
      <c r="E18" s="142">
        <f t="shared" si="0"/>
        <v>0</v>
      </c>
      <c r="F18" s="142">
        <f t="shared" si="1"/>
        <v>0</v>
      </c>
      <c r="G18" s="142">
        <f>+'Pen transaction archive 107G'!G205</f>
        <v>299036.67000000004</v>
      </c>
      <c r="H18" s="133">
        <f t="shared" si="2"/>
        <v>299036.67000000004</v>
      </c>
    </row>
    <row r="19" spans="1:8" ht="13.9" x14ac:dyDescent="0.3">
      <c r="A19" s="131">
        <v>8</v>
      </c>
      <c r="B19" s="140" t="s">
        <v>12648</v>
      </c>
      <c r="C19" s="145"/>
      <c r="D19" s="142"/>
      <c r="E19" s="142"/>
      <c r="F19" s="142"/>
      <c r="G19" s="142">
        <f>+'2Q Forecast'!F72</f>
        <v>1662912.5599999998</v>
      </c>
      <c r="H19" s="133">
        <f t="shared" si="2"/>
        <v>1662912.5599999998</v>
      </c>
    </row>
    <row r="20" spans="1:8" ht="13.9" x14ac:dyDescent="0.3">
      <c r="A20" s="131">
        <v>9</v>
      </c>
      <c r="B20" s="140" t="s">
        <v>12649</v>
      </c>
      <c r="C20" s="145"/>
      <c r="D20" s="142">
        <v>0</v>
      </c>
      <c r="E20" s="142">
        <f>+D20</f>
        <v>0</v>
      </c>
      <c r="F20" s="142">
        <f>E20-D20</f>
        <v>0</v>
      </c>
      <c r="G20" s="142">
        <f>+'2Q update'!C67</f>
        <v>3174927.66</v>
      </c>
      <c r="H20" s="133">
        <f t="shared" si="2"/>
        <v>3174927.66</v>
      </c>
    </row>
    <row r="21" spans="1:8" ht="13.9" x14ac:dyDescent="0.3">
      <c r="A21" s="131">
        <v>10</v>
      </c>
      <c r="B21" s="140" t="s">
        <v>7</v>
      </c>
      <c r="C21" s="145"/>
      <c r="D21" s="142">
        <v>0</v>
      </c>
      <c r="E21" s="142">
        <f>+D21</f>
        <v>0</v>
      </c>
      <c r="F21" s="142">
        <f t="shared" ref="F21:H22" si="3">E21-D21</f>
        <v>0</v>
      </c>
      <c r="G21" s="142">
        <f>'G DFIT'!G78</f>
        <v>-259802.34853480852</v>
      </c>
      <c r="H21" s="133">
        <f t="shared" si="3"/>
        <v>-259802.34853480852</v>
      </c>
    </row>
    <row r="22" spans="1:8" ht="13.9" x14ac:dyDescent="0.3">
      <c r="A22" s="131">
        <v>11</v>
      </c>
      <c r="B22" s="138" t="s">
        <v>8</v>
      </c>
      <c r="C22" s="145"/>
      <c r="D22" s="142">
        <v>0</v>
      </c>
      <c r="E22" s="142">
        <f>+D22</f>
        <v>0</v>
      </c>
      <c r="F22" s="142">
        <f t="shared" si="3"/>
        <v>0</v>
      </c>
      <c r="G22" s="142">
        <f>'IRS G-DFIT'!J30</f>
        <v>-57733.95656081185</v>
      </c>
      <c r="H22" s="133">
        <f t="shared" si="3"/>
        <v>-57733.95656081185</v>
      </c>
    </row>
    <row r="23" spans="1:8" ht="14.45" thickBot="1" x14ac:dyDescent="0.35">
      <c r="A23" s="131">
        <v>12</v>
      </c>
      <c r="B23" s="139" t="s">
        <v>9</v>
      </c>
      <c r="C23" s="145"/>
      <c r="D23" s="143">
        <f>SUM(D20:D22)</f>
        <v>0</v>
      </c>
      <c r="E23" s="143"/>
      <c r="F23" s="143">
        <f>+D23</f>
        <v>0</v>
      </c>
      <c r="G23" s="155">
        <f>SUM(G13:G22)</f>
        <v>5946647.6649043793</v>
      </c>
      <c r="H23" s="155">
        <f>SUM(H13:H22)</f>
        <v>5946647.6649043793</v>
      </c>
    </row>
    <row r="24" spans="1:8" ht="15" thickTop="1" x14ac:dyDescent="0.3">
      <c r="A24" s="131">
        <v>13</v>
      </c>
      <c r="B24" s="127"/>
      <c r="C24" s="127"/>
      <c r="D24" s="127"/>
      <c r="E24" s="127"/>
      <c r="F24" s="127"/>
      <c r="G24" s="127"/>
      <c r="H24" s="127"/>
    </row>
    <row r="25" spans="1:8" ht="14.45" x14ac:dyDescent="0.3">
      <c r="A25" s="131">
        <v>14</v>
      </c>
      <c r="B25" s="124" t="s">
        <v>354</v>
      </c>
      <c r="C25" s="124"/>
      <c r="D25" s="127"/>
      <c r="E25" s="127"/>
      <c r="F25" s="127"/>
      <c r="G25" s="127"/>
      <c r="H25" s="127"/>
    </row>
    <row r="26" spans="1:8" ht="14.45" x14ac:dyDescent="0.3">
      <c r="A26" s="131">
        <v>15</v>
      </c>
      <c r="B26" s="125" t="s">
        <v>12647</v>
      </c>
      <c r="C26" s="125"/>
      <c r="D26" s="127"/>
      <c r="E26" s="127"/>
      <c r="F26" s="142">
        <f>E26-D26</f>
        <v>0</v>
      </c>
      <c r="G26" s="142">
        <f>'G DFIT'!E13*'Pen transaction archive 108G'!G463</f>
        <v>-3973.0464829523557</v>
      </c>
      <c r="H26" s="133">
        <f>G26-F26</f>
        <v>-3973.0464829523557</v>
      </c>
    </row>
    <row r="27" spans="1:8" ht="14.45" x14ac:dyDescent="0.3">
      <c r="A27" s="131">
        <v>16</v>
      </c>
      <c r="B27" s="125" t="s">
        <v>359</v>
      </c>
      <c r="C27" s="125"/>
      <c r="D27" s="114"/>
      <c r="E27" s="114"/>
      <c r="F27" s="142">
        <f>E27-D27</f>
        <v>0</v>
      </c>
      <c r="G27" s="142">
        <f>'G DFIT'!E77</f>
        <v>160373.27228116718</v>
      </c>
      <c r="H27" s="142">
        <f>G27-F27</f>
        <v>160373.27228116718</v>
      </c>
    </row>
    <row r="28" spans="1:8" ht="15" thickBot="1" x14ac:dyDescent="0.35">
      <c r="A28" s="131">
        <v>17</v>
      </c>
      <c r="B28" s="125" t="s">
        <v>355</v>
      </c>
      <c r="C28" s="125"/>
      <c r="D28" s="127"/>
      <c r="E28" s="127"/>
      <c r="F28" s="113">
        <f>SUM(F27)</f>
        <v>0</v>
      </c>
      <c r="G28" s="165">
        <f>SUM(G26:G27)</f>
        <v>156400.22579821481</v>
      </c>
      <c r="H28" s="165">
        <f>SUM(H26:H27)</f>
        <v>156400.22579821481</v>
      </c>
    </row>
    <row r="29" spans="1:8" ht="16.149999999999999" thickTop="1" x14ac:dyDescent="0.3">
      <c r="A29" s="131">
        <v>18</v>
      </c>
      <c r="B29" s="122"/>
      <c r="C29" s="122"/>
      <c r="D29" s="127"/>
      <c r="E29" s="127"/>
      <c r="F29" s="112"/>
      <c r="G29" s="127"/>
      <c r="H29" s="112"/>
    </row>
    <row r="30" spans="1:8" ht="14.45" x14ac:dyDescent="0.3">
      <c r="A30" s="131">
        <v>19</v>
      </c>
      <c r="B30" s="121" t="s">
        <v>356</v>
      </c>
      <c r="C30" s="121"/>
      <c r="D30" s="127"/>
      <c r="E30" s="127"/>
      <c r="F30" s="115">
        <f>F28</f>
        <v>0</v>
      </c>
      <c r="G30" s="115"/>
      <c r="H30" s="115">
        <f>H28</f>
        <v>156400.22579821481</v>
      </c>
    </row>
    <row r="31" spans="1:8" ht="14.45" x14ac:dyDescent="0.3">
      <c r="A31" s="131">
        <v>20</v>
      </c>
      <c r="B31" s="121"/>
      <c r="C31" s="121"/>
      <c r="D31" s="127"/>
      <c r="E31" s="127"/>
      <c r="F31" s="115"/>
      <c r="G31" s="127"/>
      <c r="H31" s="115"/>
    </row>
    <row r="32" spans="1:8" ht="14.45" x14ac:dyDescent="0.3">
      <c r="A32" s="131">
        <v>21</v>
      </c>
      <c r="B32" s="121" t="s">
        <v>357</v>
      </c>
      <c r="C32" s="120">
        <v>0.21</v>
      </c>
      <c r="D32" s="127"/>
      <c r="E32" s="127"/>
      <c r="F32" s="111">
        <f>-F30*A32</f>
        <v>0</v>
      </c>
      <c r="G32" s="127"/>
      <c r="H32" s="111">
        <f>-H30*C32</f>
        <v>-32844.047417625108</v>
      </c>
    </row>
    <row r="33" spans="1:8" ht="15" thickBot="1" x14ac:dyDescent="0.35">
      <c r="A33" s="131">
        <v>22</v>
      </c>
      <c r="B33" s="121" t="s">
        <v>358</v>
      </c>
      <c r="C33" s="121"/>
      <c r="D33" s="127"/>
      <c r="E33" s="127"/>
      <c r="F33" s="110">
        <f>-F30-F32</f>
        <v>0</v>
      </c>
      <c r="G33" s="127"/>
      <c r="H33" s="166">
        <f>-H30-H32</f>
        <v>-123556.1783805897</v>
      </c>
    </row>
    <row r="34" spans="1:8" ht="15" thickTop="1" x14ac:dyDescent="0.3">
      <c r="A34" s="127"/>
      <c r="B34" s="127"/>
      <c r="C34" s="127"/>
      <c r="D34" s="127"/>
      <c r="E34" s="127"/>
      <c r="F34" s="127"/>
      <c r="G34" s="127"/>
      <c r="H34" s="127"/>
    </row>
    <row r="35" spans="1:8" ht="14.45" x14ac:dyDescent="0.3">
      <c r="A35" s="127"/>
      <c r="B35" s="127"/>
      <c r="C35" s="127"/>
      <c r="D35" s="127"/>
      <c r="E35" s="127"/>
      <c r="F35" s="127"/>
      <c r="G35" s="127"/>
      <c r="H35" s="127"/>
    </row>
    <row r="36" spans="1:8" ht="14.45" x14ac:dyDescent="0.3">
      <c r="A36" s="127"/>
      <c r="B36" s="127"/>
      <c r="C36" s="127"/>
      <c r="D36" s="127"/>
      <c r="E36" s="127"/>
      <c r="F36" s="127"/>
      <c r="G36" s="127"/>
      <c r="H36" s="127"/>
    </row>
    <row r="37" spans="1:8" ht="14.45" x14ac:dyDescent="0.3">
      <c r="A37" s="127"/>
      <c r="B37" s="127"/>
      <c r="C37" s="127"/>
      <c r="D37" s="127"/>
      <c r="E37" s="127"/>
      <c r="F37" s="127"/>
      <c r="G37" s="127"/>
      <c r="H37" s="127"/>
    </row>
    <row r="38" spans="1:8" ht="14.45" x14ac:dyDescent="0.3">
      <c r="A38" s="127"/>
      <c r="B38" s="127"/>
      <c r="C38" s="127"/>
      <c r="D38" s="127"/>
      <c r="E38" s="127"/>
      <c r="F38" s="127"/>
      <c r="G38" s="127"/>
      <c r="H38" s="127"/>
    </row>
    <row r="39" spans="1:8" ht="14.45" x14ac:dyDescent="0.3">
      <c r="A39" s="127"/>
      <c r="B39" s="127"/>
      <c r="C39" s="127"/>
      <c r="D39" s="127"/>
      <c r="E39" s="127"/>
      <c r="F39" s="127"/>
      <c r="G39" s="127"/>
      <c r="H39" s="127"/>
    </row>
    <row r="40" spans="1:8" ht="15" x14ac:dyDescent="0.25">
      <c r="A40" s="127"/>
      <c r="B40" s="127"/>
      <c r="C40" s="127"/>
      <c r="D40" s="127"/>
      <c r="E40" s="127"/>
      <c r="F40" s="127"/>
      <c r="G40" s="127"/>
      <c r="H40" s="127"/>
    </row>
    <row r="41" spans="1:8" ht="15" x14ac:dyDescent="0.25">
      <c r="A41" s="127"/>
      <c r="B41" s="127"/>
      <c r="C41" s="127"/>
      <c r="D41" s="127"/>
      <c r="E41" s="127"/>
      <c r="F41" s="127"/>
      <c r="G41" s="127"/>
      <c r="H41" s="127"/>
    </row>
    <row r="42" spans="1:8" ht="15" x14ac:dyDescent="0.25">
      <c r="A42" s="127"/>
      <c r="B42" s="127"/>
      <c r="C42" s="127"/>
      <c r="D42" s="127"/>
      <c r="E42" s="127"/>
      <c r="F42" s="127"/>
      <c r="G42" s="127"/>
      <c r="H42" s="127"/>
    </row>
    <row r="43" spans="1:8" ht="15" x14ac:dyDescent="0.25">
      <c r="A43" s="127"/>
      <c r="B43" s="127"/>
      <c r="C43" s="127"/>
      <c r="D43" s="127"/>
      <c r="E43" s="127"/>
      <c r="F43" s="127"/>
      <c r="G43" s="127"/>
      <c r="H43" s="127"/>
    </row>
    <row r="44" spans="1:8" ht="15" x14ac:dyDescent="0.25">
      <c r="A44" s="127"/>
      <c r="B44" s="127"/>
      <c r="C44" s="127"/>
      <c r="D44" s="127"/>
      <c r="E44" s="127"/>
      <c r="F44" s="127"/>
      <c r="G44" s="127"/>
      <c r="H44" s="127"/>
    </row>
    <row r="45" spans="1:8" ht="15" x14ac:dyDescent="0.25">
      <c r="A45" s="127"/>
      <c r="B45" s="127"/>
      <c r="C45" s="127"/>
      <c r="D45" s="127"/>
      <c r="E45" s="127"/>
      <c r="F45" s="127"/>
      <c r="G45" s="127"/>
      <c r="H45" s="127"/>
    </row>
    <row r="46" spans="1:8" ht="15" x14ac:dyDescent="0.25">
      <c r="A46" s="127"/>
      <c r="B46" s="127"/>
      <c r="C46" s="127"/>
      <c r="D46" s="127"/>
      <c r="E46" s="127"/>
      <c r="F46" s="127"/>
      <c r="G46" s="127"/>
      <c r="H46" s="127"/>
    </row>
    <row r="47" spans="1:8" ht="15" x14ac:dyDescent="0.25">
      <c r="A47" s="127"/>
      <c r="B47" s="127"/>
      <c r="C47" s="127"/>
      <c r="D47" s="127"/>
      <c r="E47" s="127"/>
      <c r="F47" s="127"/>
      <c r="G47" s="127"/>
      <c r="H47" s="127"/>
    </row>
    <row r="48" spans="1:8" ht="15" x14ac:dyDescent="0.25">
      <c r="A48" s="127"/>
      <c r="B48" s="127"/>
      <c r="C48" s="127"/>
      <c r="D48" s="127"/>
      <c r="E48" s="127"/>
      <c r="F48" s="127"/>
      <c r="G48" s="127"/>
      <c r="H48" s="127"/>
    </row>
    <row r="49" spans="1:8" ht="15" x14ac:dyDescent="0.25">
      <c r="A49" s="127"/>
      <c r="B49" s="127"/>
      <c r="C49" s="127"/>
      <c r="D49" s="127"/>
      <c r="E49" s="127"/>
      <c r="F49" s="127"/>
      <c r="G49" s="127"/>
      <c r="H49" s="127"/>
    </row>
    <row r="50" spans="1:8" ht="15" x14ac:dyDescent="0.25">
      <c r="A50" s="127"/>
      <c r="B50" s="127"/>
      <c r="C50" s="127"/>
      <c r="D50" s="127"/>
      <c r="E50" s="127"/>
      <c r="F50" s="127"/>
      <c r="G50" s="127"/>
      <c r="H50" s="127"/>
    </row>
    <row r="51" spans="1:8" ht="15" x14ac:dyDescent="0.25">
      <c r="A51" s="127"/>
      <c r="B51" s="127"/>
      <c r="C51" s="127"/>
      <c r="D51" s="127"/>
      <c r="E51" s="127"/>
      <c r="F51" s="127"/>
      <c r="G51" s="127"/>
      <c r="H51" s="127"/>
    </row>
    <row r="52" spans="1:8" ht="15" x14ac:dyDescent="0.25">
      <c r="A52" s="127"/>
      <c r="B52" s="127"/>
      <c r="C52" s="127"/>
      <c r="D52" s="127"/>
      <c r="E52" s="127"/>
      <c r="F52" s="127"/>
      <c r="G52" s="127"/>
      <c r="H52" s="127"/>
    </row>
    <row r="53" spans="1:8" ht="15" x14ac:dyDescent="0.25">
      <c r="A53" s="127"/>
      <c r="B53" s="127"/>
      <c r="C53" s="127"/>
      <c r="D53" s="127"/>
      <c r="E53" s="127"/>
      <c r="F53" s="127"/>
      <c r="G53" s="127"/>
      <c r="H53" s="127"/>
    </row>
    <row r="54" spans="1:8" ht="15" x14ac:dyDescent="0.25">
      <c r="A54" s="127"/>
      <c r="B54" s="127"/>
      <c r="C54" s="127"/>
      <c r="D54" s="127"/>
      <c r="E54" s="127"/>
      <c r="F54" s="127"/>
      <c r="G54" s="127"/>
      <c r="H54" s="127"/>
    </row>
    <row r="55" spans="1:8" ht="15" x14ac:dyDescent="0.25">
      <c r="A55" s="127"/>
      <c r="B55" s="127"/>
      <c r="C55" s="127"/>
      <c r="D55" s="127"/>
      <c r="E55" s="127"/>
      <c r="F55" s="127"/>
      <c r="G55" s="127"/>
      <c r="H55" s="127"/>
    </row>
    <row r="56" spans="1:8" ht="15" x14ac:dyDescent="0.25">
      <c r="A56" s="127"/>
      <c r="B56" s="127"/>
      <c r="C56" s="127"/>
      <c r="D56" s="127"/>
      <c r="E56" s="127"/>
      <c r="F56" s="127"/>
      <c r="G56" s="127"/>
      <c r="H56" s="127"/>
    </row>
    <row r="57" spans="1:8" ht="15" x14ac:dyDescent="0.25">
      <c r="A57" s="127"/>
      <c r="B57" s="127"/>
      <c r="C57" s="127"/>
      <c r="D57" s="127"/>
      <c r="E57" s="127"/>
      <c r="F57" s="127"/>
      <c r="G57" s="127"/>
      <c r="H57" s="127"/>
    </row>
    <row r="58" spans="1:8" ht="15" x14ac:dyDescent="0.25">
      <c r="A58" s="127"/>
      <c r="B58" s="127"/>
      <c r="C58" s="127"/>
      <c r="D58" s="127"/>
      <c r="E58" s="127"/>
      <c r="F58" s="127"/>
      <c r="G58" s="127"/>
      <c r="H58" s="127"/>
    </row>
    <row r="59" spans="1:8" ht="15" x14ac:dyDescent="0.25">
      <c r="A59" s="127"/>
      <c r="B59" s="127"/>
      <c r="C59" s="127"/>
      <c r="D59" s="127"/>
      <c r="E59" s="127"/>
      <c r="F59" s="127"/>
      <c r="G59" s="127"/>
      <c r="H59" s="127"/>
    </row>
    <row r="60" spans="1:8" ht="15" x14ac:dyDescent="0.25">
      <c r="A60" s="127"/>
      <c r="B60" s="127"/>
      <c r="C60" s="127"/>
      <c r="D60" s="127"/>
      <c r="E60" s="127"/>
      <c r="F60" s="127"/>
      <c r="G60" s="127"/>
      <c r="H60" s="127"/>
    </row>
    <row r="61" spans="1:8" ht="15" x14ac:dyDescent="0.25">
      <c r="A61" s="127"/>
      <c r="B61" s="127"/>
      <c r="C61" s="127"/>
      <c r="D61" s="127"/>
      <c r="E61" s="127"/>
      <c r="F61" s="127"/>
      <c r="G61" s="127"/>
      <c r="H61" s="127"/>
    </row>
    <row r="62" spans="1:8" ht="15" x14ac:dyDescent="0.25">
      <c r="A62" s="127"/>
      <c r="B62" s="127"/>
      <c r="C62" s="127"/>
      <c r="D62" s="127"/>
      <c r="E62" s="127"/>
      <c r="F62" s="127"/>
      <c r="G62" s="127"/>
      <c r="H62" s="127"/>
    </row>
    <row r="63" spans="1:8" ht="15" x14ac:dyDescent="0.25">
      <c r="A63" s="127"/>
      <c r="B63" s="127"/>
      <c r="C63" s="127"/>
      <c r="D63" s="127"/>
      <c r="E63" s="127"/>
      <c r="F63" s="127"/>
      <c r="G63" s="127"/>
      <c r="H63" s="127"/>
    </row>
    <row r="64" spans="1:8" ht="15" x14ac:dyDescent="0.25">
      <c r="A64" s="127"/>
      <c r="B64" s="127"/>
      <c r="C64" s="127"/>
      <c r="D64" s="127"/>
      <c r="E64" s="127"/>
      <c r="F64" s="127"/>
      <c r="G64" s="127"/>
      <c r="H64" s="127"/>
    </row>
    <row r="65" spans="1:8" ht="15" x14ac:dyDescent="0.25">
      <c r="A65" s="127"/>
      <c r="B65" s="127"/>
      <c r="C65" s="127"/>
      <c r="D65" s="127"/>
      <c r="E65" s="127"/>
      <c r="F65" s="127"/>
      <c r="G65" s="127"/>
      <c r="H65" s="127"/>
    </row>
    <row r="66" spans="1:8" ht="15" x14ac:dyDescent="0.25">
      <c r="A66" s="127"/>
      <c r="B66" s="127"/>
      <c r="C66" s="127"/>
      <c r="D66" s="127"/>
      <c r="E66" s="127"/>
      <c r="F66" s="127"/>
      <c r="G66" s="127"/>
      <c r="H66" s="127"/>
    </row>
    <row r="67" spans="1:8" ht="15" x14ac:dyDescent="0.25">
      <c r="A67" s="127"/>
      <c r="B67" s="127"/>
      <c r="C67" s="127"/>
      <c r="D67" s="127"/>
      <c r="E67" s="127"/>
      <c r="F67" s="127"/>
      <c r="G67" s="127"/>
      <c r="H67" s="127"/>
    </row>
    <row r="68" spans="1:8" ht="15" x14ac:dyDescent="0.25">
      <c r="A68" s="127"/>
      <c r="B68" s="127"/>
      <c r="C68" s="127"/>
      <c r="D68" s="127"/>
      <c r="E68" s="127"/>
      <c r="F68" s="127"/>
      <c r="G68" s="127"/>
      <c r="H68" s="127"/>
    </row>
    <row r="69" spans="1:8" ht="15" x14ac:dyDescent="0.25">
      <c r="A69" s="127"/>
      <c r="B69" s="127"/>
      <c r="C69" s="127"/>
      <c r="D69" s="127"/>
      <c r="E69" s="127"/>
      <c r="F69" s="127"/>
      <c r="G69" s="127"/>
      <c r="H69" s="127"/>
    </row>
    <row r="70" spans="1:8" ht="15" x14ac:dyDescent="0.25">
      <c r="A70" s="127"/>
      <c r="B70" s="127"/>
      <c r="C70" s="127"/>
      <c r="D70" s="127"/>
      <c r="E70" s="127"/>
      <c r="F70" s="127"/>
      <c r="G70" s="127"/>
      <c r="H70" s="127"/>
    </row>
    <row r="71" spans="1:8" ht="15" x14ac:dyDescent="0.25">
      <c r="A71" s="127"/>
      <c r="B71" s="127"/>
      <c r="C71" s="127"/>
      <c r="D71" s="127"/>
      <c r="E71" s="127"/>
      <c r="F71" s="127"/>
      <c r="G71" s="127"/>
      <c r="H71" s="127"/>
    </row>
    <row r="72" spans="1:8" ht="15" x14ac:dyDescent="0.25">
      <c r="A72" s="127"/>
      <c r="B72" s="127"/>
      <c r="C72" s="127"/>
      <c r="D72" s="127"/>
      <c r="E72" s="127"/>
      <c r="F72" s="127"/>
      <c r="G72" s="127"/>
      <c r="H72" s="127"/>
    </row>
    <row r="73" spans="1:8" ht="15" x14ac:dyDescent="0.25">
      <c r="A73" s="127"/>
      <c r="B73" s="127"/>
      <c r="C73" s="127"/>
      <c r="D73" s="127"/>
      <c r="E73" s="127"/>
      <c r="F73" s="127"/>
      <c r="G73" s="127"/>
      <c r="H73" s="127"/>
    </row>
    <row r="74" spans="1:8" ht="15" x14ac:dyDescent="0.25">
      <c r="A74" s="127"/>
      <c r="B74" s="127"/>
      <c r="C74" s="127"/>
      <c r="D74" s="127"/>
      <c r="E74" s="127"/>
      <c r="F74" s="127"/>
      <c r="G74" s="127"/>
      <c r="H74" s="127"/>
    </row>
    <row r="75" spans="1:8" ht="15" x14ac:dyDescent="0.25">
      <c r="A75" s="127"/>
      <c r="B75" s="127"/>
      <c r="C75" s="127"/>
      <c r="D75" s="127"/>
      <c r="E75" s="127"/>
      <c r="F75" s="127"/>
      <c r="G75" s="127"/>
      <c r="H75" s="127"/>
    </row>
    <row r="76" spans="1:8" ht="15" x14ac:dyDescent="0.25">
      <c r="A76" s="127"/>
      <c r="B76" s="127"/>
      <c r="C76" s="127"/>
      <c r="D76" s="127"/>
      <c r="E76" s="127"/>
      <c r="F76" s="127"/>
      <c r="G76" s="127"/>
      <c r="H76" s="127"/>
    </row>
    <row r="77" spans="1:8" ht="15" x14ac:dyDescent="0.25">
      <c r="A77" s="127"/>
      <c r="B77" s="127"/>
      <c r="C77" s="127"/>
      <c r="D77" s="127"/>
      <c r="E77" s="127"/>
      <c r="F77" s="127"/>
      <c r="G77" s="127"/>
      <c r="H77" s="127"/>
    </row>
    <row r="78" spans="1:8" ht="15" x14ac:dyDescent="0.25">
      <c r="A78" s="127"/>
      <c r="B78" s="127"/>
      <c r="C78" s="127"/>
      <c r="D78" s="127"/>
      <c r="E78" s="127"/>
      <c r="F78" s="127"/>
      <c r="G78" s="127"/>
      <c r="H78" s="127"/>
    </row>
    <row r="79" spans="1:8" ht="15" x14ac:dyDescent="0.25">
      <c r="A79" s="127"/>
      <c r="B79" s="127"/>
      <c r="C79" s="127"/>
      <c r="D79" s="127"/>
      <c r="E79" s="127"/>
      <c r="F79" s="127"/>
      <c r="G79" s="127"/>
      <c r="H79" s="127"/>
    </row>
    <row r="80" spans="1:8" ht="15" x14ac:dyDescent="0.25">
      <c r="A80" s="127"/>
      <c r="B80" s="127"/>
      <c r="C80" s="127"/>
      <c r="D80" s="127"/>
      <c r="E80" s="127"/>
      <c r="F80" s="127"/>
      <c r="G80" s="127"/>
      <c r="H80" s="127"/>
    </row>
    <row r="81" spans="1:8" ht="15" x14ac:dyDescent="0.25">
      <c r="A81" s="127"/>
      <c r="B81" s="127"/>
      <c r="C81" s="127"/>
      <c r="D81" s="127"/>
      <c r="E81" s="127"/>
      <c r="F81" s="127"/>
      <c r="G81" s="127"/>
      <c r="H81" s="127"/>
    </row>
    <row r="82" spans="1:8" ht="15" x14ac:dyDescent="0.25">
      <c r="A82" s="127"/>
      <c r="B82" s="127"/>
      <c r="C82" s="127"/>
      <c r="D82" s="127"/>
      <c r="E82" s="127"/>
      <c r="F82" s="127"/>
      <c r="G82" s="127"/>
      <c r="H82" s="127"/>
    </row>
    <row r="83" spans="1:8" ht="15" x14ac:dyDescent="0.25">
      <c r="A83" s="127"/>
      <c r="B83" s="127"/>
      <c r="C83" s="127"/>
      <c r="D83" s="127"/>
      <c r="E83" s="127"/>
      <c r="F83" s="127"/>
      <c r="G83" s="127"/>
      <c r="H83" s="127"/>
    </row>
    <row r="84" spans="1:8" ht="15" x14ac:dyDescent="0.25">
      <c r="A84" s="127"/>
      <c r="B84" s="127"/>
      <c r="C84" s="127"/>
      <c r="D84" s="127"/>
      <c r="E84" s="127"/>
      <c r="F84" s="127"/>
      <c r="G84" s="127"/>
      <c r="H84" s="127"/>
    </row>
    <row r="85" spans="1:8" ht="15" x14ac:dyDescent="0.25">
      <c r="A85" s="127"/>
      <c r="B85" s="127"/>
      <c r="C85" s="127"/>
      <c r="D85" s="127"/>
      <c r="E85" s="127"/>
      <c r="F85" s="127"/>
      <c r="G85" s="127"/>
      <c r="H85" s="127"/>
    </row>
    <row r="86" spans="1:8" ht="15" x14ac:dyDescent="0.25">
      <c r="A86" s="127"/>
      <c r="B86" s="127"/>
      <c r="C86" s="127"/>
      <c r="D86" s="127"/>
      <c r="E86" s="127"/>
      <c r="F86" s="127"/>
      <c r="G86" s="127"/>
      <c r="H86" s="127"/>
    </row>
    <row r="87" spans="1:8" ht="15" x14ac:dyDescent="0.25">
      <c r="A87" s="127"/>
      <c r="B87" s="127"/>
      <c r="C87" s="127"/>
      <c r="D87" s="127"/>
      <c r="E87" s="127"/>
      <c r="F87" s="127"/>
      <c r="G87" s="127"/>
      <c r="H87" s="127"/>
    </row>
    <row r="88" spans="1:8" ht="15" x14ac:dyDescent="0.25">
      <c r="A88" s="127"/>
      <c r="B88" s="127"/>
      <c r="C88" s="127"/>
      <c r="D88" s="127"/>
      <c r="E88" s="127"/>
      <c r="F88" s="127"/>
      <c r="G88" s="127"/>
      <c r="H88" s="127"/>
    </row>
    <row r="89" spans="1:8" ht="15" x14ac:dyDescent="0.25">
      <c r="A89" s="127"/>
      <c r="B89" s="127"/>
      <c r="C89" s="127"/>
      <c r="D89" s="127"/>
      <c r="E89" s="127"/>
      <c r="F89" s="127"/>
      <c r="G89" s="127"/>
      <c r="H89" s="127"/>
    </row>
    <row r="90" spans="1:8" ht="15" x14ac:dyDescent="0.25">
      <c r="A90" s="127"/>
      <c r="B90" s="127"/>
      <c r="C90" s="127"/>
      <c r="D90" s="127"/>
      <c r="E90" s="127"/>
      <c r="F90" s="127"/>
      <c r="G90" s="127"/>
      <c r="H90" s="127"/>
    </row>
    <row r="91" spans="1:8" ht="15" x14ac:dyDescent="0.25">
      <c r="A91" s="127"/>
      <c r="B91" s="127"/>
      <c r="C91" s="127"/>
      <c r="D91" s="127"/>
      <c r="E91" s="127"/>
      <c r="F91" s="127"/>
      <c r="G91" s="127"/>
      <c r="H91" s="127"/>
    </row>
    <row r="92" spans="1:8" ht="15" x14ac:dyDescent="0.25">
      <c r="A92" s="127"/>
      <c r="B92" s="127"/>
      <c r="C92" s="127"/>
      <c r="D92" s="127"/>
      <c r="E92" s="127"/>
      <c r="F92" s="127"/>
      <c r="G92" s="127"/>
      <c r="H92" s="127"/>
    </row>
    <row r="93" spans="1:8" ht="15" x14ac:dyDescent="0.25">
      <c r="A93" s="127"/>
      <c r="B93" s="127"/>
      <c r="C93" s="127"/>
      <c r="D93" s="127"/>
      <c r="E93" s="127"/>
      <c r="F93" s="127"/>
      <c r="G93" s="127"/>
      <c r="H93" s="127"/>
    </row>
    <row r="94" spans="1:8" ht="15" x14ac:dyDescent="0.25">
      <c r="A94" s="127"/>
      <c r="B94" s="127"/>
      <c r="C94" s="127"/>
      <c r="D94" s="127"/>
      <c r="E94" s="127"/>
      <c r="F94" s="127"/>
      <c r="G94" s="127"/>
      <c r="H94" s="127"/>
    </row>
    <row r="95" spans="1:8" ht="15" x14ac:dyDescent="0.25">
      <c r="A95" s="127"/>
      <c r="B95" s="127"/>
      <c r="C95" s="127"/>
      <c r="D95" s="127"/>
      <c r="E95" s="127"/>
      <c r="F95" s="127"/>
      <c r="G95" s="127"/>
      <c r="H95" s="127"/>
    </row>
    <row r="96" spans="1:8" ht="15" x14ac:dyDescent="0.25">
      <c r="A96" s="127"/>
      <c r="B96" s="127"/>
      <c r="C96" s="127"/>
      <c r="D96" s="127"/>
      <c r="E96" s="127"/>
      <c r="F96" s="127"/>
      <c r="G96" s="127"/>
      <c r="H96" s="127"/>
    </row>
    <row r="97" spans="1:8" ht="15" x14ac:dyDescent="0.25">
      <c r="A97" s="127"/>
      <c r="B97" s="127"/>
      <c r="C97" s="127"/>
      <c r="D97" s="127"/>
      <c r="E97" s="127"/>
      <c r="F97" s="127"/>
      <c r="G97" s="127"/>
      <c r="H97" s="127"/>
    </row>
    <row r="98" spans="1:8" ht="15" x14ac:dyDescent="0.25">
      <c r="A98" s="127"/>
      <c r="B98" s="127"/>
      <c r="C98" s="127"/>
      <c r="D98" s="127"/>
      <c r="E98" s="127"/>
      <c r="F98" s="127"/>
      <c r="G98" s="127"/>
      <c r="H98" s="127"/>
    </row>
    <row r="99" spans="1:8" ht="15" x14ac:dyDescent="0.25">
      <c r="A99" s="127"/>
      <c r="B99" s="127"/>
      <c r="C99" s="127"/>
      <c r="D99" s="127"/>
      <c r="E99" s="127"/>
      <c r="F99" s="127"/>
      <c r="G99" s="127"/>
      <c r="H99" s="127"/>
    </row>
    <row r="100" spans="1:8" ht="15" x14ac:dyDescent="0.25">
      <c r="A100" s="127"/>
      <c r="B100" s="127"/>
      <c r="C100" s="127"/>
      <c r="D100" s="127"/>
      <c r="E100" s="127"/>
      <c r="F100" s="127"/>
      <c r="G100" s="127"/>
      <c r="H100" s="127"/>
    </row>
    <row r="101" spans="1:8" ht="15" x14ac:dyDescent="0.25">
      <c r="A101" s="127"/>
      <c r="B101" s="127"/>
      <c r="C101" s="127"/>
      <c r="D101" s="127"/>
      <c r="E101" s="127"/>
      <c r="F101" s="127"/>
      <c r="G101" s="127"/>
      <c r="H101" s="127"/>
    </row>
    <row r="102" spans="1:8" ht="15" x14ac:dyDescent="0.25">
      <c r="A102" s="127"/>
      <c r="B102" s="127"/>
      <c r="C102" s="127"/>
      <c r="D102" s="127"/>
      <c r="E102" s="127"/>
      <c r="F102" s="127"/>
      <c r="G102" s="127"/>
      <c r="H102" s="127"/>
    </row>
    <row r="103" spans="1:8" ht="15" x14ac:dyDescent="0.25">
      <c r="A103" s="127"/>
      <c r="B103" s="127"/>
      <c r="C103" s="127"/>
      <c r="D103" s="127"/>
      <c r="E103" s="127"/>
      <c r="F103" s="127"/>
      <c r="G103" s="127"/>
      <c r="H103" s="127"/>
    </row>
    <row r="104" spans="1:8" ht="15" x14ac:dyDescent="0.25">
      <c r="A104" s="127"/>
      <c r="B104" s="127"/>
      <c r="C104" s="127"/>
      <c r="D104" s="127"/>
      <c r="E104" s="127"/>
      <c r="F104" s="127"/>
      <c r="G104" s="127"/>
      <c r="H104" s="127"/>
    </row>
    <row r="105" spans="1:8" ht="15" x14ac:dyDescent="0.25">
      <c r="A105" s="127"/>
      <c r="B105" s="127"/>
      <c r="C105" s="127"/>
      <c r="D105" s="127"/>
      <c r="E105" s="127"/>
      <c r="F105" s="127"/>
      <c r="G105" s="127"/>
      <c r="H105" s="127"/>
    </row>
    <row r="106" spans="1:8" ht="15" x14ac:dyDescent="0.25">
      <c r="A106" s="127"/>
      <c r="B106" s="127"/>
      <c r="C106" s="127"/>
      <c r="D106" s="127"/>
      <c r="E106" s="127"/>
      <c r="F106" s="127"/>
      <c r="G106" s="127"/>
      <c r="H106" s="127"/>
    </row>
    <row r="107" spans="1:8" ht="15" x14ac:dyDescent="0.25">
      <c r="A107" s="127"/>
      <c r="B107" s="127"/>
      <c r="C107" s="127"/>
      <c r="D107" s="127"/>
      <c r="E107" s="127"/>
      <c r="F107" s="127"/>
      <c r="G107" s="127"/>
      <c r="H107" s="127"/>
    </row>
    <row r="108" spans="1:8" ht="15" x14ac:dyDescent="0.25">
      <c r="A108" s="127"/>
      <c r="B108" s="127"/>
      <c r="C108" s="127"/>
      <c r="D108" s="127"/>
      <c r="E108" s="127"/>
      <c r="F108" s="127"/>
      <c r="G108" s="127"/>
      <c r="H108" s="127"/>
    </row>
    <row r="109" spans="1:8" ht="15" x14ac:dyDescent="0.25">
      <c r="A109" s="127"/>
      <c r="B109" s="127"/>
      <c r="C109" s="127"/>
      <c r="D109" s="127"/>
      <c r="E109" s="127"/>
      <c r="F109" s="127"/>
      <c r="G109" s="127"/>
      <c r="H109" s="127"/>
    </row>
    <row r="110" spans="1:8" ht="15" x14ac:dyDescent="0.25">
      <c r="A110" s="127"/>
      <c r="B110" s="127"/>
      <c r="C110" s="127"/>
      <c r="D110" s="127"/>
      <c r="E110" s="127"/>
      <c r="F110" s="127"/>
      <c r="G110" s="127"/>
      <c r="H110" s="127"/>
    </row>
    <row r="111" spans="1:8" ht="15" x14ac:dyDescent="0.25">
      <c r="A111" s="127"/>
      <c r="B111" s="127"/>
      <c r="C111" s="127"/>
      <c r="D111" s="127"/>
      <c r="E111" s="127"/>
      <c r="F111" s="127"/>
      <c r="G111" s="127"/>
      <c r="H111" s="127"/>
    </row>
    <row r="112" spans="1:8" ht="15" x14ac:dyDescent="0.25">
      <c r="A112" s="127"/>
      <c r="B112" s="127"/>
      <c r="C112" s="127"/>
      <c r="D112" s="127"/>
      <c r="E112" s="127"/>
      <c r="F112" s="127"/>
      <c r="G112" s="127"/>
      <c r="H112" s="127"/>
    </row>
    <row r="113" spans="1:8" ht="15" x14ac:dyDescent="0.25">
      <c r="A113" s="127"/>
      <c r="B113" s="127"/>
      <c r="C113" s="127"/>
      <c r="D113" s="127"/>
      <c r="E113" s="127"/>
      <c r="F113" s="127"/>
      <c r="G113" s="127"/>
      <c r="H113" s="127"/>
    </row>
    <row r="114" spans="1:8" ht="15" x14ac:dyDescent="0.25">
      <c r="A114" s="127"/>
      <c r="B114" s="127"/>
      <c r="C114" s="127"/>
      <c r="D114" s="127"/>
      <c r="E114" s="127"/>
      <c r="F114" s="127"/>
      <c r="G114" s="127"/>
      <c r="H114" s="127"/>
    </row>
    <row r="115" spans="1:8" ht="15" x14ac:dyDescent="0.25">
      <c r="A115" s="127"/>
      <c r="B115" s="127"/>
      <c r="C115" s="127"/>
      <c r="D115" s="127"/>
      <c r="E115" s="127"/>
      <c r="F115" s="127"/>
      <c r="G115" s="127"/>
      <c r="H115" s="127"/>
    </row>
    <row r="116" spans="1:8" ht="15" x14ac:dyDescent="0.25">
      <c r="A116" s="127"/>
      <c r="B116" s="127"/>
      <c r="C116" s="127"/>
      <c r="D116" s="127"/>
      <c r="E116" s="127"/>
      <c r="F116" s="127"/>
      <c r="G116" s="127"/>
      <c r="H116" s="127"/>
    </row>
    <row r="117" spans="1:8" ht="15" x14ac:dyDescent="0.25">
      <c r="A117" s="127"/>
      <c r="B117" s="127"/>
      <c r="C117" s="127"/>
      <c r="D117" s="127"/>
      <c r="E117" s="127"/>
      <c r="F117" s="127"/>
      <c r="G117" s="127"/>
      <c r="H117" s="127"/>
    </row>
    <row r="118" spans="1:8" ht="15" x14ac:dyDescent="0.25">
      <c r="A118" s="127"/>
      <c r="B118" s="127"/>
      <c r="C118" s="127"/>
      <c r="D118" s="127"/>
      <c r="E118" s="127"/>
      <c r="F118" s="127"/>
      <c r="G118" s="127"/>
      <c r="H118" s="127"/>
    </row>
    <row r="119" spans="1:8" ht="15" x14ac:dyDescent="0.25">
      <c r="A119" s="127"/>
      <c r="B119" s="127"/>
      <c r="C119" s="127"/>
      <c r="D119" s="127"/>
      <c r="E119" s="127"/>
      <c r="F119" s="127"/>
      <c r="G119" s="127"/>
      <c r="H119" s="127"/>
    </row>
    <row r="120" spans="1:8" ht="15" x14ac:dyDescent="0.25">
      <c r="A120" s="127"/>
      <c r="B120" s="127"/>
      <c r="C120" s="127"/>
      <c r="D120" s="127"/>
      <c r="E120" s="127"/>
      <c r="F120" s="127"/>
      <c r="G120" s="127"/>
      <c r="H120" s="127"/>
    </row>
    <row r="121" spans="1:8" ht="15" x14ac:dyDescent="0.25">
      <c r="A121" s="127"/>
      <c r="B121" s="127"/>
      <c r="C121" s="127"/>
      <c r="D121" s="127"/>
      <c r="E121" s="127"/>
      <c r="F121" s="127"/>
      <c r="G121" s="127"/>
      <c r="H121" s="127"/>
    </row>
    <row r="122" spans="1:8" ht="15" x14ac:dyDescent="0.25">
      <c r="A122" s="127"/>
      <c r="B122" s="127"/>
      <c r="C122" s="127"/>
      <c r="D122" s="127"/>
      <c r="E122" s="127"/>
      <c r="F122" s="127"/>
      <c r="G122" s="127"/>
      <c r="H122" s="127"/>
    </row>
    <row r="123" spans="1:8" ht="15" x14ac:dyDescent="0.25">
      <c r="A123" s="127"/>
      <c r="B123" s="127"/>
      <c r="C123" s="127"/>
      <c r="D123" s="127"/>
      <c r="E123" s="127"/>
      <c r="F123" s="127"/>
      <c r="G123" s="127"/>
      <c r="H123" s="127"/>
    </row>
    <row r="124" spans="1:8" ht="15" x14ac:dyDescent="0.25">
      <c r="A124" s="127"/>
      <c r="B124" s="127"/>
      <c r="C124" s="127"/>
      <c r="D124" s="127"/>
      <c r="E124" s="127"/>
      <c r="F124" s="127"/>
      <c r="G124" s="127"/>
      <c r="H124" s="127"/>
    </row>
    <row r="125" spans="1:8" ht="15" x14ac:dyDescent="0.25">
      <c r="A125" s="127"/>
      <c r="B125" s="127"/>
      <c r="C125" s="127"/>
      <c r="D125" s="127"/>
      <c r="E125" s="127"/>
      <c r="F125" s="127"/>
      <c r="G125" s="127"/>
      <c r="H125" s="127"/>
    </row>
    <row r="126" spans="1:8" ht="15" x14ac:dyDescent="0.25">
      <c r="A126" s="127"/>
      <c r="B126" s="127"/>
      <c r="C126" s="127"/>
      <c r="D126" s="127"/>
      <c r="E126" s="127"/>
      <c r="F126" s="127"/>
      <c r="G126" s="127"/>
      <c r="H126" s="127"/>
    </row>
    <row r="127" spans="1:8" ht="15" x14ac:dyDescent="0.25">
      <c r="A127" s="127"/>
      <c r="B127" s="127"/>
      <c r="C127" s="127"/>
      <c r="D127" s="127"/>
      <c r="E127" s="127"/>
      <c r="F127" s="127"/>
      <c r="G127" s="127"/>
      <c r="H127" s="127"/>
    </row>
    <row r="128" spans="1:8" ht="15" x14ac:dyDescent="0.25">
      <c r="A128" s="127"/>
      <c r="B128" s="127"/>
      <c r="C128" s="127"/>
      <c r="D128" s="127"/>
      <c r="E128" s="127"/>
      <c r="F128" s="127"/>
      <c r="G128" s="127"/>
      <c r="H128" s="127"/>
    </row>
    <row r="129" spans="1:8" ht="15" x14ac:dyDescent="0.25">
      <c r="A129" s="127"/>
      <c r="B129" s="127"/>
      <c r="C129" s="127"/>
      <c r="D129" s="127"/>
      <c r="E129" s="127"/>
      <c r="F129" s="127"/>
      <c r="G129" s="127"/>
      <c r="H129" s="127"/>
    </row>
    <row r="130" spans="1:8" ht="15" x14ac:dyDescent="0.25">
      <c r="A130" s="127"/>
      <c r="B130" s="127"/>
      <c r="C130" s="127"/>
      <c r="D130" s="127"/>
      <c r="E130" s="127"/>
      <c r="F130" s="127"/>
      <c r="G130" s="127"/>
      <c r="H130" s="127"/>
    </row>
    <row r="131" spans="1:8" ht="15" x14ac:dyDescent="0.25">
      <c r="A131" s="127"/>
      <c r="B131" s="127"/>
      <c r="C131" s="127"/>
      <c r="D131" s="127"/>
      <c r="E131" s="127"/>
      <c r="F131" s="127"/>
      <c r="G131" s="127"/>
      <c r="H131" s="127"/>
    </row>
    <row r="132" spans="1:8" ht="15" x14ac:dyDescent="0.25">
      <c r="A132" s="127"/>
      <c r="B132" s="127"/>
      <c r="C132" s="127"/>
      <c r="D132" s="127"/>
      <c r="E132" s="127"/>
      <c r="F132" s="127"/>
      <c r="G132" s="127"/>
      <c r="H132" s="127"/>
    </row>
    <row r="133" spans="1:8" ht="15" x14ac:dyDescent="0.25">
      <c r="A133" s="127"/>
      <c r="B133" s="127"/>
      <c r="C133" s="127"/>
      <c r="D133" s="127"/>
      <c r="E133" s="127"/>
      <c r="F133" s="127"/>
      <c r="G133" s="127"/>
      <c r="H133" s="127"/>
    </row>
    <row r="134" spans="1:8" ht="15" x14ac:dyDescent="0.25">
      <c r="A134" s="127"/>
      <c r="B134" s="127"/>
      <c r="C134" s="127"/>
      <c r="D134" s="127"/>
      <c r="E134" s="127"/>
      <c r="F134" s="127"/>
      <c r="G134" s="127"/>
      <c r="H134" s="127"/>
    </row>
    <row r="135" spans="1:8" ht="15" x14ac:dyDescent="0.25">
      <c r="A135" s="127"/>
      <c r="B135" s="127"/>
      <c r="C135" s="127"/>
      <c r="D135" s="127"/>
      <c r="E135" s="127"/>
      <c r="F135" s="127"/>
      <c r="G135" s="127"/>
      <c r="H135" s="127"/>
    </row>
    <row r="136" spans="1:8" ht="15" x14ac:dyDescent="0.25">
      <c r="A136" s="127"/>
      <c r="B136" s="127"/>
      <c r="C136" s="127"/>
      <c r="D136" s="127"/>
      <c r="E136" s="127"/>
      <c r="F136" s="127"/>
      <c r="G136" s="127"/>
      <c r="H136" s="127"/>
    </row>
    <row r="137" spans="1:8" ht="15" x14ac:dyDescent="0.25">
      <c r="A137" s="127"/>
      <c r="B137" s="127"/>
      <c r="C137" s="127"/>
      <c r="D137" s="127"/>
      <c r="E137" s="127"/>
      <c r="F137" s="127"/>
      <c r="G137" s="127"/>
      <c r="H137" s="127"/>
    </row>
    <row r="138" spans="1:8" ht="15" x14ac:dyDescent="0.25">
      <c r="A138" s="127"/>
      <c r="B138" s="127"/>
      <c r="C138" s="127"/>
      <c r="D138" s="127"/>
      <c r="E138" s="127"/>
      <c r="F138" s="127"/>
      <c r="G138" s="127"/>
      <c r="H138" s="127"/>
    </row>
    <row r="139" spans="1:8" ht="15" x14ac:dyDescent="0.25">
      <c r="A139" s="127"/>
      <c r="B139" s="127"/>
      <c r="C139" s="127"/>
      <c r="D139" s="127"/>
      <c r="E139" s="127"/>
      <c r="F139" s="127"/>
      <c r="G139" s="127"/>
      <c r="H139" s="127"/>
    </row>
    <row r="140" spans="1:8" ht="15" x14ac:dyDescent="0.25">
      <c r="A140" s="127"/>
      <c r="B140" s="127"/>
      <c r="C140" s="127"/>
      <c r="D140" s="127"/>
      <c r="E140" s="127"/>
      <c r="F140" s="127"/>
      <c r="G140" s="127"/>
      <c r="H140" s="127"/>
    </row>
    <row r="141" spans="1:8" ht="15" x14ac:dyDescent="0.25">
      <c r="A141" s="127"/>
      <c r="B141" s="127"/>
      <c r="C141" s="127"/>
      <c r="D141" s="127"/>
      <c r="E141" s="127"/>
      <c r="F141" s="127"/>
      <c r="G141" s="127"/>
      <c r="H141" s="127"/>
    </row>
    <row r="142" spans="1:8" ht="15" x14ac:dyDescent="0.25">
      <c r="A142" s="127"/>
      <c r="B142" s="127"/>
      <c r="C142" s="127"/>
      <c r="D142" s="127"/>
      <c r="E142" s="127"/>
      <c r="F142" s="127"/>
      <c r="G142" s="127"/>
      <c r="H142" s="127"/>
    </row>
    <row r="143" spans="1:8" ht="15" x14ac:dyDescent="0.25">
      <c r="A143" s="127"/>
      <c r="B143" s="127"/>
      <c r="C143" s="127"/>
      <c r="D143" s="127"/>
      <c r="E143" s="127"/>
      <c r="F143" s="127"/>
      <c r="G143" s="127"/>
      <c r="H143" s="127"/>
    </row>
    <row r="144" spans="1:8" ht="15" x14ac:dyDescent="0.25">
      <c r="A144" s="127"/>
      <c r="B144" s="127"/>
      <c r="C144" s="127"/>
      <c r="D144" s="127"/>
      <c r="E144" s="127"/>
      <c r="F144" s="127"/>
      <c r="G144" s="127"/>
      <c r="H144" s="127"/>
    </row>
    <row r="145" spans="1:8" ht="15" x14ac:dyDescent="0.25">
      <c r="A145" s="127"/>
      <c r="B145" s="127"/>
      <c r="C145" s="127"/>
      <c r="D145" s="127"/>
      <c r="E145" s="127"/>
      <c r="F145" s="127"/>
      <c r="G145" s="127"/>
      <c r="H145" s="127"/>
    </row>
    <row r="146" spans="1:8" ht="15" x14ac:dyDescent="0.25">
      <c r="A146" s="127"/>
      <c r="B146" s="127"/>
      <c r="C146" s="127"/>
      <c r="D146" s="127"/>
      <c r="E146" s="127"/>
      <c r="F146" s="127"/>
      <c r="G146" s="127"/>
      <c r="H146" s="127"/>
    </row>
    <row r="147" spans="1:8" ht="15" x14ac:dyDescent="0.25">
      <c r="A147" s="127"/>
      <c r="B147" s="127"/>
      <c r="C147" s="127"/>
      <c r="D147" s="127"/>
      <c r="E147" s="127"/>
      <c r="F147" s="127"/>
      <c r="G147" s="127"/>
      <c r="H147" s="127"/>
    </row>
    <row r="148" spans="1:8" ht="15" x14ac:dyDescent="0.25">
      <c r="A148" s="127"/>
      <c r="B148" s="127"/>
      <c r="C148" s="127"/>
      <c r="D148" s="127"/>
      <c r="E148" s="127"/>
      <c r="F148" s="127"/>
      <c r="G148" s="127"/>
      <c r="H148" s="127"/>
    </row>
    <row r="149" spans="1:8" ht="15" x14ac:dyDescent="0.25">
      <c r="A149" s="127"/>
      <c r="B149" s="127"/>
      <c r="C149" s="127"/>
      <c r="D149" s="127"/>
      <c r="E149" s="127"/>
      <c r="F149" s="127"/>
      <c r="G149" s="127"/>
      <c r="H149" s="127"/>
    </row>
    <row r="150" spans="1:8" ht="15" x14ac:dyDescent="0.25">
      <c r="A150" s="127"/>
      <c r="B150" s="127"/>
      <c r="C150" s="127"/>
      <c r="D150" s="127"/>
      <c r="E150" s="127"/>
      <c r="F150" s="127"/>
      <c r="G150" s="127"/>
      <c r="H150" s="127"/>
    </row>
    <row r="151" spans="1:8" ht="15" x14ac:dyDescent="0.25">
      <c r="A151" s="127"/>
      <c r="B151" s="127"/>
      <c r="C151" s="127"/>
      <c r="D151" s="127"/>
      <c r="E151" s="127"/>
      <c r="F151" s="127"/>
      <c r="G151" s="127"/>
      <c r="H151" s="127"/>
    </row>
    <row r="152" spans="1:8" ht="15" x14ac:dyDescent="0.25">
      <c r="A152" s="127"/>
      <c r="B152" s="127"/>
      <c r="C152" s="127"/>
      <c r="D152" s="127"/>
      <c r="E152" s="127"/>
      <c r="F152" s="127"/>
      <c r="G152" s="127"/>
      <c r="H152" s="127"/>
    </row>
    <row r="153" spans="1:8" ht="15" x14ac:dyDescent="0.25">
      <c r="A153" s="127"/>
      <c r="B153" s="127"/>
      <c r="C153" s="127"/>
      <c r="D153" s="127"/>
      <c r="E153" s="127"/>
      <c r="F153" s="127"/>
      <c r="G153" s="127"/>
      <c r="H153" s="127"/>
    </row>
    <row r="154" spans="1:8" ht="15" x14ac:dyDescent="0.25">
      <c r="A154" s="127"/>
      <c r="B154" s="127"/>
      <c r="C154" s="127"/>
      <c r="D154" s="127"/>
      <c r="E154" s="127"/>
      <c r="F154" s="127"/>
      <c r="G154" s="127"/>
      <c r="H154" s="127"/>
    </row>
    <row r="155" spans="1:8" ht="15" x14ac:dyDescent="0.25">
      <c r="A155" s="127"/>
      <c r="B155" s="127"/>
      <c r="C155" s="127"/>
      <c r="D155" s="127"/>
      <c r="E155" s="127"/>
      <c r="F155" s="127"/>
      <c r="G155" s="127"/>
      <c r="H155" s="127"/>
    </row>
    <row r="156" spans="1:8" ht="15" x14ac:dyDescent="0.25">
      <c r="A156" s="127"/>
      <c r="B156" s="127"/>
      <c r="C156" s="127"/>
      <c r="D156" s="127"/>
      <c r="E156" s="127"/>
      <c r="F156" s="127"/>
      <c r="G156" s="127"/>
      <c r="H156" s="127"/>
    </row>
    <row r="157" spans="1:8" ht="15" x14ac:dyDescent="0.25">
      <c r="A157" s="127"/>
      <c r="B157" s="127"/>
      <c r="C157" s="127"/>
      <c r="D157" s="127"/>
      <c r="E157" s="127"/>
      <c r="F157" s="127"/>
      <c r="G157" s="127"/>
      <c r="H157" s="127"/>
    </row>
    <row r="158" spans="1:8" ht="15" x14ac:dyDescent="0.25">
      <c r="A158" s="127"/>
      <c r="B158" s="127"/>
      <c r="C158" s="127"/>
      <c r="D158" s="127"/>
      <c r="E158" s="127"/>
      <c r="F158" s="127"/>
      <c r="G158" s="127"/>
      <c r="H158" s="127"/>
    </row>
    <row r="159" spans="1:8" ht="15" x14ac:dyDescent="0.25">
      <c r="A159" s="127"/>
      <c r="B159" s="127"/>
      <c r="C159" s="127"/>
      <c r="D159" s="127"/>
      <c r="E159" s="127"/>
      <c r="F159" s="127"/>
      <c r="G159" s="127"/>
      <c r="H159" s="127"/>
    </row>
    <row r="160" spans="1:8" ht="15" x14ac:dyDescent="0.25">
      <c r="A160" s="127"/>
      <c r="B160" s="127"/>
      <c r="C160" s="127"/>
      <c r="D160" s="127"/>
      <c r="E160" s="127"/>
      <c r="F160" s="127"/>
      <c r="G160" s="127"/>
      <c r="H160" s="127"/>
    </row>
    <row r="161" spans="1:8" ht="15" x14ac:dyDescent="0.25">
      <c r="A161" s="127"/>
      <c r="B161" s="127"/>
      <c r="C161" s="127"/>
      <c r="D161" s="127"/>
      <c r="E161" s="127"/>
      <c r="F161" s="127"/>
      <c r="G161" s="127"/>
      <c r="H161" s="127"/>
    </row>
    <row r="162" spans="1:8" ht="15" x14ac:dyDescent="0.25">
      <c r="A162" s="127"/>
      <c r="B162" s="127"/>
      <c r="C162" s="127"/>
      <c r="D162" s="127"/>
      <c r="E162" s="127"/>
      <c r="F162" s="127"/>
      <c r="G162" s="127"/>
      <c r="H162" s="127"/>
    </row>
    <row r="163" spans="1:8" ht="15" x14ac:dyDescent="0.25">
      <c r="A163" s="127"/>
      <c r="B163" s="127"/>
      <c r="C163" s="127"/>
      <c r="D163" s="127"/>
      <c r="E163" s="127"/>
      <c r="F163" s="127"/>
      <c r="G163" s="127"/>
      <c r="H163" s="127"/>
    </row>
    <row r="164" spans="1:8" ht="15" x14ac:dyDescent="0.25">
      <c r="A164" s="127"/>
      <c r="B164" s="127"/>
      <c r="C164" s="127"/>
      <c r="D164" s="127"/>
      <c r="E164" s="127"/>
      <c r="F164" s="127"/>
      <c r="G164" s="127"/>
      <c r="H164" s="127"/>
    </row>
    <row r="165" spans="1:8" ht="15" x14ac:dyDescent="0.25">
      <c r="A165" s="127"/>
      <c r="B165" s="127"/>
      <c r="C165" s="127"/>
      <c r="D165" s="127"/>
      <c r="E165" s="127"/>
      <c r="F165" s="127"/>
      <c r="G165" s="127"/>
      <c r="H165" s="127"/>
    </row>
    <row r="166" spans="1:8" ht="15" x14ac:dyDescent="0.25">
      <c r="A166" s="127"/>
      <c r="B166" s="127"/>
      <c r="C166" s="127"/>
      <c r="D166" s="127"/>
      <c r="E166" s="127"/>
      <c r="F166" s="127"/>
      <c r="G166" s="127"/>
      <c r="H166" s="127"/>
    </row>
    <row r="167" spans="1:8" ht="15" x14ac:dyDescent="0.25">
      <c r="A167" s="127"/>
      <c r="B167" s="127"/>
      <c r="C167" s="127"/>
      <c r="D167" s="127"/>
      <c r="E167" s="127"/>
      <c r="F167" s="127"/>
      <c r="G167" s="127"/>
      <c r="H167" s="127"/>
    </row>
    <row r="168" spans="1:8" ht="15" x14ac:dyDescent="0.25">
      <c r="A168" s="127"/>
      <c r="B168" s="127"/>
      <c r="C168" s="127"/>
      <c r="D168" s="127"/>
      <c r="E168" s="127"/>
      <c r="F168" s="127"/>
      <c r="G168" s="127"/>
      <c r="H168" s="127"/>
    </row>
    <row r="169" spans="1:8" ht="15" x14ac:dyDescent="0.25">
      <c r="A169" s="127"/>
      <c r="B169" s="127"/>
      <c r="C169" s="127"/>
      <c r="D169" s="127"/>
      <c r="E169" s="127"/>
      <c r="F169" s="127"/>
      <c r="G169" s="127"/>
      <c r="H169" s="127"/>
    </row>
    <row r="170" spans="1:8" ht="15" x14ac:dyDescent="0.25">
      <c r="A170" s="127"/>
      <c r="B170" s="127"/>
      <c r="C170" s="127"/>
      <c r="D170" s="127"/>
      <c r="E170" s="127"/>
      <c r="F170" s="127"/>
      <c r="G170" s="127"/>
      <c r="H170" s="127"/>
    </row>
    <row r="171" spans="1:8" ht="15" x14ac:dyDescent="0.25">
      <c r="A171" s="127"/>
      <c r="B171" s="127"/>
      <c r="C171" s="127"/>
      <c r="D171" s="127"/>
      <c r="E171" s="127"/>
      <c r="F171" s="127"/>
      <c r="G171" s="127"/>
      <c r="H171" s="127"/>
    </row>
    <row r="172" spans="1:8" ht="15" x14ac:dyDescent="0.25">
      <c r="A172" s="127"/>
      <c r="B172" s="127"/>
      <c r="C172" s="127"/>
      <c r="D172" s="127"/>
      <c r="E172" s="127"/>
      <c r="F172" s="127"/>
      <c r="G172" s="127"/>
      <c r="H172" s="127"/>
    </row>
    <row r="173" spans="1:8" ht="15" x14ac:dyDescent="0.25">
      <c r="A173" s="127"/>
      <c r="B173" s="127"/>
      <c r="C173" s="127"/>
      <c r="D173" s="127"/>
      <c r="E173" s="127"/>
      <c r="F173" s="127"/>
      <c r="G173" s="127"/>
      <c r="H173" s="127"/>
    </row>
    <row r="174" spans="1:8" ht="15" x14ac:dyDescent="0.25">
      <c r="A174" s="127"/>
      <c r="B174" s="127"/>
      <c r="C174" s="127"/>
      <c r="D174" s="127"/>
      <c r="E174" s="127"/>
      <c r="F174" s="127"/>
      <c r="G174" s="127"/>
      <c r="H174" s="127"/>
    </row>
    <row r="175" spans="1:8" ht="15" x14ac:dyDescent="0.25">
      <c r="A175" s="127"/>
      <c r="B175" s="127"/>
      <c r="C175" s="127"/>
      <c r="D175" s="127"/>
      <c r="E175" s="127"/>
      <c r="F175" s="127"/>
      <c r="G175" s="127"/>
      <c r="H175" s="127"/>
    </row>
    <row r="176" spans="1:8" ht="15" x14ac:dyDescent="0.25">
      <c r="A176" s="127"/>
      <c r="B176" s="127"/>
      <c r="C176" s="127"/>
      <c r="D176" s="127"/>
      <c r="E176" s="127"/>
      <c r="F176" s="127"/>
      <c r="G176" s="127"/>
      <c r="H176" s="127"/>
    </row>
    <row r="177" spans="1:8" ht="15" x14ac:dyDescent="0.25">
      <c r="A177" s="127"/>
      <c r="B177" s="127"/>
      <c r="C177" s="127"/>
      <c r="D177" s="127"/>
      <c r="E177" s="127"/>
      <c r="F177" s="127"/>
      <c r="G177" s="127"/>
      <c r="H177" s="127"/>
    </row>
    <row r="178" spans="1:8" ht="15" x14ac:dyDescent="0.25">
      <c r="A178" s="127"/>
      <c r="B178" s="127"/>
      <c r="C178" s="127"/>
      <c r="D178" s="127"/>
      <c r="E178" s="127"/>
      <c r="F178" s="127"/>
      <c r="G178" s="127"/>
      <c r="H178" s="127"/>
    </row>
    <row r="179" spans="1:8" ht="15" x14ac:dyDescent="0.25">
      <c r="A179" s="127"/>
      <c r="B179" s="127"/>
      <c r="C179" s="127"/>
      <c r="D179" s="127"/>
      <c r="E179" s="127"/>
      <c r="F179" s="127"/>
      <c r="G179" s="127"/>
      <c r="H179" s="127"/>
    </row>
    <row r="180" spans="1:8" ht="15" x14ac:dyDescent="0.25">
      <c r="A180" s="127"/>
      <c r="B180" s="127"/>
      <c r="C180" s="127"/>
      <c r="D180" s="127"/>
      <c r="E180" s="127"/>
      <c r="F180" s="127"/>
      <c r="G180" s="127"/>
      <c r="H180" s="127"/>
    </row>
    <row r="181" spans="1:8" ht="15" x14ac:dyDescent="0.25">
      <c r="A181" s="127"/>
      <c r="B181" s="127"/>
      <c r="C181" s="127"/>
      <c r="D181" s="127"/>
      <c r="E181" s="127"/>
      <c r="F181" s="127"/>
      <c r="G181" s="127"/>
      <c r="H181" s="127"/>
    </row>
    <row r="182" spans="1:8" ht="15" x14ac:dyDescent="0.25">
      <c r="A182" s="127"/>
      <c r="B182" s="127"/>
      <c r="C182" s="127"/>
      <c r="D182" s="127"/>
      <c r="E182" s="127"/>
      <c r="F182" s="127"/>
      <c r="G182" s="127"/>
      <c r="H182" s="127"/>
    </row>
    <row r="183" spans="1:8" ht="15" x14ac:dyDescent="0.25">
      <c r="A183" s="127"/>
      <c r="B183" s="127"/>
      <c r="C183" s="127"/>
      <c r="D183" s="127"/>
      <c r="E183" s="127"/>
      <c r="F183" s="127"/>
      <c r="G183" s="127"/>
      <c r="H183" s="127"/>
    </row>
    <row r="184" spans="1:8" ht="15" x14ac:dyDescent="0.25">
      <c r="A184" s="127"/>
      <c r="B184" s="127"/>
      <c r="C184" s="127"/>
      <c r="D184" s="127"/>
      <c r="E184" s="127"/>
      <c r="F184" s="127"/>
      <c r="G184" s="127"/>
      <c r="H184" s="127"/>
    </row>
    <row r="185" spans="1:8" ht="15" x14ac:dyDescent="0.25">
      <c r="A185" s="127"/>
      <c r="B185" s="127"/>
      <c r="C185" s="127"/>
      <c r="D185" s="127"/>
      <c r="E185" s="127"/>
      <c r="F185" s="127"/>
      <c r="G185" s="127"/>
      <c r="H185" s="127"/>
    </row>
    <row r="186" spans="1:8" ht="15" x14ac:dyDescent="0.25">
      <c r="A186" s="127"/>
      <c r="B186" s="127"/>
      <c r="C186" s="127"/>
      <c r="D186" s="127"/>
      <c r="E186" s="127"/>
      <c r="F186" s="127"/>
      <c r="G186" s="127"/>
      <c r="H186" s="127"/>
    </row>
    <row r="187" spans="1:8" ht="15" x14ac:dyDescent="0.25">
      <c r="A187" s="127"/>
      <c r="B187" s="127"/>
      <c r="C187" s="127"/>
      <c r="D187" s="127"/>
      <c r="E187" s="127"/>
      <c r="F187" s="127"/>
      <c r="G187" s="127"/>
      <c r="H187" s="127"/>
    </row>
    <row r="188" spans="1:8" ht="15" x14ac:dyDescent="0.25">
      <c r="A188" s="127"/>
      <c r="B188" s="127"/>
      <c r="C188" s="127"/>
      <c r="D188" s="127"/>
      <c r="E188" s="127"/>
      <c r="F188" s="127"/>
      <c r="G188" s="127"/>
      <c r="H188" s="127"/>
    </row>
    <row r="189" spans="1:8" ht="15" x14ac:dyDescent="0.25">
      <c r="A189" s="127"/>
      <c r="B189" s="127"/>
      <c r="C189" s="127"/>
      <c r="D189" s="127"/>
      <c r="E189" s="127"/>
      <c r="F189" s="127"/>
      <c r="G189" s="127"/>
      <c r="H189" s="127"/>
    </row>
    <row r="190" spans="1:8" ht="15" x14ac:dyDescent="0.25">
      <c r="A190" s="127"/>
      <c r="B190" s="127"/>
      <c r="C190" s="127"/>
      <c r="D190" s="127"/>
      <c r="E190" s="127"/>
      <c r="F190" s="127"/>
      <c r="G190" s="127"/>
      <c r="H190" s="127"/>
    </row>
    <row r="191" spans="1:8" ht="15" x14ac:dyDescent="0.25">
      <c r="A191" s="127"/>
      <c r="B191" s="127"/>
      <c r="C191" s="127"/>
      <c r="D191" s="127"/>
      <c r="E191" s="127"/>
      <c r="F191" s="127"/>
      <c r="G191" s="127"/>
      <c r="H191" s="127"/>
    </row>
    <row r="192" spans="1:8" ht="15" x14ac:dyDescent="0.25">
      <c r="A192" s="127"/>
      <c r="B192" s="127"/>
      <c r="C192" s="127"/>
      <c r="D192" s="127"/>
      <c r="E192" s="127"/>
      <c r="F192" s="127"/>
      <c r="G192" s="127"/>
      <c r="H192" s="127"/>
    </row>
    <row r="193" spans="1:8" ht="15" x14ac:dyDescent="0.25">
      <c r="A193" s="127"/>
      <c r="B193" s="127"/>
      <c r="C193" s="127"/>
      <c r="D193" s="127"/>
      <c r="E193" s="127"/>
      <c r="F193" s="127"/>
      <c r="G193" s="127"/>
      <c r="H193" s="127"/>
    </row>
    <row r="194" spans="1:8" ht="15" x14ac:dyDescent="0.25">
      <c r="A194" s="127"/>
      <c r="B194" s="127"/>
      <c r="C194" s="127"/>
      <c r="D194" s="127"/>
      <c r="E194" s="127"/>
      <c r="F194" s="127"/>
      <c r="G194" s="127"/>
      <c r="H194" s="127"/>
    </row>
    <row r="195" spans="1:8" ht="15" x14ac:dyDescent="0.25">
      <c r="A195" s="127"/>
      <c r="B195" s="127"/>
      <c r="C195" s="127"/>
      <c r="D195" s="127"/>
      <c r="E195" s="127"/>
      <c r="F195" s="127"/>
      <c r="G195" s="127"/>
      <c r="H195" s="127"/>
    </row>
    <row r="196" spans="1:8" ht="15" x14ac:dyDescent="0.25">
      <c r="A196" s="127"/>
      <c r="B196" s="127"/>
      <c r="C196" s="127"/>
      <c r="D196" s="127"/>
      <c r="E196" s="127"/>
      <c r="F196" s="127"/>
      <c r="G196" s="127"/>
      <c r="H196" s="127"/>
    </row>
    <row r="197" spans="1:8" ht="15" x14ac:dyDescent="0.25">
      <c r="A197" s="127"/>
      <c r="B197" s="127"/>
      <c r="C197" s="127"/>
      <c r="D197" s="127"/>
      <c r="E197" s="127"/>
      <c r="F197" s="127"/>
      <c r="G197" s="127"/>
      <c r="H197" s="127"/>
    </row>
    <row r="198" spans="1:8" ht="15" x14ac:dyDescent="0.25">
      <c r="A198" s="127"/>
      <c r="B198" s="127"/>
      <c r="C198" s="127"/>
      <c r="D198" s="127"/>
      <c r="E198" s="127"/>
      <c r="F198" s="127"/>
      <c r="G198" s="127"/>
      <c r="H198" s="127"/>
    </row>
    <row r="199" spans="1:8" ht="15" x14ac:dyDescent="0.25">
      <c r="A199" s="127"/>
      <c r="B199" s="127"/>
      <c r="C199" s="127"/>
      <c r="D199" s="127"/>
      <c r="E199" s="127"/>
      <c r="F199" s="127"/>
      <c r="G199" s="127"/>
      <c r="H199" s="127"/>
    </row>
    <row r="200" spans="1:8" ht="15" x14ac:dyDescent="0.25">
      <c r="A200" s="127"/>
      <c r="B200" s="127"/>
      <c r="C200" s="127"/>
      <c r="D200" s="127"/>
      <c r="E200" s="127"/>
      <c r="F200" s="127"/>
      <c r="G200" s="127"/>
      <c r="H200" s="127"/>
    </row>
    <row r="201" spans="1:8" ht="15" x14ac:dyDescent="0.25">
      <c r="A201" s="127"/>
      <c r="B201" s="127"/>
      <c r="C201" s="127"/>
      <c r="D201" s="127"/>
      <c r="E201" s="127"/>
      <c r="F201" s="127"/>
      <c r="G201" s="127"/>
      <c r="H201" s="127"/>
    </row>
    <row r="202" spans="1:8" ht="15" x14ac:dyDescent="0.25">
      <c r="A202" s="127"/>
      <c r="B202" s="127"/>
      <c r="C202" s="127"/>
      <c r="D202" s="127"/>
      <c r="E202" s="127"/>
      <c r="F202" s="127"/>
      <c r="G202" s="127"/>
      <c r="H202" s="127"/>
    </row>
    <row r="203" spans="1:8" ht="15" x14ac:dyDescent="0.25">
      <c r="A203" s="127"/>
      <c r="B203" s="127"/>
      <c r="C203" s="127"/>
      <c r="D203" s="127"/>
      <c r="E203" s="127"/>
      <c r="F203" s="127"/>
      <c r="G203" s="127"/>
      <c r="H203" s="127"/>
    </row>
    <row r="204" spans="1:8" ht="15" x14ac:dyDescent="0.25">
      <c r="A204" s="127"/>
      <c r="B204" s="127"/>
      <c r="C204" s="127"/>
      <c r="D204" s="127"/>
      <c r="E204" s="127"/>
      <c r="F204" s="127"/>
      <c r="G204" s="127"/>
      <c r="H204" s="127"/>
    </row>
    <row r="205" spans="1:8" ht="15" x14ac:dyDescent="0.25">
      <c r="A205" s="127"/>
      <c r="B205" s="127"/>
      <c r="C205" s="127"/>
      <c r="D205" s="127"/>
      <c r="E205" s="127"/>
      <c r="F205" s="127"/>
      <c r="G205" s="127"/>
      <c r="H205" s="127"/>
    </row>
    <row r="206" spans="1:8" ht="15" x14ac:dyDescent="0.25">
      <c r="A206" s="127"/>
      <c r="B206" s="127"/>
      <c r="C206" s="127"/>
      <c r="D206" s="127"/>
      <c r="E206" s="127"/>
      <c r="F206" s="127"/>
      <c r="G206" s="127"/>
      <c r="H206" s="127"/>
    </row>
  </sheetData>
  <pageMargins left="0.2" right="0.2" top="0.75" bottom="0.75" header="0.3" footer="0.3"/>
  <pageSetup scale="8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32"/>
  <sheetViews>
    <sheetView topLeftCell="B7" workbookViewId="0">
      <selection activeCell="B33" sqref="B33"/>
    </sheetView>
  </sheetViews>
  <sheetFormatPr defaultColWidth="9.140625" defaultRowHeight="15" x14ac:dyDescent="0.25"/>
  <cols>
    <col min="1" max="1" width="2.7109375" style="3" customWidth="1"/>
    <col min="2" max="2" width="5.7109375" style="3" customWidth="1"/>
    <col min="3" max="3" width="9.140625" style="3"/>
    <col min="4" max="6" width="12.7109375" style="3" customWidth="1"/>
    <col min="7" max="7" width="10.85546875" style="3" bestFit="1" customWidth="1"/>
    <col min="8" max="8" width="16.28515625" style="3" customWidth="1"/>
    <col min="9" max="10" width="12.7109375" style="3" customWidth="1"/>
    <col min="11" max="16384" width="9.140625" style="3"/>
  </cols>
  <sheetData>
    <row r="2" spans="2:12" ht="14.45" x14ac:dyDescent="0.3">
      <c r="B2" s="108" t="s">
        <v>26</v>
      </c>
      <c r="C2" s="147"/>
      <c r="D2" s="144"/>
      <c r="E2" s="144"/>
      <c r="F2" s="144"/>
      <c r="G2" s="144"/>
      <c r="H2" s="144"/>
      <c r="I2" s="144"/>
      <c r="J2" s="144"/>
    </row>
    <row r="3" spans="2:12" ht="14.45" x14ac:dyDescent="0.3">
      <c r="B3" s="108" t="s">
        <v>83</v>
      </c>
      <c r="C3" s="147"/>
      <c r="D3" s="144"/>
      <c r="E3" s="144"/>
      <c r="F3" s="144"/>
      <c r="G3" s="144"/>
      <c r="H3" s="144"/>
      <c r="I3" s="144"/>
      <c r="J3" s="144"/>
    </row>
    <row r="4" spans="2:12" ht="14.45" x14ac:dyDescent="0.3">
      <c r="B4" s="108" t="s">
        <v>27</v>
      </c>
      <c r="C4" s="147"/>
      <c r="D4" s="144"/>
      <c r="E4" s="144"/>
      <c r="F4" s="144"/>
      <c r="G4" s="144"/>
      <c r="H4" s="144"/>
      <c r="I4" s="144"/>
      <c r="J4" s="144"/>
    </row>
    <row r="5" spans="2:12" ht="14.45" x14ac:dyDescent="0.3">
      <c r="B5" s="108" t="s">
        <v>340</v>
      </c>
      <c r="C5" s="147"/>
      <c r="D5" s="144"/>
      <c r="E5" s="144"/>
      <c r="F5" s="144"/>
      <c r="G5" s="144"/>
      <c r="H5" s="144"/>
      <c r="I5" s="144"/>
      <c r="J5" s="144"/>
    </row>
    <row r="6" spans="2:12" ht="14.45" x14ac:dyDescent="0.3">
      <c r="B6" s="108"/>
      <c r="C6" s="10"/>
      <c r="D6" s="144"/>
      <c r="E6" s="144"/>
      <c r="F6" s="144"/>
      <c r="G6" s="144"/>
      <c r="H6" s="144"/>
      <c r="I6" s="144"/>
      <c r="J6" s="144"/>
    </row>
    <row r="7" spans="2:12" ht="14.45" x14ac:dyDescent="0.3">
      <c r="B7" s="11"/>
      <c r="C7" s="19" t="s">
        <v>28</v>
      </c>
      <c r="D7" s="17"/>
      <c r="E7" s="17"/>
      <c r="F7" s="17"/>
      <c r="G7" s="17"/>
      <c r="H7" s="17"/>
      <c r="I7" s="17"/>
      <c r="J7" s="18"/>
    </row>
    <row r="8" spans="2:12" ht="14.45" x14ac:dyDescent="0.3">
      <c r="B8" s="15"/>
      <c r="C8" s="16"/>
      <c r="D8" s="17" t="s">
        <v>29</v>
      </c>
      <c r="E8" s="17"/>
      <c r="F8" s="18"/>
      <c r="G8" s="19" t="s">
        <v>30</v>
      </c>
      <c r="H8" s="17"/>
      <c r="I8" s="17"/>
      <c r="J8" s="20"/>
    </row>
    <row r="9" spans="2:12" ht="14.45" x14ac:dyDescent="0.3">
      <c r="B9" s="15"/>
      <c r="C9" s="21"/>
      <c r="D9" s="5"/>
      <c r="E9" s="5"/>
      <c r="F9" s="22" t="s">
        <v>10</v>
      </c>
      <c r="G9" s="23"/>
      <c r="H9" s="24"/>
      <c r="I9" s="24"/>
      <c r="J9" s="25"/>
    </row>
    <row r="10" spans="2:12" ht="14.45" x14ac:dyDescent="0.3">
      <c r="B10" s="15" t="s">
        <v>31</v>
      </c>
      <c r="C10" s="26" t="s">
        <v>32</v>
      </c>
      <c r="D10" s="27" t="s">
        <v>33</v>
      </c>
      <c r="E10" s="27" t="s">
        <v>34</v>
      </c>
      <c r="F10" s="22" t="s">
        <v>35</v>
      </c>
      <c r="G10" s="26" t="s">
        <v>36</v>
      </c>
      <c r="H10" s="27" t="s">
        <v>37</v>
      </c>
      <c r="I10" s="27" t="s">
        <v>38</v>
      </c>
      <c r="J10" s="22" t="s">
        <v>39</v>
      </c>
    </row>
    <row r="11" spans="2:12" ht="14.45" x14ac:dyDescent="0.3">
      <c r="B11" s="15"/>
      <c r="C11" s="28" t="s">
        <v>33</v>
      </c>
      <c r="D11" s="29" t="s">
        <v>40</v>
      </c>
      <c r="E11" s="29" t="s">
        <v>12</v>
      </c>
      <c r="F11" s="30" t="s">
        <v>41</v>
      </c>
      <c r="G11" s="28" t="s">
        <v>42</v>
      </c>
      <c r="H11" s="29" t="s">
        <v>43</v>
      </c>
      <c r="I11" s="29" t="s">
        <v>44</v>
      </c>
      <c r="J11" s="30" t="s">
        <v>11</v>
      </c>
    </row>
    <row r="12" spans="2:12" x14ac:dyDescent="0.25">
      <c r="B12" s="15"/>
      <c r="C12" s="31" t="s">
        <v>13</v>
      </c>
      <c r="D12" s="32" t="s">
        <v>14</v>
      </c>
      <c r="E12" s="33" t="s">
        <v>15</v>
      </c>
      <c r="F12" s="34" t="s">
        <v>45</v>
      </c>
      <c r="G12" s="31" t="s">
        <v>46</v>
      </c>
      <c r="H12" s="35" t="s">
        <v>47</v>
      </c>
      <c r="I12" s="36" t="s">
        <v>48</v>
      </c>
      <c r="J12" s="34" t="s">
        <v>49</v>
      </c>
    </row>
    <row r="13" spans="2:12" ht="14.45" x14ac:dyDescent="0.3">
      <c r="B13" s="37"/>
      <c r="C13" s="38"/>
      <c r="D13" s="39"/>
      <c r="E13" s="40"/>
      <c r="F13" s="41" t="s">
        <v>50</v>
      </c>
      <c r="G13" s="38" t="s">
        <v>51</v>
      </c>
      <c r="H13" s="42"/>
      <c r="I13" s="43"/>
      <c r="J13" s="41" t="s">
        <v>52</v>
      </c>
    </row>
    <row r="14" spans="2:12" ht="14.45" x14ac:dyDescent="0.3">
      <c r="B14" s="11">
        <f>ROW()</f>
        <v>14</v>
      </c>
      <c r="C14" s="44"/>
      <c r="D14" s="126"/>
      <c r="E14" s="46"/>
      <c r="F14" s="146"/>
      <c r="G14" s="47"/>
      <c r="H14" s="48"/>
      <c r="I14" s="46"/>
      <c r="J14" s="146"/>
    </row>
    <row r="15" spans="2:12" ht="14.45" x14ac:dyDescent="0.3">
      <c r="B15" s="15">
        <f>ROW()</f>
        <v>15</v>
      </c>
      <c r="C15" s="44"/>
      <c r="D15" s="126">
        <v>43951</v>
      </c>
      <c r="E15" s="46"/>
      <c r="F15" s="49">
        <f>+'G DFIT'!K35</f>
        <v>-39906.121046604916</v>
      </c>
      <c r="G15" s="47"/>
      <c r="H15" s="48"/>
      <c r="I15" s="46"/>
      <c r="J15" s="49">
        <f>F15</f>
        <v>-39906.121046604916</v>
      </c>
      <c r="K15" s="147"/>
      <c r="L15" s="147"/>
    </row>
    <row r="16" spans="2:12" ht="14.45" x14ac:dyDescent="0.3">
      <c r="B16" s="15">
        <f>ROW()</f>
        <v>16</v>
      </c>
      <c r="C16" s="147">
        <f>DAY(EOMONTH(D16,0))</f>
        <v>31</v>
      </c>
      <c r="D16" s="126">
        <v>43982</v>
      </c>
      <c r="E16" s="46">
        <f>+'G DFIT'!L36</f>
        <v>4778.8528624274186</v>
      </c>
      <c r="F16" s="146">
        <f>+'G DFIT'!K36</f>
        <v>-44684.973909032335</v>
      </c>
      <c r="G16" s="47">
        <f>H16-SUM(C$16:$C16)+1</f>
        <v>335</v>
      </c>
      <c r="H16" s="48">
        <f>C28</f>
        <v>365</v>
      </c>
      <c r="I16" s="46">
        <f>+G16/H16*E16</f>
        <v>4386.0704353785895</v>
      </c>
      <c r="J16" s="146">
        <f t="shared" ref="J16:J27" si="0">+J15-I16</f>
        <v>-44292.191481983507</v>
      </c>
      <c r="K16" s="147"/>
      <c r="L16" s="147"/>
    </row>
    <row r="17" spans="2:12" ht="14.45" x14ac:dyDescent="0.3">
      <c r="B17" s="15">
        <f>ROW()</f>
        <v>17</v>
      </c>
      <c r="C17" s="147">
        <f t="shared" ref="C17:C27" si="1">DAY(EOMONTH(D17,0))</f>
        <v>30</v>
      </c>
      <c r="D17" s="126">
        <v>44012</v>
      </c>
      <c r="E17" s="46">
        <f>+'G DFIT'!L37</f>
        <v>4778.852862427615</v>
      </c>
      <c r="F17" s="146">
        <f>+'G DFIT'!K37</f>
        <v>-49463.82677145995</v>
      </c>
      <c r="G17" s="47">
        <f>H17-SUM(C$16:$C17)+1</f>
        <v>305</v>
      </c>
      <c r="H17" s="48">
        <f>H16</f>
        <v>365</v>
      </c>
      <c r="I17" s="46">
        <f t="shared" ref="I17:I27" si="2">+G17/H17*E17</f>
        <v>3993.2880083299251</v>
      </c>
      <c r="J17" s="146">
        <f t="shared" si="0"/>
        <v>-48285.479490313432</v>
      </c>
      <c r="K17" s="147"/>
      <c r="L17" s="147"/>
    </row>
    <row r="18" spans="2:12" ht="14.45" x14ac:dyDescent="0.3">
      <c r="B18" s="15">
        <f>ROW()</f>
        <v>18</v>
      </c>
      <c r="C18" s="147">
        <f t="shared" si="1"/>
        <v>31</v>
      </c>
      <c r="D18" s="126">
        <v>44043</v>
      </c>
      <c r="E18" s="46">
        <f>+'G DFIT'!L38</f>
        <v>4778.8528624274186</v>
      </c>
      <c r="F18" s="146">
        <f>+'G DFIT'!K38</f>
        <v>-54242.679633887368</v>
      </c>
      <c r="G18" s="47">
        <f>H18-SUM(C$16:$C18)+1</f>
        <v>274</v>
      </c>
      <c r="H18" s="48">
        <f t="shared" ref="H18:H27" si="3">H17</f>
        <v>365</v>
      </c>
      <c r="I18" s="46">
        <f t="shared" si="2"/>
        <v>3587.4128337126376</v>
      </c>
      <c r="J18" s="146">
        <f t="shared" si="0"/>
        <v>-51872.89232402607</v>
      </c>
      <c r="K18" s="147"/>
      <c r="L18" s="147"/>
    </row>
    <row r="19" spans="2:12" ht="14.45" x14ac:dyDescent="0.3">
      <c r="B19" s="15">
        <f>ROW()</f>
        <v>19</v>
      </c>
      <c r="C19" s="147">
        <f t="shared" si="1"/>
        <v>31</v>
      </c>
      <c r="D19" s="126">
        <v>44074</v>
      </c>
      <c r="E19" s="46">
        <f>+'G DFIT'!L39</f>
        <v>4778.8528624276223</v>
      </c>
      <c r="F19" s="146">
        <f>+'G DFIT'!K39</f>
        <v>-59021.532496314991</v>
      </c>
      <c r="G19" s="47">
        <f>H19-SUM(C$16:$C19)+1</f>
        <v>243</v>
      </c>
      <c r="H19" s="48">
        <f t="shared" si="3"/>
        <v>365</v>
      </c>
      <c r="I19" s="46">
        <f t="shared" si="2"/>
        <v>3181.5376590956503</v>
      </c>
      <c r="J19" s="146">
        <f t="shared" si="0"/>
        <v>-55054.429983121721</v>
      </c>
      <c r="K19" s="147"/>
      <c r="L19" s="147"/>
    </row>
    <row r="20" spans="2:12" ht="14.45" x14ac:dyDescent="0.3">
      <c r="B20" s="15">
        <f>ROW()</f>
        <v>20</v>
      </c>
      <c r="C20" s="147">
        <f t="shared" si="1"/>
        <v>30</v>
      </c>
      <c r="D20" s="126">
        <v>44104</v>
      </c>
      <c r="E20" s="46">
        <f>+'G DFIT'!L40</f>
        <v>4778.852862427615</v>
      </c>
      <c r="F20" s="146">
        <f>+'G DFIT'!K40</f>
        <v>-63800.385358742606</v>
      </c>
      <c r="G20" s="47">
        <f>H20-SUM(C$16:$C20)+1</f>
        <v>213</v>
      </c>
      <c r="H20" s="48">
        <f t="shared" si="3"/>
        <v>365</v>
      </c>
      <c r="I20" s="46">
        <f t="shared" si="2"/>
        <v>2788.7552320468003</v>
      </c>
      <c r="J20" s="146">
        <f t="shared" si="0"/>
        <v>-57843.185215168523</v>
      </c>
      <c r="K20" s="147"/>
      <c r="L20" s="147"/>
    </row>
    <row r="21" spans="2:12" ht="14.45" x14ac:dyDescent="0.3">
      <c r="B21" s="15">
        <f>ROW()</f>
        <v>21</v>
      </c>
      <c r="C21" s="147">
        <f t="shared" si="1"/>
        <v>31</v>
      </c>
      <c r="D21" s="126">
        <v>44135</v>
      </c>
      <c r="E21" s="46">
        <f>+'G DFIT'!L41</f>
        <v>4778.852862427615</v>
      </c>
      <c r="F21" s="146">
        <f>+'G DFIT'!K41</f>
        <v>-68579.238221170221</v>
      </c>
      <c r="G21" s="47">
        <f>H21-SUM(C$16:$C21)+1</f>
        <v>182</v>
      </c>
      <c r="H21" s="48">
        <f t="shared" si="3"/>
        <v>365</v>
      </c>
      <c r="I21" s="46">
        <f t="shared" si="2"/>
        <v>2382.8800574296602</v>
      </c>
      <c r="J21" s="146">
        <f t="shared" si="0"/>
        <v>-60226.065272598185</v>
      </c>
      <c r="K21" s="147"/>
      <c r="L21" s="147"/>
    </row>
    <row r="22" spans="2:12" ht="14.45" x14ac:dyDescent="0.3">
      <c r="B22" s="15">
        <f>ROW()</f>
        <v>22</v>
      </c>
      <c r="C22" s="147">
        <f t="shared" si="1"/>
        <v>30</v>
      </c>
      <c r="D22" s="126">
        <v>44165</v>
      </c>
      <c r="E22" s="46">
        <f>+'G DFIT'!L42</f>
        <v>4778.8528624276223</v>
      </c>
      <c r="F22" s="146">
        <f>+'G DFIT'!K42</f>
        <v>-73358.091083597843</v>
      </c>
      <c r="G22" s="47">
        <f>H22-SUM(C$16:$C22)+1</f>
        <v>152</v>
      </c>
      <c r="H22" s="48">
        <f t="shared" si="3"/>
        <v>365</v>
      </c>
      <c r="I22" s="46">
        <f t="shared" si="2"/>
        <v>1990.0976303808181</v>
      </c>
      <c r="J22" s="146">
        <f t="shared" si="0"/>
        <v>-62216.162902979006</v>
      </c>
      <c r="K22" s="147"/>
      <c r="L22" s="147"/>
    </row>
    <row r="23" spans="2:12" ht="14.45" x14ac:dyDescent="0.3">
      <c r="B23" s="15">
        <f>ROW()</f>
        <v>23</v>
      </c>
      <c r="C23" s="147">
        <f t="shared" si="1"/>
        <v>31</v>
      </c>
      <c r="D23" s="126">
        <v>44196</v>
      </c>
      <c r="E23" s="46">
        <f>+'G DFIT'!L43</f>
        <v>4778.8528624276078</v>
      </c>
      <c r="F23" s="146">
        <f>+'G DFIT'!K43</f>
        <v>-78136.943946025451</v>
      </c>
      <c r="G23" s="47">
        <f>H23-SUM(C$16:$C23)+1</f>
        <v>121</v>
      </c>
      <c r="H23" s="48">
        <f t="shared" si="3"/>
        <v>365</v>
      </c>
      <c r="I23" s="46">
        <f t="shared" si="2"/>
        <v>1584.2224557636728</v>
      </c>
      <c r="J23" s="146">
        <f t="shared" si="0"/>
        <v>-63800.385358742678</v>
      </c>
      <c r="K23" s="147"/>
      <c r="L23" s="147"/>
    </row>
    <row r="24" spans="2:12" ht="14.45" x14ac:dyDescent="0.3">
      <c r="B24" s="15">
        <f>ROW()</f>
        <v>24</v>
      </c>
      <c r="C24" s="147">
        <f t="shared" si="1"/>
        <v>31</v>
      </c>
      <c r="D24" s="126">
        <v>44227</v>
      </c>
      <c r="E24" s="46">
        <f>+'G DFIT'!L44</f>
        <v>4209.3447949635301</v>
      </c>
      <c r="F24" s="146">
        <f>+'G DFIT'!K44</f>
        <v>-82346.288740988981</v>
      </c>
      <c r="G24" s="47">
        <f>H24-SUM(C$16:$C24)+1</f>
        <v>90</v>
      </c>
      <c r="H24" s="48">
        <f t="shared" si="3"/>
        <v>365</v>
      </c>
      <c r="I24" s="46">
        <f t="shared" si="2"/>
        <v>1037.9206343745691</v>
      </c>
      <c r="J24" s="146">
        <f t="shared" si="0"/>
        <v>-64838.305993117247</v>
      </c>
      <c r="K24" s="147"/>
      <c r="L24" s="147"/>
    </row>
    <row r="25" spans="2:12" ht="14.45" x14ac:dyDescent="0.3">
      <c r="B25" s="15">
        <f>ROW()</f>
        <v>25</v>
      </c>
      <c r="C25" s="147">
        <f t="shared" si="1"/>
        <v>28</v>
      </c>
      <c r="D25" s="126">
        <v>44255</v>
      </c>
      <c r="E25" s="46">
        <f>+'G DFIT'!L45</f>
        <v>4209.3447949635301</v>
      </c>
      <c r="F25" s="146">
        <f>+'G DFIT'!K45</f>
        <v>-86555.633535952511</v>
      </c>
      <c r="G25" s="47">
        <f>H25-SUM(C$16:$C25)+1</f>
        <v>62</v>
      </c>
      <c r="H25" s="48">
        <f t="shared" si="3"/>
        <v>365</v>
      </c>
      <c r="I25" s="46">
        <f t="shared" si="2"/>
        <v>715.01199256914754</v>
      </c>
      <c r="J25" s="146">
        <f t="shared" si="0"/>
        <v>-65553.317985686401</v>
      </c>
      <c r="K25" s="147"/>
      <c r="L25" s="147"/>
    </row>
    <row r="26" spans="2:12" ht="14.45" x14ac:dyDescent="0.3">
      <c r="B26" s="15">
        <f>ROW()</f>
        <v>26</v>
      </c>
      <c r="C26" s="147">
        <f t="shared" si="1"/>
        <v>31</v>
      </c>
      <c r="D26" s="126">
        <v>44286</v>
      </c>
      <c r="E26" s="46">
        <f>+'G DFIT'!L46</f>
        <v>4209.3447949637339</v>
      </c>
      <c r="F26" s="146">
        <f>+'G DFIT'!K46</f>
        <v>-90764.978330916245</v>
      </c>
      <c r="G26" s="47">
        <f>H26-SUM(C$16:$C26)+1</f>
        <v>31</v>
      </c>
      <c r="H26" s="48">
        <f t="shared" si="3"/>
        <v>365</v>
      </c>
      <c r="I26" s="46">
        <f t="shared" si="2"/>
        <v>357.50599628459111</v>
      </c>
      <c r="J26" s="146">
        <f t="shared" si="0"/>
        <v>-65910.823981970985</v>
      </c>
      <c r="K26" s="147"/>
      <c r="L26" s="147"/>
    </row>
    <row r="27" spans="2:12" ht="14.45" x14ac:dyDescent="0.3">
      <c r="B27" s="15">
        <f>ROW()</f>
        <v>27</v>
      </c>
      <c r="C27" s="147">
        <f t="shared" si="1"/>
        <v>30</v>
      </c>
      <c r="D27" s="126">
        <v>44316</v>
      </c>
      <c r="E27" s="46">
        <f>+'G DFIT'!L47</f>
        <v>4209.3447949635301</v>
      </c>
      <c r="F27" s="146">
        <f>+'G DFIT'!K47</f>
        <v>-94974.323125879775</v>
      </c>
      <c r="G27" s="47">
        <f>H27-SUM(C$16:$C27)+1</f>
        <v>1</v>
      </c>
      <c r="H27" s="48">
        <f t="shared" si="3"/>
        <v>365</v>
      </c>
      <c r="I27" s="46">
        <f t="shared" si="2"/>
        <v>11.532451493050768</v>
      </c>
      <c r="J27" s="146">
        <f t="shared" si="0"/>
        <v>-65922.35643346404</v>
      </c>
      <c r="K27" s="147"/>
      <c r="L27" s="147"/>
    </row>
    <row r="28" spans="2:12" thickBot="1" x14ac:dyDescent="0.35">
      <c r="B28" s="15">
        <f>ROW()</f>
        <v>28</v>
      </c>
      <c r="C28" s="50">
        <f>SUM(C16:C27)</f>
        <v>365</v>
      </c>
      <c r="D28" s="5"/>
      <c r="E28" s="51">
        <f>SUM(E16:E27)</f>
        <v>55068.202079274859</v>
      </c>
      <c r="F28" s="146"/>
      <c r="G28" s="21"/>
      <c r="H28" s="52"/>
      <c r="I28" s="51">
        <f>SUM(I16:I27)</f>
        <v>26016.235386859116</v>
      </c>
      <c r="J28" s="25"/>
      <c r="K28" s="147"/>
      <c r="L28" s="147"/>
    </row>
    <row r="29" spans="2:12" ht="15.6" thickTop="1" thickBot="1" x14ac:dyDescent="0.35">
      <c r="B29" s="15">
        <f>ROW()</f>
        <v>29</v>
      </c>
      <c r="C29" s="21"/>
      <c r="D29" s="89" t="s">
        <v>71</v>
      </c>
      <c r="E29" s="90">
        <f>+'G DFIT'!L77-E28</f>
        <v>0</v>
      </c>
      <c r="F29" s="146"/>
      <c r="G29" s="21"/>
      <c r="H29" s="5"/>
      <c r="I29" s="53"/>
      <c r="J29" s="25"/>
      <c r="K29" s="147"/>
      <c r="L29" s="147"/>
    </row>
    <row r="30" spans="2:12" thickBot="1" x14ac:dyDescent="0.35">
      <c r="B30" s="15">
        <f>ROW()</f>
        <v>30</v>
      </c>
      <c r="C30" s="21" t="s">
        <v>53</v>
      </c>
      <c r="D30" s="5"/>
      <c r="E30" s="46"/>
      <c r="F30" s="54">
        <f>(F15+F27+SUM(F16:F26)*2)/24</f>
        <v>-68199.566176194232</v>
      </c>
      <c r="G30" s="21"/>
      <c r="H30" s="5"/>
      <c r="I30" s="5"/>
      <c r="J30" s="55">
        <f>(J15+J27+SUM(J16:J26)*2)/24</f>
        <v>-57733.95656081185</v>
      </c>
      <c r="K30" s="147"/>
      <c r="L30" s="147"/>
    </row>
    <row r="31" spans="2:12" thickTop="1" x14ac:dyDescent="0.3">
      <c r="B31" s="37">
        <f>ROW()</f>
        <v>31</v>
      </c>
      <c r="C31" s="56"/>
      <c r="D31" s="57"/>
      <c r="E31" s="88" t="s">
        <v>71</v>
      </c>
      <c r="F31" s="87">
        <f>'G DFIT'!K78-F30</f>
        <v>0</v>
      </c>
      <c r="G31" s="56"/>
      <c r="H31" s="57"/>
      <c r="I31" s="57"/>
      <c r="J31" s="58"/>
    </row>
    <row r="32" spans="2:12" ht="14.45" x14ac:dyDescent="0.3">
      <c r="B32" s="147"/>
      <c r="C32" s="147"/>
      <c r="D32" s="147"/>
      <c r="E32" s="147"/>
      <c r="F32" s="147"/>
      <c r="G32" s="147"/>
      <c r="H32" s="147"/>
      <c r="I32" s="147"/>
      <c r="J32" s="147"/>
    </row>
  </sheetData>
  <pageMargins left="0.2" right="0.2" top="0.75" bottom="0.75" header="0.3" footer="0.3"/>
  <pageSetup scale="9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5"/>
  <sheetViews>
    <sheetView zoomScale="88" zoomScaleNormal="88" workbookViewId="0">
      <pane xSplit="1" ySplit="19" topLeftCell="E20" activePane="bottomRight" state="frozen"/>
      <selection activeCell="B33" sqref="B33"/>
      <selection pane="topRight" activeCell="B33" sqref="B33"/>
      <selection pane="bottomLeft" activeCell="B33" sqref="B33"/>
      <selection pane="bottomRight" activeCell="B33" sqref="B33"/>
    </sheetView>
  </sheetViews>
  <sheetFormatPr defaultColWidth="8.85546875" defaultRowHeight="12.75" x14ac:dyDescent="0.2"/>
  <cols>
    <col min="1" max="1" width="29.7109375" style="66" customWidth="1"/>
    <col min="2" max="2" width="15.85546875" style="66" customWidth="1"/>
    <col min="3" max="3" width="14.5703125" style="66" customWidth="1"/>
    <col min="4" max="4" width="18.140625" style="66" customWidth="1"/>
    <col min="5" max="5" width="13.42578125" style="66" customWidth="1"/>
    <col min="6" max="7" width="15.5703125" style="66" bestFit="1" customWidth="1"/>
    <col min="8" max="8" width="14.140625" style="66" bestFit="1" customWidth="1"/>
    <col min="9" max="10" width="14.28515625" style="66" bestFit="1" customWidth="1"/>
    <col min="11" max="11" width="14.5703125" style="66" bestFit="1" customWidth="1"/>
    <col min="12" max="12" width="13.5703125" style="66" bestFit="1" customWidth="1"/>
    <col min="13" max="13" width="14.7109375" style="66" bestFit="1" customWidth="1"/>
    <col min="14" max="14" width="13.140625" style="66" bestFit="1" customWidth="1"/>
    <col min="15" max="15" width="12.85546875" style="66" customWidth="1"/>
    <col min="16" max="16" width="15.28515625" style="66" customWidth="1"/>
    <col min="17" max="17" width="8.85546875" style="66"/>
    <col min="18" max="18" width="10.7109375" style="66" customWidth="1"/>
    <col min="19" max="22" width="8.85546875" style="66"/>
    <col min="23" max="23" width="9.28515625" style="66" bestFit="1" customWidth="1"/>
    <col min="24" max="16384" width="8.85546875" style="66"/>
  </cols>
  <sheetData>
    <row r="1" spans="1:23" s="145" customFormat="1" ht="14.45" x14ac:dyDescent="0.3">
      <c r="A1" s="108" t="s">
        <v>339</v>
      </c>
      <c r="B1" s="144"/>
      <c r="C1" s="144"/>
      <c r="D1" s="144"/>
      <c r="E1" s="144"/>
      <c r="F1" s="198"/>
      <c r="G1" s="198"/>
      <c r="H1" s="198"/>
      <c r="I1" s="198"/>
      <c r="J1" s="198"/>
      <c r="K1" s="198"/>
      <c r="L1" s="144"/>
      <c r="M1" s="144"/>
      <c r="N1" s="59"/>
      <c r="O1" s="60"/>
      <c r="P1" s="59"/>
      <c r="Q1" s="144"/>
      <c r="R1" s="144"/>
      <c r="S1" s="144"/>
      <c r="T1" s="144"/>
      <c r="U1" s="59"/>
    </row>
    <row r="2" spans="1:23" s="145" customFormat="1" ht="13.15" x14ac:dyDescent="0.25">
      <c r="F2" s="144"/>
      <c r="G2" s="61"/>
      <c r="H2" s="61"/>
      <c r="I2" s="62"/>
      <c r="J2" s="144"/>
      <c r="K2" s="144"/>
      <c r="L2" s="144"/>
      <c r="M2" s="144"/>
      <c r="N2" s="63"/>
      <c r="O2" s="60"/>
      <c r="P2" s="59"/>
      <c r="S2" s="144"/>
      <c r="T2" s="144"/>
      <c r="U2" s="144"/>
    </row>
    <row r="3" spans="1:23" s="145" customFormat="1" ht="18" customHeight="1" x14ac:dyDescent="0.25">
      <c r="A3" s="168" t="s">
        <v>12617</v>
      </c>
      <c r="E3" s="192"/>
      <c r="F3" s="144"/>
      <c r="G3" s="65"/>
      <c r="H3" s="144"/>
      <c r="L3" s="4"/>
      <c r="M3" s="4"/>
      <c r="N3" s="63"/>
      <c r="O3" s="60"/>
      <c r="P3" s="61"/>
      <c r="S3" s="144"/>
      <c r="T3" s="144"/>
      <c r="U3" s="144"/>
    </row>
    <row r="4" spans="1:23" s="145" customFormat="1" ht="12.75" customHeight="1" x14ac:dyDescent="0.25">
      <c r="A4" s="66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4"/>
      <c r="N4" s="63"/>
      <c r="O4" s="60"/>
      <c r="P4" s="61"/>
    </row>
    <row r="5" spans="1:23" s="145" customFormat="1" ht="13.15" x14ac:dyDescent="0.25">
      <c r="A5" s="169" t="s">
        <v>72</v>
      </c>
      <c r="B5" s="67">
        <v>2019</v>
      </c>
      <c r="C5" s="67">
        <f>+B5+1</f>
        <v>2020</v>
      </c>
      <c r="D5" s="67">
        <f>+C5+1</f>
        <v>2021</v>
      </c>
      <c r="E5" s="67">
        <f>+D5+1</f>
        <v>2022</v>
      </c>
      <c r="F5" s="67">
        <f>+E5+1</f>
        <v>2023</v>
      </c>
      <c r="G5" s="67">
        <f t="shared" ref="G5:L5" si="0">+F5+1</f>
        <v>2024</v>
      </c>
      <c r="H5" s="67">
        <f t="shared" si="0"/>
        <v>2025</v>
      </c>
      <c r="I5" s="67">
        <f t="shared" si="0"/>
        <v>2026</v>
      </c>
      <c r="J5" s="67">
        <f t="shared" si="0"/>
        <v>2027</v>
      </c>
      <c r="K5" s="67">
        <f t="shared" si="0"/>
        <v>2028</v>
      </c>
      <c r="L5" s="67">
        <f t="shared" si="0"/>
        <v>2029</v>
      </c>
      <c r="M5" s="4"/>
      <c r="N5" s="63"/>
      <c r="O5" s="60"/>
      <c r="P5" s="61"/>
    </row>
    <row r="6" spans="1:23" s="145" customFormat="1" ht="13.15" x14ac:dyDescent="0.25">
      <c r="A6" s="68"/>
      <c r="B6" s="86">
        <f t="array" ref="B6:L6">TRANSPOSE(MACRS!AA7:AA17)</f>
        <v>3.7499999999999999E-2</v>
      </c>
      <c r="C6" s="86">
        <v>7.2190000000000004E-2</v>
      </c>
      <c r="D6" s="86">
        <v>6.6769999999999996E-2</v>
      </c>
      <c r="E6" s="86">
        <v>6.1769999999999999E-2</v>
      </c>
      <c r="F6" s="86">
        <v>5.713E-2</v>
      </c>
      <c r="G6" s="86">
        <v>5.2850000000000001E-2</v>
      </c>
      <c r="H6" s="86">
        <v>4.888E-2</v>
      </c>
      <c r="I6" s="86">
        <v>4.5220000000000003E-2</v>
      </c>
      <c r="J6" s="86">
        <v>4.462E-2</v>
      </c>
      <c r="K6" s="100">
        <v>4.4609999999999997E-2</v>
      </c>
      <c r="L6" s="100">
        <v>4.462E-2</v>
      </c>
      <c r="M6" s="4"/>
      <c r="N6" s="63"/>
      <c r="O6" s="60"/>
      <c r="P6" s="61"/>
    </row>
    <row r="7" spans="1:23" s="145" customFormat="1" ht="13.15" x14ac:dyDescent="0.25">
      <c r="A7" s="69"/>
      <c r="B7" s="69"/>
      <c r="C7" s="69"/>
      <c r="D7" s="69"/>
      <c r="E7" s="69"/>
      <c r="F7" s="69"/>
      <c r="G7" s="69"/>
      <c r="H7" s="69"/>
      <c r="M7" s="4"/>
      <c r="N7" s="63"/>
      <c r="O7" s="60"/>
      <c r="P7" s="61"/>
    </row>
    <row r="8" spans="1:23" s="145" customFormat="1" ht="13.15" x14ac:dyDescent="0.25">
      <c r="A8" s="69"/>
      <c r="B8" s="67">
        <f>+L5+1</f>
        <v>2030</v>
      </c>
      <c r="C8" s="67">
        <f t="shared" ref="C8:K8" si="1">+B8+1</f>
        <v>2031</v>
      </c>
      <c r="D8" s="67">
        <f t="shared" si="1"/>
        <v>2032</v>
      </c>
      <c r="E8" s="67">
        <f t="shared" si="1"/>
        <v>2033</v>
      </c>
      <c r="F8" s="67">
        <f t="shared" si="1"/>
        <v>2034</v>
      </c>
      <c r="G8" s="67">
        <f t="shared" si="1"/>
        <v>2035</v>
      </c>
      <c r="H8" s="67">
        <f t="shared" si="1"/>
        <v>2036</v>
      </c>
      <c r="I8" s="67">
        <f t="shared" si="1"/>
        <v>2037</v>
      </c>
      <c r="J8" s="67">
        <f t="shared" si="1"/>
        <v>2038</v>
      </c>
      <c r="K8" s="67">
        <f t="shared" si="1"/>
        <v>2039</v>
      </c>
      <c r="L8" s="67" t="s">
        <v>73</v>
      </c>
    </row>
    <row r="9" spans="1:23" s="145" customFormat="1" ht="13.15" x14ac:dyDescent="0.25">
      <c r="A9" s="69"/>
      <c r="B9" s="86">
        <f t="array" ref="B9:K9">TRANSPOSE(MACRS!AA18:AA27)</f>
        <v>4.4609999999999997E-2</v>
      </c>
      <c r="C9" s="86">
        <v>4.462E-2</v>
      </c>
      <c r="D9" s="86">
        <v>4.4609999999999997E-2</v>
      </c>
      <c r="E9" s="86">
        <v>4.462E-2</v>
      </c>
      <c r="F9" s="86">
        <v>4.4609999999999997E-2</v>
      </c>
      <c r="G9" s="86">
        <v>4.462E-2</v>
      </c>
      <c r="H9" s="86">
        <v>4.4609999999999997E-2</v>
      </c>
      <c r="I9" s="86">
        <v>4.462E-2</v>
      </c>
      <c r="J9" s="86">
        <v>4.4609999999999997E-2</v>
      </c>
      <c r="K9" s="86">
        <v>2.231E-2</v>
      </c>
      <c r="L9" s="96">
        <f>SUM(B6:L6,B9:K9)</f>
        <v>1.0000000000000002</v>
      </c>
    </row>
    <row r="10" spans="1:23" s="145" customFormat="1" ht="14.45" x14ac:dyDescent="0.3">
      <c r="A10" s="69"/>
      <c r="B10" s="198"/>
      <c r="C10" s="198"/>
      <c r="D10" s="198"/>
      <c r="E10" s="198"/>
      <c r="Q10" s="70"/>
      <c r="R10" s="70"/>
      <c r="S10" s="70"/>
      <c r="T10" s="70"/>
      <c r="U10" s="70"/>
      <c r="V10" s="70"/>
      <c r="W10" s="71"/>
    </row>
    <row r="11" spans="1:23" ht="5.0999999999999996" customHeight="1" thickBot="1" x14ac:dyDescent="0.3"/>
    <row r="12" spans="1:23" ht="13.15" x14ac:dyDescent="0.25">
      <c r="A12" s="170" t="s">
        <v>16</v>
      </c>
      <c r="B12" s="102" t="s">
        <v>54</v>
      </c>
      <c r="C12" s="103"/>
      <c r="D12" s="102" t="s">
        <v>98</v>
      </c>
      <c r="E12" s="103"/>
      <c r="F12" s="102" t="s">
        <v>55</v>
      </c>
      <c r="G12" s="103"/>
      <c r="H12" s="102" t="s">
        <v>17</v>
      </c>
      <c r="I12" s="103"/>
      <c r="J12" s="171" t="s">
        <v>18</v>
      </c>
      <c r="K12" s="171" t="s">
        <v>19</v>
      </c>
      <c r="L12" s="171" t="s">
        <v>20</v>
      </c>
    </row>
    <row r="13" spans="1:23" ht="13.15" x14ac:dyDescent="0.25">
      <c r="A13" s="172"/>
      <c r="B13" s="72"/>
      <c r="C13" s="73"/>
      <c r="D13" s="101" t="s">
        <v>100</v>
      </c>
      <c r="E13" s="173">
        <f>+Weighted!I14</f>
        <v>2.6709726771043951E-2</v>
      </c>
      <c r="F13" s="101"/>
      <c r="G13" s="174"/>
      <c r="H13" s="101"/>
      <c r="I13" s="174"/>
      <c r="J13" s="75"/>
      <c r="K13" s="75"/>
      <c r="L13" s="75"/>
    </row>
    <row r="14" spans="1:23" ht="13.15" x14ac:dyDescent="0.25">
      <c r="A14" s="172"/>
      <c r="B14" s="72"/>
      <c r="C14" s="73"/>
      <c r="D14" s="72"/>
      <c r="E14" s="193"/>
      <c r="F14" s="72"/>
      <c r="G14" s="73"/>
      <c r="H14" s="91"/>
      <c r="I14" s="74" t="s">
        <v>56</v>
      </c>
      <c r="J14" s="75"/>
      <c r="K14" s="75"/>
      <c r="L14" s="75" t="s">
        <v>57</v>
      </c>
    </row>
    <row r="15" spans="1:23" ht="13.15" x14ac:dyDescent="0.25">
      <c r="A15" s="175"/>
      <c r="B15" s="91" t="s">
        <v>21</v>
      </c>
      <c r="C15" s="74" t="s">
        <v>22</v>
      </c>
      <c r="D15" s="91" t="s">
        <v>85</v>
      </c>
      <c r="E15" s="74" t="s">
        <v>86</v>
      </c>
      <c r="F15" s="91" t="s">
        <v>21</v>
      </c>
      <c r="G15" s="74" t="s">
        <v>22</v>
      </c>
      <c r="H15" s="91" t="s">
        <v>21</v>
      </c>
      <c r="I15" s="74" t="s">
        <v>87</v>
      </c>
      <c r="J15" s="75" t="s">
        <v>23</v>
      </c>
      <c r="K15" s="176">
        <v>0.21</v>
      </c>
      <c r="L15" s="75" t="s">
        <v>58</v>
      </c>
    </row>
    <row r="16" spans="1:23" ht="13.15" x14ac:dyDescent="0.25">
      <c r="A16" s="175"/>
      <c r="B16" s="91"/>
      <c r="C16" s="74"/>
      <c r="D16" s="91"/>
      <c r="E16" s="74"/>
      <c r="F16" s="91"/>
      <c r="G16" s="74"/>
      <c r="H16" s="91"/>
      <c r="I16" s="74"/>
      <c r="J16" s="75"/>
      <c r="K16" s="176"/>
      <c r="L16" s="75"/>
    </row>
    <row r="17" spans="1:20" x14ac:dyDescent="0.2">
      <c r="A17" s="175"/>
      <c r="B17" s="91"/>
      <c r="C17" s="74"/>
      <c r="D17" s="91" t="s">
        <v>59</v>
      </c>
      <c r="E17" s="74" t="s">
        <v>84</v>
      </c>
      <c r="F17" s="91" t="s">
        <v>88</v>
      </c>
      <c r="G17" s="74" t="s">
        <v>89</v>
      </c>
      <c r="H17" s="91"/>
      <c r="I17" s="74"/>
      <c r="J17" s="75"/>
      <c r="K17" s="176" t="s">
        <v>90</v>
      </c>
      <c r="L17" s="75" t="s">
        <v>91</v>
      </c>
    </row>
    <row r="18" spans="1:20" ht="13.15" x14ac:dyDescent="0.25">
      <c r="A18" s="177"/>
      <c r="B18" s="93" t="s">
        <v>24</v>
      </c>
      <c r="C18" s="92" t="s">
        <v>25</v>
      </c>
      <c r="D18" s="93"/>
      <c r="E18" s="92" t="s">
        <v>60</v>
      </c>
      <c r="F18" s="93" t="s">
        <v>92</v>
      </c>
      <c r="G18" s="92" t="s">
        <v>93</v>
      </c>
      <c r="H18" s="93" t="s">
        <v>94</v>
      </c>
      <c r="I18" s="92" t="s">
        <v>95</v>
      </c>
      <c r="J18" s="178" t="s">
        <v>96</v>
      </c>
      <c r="K18" s="179">
        <f>+K15</f>
        <v>0.21</v>
      </c>
      <c r="L18" s="76" t="s">
        <v>97</v>
      </c>
    </row>
    <row r="19" spans="1:20" ht="13.15" x14ac:dyDescent="0.25">
      <c r="A19" s="109">
        <v>43465</v>
      </c>
    </row>
    <row r="20" spans="1:20" ht="13.15" x14ac:dyDescent="0.25">
      <c r="A20" s="97">
        <v>43496</v>
      </c>
      <c r="B20" s="77">
        <f>+'G Summary'!G16</f>
        <v>606948.66999999993</v>
      </c>
      <c r="C20" s="107">
        <f>+B20</f>
        <v>606948.66999999993</v>
      </c>
      <c r="D20" s="77">
        <f>$B$31*$B$6/12</f>
        <v>18763.444500000001</v>
      </c>
      <c r="E20" s="77">
        <f>C20*E$13/12</f>
        <v>1350.9527616457099</v>
      </c>
      <c r="F20" s="77">
        <f t="shared" ref="F20:G35" si="2">F19-D20</f>
        <v>-18763.444500000001</v>
      </c>
      <c r="G20" s="77">
        <f t="shared" si="2"/>
        <v>-1350.9527616457099</v>
      </c>
      <c r="H20" s="77">
        <f t="shared" ref="H20:I35" si="3">B20+F20</f>
        <v>588185.22549999994</v>
      </c>
      <c r="I20" s="77">
        <f t="shared" si="3"/>
        <v>605597.71723835426</v>
      </c>
      <c r="J20" s="77">
        <f>I20-H20</f>
        <v>17412.491738354322</v>
      </c>
      <c r="K20" s="77">
        <f>-J20*$K$15</f>
        <v>-3656.6232650544075</v>
      </c>
      <c r="L20" s="78">
        <f>-K20+K19</f>
        <v>3656.6232650544075</v>
      </c>
      <c r="M20" s="80"/>
      <c r="N20" s="79"/>
      <c r="O20" s="79"/>
      <c r="P20" s="79"/>
      <c r="Q20" s="79"/>
      <c r="R20" s="79"/>
      <c r="S20" s="79"/>
      <c r="T20" s="79"/>
    </row>
    <row r="21" spans="1:20" ht="13.15" x14ac:dyDescent="0.25">
      <c r="A21" s="97">
        <v>43524</v>
      </c>
      <c r="B21" s="77">
        <f>'G Summary'!G17+B20</f>
        <v>867425.34999999986</v>
      </c>
      <c r="C21" s="77">
        <f>+B21</f>
        <v>867425.34999999986</v>
      </c>
      <c r="D21" s="77">
        <f t="shared" ref="D21:D31" si="4">$B$31*$B$6/12</f>
        <v>18763.444500000001</v>
      </c>
      <c r="E21" s="77">
        <f t="shared" ref="E21:E55" si="5">C21*E$13/12</f>
        <v>1930.7245077314303</v>
      </c>
      <c r="F21" s="77">
        <f t="shared" si="2"/>
        <v>-37526.889000000003</v>
      </c>
      <c r="G21" s="77">
        <f t="shared" si="2"/>
        <v>-3281.67726937714</v>
      </c>
      <c r="H21" s="77">
        <f t="shared" si="3"/>
        <v>829898.46099999989</v>
      </c>
      <c r="I21" s="77">
        <f t="shared" si="3"/>
        <v>864143.6727306227</v>
      </c>
      <c r="J21" s="77">
        <f t="shared" ref="J21:J74" si="6">I21-H21</f>
        <v>34245.211730622803</v>
      </c>
      <c r="K21" s="77">
        <f t="shared" ref="K21:K29" si="7">-J21*$K$15</f>
        <v>-7191.4944634307885</v>
      </c>
      <c r="L21" s="78">
        <f t="shared" ref="L21:L29" si="8">-K21+K20</f>
        <v>3534.871198376381</v>
      </c>
      <c r="M21" s="80"/>
      <c r="N21" s="79"/>
      <c r="O21" s="79"/>
      <c r="P21" s="79"/>
      <c r="Q21" s="79"/>
      <c r="R21" s="79"/>
      <c r="S21" s="79"/>
      <c r="T21" s="79"/>
    </row>
    <row r="22" spans="1:20" ht="13.15" x14ac:dyDescent="0.25">
      <c r="A22" s="97">
        <v>43555</v>
      </c>
      <c r="B22" s="77">
        <f>'G Summary'!G18+B21</f>
        <v>1166462.02</v>
      </c>
      <c r="C22" s="77">
        <f>+B22</f>
        <v>1166462.02</v>
      </c>
      <c r="D22" s="77">
        <f t="shared" si="4"/>
        <v>18763.444500000001</v>
      </c>
      <c r="E22" s="77">
        <f t="shared" si="5"/>
        <v>2596.3234869166668</v>
      </c>
      <c r="F22" s="77">
        <f t="shared" si="2"/>
        <v>-56290.333500000008</v>
      </c>
      <c r="G22" s="77">
        <f t="shared" si="2"/>
        <v>-5878.0007562938063</v>
      </c>
      <c r="H22" s="77">
        <f t="shared" si="3"/>
        <v>1110171.6865000001</v>
      </c>
      <c r="I22" s="77">
        <f t="shared" si="3"/>
        <v>1160584.0192437063</v>
      </c>
      <c r="J22" s="77">
        <f t="shared" si="6"/>
        <v>50412.332743706182</v>
      </c>
      <c r="K22" s="77">
        <f t="shared" si="7"/>
        <v>-10586.589876178297</v>
      </c>
      <c r="L22" s="78">
        <f t="shared" si="8"/>
        <v>3395.0954127475088</v>
      </c>
      <c r="M22" s="80"/>
      <c r="N22" s="79"/>
      <c r="O22" s="79"/>
      <c r="P22" s="79"/>
      <c r="Q22" s="79"/>
      <c r="R22" s="79"/>
      <c r="S22" s="79"/>
      <c r="T22" s="79"/>
    </row>
    <row r="23" spans="1:20" ht="13.15" x14ac:dyDescent="0.25">
      <c r="A23" s="97">
        <v>43585</v>
      </c>
      <c r="B23" s="77">
        <f>+'G Summary'!G19+'G Summary'!G20+B22</f>
        <v>6004302.2400000002</v>
      </c>
      <c r="C23" s="77">
        <f>+B23</f>
        <v>6004302.2400000002</v>
      </c>
      <c r="D23" s="77">
        <f t="shared" si="4"/>
        <v>18763.444500000001</v>
      </c>
      <c r="E23" s="77">
        <f t="shared" si="5"/>
        <v>13364.439356763929</v>
      </c>
      <c r="F23" s="77">
        <f t="shared" si="2"/>
        <v>-75053.778000000006</v>
      </c>
      <c r="G23" s="77">
        <f t="shared" si="2"/>
        <v>-19242.440113057735</v>
      </c>
      <c r="H23" s="77">
        <f t="shared" si="3"/>
        <v>5929248.4620000003</v>
      </c>
      <c r="I23" s="77">
        <f t="shared" si="3"/>
        <v>5985059.7998869428</v>
      </c>
      <c r="J23" s="77">
        <f t="shared" si="6"/>
        <v>55811.337886942551</v>
      </c>
      <c r="K23" s="77">
        <f t="shared" si="7"/>
        <v>-11720.380956257935</v>
      </c>
      <c r="L23" s="78">
        <f t="shared" si="8"/>
        <v>1133.791080079638</v>
      </c>
      <c r="M23" s="80"/>
      <c r="N23" s="98"/>
      <c r="O23" s="79"/>
      <c r="P23" s="79"/>
      <c r="Q23" s="79"/>
      <c r="R23" s="79"/>
      <c r="S23" s="79"/>
      <c r="T23" s="79"/>
    </row>
    <row r="24" spans="1:20" ht="13.15" x14ac:dyDescent="0.25">
      <c r="A24" s="97">
        <v>43616</v>
      </c>
      <c r="B24" s="77">
        <f t="shared" ref="B24:C39" si="9">B23</f>
        <v>6004302.2400000002</v>
      </c>
      <c r="C24" s="77">
        <f>+B24</f>
        <v>6004302.2400000002</v>
      </c>
      <c r="D24" s="77">
        <f t="shared" si="4"/>
        <v>18763.444500000001</v>
      </c>
      <c r="E24" s="77">
        <f t="shared" si="5"/>
        <v>13364.439356763929</v>
      </c>
      <c r="F24" s="77">
        <f t="shared" si="2"/>
        <v>-93817.222500000003</v>
      </c>
      <c r="G24" s="77">
        <f t="shared" si="2"/>
        <v>-32606.879469821666</v>
      </c>
      <c r="H24" s="77">
        <f t="shared" si="3"/>
        <v>5910485.0175000001</v>
      </c>
      <c r="I24" s="77">
        <f t="shared" si="3"/>
        <v>5971695.360530179</v>
      </c>
      <c r="J24" s="77">
        <f t="shared" si="6"/>
        <v>61210.343030178919</v>
      </c>
      <c r="K24" s="77">
        <f t="shared" si="7"/>
        <v>-12854.172036337573</v>
      </c>
      <c r="L24" s="78">
        <f t="shared" si="8"/>
        <v>1133.791080079638</v>
      </c>
      <c r="M24" s="80"/>
      <c r="N24" s="167"/>
      <c r="O24" s="79"/>
      <c r="P24" s="79"/>
      <c r="Q24" s="79"/>
      <c r="R24" s="79"/>
      <c r="S24" s="79"/>
      <c r="T24" s="79"/>
    </row>
    <row r="25" spans="1:20" ht="13.15" x14ac:dyDescent="0.25">
      <c r="A25" s="97">
        <v>43646</v>
      </c>
      <c r="B25" s="77">
        <f t="shared" si="9"/>
        <v>6004302.2400000002</v>
      </c>
      <c r="C25" s="77">
        <f t="shared" si="9"/>
        <v>6004302.2400000002</v>
      </c>
      <c r="D25" s="77">
        <f t="shared" si="4"/>
        <v>18763.444500000001</v>
      </c>
      <c r="E25" s="77">
        <f t="shared" si="5"/>
        <v>13364.439356763929</v>
      </c>
      <c r="F25" s="77">
        <f t="shared" si="2"/>
        <v>-112580.667</v>
      </c>
      <c r="G25" s="77">
        <f t="shared" si="2"/>
        <v>-45971.318826585593</v>
      </c>
      <c r="H25" s="77">
        <f t="shared" si="3"/>
        <v>5891721.5729999999</v>
      </c>
      <c r="I25" s="77">
        <f t="shared" si="3"/>
        <v>5958330.9211734142</v>
      </c>
      <c r="J25" s="77">
        <f t="shared" si="6"/>
        <v>66609.348173414357</v>
      </c>
      <c r="K25" s="77">
        <f t="shared" si="7"/>
        <v>-13987.963116417015</v>
      </c>
      <c r="L25" s="78">
        <f t="shared" si="8"/>
        <v>1133.7910800794416</v>
      </c>
      <c r="M25" s="80"/>
      <c r="N25" s="79"/>
      <c r="O25" s="79"/>
      <c r="P25" s="79"/>
      <c r="Q25" s="79"/>
      <c r="R25" s="79"/>
      <c r="S25" s="79"/>
      <c r="T25" s="79"/>
    </row>
    <row r="26" spans="1:20" ht="13.15" x14ac:dyDescent="0.25">
      <c r="A26" s="97">
        <v>43677</v>
      </c>
      <c r="B26" s="77">
        <f t="shared" si="9"/>
        <v>6004302.2400000002</v>
      </c>
      <c r="C26" s="77">
        <f t="shared" si="9"/>
        <v>6004302.2400000002</v>
      </c>
      <c r="D26" s="77">
        <f t="shared" si="4"/>
        <v>18763.444500000001</v>
      </c>
      <c r="E26" s="77">
        <f t="shared" si="5"/>
        <v>13364.439356763929</v>
      </c>
      <c r="F26" s="77">
        <f t="shared" si="2"/>
        <v>-131344.1115</v>
      </c>
      <c r="G26" s="77">
        <f t="shared" si="2"/>
        <v>-59335.758183349521</v>
      </c>
      <c r="H26" s="77">
        <f t="shared" si="3"/>
        <v>5872958.1285000006</v>
      </c>
      <c r="I26" s="77">
        <f t="shared" si="3"/>
        <v>5944966.4818166504</v>
      </c>
      <c r="J26" s="77">
        <f t="shared" si="6"/>
        <v>72008.353316649795</v>
      </c>
      <c r="K26" s="77">
        <f t="shared" si="7"/>
        <v>-15121.754196496457</v>
      </c>
      <c r="L26" s="78">
        <f t="shared" si="8"/>
        <v>1133.7910800794416</v>
      </c>
      <c r="M26" s="80"/>
      <c r="N26" s="79"/>
      <c r="O26" s="79"/>
      <c r="P26" s="79"/>
      <c r="Q26" s="79"/>
      <c r="R26" s="79"/>
      <c r="S26" s="79"/>
      <c r="T26" s="79"/>
    </row>
    <row r="27" spans="1:20" ht="13.15" x14ac:dyDescent="0.25">
      <c r="A27" s="97">
        <v>43708</v>
      </c>
      <c r="B27" s="77">
        <f t="shared" si="9"/>
        <v>6004302.2400000002</v>
      </c>
      <c r="C27" s="77">
        <f t="shared" si="9"/>
        <v>6004302.2400000002</v>
      </c>
      <c r="D27" s="77">
        <f t="shared" si="4"/>
        <v>18763.444500000001</v>
      </c>
      <c r="E27" s="77">
        <f t="shared" si="5"/>
        <v>13364.439356763929</v>
      </c>
      <c r="F27" s="77">
        <f t="shared" si="2"/>
        <v>-150107.55600000001</v>
      </c>
      <c r="G27" s="77">
        <f t="shared" si="2"/>
        <v>-72700.197540113455</v>
      </c>
      <c r="H27" s="77">
        <f t="shared" si="3"/>
        <v>5854194.6840000004</v>
      </c>
      <c r="I27" s="77">
        <f t="shared" si="3"/>
        <v>5931602.0424598865</v>
      </c>
      <c r="J27" s="77">
        <f t="shared" si="6"/>
        <v>77407.358459886163</v>
      </c>
      <c r="K27" s="77">
        <f t="shared" si="7"/>
        <v>-16255.545276576093</v>
      </c>
      <c r="L27" s="78">
        <f t="shared" si="8"/>
        <v>1133.7910800796362</v>
      </c>
      <c r="M27" s="80"/>
      <c r="N27" s="99"/>
      <c r="O27" s="85"/>
      <c r="P27" s="79"/>
      <c r="Q27" s="79"/>
      <c r="R27" s="79"/>
      <c r="S27" s="79"/>
      <c r="T27" s="79"/>
    </row>
    <row r="28" spans="1:20" ht="13.15" x14ac:dyDescent="0.25">
      <c r="A28" s="97">
        <v>43738</v>
      </c>
      <c r="B28" s="77">
        <f t="shared" si="9"/>
        <v>6004302.2400000002</v>
      </c>
      <c r="C28" s="77">
        <f t="shared" si="9"/>
        <v>6004302.2400000002</v>
      </c>
      <c r="D28" s="77">
        <f t="shared" si="4"/>
        <v>18763.444500000001</v>
      </c>
      <c r="E28" s="77">
        <f t="shared" si="5"/>
        <v>13364.439356763929</v>
      </c>
      <c r="F28" s="77">
        <f t="shared" si="2"/>
        <v>-168871.00050000002</v>
      </c>
      <c r="G28" s="77">
        <f t="shared" si="2"/>
        <v>-86064.63689687739</v>
      </c>
      <c r="H28" s="77">
        <f t="shared" si="3"/>
        <v>5835431.2395000001</v>
      </c>
      <c r="I28" s="77">
        <f t="shared" si="3"/>
        <v>5918237.6031031227</v>
      </c>
      <c r="J28" s="77">
        <f t="shared" si="6"/>
        <v>82806.363603122532</v>
      </c>
      <c r="K28" s="77">
        <f t="shared" si="7"/>
        <v>-17389.336356655731</v>
      </c>
      <c r="L28" s="78">
        <f t="shared" si="8"/>
        <v>1133.791080079638</v>
      </c>
      <c r="M28" s="80"/>
      <c r="N28" s="79"/>
      <c r="O28" s="79"/>
      <c r="P28" s="79"/>
      <c r="Q28" s="79"/>
      <c r="R28" s="79"/>
      <c r="S28" s="79"/>
      <c r="T28" s="79"/>
    </row>
    <row r="29" spans="1:20" ht="13.15" x14ac:dyDescent="0.25">
      <c r="A29" s="97">
        <v>43769</v>
      </c>
      <c r="B29" s="77">
        <f t="shared" si="9"/>
        <v>6004302.2400000002</v>
      </c>
      <c r="C29" s="77">
        <f t="shared" si="9"/>
        <v>6004302.2400000002</v>
      </c>
      <c r="D29" s="77">
        <f t="shared" si="4"/>
        <v>18763.444500000001</v>
      </c>
      <c r="E29" s="77">
        <f t="shared" si="5"/>
        <v>13364.439356763929</v>
      </c>
      <c r="F29" s="77">
        <f t="shared" si="2"/>
        <v>-187634.44500000004</v>
      </c>
      <c r="G29" s="77">
        <f t="shared" si="2"/>
        <v>-99429.076253641324</v>
      </c>
      <c r="H29" s="77">
        <f t="shared" si="3"/>
        <v>5816667.7949999999</v>
      </c>
      <c r="I29" s="77">
        <f t="shared" si="3"/>
        <v>5904873.1637463588</v>
      </c>
      <c r="J29" s="77">
        <f t="shared" si="6"/>
        <v>88205.368746358901</v>
      </c>
      <c r="K29" s="77">
        <f t="shared" si="7"/>
        <v>-18523.127436735369</v>
      </c>
      <c r="L29" s="78">
        <f t="shared" si="8"/>
        <v>1133.791080079638</v>
      </c>
      <c r="M29" s="79"/>
      <c r="N29" s="79"/>
      <c r="O29" s="79"/>
      <c r="P29" s="79"/>
      <c r="Q29" s="79"/>
      <c r="R29" s="79"/>
      <c r="S29" s="79"/>
      <c r="T29" s="79"/>
    </row>
    <row r="30" spans="1:20" ht="13.15" x14ac:dyDescent="0.25">
      <c r="A30" s="97">
        <v>43799</v>
      </c>
      <c r="B30" s="77">
        <f t="shared" si="9"/>
        <v>6004302.2400000002</v>
      </c>
      <c r="C30" s="77">
        <f t="shared" si="9"/>
        <v>6004302.2400000002</v>
      </c>
      <c r="D30" s="77">
        <f t="shared" si="4"/>
        <v>18763.444500000001</v>
      </c>
      <c r="E30" s="77">
        <f t="shared" si="5"/>
        <v>13364.439356763929</v>
      </c>
      <c r="F30" s="77">
        <f t="shared" si="2"/>
        <v>-206397.88950000005</v>
      </c>
      <c r="G30" s="77">
        <f t="shared" si="2"/>
        <v>-112793.51561040526</v>
      </c>
      <c r="H30" s="77">
        <f t="shared" si="3"/>
        <v>5797904.3505000006</v>
      </c>
      <c r="I30" s="77">
        <f t="shared" si="3"/>
        <v>5891508.724389595</v>
      </c>
      <c r="J30" s="77">
        <f t="shared" si="6"/>
        <v>93604.373889594339</v>
      </c>
      <c r="K30" s="77">
        <f>-J30*$K$15</f>
        <v>-19656.918516814811</v>
      </c>
      <c r="L30" s="78">
        <f>-K30+K29</f>
        <v>1133.7910800794416</v>
      </c>
      <c r="M30" s="79"/>
      <c r="N30" s="79"/>
      <c r="O30" s="79"/>
      <c r="P30" s="79"/>
      <c r="Q30" s="79"/>
      <c r="R30" s="79"/>
      <c r="S30" s="79"/>
      <c r="T30" s="79"/>
    </row>
    <row r="31" spans="1:20" ht="13.15" x14ac:dyDescent="0.25">
      <c r="A31" s="97">
        <v>43830</v>
      </c>
      <c r="B31" s="77">
        <f t="shared" si="9"/>
        <v>6004302.2400000002</v>
      </c>
      <c r="C31" s="77">
        <f t="shared" si="9"/>
        <v>6004302.2400000002</v>
      </c>
      <c r="D31" s="77">
        <f t="shared" si="4"/>
        <v>18763.444500000001</v>
      </c>
      <c r="E31" s="77">
        <f t="shared" si="5"/>
        <v>13364.439356763929</v>
      </c>
      <c r="F31" s="77">
        <f t="shared" si="2"/>
        <v>-225161.33400000006</v>
      </c>
      <c r="G31" s="77">
        <f t="shared" si="2"/>
        <v>-126157.95496716919</v>
      </c>
      <c r="H31" s="77">
        <f t="shared" si="3"/>
        <v>5779140.9060000004</v>
      </c>
      <c r="I31" s="77">
        <f t="shared" si="3"/>
        <v>5878144.2850328311</v>
      </c>
      <c r="J31" s="77">
        <f t="shared" si="6"/>
        <v>99003.379032830708</v>
      </c>
      <c r="K31" s="77">
        <f>-J31*$K$15</f>
        <v>-20790.709596894449</v>
      </c>
      <c r="L31" s="78">
        <f>-K31+K30</f>
        <v>1133.791080079638</v>
      </c>
      <c r="M31" s="79"/>
      <c r="N31" s="79"/>
      <c r="O31" s="79"/>
      <c r="P31" s="79"/>
      <c r="Q31" s="79"/>
      <c r="R31" s="79"/>
      <c r="S31" s="79"/>
      <c r="T31" s="79"/>
    </row>
    <row r="32" spans="1:20" ht="13.15" x14ac:dyDescent="0.25">
      <c r="A32" s="97">
        <v>43861</v>
      </c>
      <c r="B32" s="77">
        <f t="shared" si="9"/>
        <v>6004302.2400000002</v>
      </c>
      <c r="C32" s="77">
        <f t="shared" si="9"/>
        <v>6004302.2400000002</v>
      </c>
      <c r="D32" s="77">
        <f>B32*$C$6/12</f>
        <v>36120.881558800007</v>
      </c>
      <c r="E32" s="77">
        <f t="shared" si="5"/>
        <v>13364.439356763929</v>
      </c>
      <c r="F32" s="77">
        <f t="shared" si="2"/>
        <v>-261282.21555880006</v>
      </c>
      <c r="G32" s="77">
        <f t="shared" si="2"/>
        <v>-139522.39432393311</v>
      </c>
      <c r="H32" s="77">
        <f t="shared" si="3"/>
        <v>5743020.0244412003</v>
      </c>
      <c r="I32" s="77">
        <f t="shared" si="3"/>
        <v>5864779.8456760673</v>
      </c>
      <c r="J32" s="77">
        <f t="shared" si="6"/>
        <v>121759.82123486698</v>
      </c>
      <c r="K32" s="77">
        <f t="shared" ref="K32:K74" si="10">-J32*$K$15</f>
        <v>-25569.562459322064</v>
      </c>
      <c r="L32" s="78">
        <f t="shared" ref="L32:L74" si="11">-K32+K31</f>
        <v>4778.852862427615</v>
      </c>
      <c r="M32" s="79"/>
      <c r="N32" s="79"/>
      <c r="O32" s="79"/>
      <c r="P32" s="79"/>
      <c r="Q32" s="79"/>
      <c r="R32" s="79"/>
      <c r="S32" s="79"/>
      <c r="T32" s="79"/>
    </row>
    <row r="33" spans="1:20" ht="13.15" x14ac:dyDescent="0.25">
      <c r="A33" s="97">
        <v>43890</v>
      </c>
      <c r="B33" s="77">
        <f t="shared" si="9"/>
        <v>6004302.2400000002</v>
      </c>
      <c r="C33" s="77">
        <f t="shared" si="9"/>
        <v>6004302.2400000002</v>
      </c>
      <c r="D33" s="77">
        <f t="shared" ref="D33:D43" si="12">B33*$C$6/12</f>
        <v>36120.881558800007</v>
      </c>
      <c r="E33" s="77">
        <f t="shared" si="5"/>
        <v>13364.439356763929</v>
      </c>
      <c r="F33" s="77">
        <f t="shared" si="2"/>
        <v>-297403.09711760009</v>
      </c>
      <c r="G33" s="77">
        <f t="shared" si="2"/>
        <v>-152886.83368069705</v>
      </c>
      <c r="H33" s="77">
        <f t="shared" si="3"/>
        <v>5706899.1428824002</v>
      </c>
      <c r="I33" s="77">
        <f t="shared" si="3"/>
        <v>5851415.4063193034</v>
      </c>
      <c r="J33" s="77">
        <f t="shared" si="6"/>
        <v>144516.26343690325</v>
      </c>
      <c r="K33" s="77">
        <f t="shared" si="10"/>
        <v>-30348.415321749679</v>
      </c>
      <c r="L33" s="78">
        <f t="shared" si="11"/>
        <v>4778.852862427615</v>
      </c>
      <c r="M33" s="79"/>
      <c r="N33" s="79"/>
      <c r="O33" s="79"/>
      <c r="P33" s="79"/>
      <c r="Q33" s="79"/>
      <c r="R33" s="79"/>
      <c r="S33" s="79"/>
      <c r="T33" s="79"/>
    </row>
    <row r="34" spans="1:20" ht="13.15" x14ac:dyDescent="0.25">
      <c r="A34" s="97">
        <v>43921</v>
      </c>
      <c r="B34" s="77">
        <f t="shared" si="9"/>
        <v>6004302.2400000002</v>
      </c>
      <c r="C34" s="77">
        <f t="shared" si="9"/>
        <v>6004302.2400000002</v>
      </c>
      <c r="D34" s="77">
        <f t="shared" si="12"/>
        <v>36120.881558800007</v>
      </c>
      <c r="E34" s="77">
        <f t="shared" si="5"/>
        <v>13364.439356763929</v>
      </c>
      <c r="F34" s="77">
        <f t="shared" si="2"/>
        <v>-333523.97867640009</v>
      </c>
      <c r="G34" s="77">
        <f t="shared" si="2"/>
        <v>-166251.27303746098</v>
      </c>
      <c r="H34" s="77">
        <f t="shared" si="3"/>
        <v>5670778.2613236001</v>
      </c>
      <c r="I34" s="77">
        <f t="shared" si="3"/>
        <v>5838050.9669625396</v>
      </c>
      <c r="J34" s="77">
        <f t="shared" si="6"/>
        <v>167272.70563893951</v>
      </c>
      <c r="K34" s="77">
        <f t="shared" si="10"/>
        <v>-35127.268184177294</v>
      </c>
      <c r="L34" s="78">
        <f t="shared" si="11"/>
        <v>4778.852862427615</v>
      </c>
      <c r="M34" s="79"/>
      <c r="N34" s="79"/>
      <c r="O34" s="79"/>
      <c r="P34" s="79"/>
      <c r="Q34" s="79"/>
      <c r="R34" s="79"/>
      <c r="S34" s="79"/>
      <c r="T34" s="79"/>
    </row>
    <row r="35" spans="1:20" ht="13.15" x14ac:dyDescent="0.25">
      <c r="A35" s="97">
        <v>43951</v>
      </c>
      <c r="B35" s="80">
        <f t="shared" si="9"/>
        <v>6004302.2400000002</v>
      </c>
      <c r="C35" s="77">
        <f t="shared" si="9"/>
        <v>6004302.2400000002</v>
      </c>
      <c r="D35" s="77">
        <f t="shared" si="12"/>
        <v>36120.881558800007</v>
      </c>
      <c r="E35" s="77">
        <f t="shared" si="5"/>
        <v>13364.439356763929</v>
      </c>
      <c r="F35" s="77">
        <f t="shared" si="2"/>
        <v>-369644.86023520009</v>
      </c>
      <c r="G35" s="80">
        <f t="shared" si="2"/>
        <v>-179615.71239422492</v>
      </c>
      <c r="H35" s="80">
        <f t="shared" si="3"/>
        <v>5634657.3797648</v>
      </c>
      <c r="I35" s="77">
        <f t="shared" si="3"/>
        <v>5824686.5276057757</v>
      </c>
      <c r="J35" s="80">
        <f t="shared" si="6"/>
        <v>190029.14784097578</v>
      </c>
      <c r="K35" s="77">
        <f t="shared" si="10"/>
        <v>-39906.121046604916</v>
      </c>
      <c r="L35" s="181">
        <f t="shared" si="11"/>
        <v>4778.8528624276223</v>
      </c>
      <c r="M35" s="79"/>
      <c r="N35" s="79"/>
      <c r="O35" s="79"/>
      <c r="P35" s="79"/>
      <c r="Q35" s="79"/>
      <c r="R35" s="79"/>
      <c r="S35" s="79"/>
      <c r="T35" s="79"/>
    </row>
    <row r="36" spans="1:20" ht="13.15" x14ac:dyDescent="0.25">
      <c r="A36" s="97">
        <v>43982</v>
      </c>
      <c r="B36" s="80">
        <f t="shared" si="9"/>
        <v>6004302.2400000002</v>
      </c>
      <c r="C36" s="77">
        <f t="shared" si="9"/>
        <v>6004302.2400000002</v>
      </c>
      <c r="D36" s="77">
        <f t="shared" si="12"/>
        <v>36120.881558800007</v>
      </c>
      <c r="E36" s="77">
        <f t="shared" si="5"/>
        <v>13364.439356763929</v>
      </c>
      <c r="F36" s="77">
        <f t="shared" ref="F36:G51" si="13">F35-D36</f>
        <v>-405765.74179400009</v>
      </c>
      <c r="G36" s="80">
        <f t="shared" si="13"/>
        <v>-192980.15175098885</v>
      </c>
      <c r="H36" s="80">
        <f t="shared" ref="H36:I56" si="14">B36+F36</f>
        <v>5598536.4982059998</v>
      </c>
      <c r="I36" s="77">
        <f t="shared" si="14"/>
        <v>5811322.088249011</v>
      </c>
      <c r="J36" s="80">
        <f t="shared" si="6"/>
        <v>212785.59004301112</v>
      </c>
      <c r="K36" s="77">
        <f t="shared" si="10"/>
        <v>-44684.973909032335</v>
      </c>
      <c r="L36" s="181">
        <f t="shared" si="11"/>
        <v>4778.8528624274186</v>
      </c>
      <c r="M36" s="79"/>
      <c r="N36" s="79"/>
      <c r="O36" s="79"/>
      <c r="P36" s="79"/>
      <c r="Q36" s="79"/>
      <c r="R36" s="79"/>
      <c r="S36" s="79"/>
      <c r="T36" s="79"/>
    </row>
    <row r="37" spans="1:20" ht="13.15" x14ac:dyDescent="0.25">
      <c r="A37" s="97">
        <v>44012</v>
      </c>
      <c r="B37" s="80">
        <f t="shared" si="9"/>
        <v>6004302.2400000002</v>
      </c>
      <c r="C37" s="77">
        <f t="shared" si="9"/>
        <v>6004302.2400000002</v>
      </c>
      <c r="D37" s="77">
        <f t="shared" si="12"/>
        <v>36120.881558800007</v>
      </c>
      <c r="E37" s="77">
        <f t="shared" si="5"/>
        <v>13364.439356763929</v>
      </c>
      <c r="F37" s="77">
        <f t="shared" si="13"/>
        <v>-441886.62335280009</v>
      </c>
      <c r="G37" s="80">
        <f t="shared" si="13"/>
        <v>-206344.59110775279</v>
      </c>
      <c r="H37" s="80">
        <f t="shared" si="14"/>
        <v>5562415.6166471997</v>
      </c>
      <c r="I37" s="77">
        <f t="shared" si="14"/>
        <v>5797957.6488922471</v>
      </c>
      <c r="J37" s="80">
        <f t="shared" si="6"/>
        <v>235542.03224504739</v>
      </c>
      <c r="K37" s="77">
        <f t="shared" si="10"/>
        <v>-49463.82677145995</v>
      </c>
      <c r="L37" s="181">
        <f t="shared" si="11"/>
        <v>4778.852862427615</v>
      </c>
      <c r="M37" s="79"/>
      <c r="N37" s="79"/>
      <c r="O37" s="79"/>
      <c r="P37" s="79"/>
      <c r="Q37" s="79"/>
      <c r="R37" s="79"/>
      <c r="S37" s="79"/>
      <c r="T37" s="79"/>
    </row>
    <row r="38" spans="1:20" ht="13.15" x14ac:dyDescent="0.25">
      <c r="A38" s="97">
        <v>44043</v>
      </c>
      <c r="B38" s="80">
        <f t="shared" si="9"/>
        <v>6004302.2400000002</v>
      </c>
      <c r="C38" s="77">
        <f t="shared" si="9"/>
        <v>6004302.2400000002</v>
      </c>
      <c r="D38" s="77">
        <f t="shared" si="12"/>
        <v>36120.881558800007</v>
      </c>
      <c r="E38" s="77">
        <f t="shared" si="5"/>
        <v>13364.439356763929</v>
      </c>
      <c r="F38" s="77">
        <f t="shared" si="13"/>
        <v>-478007.50491160009</v>
      </c>
      <c r="G38" s="80">
        <f t="shared" si="13"/>
        <v>-219709.03046451672</v>
      </c>
      <c r="H38" s="80">
        <f t="shared" si="14"/>
        <v>5526294.7350884005</v>
      </c>
      <c r="I38" s="77">
        <f t="shared" si="14"/>
        <v>5784593.2095354833</v>
      </c>
      <c r="J38" s="80">
        <f t="shared" si="6"/>
        <v>258298.47444708273</v>
      </c>
      <c r="K38" s="77">
        <f t="shared" si="10"/>
        <v>-54242.679633887368</v>
      </c>
      <c r="L38" s="181">
        <f t="shared" si="11"/>
        <v>4778.8528624274186</v>
      </c>
      <c r="M38" s="79"/>
      <c r="N38" s="105"/>
      <c r="O38" s="79"/>
      <c r="P38" s="79"/>
      <c r="Q38" s="79"/>
      <c r="R38" s="79"/>
      <c r="S38" s="79"/>
      <c r="T38" s="79"/>
    </row>
    <row r="39" spans="1:20" ht="13.15" x14ac:dyDescent="0.25">
      <c r="A39" s="97">
        <v>44074</v>
      </c>
      <c r="B39" s="80">
        <f t="shared" si="9"/>
        <v>6004302.2400000002</v>
      </c>
      <c r="C39" s="77">
        <f t="shared" si="9"/>
        <v>6004302.2400000002</v>
      </c>
      <c r="D39" s="77">
        <f t="shared" si="12"/>
        <v>36120.881558800007</v>
      </c>
      <c r="E39" s="77">
        <f t="shared" si="5"/>
        <v>13364.439356763929</v>
      </c>
      <c r="F39" s="77">
        <f t="shared" si="13"/>
        <v>-514128.38647040009</v>
      </c>
      <c r="G39" s="80">
        <f t="shared" si="13"/>
        <v>-233073.46982128065</v>
      </c>
      <c r="H39" s="80">
        <f t="shared" si="14"/>
        <v>5490173.8535296004</v>
      </c>
      <c r="I39" s="77">
        <f t="shared" si="14"/>
        <v>5771228.7701787194</v>
      </c>
      <c r="J39" s="80">
        <f t="shared" si="6"/>
        <v>281054.916649119</v>
      </c>
      <c r="K39" s="77">
        <f t="shared" si="10"/>
        <v>-59021.532496314991</v>
      </c>
      <c r="L39" s="181">
        <f t="shared" si="11"/>
        <v>4778.8528624276223</v>
      </c>
      <c r="M39" s="79"/>
      <c r="N39" s="105"/>
      <c r="O39" s="79"/>
      <c r="P39" s="79"/>
      <c r="Q39" s="79"/>
      <c r="R39" s="79"/>
      <c r="S39" s="79"/>
      <c r="T39" s="79"/>
    </row>
    <row r="40" spans="1:20" ht="13.15" x14ac:dyDescent="0.25">
      <c r="A40" s="97">
        <v>44104</v>
      </c>
      <c r="B40" s="80">
        <f t="shared" ref="B40:C55" si="15">B39</f>
        <v>6004302.2400000002</v>
      </c>
      <c r="C40" s="77">
        <f t="shared" si="15"/>
        <v>6004302.2400000002</v>
      </c>
      <c r="D40" s="77">
        <f t="shared" si="12"/>
        <v>36120.881558800007</v>
      </c>
      <c r="E40" s="77">
        <f t="shared" si="5"/>
        <v>13364.439356763929</v>
      </c>
      <c r="F40" s="77">
        <f t="shared" si="13"/>
        <v>-550249.26802920015</v>
      </c>
      <c r="G40" s="80">
        <f t="shared" si="13"/>
        <v>-246437.90917804459</v>
      </c>
      <c r="H40" s="80">
        <f t="shared" si="14"/>
        <v>5454052.9719708003</v>
      </c>
      <c r="I40" s="77">
        <f t="shared" si="14"/>
        <v>5757864.3308219556</v>
      </c>
      <c r="J40" s="80">
        <f t="shared" si="6"/>
        <v>303811.35885115527</v>
      </c>
      <c r="K40" s="77">
        <f t="shared" si="10"/>
        <v>-63800.385358742606</v>
      </c>
      <c r="L40" s="181">
        <f t="shared" si="11"/>
        <v>4778.852862427615</v>
      </c>
      <c r="M40" s="79"/>
      <c r="N40" s="105"/>
      <c r="O40" s="79"/>
      <c r="P40" s="79"/>
      <c r="Q40" s="79"/>
      <c r="R40" s="79"/>
      <c r="S40" s="79"/>
      <c r="T40" s="79"/>
    </row>
    <row r="41" spans="1:20" ht="13.15" x14ac:dyDescent="0.25">
      <c r="A41" s="97">
        <v>44135</v>
      </c>
      <c r="B41" s="80">
        <f t="shared" si="15"/>
        <v>6004302.2400000002</v>
      </c>
      <c r="C41" s="77">
        <f t="shared" si="15"/>
        <v>6004302.2400000002</v>
      </c>
      <c r="D41" s="77">
        <f t="shared" si="12"/>
        <v>36120.881558800007</v>
      </c>
      <c r="E41" s="77">
        <f t="shared" si="5"/>
        <v>13364.439356763929</v>
      </c>
      <c r="F41" s="77">
        <f t="shared" si="13"/>
        <v>-586370.14958800015</v>
      </c>
      <c r="G41" s="80">
        <f t="shared" si="13"/>
        <v>-259802.34853480852</v>
      </c>
      <c r="H41" s="80">
        <f t="shared" si="14"/>
        <v>5417932.0904120002</v>
      </c>
      <c r="I41" s="77">
        <f t="shared" si="14"/>
        <v>5744499.8914651917</v>
      </c>
      <c r="J41" s="80">
        <f t="shared" si="6"/>
        <v>326567.80105319154</v>
      </c>
      <c r="K41" s="77">
        <f t="shared" si="10"/>
        <v>-68579.238221170221</v>
      </c>
      <c r="L41" s="181">
        <f t="shared" si="11"/>
        <v>4778.852862427615</v>
      </c>
      <c r="M41" s="79"/>
      <c r="N41" s="79"/>
      <c r="O41" s="79"/>
      <c r="P41" s="79"/>
      <c r="Q41" s="79"/>
      <c r="R41" s="79"/>
      <c r="S41" s="79"/>
      <c r="T41" s="79"/>
    </row>
    <row r="42" spans="1:20" ht="13.15" x14ac:dyDescent="0.25">
      <c r="A42" s="97">
        <v>44165</v>
      </c>
      <c r="B42" s="80">
        <f t="shared" si="15"/>
        <v>6004302.2400000002</v>
      </c>
      <c r="C42" s="77">
        <f t="shared" si="15"/>
        <v>6004302.2400000002</v>
      </c>
      <c r="D42" s="77">
        <f t="shared" si="12"/>
        <v>36120.881558800007</v>
      </c>
      <c r="E42" s="77">
        <f t="shared" si="5"/>
        <v>13364.439356763929</v>
      </c>
      <c r="F42" s="77">
        <f t="shared" si="13"/>
        <v>-622491.03114680015</v>
      </c>
      <c r="G42" s="80">
        <f t="shared" si="13"/>
        <v>-273166.78789157246</v>
      </c>
      <c r="H42" s="80">
        <f t="shared" si="14"/>
        <v>5381811.2088532001</v>
      </c>
      <c r="I42" s="77">
        <f t="shared" si="14"/>
        <v>5731135.4521084279</v>
      </c>
      <c r="J42" s="80">
        <f t="shared" si="6"/>
        <v>349324.2432552278</v>
      </c>
      <c r="K42" s="77">
        <f t="shared" si="10"/>
        <v>-73358.091083597843</v>
      </c>
      <c r="L42" s="181">
        <f t="shared" si="11"/>
        <v>4778.8528624276223</v>
      </c>
      <c r="M42" s="79"/>
      <c r="N42" s="79"/>
      <c r="O42" s="79"/>
      <c r="P42" s="79"/>
      <c r="Q42" s="79"/>
      <c r="R42" s="79"/>
      <c r="S42" s="79"/>
      <c r="T42" s="79"/>
    </row>
    <row r="43" spans="1:20" ht="13.15" x14ac:dyDescent="0.25">
      <c r="A43" s="97">
        <v>44196</v>
      </c>
      <c r="B43" s="80">
        <f t="shared" si="15"/>
        <v>6004302.2400000002</v>
      </c>
      <c r="C43" s="77">
        <f t="shared" si="15"/>
        <v>6004302.2400000002</v>
      </c>
      <c r="D43" s="77">
        <f t="shared" si="12"/>
        <v>36120.881558800007</v>
      </c>
      <c r="E43" s="77">
        <f t="shared" si="5"/>
        <v>13364.439356763929</v>
      </c>
      <c r="F43" s="77">
        <f t="shared" si="13"/>
        <v>-658611.91270560015</v>
      </c>
      <c r="G43" s="80">
        <f t="shared" si="13"/>
        <v>-286531.22724833636</v>
      </c>
      <c r="H43" s="80">
        <f t="shared" si="14"/>
        <v>5345690.3272944</v>
      </c>
      <c r="I43" s="77">
        <f t="shared" si="14"/>
        <v>5717771.012751664</v>
      </c>
      <c r="J43" s="80">
        <f t="shared" si="6"/>
        <v>372080.68545726407</v>
      </c>
      <c r="K43" s="77">
        <f t="shared" si="10"/>
        <v>-78136.943946025451</v>
      </c>
      <c r="L43" s="181">
        <f t="shared" si="11"/>
        <v>4778.8528624276078</v>
      </c>
      <c r="M43" s="79"/>
      <c r="N43" s="79"/>
      <c r="O43" s="79"/>
      <c r="P43" s="79"/>
      <c r="Q43" s="79"/>
      <c r="R43" s="79"/>
      <c r="S43" s="79"/>
      <c r="T43" s="79"/>
    </row>
    <row r="44" spans="1:20" ht="13.15" x14ac:dyDescent="0.25">
      <c r="A44" s="97">
        <v>44227</v>
      </c>
      <c r="B44" s="80">
        <f t="shared" si="15"/>
        <v>6004302.2400000002</v>
      </c>
      <c r="C44" s="77">
        <f t="shared" si="15"/>
        <v>6004302.2400000002</v>
      </c>
      <c r="D44" s="77">
        <f>B44*$D$6/12</f>
        <v>33408.938380400003</v>
      </c>
      <c r="E44" s="77">
        <f t="shared" si="5"/>
        <v>13364.439356763929</v>
      </c>
      <c r="F44" s="77">
        <f t="shared" si="13"/>
        <v>-692020.8510860001</v>
      </c>
      <c r="G44" s="80">
        <f t="shared" si="13"/>
        <v>-299895.66660510027</v>
      </c>
      <c r="H44" s="80">
        <f t="shared" si="14"/>
        <v>5312281.3889140002</v>
      </c>
      <c r="I44" s="77">
        <f t="shared" si="14"/>
        <v>5704406.5733949002</v>
      </c>
      <c r="J44" s="80">
        <f t="shared" si="6"/>
        <v>392125.18448089994</v>
      </c>
      <c r="K44" s="77">
        <f t="shared" si="10"/>
        <v>-82346.288740988981</v>
      </c>
      <c r="L44" s="181">
        <f t="shared" si="11"/>
        <v>4209.3447949635301</v>
      </c>
      <c r="M44" s="79"/>
      <c r="N44" s="79"/>
      <c r="O44" s="79"/>
      <c r="P44" s="79"/>
      <c r="Q44" s="79"/>
      <c r="R44" s="79"/>
      <c r="S44" s="79"/>
      <c r="T44" s="79"/>
    </row>
    <row r="45" spans="1:20" ht="13.15" x14ac:dyDescent="0.25">
      <c r="A45" s="97">
        <v>44255</v>
      </c>
      <c r="B45" s="80">
        <f t="shared" si="15"/>
        <v>6004302.2400000002</v>
      </c>
      <c r="C45" s="77">
        <f t="shared" si="15"/>
        <v>6004302.2400000002</v>
      </c>
      <c r="D45" s="77">
        <f t="shared" ref="D45:D55" si="16">B45*$D$6/12</f>
        <v>33408.938380400003</v>
      </c>
      <c r="E45" s="77">
        <f t="shared" si="5"/>
        <v>13364.439356763929</v>
      </c>
      <c r="F45" s="77">
        <f t="shared" si="13"/>
        <v>-725429.78946640005</v>
      </c>
      <c r="G45" s="80">
        <f t="shared" si="13"/>
        <v>-313260.10596186417</v>
      </c>
      <c r="H45" s="80">
        <f t="shared" si="14"/>
        <v>5278872.4505336005</v>
      </c>
      <c r="I45" s="77">
        <f t="shared" si="14"/>
        <v>5691042.1340381363</v>
      </c>
      <c r="J45" s="80">
        <f t="shared" si="6"/>
        <v>412169.68350453582</v>
      </c>
      <c r="K45" s="77">
        <f t="shared" si="10"/>
        <v>-86555.633535952511</v>
      </c>
      <c r="L45" s="181">
        <f t="shared" si="11"/>
        <v>4209.3447949635301</v>
      </c>
      <c r="M45" s="79"/>
      <c r="N45" s="79"/>
      <c r="O45" s="79"/>
      <c r="P45" s="79"/>
      <c r="Q45" s="79"/>
      <c r="R45" s="79"/>
      <c r="S45" s="79"/>
      <c r="T45" s="79"/>
    </row>
    <row r="46" spans="1:20" ht="13.15" x14ac:dyDescent="0.25">
      <c r="A46" s="97">
        <v>44286</v>
      </c>
      <c r="B46" s="80">
        <f t="shared" si="15"/>
        <v>6004302.2400000002</v>
      </c>
      <c r="C46" s="77">
        <f t="shared" si="15"/>
        <v>6004302.2400000002</v>
      </c>
      <c r="D46" s="77">
        <f t="shared" si="16"/>
        <v>33408.938380400003</v>
      </c>
      <c r="E46" s="77">
        <f t="shared" si="5"/>
        <v>13364.439356763929</v>
      </c>
      <c r="F46" s="77">
        <f t="shared" si="13"/>
        <v>-758838.7278468</v>
      </c>
      <c r="G46" s="80">
        <f t="shared" si="13"/>
        <v>-326624.54531862808</v>
      </c>
      <c r="H46" s="80">
        <f t="shared" si="14"/>
        <v>5245463.5121531999</v>
      </c>
      <c r="I46" s="77">
        <f t="shared" si="14"/>
        <v>5677677.6946813725</v>
      </c>
      <c r="J46" s="80">
        <f t="shared" si="6"/>
        <v>432214.18252817262</v>
      </c>
      <c r="K46" s="77">
        <f t="shared" si="10"/>
        <v>-90764.978330916245</v>
      </c>
      <c r="L46" s="181">
        <f t="shared" si="11"/>
        <v>4209.3447949637339</v>
      </c>
      <c r="M46" s="79"/>
      <c r="N46" s="79"/>
      <c r="O46" s="79"/>
      <c r="P46" s="79"/>
      <c r="Q46" s="79"/>
      <c r="R46" s="79"/>
      <c r="S46" s="79"/>
      <c r="T46" s="79"/>
    </row>
    <row r="47" spans="1:20" ht="13.15" x14ac:dyDescent="0.25">
      <c r="A47" s="97">
        <v>44316</v>
      </c>
      <c r="B47" s="80">
        <f t="shared" si="15"/>
        <v>6004302.2400000002</v>
      </c>
      <c r="C47" s="77">
        <f t="shared" si="15"/>
        <v>6004302.2400000002</v>
      </c>
      <c r="D47" s="77">
        <f t="shared" si="16"/>
        <v>33408.938380400003</v>
      </c>
      <c r="E47" s="77">
        <f t="shared" si="5"/>
        <v>13364.439356763929</v>
      </c>
      <c r="F47" s="77">
        <f t="shared" si="13"/>
        <v>-792247.66622719995</v>
      </c>
      <c r="G47" s="80">
        <f t="shared" si="13"/>
        <v>-339988.98467539198</v>
      </c>
      <c r="H47" s="80">
        <f t="shared" si="14"/>
        <v>5212054.5737728002</v>
      </c>
      <c r="I47" s="77">
        <f t="shared" si="14"/>
        <v>5664313.2553246086</v>
      </c>
      <c r="J47" s="80">
        <f t="shared" si="6"/>
        <v>452258.68155180849</v>
      </c>
      <c r="K47" s="77">
        <f t="shared" si="10"/>
        <v>-94974.323125879775</v>
      </c>
      <c r="L47" s="181">
        <f t="shared" si="11"/>
        <v>4209.3447949635301</v>
      </c>
      <c r="M47" s="79"/>
      <c r="N47" s="79"/>
      <c r="O47" s="79"/>
      <c r="P47" s="79"/>
      <c r="Q47" s="79"/>
      <c r="R47" s="79"/>
      <c r="S47" s="79"/>
      <c r="T47" s="79"/>
    </row>
    <row r="48" spans="1:20" ht="13.15" x14ac:dyDescent="0.25">
      <c r="A48" s="97">
        <v>44347</v>
      </c>
      <c r="B48" s="77">
        <f t="shared" si="15"/>
        <v>6004302.2400000002</v>
      </c>
      <c r="C48" s="77">
        <f t="shared" si="15"/>
        <v>6004302.2400000002</v>
      </c>
      <c r="D48" s="77">
        <f t="shared" si="16"/>
        <v>33408.938380400003</v>
      </c>
      <c r="E48" s="77">
        <f t="shared" si="5"/>
        <v>13364.439356763929</v>
      </c>
      <c r="F48" s="77">
        <f t="shared" si="13"/>
        <v>-825656.6046075999</v>
      </c>
      <c r="G48" s="77">
        <f t="shared" si="13"/>
        <v>-353353.42403215589</v>
      </c>
      <c r="H48" s="77">
        <f t="shared" si="14"/>
        <v>5178645.6353924004</v>
      </c>
      <c r="I48" s="77">
        <f t="shared" si="14"/>
        <v>5650948.8159678448</v>
      </c>
      <c r="J48" s="77">
        <f t="shared" si="6"/>
        <v>472303.18057544436</v>
      </c>
      <c r="K48" s="77">
        <f t="shared" si="10"/>
        <v>-99183.66792084332</v>
      </c>
      <c r="L48" s="78">
        <f t="shared" si="11"/>
        <v>4209.3447949635447</v>
      </c>
      <c r="M48" s="79"/>
      <c r="N48" s="79"/>
      <c r="O48" s="79"/>
      <c r="P48" s="79"/>
      <c r="Q48" s="79"/>
      <c r="R48" s="79"/>
      <c r="S48" s="79"/>
      <c r="T48" s="79"/>
    </row>
    <row r="49" spans="1:20" ht="13.15" x14ac:dyDescent="0.25">
      <c r="A49" s="97">
        <v>44377</v>
      </c>
      <c r="B49" s="77">
        <f t="shared" si="15"/>
        <v>6004302.2400000002</v>
      </c>
      <c r="C49" s="77">
        <f t="shared" si="15"/>
        <v>6004302.2400000002</v>
      </c>
      <c r="D49" s="77">
        <f t="shared" si="16"/>
        <v>33408.938380400003</v>
      </c>
      <c r="E49" s="77">
        <f t="shared" si="5"/>
        <v>13364.439356763929</v>
      </c>
      <c r="F49" s="77">
        <f t="shared" si="13"/>
        <v>-859065.54298799986</v>
      </c>
      <c r="G49" s="77">
        <f t="shared" si="13"/>
        <v>-366717.8633889198</v>
      </c>
      <c r="H49" s="77">
        <f t="shared" si="14"/>
        <v>5145236.6970120007</v>
      </c>
      <c r="I49" s="77">
        <f t="shared" si="14"/>
        <v>5637584.37661108</v>
      </c>
      <c r="J49" s="77">
        <f t="shared" si="6"/>
        <v>492347.6795990793</v>
      </c>
      <c r="K49" s="77">
        <f t="shared" si="10"/>
        <v>-103393.01271580665</v>
      </c>
      <c r="L49" s="78">
        <f t="shared" si="11"/>
        <v>4209.3447949633264</v>
      </c>
      <c r="M49" s="79"/>
      <c r="N49" s="79"/>
      <c r="O49" s="79"/>
      <c r="P49" s="79"/>
      <c r="Q49" s="79"/>
      <c r="R49" s="79"/>
      <c r="S49" s="79"/>
      <c r="T49" s="79"/>
    </row>
    <row r="50" spans="1:20" ht="13.15" x14ac:dyDescent="0.25">
      <c r="A50" s="97">
        <v>44408</v>
      </c>
      <c r="B50" s="77">
        <f t="shared" si="15"/>
        <v>6004302.2400000002</v>
      </c>
      <c r="C50" s="77">
        <f t="shared" si="15"/>
        <v>6004302.2400000002</v>
      </c>
      <c r="D50" s="77">
        <f t="shared" si="16"/>
        <v>33408.938380400003</v>
      </c>
      <c r="E50" s="77">
        <f t="shared" si="5"/>
        <v>13364.439356763929</v>
      </c>
      <c r="F50" s="77">
        <f t="shared" si="13"/>
        <v>-892474.48136839981</v>
      </c>
      <c r="G50" s="77">
        <f t="shared" si="13"/>
        <v>-380082.3027456837</v>
      </c>
      <c r="H50" s="77">
        <f t="shared" si="14"/>
        <v>5111827.7586316001</v>
      </c>
      <c r="I50" s="77">
        <f t="shared" si="14"/>
        <v>5624219.9372543162</v>
      </c>
      <c r="J50" s="77">
        <f t="shared" si="6"/>
        <v>512392.17862271611</v>
      </c>
      <c r="K50" s="77">
        <f t="shared" si="10"/>
        <v>-107602.35751077038</v>
      </c>
      <c r="L50" s="78">
        <f t="shared" si="11"/>
        <v>4209.3447949637339</v>
      </c>
      <c r="M50" s="79"/>
      <c r="N50" s="79"/>
      <c r="O50" s="79"/>
      <c r="P50" s="79"/>
      <c r="Q50" s="79"/>
      <c r="R50" s="79"/>
      <c r="S50" s="79"/>
      <c r="T50" s="79"/>
    </row>
    <row r="51" spans="1:20" ht="13.15" x14ac:dyDescent="0.25">
      <c r="A51" s="97">
        <v>44439</v>
      </c>
      <c r="B51" s="77">
        <f t="shared" si="15"/>
        <v>6004302.2400000002</v>
      </c>
      <c r="C51" s="77">
        <f t="shared" si="15"/>
        <v>6004302.2400000002</v>
      </c>
      <c r="D51" s="77">
        <f t="shared" si="16"/>
        <v>33408.938380400003</v>
      </c>
      <c r="E51" s="77">
        <f t="shared" si="5"/>
        <v>13364.439356763929</v>
      </c>
      <c r="F51" s="77">
        <f t="shared" si="13"/>
        <v>-925883.41974879976</v>
      </c>
      <c r="G51" s="77">
        <f t="shared" si="13"/>
        <v>-393446.74210244761</v>
      </c>
      <c r="H51" s="77">
        <f t="shared" si="14"/>
        <v>5078418.8202512003</v>
      </c>
      <c r="I51" s="77">
        <f t="shared" si="14"/>
        <v>5610855.4978975523</v>
      </c>
      <c r="J51" s="77">
        <f t="shared" si="6"/>
        <v>532436.67764635198</v>
      </c>
      <c r="K51" s="77">
        <f t="shared" si="10"/>
        <v>-111811.70230573391</v>
      </c>
      <c r="L51" s="78">
        <f t="shared" si="11"/>
        <v>4209.3447949635301</v>
      </c>
      <c r="M51" s="79"/>
      <c r="N51" s="79"/>
      <c r="O51" s="79"/>
      <c r="P51" s="79"/>
      <c r="Q51" s="79"/>
      <c r="R51" s="79"/>
      <c r="S51" s="79"/>
      <c r="T51" s="79"/>
    </row>
    <row r="52" spans="1:20" ht="14.45" x14ac:dyDescent="0.3">
      <c r="A52" s="97">
        <v>44469</v>
      </c>
      <c r="B52" s="77">
        <f t="shared" si="15"/>
        <v>6004302.2400000002</v>
      </c>
      <c r="C52" s="77">
        <f t="shared" si="15"/>
        <v>6004302.2400000002</v>
      </c>
      <c r="D52" s="77">
        <f t="shared" si="16"/>
        <v>33408.938380400003</v>
      </c>
      <c r="E52" s="77">
        <f t="shared" si="5"/>
        <v>13364.439356763929</v>
      </c>
      <c r="F52" s="77">
        <f t="shared" ref="F52:G67" si="17">F51-D52</f>
        <v>-959292.35812919971</v>
      </c>
      <c r="G52" s="77">
        <f t="shared" si="17"/>
        <v>-406811.18145921151</v>
      </c>
      <c r="H52" s="77">
        <f t="shared" si="14"/>
        <v>5045009.8818708006</v>
      </c>
      <c r="I52" s="77">
        <f t="shared" si="14"/>
        <v>5597491.0585407885</v>
      </c>
      <c r="J52" s="77">
        <f t="shared" si="6"/>
        <v>552481.17666998785</v>
      </c>
      <c r="K52" s="77">
        <f t="shared" si="10"/>
        <v>-116021.04710069744</v>
      </c>
      <c r="L52" s="78">
        <f t="shared" si="11"/>
        <v>4209.3447949635301</v>
      </c>
      <c r="M52" s="198"/>
      <c r="N52" s="198"/>
      <c r="O52" s="79"/>
      <c r="P52" s="79"/>
      <c r="Q52" s="79"/>
      <c r="R52" s="79"/>
      <c r="S52" s="79"/>
      <c r="T52" s="79"/>
    </row>
    <row r="53" spans="1:20" ht="14.45" x14ac:dyDescent="0.3">
      <c r="A53" s="97">
        <v>44500</v>
      </c>
      <c r="B53" s="77">
        <f t="shared" si="15"/>
        <v>6004302.2400000002</v>
      </c>
      <c r="C53" s="77">
        <f t="shared" si="15"/>
        <v>6004302.2400000002</v>
      </c>
      <c r="D53" s="77">
        <f t="shared" si="16"/>
        <v>33408.938380400003</v>
      </c>
      <c r="E53" s="77">
        <f t="shared" si="5"/>
        <v>13364.439356763929</v>
      </c>
      <c r="F53" s="77">
        <f t="shared" si="17"/>
        <v>-992701.29650959966</v>
      </c>
      <c r="G53" s="77">
        <f t="shared" si="17"/>
        <v>-420175.62081597542</v>
      </c>
      <c r="H53" s="77">
        <f t="shared" si="14"/>
        <v>5011600.9434904009</v>
      </c>
      <c r="I53" s="77">
        <f t="shared" si="14"/>
        <v>5584126.6191840246</v>
      </c>
      <c r="J53" s="77">
        <f t="shared" si="6"/>
        <v>572525.67569362372</v>
      </c>
      <c r="K53" s="77">
        <f t="shared" si="10"/>
        <v>-120230.39189566097</v>
      </c>
      <c r="L53" s="78">
        <f t="shared" si="11"/>
        <v>4209.3447949635301</v>
      </c>
      <c r="M53" s="198"/>
      <c r="N53" s="198"/>
      <c r="O53" s="79"/>
      <c r="P53" s="79"/>
      <c r="Q53" s="79"/>
      <c r="R53" s="79"/>
      <c r="S53" s="79"/>
      <c r="T53" s="79"/>
    </row>
    <row r="54" spans="1:20" ht="14.45" x14ac:dyDescent="0.3">
      <c r="A54" s="97">
        <v>44530</v>
      </c>
      <c r="B54" s="77">
        <f t="shared" si="15"/>
        <v>6004302.2400000002</v>
      </c>
      <c r="C54" s="77">
        <f t="shared" si="15"/>
        <v>6004302.2400000002</v>
      </c>
      <c r="D54" s="77">
        <f t="shared" si="16"/>
        <v>33408.938380400003</v>
      </c>
      <c r="E54" s="77">
        <f t="shared" si="5"/>
        <v>13364.439356763929</v>
      </c>
      <c r="F54" s="77">
        <f t="shared" si="17"/>
        <v>-1026110.2348899996</v>
      </c>
      <c r="G54" s="77">
        <f t="shared" si="17"/>
        <v>-433540.06017273932</v>
      </c>
      <c r="H54" s="77">
        <f t="shared" si="14"/>
        <v>4978192.0051100003</v>
      </c>
      <c r="I54" s="77">
        <f t="shared" si="14"/>
        <v>5570762.1798272608</v>
      </c>
      <c r="J54" s="77">
        <f t="shared" si="6"/>
        <v>592570.17471726052</v>
      </c>
      <c r="K54" s="77">
        <f t="shared" si="10"/>
        <v>-124439.7366906247</v>
      </c>
      <c r="L54" s="78">
        <f t="shared" si="11"/>
        <v>4209.3447949637339</v>
      </c>
      <c r="M54" s="198"/>
      <c r="N54" s="198"/>
      <c r="O54" s="79"/>
      <c r="P54" s="79"/>
      <c r="Q54" s="79"/>
      <c r="R54" s="79"/>
      <c r="S54" s="79"/>
      <c r="T54" s="79"/>
    </row>
    <row r="55" spans="1:20" ht="14.45" x14ac:dyDescent="0.3">
      <c r="A55" s="97">
        <v>44561</v>
      </c>
      <c r="B55" s="77">
        <f t="shared" si="15"/>
        <v>6004302.2400000002</v>
      </c>
      <c r="C55" s="77">
        <f t="shared" si="15"/>
        <v>6004302.2400000002</v>
      </c>
      <c r="D55" s="77">
        <f t="shared" si="16"/>
        <v>33408.938380400003</v>
      </c>
      <c r="E55" s="77">
        <f t="shared" si="5"/>
        <v>13364.439356763929</v>
      </c>
      <c r="F55" s="77">
        <f t="shared" si="17"/>
        <v>-1059519.1732703997</v>
      </c>
      <c r="G55" s="77">
        <f t="shared" si="17"/>
        <v>-446904.49952950323</v>
      </c>
      <c r="H55" s="77">
        <f t="shared" si="14"/>
        <v>4944783.0667296005</v>
      </c>
      <c r="I55" s="77">
        <f t="shared" si="14"/>
        <v>5557397.7404704969</v>
      </c>
      <c r="J55" s="77">
        <f t="shared" si="6"/>
        <v>612614.6737408964</v>
      </c>
      <c r="K55" s="77">
        <f t="shared" si="10"/>
        <v>-128649.08148558823</v>
      </c>
      <c r="L55" s="78">
        <f t="shared" si="11"/>
        <v>4209.3447949635301</v>
      </c>
      <c r="M55" s="198"/>
      <c r="N55" s="198"/>
      <c r="O55" s="79"/>
      <c r="P55" s="79"/>
      <c r="Q55" s="79"/>
      <c r="R55" s="79"/>
      <c r="S55" s="79"/>
      <c r="T55" s="79"/>
    </row>
    <row r="56" spans="1:20" ht="14.45" x14ac:dyDescent="0.3">
      <c r="A56" s="97" t="s">
        <v>74</v>
      </c>
      <c r="B56" s="77">
        <f t="shared" ref="B56:C63" si="18">B55</f>
        <v>6004302.2400000002</v>
      </c>
      <c r="C56" s="77">
        <f t="shared" si="18"/>
        <v>6004302.2400000002</v>
      </c>
      <c r="D56" s="77">
        <f>B56*$E$6</f>
        <v>370885.74936479999</v>
      </c>
      <c r="E56" s="77">
        <f>C56*E$13</f>
        <v>160373.27228116716</v>
      </c>
      <c r="F56" s="77">
        <f t="shared" si="17"/>
        <v>-1430404.9226351997</v>
      </c>
      <c r="G56" s="77">
        <f t="shared" si="17"/>
        <v>-607277.77181067038</v>
      </c>
      <c r="H56" s="77">
        <f t="shared" si="14"/>
        <v>4573897.3173648007</v>
      </c>
      <c r="I56" s="77">
        <f t="shared" si="14"/>
        <v>5397024.4681893298</v>
      </c>
      <c r="J56" s="77">
        <f t="shared" si="6"/>
        <v>823127.15082452912</v>
      </c>
      <c r="K56" s="77">
        <f t="shared" si="10"/>
        <v>-172856.70167315111</v>
      </c>
      <c r="L56" s="78">
        <f t="shared" si="11"/>
        <v>44207.620187562876</v>
      </c>
      <c r="M56" s="198"/>
      <c r="N56" s="198"/>
      <c r="O56" s="79"/>
      <c r="P56" s="79"/>
      <c r="Q56" s="79"/>
      <c r="R56" s="79"/>
      <c r="S56" s="79"/>
      <c r="T56" s="79"/>
    </row>
    <row r="57" spans="1:20" ht="14.45" x14ac:dyDescent="0.3">
      <c r="A57" s="97" t="s">
        <v>75</v>
      </c>
      <c r="B57" s="77">
        <f t="shared" si="18"/>
        <v>6004302.2400000002</v>
      </c>
      <c r="C57" s="77">
        <f t="shared" si="18"/>
        <v>6004302.2400000002</v>
      </c>
      <c r="D57" s="77">
        <f>B57*$F$6</f>
        <v>343025.78697120002</v>
      </c>
      <c r="E57" s="77">
        <f t="shared" ref="E57:E73" si="19">C57*E$13</f>
        <v>160373.27228116716</v>
      </c>
      <c r="F57" s="77">
        <f t="shared" si="17"/>
        <v>-1773430.7096063998</v>
      </c>
      <c r="G57" s="77">
        <f t="shared" si="17"/>
        <v>-767651.04409183748</v>
      </c>
      <c r="H57" s="77">
        <f t="shared" ref="H57:I74" si="20">B57+F57</f>
        <v>4230871.5303936005</v>
      </c>
      <c r="I57" s="77">
        <f t="shared" si="20"/>
        <v>5236651.1959081627</v>
      </c>
      <c r="J57" s="77">
        <f t="shared" si="6"/>
        <v>1005779.6655145623</v>
      </c>
      <c r="K57" s="77">
        <f t="shared" si="10"/>
        <v>-211213.72975805806</v>
      </c>
      <c r="L57" s="78">
        <f t="shared" si="11"/>
        <v>38357.028084906953</v>
      </c>
      <c r="M57" s="198"/>
      <c r="N57" s="198"/>
      <c r="O57" s="79"/>
      <c r="P57" s="79"/>
      <c r="Q57" s="79"/>
      <c r="R57" s="79"/>
      <c r="S57" s="79"/>
      <c r="T57" s="79"/>
    </row>
    <row r="58" spans="1:20" ht="14.45" x14ac:dyDescent="0.3">
      <c r="A58" s="97" t="s">
        <v>76</v>
      </c>
      <c r="B58" s="77">
        <f t="shared" si="18"/>
        <v>6004302.2400000002</v>
      </c>
      <c r="C58" s="77">
        <f t="shared" si="18"/>
        <v>6004302.2400000002</v>
      </c>
      <c r="D58" s="77">
        <f>B58*$G$6</f>
        <v>317327.37338400004</v>
      </c>
      <c r="E58" s="77">
        <f t="shared" si="19"/>
        <v>160373.27228116716</v>
      </c>
      <c r="F58" s="77">
        <f t="shared" si="17"/>
        <v>-2090758.0829903998</v>
      </c>
      <c r="G58" s="77">
        <f t="shared" si="17"/>
        <v>-928024.31637300458</v>
      </c>
      <c r="H58" s="77">
        <f t="shared" si="20"/>
        <v>3913544.1570096007</v>
      </c>
      <c r="I58" s="77">
        <f t="shared" si="20"/>
        <v>5076277.9236269956</v>
      </c>
      <c r="J58" s="77">
        <f t="shared" si="6"/>
        <v>1162733.766617395</v>
      </c>
      <c r="K58" s="77">
        <f t="shared" si="10"/>
        <v>-244174.09098965293</v>
      </c>
      <c r="L58" s="78">
        <f t="shared" si="11"/>
        <v>32960.36123159487</v>
      </c>
      <c r="M58" s="198"/>
      <c r="N58" s="198"/>
      <c r="O58" s="79"/>
      <c r="P58" s="79"/>
      <c r="Q58" s="79"/>
      <c r="R58" s="79"/>
      <c r="S58" s="79"/>
      <c r="T58" s="79"/>
    </row>
    <row r="59" spans="1:20" ht="14.45" x14ac:dyDescent="0.3">
      <c r="A59" s="97" t="s">
        <v>77</v>
      </c>
      <c r="B59" s="77">
        <f t="shared" si="18"/>
        <v>6004302.2400000002</v>
      </c>
      <c r="C59" s="77">
        <f t="shared" si="18"/>
        <v>6004302.2400000002</v>
      </c>
      <c r="D59" s="77">
        <f>B59*$H$6</f>
        <v>293490.29349120002</v>
      </c>
      <c r="E59" s="77">
        <f t="shared" si="19"/>
        <v>160373.27228116716</v>
      </c>
      <c r="F59" s="77">
        <f t="shared" si="17"/>
        <v>-2384248.3764815996</v>
      </c>
      <c r="G59" s="77">
        <f t="shared" si="17"/>
        <v>-1088397.5886541717</v>
      </c>
      <c r="H59" s="77">
        <f t="shared" si="20"/>
        <v>3620053.8635184006</v>
      </c>
      <c r="I59" s="77">
        <f t="shared" si="20"/>
        <v>4915904.6513458285</v>
      </c>
      <c r="J59" s="77">
        <f t="shared" si="6"/>
        <v>1295850.787827428</v>
      </c>
      <c r="K59" s="77">
        <f t="shared" si="10"/>
        <v>-272128.66544375988</v>
      </c>
      <c r="L59" s="78">
        <f t="shared" si="11"/>
        <v>27954.574454106943</v>
      </c>
      <c r="M59" s="198"/>
      <c r="N59" s="198"/>
      <c r="O59" s="79"/>
      <c r="P59" s="79"/>
      <c r="Q59" s="79"/>
      <c r="R59" s="79"/>
      <c r="S59" s="79"/>
      <c r="T59" s="79"/>
    </row>
    <row r="60" spans="1:20" ht="15" x14ac:dyDescent="0.25">
      <c r="A60" s="97" t="s">
        <v>78</v>
      </c>
      <c r="B60" s="77">
        <f t="shared" si="18"/>
        <v>6004302.2400000002</v>
      </c>
      <c r="C60" s="77">
        <f t="shared" si="18"/>
        <v>6004302.2400000002</v>
      </c>
      <c r="D60" s="77">
        <f>B60*$I$6</f>
        <v>271514.54729280004</v>
      </c>
      <c r="E60" s="77">
        <f t="shared" si="19"/>
        <v>160373.27228116716</v>
      </c>
      <c r="F60" s="77">
        <f t="shared" si="17"/>
        <v>-2655762.9237743998</v>
      </c>
      <c r="G60" s="77">
        <f t="shared" si="17"/>
        <v>-1248770.8609353388</v>
      </c>
      <c r="H60" s="77">
        <f t="shared" si="20"/>
        <v>3348539.3162256004</v>
      </c>
      <c r="I60" s="77">
        <f t="shared" si="20"/>
        <v>4755531.3790646615</v>
      </c>
      <c r="J60" s="77">
        <f t="shared" si="6"/>
        <v>1406992.062839061</v>
      </c>
      <c r="K60" s="77">
        <f t="shared" si="10"/>
        <v>-295468.33319620282</v>
      </c>
      <c r="L60" s="78">
        <f t="shared" si="11"/>
        <v>23339.66775244294</v>
      </c>
      <c r="M60" s="198"/>
      <c r="N60" s="198"/>
      <c r="O60" s="79"/>
      <c r="P60" s="79"/>
      <c r="Q60" s="79"/>
      <c r="R60" s="79"/>
      <c r="S60" s="79"/>
      <c r="T60" s="79"/>
    </row>
    <row r="61" spans="1:20" ht="15" x14ac:dyDescent="0.25">
      <c r="A61" s="97" t="s">
        <v>79</v>
      </c>
      <c r="B61" s="77">
        <f t="shared" si="18"/>
        <v>6004302.2400000002</v>
      </c>
      <c r="C61" s="77">
        <f t="shared" si="18"/>
        <v>6004302.2400000002</v>
      </c>
      <c r="D61" s="77">
        <f>B61*$J$6</f>
        <v>267911.96594880003</v>
      </c>
      <c r="E61" s="77">
        <f t="shared" si="19"/>
        <v>160373.27228116716</v>
      </c>
      <c r="F61" s="77">
        <f t="shared" si="17"/>
        <v>-2923674.8897231999</v>
      </c>
      <c r="G61" s="77">
        <f t="shared" si="17"/>
        <v>-1409144.1332165059</v>
      </c>
      <c r="H61" s="77">
        <f t="shared" si="20"/>
        <v>3080627.3502768003</v>
      </c>
      <c r="I61" s="77">
        <f t="shared" si="20"/>
        <v>4595158.1067834944</v>
      </c>
      <c r="J61" s="77">
        <f t="shared" si="6"/>
        <v>1514530.756506694</v>
      </c>
      <c r="K61" s="77">
        <f t="shared" si="10"/>
        <v>-318051.45886640571</v>
      </c>
      <c r="L61" s="78">
        <f t="shared" si="11"/>
        <v>22583.125670202891</v>
      </c>
      <c r="M61" s="198"/>
      <c r="N61" s="198"/>
      <c r="O61" s="79"/>
      <c r="P61" s="79"/>
      <c r="Q61" s="79"/>
      <c r="R61" s="79"/>
      <c r="S61" s="79"/>
      <c r="T61" s="79"/>
    </row>
    <row r="62" spans="1:20" ht="15" x14ac:dyDescent="0.25">
      <c r="A62" s="97" t="s">
        <v>80</v>
      </c>
      <c r="B62" s="77">
        <f t="shared" si="18"/>
        <v>6004302.2400000002</v>
      </c>
      <c r="C62" s="77">
        <f t="shared" si="18"/>
        <v>6004302.2400000002</v>
      </c>
      <c r="D62" s="77">
        <f>B62*$K$6</f>
        <v>267851.92292639997</v>
      </c>
      <c r="E62" s="77">
        <f t="shared" si="19"/>
        <v>160373.27228116716</v>
      </c>
      <c r="F62" s="77">
        <f t="shared" si="17"/>
        <v>-3191526.8126495997</v>
      </c>
      <c r="G62" s="77">
        <f t="shared" si="17"/>
        <v>-1569517.405497673</v>
      </c>
      <c r="H62" s="77">
        <f t="shared" si="20"/>
        <v>2812775.4273504005</v>
      </c>
      <c r="I62" s="77">
        <f t="shared" si="20"/>
        <v>4434784.8345023273</v>
      </c>
      <c r="J62" s="77">
        <f t="shared" si="6"/>
        <v>1622009.4071519268</v>
      </c>
      <c r="K62" s="77">
        <f t="shared" si="10"/>
        <v>-340621.97550190461</v>
      </c>
      <c r="L62" s="78">
        <f t="shared" si="11"/>
        <v>22570.516635498905</v>
      </c>
      <c r="M62" s="198"/>
      <c r="N62" s="198"/>
      <c r="O62" s="79"/>
      <c r="P62" s="79"/>
      <c r="Q62" s="79"/>
      <c r="R62" s="79"/>
      <c r="S62" s="79"/>
      <c r="T62" s="79"/>
    </row>
    <row r="63" spans="1:20" ht="15" x14ac:dyDescent="0.25">
      <c r="A63" s="97" t="s">
        <v>81</v>
      </c>
      <c r="B63" s="77">
        <f t="shared" si="18"/>
        <v>6004302.2400000002</v>
      </c>
      <c r="C63" s="77">
        <f t="shared" si="18"/>
        <v>6004302.2400000002</v>
      </c>
      <c r="D63" s="77">
        <f>B63*$L$6</f>
        <v>267911.96594880003</v>
      </c>
      <c r="E63" s="77">
        <f t="shared" si="19"/>
        <v>160373.27228116716</v>
      </c>
      <c r="F63" s="77">
        <f t="shared" si="17"/>
        <v>-3459438.7785983998</v>
      </c>
      <c r="G63" s="77">
        <f t="shared" si="17"/>
        <v>-1729890.6777788401</v>
      </c>
      <c r="H63" s="77">
        <f t="shared" si="20"/>
        <v>2544863.4614016004</v>
      </c>
      <c r="I63" s="77">
        <f t="shared" si="20"/>
        <v>4274411.5622211602</v>
      </c>
      <c r="J63" s="77">
        <f t="shared" si="6"/>
        <v>1729548.1008195598</v>
      </c>
      <c r="K63" s="77">
        <f t="shared" si="10"/>
        <v>-363205.10117210756</v>
      </c>
      <c r="L63" s="78">
        <f t="shared" si="11"/>
        <v>22583.12567020295</v>
      </c>
      <c r="M63" s="198"/>
      <c r="N63" s="198"/>
      <c r="O63" s="79"/>
      <c r="P63" s="79"/>
      <c r="Q63" s="79"/>
      <c r="R63" s="79"/>
      <c r="S63" s="79"/>
      <c r="T63" s="79"/>
    </row>
    <row r="64" spans="1:20" ht="15" x14ac:dyDescent="0.25">
      <c r="A64" s="97" t="s">
        <v>82</v>
      </c>
      <c r="B64" s="77">
        <f t="shared" ref="B64:C74" si="21">B53</f>
        <v>6004302.2400000002</v>
      </c>
      <c r="C64" s="77">
        <f t="shared" si="21"/>
        <v>6004302.2400000002</v>
      </c>
      <c r="D64" s="77">
        <f>B64*$B$9</f>
        <v>267851.92292639997</v>
      </c>
      <c r="E64" s="77">
        <f t="shared" si="19"/>
        <v>160373.27228116716</v>
      </c>
      <c r="F64" s="77">
        <f t="shared" si="17"/>
        <v>-3727290.7015247997</v>
      </c>
      <c r="G64" s="77">
        <f t="shared" si="17"/>
        <v>-1890263.9500600072</v>
      </c>
      <c r="H64" s="77">
        <f t="shared" si="20"/>
        <v>2277011.5384752005</v>
      </c>
      <c r="I64" s="77">
        <f t="shared" si="20"/>
        <v>4114038.2899399931</v>
      </c>
      <c r="J64" s="77">
        <f t="shared" si="6"/>
        <v>1837026.7514647925</v>
      </c>
      <c r="K64" s="77">
        <f t="shared" si="10"/>
        <v>-385775.61780760641</v>
      </c>
      <c r="L64" s="78">
        <f t="shared" si="11"/>
        <v>22570.516635498847</v>
      </c>
      <c r="M64" s="198"/>
      <c r="N64" s="198"/>
      <c r="O64" s="79"/>
      <c r="P64" s="79"/>
      <c r="Q64" s="79"/>
      <c r="R64" s="79"/>
      <c r="S64" s="79"/>
      <c r="T64" s="79"/>
    </row>
    <row r="65" spans="1:20" ht="15" x14ac:dyDescent="0.25">
      <c r="A65" s="97" t="s">
        <v>12599</v>
      </c>
      <c r="B65" s="77">
        <f t="shared" si="21"/>
        <v>6004302.2400000002</v>
      </c>
      <c r="C65" s="77">
        <f t="shared" si="21"/>
        <v>6004302.2400000002</v>
      </c>
      <c r="D65" s="77">
        <f>B65*$C$9</f>
        <v>267911.96594880003</v>
      </c>
      <c r="E65" s="77">
        <f t="shared" si="19"/>
        <v>160373.27228116716</v>
      </c>
      <c r="F65" s="77">
        <f t="shared" si="17"/>
        <v>-3995202.6674735998</v>
      </c>
      <c r="G65" s="77">
        <f t="shared" si="17"/>
        <v>-2050637.2223411743</v>
      </c>
      <c r="H65" s="77">
        <f t="shared" si="20"/>
        <v>2009099.5725264004</v>
      </c>
      <c r="I65" s="77">
        <f t="shared" si="20"/>
        <v>3953665.017658826</v>
      </c>
      <c r="J65" s="77">
        <f t="shared" si="6"/>
        <v>1944565.4451324255</v>
      </c>
      <c r="K65" s="77">
        <f t="shared" si="10"/>
        <v>-408358.74347780936</v>
      </c>
      <c r="L65" s="78">
        <f t="shared" si="11"/>
        <v>22583.12567020295</v>
      </c>
      <c r="M65" s="198"/>
      <c r="N65" s="198"/>
      <c r="O65" s="79"/>
      <c r="P65" s="79"/>
      <c r="Q65" s="79"/>
      <c r="R65" s="79"/>
      <c r="S65" s="79"/>
      <c r="T65" s="79"/>
    </row>
    <row r="66" spans="1:20" ht="15" x14ac:dyDescent="0.25">
      <c r="A66" s="97" t="s">
        <v>12600</v>
      </c>
      <c r="B66" s="77">
        <f t="shared" si="21"/>
        <v>6004302.2400000002</v>
      </c>
      <c r="C66" s="77">
        <f t="shared" si="21"/>
        <v>6004302.2400000002</v>
      </c>
      <c r="D66" s="77">
        <f>B66*$D$9</f>
        <v>267851.92292639997</v>
      </c>
      <c r="E66" s="77">
        <f t="shared" si="19"/>
        <v>160373.27228116716</v>
      </c>
      <c r="F66" s="77">
        <f t="shared" si="17"/>
        <v>-4263054.5904000001</v>
      </c>
      <c r="G66" s="77">
        <f t="shared" si="17"/>
        <v>-2211010.4946223414</v>
      </c>
      <c r="H66" s="77">
        <f t="shared" si="20"/>
        <v>1741247.6496000001</v>
      </c>
      <c r="I66" s="77">
        <f t="shared" si="20"/>
        <v>3793291.7453776589</v>
      </c>
      <c r="J66" s="77">
        <f t="shared" si="6"/>
        <v>2052044.0957776587</v>
      </c>
      <c r="K66" s="77">
        <f t="shared" si="10"/>
        <v>-430929.26011330832</v>
      </c>
      <c r="L66" s="78">
        <f t="shared" si="11"/>
        <v>22570.516635498963</v>
      </c>
      <c r="M66" s="198"/>
      <c r="N66" s="198"/>
      <c r="O66" s="79"/>
      <c r="P66" s="79"/>
      <c r="Q66" s="79"/>
      <c r="R66" s="79"/>
      <c r="S66" s="79"/>
      <c r="T66" s="79"/>
    </row>
    <row r="67" spans="1:20" ht="15" x14ac:dyDescent="0.25">
      <c r="A67" s="97" t="s">
        <v>12601</v>
      </c>
      <c r="B67" s="77">
        <f t="shared" si="21"/>
        <v>6004302.2400000002</v>
      </c>
      <c r="C67" s="77">
        <f t="shared" si="21"/>
        <v>6004302.2400000002</v>
      </c>
      <c r="D67" s="77">
        <f>B67*$E$9</f>
        <v>267911.96594880003</v>
      </c>
      <c r="E67" s="77">
        <f t="shared" si="19"/>
        <v>160373.27228116716</v>
      </c>
      <c r="F67" s="77">
        <f t="shared" si="17"/>
        <v>-4530966.5563487997</v>
      </c>
      <c r="G67" s="77">
        <f t="shared" si="17"/>
        <v>-2371383.7669035085</v>
      </c>
      <c r="H67" s="77">
        <f t="shared" si="20"/>
        <v>1473335.6836512005</v>
      </c>
      <c r="I67" s="77">
        <f t="shared" si="20"/>
        <v>3632918.4730964918</v>
      </c>
      <c r="J67" s="77">
        <f t="shared" si="6"/>
        <v>2159582.7894452913</v>
      </c>
      <c r="K67" s="77">
        <f t="shared" si="10"/>
        <v>-453512.38578351116</v>
      </c>
      <c r="L67" s="78">
        <f t="shared" si="11"/>
        <v>22583.125670202833</v>
      </c>
      <c r="M67" s="198"/>
      <c r="N67" s="198"/>
      <c r="O67" s="79"/>
      <c r="P67" s="79"/>
      <c r="Q67" s="79"/>
      <c r="R67" s="79"/>
      <c r="S67" s="79"/>
      <c r="T67" s="79"/>
    </row>
    <row r="68" spans="1:20" ht="15" x14ac:dyDescent="0.25">
      <c r="A68" s="97" t="s">
        <v>12602</v>
      </c>
      <c r="B68" s="77">
        <f t="shared" si="21"/>
        <v>6004302.2400000002</v>
      </c>
      <c r="C68" s="77">
        <f t="shared" si="21"/>
        <v>6004302.2400000002</v>
      </c>
      <c r="D68" s="77">
        <f>B68*$F$9</f>
        <v>267851.92292639997</v>
      </c>
      <c r="E68" s="77">
        <f t="shared" si="19"/>
        <v>160373.27228116716</v>
      </c>
      <c r="F68" s="77">
        <f t="shared" ref="F68:G74" si="22">F67-D68</f>
        <v>-4798818.4792751996</v>
      </c>
      <c r="G68" s="77">
        <f t="shared" si="22"/>
        <v>-2531757.0391846756</v>
      </c>
      <c r="H68" s="77">
        <f t="shared" si="20"/>
        <v>1205483.7607248006</v>
      </c>
      <c r="I68" s="77">
        <f t="shared" si="20"/>
        <v>3472545.2008153247</v>
      </c>
      <c r="J68" s="77">
        <f t="shared" si="6"/>
        <v>2267061.440090524</v>
      </c>
      <c r="K68" s="77">
        <f t="shared" si="10"/>
        <v>-476082.90241901</v>
      </c>
      <c r="L68" s="78">
        <f t="shared" si="11"/>
        <v>22570.516635498847</v>
      </c>
      <c r="M68" s="198"/>
      <c r="N68" s="198"/>
      <c r="O68" s="79"/>
      <c r="P68" s="79"/>
      <c r="Q68" s="79"/>
      <c r="R68" s="79"/>
      <c r="S68" s="79"/>
      <c r="T68" s="79"/>
    </row>
    <row r="69" spans="1:20" ht="15" x14ac:dyDescent="0.25">
      <c r="A69" s="97" t="s">
        <v>12603</v>
      </c>
      <c r="B69" s="77">
        <f t="shared" si="21"/>
        <v>6004302.2400000002</v>
      </c>
      <c r="C69" s="77">
        <f t="shared" si="21"/>
        <v>6004302.2400000002</v>
      </c>
      <c r="D69" s="77">
        <f>B69*$G$9</f>
        <v>267911.96594880003</v>
      </c>
      <c r="E69" s="77">
        <f t="shared" si="19"/>
        <v>160373.27228116716</v>
      </c>
      <c r="F69" s="77">
        <f t="shared" si="22"/>
        <v>-5066730.4452239992</v>
      </c>
      <c r="G69" s="77">
        <f t="shared" si="22"/>
        <v>-2692130.3114658426</v>
      </c>
      <c r="H69" s="77">
        <f t="shared" si="20"/>
        <v>937571.79477600101</v>
      </c>
      <c r="I69" s="77">
        <f t="shared" si="20"/>
        <v>3312171.9285341576</v>
      </c>
      <c r="J69" s="77">
        <f t="shared" si="6"/>
        <v>2374600.1337581566</v>
      </c>
      <c r="K69" s="77">
        <f t="shared" si="10"/>
        <v>-498666.02808921284</v>
      </c>
      <c r="L69" s="78">
        <f t="shared" si="11"/>
        <v>22583.125670202833</v>
      </c>
      <c r="M69" s="198"/>
      <c r="N69" s="198"/>
      <c r="O69" s="79"/>
      <c r="P69" s="79"/>
      <c r="Q69" s="79"/>
      <c r="R69" s="79"/>
      <c r="S69" s="79"/>
      <c r="T69" s="79"/>
    </row>
    <row r="70" spans="1:20" ht="15" x14ac:dyDescent="0.25">
      <c r="A70" s="97" t="s">
        <v>12604</v>
      </c>
      <c r="B70" s="77">
        <f t="shared" si="21"/>
        <v>6004302.2400000002</v>
      </c>
      <c r="C70" s="77">
        <f t="shared" si="21"/>
        <v>6004302.2400000002</v>
      </c>
      <c r="D70" s="77">
        <f>B70*$H$9</f>
        <v>267851.92292639997</v>
      </c>
      <c r="E70" s="77">
        <f t="shared" si="19"/>
        <v>160373.27228116716</v>
      </c>
      <c r="F70" s="77">
        <f t="shared" si="22"/>
        <v>-5334582.3681503991</v>
      </c>
      <c r="G70" s="77">
        <f t="shared" si="22"/>
        <v>-2852503.5837470097</v>
      </c>
      <c r="H70" s="77">
        <f t="shared" si="20"/>
        <v>669719.87184960116</v>
      </c>
      <c r="I70" s="77">
        <f t="shared" si="20"/>
        <v>3151798.6562529905</v>
      </c>
      <c r="J70" s="77">
        <f t="shared" si="6"/>
        <v>2482078.7844033893</v>
      </c>
      <c r="K70" s="77">
        <f t="shared" si="10"/>
        <v>-521236.54472471174</v>
      </c>
      <c r="L70" s="78">
        <f t="shared" si="11"/>
        <v>22570.516635498905</v>
      </c>
      <c r="M70" s="198"/>
      <c r="N70" s="198"/>
      <c r="O70" s="79"/>
      <c r="P70" s="79"/>
      <c r="Q70" s="79"/>
      <c r="R70" s="79"/>
      <c r="S70" s="79"/>
      <c r="T70" s="79"/>
    </row>
    <row r="71" spans="1:20" ht="15" x14ac:dyDescent="0.25">
      <c r="A71" s="97" t="s">
        <v>12605</v>
      </c>
      <c r="B71" s="77">
        <f t="shared" si="21"/>
        <v>6004302.2400000002</v>
      </c>
      <c r="C71" s="77">
        <f t="shared" si="21"/>
        <v>6004302.2400000002</v>
      </c>
      <c r="D71" s="77">
        <f>B71*$I$9</f>
        <v>267911.96594880003</v>
      </c>
      <c r="E71" s="77">
        <f t="shared" si="19"/>
        <v>160373.27228116716</v>
      </c>
      <c r="F71" s="77">
        <f t="shared" si="22"/>
        <v>-5602494.3340991987</v>
      </c>
      <c r="G71" s="77">
        <f t="shared" si="22"/>
        <v>-3012876.8560281768</v>
      </c>
      <c r="H71" s="77">
        <f t="shared" si="20"/>
        <v>401807.90590080153</v>
      </c>
      <c r="I71" s="77">
        <f t="shared" si="20"/>
        <v>2991425.3839718234</v>
      </c>
      <c r="J71" s="77">
        <f t="shared" si="6"/>
        <v>2589617.4780710218</v>
      </c>
      <c r="K71" s="77">
        <f t="shared" si="10"/>
        <v>-543819.67039491457</v>
      </c>
      <c r="L71" s="78">
        <f t="shared" si="11"/>
        <v>22583.125670202833</v>
      </c>
      <c r="M71" s="198"/>
      <c r="N71" s="198"/>
      <c r="O71" s="79"/>
      <c r="P71" s="79"/>
      <c r="Q71" s="79"/>
      <c r="R71" s="79"/>
      <c r="S71" s="79"/>
      <c r="T71" s="79"/>
    </row>
    <row r="72" spans="1:20" ht="15" x14ac:dyDescent="0.25">
      <c r="A72" s="97" t="s">
        <v>12606</v>
      </c>
      <c r="B72" s="77">
        <f t="shared" si="21"/>
        <v>6004302.2400000002</v>
      </c>
      <c r="C72" s="77">
        <f t="shared" si="21"/>
        <v>6004302.2400000002</v>
      </c>
      <c r="D72" s="77">
        <f>B72*$J$9</f>
        <v>267851.92292639997</v>
      </c>
      <c r="E72" s="77">
        <f t="shared" si="19"/>
        <v>160373.27228116716</v>
      </c>
      <c r="F72" s="77">
        <f t="shared" si="22"/>
        <v>-5870346.2570255985</v>
      </c>
      <c r="G72" s="77">
        <f t="shared" si="22"/>
        <v>-3173250.1283093439</v>
      </c>
      <c r="H72" s="77">
        <f t="shared" si="20"/>
        <v>133955.98297440168</v>
      </c>
      <c r="I72" s="77">
        <f t="shared" si="20"/>
        <v>2831052.1116906563</v>
      </c>
      <c r="J72" s="77">
        <f t="shared" si="6"/>
        <v>2697096.1287162546</v>
      </c>
      <c r="K72" s="77">
        <f t="shared" si="10"/>
        <v>-566390.18703041342</v>
      </c>
      <c r="L72" s="78">
        <f t="shared" si="11"/>
        <v>22570.516635498847</v>
      </c>
      <c r="M72" s="198"/>
      <c r="N72" s="198"/>
      <c r="O72" s="79"/>
      <c r="P72" s="79"/>
      <c r="Q72" s="79"/>
      <c r="R72" s="79"/>
      <c r="S72" s="79"/>
      <c r="T72" s="79"/>
    </row>
    <row r="73" spans="1:20" ht="15" x14ac:dyDescent="0.25">
      <c r="A73" s="97" t="s">
        <v>12607</v>
      </c>
      <c r="B73" s="77">
        <f t="shared" si="21"/>
        <v>6004302.2400000002</v>
      </c>
      <c r="C73" s="77">
        <f t="shared" si="21"/>
        <v>6004302.2400000002</v>
      </c>
      <c r="D73" s="77">
        <f>+B73+F72</f>
        <v>133955.98297440168</v>
      </c>
      <c r="E73" s="77">
        <f t="shared" si="19"/>
        <v>160373.27228116716</v>
      </c>
      <c r="F73" s="77">
        <f t="shared" si="22"/>
        <v>-6004302.2400000002</v>
      </c>
      <c r="G73" s="77">
        <f t="shared" si="22"/>
        <v>-3333623.400590511</v>
      </c>
      <c r="H73" s="77">
        <f t="shared" si="20"/>
        <v>0</v>
      </c>
      <c r="I73" s="77">
        <f t="shared" si="20"/>
        <v>2670678.8394094892</v>
      </c>
      <c r="J73" s="77">
        <f t="shared" si="6"/>
        <v>2670678.8394094892</v>
      </c>
      <c r="K73" s="77">
        <f t="shared" si="10"/>
        <v>-560842.55627599265</v>
      </c>
      <c r="L73" s="78">
        <f t="shared" si="11"/>
        <v>-5547.6307544207666</v>
      </c>
      <c r="M73" s="198"/>
      <c r="N73" s="198"/>
      <c r="O73" s="79"/>
      <c r="P73" s="79"/>
      <c r="Q73" s="79"/>
      <c r="R73" s="79"/>
      <c r="S73" s="79"/>
      <c r="T73" s="79"/>
    </row>
    <row r="74" spans="1:20" ht="15" x14ac:dyDescent="0.25">
      <c r="A74" s="97" t="s">
        <v>12608</v>
      </c>
      <c r="B74" s="77">
        <f t="shared" si="21"/>
        <v>6004302.2400000002</v>
      </c>
      <c r="C74" s="77">
        <f t="shared" si="21"/>
        <v>6004302.2400000002</v>
      </c>
      <c r="D74" s="77"/>
      <c r="E74" s="77">
        <f>+C73+G73</f>
        <v>2670678.8394094892</v>
      </c>
      <c r="F74" s="77">
        <f t="shared" si="22"/>
        <v>-6004302.2400000002</v>
      </c>
      <c r="G74" s="77">
        <f t="shared" si="22"/>
        <v>-6004302.2400000002</v>
      </c>
      <c r="H74" s="77">
        <f t="shared" si="20"/>
        <v>0</v>
      </c>
      <c r="I74" s="77">
        <f t="shared" si="20"/>
        <v>0</v>
      </c>
      <c r="J74" s="77">
        <f t="shared" si="6"/>
        <v>0</v>
      </c>
      <c r="K74" s="77">
        <f t="shared" si="10"/>
        <v>0</v>
      </c>
      <c r="L74" s="78">
        <f t="shared" si="11"/>
        <v>-560842.55627599265</v>
      </c>
      <c r="M74" s="198"/>
      <c r="N74" s="198"/>
      <c r="O74" s="79"/>
      <c r="P74" s="79"/>
      <c r="Q74" s="79"/>
      <c r="R74" s="79"/>
      <c r="S74" s="79"/>
      <c r="T74" s="79"/>
    </row>
    <row r="75" spans="1:20" ht="15" x14ac:dyDescent="0.25">
      <c r="A75" s="97"/>
      <c r="B75" s="194"/>
      <c r="C75" s="195"/>
      <c r="D75" s="195"/>
      <c r="E75" s="195"/>
      <c r="F75" s="77"/>
      <c r="G75" s="77"/>
      <c r="H75" s="77"/>
      <c r="I75" s="77"/>
      <c r="J75" s="77"/>
      <c r="K75" s="77"/>
      <c r="L75" s="78"/>
      <c r="M75" s="198"/>
      <c r="N75" s="198"/>
      <c r="O75" s="79"/>
      <c r="P75" s="79"/>
      <c r="Q75" s="79"/>
      <c r="R75" s="79"/>
      <c r="S75" s="79"/>
      <c r="T75" s="79"/>
    </row>
    <row r="76" spans="1:20" ht="15.75" thickBot="1" x14ac:dyDescent="0.3">
      <c r="A76" s="9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182"/>
      <c r="M76" s="198"/>
      <c r="N76" s="198"/>
      <c r="O76" s="79"/>
      <c r="P76" s="79"/>
      <c r="Q76" s="79"/>
      <c r="R76" s="79"/>
      <c r="S76" s="79"/>
      <c r="T76" s="79"/>
    </row>
    <row r="77" spans="1:20" ht="15" x14ac:dyDescent="0.25">
      <c r="A77" s="183" t="s">
        <v>12609</v>
      </c>
      <c r="B77" s="184"/>
      <c r="C77" s="184"/>
      <c r="D77" s="185">
        <f>SUM(D36:D47)</f>
        <v>422602.8059920001</v>
      </c>
      <c r="E77" s="185">
        <f>SUM(E36:E47)</f>
        <v>160373.27228116718</v>
      </c>
      <c r="F77" s="184"/>
      <c r="G77" s="184"/>
      <c r="H77" s="184"/>
      <c r="I77" s="184"/>
      <c r="J77" s="184"/>
      <c r="K77" s="184"/>
      <c r="L77" s="185">
        <f>SUM(L36:L47)</f>
        <v>55068.202079274859</v>
      </c>
      <c r="M77" s="198"/>
      <c r="N77" s="198"/>
      <c r="O77" s="79"/>
      <c r="P77" s="79"/>
      <c r="Q77" s="79"/>
      <c r="R77" s="79"/>
      <c r="S77" s="79"/>
      <c r="T77" s="79"/>
    </row>
    <row r="78" spans="1:20" ht="15" x14ac:dyDescent="0.25">
      <c r="A78" s="186" t="s">
        <v>12610</v>
      </c>
      <c r="B78" s="187">
        <f>(B35+B47+SUM(B36:B46)*2)/24</f>
        <v>6004302.2400000012</v>
      </c>
      <c r="C78" s="187">
        <f>(C35+C47+SUM(C36:C46)*2)/24</f>
        <v>6004302.2400000012</v>
      </c>
      <c r="D78" s="188"/>
      <c r="E78" s="187"/>
      <c r="F78" s="187">
        <f>(F35+F47+SUM(F36:F46)*2)/24</f>
        <v>-584562.1874690667</v>
      </c>
      <c r="G78" s="187">
        <f>(G35+G47+SUM(G36:G46)*2)/24</f>
        <v>-259802.34853480852</v>
      </c>
      <c r="H78" s="187">
        <f>(H35+H47+SUM(H36:H46)*2)/24</f>
        <v>5419740.0525309332</v>
      </c>
      <c r="I78" s="187">
        <f>(I35+I47+SUM(I36:I46)*2)/24</f>
        <v>5744499.8914651917</v>
      </c>
      <c r="J78" s="187"/>
      <c r="K78" s="187">
        <f>(K35+K47+SUM(K36:K46)*2)/24</f>
        <v>-68199.566176194232</v>
      </c>
      <c r="L78" s="189"/>
      <c r="M78" s="198"/>
      <c r="N78" s="198"/>
    </row>
    <row r="79" spans="1:20" ht="15" x14ac:dyDescent="0.25">
      <c r="A79" s="81"/>
      <c r="B79" s="82"/>
      <c r="C79" s="82"/>
      <c r="D79" s="196"/>
      <c r="E79" s="196"/>
      <c r="F79" s="197"/>
      <c r="G79" s="82"/>
      <c r="H79" s="82"/>
      <c r="I79" s="82"/>
      <c r="J79" s="82"/>
      <c r="K79" s="82"/>
      <c r="L79" s="82"/>
      <c r="M79" s="198"/>
      <c r="N79" s="198"/>
      <c r="O79" s="198"/>
    </row>
    <row r="80" spans="1:20" ht="15" x14ac:dyDescent="0.25">
      <c r="A80" s="198"/>
      <c r="B80" s="198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</row>
    <row r="81" spans="1:17" ht="15" x14ac:dyDescent="0.25">
      <c r="A81" s="198"/>
      <c r="B81" s="198"/>
      <c r="C81" s="198"/>
      <c r="D81" s="199"/>
      <c r="E81" s="198"/>
      <c r="F81" s="198"/>
      <c r="G81" s="199"/>
      <c r="H81" s="198"/>
      <c r="I81" s="198"/>
      <c r="J81" s="198"/>
      <c r="K81" s="198"/>
      <c r="L81" s="198"/>
      <c r="M81" s="198"/>
      <c r="N81" s="198"/>
      <c r="O81" s="198"/>
    </row>
    <row r="82" spans="1:17" ht="15" x14ac:dyDescent="0.25">
      <c r="A82" s="198"/>
      <c r="B82" s="198"/>
      <c r="C82" s="198"/>
      <c r="D82" s="199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</row>
    <row r="83" spans="1:17" ht="15" x14ac:dyDescent="0.25">
      <c r="A83" s="200"/>
      <c r="B83" s="198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</row>
    <row r="84" spans="1:17" ht="15" x14ac:dyDescent="0.25">
      <c r="A84" s="198"/>
      <c r="B84" s="198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</row>
    <row r="85" spans="1:17" ht="15" x14ac:dyDescent="0.25">
      <c r="A85" s="198"/>
      <c r="B85" s="198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</row>
  </sheetData>
  <pageMargins left="0.2" right="0.2" top="0.75" bottom="0.75" header="0.3" footer="0.3"/>
  <pageSetup scale="52" orientation="portrait" r:id="rId1"/>
  <rowBreaks count="1" manualBreakCount="1">
    <brk id="31" max="15" man="1"/>
  </rowBreaks>
  <colBreaks count="1" manualBreakCount="1">
    <brk id="15" max="7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N413"/>
  <sheetViews>
    <sheetView zoomScaleNormal="100" workbookViewId="0">
      <pane xSplit="1" ySplit="6" topLeftCell="AD7" activePane="bottomRight" state="frozen"/>
      <selection activeCell="B33" sqref="B33"/>
      <selection pane="topRight" activeCell="B33" sqref="B33"/>
      <selection pane="bottomLeft" activeCell="B33" sqref="B33"/>
      <selection pane="bottomRight" activeCell="B33" sqref="B33"/>
    </sheetView>
  </sheetViews>
  <sheetFormatPr defaultColWidth="8.85546875" defaultRowHeight="12.75" x14ac:dyDescent="0.2"/>
  <cols>
    <col min="1" max="1" width="8.85546875" style="203"/>
    <col min="2" max="2" width="1.7109375" style="203" customWidth="1"/>
    <col min="3" max="3" width="9.42578125" style="203" bestFit="1" customWidth="1"/>
    <col min="4" max="4" width="9.7109375" style="203" bestFit="1" customWidth="1"/>
    <col min="5" max="5" width="1.7109375" style="203" customWidth="1"/>
    <col min="6" max="6" width="9.42578125" style="203" bestFit="1" customWidth="1"/>
    <col min="7" max="7" width="9.7109375" style="203" bestFit="1" customWidth="1"/>
    <col min="8" max="8" width="1.7109375" style="203" customWidth="1"/>
    <col min="9" max="9" width="9.42578125" style="203" bestFit="1" customWidth="1"/>
    <col min="10" max="10" width="9.7109375" style="203" bestFit="1" customWidth="1"/>
    <col min="11" max="11" width="1.7109375" style="203" customWidth="1"/>
    <col min="12" max="13" width="9.42578125" style="203" bestFit="1" customWidth="1"/>
    <col min="14" max="14" width="1.7109375" style="203" customWidth="1"/>
    <col min="15" max="16" width="9.42578125" style="203" bestFit="1" customWidth="1"/>
    <col min="17" max="17" width="1.7109375" style="203" customWidth="1"/>
    <col min="18" max="19" width="9.42578125" style="203" bestFit="1" customWidth="1"/>
    <col min="20" max="20" width="1.7109375" style="203" customWidth="1"/>
    <col min="21" max="22" width="9.42578125" style="203" bestFit="1" customWidth="1"/>
    <col min="23" max="23" width="1.7109375" style="203" customWidth="1"/>
    <col min="24" max="25" width="9.42578125" style="203" bestFit="1" customWidth="1"/>
    <col min="26" max="26" width="1.7109375" style="203" customWidth="1"/>
    <col min="27" max="28" width="9.42578125" style="203" bestFit="1" customWidth="1"/>
    <col min="29" max="29" width="1.7109375" style="203" customWidth="1"/>
    <col min="30" max="31" width="8.85546875" style="203"/>
    <col min="32" max="32" width="1.7109375" style="203" customWidth="1"/>
    <col min="33" max="34" width="8.85546875" style="203"/>
    <col min="35" max="35" width="1.140625" style="203" customWidth="1"/>
    <col min="36" max="37" width="8.85546875" style="203"/>
    <col min="38" max="38" width="2.42578125" style="203" customWidth="1"/>
    <col min="39" max="16384" width="8.85546875" style="203"/>
  </cols>
  <sheetData>
    <row r="1" spans="1:144" ht="13.15" x14ac:dyDescent="0.25">
      <c r="A1" s="201"/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202"/>
    </row>
    <row r="2" spans="1:144" ht="13.15" x14ac:dyDescent="0.25">
      <c r="A2" s="201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202"/>
      <c r="AC2" s="202"/>
      <c r="AD2" s="202"/>
      <c r="AE2" s="202"/>
      <c r="AF2" s="202"/>
      <c r="AG2" s="202"/>
      <c r="AH2" s="202"/>
    </row>
    <row r="3" spans="1:144" ht="13.15" x14ac:dyDescent="0.25">
      <c r="A3" s="204"/>
    </row>
    <row r="4" spans="1:144" ht="13.15" x14ac:dyDescent="0.25">
      <c r="A4" s="204" t="s">
        <v>104</v>
      </c>
    </row>
    <row r="5" spans="1:144" ht="13.15" x14ac:dyDescent="0.25">
      <c r="C5" s="205" t="s">
        <v>105</v>
      </c>
      <c r="F5" s="205" t="s">
        <v>105</v>
      </c>
      <c r="I5" s="205" t="s">
        <v>105</v>
      </c>
      <c r="L5" s="205" t="s">
        <v>105</v>
      </c>
      <c r="O5" s="205" t="s">
        <v>105</v>
      </c>
      <c r="R5" s="205" t="s">
        <v>105</v>
      </c>
      <c r="U5" s="205" t="s">
        <v>61</v>
      </c>
      <c r="X5" s="205" t="s">
        <v>61</v>
      </c>
      <c r="AA5" s="205" t="s">
        <v>61</v>
      </c>
      <c r="AD5" s="205" t="s">
        <v>106</v>
      </c>
      <c r="AG5" s="205" t="s">
        <v>106</v>
      </c>
      <c r="AJ5" s="206" t="s">
        <v>107</v>
      </c>
      <c r="AM5" s="131" t="s">
        <v>61</v>
      </c>
    </row>
    <row r="6" spans="1:144" s="205" customFormat="1" ht="13.15" x14ac:dyDescent="0.25">
      <c r="A6" s="207" t="s">
        <v>62</v>
      </c>
      <c r="B6" s="208"/>
      <c r="C6" s="207" t="s">
        <v>68</v>
      </c>
      <c r="D6" s="207" t="s">
        <v>108</v>
      </c>
      <c r="E6" s="208"/>
      <c r="F6" s="207" t="s">
        <v>67</v>
      </c>
      <c r="G6" s="207" t="str">
        <f>+D6</f>
        <v>Cumulative</v>
      </c>
      <c r="H6" s="208"/>
      <c r="I6" s="207" t="s">
        <v>66</v>
      </c>
      <c r="J6" s="207" t="str">
        <f>+G6</f>
        <v>Cumulative</v>
      </c>
      <c r="K6" s="208"/>
      <c r="L6" s="207" t="s">
        <v>70</v>
      </c>
      <c r="M6" s="207" t="str">
        <f>+G6</f>
        <v>Cumulative</v>
      </c>
      <c r="N6" s="208"/>
      <c r="O6" s="207" t="s">
        <v>69</v>
      </c>
      <c r="P6" s="207" t="str">
        <f>+J6</f>
        <v>Cumulative</v>
      </c>
      <c r="Q6" s="208"/>
      <c r="R6" s="207" t="s">
        <v>65</v>
      </c>
      <c r="S6" s="207" t="str">
        <f>+J6</f>
        <v>Cumulative</v>
      </c>
      <c r="T6" s="208"/>
      <c r="U6" s="207" t="s">
        <v>64</v>
      </c>
      <c r="V6" s="207" t="str">
        <f>+P6</f>
        <v>Cumulative</v>
      </c>
      <c r="W6" s="208"/>
      <c r="X6" s="207" t="s">
        <v>69</v>
      </c>
      <c r="Y6" s="207" t="str">
        <f>+S6</f>
        <v>Cumulative</v>
      </c>
      <c r="Z6" s="208"/>
      <c r="AA6" s="207" t="s">
        <v>63</v>
      </c>
      <c r="AB6" s="207" t="str">
        <f>+V6</f>
        <v>Cumulative</v>
      </c>
      <c r="AC6" s="208"/>
      <c r="AD6" s="207" t="s">
        <v>109</v>
      </c>
      <c r="AE6" s="207" t="str">
        <f>+AB6</f>
        <v>Cumulative</v>
      </c>
      <c r="AF6" s="208"/>
      <c r="AG6" s="207" t="s">
        <v>110</v>
      </c>
      <c r="AH6" s="207" t="str">
        <f>+AE6</f>
        <v>Cumulative</v>
      </c>
      <c r="AI6" s="208"/>
      <c r="AJ6" s="207" t="s">
        <v>68</v>
      </c>
      <c r="AK6" s="207" t="s">
        <v>108</v>
      </c>
      <c r="AL6" s="208"/>
      <c r="AM6" s="207" t="s">
        <v>65</v>
      </c>
      <c r="AN6" s="207" t="str">
        <f>+AE6</f>
        <v>Cumulative</v>
      </c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</row>
    <row r="7" spans="1:144" ht="13.15" x14ac:dyDescent="0.25">
      <c r="A7" s="205">
        <v>1</v>
      </c>
      <c r="C7" s="209">
        <v>0.33329999999999999</v>
      </c>
      <c r="D7" s="209">
        <f>+C7</f>
        <v>0.33329999999999999</v>
      </c>
      <c r="E7" s="209"/>
      <c r="F7" s="209">
        <v>0.2</v>
      </c>
      <c r="G7" s="209">
        <f>+F7</f>
        <v>0.2</v>
      </c>
      <c r="H7" s="209"/>
      <c r="I7" s="209">
        <v>0.1429</v>
      </c>
      <c r="J7" s="209">
        <f>+I7</f>
        <v>0.1429</v>
      </c>
      <c r="K7" s="209"/>
      <c r="L7" s="209">
        <v>0.11111</v>
      </c>
      <c r="M7" s="209">
        <f>+L7</f>
        <v>0.11111</v>
      </c>
      <c r="N7" s="209"/>
      <c r="O7" s="209">
        <v>0.1</v>
      </c>
      <c r="P7" s="209">
        <f>+O7</f>
        <v>0.1</v>
      </c>
      <c r="Q7" s="209"/>
      <c r="R7" s="209">
        <v>8.3299999999999999E-2</v>
      </c>
      <c r="S7" s="209">
        <f>+R7</f>
        <v>8.3299999999999999E-2</v>
      </c>
      <c r="T7" s="209"/>
      <c r="U7" s="209">
        <v>0.05</v>
      </c>
      <c r="V7" s="209">
        <f>+U7</f>
        <v>0.05</v>
      </c>
      <c r="W7" s="209"/>
      <c r="X7" s="209">
        <v>7.4999999999999997E-2</v>
      </c>
      <c r="Y7" s="209">
        <f>+X7</f>
        <v>7.4999999999999997E-2</v>
      </c>
      <c r="Z7" s="209"/>
      <c r="AA7" s="209">
        <v>3.7499999999999999E-2</v>
      </c>
      <c r="AB7" s="209">
        <f>+AA7</f>
        <v>3.7499999999999999E-2</v>
      </c>
      <c r="AC7" s="209"/>
      <c r="AD7" s="209">
        <v>1.72E-2</v>
      </c>
      <c r="AE7" s="209">
        <f>+AD7</f>
        <v>1.72E-2</v>
      </c>
      <c r="AF7" s="209"/>
      <c r="AG7" s="209">
        <v>1.2840000000000001E-2</v>
      </c>
      <c r="AH7" s="209">
        <f>+AG7</f>
        <v>1.2840000000000001E-2</v>
      </c>
      <c r="AI7" s="209"/>
      <c r="AJ7" s="209">
        <f>1/3/2</f>
        <v>0.16666666666666666</v>
      </c>
      <c r="AK7" s="209">
        <f>+AJ7</f>
        <v>0.16666666666666666</v>
      </c>
      <c r="AL7" s="209"/>
      <c r="AM7" s="209">
        <v>6.25E-2</v>
      </c>
      <c r="AN7" s="209">
        <f>+AM7</f>
        <v>6.25E-2</v>
      </c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  <c r="BH7" s="209"/>
      <c r="BI7" s="209"/>
      <c r="BJ7" s="209"/>
      <c r="BK7" s="209"/>
      <c r="BL7" s="209"/>
      <c r="BM7" s="209"/>
      <c r="BN7" s="209"/>
      <c r="BO7" s="209"/>
      <c r="BP7" s="209"/>
      <c r="BQ7" s="209"/>
      <c r="BR7" s="209"/>
      <c r="BS7" s="209"/>
      <c r="BT7" s="209"/>
      <c r="BU7" s="209"/>
      <c r="BV7" s="209"/>
      <c r="BW7" s="209"/>
      <c r="BX7" s="209"/>
      <c r="BY7" s="209"/>
      <c r="BZ7" s="209"/>
      <c r="CA7" s="209"/>
      <c r="CB7" s="209"/>
      <c r="CC7" s="209"/>
      <c r="CD7" s="209"/>
      <c r="CE7" s="209"/>
      <c r="CF7" s="209"/>
      <c r="CG7" s="209"/>
      <c r="CH7" s="209"/>
      <c r="CI7" s="209"/>
      <c r="CJ7" s="209"/>
      <c r="CK7" s="209"/>
      <c r="CL7" s="209"/>
      <c r="CM7" s="209"/>
      <c r="CN7" s="209"/>
      <c r="CO7" s="209"/>
      <c r="CP7" s="209"/>
      <c r="CQ7" s="209"/>
      <c r="CR7" s="209"/>
      <c r="CS7" s="209"/>
      <c r="CT7" s="209"/>
      <c r="CU7" s="209"/>
      <c r="CV7" s="209"/>
      <c r="CW7" s="209"/>
      <c r="CX7" s="209"/>
      <c r="CY7" s="209"/>
      <c r="CZ7" s="209"/>
      <c r="DA7" s="209"/>
      <c r="DB7" s="209"/>
      <c r="DC7" s="209"/>
      <c r="DD7" s="209"/>
      <c r="DE7" s="209"/>
      <c r="DF7" s="209"/>
      <c r="DG7" s="209"/>
      <c r="DH7" s="209"/>
      <c r="DI7" s="209"/>
      <c r="DJ7" s="209"/>
      <c r="DK7" s="209"/>
      <c r="DL7" s="209"/>
      <c r="DM7" s="209"/>
      <c r="DN7" s="209"/>
      <c r="DO7" s="209"/>
      <c r="DP7" s="209"/>
      <c r="DQ7" s="209"/>
      <c r="DR7" s="209"/>
      <c r="DS7" s="209"/>
      <c r="DT7" s="209"/>
      <c r="DU7" s="209"/>
      <c r="DV7" s="209"/>
      <c r="DW7" s="209"/>
      <c r="DX7" s="209"/>
      <c r="DY7" s="209"/>
      <c r="DZ7" s="209"/>
      <c r="EA7" s="209"/>
      <c r="EB7" s="209"/>
      <c r="EC7" s="209"/>
      <c r="ED7" s="209"/>
      <c r="EE7" s="209"/>
      <c r="EF7" s="209"/>
      <c r="EG7" s="209"/>
      <c r="EH7" s="209"/>
      <c r="EI7" s="209"/>
      <c r="EJ7" s="209"/>
      <c r="EK7" s="209"/>
      <c r="EL7" s="209"/>
      <c r="EM7" s="209"/>
      <c r="EN7" s="209"/>
    </row>
    <row r="8" spans="1:144" ht="13.15" x14ac:dyDescent="0.25">
      <c r="A8" s="205">
        <f>+A7+1</f>
        <v>2</v>
      </c>
      <c r="C8" s="209">
        <v>0.44450000000000001</v>
      </c>
      <c r="D8" s="209">
        <f>+D7+C8</f>
        <v>0.77780000000000005</v>
      </c>
      <c r="E8" s="209"/>
      <c r="F8" s="209">
        <v>0.32</v>
      </c>
      <c r="G8" s="209">
        <f>+G7+F8</f>
        <v>0.52</v>
      </c>
      <c r="H8" s="209"/>
      <c r="I8" s="209">
        <v>0.24490000000000001</v>
      </c>
      <c r="J8" s="209">
        <f>+J7+I8</f>
        <v>0.38780000000000003</v>
      </c>
      <c r="K8" s="209"/>
      <c r="L8" s="209">
        <v>0.19753000000000001</v>
      </c>
      <c r="M8" s="209">
        <f>+M7+L8</f>
        <v>0.30864000000000003</v>
      </c>
      <c r="N8" s="209"/>
      <c r="O8" s="209">
        <v>0.18</v>
      </c>
      <c r="P8" s="209">
        <f>+P7+O8</f>
        <v>0.28000000000000003</v>
      </c>
      <c r="Q8" s="209"/>
      <c r="R8" s="209">
        <v>0.15279999999999999</v>
      </c>
      <c r="S8" s="209">
        <f>+S7+R8</f>
        <v>0.23609999999999998</v>
      </c>
      <c r="T8" s="209"/>
      <c r="U8" s="209">
        <v>9.5000000000000001E-2</v>
      </c>
      <c r="V8" s="209">
        <f>+V7+U8</f>
        <v>0.14500000000000002</v>
      </c>
      <c r="W8" s="209"/>
      <c r="X8" s="209">
        <v>0.13875000000000001</v>
      </c>
      <c r="Y8" s="209">
        <f>+Y7+X8</f>
        <v>0.21375</v>
      </c>
      <c r="Z8" s="209"/>
      <c r="AA8" s="209">
        <v>7.2190000000000004E-2</v>
      </c>
      <c r="AB8" s="209">
        <f>+AB7+AA8</f>
        <v>0.10969000000000001</v>
      </c>
      <c r="AC8" s="209"/>
      <c r="AD8" s="209">
        <v>3.175E-2</v>
      </c>
      <c r="AE8" s="209">
        <f>+AE7+AD8</f>
        <v>4.895E-2</v>
      </c>
      <c r="AF8" s="209"/>
      <c r="AG8" s="209">
        <v>2.564E-2</v>
      </c>
      <c r="AH8" s="209">
        <f>+AH7+AG8</f>
        <v>3.848E-2</v>
      </c>
      <c r="AI8" s="209"/>
      <c r="AJ8" s="209">
        <f>1/3</f>
        <v>0.33333333333333331</v>
      </c>
      <c r="AK8" s="209">
        <f>+AK7+AJ8</f>
        <v>0.5</v>
      </c>
      <c r="AL8" s="209"/>
      <c r="AM8" s="209">
        <v>0.11719</v>
      </c>
      <c r="AN8" s="209">
        <f>+AN7+AM8</f>
        <v>0.17969000000000002</v>
      </c>
      <c r="AO8" s="209"/>
      <c r="AP8" s="209"/>
      <c r="AQ8" s="209"/>
      <c r="AR8" s="209"/>
      <c r="AS8" s="209"/>
      <c r="AT8" s="209"/>
      <c r="AU8" s="209"/>
      <c r="AV8" s="209"/>
      <c r="AW8" s="209"/>
      <c r="AX8" s="209"/>
      <c r="AY8" s="209"/>
      <c r="AZ8" s="209"/>
      <c r="BA8" s="209"/>
      <c r="BB8" s="209"/>
      <c r="BC8" s="209"/>
      <c r="BD8" s="209"/>
      <c r="BE8" s="209"/>
      <c r="BF8" s="209"/>
      <c r="BG8" s="209"/>
      <c r="BH8" s="209"/>
      <c r="BI8" s="209"/>
      <c r="BJ8" s="209"/>
      <c r="BK8" s="209"/>
      <c r="BL8" s="209"/>
      <c r="BM8" s="209"/>
      <c r="BN8" s="209"/>
      <c r="BO8" s="209"/>
      <c r="BP8" s="209"/>
      <c r="BQ8" s="209"/>
      <c r="BR8" s="209"/>
      <c r="BS8" s="209"/>
      <c r="BT8" s="209"/>
      <c r="BU8" s="209"/>
      <c r="BV8" s="209"/>
      <c r="BW8" s="209"/>
      <c r="BX8" s="209"/>
      <c r="BY8" s="209"/>
      <c r="BZ8" s="209"/>
      <c r="CA8" s="209"/>
      <c r="CB8" s="209"/>
      <c r="CC8" s="209"/>
      <c r="CD8" s="209"/>
      <c r="CE8" s="209"/>
      <c r="CF8" s="209"/>
      <c r="CG8" s="209"/>
      <c r="CH8" s="209"/>
      <c r="CI8" s="209"/>
      <c r="CJ8" s="209"/>
      <c r="CK8" s="209"/>
      <c r="CL8" s="209"/>
      <c r="CM8" s="209"/>
      <c r="CN8" s="209"/>
      <c r="CO8" s="209"/>
      <c r="CP8" s="209"/>
      <c r="CQ8" s="209"/>
      <c r="CR8" s="209"/>
      <c r="CS8" s="209"/>
      <c r="CT8" s="209"/>
      <c r="CU8" s="209"/>
      <c r="CV8" s="209"/>
      <c r="CW8" s="209"/>
      <c r="CX8" s="209"/>
      <c r="CY8" s="209"/>
      <c r="CZ8" s="209"/>
      <c r="DA8" s="209"/>
      <c r="DB8" s="209"/>
      <c r="DC8" s="209"/>
      <c r="DD8" s="209"/>
      <c r="DE8" s="209"/>
      <c r="DF8" s="209"/>
      <c r="DG8" s="209"/>
      <c r="DH8" s="209"/>
      <c r="DI8" s="209"/>
      <c r="DJ8" s="209"/>
      <c r="DK8" s="209"/>
      <c r="DL8" s="209"/>
      <c r="DM8" s="209"/>
      <c r="DN8" s="209"/>
      <c r="DO8" s="209"/>
      <c r="DP8" s="209"/>
      <c r="DQ8" s="209"/>
      <c r="DR8" s="209"/>
      <c r="DS8" s="209"/>
      <c r="DT8" s="209"/>
      <c r="DU8" s="209"/>
      <c r="DV8" s="209"/>
      <c r="DW8" s="209"/>
      <c r="DX8" s="209"/>
      <c r="DY8" s="209"/>
      <c r="DZ8" s="209"/>
      <c r="EA8" s="209"/>
      <c r="EB8" s="209"/>
      <c r="EC8" s="209"/>
      <c r="ED8" s="209"/>
      <c r="EE8" s="209"/>
      <c r="EF8" s="209"/>
      <c r="EG8" s="209"/>
      <c r="EH8" s="209"/>
      <c r="EI8" s="209"/>
      <c r="EJ8" s="209"/>
      <c r="EK8" s="209"/>
      <c r="EL8" s="209"/>
      <c r="EM8" s="209"/>
      <c r="EN8" s="209"/>
    </row>
    <row r="9" spans="1:144" ht="13.15" x14ac:dyDescent="0.25">
      <c r="A9" s="205">
        <f t="shared" ref="A9:A46" si="0">+A8+1</f>
        <v>3</v>
      </c>
      <c r="C9" s="209">
        <v>0.14810000000000001</v>
      </c>
      <c r="D9" s="209">
        <f>+D8+C9</f>
        <v>0.92590000000000006</v>
      </c>
      <c r="E9" s="209"/>
      <c r="F9" s="209">
        <v>0.192</v>
      </c>
      <c r="G9" s="209">
        <f>+G8+F9</f>
        <v>0.71199999999999997</v>
      </c>
      <c r="H9" s="209"/>
      <c r="I9" s="209">
        <v>0.1749</v>
      </c>
      <c r="J9" s="209">
        <f t="shared" ref="J9:J14" si="1">+J8+I9</f>
        <v>0.56269999999999998</v>
      </c>
      <c r="K9" s="209"/>
      <c r="L9" s="209">
        <v>0.15364</v>
      </c>
      <c r="M9" s="209">
        <f t="shared" ref="M9:M16" si="2">+M8+L9</f>
        <v>0.46228000000000002</v>
      </c>
      <c r="N9" s="209"/>
      <c r="O9" s="209">
        <v>0.14399999999999999</v>
      </c>
      <c r="P9" s="209">
        <f t="shared" ref="P9:P17" si="3">+P8+O9</f>
        <v>0.42400000000000004</v>
      </c>
      <c r="Q9" s="209"/>
      <c r="R9" s="209">
        <v>0.1273</v>
      </c>
      <c r="S9" s="209">
        <f t="shared" ref="S9:S19" si="4">+S8+R9</f>
        <v>0.36339999999999995</v>
      </c>
      <c r="T9" s="209"/>
      <c r="U9" s="209">
        <v>8.5500000000000007E-2</v>
      </c>
      <c r="V9" s="209">
        <f t="shared" ref="V9:V22" si="5">+V8+U9</f>
        <v>0.23050000000000004</v>
      </c>
      <c r="W9" s="209"/>
      <c r="X9" s="209">
        <v>0.11794</v>
      </c>
      <c r="Y9" s="209">
        <f t="shared" ref="Y9:Y17" si="6">+Y8+X9</f>
        <v>0.33168999999999998</v>
      </c>
      <c r="Z9" s="209"/>
      <c r="AA9" s="209">
        <v>6.6769999999999996E-2</v>
      </c>
      <c r="AB9" s="209">
        <f t="shared" ref="AB9:AB24" si="7">+AB8+AA9</f>
        <v>0.17646000000000001</v>
      </c>
      <c r="AC9" s="209"/>
      <c r="AD9" s="209">
        <v>3.175E-2</v>
      </c>
      <c r="AE9" s="209">
        <f t="shared" ref="AE9:AE38" si="8">+AE8+AD9</f>
        <v>8.0699999999999994E-2</v>
      </c>
      <c r="AF9" s="209"/>
      <c r="AG9" s="209">
        <v>2.564E-2</v>
      </c>
      <c r="AH9" s="209">
        <f t="shared" ref="AH9:AH46" si="9">+AH8+AG9</f>
        <v>6.4119999999999996E-2</v>
      </c>
      <c r="AI9" s="209"/>
      <c r="AJ9" s="209">
        <f>1/3</f>
        <v>0.33333333333333331</v>
      </c>
      <c r="AK9" s="209">
        <f>+AK8+AJ9</f>
        <v>0.83333333333333326</v>
      </c>
      <c r="AL9" s="209"/>
      <c r="AM9" s="209">
        <v>0.10255</v>
      </c>
      <c r="AN9" s="209">
        <f t="shared" ref="AN9:AN19" si="10">+AN8+AM9</f>
        <v>0.28224000000000005</v>
      </c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  <c r="BI9" s="209"/>
      <c r="BJ9" s="209"/>
      <c r="BK9" s="209"/>
      <c r="BL9" s="209"/>
      <c r="BM9" s="209"/>
      <c r="BN9" s="209"/>
      <c r="BO9" s="209"/>
      <c r="BP9" s="209"/>
      <c r="BQ9" s="209"/>
      <c r="BR9" s="209"/>
      <c r="BS9" s="209"/>
      <c r="BT9" s="209"/>
      <c r="BU9" s="209"/>
      <c r="BV9" s="209"/>
      <c r="BW9" s="209"/>
      <c r="BX9" s="209"/>
      <c r="BY9" s="209"/>
      <c r="BZ9" s="209"/>
      <c r="CA9" s="209"/>
      <c r="CB9" s="209"/>
      <c r="CC9" s="209"/>
      <c r="CD9" s="209"/>
      <c r="CE9" s="209"/>
      <c r="CF9" s="209"/>
      <c r="CG9" s="209"/>
      <c r="CH9" s="209"/>
      <c r="CI9" s="209"/>
      <c r="CJ9" s="209"/>
      <c r="CK9" s="209"/>
      <c r="CL9" s="209"/>
      <c r="CM9" s="209"/>
      <c r="CN9" s="209"/>
      <c r="CO9" s="209"/>
      <c r="CP9" s="209"/>
      <c r="CQ9" s="209"/>
      <c r="CR9" s="209"/>
      <c r="CS9" s="209"/>
      <c r="CT9" s="209"/>
      <c r="CU9" s="209"/>
      <c r="CV9" s="209"/>
      <c r="CW9" s="209"/>
      <c r="CX9" s="209"/>
      <c r="CY9" s="209"/>
      <c r="CZ9" s="209"/>
      <c r="DA9" s="209"/>
      <c r="DB9" s="209"/>
      <c r="DC9" s="209"/>
      <c r="DD9" s="209"/>
      <c r="DE9" s="209"/>
      <c r="DF9" s="209"/>
      <c r="DG9" s="209"/>
      <c r="DH9" s="209"/>
      <c r="DI9" s="209"/>
      <c r="DJ9" s="209"/>
      <c r="DK9" s="209"/>
      <c r="DL9" s="209"/>
      <c r="DM9" s="209"/>
      <c r="DN9" s="209"/>
      <c r="DO9" s="209"/>
      <c r="DP9" s="209"/>
      <c r="DQ9" s="209"/>
      <c r="DR9" s="209"/>
      <c r="DS9" s="209"/>
      <c r="DT9" s="209"/>
      <c r="DU9" s="209"/>
      <c r="DV9" s="209"/>
      <c r="DW9" s="209"/>
      <c r="DX9" s="209"/>
      <c r="DY9" s="209"/>
      <c r="DZ9" s="209"/>
      <c r="EA9" s="209"/>
      <c r="EB9" s="209"/>
      <c r="EC9" s="209"/>
      <c r="ED9" s="209"/>
      <c r="EE9" s="209"/>
      <c r="EF9" s="209"/>
      <c r="EG9" s="209"/>
      <c r="EH9" s="209"/>
      <c r="EI9" s="209"/>
      <c r="EJ9" s="209"/>
      <c r="EK9" s="209"/>
      <c r="EL9" s="209"/>
      <c r="EM9" s="209"/>
      <c r="EN9" s="209"/>
    </row>
    <row r="10" spans="1:144" ht="13.15" x14ac:dyDescent="0.25">
      <c r="A10" s="205">
        <f t="shared" si="0"/>
        <v>4</v>
      </c>
      <c r="C10" s="209">
        <v>7.4099999999999999E-2</v>
      </c>
      <c r="D10" s="209">
        <f>+D9+C10</f>
        <v>1</v>
      </c>
      <c r="E10" s="209"/>
      <c r="F10" s="209">
        <v>0.1152</v>
      </c>
      <c r="G10" s="209">
        <f>+G9+F10</f>
        <v>0.82719999999999994</v>
      </c>
      <c r="H10" s="209"/>
      <c r="I10" s="209">
        <v>0.1249</v>
      </c>
      <c r="J10" s="209">
        <f t="shared" si="1"/>
        <v>0.68759999999999999</v>
      </c>
      <c r="K10" s="209"/>
      <c r="L10" s="209">
        <v>0.11949</v>
      </c>
      <c r="M10" s="209">
        <f t="shared" si="2"/>
        <v>0.58177000000000001</v>
      </c>
      <c r="N10" s="209"/>
      <c r="O10" s="209">
        <v>0.1152</v>
      </c>
      <c r="P10" s="209">
        <f t="shared" si="3"/>
        <v>0.53920000000000001</v>
      </c>
      <c r="Q10" s="209"/>
      <c r="R10" s="209">
        <v>0.1061</v>
      </c>
      <c r="S10" s="209">
        <f t="shared" si="4"/>
        <v>0.46949999999999992</v>
      </c>
      <c r="T10" s="209"/>
      <c r="U10" s="209">
        <v>7.6999999999999999E-2</v>
      </c>
      <c r="V10" s="209">
        <f t="shared" si="5"/>
        <v>0.30750000000000005</v>
      </c>
      <c r="W10" s="209"/>
      <c r="X10" s="209">
        <v>0.10025000000000001</v>
      </c>
      <c r="Y10" s="209">
        <f t="shared" si="6"/>
        <v>0.43193999999999999</v>
      </c>
      <c r="Z10" s="209"/>
      <c r="AA10" s="209">
        <v>6.1769999999999999E-2</v>
      </c>
      <c r="AB10" s="209">
        <f t="shared" si="7"/>
        <v>0.23823</v>
      </c>
      <c r="AC10" s="209"/>
      <c r="AD10" s="209">
        <v>3.175E-2</v>
      </c>
      <c r="AE10" s="209">
        <f t="shared" si="8"/>
        <v>0.11244999999999999</v>
      </c>
      <c r="AF10" s="209"/>
      <c r="AG10" s="209">
        <v>2.564E-2</v>
      </c>
      <c r="AH10" s="209">
        <f t="shared" si="9"/>
        <v>8.9759999999999993E-2</v>
      </c>
      <c r="AI10" s="209"/>
      <c r="AJ10" s="209">
        <f>1/3/2</f>
        <v>0.16666666666666666</v>
      </c>
      <c r="AK10" s="209">
        <f>+AK9+AJ10</f>
        <v>0.99999999999999989</v>
      </c>
      <c r="AL10" s="209"/>
      <c r="AM10" s="209">
        <v>8.9730000000000004E-2</v>
      </c>
      <c r="AN10" s="209">
        <f t="shared" si="10"/>
        <v>0.37197000000000002</v>
      </c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209"/>
      <c r="BK10" s="209"/>
      <c r="BL10" s="209"/>
      <c r="BM10" s="209"/>
      <c r="BN10" s="209"/>
      <c r="BO10" s="209"/>
      <c r="BP10" s="209"/>
      <c r="BQ10" s="209"/>
      <c r="BR10" s="209"/>
      <c r="BS10" s="209"/>
      <c r="BT10" s="209"/>
      <c r="BU10" s="209"/>
      <c r="BV10" s="209"/>
      <c r="BW10" s="209"/>
      <c r="BX10" s="209"/>
      <c r="BY10" s="209"/>
      <c r="BZ10" s="209"/>
      <c r="CA10" s="209"/>
      <c r="CB10" s="209"/>
      <c r="CC10" s="209"/>
      <c r="CD10" s="209"/>
      <c r="CE10" s="209"/>
      <c r="CF10" s="209"/>
      <c r="CG10" s="209"/>
      <c r="CH10" s="209"/>
      <c r="CI10" s="209"/>
      <c r="CJ10" s="209"/>
      <c r="CK10" s="209"/>
      <c r="CL10" s="209"/>
      <c r="CM10" s="209"/>
      <c r="CN10" s="209"/>
      <c r="CO10" s="209"/>
      <c r="CP10" s="209"/>
      <c r="CQ10" s="209"/>
      <c r="CR10" s="209"/>
      <c r="CS10" s="209"/>
      <c r="CT10" s="209"/>
      <c r="CU10" s="209"/>
      <c r="CV10" s="209"/>
      <c r="CW10" s="209"/>
      <c r="CX10" s="209"/>
      <c r="CY10" s="209"/>
      <c r="CZ10" s="209"/>
      <c r="DA10" s="209"/>
      <c r="DB10" s="209"/>
      <c r="DC10" s="209"/>
      <c r="DD10" s="209"/>
      <c r="DE10" s="209"/>
      <c r="DF10" s="209"/>
      <c r="DG10" s="209"/>
      <c r="DH10" s="209"/>
      <c r="DI10" s="209"/>
      <c r="DJ10" s="209"/>
      <c r="DK10" s="209"/>
      <c r="DL10" s="209"/>
      <c r="DM10" s="209"/>
      <c r="DN10" s="209"/>
      <c r="DO10" s="209"/>
      <c r="DP10" s="209"/>
      <c r="DQ10" s="209"/>
      <c r="DR10" s="209"/>
      <c r="DS10" s="209"/>
      <c r="DT10" s="209"/>
      <c r="DU10" s="209"/>
      <c r="DV10" s="209"/>
      <c r="DW10" s="209"/>
      <c r="DX10" s="209"/>
      <c r="DY10" s="209"/>
      <c r="DZ10" s="209"/>
      <c r="EA10" s="209"/>
      <c r="EB10" s="209"/>
      <c r="EC10" s="209"/>
      <c r="ED10" s="209"/>
      <c r="EE10" s="209"/>
      <c r="EF10" s="209"/>
      <c r="EG10" s="209"/>
      <c r="EH10" s="209"/>
      <c r="EI10" s="209"/>
      <c r="EJ10" s="209"/>
      <c r="EK10" s="209"/>
      <c r="EL10" s="209"/>
      <c r="EM10" s="209"/>
      <c r="EN10" s="209"/>
    </row>
    <row r="11" spans="1:144" ht="13.15" x14ac:dyDescent="0.25">
      <c r="A11" s="205">
        <f t="shared" si="0"/>
        <v>5</v>
      </c>
      <c r="C11" s="209"/>
      <c r="D11" s="209"/>
      <c r="E11" s="209"/>
      <c r="F11" s="209">
        <v>0.1152</v>
      </c>
      <c r="G11" s="209">
        <f>+G10+F11</f>
        <v>0.9423999999999999</v>
      </c>
      <c r="H11" s="209"/>
      <c r="I11" s="209">
        <v>8.9300000000000004E-2</v>
      </c>
      <c r="J11" s="209">
        <f t="shared" si="1"/>
        <v>0.77690000000000003</v>
      </c>
      <c r="K11" s="209"/>
      <c r="L11" s="209">
        <v>9.2939999999999995E-2</v>
      </c>
      <c r="M11" s="209">
        <f t="shared" si="2"/>
        <v>0.67471000000000003</v>
      </c>
      <c r="N11" s="209"/>
      <c r="O11" s="209">
        <v>9.2200000000000004E-2</v>
      </c>
      <c r="P11" s="209">
        <f t="shared" si="3"/>
        <v>0.63139999999999996</v>
      </c>
      <c r="Q11" s="209"/>
      <c r="R11" s="209">
        <v>8.8400000000000006E-2</v>
      </c>
      <c r="S11" s="209">
        <f t="shared" si="4"/>
        <v>0.55789999999999995</v>
      </c>
      <c r="T11" s="209"/>
      <c r="U11" s="209">
        <v>6.93E-2</v>
      </c>
      <c r="V11" s="209">
        <f t="shared" si="5"/>
        <v>0.37680000000000002</v>
      </c>
      <c r="W11" s="209"/>
      <c r="X11" s="209">
        <v>8.7389999999999995E-2</v>
      </c>
      <c r="Y11" s="209">
        <f t="shared" si="6"/>
        <v>0.51932999999999996</v>
      </c>
      <c r="Z11" s="209"/>
      <c r="AA11" s="209">
        <v>5.713E-2</v>
      </c>
      <c r="AB11" s="209">
        <f t="shared" si="7"/>
        <v>0.29536000000000001</v>
      </c>
      <c r="AC11" s="209"/>
      <c r="AD11" s="209">
        <v>3.175E-2</v>
      </c>
      <c r="AE11" s="209">
        <f t="shared" si="8"/>
        <v>0.14419999999999999</v>
      </c>
      <c r="AF11" s="209"/>
      <c r="AG11" s="209">
        <v>2.564E-2</v>
      </c>
      <c r="AH11" s="209">
        <f t="shared" si="9"/>
        <v>0.11539999999999999</v>
      </c>
      <c r="AI11" s="209"/>
      <c r="AJ11" s="209"/>
      <c r="AK11" s="209"/>
      <c r="AL11" s="209"/>
      <c r="AM11" s="209">
        <v>7.8520000000000006E-2</v>
      </c>
      <c r="AN11" s="209">
        <f t="shared" si="10"/>
        <v>0.45049000000000006</v>
      </c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09"/>
      <c r="CF11" s="209"/>
      <c r="CG11" s="209"/>
      <c r="CH11" s="209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209"/>
      <c r="CT11" s="209"/>
      <c r="CU11" s="209"/>
      <c r="CV11" s="209"/>
      <c r="CW11" s="209"/>
      <c r="CX11" s="209"/>
      <c r="CY11" s="209"/>
      <c r="CZ11" s="209"/>
      <c r="DA11" s="209"/>
      <c r="DB11" s="209"/>
      <c r="DC11" s="209"/>
      <c r="DD11" s="209"/>
      <c r="DE11" s="209"/>
      <c r="DF11" s="209"/>
      <c r="DG11" s="209"/>
      <c r="DH11" s="209"/>
      <c r="DI11" s="209"/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</row>
    <row r="12" spans="1:144" ht="13.15" x14ac:dyDescent="0.25">
      <c r="A12" s="205">
        <f t="shared" si="0"/>
        <v>6</v>
      </c>
      <c r="C12" s="209"/>
      <c r="D12" s="209"/>
      <c r="E12" s="209"/>
      <c r="F12" s="209">
        <v>5.7599999999999998E-2</v>
      </c>
      <c r="G12" s="209">
        <f>+G11+F12</f>
        <v>0.99999999999999989</v>
      </c>
      <c r="H12" s="209"/>
      <c r="I12" s="209">
        <v>8.9200000000000002E-2</v>
      </c>
      <c r="J12" s="209">
        <f t="shared" si="1"/>
        <v>0.86610000000000009</v>
      </c>
      <c r="K12" s="209"/>
      <c r="L12" s="209">
        <v>7.2289999999999993E-2</v>
      </c>
      <c r="M12" s="209">
        <f t="shared" si="2"/>
        <v>0.747</v>
      </c>
      <c r="N12" s="209"/>
      <c r="O12" s="209">
        <v>7.3700000000000002E-2</v>
      </c>
      <c r="P12" s="209">
        <f t="shared" si="3"/>
        <v>0.70509999999999995</v>
      </c>
      <c r="Q12" s="209"/>
      <c r="R12" s="209">
        <v>7.3700000000000002E-2</v>
      </c>
      <c r="S12" s="209">
        <f t="shared" si="4"/>
        <v>0.63159999999999994</v>
      </c>
      <c r="T12" s="209"/>
      <c r="U12" s="209">
        <v>6.2300000000000001E-2</v>
      </c>
      <c r="V12" s="209">
        <f t="shared" si="5"/>
        <v>0.43910000000000005</v>
      </c>
      <c r="W12" s="209"/>
      <c r="X12" s="209">
        <v>8.7389999999999995E-2</v>
      </c>
      <c r="Y12" s="209">
        <f t="shared" si="6"/>
        <v>0.60671999999999993</v>
      </c>
      <c r="Z12" s="209"/>
      <c r="AA12" s="209">
        <v>5.2850000000000001E-2</v>
      </c>
      <c r="AB12" s="209">
        <f t="shared" si="7"/>
        <v>0.34821000000000002</v>
      </c>
      <c r="AC12" s="209"/>
      <c r="AD12" s="209">
        <v>3.175E-2</v>
      </c>
      <c r="AE12" s="209">
        <f t="shared" si="8"/>
        <v>0.17595</v>
      </c>
      <c r="AF12" s="209"/>
      <c r="AG12" s="209">
        <v>2.564E-2</v>
      </c>
      <c r="AH12" s="209">
        <f t="shared" si="9"/>
        <v>0.14104</v>
      </c>
      <c r="AI12" s="209"/>
      <c r="AJ12" s="209"/>
      <c r="AK12" s="209"/>
      <c r="AL12" s="209"/>
      <c r="AM12" s="209">
        <v>7.3270000000000002E-2</v>
      </c>
      <c r="AN12" s="209">
        <f t="shared" si="10"/>
        <v>0.52376</v>
      </c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09"/>
      <c r="BK12" s="209"/>
      <c r="BL12" s="209"/>
      <c r="BM12" s="209"/>
      <c r="BN12" s="209"/>
      <c r="BO12" s="209"/>
      <c r="BP12" s="209"/>
      <c r="BQ12" s="209"/>
      <c r="BR12" s="209"/>
      <c r="BS12" s="209"/>
      <c r="BT12" s="209"/>
      <c r="BU12" s="209"/>
      <c r="BV12" s="209"/>
      <c r="BW12" s="209"/>
      <c r="BX12" s="209"/>
      <c r="BY12" s="209"/>
      <c r="BZ12" s="209"/>
      <c r="CA12" s="209"/>
      <c r="CB12" s="209"/>
      <c r="CC12" s="209"/>
      <c r="CD12" s="209"/>
      <c r="CE12" s="209"/>
      <c r="CF12" s="209"/>
      <c r="CG12" s="209"/>
      <c r="CH12" s="209"/>
      <c r="CI12" s="209"/>
      <c r="CJ12" s="209"/>
      <c r="CK12" s="209"/>
      <c r="CL12" s="209"/>
      <c r="CM12" s="209"/>
      <c r="CN12" s="209"/>
      <c r="CO12" s="209"/>
      <c r="CP12" s="209"/>
      <c r="CQ12" s="209"/>
      <c r="CR12" s="209"/>
      <c r="CS12" s="209"/>
      <c r="CT12" s="209"/>
      <c r="CU12" s="209"/>
      <c r="CV12" s="209"/>
      <c r="CW12" s="209"/>
      <c r="CX12" s="209"/>
      <c r="CY12" s="209"/>
      <c r="CZ12" s="209"/>
      <c r="DA12" s="209"/>
      <c r="DB12" s="209"/>
      <c r="DC12" s="209"/>
      <c r="DD12" s="209"/>
      <c r="DE12" s="209"/>
      <c r="DF12" s="209"/>
      <c r="DG12" s="209"/>
      <c r="DH12" s="209"/>
      <c r="DI12" s="209"/>
      <c r="DJ12" s="209"/>
      <c r="DK12" s="209"/>
      <c r="DL12" s="209"/>
      <c r="DM12" s="209"/>
      <c r="DN12" s="209"/>
      <c r="DO12" s="209"/>
      <c r="DP12" s="209"/>
      <c r="DQ12" s="209"/>
      <c r="DR12" s="209"/>
      <c r="DS12" s="209"/>
      <c r="DT12" s="209"/>
      <c r="DU12" s="209"/>
      <c r="DV12" s="209"/>
      <c r="DW12" s="209"/>
      <c r="DX12" s="209"/>
      <c r="DY12" s="209"/>
      <c r="DZ12" s="209"/>
      <c r="EA12" s="209"/>
      <c r="EB12" s="209"/>
      <c r="EC12" s="209"/>
      <c r="ED12" s="209"/>
      <c r="EE12" s="209"/>
      <c r="EF12" s="209"/>
      <c r="EG12" s="209"/>
      <c r="EH12" s="209"/>
      <c r="EI12" s="209"/>
      <c r="EJ12" s="209"/>
      <c r="EK12" s="209"/>
      <c r="EL12" s="209"/>
      <c r="EM12" s="209"/>
      <c r="EN12" s="209"/>
    </row>
    <row r="13" spans="1:144" ht="13.15" x14ac:dyDescent="0.25">
      <c r="A13" s="205">
        <f t="shared" si="0"/>
        <v>7</v>
      </c>
      <c r="C13" s="209"/>
      <c r="D13" s="209"/>
      <c r="E13" s="209"/>
      <c r="F13" s="209"/>
      <c r="G13" s="209"/>
      <c r="H13" s="209"/>
      <c r="I13" s="209">
        <v>8.9300000000000004E-2</v>
      </c>
      <c r="J13" s="209">
        <f t="shared" si="1"/>
        <v>0.95540000000000014</v>
      </c>
      <c r="K13" s="209"/>
      <c r="L13" s="209">
        <v>7.2279999999999997E-2</v>
      </c>
      <c r="M13" s="209">
        <f t="shared" si="2"/>
        <v>0.81928000000000001</v>
      </c>
      <c r="N13" s="209"/>
      <c r="O13" s="209">
        <v>6.5500000000000003E-2</v>
      </c>
      <c r="P13" s="209">
        <f t="shared" si="3"/>
        <v>0.77059999999999995</v>
      </c>
      <c r="Q13" s="209"/>
      <c r="R13" s="209">
        <v>6.1400000000000003E-2</v>
      </c>
      <c r="S13" s="209">
        <f t="shared" si="4"/>
        <v>0.69299999999999995</v>
      </c>
      <c r="T13" s="209"/>
      <c r="U13" s="209">
        <v>5.8999999999999997E-2</v>
      </c>
      <c r="V13" s="209">
        <f t="shared" si="5"/>
        <v>0.49810000000000004</v>
      </c>
      <c r="W13" s="209"/>
      <c r="X13" s="209">
        <v>8.7389999999999995E-2</v>
      </c>
      <c r="Y13" s="209">
        <f t="shared" si="6"/>
        <v>0.69410999999999989</v>
      </c>
      <c r="Z13" s="209"/>
      <c r="AA13" s="209">
        <v>4.888E-2</v>
      </c>
      <c r="AB13" s="209">
        <f t="shared" si="7"/>
        <v>0.39709</v>
      </c>
      <c r="AC13" s="209"/>
      <c r="AD13" s="209">
        <v>3.175E-2</v>
      </c>
      <c r="AE13" s="209">
        <f t="shared" si="8"/>
        <v>0.2077</v>
      </c>
      <c r="AF13" s="209"/>
      <c r="AG13" s="209">
        <v>2.564E-2</v>
      </c>
      <c r="AH13" s="209">
        <f t="shared" si="9"/>
        <v>0.16667999999999999</v>
      </c>
      <c r="AI13" s="209"/>
      <c r="AJ13" s="209"/>
      <c r="AK13" s="209"/>
      <c r="AL13" s="209"/>
      <c r="AM13" s="209">
        <v>7.3270000000000002E-2</v>
      </c>
      <c r="AN13" s="209">
        <f t="shared" si="10"/>
        <v>0.59702999999999995</v>
      </c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209"/>
      <c r="BN13" s="209"/>
      <c r="BO13" s="209"/>
      <c r="BP13" s="209"/>
      <c r="BQ13" s="209"/>
      <c r="BR13" s="209"/>
      <c r="BS13" s="209"/>
      <c r="BT13" s="209"/>
      <c r="BU13" s="209"/>
      <c r="BV13" s="209"/>
      <c r="BW13" s="209"/>
      <c r="BX13" s="209"/>
      <c r="BY13" s="209"/>
      <c r="BZ13" s="209"/>
      <c r="CA13" s="209"/>
      <c r="CB13" s="209"/>
      <c r="CC13" s="209"/>
      <c r="CD13" s="209"/>
      <c r="CE13" s="209"/>
      <c r="CF13" s="209"/>
      <c r="CG13" s="209"/>
      <c r="CH13" s="209"/>
      <c r="CI13" s="209"/>
      <c r="CJ13" s="209"/>
      <c r="CK13" s="209"/>
      <c r="CL13" s="209"/>
      <c r="CM13" s="209"/>
      <c r="CN13" s="209"/>
      <c r="CO13" s="209"/>
      <c r="CP13" s="209"/>
      <c r="CQ13" s="209"/>
      <c r="CR13" s="209"/>
      <c r="CS13" s="209"/>
      <c r="CT13" s="209"/>
      <c r="CU13" s="209"/>
      <c r="CV13" s="209"/>
      <c r="CW13" s="209"/>
      <c r="CX13" s="209"/>
      <c r="CY13" s="209"/>
      <c r="CZ13" s="209"/>
      <c r="DA13" s="209"/>
      <c r="DB13" s="209"/>
      <c r="DC13" s="209"/>
      <c r="DD13" s="209"/>
      <c r="DE13" s="209"/>
      <c r="DF13" s="209"/>
      <c r="DG13" s="209"/>
      <c r="DH13" s="209"/>
      <c r="DI13" s="209"/>
      <c r="DJ13" s="209"/>
      <c r="DK13" s="209"/>
      <c r="DL13" s="209"/>
      <c r="DM13" s="209"/>
      <c r="DN13" s="209"/>
      <c r="DO13" s="209"/>
      <c r="DP13" s="209"/>
      <c r="DQ13" s="209"/>
      <c r="DR13" s="209"/>
      <c r="DS13" s="209"/>
      <c r="DT13" s="209"/>
      <c r="DU13" s="209"/>
      <c r="DV13" s="209"/>
      <c r="DW13" s="209"/>
      <c r="DX13" s="209"/>
      <c r="DY13" s="209"/>
      <c r="DZ13" s="209"/>
      <c r="EA13" s="209"/>
      <c r="EB13" s="209"/>
      <c r="EC13" s="209"/>
      <c r="ED13" s="209"/>
      <c r="EE13" s="209"/>
      <c r="EF13" s="209"/>
      <c r="EG13" s="209"/>
      <c r="EH13" s="209"/>
      <c r="EI13" s="209"/>
      <c r="EJ13" s="209"/>
      <c r="EK13" s="209"/>
      <c r="EL13" s="209"/>
      <c r="EM13" s="209"/>
      <c r="EN13" s="209"/>
    </row>
    <row r="14" spans="1:144" ht="13.15" x14ac:dyDescent="0.25">
      <c r="A14" s="205">
        <f t="shared" si="0"/>
        <v>8</v>
      </c>
      <c r="C14" s="209"/>
      <c r="D14" s="209"/>
      <c r="E14" s="209"/>
      <c r="F14" s="209"/>
      <c r="G14" s="209"/>
      <c r="H14" s="209"/>
      <c r="I14" s="209">
        <v>4.4600000000000001E-2</v>
      </c>
      <c r="J14" s="209">
        <f t="shared" si="1"/>
        <v>1.0000000000000002</v>
      </c>
      <c r="K14" s="209"/>
      <c r="L14" s="209">
        <v>7.2289999999999993E-2</v>
      </c>
      <c r="M14" s="209">
        <f t="shared" si="2"/>
        <v>0.89156999999999997</v>
      </c>
      <c r="N14" s="209"/>
      <c r="O14" s="209">
        <v>6.5500000000000003E-2</v>
      </c>
      <c r="P14" s="209">
        <f t="shared" si="3"/>
        <v>0.83609999999999995</v>
      </c>
      <c r="Q14" s="209"/>
      <c r="R14" s="209">
        <v>5.5800000000000002E-2</v>
      </c>
      <c r="S14" s="209">
        <f t="shared" si="4"/>
        <v>0.74879999999999991</v>
      </c>
      <c r="T14" s="209"/>
      <c r="U14" s="209">
        <v>5.8999999999999997E-2</v>
      </c>
      <c r="V14" s="209">
        <f t="shared" si="5"/>
        <v>0.55710000000000004</v>
      </c>
      <c r="W14" s="209"/>
      <c r="X14" s="209">
        <v>8.7389999999999995E-2</v>
      </c>
      <c r="Y14" s="209">
        <f t="shared" si="6"/>
        <v>0.78149999999999986</v>
      </c>
      <c r="Z14" s="209"/>
      <c r="AA14" s="209">
        <v>4.5220000000000003E-2</v>
      </c>
      <c r="AB14" s="209">
        <f t="shared" si="7"/>
        <v>0.44230999999999998</v>
      </c>
      <c r="AC14" s="209"/>
      <c r="AD14" s="209">
        <v>3.1739999999999997E-2</v>
      </c>
      <c r="AE14" s="209">
        <f t="shared" si="8"/>
        <v>0.23943999999999999</v>
      </c>
      <c r="AF14" s="209"/>
      <c r="AG14" s="209">
        <v>2.564E-2</v>
      </c>
      <c r="AH14" s="209">
        <f t="shared" si="9"/>
        <v>0.19231999999999999</v>
      </c>
      <c r="AI14" s="209"/>
      <c r="AJ14" s="209"/>
      <c r="AK14" s="209"/>
      <c r="AL14" s="209"/>
      <c r="AM14" s="209">
        <v>7.3270000000000002E-2</v>
      </c>
      <c r="AN14" s="209">
        <f t="shared" si="10"/>
        <v>0.6702999999999999</v>
      </c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  <c r="BI14" s="209"/>
      <c r="BJ14" s="209"/>
      <c r="BK14" s="209"/>
      <c r="BL14" s="209"/>
      <c r="BM14" s="209"/>
      <c r="BN14" s="209"/>
      <c r="BO14" s="209"/>
      <c r="BP14" s="209"/>
      <c r="BQ14" s="209"/>
      <c r="BR14" s="209"/>
      <c r="BS14" s="209"/>
      <c r="BT14" s="209"/>
      <c r="BU14" s="209"/>
      <c r="BV14" s="209"/>
      <c r="BW14" s="209"/>
      <c r="BX14" s="209"/>
      <c r="BY14" s="209"/>
      <c r="BZ14" s="209"/>
      <c r="CA14" s="209"/>
      <c r="CB14" s="209"/>
      <c r="CC14" s="209"/>
      <c r="CD14" s="209"/>
      <c r="CE14" s="209"/>
      <c r="CF14" s="209"/>
      <c r="CG14" s="209"/>
      <c r="CH14" s="209"/>
      <c r="CI14" s="209"/>
      <c r="CJ14" s="209"/>
      <c r="CK14" s="209"/>
      <c r="CL14" s="209"/>
      <c r="CM14" s="209"/>
      <c r="CN14" s="209"/>
      <c r="CO14" s="209"/>
      <c r="CP14" s="209"/>
      <c r="CQ14" s="209"/>
      <c r="CR14" s="209"/>
      <c r="CS14" s="209"/>
      <c r="CT14" s="209"/>
      <c r="CU14" s="209"/>
      <c r="CV14" s="209"/>
      <c r="CW14" s="209"/>
      <c r="CX14" s="209"/>
      <c r="CY14" s="209"/>
      <c r="CZ14" s="209"/>
      <c r="DA14" s="209"/>
      <c r="DB14" s="209"/>
      <c r="DC14" s="209"/>
      <c r="DD14" s="209"/>
      <c r="DE14" s="209"/>
      <c r="DF14" s="209"/>
      <c r="DG14" s="209"/>
      <c r="DH14" s="209"/>
      <c r="DI14" s="209"/>
      <c r="DJ14" s="209"/>
      <c r="DK14" s="209"/>
      <c r="DL14" s="209"/>
      <c r="DM14" s="209"/>
      <c r="DN14" s="209"/>
      <c r="DO14" s="209"/>
      <c r="DP14" s="209"/>
      <c r="DQ14" s="209"/>
      <c r="DR14" s="209"/>
      <c r="DS14" s="209"/>
      <c r="DT14" s="209"/>
      <c r="DU14" s="209"/>
      <c r="DV14" s="209"/>
      <c r="DW14" s="209"/>
      <c r="DX14" s="209"/>
      <c r="DY14" s="209"/>
      <c r="DZ14" s="209"/>
      <c r="EA14" s="209"/>
      <c r="EB14" s="209"/>
      <c r="EC14" s="209"/>
      <c r="ED14" s="209"/>
      <c r="EE14" s="209"/>
      <c r="EF14" s="209"/>
      <c r="EG14" s="209"/>
      <c r="EH14" s="209"/>
      <c r="EI14" s="209"/>
      <c r="EJ14" s="209"/>
      <c r="EK14" s="209"/>
      <c r="EL14" s="209"/>
      <c r="EM14" s="209"/>
      <c r="EN14" s="209"/>
    </row>
    <row r="15" spans="1:144" ht="13.15" x14ac:dyDescent="0.25">
      <c r="A15" s="205">
        <f t="shared" si="0"/>
        <v>9</v>
      </c>
      <c r="C15" s="209"/>
      <c r="D15" s="209"/>
      <c r="E15" s="209"/>
      <c r="F15" s="209"/>
      <c r="G15" s="209"/>
      <c r="H15" s="209"/>
      <c r="I15" s="209"/>
      <c r="J15" s="209"/>
      <c r="K15" s="209"/>
      <c r="L15" s="209">
        <v>7.2289999999999993E-2</v>
      </c>
      <c r="M15" s="209">
        <f t="shared" si="2"/>
        <v>0.96385999999999994</v>
      </c>
      <c r="N15" s="209"/>
      <c r="O15" s="209">
        <v>6.5600000000000006E-2</v>
      </c>
      <c r="P15" s="209">
        <f t="shared" si="3"/>
        <v>0.90169999999999995</v>
      </c>
      <c r="Q15" s="209"/>
      <c r="R15" s="209">
        <v>5.5800000000000002E-2</v>
      </c>
      <c r="S15" s="209">
        <f t="shared" si="4"/>
        <v>0.80459999999999987</v>
      </c>
      <c r="T15" s="209"/>
      <c r="U15" s="209">
        <v>5.91E-2</v>
      </c>
      <c r="V15" s="209">
        <f t="shared" si="5"/>
        <v>0.61620000000000008</v>
      </c>
      <c r="W15" s="209"/>
      <c r="X15" s="209">
        <v>8.7389999999999995E-2</v>
      </c>
      <c r="Y15" s="209">
        <f t="shared" si="6"/>
        <v>0.86888999999999983</v>
      </c>
      <c r="Z15" s="209"/>
      <c r="AA15" s="209">
        <v>4.462E-2</v>
      </c>
      <c r="AB15" s="209">
        <f t="shared" si="7"/>
        <v>0.48692999999999997</v>
      </c>
      <c r="AC15" s="209"/>
      <c r="AD15" s="209">
        <v>3.175E-2</v>
      </c>
      <c r="AE15" s="209">
        <f t="shared" si="8"/>
        <v>0.27118999999999999</v>
      </c>
      <c r="AF15" s="209"/>
      <c r="AG15" s="209">
        <v>2.564E-2</v>
      </c>
      <c r="AH15" s="209">
        <f t="shared" si="9"/>
        <v>0.21795999999999999</v>
      </c>
      <c r="AI15" s="209"/>
      <c r="AJ15" s="209"/>
      <c r="AK15" s="209"/>
      <c r="AL15" s="209"/>
      <c r="AM15" s="209">
        <v>7.3270000000000002E-2</v>
      </c>
      <c r="AN15" s="209">
        <f t="shared" si="10"/>
        <v>0.74356999999999984</v>
      </c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P15" s="209"/>
      <c r="DQ15" s="209"/>
      <c r="DR15" s="209"/>
      <c r="DS15" s="209"/>
      <c r="DT15" s="209"/>
      <c r="DU15" s="209"/>
      <c r="DV15" s="209"/>
      <c r="DW15" s="209"/>
      <c r="DX15" s="209"/>
      <c r="DY15" s="209"/>
      <c r="DZ15" s="209"/>
      <c r="EA15" s="209"/>
      <c r="EB15" s="209"/>
      <c r="EC15" s="209"/>
      <c r="ED15" s="209"/>
      <c r="EE15" s="209"/>
      <c r="EF15" s="209"/>
      <c r="EG15" s="209"/>
      <c r="EH15" s="209"/>
      <c r="EI15" s="209"/>
      <c r="EJ15" s="209"/>
      <c r="EK15" s="209"/>
      <c r="EL15" s="209"/>
      <c r="EM15" s="209"/>
      <c r="EN15" s="209"/>
    </row>
    <row r="16" spans="1:144" ht="13.15" x14ac:dyDescent="0.25">
      <c r="A16" s="205">
        <f t="shared" si="0"/>
        <v>10</v>
      </c>
      <c r="C16" s="209"/>
      <c r="D16" s="209"/>
      <c r="E16" s="209"/>
      <c r="F16" s="209"/>
      <c r="G16" s="209"/>
      <c r="H16" s="209"/>
      <c r="I16" s="209"/>
      <c r="J16" s="209"/>
      <c r="K16" s="209"/>
      <c r="L16" s="209">
        <v>3.6139999999999999E-2</v>
      </c>
      <c r="M16" s="209">
        <f t="shared" si="2"/>
        <v>0.99999999999999989</v>
      </c>
      <c r="N16" s="209"/>
      <c r="O16" s="209">
        <v>6.5500000000000003E-2</v>
      </c>
      <c r="P16" s="209">
        <f t="shared" si="3"/>
        <v>0.96719999999999995</v>
      </c>
      <c r="Q16" s="209"/>
      <c r="R16" s="209">
        <v>5.5899999999999998E-2</v>
      </c>
      <c r="S16" s="209">
        <f t="shared" si="4"/>
        <v>0.86049999999999982</v>
      </c>
      <c r="T16" s="209"/>
      <c r="U16" s="209">
        <v>5.8999999999999997E-2</v>
      </c>
      <c r="V16" s="209">
        <f t="shared" si="5"/>
        <v>0.67520000000000002</v>
      </c>
      <c r="W16" s="209"/>
      <c r="X16" s="209">
        <v>8.7389999999999995E-2</v>
      </c>
      <c r="Y16" s="209">
        <f t="shared" si="6"/>
        <v>0.9562799999999998</v>
      </c>
      <c r="Z16" s="209"/>
      <c r="AA16" s="209">
        <v>4.4609999999999997E-2</v>
      </c>
      <c r="AB16" s="209">
        <f t="shared" si="7"/>
        <v>0.53154000000000001</v>
      </c>
      <c r="AC16" s="209"/>
      <c r="AD16" s="209">
        <v>3.1739999999999997E-2</v>
      </c>
      <c r="AE16" s="209">
        <f t="shared" si="8"/>
        <v>0.30292999999999998</v>
      </c>
      <c r="AF16" s="209"/>
      <c r="AG16" s="209">
        <v>2.564E-2</v>
      </c>
      <c r="AH16" s="209">
        <f t="shared" si="9"/>
        <v>0.24359999999999998</v>
      </c>
      <c r="AI16" s="209"/>
      <c r="AJ16" s="209"/>
      <c r="AK16" s="209"/>
      <c r="AL16" s="209"/>
      <c r="AM16" s="209">
        <v>7.3270000000000002E-2</v>
      </c>
      <c r="AN16" s="209">
        <f t="shared" si="10"/>
        <v>0.81683999999999979</v>
      </c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P16" s="209"/>
      <c r="DQ16" s="209"/>
      <c r="DR16" s="209"/>
      <c r="DS16" s="209"/>
      <c r="DT16" s="209"/>
      <c r="DU16" s="209"/>
      <c r="DV16" s="209"/>
      <c r="DW16" s="209"/>
      <c r="DX16" s="209"/>
      <c r="DY16" s="209"/>
      <c r="DZ16" s="209"/>
      <c r="EA16" s="209"/>
      <c r="EB16" s="209"/>
      <c r="EC16" s="209"/>
      <c r="ED16" s="209"/>
      <c r="EE16" s="209"/>
      <c r="EF16" s="209"/>
      <c r="EG16" s="209"/>
      <c r="EH16" s="209"/>
      <c r="EI16" s="209"/>
      <c r="EJ16" s="209"/>
      <c r="EK16" s="209"/>
      <c r="EL16" s="209"/>
      <c r="EM16" s="209"/>
      <c r="EN16" s="209"/>
    </row>
    <row r="17" spans="1:144" ht="13.15" x14ac:dyDescent="0.25">
      <c r="A17" s="205">
        <f t="shared" si="0"/>
        <v>11</v>
      </c>
      <c r="C17" s="209"/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>
        <v>3.2800000000000003E-2</v>
      </c>
      <c r="P17" s="209">
        <f t="shared" si="3"/>
        <v>1</v>
      </c>
      <c r="Q17" s="209"/>
      <c r="R17" s="209">
        <v>5.5800000000000002E-2</v>
      </c>
      <c r="S17" s="209">
        <f t="shared" si="4"/>
        <v>0.91629999999999978</v>
      </c>
      <c r="T17" s="209"/>
      <c r="U17" s="209">
        <v>5.91E-2</v>
      </c>
      <c r="V17" s="209">
        <f t="shared" si="5"/>
        <v>0.73430000000000006</v>
      </c>
      <c r="W17" s="209"/>
      <c r="X17" s="209">
        <v>4.3720000000000002E-2</v>
      </c>
      <c r="Y17" s="209">
        <f t="shared" si="6"/>
        <v>0.99999999999999978</v>
      </c>
      <c r="Z17" s="209"/>
      <c r="AA17" s="209">
        <v>4.462E-2</v>
      </c>
      <c r="AB17" s="209">
        <f t="shared" si="7"/>
        <v>0.57616000000000001</v>
      </c>
      <c r="AC17" s="209"/>
      <c r="AD17" s="209">
        <v>3.175E-2</v>
      </c>
      <c r="AE17" s="209">
        <f t="shared" si="8"/>
        <v>0.33467999999999998</v>
      </c>
      <c r="AF17" s="209"/>
      <c r="AG17" s="209">
        <v>2.564E-2</v>
      </c>
      <c r="AH17" s="209">
        <f t="shared" si="9"/>
        <v>0.26923999999999998</v>
      </c>
      <c r="AI17" s="209"/>
      <c r="AJ17" s="209"/>
      <c r="AK17" s="209"/>
      <c r="AL17" s="209"/>
      <c r="AM17" s="209">
        <v>7.3270000000000002E-2</v>
      </c>
      <c r="AN17" s="209">
        <f t="shared" si="10"/>
        <v>0.89010999999999973</v>
      </c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BJ17" s="209"/>
      <c r="BK17" s="209"/>
      <c r="BL17" s="209"/>
      <c r="BM17" s="209"/>
      <c r="BN17" s="209"/>
      <c r="BO17" s="209"/>
      <c r="BP17" s="209"/>
      <c r="BQ17" s="209"/>
      <c r="BR17" s="209"/>
      <c r="BS17" s="209"/>
      <c r="BT17" s="209"/>
      <c r="BU17" s="209"/>
      <c r="BV17" s="209"/>
      <c r="BW17" s="209"/>
      <c r="BX17" s="209"/>
      <c r="BY17" s="209"/>
      <c r="BZ17" s="209"/>
      <c r="CA17" s="209"/>
      <c r="CB17" s="209"/>
      <c r="CC17" s="209"/>
      <c r="CD17" s="209"/>
      <c r="CE17" s="209"/>
      <c r="CF17" s="209"/>
      <c r="CG17" s="209"/>
      <c r="CH17" s="209"/>
      <c r="CI17" s="209"/>
      <c r="CJ17" s="209"/>
      <c r="CK17" s="209"/>
      <c r="CL17" s="209"/>
      <c r="CM17" s="209"/>
      <c r="CN17" s="209"/>
      <c r="CO17" s="209"/>
      <c r="CP17" s="209"/>
      <c r="CQ17" s="209"/>
      <c r="CR17" s="209"/>
      <c r="CS17" s="209"/>
      <c r="CT17" s="209"/>
      <c r="CU17" s="209"/>
      <c r="CV17" s="209"/>
      <c r="CW17" s="209"/>
      <c r="CX17" s="209"/>
      <c r="CY17" s="209"/>
      <c r="CZ17" s="209"/>
      <c r="DA17" s="209"/>
      <c r="DB17" s="209"/>
      <c r="DC17" s="209"/>
      <c r="DD17" s="209"/>
      <c r="DE17" s="209"/>
      <c r="DF17" s="209"/>
      <c r="DG17" s="209"/>
      <c r="DH17" s="209"/>
      <c r="DI17" s="209"/>
      <c r="DJ17" s="209"/>
      <c r="DK17" s="209"/>
      <c r="DL17" s="209"/>
      <c r="DM17" s="209"/>
      <c r="DN17" s="209"/>
      <c r="DO17" s="209"/>
      <c r="DP17" s="209"/>
      <c r="DQ17" s="209"/>
      <c r="DR17" s="209"/>
      <c r="DS17" s="209"/>
      <c r="DT17" s="209"/>
      <c r="DU17" s="209"/>
      <c r="DV17" s="209"/>
      <c r="DW17" s="209"/>
      <c r="DX17" s="209"/>
      <c r="DY17" s="209"/>
      <c r="DZ17" s="209"/>
      <c r="EA17" s="209"/>
      <c r="EB17" s="209"/>
      <c r="EC17" s="209"/>
      <c r="ED17" s="209"/>
      <c r="EE17" s="209"/>
      <c r="EF17" s="209"/>
      <c r="EG17" s="209"/>
      <c r="EH17" s="209"/>
      <c r="EI17" s="209"/>
      <c r="EJ17" s="209"/>
      <c r="EK17" s="209"/>
      <c r="EL17" s="209"/>
      <c r="EM17" s="209"/>
      <c r="EN17" s="209"/>
    </row>
    <row r="18" spans="1:144" ht="13.15" x14ac:dyDescent="0.25">
      <c r="A18" s="205">
        <f t="shared" si="0"/>
        <v>12</v>
      </c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>
        <v>5.5800000000000002E-2</v>
      </c>
      <c r="S18" s="209">
        <f t="shared" si="4"/>
        <v>0.97209999999999974</v>
      </c>
      <c r="T18" s="209"/>
      <c r="U18" s="209">
        <v>5.8999999999999997E-2</v>
      </c>
      <c r="V18" s="209">
        <f t="shared" si="5"/>
        <v>0.79330000000000012</v>
      </c>
      <c r="W18" s="209"/>
      <c r="X18" s="209"/>
      <c r="Y18" s="209"/>
      <c r="Z18" s="209"/>
      <c r="AA18" s="209">
        <v>4.4609999999999997E-2</v>
      </c>
      <c r="AB18" s="209">
        <f t="shared" si="7"/>
        <v>0.62077000000000004</v>
      </c>
      <c r="AC18" s="209"/>
      <c r="AD18" s="209">
        <v>3.1739999999999997E-2</v>
      </c>
      <c r="AE18" s="209">
        <f t="shared" si="8"/>
        <v>0.36641999999999997</v>
      </c>
      <c r="AF18" s="209"/>
      <c r="AG18" s="209">
        <v>2.564E-2</v>
      </c>
      <c r="AH18" s="209">
        <f t="shared" si="9"/>
        <v>0.29487999999999998</v>
      </c>
      <c r="AI18" s="209"/>
      <c r="AJ18" s="209"/>
      <c r="AK18" s="209"/>
      <c r="AL18" s="209"/>
      <c r="AM18" s="209">
        <v>7.3270000000000002E-2</v>
      </c>
      <c r="AN18" s="209">
        <f t="shared" si="10"/>
        <v>0.96337999999999968</v>
      </c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BV18" s="209"/>
      <c r="BW18" s="209"/>
      <c r="BX18" s="209"/>
      <c r="BY18" s="209"/>
      <c r="BZ18" s="209"/>
      <c r="CA18" s="209"/>
      <c r="CB18" s="209"/>
      <c r="CC18" s="209"/>
      <c r="CD18" s="209"/>
      <c r="CE18" s="209"/>
      <c r="CF18" s="209"/>
      <c r="CG18" s="209"/>
      <c r="CH18" s="209"/>
      <c r="CI18" s="209"/>
      <c r="CJ18" s="209"/>
      <c r="CK18" s="209"/>
      <c r="CL18" s="209"/>
      <c r="CM18" s="209"/>
      <c r="CN18" s="209"/>
      <c r="CO18" s="209"/>
      <c r="CP18" s="209"/>
      <c r="CQ18" s="209"/>
      <c r="CR18" s="209"/>
      <c r="CS18" s="209"/>
      <c r="CT18" s="209"/>
      <c r="CU18" s="209"/>
      <c r="CV18" s="209"/>
      <c r="CW18" s="209"/>
      <c r="CX18" s="209"/>
      <c r="CY18" s="209"/>
      <c r="CZ18" s="209"/>
      <c r="DA18" s="209"/>
      <c r="DB18" s="209"/>
      <c r="DC18" s="209"/>
      <c r="DD18" s="209"/>
      <c r="DE18" s="209"/>
      <c r="DF18" s="209"/>
      <c r="DG18" s="209"/>
      <c r="DH18" s="209"/>
      <c r="DI18" s="209"/>
      <c r="DJ18" s="209"/>
      <c r="DK18" s="209"/>
      <c r="DL18" s="209"/>
      <c r="DM18" s="209"/>
      <c r="DN18" s="209"/>
      <c r="DO18" s="209"/>
      <c r="DP18" s="209"/>
      <c r="DQ18" s="209"/>
      <c r="DR18" s="209"/>
      <c r="DS18" s="209"/>
      <c r="DT18" s="209"/>
      <c r="DU18" s="209"/>
      <c r="DV18" s="209"/>
      <c r="DW18" s="209"/>
      <c r="DX18" s="209"/>
      <c r="DY18" s="209"/>
      <c r="DZ18" s="209"/>
      <c r="EA18" s="209"/>
      <c r="EB18" s="209"/>
      <c r="EC18" s="209"/>
      <c r="ED18" s="209"/>
      <c r="EE18" s="209"/>
      <c r="EF18" s="209"/>
      <c r="EG18" s="209"/>
      <c r="EH18" s="209"/>
      <c r="EI18" s="209"/>
      <c r="EJ18" s="209"/>
      <c r="EK18" s="209"/>
      <c r="EL18" s="209"/>
      <c r="EM18" s="209"/>
      <c r="EN18" s="209"/>
    </row>
    <row r="19" spans="1:144" ht="13.15" x14ac:dyDescent="0.25">
      <c r="A19" s="205">
        <f t="shared" si="0"/>
        <v>13</v>
      </c>
      <c r="C19" s="209"/>
      <c r="D19" s="209"/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>
        <v>2.7900000000000001E-2</v>
      </c>
      <c r="S19" s="209">
        <f t="shared" si="4"/>
        <v>0.99999999999999978</v>
      </c>
      <c r="T19" s="209"/>
      <c r="U19" s="209">
        <v>5.91E-2</v>
      </c>
      <c r="V19" s="209">
        <f t="shared" si="5"/>
        <v>0.85240000000000016</v>
      </c>
      <c r="W19" s="209"/>
      <c r="X19" s="209"/>
      <c r="Y19" s="209"/>
      <c r="Z19" s="209"/>
      <c r="AA19" s="209">
        <v>4.462E-2</v>
      </c>
      <c r="AB19" s="209">
        <f t="shared" si="7"/>
        <v>0.66539000000000004</v>
      </c>
      <c r="AC19" s="209"/>
      <c r="AD19" s="209">
        <v>3.175E-2</v>
      </c>
      <c r="AE19" s="209">
        <f t="shared" si="8"/>
        <v>0.39816999999999997</v>
      </c>
      <c r="AF19" s="209"/>
      <c r="AG19" s="209">
        <v>2.564E-2</v>
      </c>
      <c r="AH19" s="209">
        <f t="shared" si="9"/>
        <v>0.32051999999999997</v>
      </c>
      <c r="AI19" s="209"/>
      <c r="AJ19" s="209"/>
      <c r="AK19" s="209"/>
      <c r="AL19" s="209"/>
      <c r="AM19" s="209">
        <v>3.662E-2</v>
      </c>
      <c r="AN19" s="209">
        <f t="shared" si="10"/>
        <v>0.99999999999999967</v>
      </c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209"/>
      <c r="BL19" s="209"/>
      <c r="BM19" s="209"/>
      <c r="BN19" s="209"/>
      <c r="BO19" s="209"/>
      <c r="BP19" s="209"/>
      <c r="BQ19" s="209"/>
      <c r="BR19" s="209"/>
      <c r="BS19" s="209"/>
      <c r="BT19" s="209"/>
      <c r="BU19" s="209"/>
      <c r="BV19" s="209"/>
      <c r="BW19" s="209"/>
      <c r="BX19" s="209"/>
      <c r="BY19" s="209"/>
      <c r="BZ19" s="209"/>
      <c r="CA19" s="209"/>
      <c r="CB19" s="209"/>
      <c r="CC19" s="209"/>
      <c r="CD19" s="209"/>
      <c r="CE19" s="209"/>
      <c r="CF19" s="209"/>
      <c r="CG19" s="209"/>
      <c r="CH19" s="209"/>
      <c r="CI19" s="209"/>
      <c r="CJ19" s="209"/>
      <c r="CK19" s="209"/>
      <c r="CL19" s="209"/>
      <c r="CM19" s="209"/>
      <c r="CN19" s="209"/>
      <c r="CO19" s="209"/>
      <c r="CP19" s="209"/>
      <c r="CQ19" s="209"/>
      <c r="CR19" s="209"/>
      <c r="CS19" s="209"/>
      <c r="CT19" s="209"/>
      <c r="CU19" s="209"/>
      <c r="CV19" s="209"/>
      <c r="CW19" s="209"/>
      <c r="CX19" s="209"/>
      <c r="CY19" s="209"/>
      <c r="CZ19" s="209"/>
      <c r="DA19" s="209"/>
      <c r="DB19" s="209"/>
      <c r="DC19" s="209"/>
      <c r="DD19" s="209"/>
      <c r="DE19" s="209"/>
      <c r="DF19" s="209"/>
      <c r="DG19" s="209"/>
      <c r="DH19" s="209"/>
      <c r="DI19" s="209"/>
      <c r="DJ19" s="209"/>
      <c r="DK19" s="209"/>
      <c r="DL19" s="209"/>
      <c r="DM19" s="209"/>
      <c r="DN19" s="209"/>
      <c r="DO19" s="209"/>
      <c r="DP19" s="209"/>
      <c r="DQ19" s="209"/>
      <c r="DR19" s="209"/>
      <c r="DS19" s="209"/>
      <c r="DT19" s="209"/>
      <c r="DU19" s="209"/>
      <c r="DV19" s="209"/>
      <c r="DW19" s="209"/>
      <c r="DX19" s="209"/>
      <c r="DY19" s="209"/>
      <c r="DZ19" s="209"/>
      <c r="EA19" s="209"/>
      <c r="EB19" s="209"/>
      <c r="EC19" s="209"/>
      <c r="ED19" s="209"/>
      <c r="EE19" s="209"/>
      <c r="EF19" s="209"/>
      <c r="EG19" s="209"/>
      <c r="EH19" s="209"/>
      <c r="EI19" s="209"/>
      <c r="EJ19" s="209"/>
      <c r="EK19" s="209"/>
      <c r="EL19" s="209"/>
      <c r="EM19" s="209"/>
      <c r="EN19" s="209"/>
    </row>
    <row r="20" spans="1:144" ht="13.15" x14ac:dyDescent="0.25">
      <c r="A20" s="205">
        <f t="shared" si="0"/>
        <v>14</v>
      </c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>
        <v>5.8999999999999997E-2</v>
      </c>
      <c r="V20" s="209">
        <f t="shared" si="5"/>
        <v>0.91140000000000021</v>
      </c>
      <c r="W20" s="209"/>
      <c r="X20" s="209"/>
      <c r="Y20" s="209"/>
      <c r="Z20" s="209"/>
      <c r="AA20" s="209">
        <v>4.4609999999999997E-2</v>
      </c>
      <c r="AB20" s="209">
        <f t="shared" si="7"/>
        <v>0.71000000000000008</v>
      </c>
      <c r="AC20" s="209"/>
      <c r="AD20" s="209">
        <v>3.1739999999999997E-2</v>
      </c>
      <c r="AE20" s="209">
        <f t="shared" si="8"/>
        <v>0.42990999999999996</v>
      </c>
      <c r="AF20" s="209"/>
      <c r="AG20" s="209">
        <v>2.564E-2</v>
      </c>
      <c r="AH20" s="209">
        <f t="shared" si="9"/>
        <v>0.34615999999999997</v>
      </c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09"/>
      <c r="BN20" s="209"/>
      <c r="BO20" s="209"/>
      <c r="BP20" s="209"/>
      <c r="BQ20" s="209"/>
      <c r="BR20" s="209"/>
      <c r="BS20" s="209"/>
      <c r="BT20" s="209"/>
      <c r="BU20" s="209"/>
      <c r="BV20" s="209"/>
      <c r="BW20" s="209"/>
      <c r="BX20" s="209"/>
      <c r="BY20" s="209"/>
      <c r="BZ20" s="209"/>
      <c r="CA20" s="209"/>
      <c r="CB20" s="209"/>
      <c r="CC20" s="209"/>
      <c r="CD20" s="209"/>
      <c r="CE20" s="209"/>
      <c r="CF20" s="209"/>
      <c r="CG20" s="209"/>
      <c r="CH20" s="209"/>
      <c r="CI20" s="209"/>
      <c r="CJ20" s="209"/>
      <c r="CK20" s="209"/>
      <c r="CL20" s="209"/>
      <c r="CM20" s="209"/>
      <c r="CN20" s="209"/>
      <c r="CO20" s="209"/>
      <c r="CP20" s="209"/>
      <c r="CQ20" s="209"/>
      <c r="CR20" s="209"/>
      <c r="CS20" s="209"/>
      <c r="CT20" s="209"/>
      <c r="CU20" s="209"/>
      <c r="CV20" s="209"/>
      <c r="CW20" s="209"/>
      <c r="CX20" s="209"/>
      <c r="CY20" s="209"/>
      <c r="CZ20" s="209"/>
      <c r="DA20" s="209"/>
      <c r="DB20" s="209"/>
      <c r="DC20" s="209"/>
      <c r="DD20" s="209"/>
      <c r="DE20" s="209"/>
      <c r="DF20" s="209"/>
      <c r="DG20" s="209"/>
      <c r="DH20" s="209"/>
      <c r="DI20" s="209"/>
      <c r="DJ20" s="209"/>
      <c r="DK20" s="209"/>
      <c r="DL20" s="209"/>
      <c r="DM20" s="209"/>
      <c r="DN20" s="209"/>
      <c r="DO20" s="209"/>
      <c r="DP20" s="209"/>
      <c r="DQ20" s="209"/>
      <c r="DR20" s="209"/>
      <c r="DS20" s="209"/>
      <c r="DT20" s="209"/>
      <c r="DU20" s="209"/>
      <c r="DV20" s="209"/>
      <c r="DW20" s="209"/>
      <c r="DX20" s="209"/>
      <c r="DY20" s="209"/>
      <c r="DZ20" s="209"/>
      <c r="EA20" s="209"/>
      <c r="EB20" s="209"/>
      <c r="EC20" s="209"/>
      <c r="ED20" s="209"/>
      <c r="EE20" s="209"/>
      <c r="EF20" s="209"/>
      <c r="EG20" s="209"/>
      <c r="EH20" s="209"/>
      <c r="EI20" s="209"/>
      <c r="EJ20" s="209"/>
      <c r="EK20" s="209"/>
      <c r="EL20" s="209"/>
      <c r="EM20" s="209"/>
      <c r="EN20" s="209"/>
    </row>
    <row r="21" spans="1:144" ht="13.15" x14ac:dyDescent="0.25">
      <c r="A21" s="205">
        <f t="shared" si="0"/>
        <v>15</v>
      </c>
      <c r="C21" s="20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>
        <v>5.91E-2</v>
      </c>
      <c r="V21" s="209">
        <f t="shared" si="5"/>
        <v>0.97050000000000025</v>
      </c>
      <c r="W21" s="209"/>
      <c r="X21" s="209"/>
      <c r="Y21" s="209"/>
      <c r="Z21" s="209"/>
      <c r="AA21" s="209">
        <v>4.462E-2</v>
      </c>
      <c r="AB21" s="209">
        <f t="shared" si="7"/>
        <v>0.75462000000000007</v>
      </c>
      <c r="AC21" s="209"/>
      <c r="AD21" s="209">
        <v>3.175E-2</v>
      </c>
      <c r="AE21" s="209">
        <f t="shared" si="8"/>
        <v>0.46165999999999996</v>
      </c>
      <c r="AF21" s="209"/>
      <c r="AG21" s="209">
        <v>2.564E-2</v>
      </c>
      <c r="AH21" s="209">
        <f t="shared" si="9"/>
        <v>0.37179999999999996</v>
      </c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BV21" s="209"/>
      <c r="BW21" s="209"/>
      <c r="BX21" s="209"/>
      <c r="BY21" s="209"/>
      <c r="BZ21" s="209"/>
      <c r="CA21" s="209"/>
      <c r="CB21" s="209"/>
      <c r="CC21" s="209"/>
      <c r="CD21" s="209"/>
      <c r="CE21" s="209"/>
      <c r="CF21" s="209"/>
      <c r="CG21" s="209"/>
      <c r="CH21" s="209"/>
      <c r="CI21" s="209"/>
      <c r="CJ21" s="209"/>
      <c r="CK21" s="209"/>
      <c r="CL21" s="209"/>
      <c r="CM21" s="209"/>
      <c r="CN21" s="209"/>
      <c r="CO21" s="209"/>
      <c r="CP21" s="209"/>
      <c r="CQ21" s="209"/>
      <c r="CR21" s="209"/>
      <c r="CS21" s="209"/>
      <c r="CT21" s="209"/>
      <c r="CU21" s="209"/>
      <c r="CV21" s="209"/>
      <c r="CW21" s="209"/>
      <c r="CX21" s="209"/>
      <c r="CY21" s="209"/>
      <c r="CZ21" s="209"/>
      <c r="DA21" s="209"/>
      <c r="DB21" s="209"/>
      <c r="DC21" s="209"/>
      <c r="DD21" s="209"/>
      <c r="DE21" s="209"/>
      <c r="DF21" s="209"/>
      <c r="DG21" s="209"/>
      <c r="DH21" s="209"/>
      <c r="DI21" s="209"/>
      <c r="DJ21" s="209"/>
      <c r="DK21" s="209"/>
      <c r="DL21" s="209"/>
      <c r="DM21" s="209"/>
      <c r="DN21" s="209"/>
      <c r="DO21" s="209"/>
      <c r="DP21" s="209"/>
      <c r="DQ21" s="209"/>
      <c r="DR21" s="209"/>
      <c r="DS21" s="209"/>
      <c r="DT21" s="209"/>
      <c r="DU21" s="209"/>
      <c r="DV21" s="209"/>
      <c r="DW21" s="209"/>
      <c r="DX21" s="209"/>
      <c r="DY21" s="209"/>
      <c r="DZ21" s="209"/>
      <c r="EA21" s="209"/>
      <c r="EB21" s="209"/>
      <c r="EC21" s="209"/>
      <c r="ED21" s="209"/>
      <c r="EE21" s="209"/>
      <c r="EF21" s="209"/>
      <c r="EG21" s="209"/>
      <c r="EH21" s="209"/>
      <c r="EI21" s="209"/>
      <c r="EJ21" s="209"/>
      <c r="EK21" s="209"/>
      <c r="EL21" s="209"/>
      <c r="EM21" s="209"/>
      <c r="EN21" s="209"/>
    </row>
    <row r="22" spans="1:144" ht="13.15" x14ac:dyDescent="0.25">
      <c r="A22" s="205">
        <f t="shared" si="0"/>
        <v>16</v>
      </c>
      <c r="C22" s="20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>
        <v>2.9499999999999998E-2</v>
      </c>
      <c r="V22" s="209">
        <f t="shared" si="5"/>
        <v>1.0000000000000002</v>
      </c>
      <c r="W22" s="209"/>
      <c r="X22" s="209"/>
      <c r="Y22" s="209"/>
      <c r="Z22" s="209"/>
      <c r="AA22" s="209">
        <v>4.4609999999999997E-2</v>
      </c>
      <c r="AB22" s="209">
        <f t="shared" si="7"/>
        <v>0.79923000000000011</v>
      </c>
      <c r="AC22" s="209"/>
      <c r="AD22" s="209">
        <v>3.1739999999999997E-2</v>
      </c>
      <c r="AE22" s="209">
        <f t="shared" si="8"/>
        <v>0.49339999999999995</v>
      </c>
      <c r="AF22" s="209"/>
      <c r="AG22" s="209">
        <v>2.564E-2</v>
      </c>
      <c r="AH22" s="209">
        <f t="shared" si="9"/>
        <v>0.39743999999999996</v>
      </c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BV22" s="209"/>
      <c r="BW22" s="209"/>
      <c r="BX22" s="209"/>
      <c r="BY22" s="209"/>
      <c r="BZ22" s="209"/>
      <c r="CA22" s="209"/>
      <c r="CB22" s="209"/>
      <c r="CC22" s="209"/>
      <c r="CD22" s="209"/>
      <c r="CE22" s="209"/>
      <c r="CF22" s="209"/>
      <c r="CG22" s="209"/>
      <c r="CH22" s="209"/>
      <c r="CI22" s="209"/>
      <c r="CJ22" s="209"/>
      <c r="CK22" s="209"/>
      <c r="CL22" s="209"/>
      <c r="CM22" s="209"/>
      <c r="CN22" s="209"/>
      <c r="CO22" s="209"/>
      <c r="CP22" s="209"/>
      <c r="CQ22" s="209"/>
      <c r="CR22" s="209"/>
      <c r="CS22" s="209"/>
      <c r="CT22" s="209"/>
      <c r="CU22" s="209"/>
      <c r="CV22" s="209"/>
      <c r="CW22" s="209"/>
      <c r="CX22" s="209"/>
      <c r="CY22" s="209"/>
      <c r="CZ22" s="209"/>
      <c r="DA22" s="209"/>
      <c r="DB22" s="209"/>
      <c r="DC22" s="209"/>
      <c r="DD22" s="209"/>
      <c r="DE22" s="209"/>
      <c r="DF22" s="209"/>
      <c r="DG22" s="209"/>
      <c r="DH22" s="209"/>
      <c r="DI22" s="209"/>
      <c r="DJ22" s="209"/>
      <c r="DK22" s="209"/>
      <c r="DL22" s="209"/>
      <c r="DM22" s="209"/>
      <c r="DN22" s="209"/>
      <c r="DO22" s="209"/>
      <c r="DP22" s="209"/>
      <c r="DQ22" s="209"/>
      <c r="DR22" s="209"/>
      <c r="DS22" s="209"/>
      <c r="DT22" s="209"/>
      <c r="DU22" s="209"/>
      <c r="DV22" s="209"/>
      <c r="DW22" s="209"/>
      <c r="DX22" s="209"/>
      <c r="DY22" s="209"/>
      <c r="DZ22" s="209"/>
      <c r="EA22" s="209"/>
      <c r="EB22" s="209"/>
      <c r="EC22" s="209"/>
      <c r="ED22" s="209"/>
      <c r="EE22" s="209"/>
      <c r="EF22" s="209"/>
      <c r="EG22" s="209"/>
      <c r="EH22" s="209"/>
      <c r="EI22" s="209"/>
      <c r="EJ22" s="209"/>
      <c r="EK22" s="209"/>
      <c r="EL22" s="209"/>
      <c r="EM22" s="209"/>
      <c r="EN22" s="209"/>
    </row>
    <row r="23" spans="1:144" ht="13.15" x14ac:dyDescent="0.25">
      <c r="A23" s="205">
        <f t="shared" si="0"/>
        <v>17</v>
      </c>
      <c r="C23" s="20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>
        <v>4.462E-2</v>
      </c>
      <c r="AB23" s="209">
        <f t="shared" si="7"/>
        <v>0.8438500000000001</v>
      </c>
      <c r="AC23" s="209"/>
      <c r="AD23" s="209">
        <v>3.175E-2</v>
      </c>
      <c r="AE23" s="209">
        <f t="shared" si="8"/>
        <v>0.52515000000000001</v>
      </c>
      <c r="AF23" s="209"/>
      <c r="AG23" s="209">
        <v>2.564E-2</v>
      </c>
      <c r="AH23" s="209">
        <f t="shared" si="9"/>
        <v>0.42307999999999996</v>
      </c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09"/>
      <c r="BN23" s="209"/>
      <c r="BO23" s="209"/>
      <c r="BP23" s="209"/>
      <c r="BQ23" s="209"/>
      <c r="BR23" s="209"/>
      <c r="BS23" s="209"/>
      <c r="BT23" s="209"/>
      <c r="BU23" s="209"/>
      <c r="BV23" s="209"/>
      <c r="BW23" s="209"/>
      <c r="BX23" s="209"/>
      <c r="BY23" s="209"/>
      <c r="BZ23" s="209"/>
      <c r="CA23" s="209"/>
      <c r="CB23" s="209"/>
      <c r="CC23" s="209"/>
      <c r="CD23" s="209"/>
      <c r="CE23" s="209"/>
      <c r="CF23" s="209"/>
      <c r="CG23" s="209"/>
      <c r="CH23" s="209"/>
      <c r="CI23" s="209"/>
      <c r="CJ23" s="209"/>
      <c r="CK23" s="209"/>
      <c r="CL23" s="209"/>
      <c r="CM23" s="209"/>
      <c r="CN23" s="209"/>
      <c r="CO23" s="209"/>
      <c r="CP23" s="209"/>
      <c r="CQ23" s="209"/>
      <c r="CR23" s="209"/>
      <c r="CS23" s="209"/>
      <c r="CT23" s="209"/>
      <c r="CU23" s="209"/>
      <c r="CV23" s="209"/>
      <c r="CW23" s="209"/>
      <c r="CX23" s="209"/>
      <c r="CY23" s="209"/>
      <c r="CZ23" s="209"/>
      <c r="DA23" s="209"/>
      <c r="DB23" s="209"/>
      <c r="DC23" s="209"/>
      <c r="DD23" s="209"/>
      <c r="DE23" s="209"/>
      <c r="DF23" s="209"/>
      <c r="DG23" s="209"/>
      <c r="DH23" s="209"/>
      <c r="DI23" s="209"/>
      <c r="DJ23" s="209"/>
      <c r="DK23" s="209"/>
      <c r="DL23" s="209"/>
      <c r="DM23" s="209"/>
      <c r="DN23" s="209"/>
      <c r="DO23" s="209"/>
      <c r="DP23" s="209"/>
      <c r="DQ23" s="209"/>
      <c r="DR23" s="209"/>
      <c r="DS23" s="209"/>
      <c r="DT23" s="209"/>
      <c r="DU23" s="209"/>
      <c r="DV23" s="209"/>
      <c r="DW23" s="209"/>
      <c r="DX23" s="209"/>
      <c r="DY23" s="209"/>
      <c r="DZ23" s="209"/>
      <c r="EA23" s="209"/>
      <c r="EB23" s="209"/>
      <c r="EC23" s="209"/>
      <c r="ED23" s="209"/>
      <c r="EE23" s="209"/>
      <c r="EF23" s="209"/>
      <c r="EG23" s="209"/>
      <c r="EH23" s="209"/>
      <c r="EI23" s="209"/>
      <c r="EJ23" s="209"/>
      <c r="EK23" s="209"/>
      <c r="EL23" s="209"/>
      <c r="EM23" s="209"/>
      <c r="EN23" s="209"/>
    </row>
    <row r="24" spans="1:144" ht="13.15" x14ac:dyDescent="0.25">
      <c r="A24" s="205">
        <f t="shared" si="0"/>
        <v>18</v>
      </c>
      <c r="C24" s="20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>
        <v>4.4609999999999997E-2</v>
      </c>
      <c r="AB24" s="209">
        <f t="shared" si="7"/>
        <v>0.88846000000000014</v>
      </c>
      <c r="AC24" s="209"/>
      <c r="AD24" s="209">
        <v>3.1739999999999997E-2</v>
      </c>
      <c r="AE24" s="209">
        <f t="shared" si="8"/>
        <v>0.55689</v>
      </c>
      <c r="AF24" s="209"/>
      <c r="AG24" s="209">
        <v>2.564E-2</v>
      </c>
      <c r="AH24" s="209">
        <f t="shared" si="9"/>
        <v>0.44871999999999995</v>
      </c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09"/>
      <c r="BN24" s="209"/>
      <c r="BO24" s="209"/>
      <c r="BP24" s="209"/>
      <c r="BQ24" s="209"/>
      <c r="BR24" s="209"/>
      <c r="BS24" s="209"/>
      <c r="BT24" s="209"/>
      <c r="BU24" s="209"/>
      <c r="BV24" s="209"/>
      <c r="BW24" s="209"/>
      <c r="BX24" s="209"/>
      <c r="BY24" s="209"/>
      <c r="BZ24" s="209"/>
      <c r="CA24" s="209"/>
      <c r="CB24" s="209"/>
      <c r="CC24" s="209"/>
      <c r="CD24" s="209"/>
      <c r="CE24" s="209"/>
      <c r="CF24" s="209"/>
      <c r="CG24" s="209"/>
      <c r="CH24" s="209"/>
      <c r="CI24" s="209"/>
      <c r="CJ24" s="209"/>
      <c r="CK24" s="209"/>
      <c r="CL24" s="209"/>
      <c r="CM24" s="209"/>
      <c r="CN24" s="209"/>
      <c r="CO24" s="209"/>
      <c r="CP24" s="209"/>
      <c r="CQ24" s="209"/>
      <c r="CR24" s="209"/>
      <c r="CS24" s="209"/>
      <c r="CT24" s="209"/>
      <c r="CU24" s="209"/>
      <c r="CV24" s="209"/>
      <c r="CW24" s="209"/>
      <c r="CX24" s="209"/>
      <c r="CY24" s="209"/>
      <c r="CZ24" s="209"/>
      <c r="DA24" s="209"/>
      <c r="DB24" s="209"/>
      <c r="DC24" s="209"/>
      <c r="DD24" s="209"/>
      <c r="DE24" s="209"/>
      <c r="DF24" s="209"/>
      <c r="DG24" s="209"/>
      <c r="DH24" s="209"/>
      <c r="DI24" s="209"/>
      <c r="DJ24" s="209"/>
      <c r="DK24" s="209"/>
      <c r="DL24" s="209"/>
      <c r="DM24" s="209"/>
      <c r="DN24" s="209"/>
      <c r="DO24" s="209"/>
      <c r="DP24" s="209"/>
      <c r="DQ24" s="209"/>
      <c r="DR24" s="209"/>
      <c r="DS24" s="209"/>
      <c r="DT24" s="209"/>
      <c r="DU24" s="209"/>
      <c r="DV24" s="209"/>
      <c r="DW24" s="209"/>
      <c r="DX24" s="209"/>
      <c r="DY24" s="209"/>
      <c r="DZ24" s="209"/>
      <c r="EA24" s="209"/>
      <c r="EB24" s="209"/>
      <c r="EC24" s="209"/>
      <c r="ED24" s="209"/>
      <c r="EE24" s="209"/>
      <c r="EF24" s="209"/>
      <c r="EG24" s="209"/>
      <c r="EH24" s="209"/>
      <c r="EI24" s="209"/>
      <c r="EJ24" s="209"/>
      <c r="EK24" s="209"/>
      <c r="EL24" s="209"/>
      <c r="EM24" s="209"/>
      <c r="EN24" s="209"/>
    </row>
    <row r="25" spans="1:144" ht="13.15" x14ac:dyDescent="0.25">
      <c r="A25" s="205">
        <f t="shared" si="0"/>
        <v>19</v>
      </c>
      <c r="C25" s="209"/>
      <c r="D25" s="209"/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  <c r="AA25" s="209">
        <v>4.462E-2</v>
      </c>
      <c r="AB25" s="209">
        <f>+AB24+AA25</f>
        <v>0.93308000000000013</v>
      </c>
      <c r="AC25" s="209"/>
      <c r="AD25" s="209">
        <v>3.175E-2</v>
      </c>
      <c r="AE25" s="209">
        <f t="shared" si="8"/>
        <v>0.58864000000000005</v>
      </c>
      <c r="AF25" s="209"/>
      <c r="AG25" s="209">
        <v>2.564E-2</v>
      </c>
      <c r="AH25" s="209">
        <f t="shared" si="9"/>
        <v>0.47435999999999995</v>
      </c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  <c r="BO25" s="209"/>
      <c r="BP25" s="209"/>
      <c r="BQ25" s="209"/>
      <c r="BR25" s="209"/>
      <c r="BS25" s="209"/>
      <c r="BT25" s="209"/>
      <c r="BU25" s="209"/>
      <c r="BV25" s="209"/>
      <c r="BW25" s="209"/>
      <c r="BX25" s="209"/>
      <c r="BY25" s="209"/>
      <c r="BZ25" s="209"/>
      <c r="CA25" s="209"/>
      <c r="CB25" s="209"/>
      <c r="CC25" s="209"/>
      <c r="CD25" s="209"/>
      <c r="CE25" s="209"/>
      <c r="CF25" s="209"/>
      <c r="CG25" s="209"/>
      <c r="CH25" s="209"/>
      <c r="CI25" s="209"/>
      <c r="CJ25" s="209"/>
      <c r="CK25" s="209"/>
      <c r="CL25" s="209"/>
      <c r="CM25" s="209"/>
      <c r="CN25" s="209"/>
      <c r="CO25" s="209"/>
      <c r="CP25" s="209"/>
      <c r="CQ25" s="209"/>
      <c r="CR25" s="209"/>
      <c r="CS25" s="209"/>
      <c r="CT25" s="209"/>
      <c r="CU25" s="209"/>
      <c r="CV25" s="209"/>
      <c r="CW25" s="209"/>
      <c r="CX25" s="209"/>
      <c r="CY25" s="209"/>
      <c r="CZ25" s="209"/>
      <c r="DA25" s="209"/>
      <c r="DB25" s="209"/>
      <c r="DC25" s="209"/>
      <c r="DD25" s="209"/>
      <c r="DE25" s="209"/>
      <c r="DF25" s="209"/>
      <c r="DG25" s="209"/>
      <c r="DH25" s="209"/>
      <c r="DI25" s="209"/>
      <c r="DJ25" s="209"/>
      <c r="DK25" s="209"/>
      <c r="DL25" s="209"/>
      <c r="DM25" s="209"/>
      <c r="DN25" s="209"/>
      <c r="DO25" s="209"/>
      <c r="DP25" s="209"/>
      <c r="DQ25" s="209"/>
      <c r="DR25" s="209"/>
      <c r="DS25" s="209"/>
      <c r="DT25" s="209"/>
      <c r="DU25" s="209"/>
      <c r="DV25" s="209"/>
      <c r="DW25" s="209"/>
      <c r="DX25" s="209"/>
      <c r="DY25" s="209"/>
      <c r="DZ25" s="209"/>
      <c r="EA25" s="209"/>
      <c r="EB25" s="209"/>
      <c r="EC25" s="209"/>
      <c r="ED25" s="209"/>
      <c r="EE25" s="209"/>
      <c r="EF25" s="209"/>
      <c r="EG25" s="209"/>
      <c r="EH25" s="209"/>
      <c r="EI25" s="209"/>
      <c r="EJ25" s="209"/>
      <c r="EK25" s="209"/>
      <c r="EL25" s="209"/>
      <c r="EM25" s="209"/>
      <c r="EN25" s="209"/>
    </row>
    <row r="26" spans="1:144" ht="13.15" x14ac:dyDescent="0.25">
      <c r="A26" s="205">
        <f t="shared" si="0"/>
        <v>20</v>
      </c>
      <c r="C26" s="20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  <c r="AA26" s="209">
        <v>4.4609999999999997E-2</v>
      </c>
      <c r="AB26" s="209">
        <f>+AB25+AA26</f>
        <v>0.97769000000000017</v>
      </c>
      <c r="AC26" s="209"/>
      <c r="AD26" s="209">
        <v>3.1739999999999997E-2</v>
      </c>
      <c r="AE26" s="209">
        <f t="shared" si="8"/>
        <v>0.62038000000000004</v>
      </c>
      <c r="AF26" s="209"/>
      <c r="AG26" s="209">
        <v>2.564E-2</v>
      </c>
      <c r="AH26" s="209">
        <f t="shared" si="9"/>
        <v>0.49999999999999994</v>
      </c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  <c r="BJ26" s="209"/>
      <c r="BK26" s="209"/>
      <c r="BL26" s="209"/>
      <c r="BM26" s="209"/>
      <c r="BN26" s="209"/>
      <c r="BO26" s="209"/>
      <c r="BP26" s="209"/>
      <c r="BQ26" s="209"/>
      <c r="BR26" s="209"/>
      <c r="BS26" s="209"/>
      <c r="BT26" s="209"/>
      <c r="BU26" s="209"/>
      <c r="BV26" s="209"/>
      <c r="BW26" s="209"/>
      <c r="BX26" s="209"/>
      <c r="BY26" s="209"/>
      <c r="BZ26" s="209"/>
      <c r="CA26" s="209"/>
      <c r="CB26" s="209"/>
      <c r="CC26" s="209"/>
      <c r="CD26" s="209"/>
      <c r="CE26" s="209"/>
      <c r="CF26" s="209"/>
      <c r="CG26" s="209"/>
      <c r="CH26" s="209"/>
      <c r="CI26" s="209"/>
      <c r="CJ26" s="209"/>
      <c r="CK26" s="209"/>
      <c r="CL26" s="209"/>
      <c r="CM26" s="209"/>
      <c r="CN26" s="209"/>
      <c r="CO26" s="209"/>
      <c r="CP26" s="209"/>
      <c r="CQ26" s="209"/>
      <c r="CR26" s="209"/>
      <c r="CS26" s="209"/>
      <c r="CT26" s="209"/>
      <c r="CU26" s="209"/>
      <c r="CV26" s="209"/>
      <c r="CW26" s="209"/>
      <c r="CX26" s="209"/>
      <c r="CY26" s="209"/>
      <c r="CZ26" s="209"/>
      <c r="DA26" s="209"/>
      <c r="DB26" s="209"/>
      <c r="DC26" s="209"/>
      <c r="DD26" s="209"/>
      <c r="DE26" s="209"/>
      <c r="DF26" s="209"/>
      <c r="DG26" s="209"/>
      <c r="DH26" s="209"/>
      <c r="DI26" s="209"/>
      <c r="DJ26" s="209"/>
      <c r="DK26" s="209"/>
      <c r="DL26" s="209"/>
      <c r="DM26" s="209"/>
      <c r="DN26" s="209"/>
      <c r="DO26" s="209"/>
      <c r="DP26" s="209"/>
      <c r="DQ26" s="209"/>
      <c r="DR26" s="209"/>
      <c r="DS26" s="209"/>
      <c r="DT26" s="209"/>
      <c r="DU26" s="209"/>
      <c r="DV26" s="209"/>
      <c r="DW26" s="209"/>
      <c r="DX26" s="209"/>
      <c r="DY26" s="209"/>
      <c r="DZ26" s="209"/>
      <c r="EA26" s="209"/>
      <c r="EB26" s="209"/>
      <c r="EC26" s="209"/>
      <c r="ED26" s="209"/>
      <c r="EE26" s="209"/>
      <c r="EF26" s="209"/>
      <c r="EG26" s="209"/>
      <c r="EH26" s="209"/>
      <c r="EI26" s="209"/>
      <c r="EJ26" s="209"/>
      <c r="EK26" s="209"/>
      <c r="EL26" s="209"/>
      <c r="EM26" s="209"/>
      <c r="EN26" s="209"/>
    </row>
    <row r="27" spans="1:144" ht="13.15" x14ac:dyDescent="0.25">
      <c r="A27" s="205">
        <f t="shared" si="0"/>
        <v>21</v>
      </c>
      <c r="C27" s="209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  <c r="AA27" s="209">
        <v>2.231E-2</v>
      </c>
      <c r="AB27" s="209">
        <f>+AB26+AA27</f>
        <v>1.0000000000000002</v>
      </c>
      <c r="AC27" s="209"/>
      <c r="AD27" s="209">
        <v>3.175E-2</v>
      </c>
      <c r="AE27" s="209">
        <f t="shared" si="8"/>
        <v>0.6521300000000001</v>
      </c>
      <c r="AF27" s="209"/>
      <c r="AG27" s="209">
        <v>2.564E-2</v>
      </c>
      <c r="AH27" s="209">
        <f t="shared" si="9"/>
        <v>0.52564</v>
      </c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BV27" s="209"/>
      <c r="BW27" s="209"/>
      <c r="BX27" s="209"/>
      <c r="BY27" s="209"/>
      <c r="BZ27" s="209"/>
      <c r="CA27" s="209"/>
      <c r="CB27" s="209"/>
      <c r="CC27" s="209"/>
      <c r="CD27" s="209"/>
      <c r="CE27" s="209"/>
      <c r="CF27" s="209"/>
      <c r="CG27" s="209"/>
      <c r="CH27" s="209"/>
      <c r="CI27" s="209"/>
      <c r="CJ27" s="209"/>
      <c r="CK27" s="209"/>
      <c r="CL27" s="209"/>
      <c r="CM27" s="209"/>
      <c r="CN27" s="209"/>
      <c r="CO27" s="209"/>
      <c r="CP27" s="209"/>
      <c r="CQ27" s="209"/>
      <c r="CR27" s="209"/>
      <c r="CS27" s="209"/>
      <c r="CT27" s="209"/>
      <c r="CU27" s="209"/>
      <c r="CV27" s="209"/>
      <c r="CW27" s="209"/>
      <c r="CX27" s="209"/>
      <c r="CY27" s="209"/>
      <c r="CZ27" s="209"/>
      <c r="DA27" s="209"/>
      <c r="DB27" s="209"/>
      <c r="DC27" s="209"/>
      <c r="DD27" s="209"/>
      <c r="DE27" s="209"/>
      <c r="DF27" s="209"/>
      <c r="DG27" s="209"/>
      <c r="DH27" s="209"/>
      <c r="DI27" s="209"/>
      <c r="DJ27" s="209"/>
      <c r="DK27" s="209"/>
      <c r="DL27" s="209"/>
      <c r="DM27" s="209"/>
      <c r="DN27" s="209"/>
      <c r="DO27" s="209"/>
      <c r="DP27" s="209"/>
      <c r="DQ27" s="209"/>
      <c r="DR27" s="209"/>
      <c r="DS27" s="209"/>
      <c r="DT27" s="209"/>
      <c r="DU27" s="209"/>
      <c r="DV27" s="209"/>
      <c r="DW27" s="209"/>
      <c r="DX27" s="209"/>
      <c r="DY27" s="209"/>
      <c r="DZ27" s="209"/>
      <c r="EA27" s="209"/>
      <c r="EB27" s="209"/>
      <c r="EC27" s="209"/>
      <c r="ED27" s="209"/>
      <c r="EE27" s="209"/>
      <c r="EF27" s="209"/>
      <c r="EG27" s="209"/>
      <c r="EH27" s="209"/>
      <c r="EI27" s="209"/>
      <c r="EJ27" s="209"/>
      <c r="EK27" s="209"/>
      <c r="EL27" s="209"/>
      <c r="EM27" s="209"/>
      <c r="EN27" s="209"/>
    </row>
    <row r="28" spans="1:144" ht="13.15" x14ac:dyDescent="0.25">
      <c r="A28" s="205">
        <f t="shared" si="0"/>
        <v>22</v>
      </c>
      <c r="C28" s="20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209"/>
      <c r="AD28" s="209">
        <v>3.1739999999999997E-2</v>
      </c>
      <c r="AE28" s="209">
        <f t="shared" si="8"/>
        <v>0.68387000000000009</v>
      </c>
      <c r="AF28" s="209"/>
      <c r="AG28" s="209">
        <v>2.564E-2</v>
      </c>
      <c r="AH28" s="209">
        <f t="shared" si="9"/>
        <v>0.55127999999999999</v>
      </c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209"/>
      <c r="BN28" s="209"/>
      <c r="BO28" s="209"/>
      <c r="BP28" s="209"/>
      <c r="BQ28" s="209"/>
      <c r="BR28" s="209"/>
      <c r="BS28" s="209"/>
      <c r="BT28" s="209"/>
      <c r="BU28" s="209"/>
      <c r="BV28" s="209"/>
      <c r="BW28" s="209"/>
      <c r="BX28" s="209"/>
      <c r="BY28" s="209"/>
      <c r="BZ28" s="209"/>
      <c r="CA28" s="209"/>
      <c r="CB28" s="209"/>
      <c r="CC28" s="209"/>
      <c r="CD28" s="209"/>
      <c r="CE28" s="209"/>
      <c r="CF28" s="209"/>
      <c r="CG28" s="209"/>
      <c r="CH28" s="209"/>
      <c r="CI28" s="209"/>
      <c r="CJ28" s="209"/>
      <c r="CK28" s="209"/>
      <c r="CL28" s="209"/>
      <c r="CM28" s="209"/>
      <c r="CN28" s="209"/>
      <c r="CO28" s="209"/>
      <c r="CP28" s="209"/>
      <c r="CQ28" s="209"/>
      <c r="CR28" s="209"/>
      <c r="CS28" s="209"/>
      <c r="CT28" s="209"/>
      <c r="CU28" s="209"/>
      <c r="CV28" s="209"/>
      <c r="CW28" s="209"/>
      <c r="CX28" s="209"/>
      <c r="CY28" s="209"/>
      <c r="CZ28" s="209"/>
      <c r="DA28" s="209"/>
      <c r="DB28" s="209"/>
      <c r="DC28" s="209"/>
      <c r="DD28" s="209"/>
      <c r="DE28" s="209"/>
      <c r="DF28" s="209"/>
      <c r="DG28" s="209"/>
      <c r="DH28" s="209"/>
      <c r="DI28" s="209"/>
      <c r="DJ28" s="209"/>
      <c r="DK28" s="209"/>
      <c r="DL28" s="209"/>
      <c r="DM28" s="209"/>
      <c r="DN28" s="209"/>
      <c r="DO28" s="209"/>
      <c r="DP28" s="209"/>
      <c r="DQ28" s="209"/>
      <c r="DR28" s="209"/>
      <c r="DS28" s="209"/>
      <c r="DT28" s="209"/>
      <c r="DU28" s="209"/>
      <c r="DV28" s="209"/>
      <c r="DW28" s="209"/>
      <c r="DX28" s="209"/>
      <c r="DY28" s="209"/>
      <c r="DZ28" s="209"/>
      <c r="EA28" s="209"/>
      <c r="EB28" s="209"/>
      <c r="EC28" s="209"/>
      <c r="ED28" s="209"/>
      <c r="EE28" s="209"/>
      <c r="EF28" s="209"/>
      <c r="EG28" s="209"/>
      <c r="EH28" s="209"/>
      <c r="EI28" s="209"/>
      <c r="EJ28" s="209"/>
      <c r="EK28" s="209"/>
      <c r="EL28" s="209"/>
      <c r="EM28" s="209"/>
      <c r="EN28" s="209"/>
    </row>
    <row r="29" spans="1:144" ht="13.15" x14ac:dyDescent="0.25">
      <c r="A29" s="205">
        <f t="shared" si="0"/>
        <v>23</v>
      </c>
      <c r="C29" s="20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  <c r="AB29" s="209"/>
      <c r="AC29" s="209"/>
      <c r="AD29" s="209">
        <v>3.175E-2</v>
      </c>
      <c r="AE29" s="209">
        <f t="shared" si="8"/>
        <v>0.71562000000000014</v>
      </c>
      <c r="AF29" s="209"/>
      <c r="AG29" s="209">
        <v>2.564E-2</v>
      </c>
      <c r="AH29" s="209">
        <f t="shared" si="9"/>
        <v>0.57691999999999999</v>
      </c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BV29" s="209"/>
      <c r="BW29" s="209"/>
      <c r="BX29" s="209"/>
      <c r="BY29" s="209"/>
      <c r="BZ29" s="209"/>
      <c r="CA29" s="209"/>
      <c r="CB29" s="209"/>
      <c r="CC29" s="209"/>
      <c r="CD29" s="209"/>
      <c r="CE29" s="209"/>
      <c r="CF29" s="209"/>
      <c r="CG29" s="209"/>
      <c r="CH29" s="209"/>
      <c r="CI29" s="209"/>
      <c r="CJ29" s="209"/>
      <c r="CK29" s="209"/>
      <c r="CL29" s="209"/>
      <c r="CM29" s="209"/>
      <c r="CN29" s="209"/>
      <c r="CO29" s="209"/>
      <c r="CP29" s="209"/>
      <c r="CQ29" s="209"/>
      <c r="CR29" s="209"/>
      <c r="CS29" s="209"/>
      <c r="CT29" s="209"/>
      <c r="CU29" s="209"/>
      <c r="CV29" s="209"/>
      <c r="CW29" s="209"/>
      <c r="CX29" s="209"/>
      <c r="CY29" s="209"/>
      <c r="CZ29" s="209"/>
      <c r="DA29" s="209"/>
      <c r="DB29" s="209"/>
      <c r="DC29" s="209"/>
      <c r="DD29" s="209"/>
      <c r="DE29" s="209"/>
      <c r="DF29" s="209"/>
      <c r="DG29" s="209"/>
      <c r="DH29" s="209"/>
      <c r="DI29" s="209"/>
      <c r="DJ29" s="209"/>
      <c r="DK29" s="209"/>
      <c r="DL29" s="209"/>
      <c r="DM29" s="209"/>
      <c r="DN29" s="209"/>
      <c r="DO29" s="209"/>
      <c r="DP29" s="209"/>
      <c r="DQ29" s="209"/>
      <c r="DR29" s="209"/>
      <c r="DS29" s="209"/>
      <c r="DT29" s="209"/>
      <c r="DU29" s="209"/>
      <c r="DV29" s="209"/>
      <c r="DW29" s="209"/>
      <c r="DX29" s="209"/>
      <c r="DY29" s="209"/>
      <c r="DZ29" s="209"/>
      <c r="EA29" s="209"/>
      <c r="EB29" s="209"/>
      <c r="EC29" s="209"/>
      <c r="ED29" s="209"/>
      <c r="EE29" s="209"/>
      <c r="EF29" s="209"/>
      <c r="EG29" s="209"/>
      <c r="EH29" s="209"/>
      <c r="EI29" s="209"/>
      <c r="EJ29" s="209"/>
      <c r="EK29" s="209"/>
      <c r="EL29" s="209"/>
      <c r="EM29" s="209"/>
      <c r="EN29" s="209"/>
    </row>
    <row r="30" spans="1:144" ht="13.15" x14ac:dyDescent="0.25">
      <c r="A30" s="205">
        <f t="shared" si="0"/>
        <v>24</v>
      </c>
      <c r="C30" s="20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  <c r="AA30" s="209"/>
      <c r="AB30" s="209"/>
      <c r="AC30" s="209"/>
      <c r="AD30" s="209">
        <v>3.1739999999999997E-2</v>
      </c>
      <c r="AE30" s="209">
        <f t="shared" si="8"/>
        <v>0.74736000000000014</v>
      </c>
      <c r="AF30" s="209"/>
      <c r="AG30" s="209">
        <v>2.564E-2</v>
      </c>
      <c r="AH30" s="209">
        <f t="shared" si="9"/>
        <v>0.60255999999999998</v>
      </c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209"/>
      <c r="CT30" s="209"/>
      <c r="CU30" s="209"/>
      <c r="CV30" s="209"/>
      <c r="CW30" s="209"/>
      <c r="CX30" s="209"/>
      <c r="CY30" s="209"/>
      <c r="CZ30" s="209"/>
      <c r="DA30" s="209"/>
      <c r="DB30" s="209"/>
      <c r="DC30" s="209"/>
      <c r="DD30" s="209"/>
      <c r="DE30" s="209"/>
      <c r="DF30" s="209"/>
      <c r="DG30" s="209"/>
      <c r="DH30" s="209"/>
      <c r="DI30" s="209"/>
      <c r="DJ30" s="209"/>
      <c r="DK30" s="209"/>
      <c r="DL30" s="209"/>
      <c r="DM30" s="209"/>
      <c r="DN30" s="209"/>
      <c r="DO30" s="209"/>
      <c r="DP30" s="209"/>
      <c r="DQ30" s="209"/>
      <c r="DR30" s="209"/>
      <c r="DS30" s="209"/>
      <c r="DT30" s="209"/>
      <c r="DU30" s="209"/>
      <c r="DV30" s="209"/>
      <c r="DW30" s="209"/>
      <c r="DX30" s="209"/>
      <c r="DY30" s="209"/>
      <c r="DZ30" s="209"/>
      <c r="EA30" s="209"/>
      <c r="EB30" s="209"/>
      <c r="EC30" s="209"/>
      <c r="ED30" s="209"/>
      <c r="EE30" s="209"/>
      <c r="EF30" s="209"/>
      <c r="EG30" s="209"/>
      <c r="EH30" s="209"/>
      <c r="EI30" s="209"/>
      <c r="EJ30" s="209"/>
      <c r="EK30" s="209"/>
      <c r="EL30" s="209"/>
      <c r="EM30" s="209"/>
      <c r="EN30" s="209"/>
    </row>
    <row r="31" spans="1:144" ht="13.15" x14ac:dyDescent="0.25">
      <c r="A31" s="205">
        <f t="shared" si="0"/>
        <v>25</v>
      </c>
      <c r="C31" s="20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  <c r="AA31" s="209"/>
      <c r="AB31" s="209"/>
      <c r="AC31" s="209"/>
      <c r="AD31" s="209">
        <v>3.175E-2</v>
      </c>
      <c r="AE31" s="209">
        <f t="shared" si="8"/>
        <v>0.77911000000000019</v>
      </c>
      <c r="AF31" s="209"/>
      <c r="AG31" s="209">
        <v>2.564E-2</v>
      </c>
      <c r="AH31" s="209">
        <f t="shared" si="9"/>
        <v>0.62819999999999998</v>
      </c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  <c r="BJ31" s="209"/>
      <c r="BK31" s="209"/>
      <c r="BL31" s="209"/>
      <c r="BM31" s="209"/>
      <c r="BN31" s="209"/>
      <c r="BO31" s="209"/>
      <c r="BP31" s="209"/>
      <c r="BQ31" s="209"/>
      <c r="BR31" s="209"/>
      <c r="BS31" s="209"/>
      <c r="BT31" s="209"/>
      <c r="BU31" s="209"/>
      <c r="BV31" s="209"/>
      <c r="BW31" s="209"/>
      <c r="BX31" s="209"/>
      <c r="BY31" s="209"/>
      <c r="BZ31" s="209"/>
      <c r="CA31" s="209"/>
      <c r="CB31" s="209"/>
      <c r="CC31" s="209"/>
      <c r="CD31" s="209"/>
      <c r="CE31" s="209"/>
      <c r="CF31" s="209"/>
      <c r="CG31" s="209"/>
      <c r="CH31" s="209"/>
      <c r="CI31" s="209"/>
      <c r="CJ31" s="209"/>
      <c r="CK31" s="209"/>
      <c r="CL31" s="209"/>
      <c r="CM31" s="209"/>
      <c r="CN31" s="209"/>
      <c r="CO31" s="209"/>
      <c r="CP31" s="209"/>
      <c r="CQ31" s="209"/>
      <c r="CR31" s="209"/>
      <c r="CS31" s="209"/>
      <c r="CT31" s="209"/>
      <c r="CU31" s="209"/>
      <c r="CV31" s="209"/>
      <c r="CW31" s="209"/>
      <c r="CX31" s="209"/>
      <c r="CY31" s="209"/>
      <c r="CZ31" s="209"/>
      <c r="DA31" s="209"/>
      <c r="DB31" s="209"/>
      <c r="DC31" s="209"/>
      <c r="DD31" s="209"/>
      <c r="DE31" s="209"/>
      <c r="DF31" s="209"/>
      <c r="DG31" s="209"/>
      <c r="DH31" s="209"/>
      <c r="DI31" s="209"/>
      <c r="DJ31" s="209"/>
      <c r="DK31" s="209"/>
      <c r="DL31" s="209"/>
      <c r="DM31" s="209"/>
      <c r="DN31" s="209"/>
      <c r="DO31" s="209"/>
      <c r="DP31" s="209"/>
      <c r="DQ31" s="209"/>
      <c r="DR31" s="209"/>
      <c r="DS31" s="209"/>
      <c r="DT31" s="209"/>
      <c r="DU31" s="209"/>
      <c r="DV31" s="209"/>
      <c r="DW31" s="209"/>
      <c r="DX31" s="209"/>
      <c r="DY31" s="209"/>
      <c r="DZ31" s="209"/>
      <c r="EA31" s="209"/>
      <c r="EB31" s="209"/>
      <c r="EC31" s="209"/>
      <c r="ED31" s="209"/>
      <c r="EE31" s="209"/>
      <c r="EF31" s="209"/>
      <c r="EG31" s="209"/>
      <c r="EH31" s="209"/>
      <c r="EI31" s="209"/>
      <c r="EJ31" s="209"/>
      <c r="EK31" s="209"/>
      <c r="EL31" s="209"/>
      <c r="EM31" s="209"/>
      <c r="EN31" s="209"/>
    </row>
    <row r="32" spans="1:144" ht="13.15" x14ac:dyDescent="0.25">
      <c r="A32" s="205">
        <f t="shared" si="0"/>
        <v>26</v>
      </c>
      <c r="C32" s="209"/>
      <c r="D32" s="209"/>
      <c r="E32" s="209"/>
      <c r="F32" s="209"/>
      <c r="G32" s="209"/>
      <c r="H32" s="209"/>
      <c r="I32" s="209"/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  <c r="AA32" s="209"/>
      <c r="AB32" s="209"/>
      <c r="AC32" s="209"/>
      <c r="AD32" s="209">
        <v>3.1739999999999997E-2</v>
      </c>
      <c r="AE32" s="209">
        <f t="shared" si="8"/>
        <v>0.81085000000000018</v>
      </c>
      <c r="AF32" s="209"/>
      <c r="AG32" s="209">
        <v>2.564E-2</v>
      </c>
      <c r="AH32" s="209">
        <f t="shared" si="9"/>
        <v>0.65383999999999998</v>
      </c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  <c r="BI32" s="209"/>
      <c r="BJ32" s="209"/>
      <c r="BK32" s="209"/>
      <c r="BL32" s="209"/>
      <c r="BM32" s="209"/>
      <c r="BN32" s="209"/>
      <c r="BO32" s="209"/>
      <c r="BP32" s="209"/>
      <c r="BQ32" s="209"/>
      <c r="BR32" s="209"/>
      <c r="BS32" s="209"/>
      <c r="BT32" s="209"/>
      <c r="BU32" s="209"/>
      <c r="BV32" s="209"/>
      <c r="BW32" s="209"/>
      <c r="BX32" s="209"/>
      <c r="BY32" s="209"/>
      <c r="BZ32" s="209"/>
      <c r="CA32" s="209"/>
      <c r="CB32" s="209"/>
      <c r="CC32" s="209"/>
      <c r="CD32" s="209"/>
      <c r="CE32" s="209"/>
      <c r="CF32" s="209"/>
      <c r="CG32" s="209"/>
      <c r="CH32" s="209"/>
      <c r="CI32" s="209"/>
      <c r="CJ32" s="209"/>
      <c r="CK32" s="209"/>
      <c r="CL32" s="209"/>
      <c r="CM32" s="209"/>
      <c r="CN32" s="209"/>
      <c r="CO32" s="209"/>
      <c r="CP32" s="209"/>
      <c r="CQ32" s="209"/>
      <c r="CR32" s="209"/>
      <c r="CS32" s="209"/>
      <c r="CT32" s="209"/>
      <c r="CU32" s="209"/>
      <c r="CV32" s="209"/>
      <c r="CW32" s="209"/>
      <c r="CX32" s="209"/>
      <c r="CY32" s="209"/>
      <c r="CZ32" s="209"/>
      <c r="DA32" s="209"/>
      <c r="DB32" s="209"/>
      <c r="DC32" s="209"/>
      <c r="DD32" s="209"/>
      <c r="DE32" s="209"/>
      <c r="DF32" s="209"/>
      <c r="DG32" s="209"/>
      <c r="DH32" s="209"/>
      <c r="DI32" s="209"/>
      <c r="DJ32" s="209"/>
      <c r="DK32" s="209"/>
      <c r="DL32" s="209"/>
      <c r="DM32" s="209"/>
      <c r="DN32" s="209"/>
      <c r="DO32" s="209"/>
      <c r="DP32" s="209"/>
      <c r="DQ32" s="209"/>
      <c r="DR32" s="209"/>
      <c r="DS32" s="209"/>
      <c r="DT32" s="209"/>
      <c r="DU32" s="209"/>
      <c r="DV32" s="209"/>
      <c r="DW32" s="209"/>
      <c r="DX32" s="209"/>
      <c r="DY32" s="209"/>
      <c r="DZ32" s="209"/>
      <c r="EA32" s="209"/>
      <c r="EB32" s="209"/>
      <c r="EC32" s="209"/>
      <c r="ED32" s="209"/>
      <c r="EE32" s="209"/>
      <c r="EF32" s="209"/>
      <c r="EG32" s="209"/>
      <c r="EH32" s="209"/>
      <c r="EI32" s="209"/>
      <c r="EJ32" s="209"/>
      <c r="EK32" s="209"/>
      <c r="EL32" s="209"/>
      <c r="EM32" s="209"/>
      <c r="EN32" s="209"/>
    </row>
    <row r="33" spans="1:144" ht="13.15" x14ac:dyDescent="0.25">
      <c r="A33" s="205">
        <f t="shared" si="0"/>
        <v>27</v>
      </c>
      <c r="C33" s="209"/>
      <c r="D33" s="209"/>
      <c r="E33" s="209"/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  <c r="AA33" s="209"/>
      <c r="AB33" s="209"/>
      <c r="AC33" s="209"/>
      <c r="AD33" s="209">
        <v>3.175E-2</v>
      </c>
      <c r="AE33" s="209">
        <f t="shared" si="8"/>
        <v>0.84260000000000024</v>
      </c>
      <c r="AF33" s="209"/>
      <c r="AG33" s="209">
        <v>2.564E-2</v>
      </c>
      <c r="AH33" s="209">
        <f t="shared" si="9"/>
        <v>0.67947999999999997</v>
      </c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  <c r="BJ33" s="209"/>
      <c r="BK33" s="209"/>
      <c r="BL33" s="209"/>
      <c r="BM33" s="209"/>
      <c r="BN33" s="209"/>
      <c r="BO33" s="209"/>
      <c r="BP33" s="209"/>
      <c r="BQ33" s="209"/>
      <c r="BR33" s="209"/>
      <c r="BS33" s="209"/>
      <c r="BT33" s="209"/>
      <c r="BU33" s="209"/>
      <c r="BV33" s="209"/>
      <c r="BW33" s="209"/>
      <c r="BX33" s="209"/>
      <c r="BY33" s="209"/>
      <c r="BZ33" s="209"/>
      <c r="CA33" s="209"/>
      <c r="CB33" s="209"/>
      <c r="CC33" s="209"/>
      <c r="CD33" s="209"/>
      <c r="CE33" s="209"/>
      <c r="CF33" s="209"/>
      <c r="CG33" s="209"/>
      <c r="CH33" s="209"/>
      <c r="CI33" s="209"/>
      <c r="CJ33" s="209"/>
      <c r="CK33" s="209"/>
      <c r="CL33" s="209"/>
      <c r="CM33" s="209"/>
      <c r="CN33" s="209"/>
      <c r="CO33" s="209"/>
      <c r="CP33" s="209"/>
      <c r="CQ33" s="209"/>
      <c r="CR33" s="209"/>
      <c r="CS33" s="209"/>
      <c r="CT33" s="209"/>
      <c r="CU33" s="209"/>
      <c r="CV33" s="209"/>
      <c r="CW33" s="209"/>
      <c r="CX33" s="209"/>
      <c r="CY33" s="209"/>
      <c r="CZ33" s="209"/>
      <c r="DA33" s="209"/>
      <c r="DB33" s="209"/>
      <c r="DC33" s="209"/>
      <c r="DD33" s="209"/>
      <c r="DE33" s="209"/>
      <c r="DF33" s="209"/>
      <c r="DG33" s="209"/>
      <c r="DH33" s="209"/>
      <c r="DI33" s="209"/>
      <c r="DJ33" s="209"/>
      <c r="DK33" s="209"/>
      <c r="DL33" s="209"/>
      <c r="DM33" s="209"/>
      <c r="DN33" s="209"/>
      <c r="DO33" s="209"/>
      <c r="DP33" s="209"/>
      <c r="DQ33" s="209"/>
      <c r="DR33" s="209"/>
      <c r="DS33" s="209"/>
      <c r="DT33" s="209"/>
      <c r="DU33" s="209"/>
      <c r="DV33" s="209"/>
      <c r="DW33" s="209"/>
      <c r="DX33" s="209"/>
      <c r="DY33" s="209"/>
      <c r="DZ33" s="209"/>
      <c r="EA33" s="209"/>
      <c r="EB33" s="209"/>
      <c r="EC33" s="209"/>
      <c r="ED33" s="209"/>
      <c r="EE33" s="209"/>
      <c r="EF33" s="209"/>
      <c r="EG33" s="209"/>
      <c r="EH33" s="209"/>
      <c r="EI33" s="209"/>
      <c r="EJ33" s="209"/>
      <c r="EK33" s="209"/>
      <c r="EL33" s="209"/>
      <c r="EM33" s="209"/>
      <c r="EN33" s="209"/>
    </row>
    <row r="34" spans="1:144" ht="13.15" x14ac:dyDescent="0.25">
      <c r="A34" s="205">
        <f t="shared" si="0"/>
        <v>28</v>
      </c>
      <c r="C34" s="20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  <c r="AC34" s="209"/>
      <c r="AD34" s="209">
        <v>3.1739999999999997E-2</v>
      </c>
      <c r="AE34" s="209">
        <f t="shared" si="8"/>
        <v>0.87434000000000023</v>
      </c>
      <c r="AF34" s="209"/>
      <c r="AG34" s="209">
        <v>2.564E-2</v>
      </c>
      <c r="AH34" s="209">
        <f t="shared" si="9"/>
        <v>0.70511999999999997</v>
      </c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09"/>
      <c r="BN34" s="209"/>
      <c r="BO34" s="209"/>
      <c r="BP34" s="209"/>
      <c r="BQ34" s="209"/>
      <c r="BR34" s="209"/>
      <c r="BS34" s="209"/>
      <c r="BT34" s="209"/>
      <c r="BU34" s="209"/>
      <c r="BV34" s="209"/>
      <c r="BW34" s="209"/>
      <c r="BX34" s="209"/>
      <c r="BY34" s="209"/>
      <c r="BZ34" s="209"/>
      <c r="CA34" s="209"/>
      <c r="CB34" s="209"/>
      <c r="CC34" s="209"/>
      <c r="CD34" s="209"/>
      <c r="CE34" s="209"/>
      <c r="CF34" s="209"/>
      <c r="CG34" s="209"/>
      <c r="CH34" s="209"/>
      <c r="CI34" s="209"/>
      <c r="CJ34" s="209"/>
      <c r="CK34" s="209"/>
      <c r="CL34" s="209"/>
      <c r="CM34" s="209"/>
      <c r="CN34" s="209"/>
      <c r="CO34" s="209"/>
      <c r="CP34" s="209"/>
      <c r="CQ34" s="209"/>
      <c r="CR34" s="209"/>
      <c r="CS34" s="209"/>
      <c r="CT34" s="209"/>
      <c r="CU34" s="209"/>
      <c r="CV34" s="209"/>
      <c r="CW34" s="209"/>
      <c r="CX34" s="209"/>
      <c r="CY34" s="209"/>
      <c r="CZ34" s="209"/>
      <c r="DA34" s="209"/>
      <c r="DB34" s="209"/>
      <c r="DC34" s="209"/>
      <c r="DD34" s="209"/>
      <c r="DE34" s="209"/>
      <c r="DF34" s="209"/>
      <c r="DG34" s="209"/>
      <c r="DH34" s="209"/>
      <c r="DI34" s="209"/>
      <c r="DJ34" s="209"/>
      <c r="DK34" s="209"/>
      <c r="DL34" s="209"/>
      <c r="DM34" s="209"/>
      <c r="DN34" s="209"/>
      <c r="DO34" s="209"/>
      <c r="DP34" s="209"/>
      <c r="DQ34" s="209"/>
      <c r="DR34" s="209"/>
      <c r="DS34" s="209"/>
      <c r="DT34" s="209"/>
      <c r="DU34" s="209"/>
      <c r="DV34" s="209"/>
      <c r="DW34" s="209"/>
      <c r="DX34" s="209"/>
      <c r="DY34" s="209"/>
      <c r="DZ34" s="209"/>
      <c r="EA34" s="209"/>
      <c r="EB34" s="209"/>
      <c r="EC34" s="209"/>
      <c r="ED34" s="209"/>
      <c r="EE34" s="209"/>
      <c r="EF34" s="209"/>
      <c r="EG34" s="209"/>
      <c r="EH34" s="209"/>
      <c r="EI34" s="209"/>
      <c r="EJ34" s="209"/>
      <c r="EK34" s="209"/>
      <c r="EL34" s="209"/>
      <c r="EM34" s="209"/>
      <c r="EN34" s="209"/>
    </row>
    <row r="35" spans="1:144" ht="13.15" x14ac:dyDescent="0.25">
      <c r="A35" s="205">
        <f t="shared" si="0"/>
        <v>29</v>
      </c>
      <c r="C35" s="209"/>
      <c r="D35" s="209"/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  <c r="AC35" s="209"/>
      <c r="AD35" s="209">
        <v>3.175E-2</v>
      </c>
      <c r="AE35" s="209">
        <f t="shared" si="8"/>
        <v>0.90609000000000028</v>
      </c>
      <c r="AF35" s="209"/>
      <c r="AG35" s="209">
        <v>2.564E-2</v>
      </c>
      <c r="AH35" s="209">
        <f t="shared" si="9"/>
        <v>0.73075999999999997</v>
      </c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09"/>
      <c r="BN35" s="209"/>
      <c r="BO35" s="209"/>
      <c r="BP35" s="209"/>
      <c r="BQ35" s="209"/>
      <c r="BR35" s="209"/>
      <c r="BS35" s="209"/>
      <c r="BT35" s="209"/>
      <c r="BU35" s="209"/>
      <c r="BV35" s="209"/>
      <c r="BW35" s="209"/>
      <c r="BX35" s="209"/>
      <c r="BY35" s="209"/>
      <c r="BZ35" s="209"/>
      <c r="CA35" s="209"/>
      <c r="CB35" s="209"/>
      <c r="CC35" s="209"/>
      <c r="CD35" s="209"/>
      <c r="CE35" s="209"/>
      <c r="CF35" s="209"/>
      <c r="CG35" s="209"/>
      <c r="CH35" s="209"/>
      <c r="CI35" s="209"/>
      <c r="CJ35" s="209"/>
      <c r="CK35" s="209"/>
      <c r="CL35" s="209"/>
      <c r="CM35" s="209"/>
      <c r="CN35" s="209"/>
      <c r="CO35" s="209"/>
      <c r="CP35" s="209"/>
      <c r="CQ35" s="209"/>
      <c r="CR35" s="209"/>
      <c r="CS35" s="209"/>
      <c r="CT35" s="209"/>
      <c r="CU35" s="209"/>
      <c r="CV35" s="209"/>
      <c r="CW35" s="209"/>
      <c r="CX35" s="209"/>
      <c r="CY35" s="209"/>
      <c r="CZ35" s="209"/>
      <c r="DA35" s="209"/>
      <c r="DB35" s="209"/>
      <c r="DC35" s="209"/>
      <c r="DD35" s="209"/>
      <c r="DE35" s="209"/>
      <c r="DF35" s="209"/>
      <c r="DG35" s="209"/>
      <c r="DH35" s="209"/>
      <c r="DI35" s="209"/>
      <c r="DJ35" s="209"/>
      <c r="DK35" s="209"/>
      <c r="DL35" s="209"/>
      <c r="DM35" s="209"/>
      <c r="DN35" s="209"/>
      <c r="DO35" s="209"/>
      <c r="DP35" s="209"/>
      <c r="DQ35" s="209"/>
      <c r="DR35" s="209"/>
      <c r="DS35" s="209"/>
      <c r="DT35" s="209"/>
      <c r="DU35" s="209"/>
      <c r="DV35" s="209"/>
      <c r="DW35" s="209"/>
      <c r="DX35" s="209"/>
      <c r="DY35" s="209"/>
      <c r="DZ35" s="209"/>
      <c r="EA35" s="209"/>
      <c r="EB35" s="209"/>
      <c r="EC35" s="209"/>
      <c r="ED35" s="209"/>
      <c r="EE35" s="209"/>
      <c r="EF35" s="209"/>
      <c r="EG35" s="209"/>
      <c r="EH35" s="209"/>
      <c r="EI35" s="209"/>
      <c r="EJ35" s="209"/>
      <c r="EK35" s="209"/>
      <c r="EL35" s="209"/>
      <c r="EM35" s="209"/>
      <c r="EN35" s="209"/>
    </row>
    <row r="36" spans="1:144" ht="13.15" x14ac:dyDescent="0.25">
      <c r="A36" s="205">
        <f t="shared" si="0"/>
        <v>30</v>
      </c>
      <c r="C36" s="20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>
        <v>3.1739999999999997E-2</v>
      </c>
      <c r="AE36" s="209">
        <f t="shared" si="8"/>
        <v>0.93783000000000027</v>
      </c>
      <c r="AF36" s="209"/>
      <c r="AG36" s="209">
        <v>2.564E-2</v>
      </c>
      <c r="AH36" s="209">
        <f t="shared" si="9"/>
        <v>0.75639999999999996</v>
      </c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09"/>
      <c r="BN36" s="209"/>
      <c r="BO36" s="209"/>
      <c r="BP36" s="209"/>
      <c r="BQ36" s="209"/>
      <c r="BR36" s="209"/>
      <c r="BS36" s="209"/>
      <c r="BT36" s="209"/>
      <c r="BU36" s="209"/>
      <c r="BV36" s="209"/>
      <c r="BW36" s="209"/>
      <c r="BX36" s="209"/>
      <c r="BY36" s="209"/>
      <c r="BZ36" s="209"/>
      <c r="CA36" s="209"/>
      <c r="CB36" s="209"/>
      <c r="CC36" s="209"/>
      <c r="CD36" s="209"/>
      <c r="CE36" s="209"/>
      <c r="CF36" s="209"/>
      <c r="CG36" s="209"/>
      <c r="CH36" s="209"/>
      <c r="CI36" s="209"/>
      <c r="CJ36" s="209"/>
      <c r="CK36" s="209"/>
      <c r="CL36" s="209"/>
      <c r="CM36" s="209"/>
      <c r="CN36" s="209"/>
      <c r="CO36" s="209"/>
      <c r="CP36" s="209"/>
      <c r="CQ36" s="209"/>
      <c r="CR36" s="209"/>
      <c r="CS36" s="209"/>
      <c r="CT36" s="209"/>
      <c r="CU36" s="209"/>
      <c r="CV36" s="209"/>
      <c r="CW36" s="209"/>
      <c r="CX36" s="209"/>
      <c r="CY36" s="209"/>
      <c r="CZ36" s="209"/>
      <c r="DA36" s="209"/>
      <c r="DB36" s="209"/>
      <c r="DC36" s="209"/>
      <c r="DD36" s="209"/>
      <c r="DE36" s="209"/>
      <c r="DF36" s="209"/>
      <c r="DG36" s="209"/>
      <c r="DH36" s="209"/>
      <c r="DI36" s="209"/>
      <c r="DJ36" s="209"/>
      <c r="DK36" s="209"/>
      <c r="DL36" s="209"/>
      <c r="DM36" s="209"/>
      <c r="DN36" s="209"/>
      <c r="DO36" s="209"/>
      <c r="DP36" s="209"/>
      <c r="DQ36" s="209"/>
      <c r="DR36" s="209"/>
      <c r="DS36" s="209"/>
      <c r="DT36" s="209"/>
      <c r="DU36" s="209"/>
      <c r="DV36" s="209"/>
      <c r="DW36" s="209"/>
      <c r="DX36" s="209"/>
      <c r="DY36" s="209"/>
      <c r="DZ36" s="209"/>
      <c r="EA36" s="209"/>
      <c r="EB36" s="209"/>
      <c r="EC36" s="209"/>
      <c r="ED36" s="209"/>
      <c r="EE36" s="209"/>
      <c r="EF36" s="209"/>
      <c r="EG36" s="209"/>
      <c r="EH36" s="209"/>
      <c r="EI36" s="209"/>
      <c r="EJ36" s="209"/>
      <c r="EK36" s="209"/>
      <c r="EL36" s="209"/>
      <c r="EM36" s="209"/>
      <c r="EN36" s="209"/>
    </row>
    <row r="37" spans="1:144" ht="13.15" x14ac:dyDescent="0.25">
      <c r="A37" s="205">
        <f t="shared" si="0"/>
        <v>31</v>
      </c>
      <c r="C37" s="209"/>
      <c r="D37" s="209"/>
      <c r="E37" s="209"/>
      <c r="F37" s="209"/>
      <c r="G37" s="209"/>
      <c r="H37" s="209"/>
      <c r="I37" s="209"/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  <c r="AA37" s="209"/>
      <c r="AB37" s="209"/>
      <c r="AC37" s="209"/>
      <c r="AD37" s="209">
        <v>3.175E-2</v>
      </c>
      <c r="AE37" s="209">
        <f t="shared" si="8"/>
        <v>0.96958000000000033</v>
      </c>
      <c r="AF37" s="209"/>
      <c r="AG37" s="209">
        <v>2.564E-2</v>
      </c>
      <c r="AH37" s="209">
        <f t="shared" si="9"/>
        <v>0.78203999999999996</v>
      </c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  <c r="BI37" s="209"/>
      <c r="BJ37" s="209"/>
      <c r="BK37" s="209"/>
      <c r="BL37" s="209"/>
      <c r="BM37" s="209"/>
      <c r="BN37" s="209"/>
      <c r="BO37" s="209"/>
      <c r="BP37" s="209"/>
      <c r="BQ37" s="209"/>
      <c r="BR37" s="209"/>
      <c r="BS37" s="209"/>
      <c r="BT37" s="209"/>
      <c r="BU37" s="209"/>
      <c r="BV37" s="209"/>
      <c r="BW37" s="209"/>
      <c r="BX37" s="209"/>
      <c r="BY37" s="209"/>
      <c r="BZ37" s="209"/>
      <c r="CA37" s="209"/>
      <c r="CB37" s="209"/>
      <c r="CC37" s="209"/>
      <c r="CD37" s="209"/>
      <c r="CE37" s="209"/>
      <c r="CF37" s="209"/>
      <c r="CG37" s="209"/>
      <c r="CH37" s="209"/>
      <c r="CI37" s="209"/>
      <c r="CJ37" s="209"/>
      <c r="CK37" s="209"/>
      <c r="CL37" s="209"/>
      <c r="CM37" s="209"/>
      <c r="CN37" s="209"/>
      <c r="CO37" s="209"/>
      <c r="CP37" s="209"/>
      <c r="CQ37" s="209"/>
      <c r="CR37" s="209"/>
      <c r="CS37" s="209"/>
      <c r="CT37" s="209"/>
      <c r="CU37" s="209"/>
      <c r="CV37" s="209"/>
      <c r="CW37" s="209"/>
      <c r="CX37" s="209"/>
      <c r="CY37" s="209"/>
      <c r="CZ37" s="209"/>
      <c r="DA37" s="209"/>
      <c r="DB37" s="209"/>
      <c r="DC37" s="209"/>
      <c r="DD37" s="209"/>
      <c r="DE37" s="209"/>
      <c r="DF37" s="209"/>
      <c r="DG37" s="209"/>
      <c r="DH37" s="209"/>
      <c r="DI37" s="209"/>
      <c r="DJ37" s="209"/>
      <c r="DK37" s="209"/>
      <c r="DL37" s="209"/>
      <c r="DM37" s="209"/>
      <c r="DN37" s="209"/>
      <c r="DO37" s="209"/>
      <c r="DP37" s="209"/>
      <c r="DQ37" s="209"/>
      <c r="DR37" s="209"/>
      <c r="DS37" s="209"/>
      <c r="DT37" s="209"/>
      <c r="DU37" s="209"/>
      <c r="DV37" s="209"/>
      <c r="DW37" s="209"/>
      <c r="DX37" s="209"/>
      <c r="DY37" s="209"/>
      <c r="DZ37" s="209"/>
      <c r="EA37" s="209"/>
      <c r="EB37" s="209"/>
      <c r="EC37" s="209"/>
      <c r="ED37" s="209"/>
      <c r="EE37" s="209"/>
      <c r="EF37" s="209"/>
      <c r="EG37" s="209"/>
      <c r="EH37" s="209"/>
      <c r="EI37" s="209"/>
      <c r="EJ37" s="209"/>
      <c r="EK37" s="209"/>
      <c r="EL37" s="209"/>
      <c r="EM37" s="209"/>
      <c r="EN37" s="209"/>
    </row>
    <row r="38" spans="1:144" ht="13.15" x14ac:dyDescent="0.25">
      <c r="A38" s="205">
        <f t="shared" si="0"/>
        <v>32</v>
      </c>
      <c r="C38" s="209"/>
      <c r="D38" s="209"/>
      <c r="E38" s="209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>
        <v>3.0419999999999999E-2</v>
      </c>
      <c r="AE38" s="209">
        <f t="shared" si="8"/>
        <v>1.0000000000000002</v>
      </c>
      <c r="AF38" s="209"/>
      <c r="AG38" s="209">
        <v>2.564E-2</v>
      </c>
      <c r="AH38" s="209">
        <f t="shared" si="9"/>
        <v>0.80767999999999995</v>
      </c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09"/>
      <c r="BN38" s="209"/>
      <c r="BO38" s="209"/>
      <c r="BP38" s="209"/>
      <c r="BQ38" s="209"/>
      <c r="BR38" s="209"/>
      <c r="BS38" s="209"/>
      <c r="BT38" s="209"/>
      <c r="BU38" s="209"/>
      <c r="BV38" s="209"/>
      <c r="BW38" s="209"/>
      <c r="BX38" s="209"/>
      <c r="BY38" s="209"/>
      <c r="BZ38" s="209"/>
      <c r="CA38" s="209"/>
      <c r="CB38" s="209"/>
      <c r="CC38" s="209"/>
      <c r="CD38" s="209"/>
      <c r="CE38" s="209"/>
      <c r="CF38" s="209"/>
      <c r="CG38" s="209"/>
      <c r="CH38" s="209"/>
      <c r="CI38" s="209"/>
      <c r="CJ38" s="209"/>
      <c r="CK38" s="209"/>
      <c r="CL38" s="209"/>
      <c r="CM38" s="209"/>
      <c r="CN38" s="209"/>
      <c r="CO38" s="209"/>
      <c r="CP38" s="209"/>
      <c r="CQ38" s="209"/>
      <c r="CR38" s="209"/>
      <c r="CS38" s="209"/>
      <c r="CT38" s="209"/>
      <c r="CU38" s="209"/>
      <c r="CV38" s="209"/>
      <c r="CW38" s="209"/>
      <c r="CX38" s="209"/>
      <c r="CY38" s="209"/>
      <c r="CZ38" s="209"/>
      <c r="DA38" s="209"/>
      <c r="DB38" s="209"/>
      <c r="DC38" s="209"/>
      <c r="DD38" s="209"/>
      <c r="DE38" s="209"/>
      <c r="DF38" s="209"/>
      <c r="DG38" s="209"/>
      <c r="DH38" s="209"/>
      <c r="DI38" s="209"/>
      <c r="DJ38" s="209"/>
      <c r="DK38" s="209"/>
      <c r="DL38" s="209"/>
      <c r="DM38" s="209"/>
      <c r="DN38" s="209"/>
      <c r="DO38" s="209"/>
      <c r="DP38" s="209"/>
      <c r="DQ38" s="209"/>
      <c r="DR38" s="209"/>
      <c r="DS38" s="209"/>
      <c r="DT38" s="209"/>
      <c r="DU38" s="209"/>
      <c r="DV38" s="209"/>
      <c r="DW38" s="209"/>
      <c r="DX38" s="209"/>
      <c r="DY38" s="209"/>
      <c r="DZ38" s="209"/>
      <c r="EA38" s="209"/>
      <c r="EB38" s="209"/>
      <c r="EC38" s="209"/>
      <c r="ED38" s="209"/>
      <c r="EE38" s="209"/>
      <c r="EF38" s="209"/>
      <c r="EG38" s="209"/>
      <c r="EH38" s="209"/>
      <c r="EI38" s="209"/>
      <c r="EJ38" s="209"/>
      <c r="EK38" s="209"/>
      <c r="EL38" s="209"/>
      <c r="EM38" s="209"/>
      <c r="EN38" s="209"/>
    </row>
    <row r="39" spans="1:144" ht="13.15" x14ac:dyDescent="0.25">
      <c r="A39" s="205">
        <f t="shared" si="0"/>
        <v>33</v>
      </c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>
        <v>2.564E-2</v>
      </c>
      <c r="AH39" s="209">
        <f t="shared" si="9"/>
        <v>0.83331999999999995</v>
      </c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09"/>
      <c r="BN39" s="209"/>
      <c r="BO39" s="209"/>
      <c r="BP39" s="209"/>
      <c r="BQ39" s="209"/>
      <c r="BR39" s="209"/>
      <c r="BS39" s="209"/>
      <c r="BT39" s="209"/>
      <c r="BU39" s="209"/>
      <c r="BV39" s="209"/>
      <c r="BW39" s="209"/>
      <c r="BX39" s="209"/>
      <c r="BY39" s="209"/>
      <c r="BZ39" s="209"/>
      <c r="CA39" s="209"/>
      <c r="CB39" s="209"/>
      <c r="CC39" s="209"/>
      <c r="CD39" s="209"/>
      <c r="CE39" s="209"/>
      <c r="CF39" s="209"/>
      <c r="CG39" s="209"/>
      <c r="CH39" s="209"/>
      <c r="CI39" s="209"/>
      <c r="CJ39" s="209"/>
      <c r="CK39" s="209"/>
      <c r="CL39" s="209"/>
      <c r="CM39" s="209"/>
      <c r="CN39" s="209"/>
      <c r="CO39" s="209"/>
      <c r="CP39" s="209"/>
      <c r="CQ39" s="209"/>
      <c r="CR39" s="209"/>
      <c r="CS39" s="209"/>
      <c r="CT39" s="209"/>
      <c r="CU39" s="209"/>
      <c r="CV39" s="209"/>
      <c r="CW39" s="209"/>
      <c r="CX39" s="209"/>
      <c r="CY39" s="209"/>
      <c r="CZ39" s="209"/>
      <c r="DA39" s="209"/>
      <c r="DB39" s="209"/>
      <c r="DC39" s="209"/>
      <c r="DD39" s="209"/>
      <c r="DE39" s="209"/>
      <c r="DF39" s="209"/>
      <c r="DG39" s="209"/>
      <c r="DH39" s="209"/>
      <c r="DI39" s="209"/>
      <c r="DJ39" s="209"/>
      <c r="DK39" s="209"/>
      <c r="DL39" s="209"/>
      <c r="DM39" s="209"/>
      <c r="DN39" s="209"/>
      <c r="DO39" s="209"/>
      <c r="DP39" s="209"/>
      <c r="DQ39" s="209"/>
      <c r="DR39" s="209"/>
      <c r="DS39" s="209"/>
      <c r="DT39" s="209"/>
      <c r="DU39" s="209"/>
      <c r="DV39" s="209"/>
      <c r="DW39" s="209"/>
      <c r="DX39" s="209"/>
      <c r="DY39" s="209"/>
      <c r="DZ39" s="209"/>
      <c r="EA39" s="209"/>
      <c r="EB39" s="209"/>
      <c r="EC39" s="209"/>
      <c r="ED39" s="209"/>
      <c r="EE39" s="209"/>
      <c r="EF39" s="209"/>
      <c r="EG39" s="209"/>
      <c r="EH39" s="209"/>
      <c r="EI39" s="209"/>
      <c r="EJ39" s="209"/>
      <c r="EK39" s="209"/>
      <c r="EL39" s="209"/>
      <c r="EM39" s="209"/>
      <c r="EN39" s="209"/>
    </row>
    <row r="40" spans="1:144" ht="13.15" x14ac:dyDescent="0.25">
      <c r="A40" s="205">
        <f t="shared" si="0"/>
        <v>34</v>
      </c>
      <c r="C40" s="209"/>
      <c r="D40" s="209"/>
      <c r="E40" s="209"/>
      <c r="F40" s="209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>
        <v>2.564E-2</v>
      </c>
      <c r="AH40" s="209">
        <f t="shared" si="9"/>
        <v>0.85895999999999995</v>
      </c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  <c r="BK40" s="209"/>
      <c r="BL40" s="209"/>
      <c r="BM40" s="209"/>
      <c r="BN40" s="209"/>
      <c r="BO40" s="209"/>
      <c r="BP40" s="209"/>
      <c r="BQ40" s="209"/>
      <c r="BR40" s="209"/>
      <c r="BS40" s="209"/>
      <c r="BT40" s="209"/>
      <c r="BU40" s="209"/>
      <c r="BV40" s="209"/>
      <c r="BW40" s="209"/>
      <c r="BX40" s="209"/>
      <c r="BY40" s="209"/>
      <c r="BZ40" s="209"/>
      <c r="CA40" s="209"/>
      <c r="CB40" s="209"/>
      <c r="CC40" s="209"/>
      <c r="CD40" s="209"/>
      <c r="CE40" s="209"/>
      <c r="CF40" s="209"/>
      <c r="CG40" s="209"/>
      <c r="CH40" s="209"/>
      <c r="CI40" s="209"/>
      <c r="CJ40" s="209"/>
      <c r="CK40" s="209"/>
      <c r="CL40" s="209"/>
      <c r="CM40" s="209"/>
      <c r="CN40" s="209"/>
      <c r="CO40" s="209"/>
      <c r="CP40" s="209"/>
      <c r="CQ40" s="209"/>
      <c r="CR40" s="209"/>
      <c r="CS40" s="209"/>
      <c r="CT40" s="209"/>
      <c r="CU40" s="209"/>
      <c r="CV40" s="209"/>
      <c r="CW40" s="209"/>
      <c r="CX40" s="209"/>
      <c r="CY40" s="209"/>
      <c r="CZ40" s="209"/>
      <c r="DA40" s="209"/>
      <c r="DB40" s="209"/>
      <c r="DC40" s="209"/>
      <c r="DD40" s="209"/>
      <c r="DE40" s="209"/>
      <c r="DF40" s="209"/>
      <c r="DG40" s="209"/>
      <c r="DH40" s="209"/>
      <c r="DI40" s="209"/>
      <c r="DJ40" s="209"/>
      <c r="DK40" s="209"/>
      <c r="DL40" s="209"/>
      <c r="DM40" s="209"/>
      <c r="DN40" s="209"/>
      <c r="DO40" s="209"/>
      <c r="DP40" s="209"/>
      <c r="DQ40" s="209"/>
      <c r="DR40" s="209"/>
      <c r="DS40" s="209"/>
      <c r="DT40" s="209"/>
      <c r="DU40" s="209"/>
      <c r="DV40" s="209"/>
      <c r="DW40" s="209"/>
      <c r="DX40" s="209"/>
      <c r="DY40" s="209"/>
      <c r="DZ40" s="209"/>
      <c r="EA40" s="209"/>
      <c r="EB40" s="209"/>
      <c r="EC40" s="209"/>
      <c r="ED40" s="209"/>
      <c r="EE40" s="209"/>
      <c r="EF40" s="209"/>
      <c r="EG40" s="209"/>
      <c r="EH40" s="209"/>
      <c r="EI40" s="209"/>
      <c r="EJ40" s="209"/>
      <c r="EK40" s="209"/>
      <c r="EL40" s="209"/>
      <c r="EM40" s="209"/>
      <c r="EN40" s="209"/>
    </row>
    <row r="41" spans="1:144" ht="13.15" x14ac:dyDescent="0.25">
      <c r="A41" s="205">
        <f t="shared" si="0"/>
        <v>35</v>
      </c>
      <c r="C41" s="209"/>
      <c r="D41" s="209"/>
      <c r="E41" s="209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>
        <v>2.564E-2</v>
      </c>
      <c r="AH41" s="209">
        <f t="shared" si="9"/>
        <v>0.88459999999999994</v>
      </c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09"/>
      <c r="BL41" s="209"/>
      <c r="BM41" s="209"/>
      <c r="BN41" s="209"/>
      <c r="BO41" s="209"/>
      <c r="BP41" s="209"/>
      <c r="BQ41" s="209"/>
      <c r="BR41" s="209"/>
      <c r="BS41" s="209"/>
      <c r="BT41" s="209"/>
      <c r="BU41" s="209"/>
      <c r="BV41" s="209"/>
      <c r="BW41" s="209"/>
      <c r="BX41" s="209"/>
      <c r="BY41" s="209"/>
      <c r="BZ41" s="209"/>
      <c r="CA41" s="209"/>
      <c r="CB41" s="209"/>
      <c r="CC41" s="209"/>
      <c r="CD41" s="209"/>
      <c r="CE41" s="209"/>
      <c r="CF41" s="209"/>
      <c r="CG41" s="209"/>
      <c r="CH41" s="209"/>
      <c r="CI41" s="209"/>
      <c r="CJ41" s="209"/>
      <c r="CK41" s="209"/>
      <c r="CL41" s="209"/>
      <c r="CM41" s="209"/>
      <c r="CN41" s="209"/>
      <c r="CO41" s="209"/>
      <c r="CP41" s="209"/>
      <c r="CQ41" s="209"/>
      <c r="CR41" s="209"/>
      <c r="CS41" s="209"/>
      <c r="CT41" s="209"/>
      <c r="CU41" s="209"/>
      <c r="CV41" s="209"/>
      <c r="CW41" s="209"/>
      <c r="CX41" s="209"/>
      <c r="CY41" s="209"/>
      <c r="CZ41" s="209"/>
      <c r="DA41" s="209"/>
      <c r="DB41" s="209"/>
      <c r="DC41" s="209"/>
      <c r="DD41" s="209"/>
      <c r="DE41" s="209"/>
      <c r="DF41" s="209"/>
      <c r="DG41" s="209"/>
      <c r="DH41" s="209"/>
      <c r="DI41" s="209"/>
      <c r="DJ41" s="209"/>
      <c r="DK41" s="209"/>
      <c r="DL41" s="209"/>
      <c r="DM41" s="209"/>
      <c r="DN41" s="209"/>
      <c r="DO41" s="209"/>
      <c r="DP41" s="209"/>
      <c r="DQ41" s="209"/>
      <c r="DR41" s="209"/>
      <c r="DS41" s="209"/>
      <c r="DT41" s="209"/>
      <c r="DU41" s="209"/>
      <c r="DV41" s="209"/>
      <c r="DW41" s="209"/>
      <c r="DX41" s="209"/>
      <c r="DY41" s="209"/>
      <c r="DZ41" s="209"/>
      <c r="EA41" s="209"/>
      <c r="EB41" s="209"/>
      <c r="EC41" s="209"/>
      <c r="ED41" s="209"/>
      <c r="EE41" s="209"/>
      <c r="EF41" s="209"/>
      <c r="EG41" s="209"/>
      <c r="EH41" s="209"/>
      <c r="EI41" s="209"/>
      <c r="EJ41" s="209"/>
      <c r="EK41" s="209"/>
      <c r="EL41" s="209"/>
      <c r="EM41" s="209"/>
      <c r="EN41" s="209"/>
    </row>
    <row r="42" spans="1:144" ht="13.15" x14ac:dyDescent="0.25">
      <c r="A42" s="205">
        <f t="shared" si="0"/>
        <v>36</v>
      </c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>
        <v>2.564E-2</v>
      </c>
      <c r="AH42" s="209">
        <f t="shared" si="9"/>
        <v>0.91023999999999994</v>
      </c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09"/>
      <c r="BN42" s="209"/>
      <c r="BO42" s="209"/>
      <c r="BP42" s="209"/>
      <c r="BQ42" s="209"/>
      <c r="BR42" s="209"/>
      <c r="BS42" s="209"/>
      <c r="BT42" s="209"/>
      <c r="BU42" s="209"/>
      <c r="BV42" s="209"/>
      <c r="BW42" s="209"/>
      <c r="BX42" s="209"/>
      <c r="BY42" s="209"/>
      <c r="BZ42" s="209"/>
      <c r="CA42" s="209"/>
      <c r="CB42" s="209"/>
      <c r="CC42" s="209"/>
      <c r="CD42" s="209"/>
      <c r="CE42" s="209"/>
      <c r="CF42" s="209"/>
      <c r="CG42" s="209"/>
      <c r="CH42" s="209"/>
      <c r="CI42" s="209"/>
      <c r="CJ42" s="209"/>
      <c r="CK42" s="209"/>
      <c r="CL42" s="209"/>
      <c r="CM42" s="209"/>
      <c r="CN42" s="209"/>
      <c r="CO42" s="209"/>
      <c r="CP42" s="209"/>
      <c r="CQ42" s="209"/>
      <c r="CR42" s="209"/>
      <c r="CS42" s="209"/>
      <c r="CT42" s="209"/>
      <c r="CU42" s="209"/>
      <c r="CV42" s="209"/>
      <c r="CW42" s="209"/>
      <c r="CX42" s="209"/>
      <c r="CY42" s="209"/>
      <c r="CZ42" s="209"/>
      <c r="DA42" s="209"/>
      <c r="DB42" s="209"/>
      <c r="DC42" s="209"/>
      <c r="DD42" s="209"/>
      <c r="DE42" s="209"/>
      <c r="DF42" s="209"/>
      <c r="DG42" s="209"/>
      <c r="DH42" s="209"/>
      <c r="DI42" s="209"/>
      <c r="DJ42" s="209"/>
      <c r="DK42" s="209"/>
      <c r="DL42" s="209"/>
      <c r="DM42" s="209"/>
      <c r="DN42" s="209"/>
      <c r="DO42" s="209"/>
      <c r="DP42" s="209"/>
      <c r="DQ42" s="209"/>
      <c r="DR42" s="209"/>
      <c r="DS42" s="209"/>
      <c r="DT42" s="209"/>
      <c r="DU42" s="209"/>
      <c r="DV42" s="209"/>
      <c r="DW42" s="209"/>
      <c r="DX42" s="209"/>
      <c r="DY42" s="209"/>
      <c r="DZ42" s="209"/>
      <c r="EA42" s="209"/>
      <c r="EB42" s="209"/>
      <c r="EC42" s="209"/>
      <c r="ED42" s="209"/>
      <c r="EE42" s="209"/>
      <c r="EF42" s="209"/>
      <c r="EG42" s="209"/>
      <c r="EH42" s="209"/>
      <c r="EI42" s="209"/>
      <c r="EJ42" s="209"/>
      <c r="EK42" s="209"/>
      <c r="EL42" s="209"/>
      <c r="EM42" s="209"/>
      <c r="EN42" s="209"/>
    </row>
    <row r="43" spans="1:144" x14ac:dyDescent="0.2">
      <c r="A43" s="205">
        <f t="shared" si="0"/>
        <v>37</v>
      </c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>
        <v>2.564E-2</v>
      </c>
      <c r="AH43" s="209">
        <f t="shared" si="9"/>
        <v>0.93587999999999993</v>
      </c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09"/>
      <c r="BN43" s="209"/>
      <c r="BO43" s="209"/>
      <c r="BP43" s="209"/>
      <c r="BQ43" s="209"/>
      <c r="BR43" s="209"/>
      <c r="BS43" s="209"/>
      <c r="BT43" s="209"/>
      <c r="BU43" s="209"/>
      <c r="BV43" s="209"/>
      <c r="BW43" s="209"/>
      <c r="BX43" s="209"/>
      <c r="BY43" s="209"/>
      <c r="BZ43" s="209"/>
      <c r="CA43" s="209"/>
      <c r="CB43" s="209"/>
      <c r="CC43" s="209"/>
      <c r="CD43" s="209"/>
      <c r="CE43" s="209"/>
      <c r="CF43" s="209"/>
      <c r="CG43" s="209"/>
      <c r="CH43" s="209"/>
      <c r="CI43" s="209"/>
      <c r="CJ43" s="209"/>
      <c r="CK43" s="209"/>
      <c r="CL43" s="209"/>
      <c r="CM43" s="209"/>
      <c r="CN43" s="209"/>
      <c r="CO43" s="209"/>
      <c r="CP43" s="209"/>
      <c r="CQ43" s="209"/>
      <c r="CR43" s="209"/>
      <c r="CS43" s="209"/>
      <c r="CT43" s="209"/>
      <c r="CU43" s="209"/>
      <c r="CV43" s="209"/>
      <c r="CW43" s="209"/>
      <c r="CX43" s="209"/>
      <c r="CY43" s="209"/>
      <c r="CZ43" s="209"/>
      <c r="DA43" s="209"/>
      <c r="DB43" s="209"/>
      <c r="DC43" s="209"/>
      <c r="DD43" s="209"/>
      <c r="DE43" s="209"/>
      <c r="DF43" s="209"/>
      <c r="DG43" s="209"/>
      <c r="DH43" s="209"/>
      <c r="DI43" s="209"/>
      <c r="DJ43" s="209"/>
      <c r="DK43" s="209"/>
      <c r="DL43" s="209"/>
      <c r="DM43" s="209"/>
      <c r="DN43" s="209"/>
      <c r="DO43" s="209"/>
      <c r="DP43" s="209"/>
      <c r="DQ43" s="209"/>
      <c r="DR43" s="209"/>
      <c r="DS43" s="209"/>
      <c r="DT43" s="209"/>
      <c r="DU43" s="209"/>
      <c r="DV43" s="209"/>
      <c r="DW43" s="209"/>
      <c r="DX43" s="209"/>
      <c r="DY43" s="209"/>
      <c r="DZ43" s="209"/>
      <c r="EA43" s="209"/>
      <c r="EB43" s="209"/>
      <c r="EC43" s="209"/>
      <c r="ED43" s="209"/>
      <c r="EE43" s="209"/>
      <c r="EF43" s="209"/>
      <c r="EG43" s="209"/>
      <c r="EH43" s="209"/>
      <c r="EI43" s="209"/>
      <c r="EJ43" s="209"/>
      <c r="EK43" s="209"/>
      <c r="EL43" s="209"/>
      <c r="EM43" s="209"/>
      <c r="EN43" s="209"/>
    </row>
    <row r="44" spans="1:144" x14ac:dyDescent="0.2">
      <c r="A44" s="205">
        <f t="shared" si="0"/>
        <v>38</v>
      </c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>
        <v>2.564E-2</v>
      </c>
      <c r="AH44" s="209">
        <f t="shared" si="9"/>
        <v>0.96151999999999993</v>
      </c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09"/>
      <c r="BN44" s="209"/>
      <c r="BO44" s="209"/>
      <c r="BP44" s="209"/>
      <c r="BQ44" s="209"/>
      <c r="BR44" s="209"/>
      <c r="BS44" s="209"/>
      <c r="BT44" s="209"/>
      <c r="BU44" s="209"/>
      <c r="BV44" s="209"/>
      <c r="BW44" s="209"/>
      <c r="BX44" s="209"/>
      <c r="BY44" s="209"/>
      <c r="BZ44" s="209"/>
      <c r="CA44" s="209"/>
      <c r="CB44" s="209"/>
      <c r="CC44" s="209"/>
      <c r="CD44" s="209"/>
      <c r="CE44" s="209"/>
      <c r="CF44" s="209"/>
      <c r="CG44" s="209"/>
      <c r="CH44" s="209"/>
      <c r="CI44" s="209"/>
      <c r="CJ44" s="209"/>
      <c r="CK44" s="209"/>
      <c r="CL44" s="209"/>
      <c r="CM44" s="209"/>
      <c r="CN44" s="209"/>
      <c r="CO44" s="209"/>
      <c r="CP44" s="209"/>
      <c r="CQ44" s="209"/>
      <c r="CR44" s="209"/>
      <c r="CS44" s="209"/>
      <c r="CT44" s="209"/>
      <c r="CU44" s="209"/>
      <c r="CV44" s="209"/>
      <c r="CW44" s="209"/>
      <c r="CX44" s="209"/>
      <c r="CY44" s="209"/>
      <c r="CZ44" s="209"/>
      <c r="DA44" s="209"/>
      <c r="DB44" s="209"/>
      <c r="DC44" s="209"/>
      <c r="DD44" s="209"/>
      <c r="DE44" s="209"/>
      <c r="DF44" s="209"/>
      <c r="DG44" s="209"/>
      <c r="DH44" s="209"/>
      <c r="DI44" s="209"/>
      <c r="DJ44" s="209"/>
      <c r="DK44" s="209"/>
      <c r="DL44" s="209"/>
      <c r="DM44" s="209"/>
      <c r="DN44" s="209"/>
      <c r="DO44" s="209"/>
      <c r="DP44" s="209"/>
      <c r="DQ44" s="209"/>
      <c r="DR44" s="209"/>
      <c r="DS44" s="209"/>
      <c r="DT44" s="209"/>
      <c r="DU44" s="209"/>
      <c r="DV44" s="209"/>
      <c r="DW44" s="209"/>
      <c r="DX44" s="209"/>
      <c r="DY44" s="209"/>
      <c r="DZ44" s="209"/>
      <c r="EA44" s="209"/>
      <c r="EB44" s="209"/>
      <c r="EC44" s="209"/>
      <c r="ED44" s="209"/>
      <c r="EE44" s="209"/>
      <c r="EF44" s="209"/>
      <c r="EG44" s="209"/>
      <c r="EH44" s="209"/>
      <c r="EI44" s="209"/>
      <c r="EJ44" s="209"/>
      <c r="EK44" s="209"/>
      <c r="EL44" s="209"/>
      <c r="EM44" s="209"/>
      <c r="EN44" s="209"/>
    </row>
    <row r="45" spans="1:144" x14ac:dyDescent="0.2">
      <c r="A45" s="205">
        <f t="shared" si="0"/>
        <v>39</v>
      </c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>
        <v>2.564E-2</v>
      </c>
      <c r="AH45" s="209">
        <f t="shared" si="9"/>
        <v>0.98715999999999993</v>
      </c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09"/>
      <c r="BN45" s="209"/>
      <c r="BO45" s="209"/>
      <c r="BP45" s="209"/>
      <c r="BQ45" s="209"/>
      <c r="BR45" s="209"/>
      <c r="BS45" s="209"/>
      <c r="BT45" s="209"/>
      <c r="BU45" s="209"/>
      <c r="BV45" s="209"/>
      <c r="BW45" s="209"/>
      <c r="BX45" s="209"/>
      <c r="BY45" s="209"/>
      <c r="BZ45" s="209"/>
      <c r="CA45" s="209"/>
      <c r="CB45" s="209"/>
      <c r="CC45" s="209"/>
      <c r="CD45" s="209"/>
      <c r="CE45" s="209"/>
      <c r="CF45" s="209"/>
      <c r="CG45" s="209"/>
      <c r="CH45" s="209"/>
      <c r="CI45" s="209"/>
      <c r="CJ45" s="209"/>
      <c r="CK45" s="209"/>
      <c r="CL45" s="209"/>
      <c r="CM45" s="209"/>
      <c r="CN45" s="209"/>
      <c r="CO45" s="209"/>
      <c r="CP45" s="209"/>
      <c r="CQ45" s="209"/>
      <c r="CR45" s="209"/>
      <c r="CS45" s="209"/>
      <c r="CT45" s="209"/>
      <c r="CU45" s="209"/>
      <c r="CV45" s="209"/>
      <c r="CW45" s="209"/>
      <c r="CX45" s="209"/>
      <c r="CY45" s="209"/>
      <c r="CZ45" s="209"/>
      <c r="DA45" s="209"/>
      <c r="DB45" s="209"/>
      <c r="DC45" s="209"/>
      <c r="DD45" s="209"/>
      <c r="DE45" s="209"/>
      <c r="DF45" s="209"/>
      <c r="DG45" s="209"/>
      <c r="DH45" s="209"/>
      <c r="DI45" s="209"/>
      <c r="DJ45" s="209"/>
      <c r="DK45" s="209"/>
      <c r="DL45" s="209"/>
      <c r="DM45" s="209"/>
      <c r="DN45" s="209"/>
      <c r="DO45" s="209"/>
      <c r="DP45" s="209"/>
      <c r="DQ45" s="209"/>
      <c r="DR45" s="209"/>
      <c r="DS45" s="209"/>
      <c r="DT45" s="209"/>
      <c r="DU45" s="209"/>
      <c r="DV45" s="209"/>
      <c r="DW45" s="209"/>
      <c r="DX45" s="209"/>
      <c r="DY45" s="209"/>
      <c r="DZ45" s="209"/>
      <c r="EA45" s="209"/>
      <c r="EB45" s="209"/>
      <c r="EC45" s="209"/>
      <c r="ED45" s="209"/>
      <c r="EE45" s="209"/>
      <c r="EF45" s="209"/>
      <c r="EG45" s="209"/>
      <c r="EH45" s="209"/>
      <c r="EI45" s="209"/>
      <c r="EJ45" s="209"/>
      <c r="EK45" s="209"/>
      <c r="EL45" s="209"/>
      <c r="EM45" s="209"/>
      <c r="EN45" s="209"/>
    </row>
    <row r="46" spans="1:144" x14ac:dyDescent="0.2">
      <c r="A46" s="205">
        <f t="shared" si="0"/>
        <v>40</v>
      </c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>
        <v>1.2840000000000001E-2</v>
      </c>
      <c r="AH46" s="209">
        <f t="shared" si="9"/>
        <v>0.99999999999999989</v>
      </c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09"/>
      <c r="BN46" s="209"/>
      <c r="BO46" s="209"/>
      <c r="BP46" s="209"/>
      <c r="BQ46" s="209"/>
      <c r="BR46" s="209"/>
      <c r="BS46" s="209"/>
      <c r="BT46" s="209"/>
      <c r="BU46" s="209"/>
      <c r="BV46" s="209"/>
      <c r="BW46" s="209"/>
      <c r="BX46" s="209"/>
      <c r="BY46" s="209"/>
      <c r="BZ46" s="209"/>
      <c r="CA46" s="209"/>
      <c r="CB46" s="209"/>
      <c r="CC46" s="209"/>
      <c r="CD46" s="209"/>
      <c r="CE46" s="209"/>
      <c r="CF46" s="209"/>
      <c r="CG46" s="209"/>
      <c r="CH46" s="209"/>
      <c r="CI46" s="209"/>
      <c r="CJ46" s="209"/>
      <c r="CK46" s="209"/>
      <c r="CL46" s="209"/>
      <c r="CM46" s="209"/>
      <c r="CN46" s="209"/>
      <c r="CO46" s="209"/>
      <c r="CP46" s="209"/>
      <c r="CQ46" s="209"/>
      <c r="CR46" s="209"/>
      <c r="CS46" s="209"/>
      <c r="CT46" s="209"/>
      <c r="CU46" s="209"/>
      <c r="CV46" s="209"/>
      <c r="CW46" s="209"/>
      <c r="CX46" s="209"/>
      <c r="CY46" s="209"/>
      <c r="CZ46" s="209"/>
      <c r="DA46" s="209"/>
      <c r="DB46" s="209"/>
      <c r="DC46" s="209"/>
      <c r="DD46" s="209"/>
      <c r="DE46" s="209"/>
      <c r="DF46" s="209"/>
      <c r="DG46" s="209"/>
      <c r="DH46" s="209"/>
      <c r="DI46" s="209"/>
      <c r="DJ46" s="209"/>
      <c r="DK46" s="209"/>
      <c r="DL46" s="209"/>
      <c r="DM46" s="209"/>
      <c r="DN46" s="209"/>
      <c r="DO46" s="209"/>
      <c r="DP46" s="209"/>
      <c r="DQ46" s="209"/>
      <c r="DR46" s="209"/>
      <c r="DS46" s="209"/>
      <c r="DT46" s="209"/>
      <c r="DU46" s="209"/>
      <c r="DV46" s="209"/>
      <c r="DW46" s="209"/>
      <c r="DX46" s="209"/>
      <c r="DY46" s="209"/>
      <c r="DZ46" s="209"/>
      <c r="EA46" s="209"/>
      <c r="EB46" s="209"/>
      <c r="EC46" s="209"/>
      <c r="ED46" s="209"/>
      <c r="EE46" s="209"/>
      <c r="EF46" s="209"/>
      <c r="EG46" s="209"/>
      <c r="EH46" s="209"/>
      <c r="EI46" s="209"/>
      <c r="EJ46" s="209"/>
      <c r="EK46" s="209"/>
      <c r="EL46" s="209"/>
      <c r="EM46" s="209"/>
      <c r="EN46" s="209"/>
    </row>
    <row r="47" spans="1:144" x14ac:dyDescent="0.2">
      <c r="A47" s="205"/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  <c r="AA47" s="209"/>
      <c r="AB47" s="209"/>
      <c r="AC47" s="209"/>
      <c r="AD47" s="209"/>
      <c r="AE47" s="209"/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09"/>
      <c r="BN47" s="209"/>
      <c r="BO47" s="209"/>
      <c r="BP47" s="209"/>
      <c r="BQ47" s="209"/>
      <c r="BR47" s="209"/>
      <c r="BS47" s="209"/>
      <c r="BT47" s="209"/>
      <c r="BU47" s="209"/>
      <c r="BV47" s="209"/>
      <c r="BW47" s="209"/>
      <c r="BX47" s="209"/>
      <c r="BY47" s="209"/>
      <c r="BZ47" s="209"/>
      <c r="CA47" s="209"/>
      <c r="CB47" s="209"/>
      <c r="CC47" s="209"/>
      <c r="CD47" s="209"/>
      <c r="CE47" s="209"/>
      <c r="CF47" s="209"/>
      <c r="CG47" s="209"/>
      <c r="CH47" s="209"/>
      <c r="CI47" s="209"/>
      <c r="CJ47" s="209"/>
      <c r="CK47" s="209"/>
      <c r="CL47" s="209"/>
      <c r="CM47" s="209"/>
      <c r="CN47" s="209"/>
      <c r="CO47" s="209"/>
      <c r="CP47" s="209"/>
      <c r="CQ47" s="209"/>
      <c r="CR47" s="209"/>
      <c r="CS47" s="209"/>
      <c r="CT47" s="209"/>
      <c r="CU47" s="209"/>
      <c r="CV47" s="209"/>
      <c r="CW47" s="209"/>
      <c r="CX47" s="209"/>
      <c r="CY47" s="209"/>
      <c r="CZ47" s="209"/>
      <c r="DA47" s="209"/>
      <c r="DB47" s="209"/>
      <c r="DC47" s="209"/>
      <c r="DD47" s="209"/>
      <c r="DE47" s="209"/>
      <c r="DF47" s="209"/>
      <c r="DG47" s="209"/>
      <c r="DH47" s="209"/>
      <c r="DI47" s="209"/>
      <c r="DJ47" s="209"/>
      <c r="DK47" s="209"/>
      <c r="DL47" s="209"/>
      <c r="DM47" s="209"/>
      <c r="DN47" s="209"/>
      <c r="DO47" s="209"/>
      <c r="DP47" s="209"/>
      <c r="DQ47" s="209"/>
      <c r="DR47" s="209"/>
      <c r="DS47" s="209"/>
      <c r="DT47" s="209"/>
      <c r="DU47" s="209"/>
      <c r="DV47" s="209"/>
      <c r="DW47" s="209"/>
      <c r="DX47" s="209"/>
      <c r="DY47" s="209"/>
      <c r="DZ47" s="209"/>
      <c r="EA47" s="209"/>
      <c r="EB47" s="209"/>
      <c r="EC47" s="209"/>
      <c r="ED47" s="209"/>
      <c r="EE47" s="209"/>
      <c r="EF47" s="209"/>
      <c r="EG47" s="209"/>
      <c r="EH47" s="209"/>
      <c r="EI47" s="209"/>
      <c r="EJ47" s="209"/>
      <c r="EK47" s="209"/>
      <c r="EL47" s="209"/>
      <c r="EM47" s="209"/>
      <c r="EN47" s="209"/>
    </row>
    <row r="48" spans="1:144" x14ac:dyDescent="0.2">
      <c r="A48" s="205"/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09"/>
      <c r="BN48" s="209"/>
      <c r="BO48" s="209"/>
      <c r="BP48" s="209"/>
      <c r="BQ48" s="209"/>
      <c r="BR48" s="209"/>
      <c r="BS48" s="209"/>
      <c r="BT48" s="209"/>
      <c r="BU48" s="209"/>
      <c r="BV48" s="209"/>
      <c r="BW48" s="209"/>
      <c r="BX48" s="209"/>
      <c r="BY48" s="209"/>
      <c r="BZ48" s="209"/>
      <c r="CA48" s="209"/>
      <c r="CB48" s="209"/>
      <c r="CC48" s="209"/>
      <c r="CD48" s="209"/>
      <c r="CE48" s="209"/>
      <c r="CF48" s="209"/>
      <c r="CG48" s="209"/>
      <c r="CH48" s="209"/>
      <c r="CI48" s="209"/>
      <c r="CJ48" s="209"/>
      <c r="CK48" s="209"/>
      <c r="CL48" s="209"/>
      <c r="CM48" s="209"/>
      <c r="CN48" s="209"/>
      <c r="CO48" s="209"/>
      <c r="CP48" s="209"/>
      <c r="CQ48" s="209"/>
      <c r="CR48" s="209"/>
      <c r="CS48" s="209"/>
      <c r="CT48" s="209"/>
      <c r="CU48" s="209"/>
      <c r="CV48" s="209"/>
      <c r="CW48" s="209"/>
      <c r="CX48" s="209"/>
      <c r="CY48" s="209"/>
      <c r="CZ48" s="209"/>
      <c r="DA48" s="209"/>
      <c r="DB48" s="209"/>
      <c r="DC48" s="209"/>
      <c r="DD48" s="209"/>
      <c r="DE48" s="209"/>
      <c r="DF48" s="209"/>
      <c r="DG48" s="209"/>
      <c r="DH48" s="209"/>
      <c r="DI48" s="209"/>
      <c r="DJ48" s="209"/>
      <c r="DK48" s="209"/>
      <c r="DL48" s="209"/>
      <c r="DM48" s="209"/>
      <c r="DN48" s="209"/>
      <c r="DO48" s="209"/>
      <c r="DP48" s="209"/>
      <c r="DQ48" s="209"/>
      <c r="DR48" s="209"/>
      <c r="DS48" s="209"/>
      <c r="DT48" s="209"/>
      <c r="DU48" s="209"/>
      <c r="DV48" s="209"/>
      <c r="DW48" s="209"/>
      <c r="DX48" s="209"/>
      <c r="DY48" s="209"/>
      <c r="DZ48" s="209"/>
      <c r="EA48" s="209"/>
      <c r="EB48" s="209"/>
      <c r="EC48" s="209"/>
      <c r="ED48" s="209"/>
      <c r="EE48" s="209"/>
      <c r="EF48" s="209"/>
      <c r="EG48" s="209"/>
      <c r="EH48" s="209"/>
      <c r="EI48" s="209"/>
      <c r="EJ48" s="209"/>
      <c r="EK48" s="209"/>
      <c r="EL48" s="209"/>
      <c r="EM48" s="209"/>
      <c r="EN48" s="209"/>
    </row>
    <row r="49" spans="1:144" x14ac:dyDescent="0.2">
      <c r="A49" s="205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  <c r="AA49" s="209"/>
      <c r="AB49" s="209"/>
      <c r="AC49" s="209"/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  <c r="BI49" s="209"/>
      <c r="BJ49" s="209"/>
      <c r="BK49" s="209"/>
      <c r="BL49" s="209"/>
      <c r="BM49" s="209"/>
      <c r="BN49" s="209"/>
      <c r="BO49" s="209"/>
      <c r="BP49" s="209"/>
      <c r="BQ49" s="209"/>
      <c r="BR49" s="209"/>
      <c r="BS49" s="209"/>
      <c r="BT49" s="209"/>
      <c r="BU49" s="209"/>
      <c r="BV49" s="209"/>
      <c r="BW49" s="209"/>
      <c r="BX49" s="209"/>
      <c r="BY49" s="209"/>
      <c r="BZ49" s="209"/>
      <c r="CA49" s="209"/>
      <c r="CB49" s="209"/>
      <c r="CC49" s="209"/>
      <c r="CD49" s="209"/>
      <c r="CE49" s="209"/>
      <c r="CF49" s="209"/>
      <c r="CG49" s="209"/>
      <c r="CH49" s="209"/>
      <c r="CI49" s="209"/>
      <c r="CJ49" s="209"/>
      <c r="CK49" s="209"/>
      <c r="CL49" s="209"/>
      <c r="CM49" s="209"/>
      <c r="CN49" s="209"/>
      <c r="CO49" s="209"/>
      <c r="CP49" s="209"/>
      <c r="CQ49" s="209"/>
      <c r="CR49" s="209"/>
      <c r="CS49" s="209"/>
      <c r="CT49" s="209"/>
      <c r="CU49" s="209"/>
      <c r="CV49" s="209"/>
      <c r="CW49" s="209"/>
      <c r="CX49" s="209"/>
      <c r="CY49" s="209"/>
      <c r="CZ49" s="209"/>
      <c r="DA49" s="209"/>
      <c r="DB49" s="209"/>
      <c r="DC49" s="209"/>
      <c r="DD49" s="209"/>
      <c r="DE49" s="209"/>
      <c r="DF49" s="209"/>
      <c r="DG49" s="209"/>
      <c r="DH49" s="209"/>
      <c r="DI49" s="209"/>
      <c r="DJ49" s="209"/>
      <c r="DK49" s="209"/>
      <c r="DL49" s="209"/>
      <c r="DM49" s="209"/>
      <c r="DN49" s="209"/>
      <c r="DO49" s="209"/>
      <c r="DP49" s="209"/>
      <c r="DQ49" s="209"/>
      <c r="DR49" s="209"/>
      <c r="DS49" s="209"/>
      <c r="DT49" s="209"/>
      <c r="DU49" s="209"/>
      <c r="DV49" s="209"/>
      <c r="DW49" s="209"/>
      <c r="DX49" s="209"/>
      <c r="DY49" s="209"/>
      <c r="DZ49" s="209"/>
      <c r="EA49" s="209"/>
      <c r="EB49" s="209"/>
      <c r="EC49" s="209"/>
      <c r="ED49" s="209"/>
      <c r="EE49" s="209"/>
      <c r="EF49" s="209"/>
      <c r="EG49" s="209"/>
      <c r="EH49" s="209"/>
      <c r="EI49" s="209"/>
      <c r="EJ49" s="209"/>
      <c r="EK49" s="209"/>
      <c r="EL49" s="209"/>
      <c r="EM49" s="209"/>
      <c r="EN49" s="209"/>
    </row>
    <row r="50" spans="1:144" x14ac:dyDescent="0.2">
      <c r="A50" s="205"/>
      <c r="C50" s="209"/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  <c r="AA50" s="209"/>
      <c r="AB50" s="209"/>
      <c r="AC50" s="209"/>
      <c r="AD50" s="209"/>
      <c r="AE50" s="209"/>
      <c r="AF50" s="209"/>
      <c r="AG50" s="209"/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  <c r="BI50" s="209"/>
      <c r="BJ50" s="209"/>
      <c r="BK50" s="209"/>
      <c r="BL50" s="209"/>
      <c r="BM50" s="209"/>
      <c r="BN50" s="209"/>
      <c r="BO50" s="209"/>
      <c r="BP50" s="209"/>
      <c r="BQ50" s="209"/>
      <c r="BR50" s="209"/>
      <c r="BS50" s="209"/>
      <c r="BT50" s="209"/>
      <c r="BU50" s="209"/>
      <c r="BV50" s="209"/>
      <c r="BW50" s="209"/>
      <c r="BX50" s="209"/>
      <c r="BY50" s="209"/>
      <c r="BZ50" s="209"/>
      <c r="CA50" s="209"/>
      <c r="CB50" s="209"/>
      <c r="CC50" s="209"/>
      <c r="CD50" s="209"/>
      <c r="CE50" s="209"/>
      <c r="CF50" s="209"/>
      <c r="CG50" s="209"/>
      <c r="CH50" s="209"/>
      <c r="CI50" s="209"/>
      <c r="CJ50" s="209"/>
      <c r="CK50" s="209"/>
      <c r="CL50" s="209"/>
      <c r="CM50" s="209"/>
      <c r="CN50" s="209"/>
      <c r="CO50" s="209"/>
      <c r="CP50" s="209"/>
      <c r="CQ50" s="209"/>
      <c r="CR50" s="209"/>
      <c r="CS50" s="209"/>
      <c r="CT50" s="209"/>
      <c r="CU50" s="209"/>
      <c r="CV50" s="209"/>
      <c r="CW50" s="209"/>
      <c r="CX50" s="209"/>
      <c r="CY50" s="209"/>
      <c r="CZ50" s="209"/>
      <c r="DA50" s="209"/>
      <c r="DB50" s="209"/>
      <c r="DC50" s="209"/>
      <c r="DD50" s="209"/>
      <c r="DE50" s="209"/>
      <c r="DF50" s="209"/>
      <c r="DG50" s="209"/>
      <c r="DH50" s="209"/>
      <c r="DI50" s="209"/>
      <c r="DJ50" s="209"/>
      <c r="DK50" s="209"/>
      <c r="DL50" s="209"/>
      <c r="DM50" s="209"/>
      <c r="DN50" s="209"/>
      <c r="DO50" s="209"/>
      <c r="DP50" s="209"/>
      <c r="DQ50" s="209"/>
      <c r="DR50" s="209"/>
      <c r="DS50" s="209"/>
      <c r="DT50" s="209"/>
      <c r="DU50" s="209"/>
      <c r="DV50" s="209"/>
      <c r="DW50" s="209"/>
      <c r="DX50" s="209"/>
      <c r="DY50" s="209"/>
      <c r="DZ50" s="209"/>
      <c r="EA50" s="209"/>
      <c r="EB50" s="209"/>
      <c r="EC50" s="209"/>
      <c r="ED50" s="209"/>
      <c r="EE50" s="209"/>
      <c r="EF50" s="209"/>
      <c r="EG50" s="209"/>
      <c r="EH50" s="209"/>
      <c r="EI50" s="209"/>
      <c r="EJ50" s="209"/>
      <c r="EK50" s="209"/>
      <c r="EL50" s="209"/>
      <c r="EM50" s="209"/>
      <c r="EN50" s="209"/>
    </row>
    <row r="51" spans="1:144" x14ac:dyDescent="0.2">
      <c r="A51" s="205"/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09"/>
      <c r="BN51" s="209"/>
      <c r="BO51" s="209"/>
      <c r="BP51" s="209"/>
      <c r="BQ51" s="209"/>
      <c r="BR51" s="209"/>
      <c r="BS51" s="209"/>
      <c r="BT51" s="209"/>
      <c r="BU51" s="209"/>
      <c r="BV51" s="209"/>
      <c r="BW51" s="209"/>
      <c r="BX51" s="209"/>
      <c r="BY51" s="209"/>
      <c r="BZ51" s="209"/>
      <c r="CA51" s="209"/>
      <c r="CB51" s="209"/>
      <c r="CC51" s="209"/>
      <c r="CD51" s="209"/>
      <c r="CE51" s="209"/>
      <c r="CF51" s="209"/>
      <c r="CG51" s="209"/>
      <c r="CH51" s="209"/>
      <c r="CI51" s="209"/>
      <c r="CJ51" s="209"/>
      <c r="CK51" s="209"/>
      <c r="CL51" s="209"/>
      <c r="CM51" s="209"/>
      <c r="CN51" s="209"/>
      <c r="CO51" s="209"/>
      <c r="CP51" s="209"/>
      <c r="CQ51" s="209"/>
      <c r="CR51" s="209"/>
      <c r="CS51" s="209"/>
      <c r="CT51" s="209"/>
      <c r="CU51" s="209"/>
      <c r="CV51" s="209"/>
      <c r="CW51" s="209"/>
      <c r="CX51" s="209"/>
      <c r="CY51" s="209"/>
      <c r="CZ51" s="209"/>
      <c r="DA51" s="209"/>
      <c r="DB51" s="209"/>
      <c r="DC51" s="209"/>
      <c r="DD51" s="209"/>
      <c r="DE51" s="209"/>
      <c r="DF51" s="209"/>
      <c r="DG51" s="209"/>
      <c r="DH51" s="209"/>
      <c r="DI51" s="209"/>
      <c r="DJ51" s="209"/>
      <c r="DK51" s="209"/>
      <c r="DL51" s="209"/>
      <c r="DM51" s="209"/>
      <c r="DN51" s="209"/>
      <c r="DO51" s="209"/>
      <c r="DP51" s="209"/>
      <c r="DQ51" s="209"/>
      <c r="DR51" s="209"/>
      <c r="DS51" s="209"/>
      <c r="DT51" s="209"/>
      <c r="DU51" s="209"/>
      <c r="DV51" s="209"/>
      <c r="DW51" s="209"/>
      <c r="DX51" s="209"/>
      <c r="DY51" s="209"/>
      <c r="DZ51" s="209"/>
      <c r="EA51" s="209"/>
      <c r="EB51" s="209"/>
      <c r="EC51" s="209"/>
      <c r="ED51" s="209"/>
      <c r="EE51" s="209"/>
      <c r="EF51" s="209"/>
      <c r="EG51" s="209"/>
      <c r="EH51" s="209"/>
      <c r="EI51" s="209"/>
      <c r="EJ51" s="209"/>
      <c r="EK51" s="209"/>
      <c r="EL51" s="209"/>
      <c r="EM51" s="209"/>
      <c r="EN51" s="209"/>
    </row>
    <row r="52" spans="1:144" x14ac:dyDescent="0.2">
      <c r="A52" s="205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  <c r="AA52" s="209"/>
      <c r="AB52" s="209"/>
      <c r="AC52" s="209"/>
      <c r="AD52" s="209"/>
      <c r="AE52" s="209"/>
      <c r="AF52" s="209"/>
      <c r="AG52" s="209"/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209"/>
      <c r="BF52" s="209"/>
      <c r="BG52" s="209"/>
      <c r="BH52" s="209"/>
      <c r="BI52" s="209"/>
      <c r="BJ52" s="209"/>
      <c r="BK52" s="209"/>
      <c r="BL52" s="209"/>
      <c r="BM52" s="209"/>
      <c r="BN52" s="209"/>
      <c r="BO52" s="209"/>
      <c r="BP52" s="209"/>
      <c r="BQ52" s="209"/>
      <c r="BR52" s="209"/>
      <c r="BS52" s="209"/>
      <c r="BT52" s="209"/>
      <c r="BU52" s="209"/>
      <c r="BV52" s="209"/>
      <c r="BW52" s="209"/>
      <c r="BX52" s="209"/>
      <c r="BY52" s="209"/>
      <c r="BZ52" s="209"/>
      <c r="CA52" s="209"/>
      <c r="CB52" s="209"/>
      <c r="CC52" s="209"/>
      <c r="CD52" s="209"/>
      <c r="CE52" s="209"/>
      <c r="CF52" s="209"/>
      <c r="CG52" s="209"/>
      <c r="CH52" s="209"/>
      <c r="CI52" s="209"/>
      <c r="CJ52" s="209"/>
      <c r="CK52" s="209"/>
      <c r="CL52" s="209"/>
      <c r="CM52" s="209"/>
      <c r="CN52" s="209"/>
      <c r="CO52" s="209"/>
      <c r="CP52" s="209"/>
      <c r="CQ52" s="209"/>
      <c r="CR52" s="209"/>
      <c r="CS52" s="209"/>
      <c r="CT52" s="209"/>
      <c r="CU52" s="209"/>
      <c r="CV52" s="209"/>
      <c r="CW52" s="209"/>
      <c r="CX52" s="209"/>
      <c r="CY52" s="209"/>
      <c r="CZ52" s="209"/>
      <c r="DA52" s="209"/>
      <c r="DB52" s="209"/>
      <c r="DC52" s="209"/>
      <c r="DD52" s="209"/>
      <c r="DE52" s="209"/>
      <c r="DF52" s="209"/>
      <c r="DG52" s="209"/>
      <c r="DH52" s="209"/>
      <c r="DI52" s="209"/>
      <c r="DJ52" s="209"/>
      <c r="DK52" s="209"/>
      <c r="DL52" s="209"/>
      <c r="DM52" s="209"/>
      <c r="DN52" s="209"/>
      <c r="DO52" s="209"/>
      <c r="DP52" s="209"/>
      <c r="DQ52" s="209"/>
      <c r="DR52" s="209"/>
      <c r="DS52" s="209"/>
      <c r="DT52" s="209"/>
      <c r="DU52" s="209"/>
      <c r="DV52" s="209"/>
      <c r="DW52" s="209"/>
      <c r="DX52" s="209"/>
      <c r="DY52" s="209"/>
      <c r="DZ52" s="209"/>
      <c r="EA52" s="209"/>
      <c r="EB52" s="209"/>
      <c r="EC52" s="209"/>
      <c r="ED52" s="209"/>
      <c r="EE52" s="209"/>
      <c r="EF52" s="209"/>
      <c r="EG52" s="209"/>
      <c r="EH52" s="209"/>
      <c r="EI52" s="209"/>
      <c r="EJ52" s="209"/>
      <c r="EK52" s="209"/>
      <c r="EL52" s="209"/>
      <c r="EM52" s="209"/>
      <c r="EN52" s="209"/>
    </row>
    <row r="53" spans="1:144" x14ac:dyDescent="0.2">
      <c r="A53" s="205"/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  <c r="AA53" s="209"/>
      <c r="AB53" s="209"/>
      <c r="AC53" s="209"/>
      <c r="AD53" s="209"/>
      <c r="AE53" s="209"/>
      <c r="AF53" s="209"/>
      <c r="AG53" s="209"/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  <c r="BI53" s="209"/>
      <c r="BJ53" s="209"/>
      <c r="BK53" s="209"/>
      <c r="BL53" s="209"/>
      <c r="BM53" s="209"/>
      <c r="BN53" s="209"/>
      <c r="BO53" s="209"/>
      <c r="BP53" s="209"/>
      <c r="BQ53" s="209"/>
      <c r="BR53" s="209"/>
      <c r="BS53" s="209"/>
      <c r="BT53" s="209"/>
      <c r="BU53" s="209"/>
      <c r="BV53" s="209"/>
      <c r="BW53" s="209"/>
      <c r="BX53" s="209"/>
      <c r="BY53" s="209"/>
      <c r="BZ53" s="209"/>
      <c r="CA53" s="209"/>
      <c r="CB53" s="209"/>
      <c r="CC53" s="209"/>
      <c r="CD53" s="209"/>
      <c r="CE53" s="209"/>
      <c r="CF53" s="209"/>
      <c r="CG53" s="209"/>
      <c r="CH53" s="209"/>
      <c r="CI53" s="209"/>
      <c r="CJ53" s="209"/>
      <c r="CK53" s="209"/>
      <c r="CL53" s="209"/>
      <c r="CM53" s="209"/>
      <c r="CN53" s="209"/>
      <c r="CO53" s="209"/>
      <c r="CP53" s="209"/>
      <c r="CQ53" s="209"/>
      <c r="CR53" s="209"/>
      <c r="CS53" s="209"/>
      <c r="CT53" s="209"/>
      <c r="CU53" s="209"/>
      <c r="CV53" s="209"/>
      <c r="CW53" s="209"/>
      <c r="CX53" s="209"/>
      <c r="CY53" s="209"/>
      <c r="CZ53" s="209"/>
      <c r="DA53" s="209"/>
      <c r="DB53" s="209"/>
      <c r="DC53" s="209"/>
      <c r="DD53" s="209"/>
      <c r="DE53" s="209"/>
      <c r="DF53" s="209"/>
      <c r="DG53" s="209"/>
      <c r="DH53" s="209"/>
      <c r="DI53" s="209"/>
      <c r="DJ53" s="209"/>
      <c r="DK53" s="209"/>
      <c r="DL53" s="209"/>
      <c r="DM53" s="209"/>
      <c r="DN53" s="209"/>
      <c r="DO53" s="209"/>
      <c r="DP53" s="209"/>
      <c r="DQ53" s="209"/>
      <c r="DR53" s="209"/>
      <c r="DS53" s="209"/>
      <c r="DT53" s="209"/>
      <c r="DU53" s="209"/>
      <c r="DV53" s="209"/>
      <c r="DW53" s="209"/>
      <c r="DX53" s="209"/>
      <c r="DY53" s="209"/>
      <c r="DZ53" s="209"/>
      <c r="EA53" s="209"/>
      <c r="EB53" s="209"/>
      <c r="EC53" s="209"/>
      <c r="ED53" s="209"/>
      <c r="EE53" s="209"/>
      <c r="EF53" s="209"/>
      <c r="EG53" s="209"/>
      <c r="EH53" s="209"/>
      <c r="EI53" s="209"/>
      <c r="EJ53" s="209"/>
      <c r="EK53" s="209"/>
      <c r="EL53" s="209"/>
      <c r="EM53" s="209"/>
      <c r="EN53" s="209"/>
    </row>
    <row r="54" spans="1:144" x14ac:dyDescent="0.2">
      <c r="A54" s="205"/>
      <c r="C54" s="209"/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  <c r="AA54" s="209"/>
      <c r="AB54" s="209"/>
      <c r="AC54" s="209"/>
      <c r="AD54" s="209"/>
      <c r="AE54" s="209"/>
      <c r="AF54" s="209"/>
      <c r="AG54" s="209"/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209"/>
      <c r="BS54" s="209"/>
      <c r="BT54" s="209"/>
      <c r="BU54" s="209"/>
      <c r="BV54" s="209"/>
      <c r="BW54" s="209"/>
      <c r="BX54" s="209"/>
      <c r="BY54" s="209"/>
      <c r="BZ54" s="209"/>
      <c r="CA54" s="209"/>
      <c r="CB54" s="209"/>
      <c r="CC54" s="209"/>
      <c r="CD54" s="209"/>
      <c r="CE54" s="209"/>
      <c r="CF54" s="209"/>
      <c r="CG54" s="209"/>
      <c r="CH54" s="209"/>
      <c r="CI54" s="209"/>
      <c r="CJ54" s="209"/>
      <c r="CK54" s="209"/>
      <c r="CL54" s="209"/>
      <c r="CM54" s="209"/>
      <c r="CN54" s="209"/>
      <c r="CO54" s="209"/>
      <c r="CP54" s="209"/>
      <c r="CQ54" s="209"/>
      <c r="CR54" s="209"/>
      <c r="CS54" s="209"/>
      <c r="CT54" s="209"/>
      <c r="CU54" s="209"/>
      <c r="CV54" s="209"/>
      <c r="CW54" s="209"/>
      <c r="CX54" s="209"/>
      <c r="CY54" s="209"/>
      <c r="CZ54" s="209"/>
      <c r="DA54" s="209"/>
      <c r="DB54" s="209"/>
      <c r="DC54" s="209"/>
      <c r="DD54" s="209"/>
      <c r="DE54" s="209"/>
      <c r="DF54" s="209"/>
      <c r="DG54" s="209"/>
      <c r="DH54" s="209"/>
      <c r="DI54" s="209"/>
      <c r="DJ54" s="209"/>
      <c r="DK54" s="209"/>
      <c r="DL54" s="209"/>
      <c r="DM54" s="209"/>
      <c r="DN54" s="209"/>
      <c r="DO54" s="209"/>
      <c r="DP54" s="209"/>
      <c r="DQ54" s="209"/>
      <c r="DR54" s="209"/>
      <c r="DS54" s="209"/>
      <c r="DT54" s="209"/>
      <c r="DU54" s="209"/>
      <c r="DV54" s="209"/>
      <c r="DW54" s="209"/>
      <c r="DX54" s="209"/>
      <c r="DY54" s="209"/>
      <c r="DZ54" s="209"/>
      <c r="EA54" s="209"/>
      <c r="EB54" s="209"/>
      <c r="EC54" s="209"/>
      <c r="ED54" s="209"/>
      <c r="EE54" s="209"/>
      <c r="EF54" s="209"/>
      <c r="EG54" s="209"/>
      <c r="EH54" s="209"/>
      <c r="EI54" s="209"/>
      <c r="EJ54" s="209"/>
      <c r="EK54" s="209"/>
      <c r="EL54" s="209"/>
      <c r="EM54" s="209"/>
      <c r="EN54" s="209"/>
    </row>
    <row r="55" spans="1:144" x14ac:dyDescent="0.2">
      <c r="A55" s="205"/>
      <c r="C55" s="209"/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  <c r="AC55" s="209"/>
      <c r="AD55" s="209"/>
      <c r="AE55" s="209"/>
      <c r="AF55" s="209"/>
      <c r="AG55" s="209"/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  <c r="BI55" s="209"/>
      <c r="BJ55" s="209"/>
      <c r="BK55" s="209"/>
      <c r="BL55" s="209"/>
      <c r="BM55" s="209"/>
      <c r="BN55" s="209"/>
      <c r="BO55" s="209"/>
      <c r="BP55" s="209"/>
      <c r="BQ55" s="209"/>
      <c r="BR55" s="209"/>
      <c r="BS55" s="209"/>
      <c r="BT55" s="209"/>
      <c r="BU55" s="209"/>
      <c r="BV55" s="209"/>
      <c r="BW55" s="209"/>
      <c r="BX55" s="209"/>
      <c r="BY55" s="209"/>
      <c r="BZ55" s="209"/>
      <c r="CA55" s="209"/>
      <c r="CB55" s="209"/>
      <c r="CC55" s="209"/>
      <c r="CD55" s="209"/>
      <c r="CE55" s="209"/>
      <c r="CF55" s="209"/>
      <c r="CG55" s="209"/>
      <c r="CH55" s="209"/>
      <c r="CI55" s="209"/>
      <c r="CJ55" s="209"/>
      <c r="CK55" s="209"/>
      <c r="CL55" s="209"/>
      <c r="CM55" s="209"/>
      <c r="CN55" s="209"/>
      <c r="CO55" s="209"/>
      <c r="CP55" s="209"/>
      <c r="CQ55" s="209"/>
      <c r="CR55" s="209"/>
      <c r="CS55" s="209"/>
      <c r="CT55" s="209"/>
      <c r="CU55" s="209"/>
      <c r="CV55" s="209"/>
      <c r="CW55" s="209"/>
      <c r="CX55" s="209"/>
      <c r="CY55" s="209"/>
      <c r="CZ55" s="209"/>
      <c r="DA55" s="209"/>
      <c r="DB55" s="209"/>
      <c r="DC55" s="209"/>
      <c r="DD55" s="209"/>
      <c r="DE55" s="209"/>
      <c r="DF55" s="209"/>
      <c r="DG55" s="209"/>
      <c r="DH55" s="209"/>
      <c r="DI55" s="209"/>
      <c r="DJ55" s="209"/>
      <c r="DK55" s="209"/>
      <c r="DL55" s="209"/>
      <c r="DM55" s="209"/>
      <c r="DN55" s="209"/>
      <c r="DO55" s="209"/>
      <c r="DP55" s="209"/>
      <c r="DQ55" s="209"/>
      <c r="DR55" s="209"/>
      <c r="DS55" s="209"/>
      <c r="DT55" s="209"/>
      <c r="DU55" s="209"/>
      <c r="DV55" s="209"/>
      <c r="DW55" s="209"/>
      <c r="DX55" s="209"/>
      <c r="DY55" s="209"/>
      <c r="DZ55" s="209"/>
      <c r="EA55" s="209"/>
      <c r="EB55" s="209"/>
      <c r="EC55" s="209"/>
      <c r="ED55" s="209"/>
      <c r="EE55" s="209"/>
      <c r="EF55" s="209"/>
      <c r="EG55" s="209"/>
      <c r="EH55" s="209"/>
      <c r="EI55" s="209"/>
      <c r="EJ55" s="209"/>
      <c r="EK55" s="209"/>
      <c r="EL55" s="209"/>
      <c r="EM55" s="209"/>
      <c r="EN55" s="209"/>
    </row>
    <row r="56" spans="1:144" x14ac:dyDescent="0.2">
      <c r="A56" s="205"/>
      <c r="C56" s="209"/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  <c r="AA56" s="209"/>
      <c r="AB56" s="209"/>
      <c r="AC56" s="209"/>
      <c r="AD56" s="209"/>
      <c r="AE56" s="209"/>
      <c r="AF56" s="209"/>
      <c r="AG56" s="209"/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09"/>
      <c r="BN56" s="209"/>
      <c r="BO56" s="209"/>
      <c r="BP56" s="209"/>
      <c r="BQ56" s="209"/>
      <c r="BR56" s="209"/>
      <c r="BS56" s="209"/>
      <c r="BT56" s="209"/>
      <c r="BU56" s="209"/>
      <c r="BV56" s="209"/>
      <c r="BW56" s="209"/>
      <c r="BX56" s="209"/>
      <c r="BY56" s="209"/>
      <c r="BZ56" s="209"/>
      <c r="CA56" s="209"/>
      <c r="CB56" s="209"/>
      <c r="CC56" s="209"/>
      <c r="CD56" s="209"/>
      <c r="CE56" s="209"/>
      <c r="CF56" s="209"/>
      <c r="CG56" s="209"/>
      <c r="CH56" s="209"/>
      <c r="CI56" s="209"/>
      <c r="CJ56" s="209"/>
      <c r="CK56" s="209"/>
      <c r="CL56" s="209"/>
      <c r="CM56" s="209"/>
      <c r="CN56" s="209"/>
      <c r="CO56" s="209"/>
      <c r="CP56" s="209"/>
      <c r="CQ56" s="209"/>
      <c r="CR56" s="209"/>
      <c r="CS56" s="209"/>
      <c r="CT56" s="209"/>
      <c r="CU56" s="209"/>
      <c r="CV56" s="209"/>
      <c r="CW56" s="209"/>
      <c r="CX56" s="209"/>
      <c r="CY56" s="209"/>
      <c r="CZ56" s="209"/>
      <c r="DA56" s="209"/>
      <c r="DB56" s="209"/>
      <c r="DC56" s="209"/>
      <c r="DD56" s="209"/>
      <c r="DE56" s="209"/>
      <c r="DF56" s="209"/>
      <c r="DG56" s="209"/>
      <c r="DH56" s="209"/>
      <c r="DI56" s="209"/>
      <c r="DJ56" s="209"/>
      <c r="DK56" s="209"/>
      <c r="DL56" s="209"/>
      <c r="DM56" s="209"/>
      <c r="DN56" s="209"/>
      <c r="DO56" s="209"/>
      <c r="DP56" s="209"/>
      <c r="DQ56" s="209"/>
      <c r="DR56" s="209"/>
      <c r="DS56" s="209"/>
      <c r="DT56" s="209"/>
      <c r="DU56" s="209"/>
      <c r="DV56" s="209"/>
      <c r="DW56" s="209"/>
      <c r="DX56" s="209"/>
      <c r="DY56" s="209"/>
      <c r="DZ56" s="209"/>
      <c r="EA56" s="209"/>
      <c r="EB56" s="209"/>
      <c r="EC56" s="209"/>
      <c r="ED56" s="209"/>
      <c r="EE56" s="209"/>
      <c r="EF56" s="209"/>
      <c r="EG56" s="209"/>
      <c r="EH56" s="209"/>
      <c r="EI56" s="209"/>
      <c r="EJ56" s="209"/>
      <c r="EK56" s="209"/>
      <c r="EL56" s="209"/>
      <c r="EM56" s="209"/>
      <c r="EN56" s="209"/>
    </row>
    <row r="57" spans="1:144" x14ac:dyDescent="0.2">
      <c r="A57" s="205"/>
      <c r="C57" s="209"/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  <c r="AA57" s="209"/>
      <c r="AB57" s="209"/>
      <c r="AC57" s="209"/>
      <c r="AD57" s="209"/>
      <c r="AE57" s="209"/>
      <c r="AF57" s="209"/>
      <c r="AG57" s="209"/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BV57" s="209"/>
      <c r="BW57" s="209"/>
      <c r="BX57" s="209"/>
      <c r="BY57" s="209"/>
      <c r="BZ57" s="209"/>
      <c r="CA57" s="209"/>
      <c r="CB57" s="209"/>
      <c r="CC57" s="209"/>
      <c r="CD57" s="209"/>
      <c r="CE57" s="209"/>
      <c r="CF57" s="209"/>
      <c r="CG57" s="209"/>
      <c r="CH57" s="209"/>
      <c r="CI57" s="209"/>
      <c r="CJ57" s="209"/>
      <c r="CK57" s="209"/>
      <c r="CL57" s="209"/>
      <c r="CM57" s="209"/>
      <c r="CN57" s="209"/>
      <c r="CO57" s="209"/>
      <c r="CP57" s="209"/>
      <c r="CQ57" s="209"/>
      <c r="CR57" s="209"/>
      <c r="CS57" s="209"/>
      <c r="CT57" s="209"/>
      <c r="CU57" s="209"/>
      <c r="CV57" s="209"/>
      <c r="CW57" s="209"/>
      <c r="CX57" s="209"/>
      <c r="CY57" s="209"/>
      <c r="CZ57" s="209"/>
      <c r="DA57" s="209"/>
      <c r="DB57" s="209"/>
      <c r="DC57" s="209"/>
      <c r="DD57" s="209"/>
      <c r="DE57" s="209"/>
      <c r="DF57" s="209"/>
      <c r="DG57" s="209"/>
      <c r="DH57" s="209"/>
      <c r="DI57" s="209"/>
      <c r="DJ57" s="209"/>
      <c r="DK57" s="209"/>
      <c r="DL57" s="209"/>
      <c r="DM57" s="209"/>
      <c r="DN57" s="209"/>
      <c r="DO57" s="209"/>
      <c r="DP57" s="209"/>
      <c r="DQ57" s="209"/>
      <c r="DR57" s="209"/>
      <c r="DS57" s="209"/>
      <c r="DT57" s="209"/>
      <c r="DU57" s="209"/>
      <c r="DV57" s="209"/>
      <c r="DW57" s="209"/>
      <c r="DX57" s="209"/>
      <c r="DY57" s="209"/>
      <c r="DZ57" s="209"/>
      <c r="EA57" s="209"/>
      <c r="EB57" s="209"/>
      <c r="EC57" s="209"/>
      <c r="ED57" s="209"/>
      <c r="EE57" s="209"/>
      <c r="EF57" s="209"/>
      <c r="EG57" s="209"/>
      <c r="EH57" s="209"/>
      <c r="EI57" s="209"/>
      <c r="EJ57" s="209"/>
      <c r="EK57" s="209"/>
      <c r="EL57" s="209"/>
      <c r="EM57" s="209"/>
      <c r="EN57" s="209"/>
    </row>
    <row r="58" spans="1:144" x14ac:dyDescent="0.2">
      <c r="A58" s="205"/>
      <c r="C58" s="209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  <c r="AA58" s="209"/>
      <c r="AB58" s="209"/>
      <c r="AC58" s="209"/>
      <c r="AD58" s="209"/>
      <c r="AE58" s="209"/>
      <c r="AF58" s="209"/>
      <c r="AG58" s="209"/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BV58" s="209"/>
      <c r="BW58" s="209"/>
      <c r="BX58" s="209"/>
      <c r="BY58" s="209"/>
      <c r="BZ58" s="209"/>
      <c r="CA58" s="209"/>
      <c r="CB58" s="209"/>
      <c r="CC58" s="209"/>
      <c r="CD58" s="209"/>
      <c r="CE58" s="209"/>
      <c r="CF58" s="209"/>
      <c r="CG58" s="209"/>
      <c r="CH58" s="209"/>
      <c r="CI58" s="209"/>
      <c r="CJ58" s="209"/>
      <c r="CK58" s="209"/>
      <c r="CL58" s="209"/>
      <c r="CM58" s="209"/>
      <c r="CN58" s="209"/>
      <c r="CO58" s="209"/>
      <c r="CP58" s="209"/>
      <c r="CQ58" s="209"/>
      <c r="CR58" s="209"/>
      <c r="CS58" s="209"/>
      <c r="CT58" s="209"/>
      <c r="CU58" s="209"/>
      <c r="CV58" s="209"/>
      <c r="CW58" s="209"/>
      <c r="CX58" s="209"/>
      <c r="CY58" s="209"/>
      <c r="CZ58" s="209"/>
      <c r="DA58" s="209"/>
      <c r="DB58" s="209"/>
      <c r="DC58" s="209"/>
      <c r="DD58" s="209"/>
      <c r="DE58" s="209"/>
      <c r="DF58" s="209"/>
      <c r="DG58" s="209"/>
      <c r="DH58" s="209"/>
      <c r="DI58" s="209"/>
      <c r="DJ58" s="209"/>
      <c r="DK58" s="209"/>
      <c r="DL58" s="209"/>
      <c r="DM58" s="209"/>
      <c r="DN58" s="209"/>
      <c r="DO58" s="209"/>
      <c r="DP58" s="209"/>
      <c r="DQ58" s="209"/>
      <c r="DR58" s="209"/>
      <c r="DS58" s="209"/>
      <c r="DT58" s="209"/>
      <c r="DU58" s="209"/>
      <c r="DV58" s="209"/>
      <c r="DW58" s="209"/>
      <c r="DX58" s="209"/>
      <c r="DY58" s="209"/>
      <c r="DZ58" s="209"/>
      <c r="EA58" s="209"/>
      <c r="EB58" s="209"/>
      <c r="EC58" s="209"/>
      <c r="ED58" s="209"/>
      <c r="EE58" s="209"/>
      <c r="EF58" s="209"/>
      <c r="EG58" s="209"/>
      <c r="EH58" s="209"/>
      <c r="EI58" s="209"/>
      <c r="EJ58" s="209"/>
      <c r="EK58" s="209"/>
      <c r="EL58" s="209"/>
      <c r="EM58" s="209"/>
      <c r="EN58" s="209"/>
    </row>
    <row r="59" spans="1:144" x14ac:dyDescent="0.2">
      <c r="A59" s="205"/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9"/>
      <c r="CC59" s="209"/>
      <c r="CD59" s="209"/>
      <c r="CE59" s="209"/>
      <c r="CF59" s="209"/>
      <c r="CG59" s="209"/>
      <c r="CH59" s="209"/>
      <c r="CI59" s="209"/>
      <c r="CJ59" s="209"/>
      <c r="CK59" s="209"/>
      <c r="CL59" s="209"/>
      <c r="CM59" s="209"/>
      <c r="CN59" s="209"/>
      <c r="CO59" s="209"/>
      <c r="CP59" s="209"/>
      <c r="CQ59" s="209"/>
      <c r="CR59" s="209"/>
      <c r="CS59" s="209"/>
      <c r="CT59" s="209"/>
      <c r="CU59" s="209"/>
      <c r="CV59" s="209"/>
      <c r="CW59" s="209"/>
      <c r="CX59" s="209"/>
      <c r="CY59" s="209"/>
      <c r="CZ59" s="209"/>
      <c r="DA59" s="209"/>
      <c r="DB59" s="209"/>
      <c r="DC59" s="209"/>
      <c r="DD59" s="209"/>
      <c r="DE59" s="209"/>
      <c r="DF59" s="209"/>
      <c r="DG59" s="209"/>
      <c r="DH59" s="209"/>
      <c r="DI59" s="209"/>
      <c r="DJ59" s="209"/>
      <c r="DK59" s="209"/>
      <c r="DL59" s="209"/>
      <c r="DM59" s="209"/>
      <c r="DN59" s="209"/>
      <c r="DO59" s="209"/>
      <c r="DP59" s="209"/>
      <c r="DQ59" s="209"/>
      <c r="DR59" s="209"/>
      <c r="DS59" s="209"/>
      <c r="DT59" s="209"/>
      <c r="DU59" s="209"/>
      <c r="DV59" s="209"/>
      <c r="DW59" s="209"/>
      <c r="DX59" s="209"/>
      <c r="DY59" s="209"/>
      <c r="DZ59" s="209"/>
      <c r="EA59" s="209"/>
      <c r="EB59" s="209"/>
      <c r="EC59" s="209"/>
      <c r="ED59" s="209"/>
      <c r="EE59" s="209"/>
      <c r="EF59" s="209"/>
      <c r="EG59" s="209"/>
      <c r="EH59" s="209"/>
      <c r="EI59" s="209"/>
      <c r="EJ59" s="209"/>
      <c r="EK59" s="209"/>
      <c r="EL59" s="209"/>
      <c r="EM59" s="209"/>
      <c r="EN59" s="209"/>
    </row>
    <row r="60" spans="1:144" x14ac:dyDescent="0.2">
      <c r="A60" s="205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  <c r="CA60" s="209"/>
      <c r="CB60" s="209"/>
      <c r="CC60" s="209"/>
      <c r="CD60" s="209"/>
      <c r="CE60" s="209"/>
      <c r="CF60" s="209"/>
      <c r="CG60" s="209"/>
      <c r="CH60" s="209"/>
      <c r="CI60" s="209"/>
      <c r="CJ60" s="209"/>
      <c r="CK60" s="209"/>
      <c r="CL60" s="209"/>
      <c r="CM60" s="209"/>
      <c r="CN60" s="209"/>
      <c r="CO60" s="209"/>
      <c r="CP60" s="209"/>
      <c r="CQ60" s="209"/>
      <c r="CR60" s="209"/>
      <c r="CS60" s="209"/>
      <c r="CT60" s="209"/>
      <c r="CU60" s="209"/>
      <c r="CV60" s="209"/>
      <c r="CW60" s="209"/>
      <c r="CX60" s="209"/>
      <c r="CY60" s="209"/>
      <c r="CZ60" s="209"/>
      <c r="DA60" s="209"/>
      <c r="DB60" s="209"/>
      <c r="DC60" s="209"/>
      <c r="DD60" s="209"/>
      <c r="DE60" s="209"/>
      <c r="DF60" s="209"/>
      <c r="DG60" s="209"/>
      <c r="DH60" s="209"/>
      <c r="DI60" s="209"/>
      <c r="DJ60" s="209"/>
      <c r="DK60" s="209"/>
      <c r="DL60" s="209"/>
      <c r="DM60" s="209"/>
      <c r="DN60" s="209"/>
      <c r="DO60" s="209"/>
      <c r="DP60" s="209"/>
      <c r="DQ60" s="209"/>
      <c r="DR60" s="209"/>
      <c r="DS60" s="209"/>
      <c r="DT60" s="209"/>
      <c r="DU60" s="209"/>
      <c r="DV60" s="209"/>
      <c r="DW60" s="209"/>
      <c r="DX60" s="209"/>
      <c r="DY60" s="209"/>
      <c r="DZ60" s="209"/>
      <c r="EA60" s="209"/>
      <c r="EB60" s="209"/>
      <c r="EC60" s="209"/>
      <c r="ED60" s="209"/>
      <c r="EE60" s="209"/>
      <c r="EF60" s="209"/>
      <c r="EG60" s="209"/>
      <c r="EH60" s="209"/>
      <c r="EI60" s="209"/>
      <c r="EJ60" s="209"/>
      <c r="EK60" s="209"/>
      <c r="EL60" s="209"/>
      <c r="EM60" s="209"/>
      <c r="EN60" s="209"/>
    </row>
    <row r="61" spans="1:144" x14ac:dyDescent="0.2">
      <c r="A61" s="205"/>
      <c r="C61" s="209"/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09"/>
      <c r="BN61" s="209"/>
      <c r="BO61" s="209"/>
      <c r="BP61" s="209"/>
      <c r="BQ61" s="209"/>
      <c r="BR61" s="209"/>
      <c r="BS61" s="209"/>
      <c r="BT61" s="209"/>
      <c r="BU61" s="209"/>
      <c r="BV61" s="209"/>
      <c r="BW61" s="209"/>
      <c r="BX61" s="209"/>
      <c r="BY61" s="209"/>
      <c r="BZ61" s="209"/>
      <c r="CA61" s="209"/>
      <c r="CB61" s="209"/>
      <c r="CC61" s="209"/>
      <c r="CD61" s="209"/>
      <c r="CE61" s="209"/>
      <c r="CF61" s="209"/>
      <c r="CG61" s="209"/>
      <c r="CH61" s="209"/>
      <c r="CI61" s="209"/>
      <c r="CJ61" s="209"/>
      <c r="CK61" s="209"/>
      <c r="CL61" s="209"/>
      <c r="CM61" s="209"/>
      <c r="CN61" s="209"/>
      <c r="CO61" s="209"/>
      <c r="CP61" s="209"/>
      <c r="CQ61" s="209"/>
      <c r="CR61" s="209"/>
      <c r="CS61" s="209"/>
      <c r="CT61" s="209"/>
      <c r="CU61" s="209"/>
      <c r="CV61" s="209"/>
      <c r="CW61" s="209"/>
      <c r="CX61" s="209"/>
      <c r="CY61" s="209"/>
      <c r="CZ61" s="209"/>
      <c r="DA61" s="209"/>
      <c r="DB61" s="209"/>
      <c r="DC61" s="209"/>
      <c r="DD61" s="209"/>
      <c r="DE61" s="209"/>
      <c r="DF61" s="209"/>
      <c r="DG61" s="209"/>
      <c r="DH61" s="209"/>
      <c r="DI61" s="209"/>
      <c r="DJ61" s="209"/>
      <c r="DK61" s="209"/>
      <c r="DL61" s="209"/>
      <c r="DM61" s="209"/>
      <c r="DN61" s="209"/>
      <c r="DO61" s="209"/>
      <c r="DP61" s="209"/>
      <c r="DQ61" s="209"/>
      <c r="DR61" s="209"/>
      <c r="DS61" s="209"/>
      <c r="DT61" s="209"/>
      <c r="DU61" s="209"/>
      <c r="DV61" s="209"/>
      <c r="DW61" s="209"/>
      <c r="DX61" s="209"/>
      <c r="DY61" s="209"/>
      <c r="DZ61" s="209"/>
      <c r="EA61" s="209"/>
      <c r="EB61" s="209"/>
      <c r="EC61" s="209"/>
      <c r="ED61" s="209"/>
      <c r="EE61" s="209"/>
      <c r="EF61" s="209"/>
      <c r="EG61" s="209"/>
      <c r="EH61" s="209"/>
      <c r="EI61" s="209"/>
      <c r="EJ61" s="209"/>
      <c r="EK61" s="209"/>
      <c r="EL61" s="209"/>
      <c r="EM61" s="209"/>
      <c r="EN61" s="209"/>
    </row>
    <row r="62" spans="1:144" x14ac:dyDescent="0.2">
      <c r="A62" s="205"/>
      <c r="C62" s="209"/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209"/>
      <c r="BX62" s="209"/>
      <c r="BY62" s="209"/>
      <c r="BZ62" s="209"/>
      <c r="CA62" s="209"/>
      <c r="CB62" s="209"/>
      <c r="CC62" s="209"/>
      <c r="CD62" s="209"/>
      <c r="CE62" s="209"/>
      <c r="CF62" s="209"/>
      <c r="CG62" s="209"/>
      <c r="CH62" s="209"/>
      <c r="CI62" s="209"/>
      <c r="CJ62" s="209"/>
      <c r="CK62" s="209"/>
      <c r="CL62" s="209"/>
      <c r="CM62" s="209"/>
      <c r="CN62" s="209"/>
      <c r="CO62" s="209"/>
      <c r="CP62" s="209"/>
      <c r="CQ62" s="209"/>
      <c r="CR62" s="209"/>
      <c r="CS62" s="209"/>
      <c r="CT62" s="209"/>
      <c r="CU62" s="209"/>
      <c r="CV62" s="209"/>
      <c r="CW62" s="209"/>
      <c r="CX62" s="209"/>
      <c r="CY62" s="209"/>
      <c r="CZ62" s="209"/>
      <c r="DA62" s="209"/>
      <c r="DB62" s="209"/>
      <c r="DC62" s="209"/>
      <c r="DD62" s="209"/>
      <c r="DE62" s="209"/>
      <c r="DF62" s="209"/>
      <c r="DG62" s="209"/>
      <c r="DH62" s="209"/>
      <c r="DI62" s="209"/>
      <c r="DJ62" s="209"/>
      <c r="DK62" s="209"/>
      <c r="DL62" s="209"/>
      <c r="DM62" s="209"/>
      <c r="DN62" s="209"/>
      <c r="DO62" s="209"/>
      <c r="DP62" s="209"/>
      <c r="DQ62" s="209"/>
      <c r="DR62" s="209"/>
      <c r="DS62" s="209"/>
      <c r="DT62" s="209"/>
      <c r="DU62" s="209"/>
      <c r="DV62" s="209"/>
      <c r="DW62" s="209"/>
      <c r="DX62" s="209"/>
      <c r="DY62" s="209"/>
      <c r="DZ62" s="209"/>
      <c r="EA62" s="209"/>
      <c r="EB62" s="209"/>
      <c r="EC62" s="209"/>
      <c r="ED62" s="209"/>
      <c r="EE62" s="209"/>
      <c r="EF62" s="209"/>
      <c r="EG62" s="209"/>
      <c r="EH62" s="209"/>
      <c r="EI62" s="209"/>
      <c r="EJ62" s="209"/>
      <c r="EK62" s="209"/>
      <c r="EL62" s="209"/>
      <c r="EM62" s="209"/>
      <c r="EN62" s="209"/>
    </row>
    <row r="63" spans="1:144" x14ac:dyDescent="0.2">
      <c r="A63" s="205"/>
      <c r="C63" s="209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09"/>
      <c r="BN63" s="209"/>
      <c r="BO63" s="209"/>
      <c r="BP63" s="209"/>
      <c r="BQ63" s="209"/>
      <c r="BR63" s="209"/>
      <c r="BS63" s="209"/>
      <c r="BT63" s="209"/>
      <c r="BU63" s="209"/>
      <c r="BV63" s="209"/>
      <c r="BW63" s="209"/>
      <c r="BX63" s="209"/>
      <c r="BY63" s="209"/>
      <c r="BZ63" s="209"/>
      <c r="CA63" s="209"/>
      <c r="CB63" s="209"/>
      <c r="CC63" s="209"/>
      <c r="CD63" s="209"/>
      <c r="CE63" s="209"/>
      <c r="CF63" s="209"/>
      <c r="CG63" s="209"/>
      <c r="CH63" s="209"/>
      <c r="CI63" s="209"/>
      <c r="CJ63" s="209"/>
      <c r="CK63" s="209"/>
      <c r="CL63" s="209"/>
      <c r="CM63" s="209"/>
      <c r="CN63" s="209"/>
      <c r="CO63" s="209"/>
      <c r="CP63" s="209"/>
      <c r="CQ63" s="209"/>
      <c r="CR63" s="209"/>
      <c r="CS63" s="209"/>
      <c r="CT63" s="209"/>
      <c r="CU63" s="209"/>
      <c r="CV63" s="209"/>
      <c r="CW63" s="209"/>
      <c r="CX63" s="209"/>
      <c r="CY63" s="209"/>
      <c r="CZ63" s="209"/>
      <c r="DA63" s="209"/>
      <c r="DB63" s="209"/>
      <c r="DC63" s="209"/>
      <c r="DD63" s="209"/>
      <c r="DE63" s="209"/>
      <c r="DF63" s="209"/>
      <c r="DG63" s="209"/>
      <c r="DH63" s="209"/>
      <c r="DI63" s="209"/>
      <c r="DJ63" s="209"/>
      <c r="DK63" s="209"/>
      <c r="DL63" s="209"/>
      <c r="DM63" s="209"/>
      <c r="DN63" s="209"/>
      <c r="DO63" s="209"/>
      <c r="DP63" s="209"/>
      <c r="DQ63" s="209"/>
      <c r="DR63" s="209"/>
      <c r="DS63" s="209"/>
      <c r="DT63" s="209"/>
      <c r="DU63" s="209"/>
      <c r="DV63" s="209"/>
      <c r="DW63" s="209"/>
      <c r="DX63" s="209"/>
      <c r="DY63" s="209"/>
      <c r="DZ63" s="209"/>
      <c r="EA63" s="209"/>
      <c r="EB63" s="209"/>
      <c r="EC63" s="209"/>
      <c r="ED63" s="209"/>
      <c r="EE63" s="209"/>
      <c r="EF63" s="209"/>
      <c r="EG63" s="209"/>
      <c r="EH63" s="209"/>
      <c r="EI63" s="209"/>
      <c r="EJ63" s="209"/>
      <c r="EK63" s="209"/>
      <c r="EL63" s="209"/>
      <c r="EM63" s="209"/>
      <c r="EN63" s="209"/>
    </row>
    <row r="64" spans="1:144" x14ac:dyDescent="0.2">
      <c r="A64" s="205"/>
      <c r="C64" s="209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09"/>
      <c r="BN64" s="209"/>
      <c r="BO64" s="209"/>
      <c r="BP64" s="209"/>
      <c r="BQ64" s="209"/>
      <c r="BR64" s="209"/>
      <c r="BS64" s="209"/>
      <c r="BT64" s="209"/>
      <c r="BU64" s="209"/>
      <c r="BV64" s="209"/>
      <c r="BW64" s="209"/>
      <c r="BX64" s="209"/>
      <c r="BY64" s="209"/>
      <c r="BZ64" s="209"/>
      <c r="CA64" s="209"/>
      <c r="CB64" s="209"/>
      <c r="CC64" s="209"/>
      <c r="CD64" s="209"/>
      <c r="CE64" s="209"/>
      <c r="CF64" s="209"/>
      <c r="CG64" s="209"/>
      <c r="CH64" s="209"/>
      <c r="CI64" s="209"/>
      <c r="CJ64" s="209"/>
      <c r="CK64" s="209"/>
      <c r="CL64" s="209"/>
      <c r="CM64" s="209"/>
      <c r="CN64" s="209"/>
      <c r="CO64" s="209"/>
      <c r="CP64" s="209"/>
      <c r="CQ64" s="209"/>
      <c r="CR64" s="209"/>
      <c r="CS64" s="209"/>
      <c r="CT64" s="209"/>
      <c r="CU64" s="209"/>
      <c r="CV64" s="209"/>
      <c r="CW64" s="209"/>
      <c r="CX64" s="209"/>
      <c r="CY64" s="209"/>
      <c r="CZ64" s="209"/>
      <c r="DA64" s="209"/>
      <c r="DB64" s="209"/>
      <c r="DC64" s="209"/>
      <c r="DD64" s="209"/>
      <c r="DE64" s="209"/>
      <c r="DF64" s="209"/>
      <c r="DG64" s="209"/>
      <c r="DH64" s="209"/>
      <c r="DI64" s="209"/>
      <c r="DJ64" s="209"/>
      <c r="DK64" s="209"/>
      <c r="DL64" s="209"/>
      <c r="DM64" s="209"/>
      <c r="DN64" s="209"/>
      <c r="DO64" s="209"/>
      <c r="DP64" s="209"/>
      <c r="DQ64" s="209"/>
      <c r="DR64" s="209"/>
      <c r="DS64" s="209"/>
      <c r="DT64" s="209"/>
      <c r="DU64" s="209"/>
      <c r="DV64" s="209"/>
      <c r="DW64" s="209"/>
      <c r="DX64" s="209"/>
      <c r="DY64" s="209"/>
      <c r="DZ64" s="209"/>
      <c r="EA64" s="209"/>
      <c r="EB64" s="209"/>
      <c r="EC64" s="209"/>
      <c r="ED64" s="209"/>
      <c r="EE64" s="209"/>
      <c r="EF64" s="209"/>
      <c r="EG64" s="209"/>
      <c r="EH64" s="209"/>
      <c r="EI64" s="209"/>
      <c r="EJ64" s="209"/>
      <c r="EK64" s="209"/>
      <c r="EL64" s="209"/>
      <c r="EM64" s="209"/>
      <c r="EN64" s="209"/>
    </row>
    <row r="65" spans="1:144" x14ac:dyDescent="0.2">
      <c r="A65" s="205"/>
      <c r="C65" s="209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09"/>
      <c r="BN65" s="209"/>
      <c r="BO65" s="209"/>
      <c r="BP65" s="209"/>
      <c r="BQ65" s="209"/>
      <c r="BR65" s="209"/>
      <c r="BS65" s="209"/>
      <c r="BT65" s="209"/>
      <c r="BU65" s="209"/>
      <c r="BV65" s="209"/>
      <c r="BW65" s="209"/>
      <c r="BX65" s="209"/>
      <c r="BY65" s="209"/>
      <c r="BZ65" s="209"/>
      <c r="CA65" s="209"/>
      <c r="CB65" s="209"/>
      <c r="CC65" s="209"/>
      <c r="CD65" s="209"/>
      <c r="CE65" s="209"/>
      <c r="CF65" s="209"/>
      <c r="CG65" s="209"/>
      <c r="CH65" s="209"/>
      <c r="CI65" s="209"/>
      <c r="CJ65" s="209"/>
      <c r="CK65" s="209"/>
      <c r="CL65" s="209"/>
      <c r="CM65" s="209"/>
      <c r="CN65" s="209"/>
      <c r="CO65" s="209"/>
      <c r="CP65" s="209"/>
      <c r="CQ65" s="209"/>
      <c r="CR65" s="209"/>
      <c r="CS65" s="209"/>
      <c r="CT65" s="209"/>
      <c r="CU65" s="209"/>
      <c r="CV65" s="209"/>
      <c r="CW65" s="209"/>
      <c r="CX65" s="209"/>
      <c r="CY65" s="209"/>
      <c r="CZ65" s="209"/>
      <c r="DA65" s="209"/>
      <c r="DB65" s="209"/>
      <c r="DC65" s="209"/>
      <c r="DD65" s="209"/>
      <c r="DE65" s="209"/>
      <c r="DF65" s="209"/>
      <c r="DG65" s="209"/>
      <c r="DH65" s="209"/>
      <c r="DI65" s="209"/>
      <c r="DJ65" s="209"/>
      <c r="DK65" s="209"/>
      <c r="DL65" s="209"/>
      <c r="DM65" s="209"/>
      <c r="DN65" s="209"/>
      <c r="DO65" s="209"/>
      <c r="DP65" s="209"/>
      <c r="DQ65" s="209"/>
      <c r="DR65" s="209"/>
      <c r="DS65" s="209"/>
      <c r="DT65" s="209"/>
      <c r="DU65" s="209"/>
      <c r="DV65" s="209"/>
      <c r="DW65" s="209"/>
      <c r="DX65" s="209"/>
      <c r="DY65" s="209"/>
      <c r="DZ65" s="209"/>
      <c r="EA65" s="209"/>
      <c r="EB65" s="209"/>
      <c r="EC65" s="209"/>
      <c r="ED65" s="209"/>
      <c r="EE65" s="209"/>
      <c r="EF65" s="209"/>
      <c r="EG65" s="209"/>
      <c r="EH65" s="209"/>
      <c r="EI65" s="209"/>
      <c r="EJ65" s="209"/>
      <c r="EK65" s="209"/>
      <c r="EL65" s="209"/>
      <c r="EM65" s="209"/>
      <c r="EN65" s="209"/>
    </row>
    <row r="66" spans="1:144" x14ac:dyDescent="0.2">
      <c r="A66" s="205"/>
      <c r="C66" s="209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09"/>
      <c r="BN66" s="209"/>
      <c r="BO66" s="209"/>
      <c r="BP66" s="209"/>
      <c r="BQ66" s="209"/>
      <c r="BR66" s="209"/>
      <c r="BS66" s="209"/>
      <c r="BT66" s="209"/>
      <c r="BU66" s="209"/>
      <c r="BV66" s="209"/>
      <c r="BW66" s="209"/>
      <c r="BX66" s="209"/>
      <c r="BY66" s="209"/>
      <c r="BZ66" s="209"/>
      <c r="CA66" s="209"/>
      <c r="CB66" s="209"/>
      <c r="CC66" s="209"/>
      <c r="CD66" s="209"/>
      <c r="CE66" s="209"/>
      <c r="CF66" s="209"/>
      <c r="CG66" s="209"/>
      <c r="CH66" s="209"/>
      <c r="CI66" s="209"/>
      <c r="CJ66" s="209"/>
      <c r="CK66" s="209"/>
      <c r="CL66" s="209"/>
      <c r="CM66" s="209"/>
      <c r="CN66" s="209"/>
      <c r="CO66" s="209"/>
      <c r="CP66" s="209"/>
      <c r="CQ66" s="209"/>
      <c r="CR66" s="209"/>
      <c r="CS66" s="209"/>
      <c r="CT66" s="209"/>
      <c r="CU66" s="209"/>
      <c r="CV66" s="209"/>
      <c r="CW66" s="209"/>
      <c r="CX66" s="209"/>
      <c r="CY66" s="209"/>
      <c r="CZ66" s="209"/>
      <c r="DA66" s="209"/>
      <c r="DB66" s="209"/>
      <c r="DC66" s="209"/>
      <c r="DD66" s="209"/>
      <c r="DE66" s="209"/>
      <c r="DF66" s="209"/>
      <c r="DG66" s="209"/>
      <c r="DH66" s="209"/>
      <c r="DI66" s="209"/>
      <c r="DJ66" s="209"/>
      <c r="DK66" s="209"/>
      <c r="DL66" s="209"/>
      <c r="DM66" s="209"/>
      <c r="DN66" s="209"/>
      <c r="DO66" s="209"/>
      <c r="DP66" s="209"/>
      <c r="DQ66" s="209"/>
      <c r="DR66" s="209"/>
      <c r="DS66" s="209"/>
      <c r="DT66" s="209"/>
      <c r="DU66" s="209"/>
      <c r="DV66" s="209"/>
      <c r="DW66" s="209"/>
      <c r="DX66" s="209"/>
      <c r="DY66" s="209"/>
      <c r="DZ66" s="209"/>
      <c r="EA66" s="209"/>
      <c r="EB66" s="209"/>
      <c r="EC66" s="209"/>
      <c r="ED66" s="209"/>
      <c r="EE66" s="209"/>
      <c r="EF66" s="209"/>
      <c r="EG66" s="209"/>
      <c r="EH66" s="209"/>
      <c r="EI66" s="209"/>
      <c r="EJ66" s="209"/>
      <c r="EK66" s="209"/>
      <c r="EL66" s="209"/>
      <c r="EM66" s="209"/>
      <c r="EN66" s="209"/>
    </row>
    <row r="67" spans="1:144" x14ac:dyDescent="0.2">
      <c r="A67" s="205"/>
      <c r="C67" s="209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09"/>
      <c r="BN67" s="209"/>
      <c r="BO67" s="209"/>
      <c r="BP67" s="209"/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9"/>
      <c r="CE67" s="209"/>
      <c r="CF67" s="209"/>
      <c r="CG67" s="209"/>
      <c r="CH67" s="209"/>
      <c r="CI67" s="209"/>
      <c r="CJ67" s="209"/>
      <c r="CK67" s="209"/>
      <c r="CL67" s="209"/>
      <c r="CM67" s="209"/>
      <c r="CN67" s="209"/>
      <c r="CO67" s="209"/>
      <c r="CP67" s="209"/>
      <c r="CQ67" s="209"/>
      <c r="CR67" s="209"/>
      <c r="CS67" s="209"/>
      <c r="CT67" s="209"/>
      <c r="CU67" s="209"/>
      <c r="CV67" s="209"/>
      <c r="CW67" s="209"/>
      <c r="CX67" s="209"/>
      <c r="CY67" s="209"/>
      <c r="CZ67" s="209"/>
      <c r="DA67" s="209"/>
      <c r="DB67" s="209"/>
      <c r="DC67" s="209"/>
      <c r="DD67" s="209"/>
      <c r="DE67" s="209"/>
      <c r="DF67" s="209"/>
      <c r="DG67" s="209"/>
      <c r="DH67" s="209"/>
      <c r="DI67" s="209"/>
      <c r="DJ67" s="209"/>
      <c r="DK67" s="209"/>
      <c r="DL67" s="209"/>
      <c r="DM67" s="209"/>
      <c r="DN67" s="209"/>
      <c r="DO67" s="209"/>
      <c r="DP67" s="209"/>
      <c r="DQ67" s="209"/>
      <c r="DR67" s="209"/>
      <c r="DS67" s="209"/>
      <c r="DT67" s="209"/>
      <c r="DU67" s="209"/>
      <c r="DV67" s="209"/>
      <c r="DW67" s="209"/>
      <c r="DX67" s="209"/>
      <c r="DY67" s="209"/>
      <c r="DZ67" s="209"/>
      <c r="EA67" s="209"/>
      <c r="EB67" s="209"/>
      <c r="EC67" s="209"/>
      <c r="ED67" s="209"/>
      <c r="EE67" s="209"/>
      <c r="EF67" s="209"/>
      <c r="EG67" s="209"/>
      <c r="EH67" s="209"/>
      <c r="EI67" s="209"/>
      <c r="EJ67" s="209"/>
      <c r="EK67" s="209"/>
      <c r="EL67" s="209"/>
      <c r="EM67" s="209"/>
      <c r="EN67" s="209"/>
    </row>
    <row r="68" spans="1:144" x14ac:dyDescent="0.2">
      <c r="A68" s="205"/>
      <c r="C68" s="209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09"/>
      <c r="BN68" s="209"/>
      <c r="BO68" s="209"/>
      <c r="BP68" s="209"/>
      <c r="BQ68" s="209"/>
      <c r="BR68" s="209"/>
      <c r="BS68" s="209"/>
      <c r="BT68" s="209"/>
      <c r="BU68" s="209"/>
      <c r="BV68" s="209"/>
      <c r="BW68" s="209"/>
      <c r="BX68" s="209"/>
      <c r="BY68" s="209"/>
      <c r="BZ68" s="209"/>
      <c r="CA68" s="209"/>
      <c r="CB68" s="209"/>
      <c r="CC68" s="209"/>
      <c r="CD68" s="209"/>
      <c r="CE68" s="209"/>
      <c r="CF68" s="209"/>
      <c r="CG68" s="209"/>
      <c r="CH68" s="209"/>
      <c r="CI68" s="209"/>
      <c r="CJ68" s="209"/>
      <c r="CK68" s="209"/>
      <c r="CL68" s="209"/>
      <c r="CM68" s="209"/>
      <c r="CN68" s="209"/>
      <c r="CO68" s="209"/>
      <c r="CP68" s="209"/>
      <c r="CQ68" s="209"/>
      <c r="CR68" s="209"/>
      <c r="CS68" s="209"/>
      <c r="CT68" s="209"/>
      <c r="CU68" s="209"/>
      <c r="CV68" s="209"/>
      <c r="CW68" s="209"/>
      <c r="CX68" s="209"/>
      <c r="CY68" s="209"/>
      <c r="CZ68" s="209"/>
      <c r="DA68" s="209"/>
      <c r="DB68" s="209"/>
      <c r="DC68" s="209"/>
      <c r="DD68" s="209"/>
      <c r="DE68" s="209"/>
      <c r="DF68" s="209"/>
      <c r="DG68" s="209"/>
      <c r="DH68" s="209"/>
      <c r="DI68" s="209"/>
      <c r="DJ68" s="209"/>
      <c r="DK68" s="209"/>
      <c r="DL68" s="209"/>
      <c r="DM68" s="209"/>
      <c r="DN68" s="209"/>
      <c r="DO68" s="209"/>
      <c r="DP68" s="209"/>
      <c r="DQ68" s="209"/>
      <c r="DR68" s="209"/>
      <c r="DS68" s="209"/>
      <c r="DT68" s="209"/>
      <c r="DU68" s="209"/>
      <c r="DV68" s="209"/>
      <c r="DW68" s="209"/>
      <c r="DX68" s="209"/>
      <c r="DY68" s="209"/>
      <c r="DZ68" s="209"/>
      <c r="EA68" s="209"/>
      <c r="EB68" s="209"/>
      <c r="EC68" s="209"/>
      <c r="ED68" s="209"/>
      <c r="EE68" s="209"/>
      <c r="EF68" s="209"/>
      <c r="EG68" s="209"/>
      <c r="EH68" s="209"/>
      <c r="EI68" s="209"/>
      <c r="EJ68" s="209"/>
      <c r="EK68" s="209"/>
      <c r="EL68" s="209"/>
      <c r="EM68" s="209"/>
      <c r="EN68" s="209"/>
    </row>
    <row r="69" spans="1:144" x14ac:dyDescent="0.2">
      <c r="A69" s="205"/>
      <c r="C69" s="209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09"/>
      <c r="BN69" s="209"/>
      <c r="BO69" s="209"/>
      <c r="BP69" s="209"/>
      <c r="BQ69" s="209"/>
      <c r="BR69" s="209"/>
      <c r="BS69" s="209"/>
      <c r="BT69" s="209"/>
      <c r="BU69" s="209"/>
      <c r="BV69" s="209"/>
      <c r="BW69" s="209"/>
      <c r="BX69" s="209"/>
      <c r="BY69" s="209"/>
      <c r="BZ69" s="209"/>
      <c r="CA69" s="209"/>
      <c r="CB69" s="209"/>
      <c r="CC69" s="209"/>
      <c r="CD69" s="209"/>
      <c r="CE69" s="209"/>
      <c r="CF69" s="209"/>
      <c r="CG69" s="209"/>
      <c r="CH69" s="209"/>
      <c r="CI69" s="209"/>
      <c r="CJ69" s="209"/>
      <c r="CK69" s="209"/>
      <c r="CL69" s="209"/>
      <c r="CM69" s="209"/>
      <c r="CN69" s="209"/>
      <c r="CO69" s="209"/>
      <c r="CP69" s="209"/>
      <c r="CQ69" s="209"/>
      <c r="CR69" s="209"/>
      <c r="CS69" s="209"/>
      <c r="CT69" s="209"/>
      <c r="CU69" s="209"/>
      <c r="CV69" s="209"/>
      <c r="CW69" s="209"/>
      <c r="CX69" s="209"/>
      <c r="CY69" s="209"/>
      <c r="CZ69" s="209"/>
      <c r="DA69" s="209"/>
      <c r="DB69" s="209"/>
      <c r="DC69" s="209"/>
      <c r="DD69" s="209"/>
      <c r="DE69" s="209"/>
      <c r="DF69" s="209"/>
      <c r="DG69" s="209"/>
      <c r="DH69" s="209"/>
      <c r="DI69" s="209"/>
      <c r="DJ69" s="209"/>
      <c r="DK69" s="209"/>
      <c r="DL69" s="209"/>
      <c r="DM69" s="209"/>
      <c r="DN69" s="209"/>
      <c r="DO69" s="209"/>
      <c r="DP69" s="209"/>
      <c r="DQ69" s="209"/>
      <c r="DR69" s="209"/>
      <c r="DS69" s="209"/>
      <c r="DT69" s="209"/>
      <c r="DU69" s="209"/>
      <c r="DV69" s="209"/>
      <c r="DW69" s="209"/>
      <c r="DX69" s="209"/>
      <c r="DY69" s="209"/>
      <c r="DZ69" s="209"/>
      <c r="EA69" s="209"/>
      <c r="EB69" s="209"/>
      <c r="EC69" s="209"/>
      <c r="ED69" s="209"/>
      <c r="EE69" s="209"/>
      <c r="EF69" s="209"/>
      <c r="EG69" s="209"/>
      <c r="EH69" s="209"/>
      <c r="EI69" s="209"/>
      <c r="EJ69" s="209"/>
      <c r="EK69" s="209"/>
      <c r="EL69" s="209"/>
      <c r="EM69" s="209"/>
      <c r="EN69" s="209"/>
    </row>
    <row r="70" spans="1:144" x14ac:dyDescent="0.2">
      <c r="A70" s="205"/>
      <c r="C70" s="209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  <c r="AA70" s="209"/>
      <c r="AB70" s="209"/>
      <c r="AC70" s="209"/>
      <c r="AD70" s="209"/>
      <c r="AE70" s="209"/>
      <c r="AF70" s="209"/>
      <c r="AG70" s="209"/>
      <c r="AH70" s="209"/>
      <c r="AI70" s="209"/>
      <c r="AJ70" s="209"/>
      <c r="AK70" s="209"/>
      <c r="AL70" s="209"/>
      <c r="AM70" s="209"/>
      <c r="AN70" s="209"/>
      <c r="AO70" s="209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209"/>
      <c r="BL70" s="209"/>
      <c r="BM70" s="209"/>
      <c r="BN70" s="209"/>
      <c r="BO70" s="209"/>
      <c r="BP70" s="209"/>
      <c r="BQ70" s="209"/>
      <c r="BR70" s="209"/>
      <c r="BS70" s="209"/>
      <c r="BT70" s="209"/>
      <c r="BU70" s="209"/>
      <c r="BV70" s="209"/>
      <c r="BW70" s="209"/>
      <c r="BX70" s="209"/>
      <c r="BY70" s="209"/>
      <c r="BZ70" s="209"/>
      <c r="CA70" s="209"/>
      <c r="CB70" s="209"/>
      <c r="CC70" s="209"/>
      <c r="CD70" s="209"/>
      <c r="CE70" s="209"/>
      <c r="CF70" s="209"/>
      <c r="CG70" s="209"/>
      <c r="CH70" s="209"/>
      <c r="CI70" s="209"/>
      <c r="CJ70" s="209"/>
      <c r="CK70" s="209"/>
      <c r="CL70" s="209"/>
      <c r="CM70" s="209"/>
      <c r="CN70" s="209"/>
      <c r="CO70" s="209"/>
      <c r="CP70" s="209"/>
      <c r="CQ70" s="209"/>
      <c r="CR70" s="209"/>
      <c r="CS70" s="209"/>
      <c r="CT70" s="209"/>
      <c r="CU70" s="209"/>
      <c r="CV70" s="209"/>
      <c r="CW70" s="209"/>
      <c r="CX70" s="209"/>
      <c r="CY70" s="209"/>
      <c r="CZ70" s="209"/>
      <c r="DA70" s="209"/>
      <c r="DB70" s="209"/>
      <c r="DC70" s="209"/>
      <c r="DD70" s="209"/>
      <c r="DE70" s="209"/>
      <c r="DF70" s="209"/>
      <c r="DG70" s="209"/>
      <c r="DH70" s="209"/>
      <c r="DI70" s="209"/>
      <c r="DJ70" s="209"/>
      <c r="DK70" s="209"/>
      <c r="DL70" s="209"/>
      <c r="DM70" s="209"/>
      <c r="DN70" s="209"/>
      <c r="DO70" s="209"/>
      <c r="DP70" s="209"/>
      <c r="DQ70" s="209"/>
      <c r="DR70" s="209"/>
      <c r="DS70" s="209"/>
      <c r="DT70" s="209"/>
      <c r="DU70" s="209"/>
      <c r="DV70" s="209"/>
      <c r="DW70" s="209"/>
      <c r="DX70" s="209"/>
      <c r="DY70" s="209"/>
      <c r="DZ70" s="209"/>
      <c r="EA70" s="209"/>
      <c r="EB70" s="209"/>
      <c r="EC70" s="209"/>
      <c r="ED70" s="209"/>
      <c r="EE70" s="209"/>
      <c r="EF70" s="209"/>
      <c r="EG70" s="209"/>
      <c r="EH70" s="209"/>
      <c r="EI70" s="209"/>
      <c r="EJ70" s="209"/>
      <c r="EK70" s="209"/>
      <c r="EL70" s="209"/>
      <c r="EM70" s="209"/>
      <c r="EN70" s="209"/>
    </row>
    <row r="71" spans="1:144" x14ac:dyDescent="0.2">
      <c r="A71" s="205"/>
      <c r="C71" s="209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  <c r="AA71" s="209"/>
      <c r="AB71" s="209"/>
      <c r="AC71" s="209"/>
      <c r="AD71" s="209"/>
      <c r="AE71" s="209"/>
      <c r="AF71" s="209"/>
      <c r="AG71" s="209"/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  <c r="BI71" s="209"/>
      <c r="BJ71" s="209"/>
      <c r="BK71" s="209"/>
      <c r="BL71" s="209"/>
      <c r="BM71" s="209"/>
      <c r="BN71" s="209"/>
      <c r="BO71" s="209"/>
      <c r="BP71" s="209"/>
      <c r="BQ71" s="209"/>
      <c r="BR71" s="209"/>
      <c r="BS71" s="209"/>
      <c r="BT71" s="209"/>
      <c r="BU71" s="209"/>
      <c r="BV71" s="209"/>
      <c r="BW71" s="209"/>
      <c r="BX71" s="209"/>
      <c r="BY71" s="209"/>
      <c r="BZ71" s="209"/>
      <c r="CA71" s="209"/>
      <c r="CB71" s="209"/>
      <c r="CC71" s="209"/>
      <c r="CD71" s="209"/>
      <c r="CE71" s="209"/>
      <c r="CF71" s="209"/>
      <c r="CG71" s="209"/>
      <c r="CH71" s="209"/>
      <c r="CI71" s="209"/>
      <c r="CJ71" s="209"/>
      <c r="CK71" s="209"/>
      <c r="CL71" s="209"/>
      <c r="CM71" s="209"/>
      <c r="CN71" s="209"/>
      <c r="CO71" s="209"/>
      <c r="CP71" s="209"/>
      <c r="CQ71" s="209"/>
      <c r="CR71" s="209"/>
      <c r="CS71" s="209"/>
      <c r="CT71" s="209"/>
      <c r="CU71" s="209"/>
      <c r="CV71" s="209"/>
      <c r="CW71" s="209"/>
      <c r="CX71" s="209"/>
      <c r="CY71" s="209"/>
      <c r="CZ71" s="209"/>
      <c r="DA71" s="209"/>
      <c r="DB71" s="209"/>
      <c r="DC71" s="209"/>
      <c r="DD71" s="209"/>
      <c r="DE71" s="209"/>
      <c r="DF71" s="209"/>
      <c r="DG71" s="209"/>
      <c r="DH71" s="209"/>
      <c r="DI71" s="209"/>
      <c r="DJ71" s="209"/>
      <c r="DK71" s="209"/>
      <c r="DL71" s="209"/>
      <c r="DM71" s="209"/>
      <c r="DN71" s="209"/>
      <c r="DO71" s="209"/>
      <c r="DP71" s="209"/>
      <c r="DQ71" s="209"/>
      <c r="DR71" s="209"/>
      <c r="DS71" s="209"/>
      <c r="DT71" s="209"/>
      <c r="DU71" s="209"/>
      <c r="DV71" s="209"/>
      <c r="DW71" s="209"/>
      <c r="DX71" s="209"/>
      <c r="DY71" s="209"/>
      <c r="DZ71" s="209"/>
      <c r="EA71" s="209"/>
      <c r="EB71" s="209"/>
      <c r="EC71" s="209"/>
      <c r="ED71" s="209"/>
      <c r="EE71" s="209"/>
      <c r="EF71" s="209"/>
      <c r="EG71" s="209"/>
      <c r="EH71" s="209"/>
      <c r="EI71" s="209"/>
      <c r="EJ71" s="209"/>
      <c r="EK71" s="209"/>
      <c r="EL71" s="209"/>
      <c r="EM71" s="209"/>
      <c r="EN71" s="209"/>
    </row>
    <row r="72" spans="1:144" x14ac:dyDescent="0.2">
      <c r="A72" s="205"/>
      <c r="C72" s="209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  <c r="AA72" s="209"/>
      <c r="AB72" s="209"/>
      <c r="AC72" s="209"/>
      <c r="AD72" s="209"/>
      <c r="AE72" s="209"/>
      <c r="AF72" s="209"/>
      <c r="AG72" s="209"/>
      <c r="AH72" s="209"/>
      <c r="AI72" s="209"/>
      <c r="AJ72" s="209"/>
      <c r="AK72" s="209"/>
      <c r="AL72" s="209"/>
      <c r="AM72" s="209"/>
      <c r="AN72" s="209"/>
      <c r="AO72" s="209"/>
      <c r="AP72" s="209"/>
      <c r="AQ72" s="209"/>
      <c r="AR72" s="209"/>
      <c r="AS72" s="209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209"/>
      <c r="BE72" s="209"/>
      <c r="BF72" s="209"/>
      <c r="BG72" s="209"/>
      <c r="BH72" s="209"/>
      <c r="BI72" s="209"/>
      <c r="BJ72" s="209"/>
      <c r="BK72" s="209"/>
      <c r="BL72" s="209"/>
      <c r="BM72" s="209"/>
      <c r="BN72" s="209"/>
      <c r="BO72" s="209"/>
      <c r="BP72" s="209"/>
      <c r="BQ72" s="209"/>
      <c r="BR72" s="209"/>
      <c r="BS72" s="209"/>
      <c r="BT72" s="209"/>
      <c r="BU72" s="209"/>
      <c r="BV72" s="209"/>
      <c r="BW72" s="209"/>
      <c r="BX72" s="209"/>
      <c r="BY72" s="209"/>
      <c r="BZ72" s="209"/>
      <c r="CA72" s="209"/>
      <c r="CB72" s="209"/>
      <c r="CC72" s="209"/>
      <c r="CD72" s="209"/>
      <c r="CE72" s="209"/>
      <c r="CF72" s="209"/>
      <c r="CG72" s="209"/>
      <c r="CH72" s="209"/>
      <c r="CI72" s="209"/>
      <c r="CJ72" s="209"/>
      <c r="CK72" s="209"/>
      <c r="CL72" s="209"/>
      <c r="CM72" s="209"/>
      <c r="CN72" s="209"/>
      <c r="CO72" s="209"/>
      <c r="CP72" s="209"/>
      <c r="CQ72" s="209"/>
      <c r="CR72" s="209"/>
      <c r="CS72" s="209"/>
      <c r="CT72" s="209"/>
      <c r="CU72" s="209"/>
      <c r="CV72" s="209"/>
      <c r="CW72" s="209"/>
      <c r="CX72" s="209"/>
      <c r="CY72" s="209"/>
      <c r="CZ72" s="209"/>
      <c r="DA72" s="209"/>
      <c r="DB72" s="209"/>
      <c r="DC72" s="209"/>
      <c r="DD72" s="209"/>
      <c r="DE72" s="209"/>
      <c r="DF72" s="209"/>
      <c r="DG72" s="209"/>
      <c r="DH72" s="209"/>
      <c r="DI72" s="209"/>
      <c r="DJ72" s="209"/>
      <c r="DK72" s="209"/>
      <c r="DL72" s="209"/>
      <c r="DM72" s="209"/>
      <c r="DN72" s="209"/>
      <c r="DO72" s="209"/>
      <c r="DP72" s="209"/>
      <c r="DQ72" s="209"/>
      <c r="DR72" s="209"/>
      <c r="DS72" s="209"/>
      <c r="DT72" s="209"/>
      <c r="DU72" s="209"/>
      <c r="DV72" s="209"/>
      <c r="DW72" s="209"/>
      <c r="DX72" s="209"/>
      <c r="DY72" s="209"/>
      <c r="DZ72" s="209"/>
      <c r="EA72" s="209"/>
      <c r="EB72" s="209"/>
      <c r="EC72" s="209"/>
      <c r="ED72" s="209"/>
      <c r="EE72" s="209"/>
      <c r="EF72" s="209"/>
      <c r="EG72" s="209"/>
      <c r="EH72" s="209"/>
      <c r="EI72" s="209"/>
      <c r="EJ72" s="209"/>
      <c r="EK72" s="209"/>
      <c r="EL72" s="209"/>
      <c r="EM72" s="209"/>
      <c r="EN72" s="209"/>
    </row>
    <row r="73" spans="1:144" x14ac:dyDescent="0.2">
      <c r="A73" s="205"/>
      <c r="C73" s="209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  <c r="AA73" s="209"/>
      <c r="AB73" s="209"/>
      <c r="AC73" s="209"/>
      <c r="AD73" s="209"/>
      <c r="AE73" s="209"/>
      <c r="AF73" s="209"/>
      <c r="AG73" s="209"/>
      <c r="AH73" s="209"/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  <c r="BI73" s="209"/>
      <c r="BJ73" s="209"/>
      <c r="BK73" s="209"/>
      <c r="BL73" s="209"/>
      <c r="BM73" s="209"/>
      <c r="BN73" s="209"/>
      <c r="BO73" s="209"/>
      <c r="BP73" s="209"/>
      <c r="BQ73" s="209"/>
      <c r="BR73" s="209"/>
      <c r="BS73" s="209"/>
      <c r="BT73" s="209"/>
      <c r="BU73" s="209"/>
      <c r="BV73" s="209"/>
      <c r="BW73" s="209"/>
      <c r="BX73" s="209"/>
      <c r="BY73" s="209"/>
      <c r="BZ73" s="209"/>
      <c r="CA73" s="209"/>
      <c r="CB73" s="209"/>
      <c r="CC73" s="209"/>
      <c r="CD73" s="209"/>
      <c r="CE73" s="209"/>
      <c r="CF73" s="209"/>
      <c r="CG73" s="209"/>
      <c r="CH73" s="209"/>
      <c r="CI73" s="209"/>
      <c r="CJ73" s="209"/>
      <c r="CK73" s="209"/>
      <c r="CL73" s="209"/>
      <c r="CM73" s="209"/>
      <c r="CN73" s="209"/>
      <c r="CO73" s="209"/>
      <c r="CP73" s="209"/>
      <c r="CQ73" s="209"/>
      <c r="CR73" s="209"/>
      <c r="CS73" s="209"/>
      <c r="CT73" s="209"/>
      <c r="CU73" s="209"/>
      <c r="CV73" s="209"/>
      <c r="CW73" s="209"/>
      <c r="CX73" s="209"/>
      <c r="CY73" s="209"/>
      <c r="CZ73" s="209"/>
      <c r="DA73" s="209"/>
      <c r="DB73" s="209"/>
      <c r="DC73" s="209"/>
      <c r="DD73" s="209"/>
      <c r="DE73" s="209"/>
      <c r="DF73" s="209"/>
      <c r="DG73" s="209"/>
      <c r="DH73" s="209"/>
      <c r="DI73" s="209"/>
      <c r="DJ73" s="209"/>
      <c r="DK73" s="209"/>
      <c r="DL73" s="209"/>
      <c r="DM73" s="209"/>
      <c r="DN73" s="209"/>
      <c r="DO73" s="209"/>
      <c r="DP73" s="209"/>
      <c r="DQ73" s="209"/>
      <c r="DR73" s="209"/>
      <c r="DS73" s="209"/>
      <c r="DT73" s="209"/>
      <c r="DU73" s="209"/>
      <c r="DV73" s="209"/>
      <c r="DW73" s="209"/>
      <c r="DX73" s="209"/>
      <c r="DY73" s="209"/>
      <c r="DZ73" s="209"/>
      <c r="EA73" s="209"/>
      <c r="EB73" s="209"/>
      <c r="EC73" s="209"/>
      <c r="ED73" s="209"/>
      <c r="EE73" s="209"/>
      <c r="EF73" s="209"/>
      <c r="EG73" s="209"/>
      <c r="EH73" s="209"/>
      <c r="EI73" s="209"/>
      <c r="EJ73" s="209"/>
      <c r="EK73" s="209"/>
      <c r="EL73" s="209"/>
      <c r="EM73" s="209"/>
      <c r="EN73" s="209"/>
    </row>
    <row r="74" spans="1:144" x14ac:dyDescent="0.2">
      <c r="A74" s="205"/>
      <c r="C74" s="209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  <c r="AA74" s="209"/>
      <c r="AB74" s="209"/>
      <c r="AC74" s="209"/>
      <c r="AD74" s="209"/>
      <c r="AE74" s="209"/>
      <c r="AF74" s="209"/>
      <c r="AG74" s="209"/>
      <c r="AH74" s="209"/>
      <c r="AI74" s="209"/>
      <c r="AJ74" s="209"/>
      <c r="AK74" s="209"/>
      <c r="AL74" s="209"/>
      <c r="AM74" s="209"/>
      <c r="AN74" s="209"/>
      <c r="AO74" s="209"/>
      <c r="AP74" s="209"/>
      <c r="AQ74" s="209"/>
      <c r="AR74" s="209"/>
      <c r="AS74" s="209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  <c r="BI74" s="209"/>
      <c r="BJ74" s="209"/>
      <c r="BK74" s="209"/>
      <c r="BL74" s="209"/>
      <c r="BM74" s="209"/>
      <c r="BN74" s="209"/>
      <c r="BO74" s="209"/>
      <c r="BP74" s="209"/>
      <c r="BQ74" s="209"/>
      <c r="BR74" s="209"/>
      <c r="BS74" s="209"/>
      <c r="BT74" s="209"/>
      <c r="BU74" s="209"/>
      <c r="BV74" s="209"/>
      <c r="BW74" s="209"/>
      <c r="BX74" s="209"/>
      <c r="BY74" s="209"/>
      <c r="BZ74" s="209"/>
      <c r="CA74" s="209"/>
      <c r="CB74" s="209"/>
      <c r="CC74" s="209"/>
      <c r="CD74" s="209"/>
      <c r="CE74" s="209"/>
      <c r="CF74" s="209"/>
      <c r="CG74" s="209"/>
      <c r="CH74" s="209"/>
      <c r="CI74" s="209"/>
      <c r="CJ74" s="209"/>
      <c r="CK74" s="209"/>
      <c r="CL74" s="209"/>
      <c r="CM74" s="209"/>
      <c r="CN74" s="209"/>
      <c r="CO74" s="209"/>
      <c r="CP74" s="209"/>
      <c r="CQ74" s="209"/>
      <c r="CR74" s="209"/>
      <c r="CS74" s="209"/>
      <c r="CT74" s="209"/>
      <c r="CU74" s="209"/>
      <c r="CV74" s="209"/>
      <c r="CW74" s="209"/>
      <c r="CX74" s="209"/>
      <c r="CY74" s="209"/>
      <c r="CZ74" s="209"/>
      <c r="DA74" s="209"/>
      <c r="DB74" s="209"/>
      <c r="DC74" s="209"/>
      <c r="DD74" s="209"/>
      <c r="DE74" s="209"/>
      <c r="DF74" s="209"/>
      <c r="DG74" s="209"/>
      <c r="DH74" s="209"/>
      <c r="DI74" s="209"/>
      <c r="DJ74" s="209"/>
      <c r="DK74" s="209"/>
      <c r="DL74" s="209"/>
      <c r="DM74" s="209"/>
      <c r="DN74" s="209"/>
      <c r="DO74" s="209"/>
      <c r="DP74" s="209"/>
      <c r="DQ74" s="209"/>
      <c r="DR74" s="209"/>
      <c r="DS74" s="209"/>
      <c r="DT74" s="209"/>
      <c r="DU74" s="209"/>
      <c r="DV74" s="209"/>
      <c r="DW74" s="209"/>
      <c r="DX74" s="209"/>
      <c r="DY74" s="209"/>
      <c r="DZ74" s="209"/>
      <c r="EA74" s="209"/>
      <c r="EB74" s="209"/>
      <c r="EC74" s="209"/>
      <c r="ED74" s="209"/>
      <c r="EE74" s="209"/>
      <c r="EF74" s="209"/>
      <c r="EG74" s="209"/>
      <c r="EH74" s="209"/>
      <c r="EI74" s="209"/>
      <c r="EJ74" s="209"/>
      <c r="EK74" s="209"/>
      <c r="EL74" s="209"/>
      <c r="EM74" s="209"/>
      <c r="EN74" s="209"/>
    </row>
    <row r="75" spans="1:144" x14ac:dyDescent="0.2">
      <c r="A75" s="205"/>
      <c r="C75" s="209"/>
      <c r="D75" s="209"/>
      <c r="E75" s="209"/>
      <c r="F75" s="209"/>
      <c r="G75" s="209"/>
      <c r="H75" s="209"/>
      <c r="I75" s="209"/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  <c r="AA75" s="209"/>
      <c r="AB75" s="209"/>
      <c r="AC75" s="209"/>
      <c r="AD75" s="209"/>
      <c r="AE75" s="209"/>
      <c r="AF75" s="209"/>
      <c r="AG75" s="209"/>
      <c r="AH75" s="209"/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  <c r="BI75" s="209"/>
      <c r="BJ75" s="209"/>
      <c r="BK75" s="209"/>
      <c r="BL75" s="209"/>
      <c r="BM75" s="209"/>
      <c r="BN75" s="209"/>
      <c r="BO75" s="209"/>
      <c r="BP75" s="209"/>
      <c r="BQ75" s="209"/>
      <c r="BR75" s="209"/>
      <c r="BS75" s="209"/>
      <c r="BT75" s="209"/>
      <c r="BU75" s="209"/>
      <c r="BV75" s="209"/>
      <c r="BW75" s="209"/>
      <c r="BX75" s="209"/>
      <c r="BY75" s="209"/>
      <c r="BZ75" s="209"/>
      <c r="CA75" s="209"/>
      <c r="CB75" s="209"/>
      <c r="CC75" s="209"/>
      <c r="CD75" s="209"/>
      <c r="CE75" s="209"/>
      <c r="CF75" s="209"/>
      <c r="CG75" s="209"/>
      <c r="CH75" s="209"/>
      <c r="CI75" s="209"/>
      <c r="CJ75" s="209"/>
      <c r="CK75" s="209"/>
      <c r="CL75" s="209"/>
      <c r="CM75" s="209"/>
      <c r="CN75" s="209"/>
      <c r="CO75" s="209"/>
      <c r="CP75" s="209"/>
      <c r="CQ75" s="209"/>
      <c r="CR75" s="209"/>
      <c r="CS75" s="209"/>
      <c r="CT75" s="209"/>
      <c r="CU75" s="209"/>
      <c r="CV75" s="209"/>
      <c r="CW75" s="209"/>
      <c r="CX75" s="209"/>
      <c r="CY75" s="209"/>
      <c r="CZ75" s="209"/>
      <c r="DA75" s="209"/>
      <c r="DB75" s="209"/>
      <c r="DC75" s="209"/>
      <c r="DD75" s="209"/>
      <c r="DE75" s="209"/>
      <c r="DF75" s="209"/>
      <c r="DG75" s="209"/>
      <c r="DH75" s="209"/>
      <c r="DI75" s="209"/>
      <c r="DJ75" s="209"/>
      <c r="DK75" s="209"/>
      <c r="DL75" s="209"/>
      <c r="DM75" s="209"/>
      <c r="DN75" s="209"/>
      <c r="DO75" s="209"/>
      <c r="DP75" s="209"/>
      <c r="DQ75" s="209"/>
      <c r="DR75" s="209"/>
      <c r="DS75" s="209"/>
      <c r="DT75" s="209"/>
      <c r="DU75" s="209"/>
      <c r="DV75" s="209"/>
      <c r="DW75" s="209"/>
      <c r="DX75" s="209"/>
      <c r="DY75" s="209"/>
      <c r="DZ75" s="209"/>
      <c r="EA75" s="209"/>
      <c r="EB75" s="209"/>
      <c r="EC75" s="209"/>
      <c r="ED75" s="209"/>
      <c r="EE75" s="209"/>
      <c r="EF75" s="209"/>
      <c r="EG75" s="209"/>
      <c r="EH75" s="209"/>
      <c r="EI75" s="209"/>
      <c r="EJ75" s="209"/>
      <c r="EK75" s="209"/>
      <c r="EL75" s="209"/>
      <c r="EM75" s="209"/>
      <c r="EN75" s="209"/>
    </row>
    <row r="76" spans="1:144" x14ac:dyDescent="0.2">
      <c r="A76" s="205"/>
      <c r="C76" s="209"/>
      <c r="D76" s="209"/>
      <c r="E76" s="209"/>
      <c r="F76" s="209"/>
      <c r="G76" s="209"/>
      <c r="H76" s="209"/>
      <c r="I76" s="209"/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9"/>
      <c r="BJ76" s="209"/>
      <c r="BK76" s="209"/>
      <c r="BL76" s="209"/>
      <c r="BM76" s="209"/>
      <c r="BN76" s="209"/>
      <c r="BO76" s="209"/>
      <c r="BP76" s="209"/>
      <c r="BQ76" s="209"/>
      <c r="BR76" s="209"/>
      <c r="BS76" s="209"/>
      <c r="BT76" s="209"/>
      <c r="BU76" s="209"/>
      <c r="BV76" s="209"/>
      <c r="BW76" s="209"/>
      <c r="BX76" s="209"/>
      <c r="BY76" s="209"/>
      <c r="BZ76" s="209"/>
      <c r="CA76" s="209"/>
      <c r="CB76" s="209"/>
      <c r="CC76" s="209"/>
      <c r="CD76" s="209"/>
      <c r="CE76" s="209"/>
      <c r="CF76" s="209"/>
      <c r="CG76" s="209"/>
      <c r="CH76" s="209"/>
      <c r="CI76" s="209"/>
      <c r="CJ76" s="209"/>
      <c r="CK76" s="209"/>
      <c r="CL76" s="209"/>
      <c r="CM76" s="209"/>
      <c r="CN76" s="209"/>
      <c r="CO76" s="209"/>
      <c r="CP76" s="209"/>
      <c r="CQ76" s="209"/>
      <c r="CR76" s="209"/>
      <c r="CS76" s="209"/>
      <c r="CT76" s="209"/>
      <c r="CU76" s="209"/>
      <c r="CV76" s="209"/>
      <c r="CW76" s="209"/>
      <c r="CX76" s="209"/>
      <c r="CY76" s="209"/>
      <c r="CZ76" s="209"/>
      <c r="DA76" s="209"/>
      <c r="DB76" s="209"/>
      <c r="DC76" s="209"/>
      <c r="DD76" s="209"/>
      <c r="DE76" s="209"/>
      <c r="DF76" s="209"/>
      <c r="DG76" s="209"/>
      <c r="DH76" s="209"/>
      <c r="DI76" s="209"/>
      <c r="DJ76" s="209"/>
      <c r="DK76" s="209"/>
      <c r="DL76" s="209"/>
      <c r="DM76" s="209"/>
      <c r="DN76" s="209"/>
      <c r="DO76" s="209"/>
      <c r="DP76" s="209"/>
      <c r="DQ76" s="209"/>
      <c r="DR76" s="209"/>
      <c r="DS76" s="209"/>
      <c r="DT76" s="209"/>
      <c r="DU76" s="209"/>
      <c r="DV76" s="209"/>
      <c r="DW76" s="209"/>
      <c r="DX76" s="209"/>
      <c r="DY76" s="209"/>
      <c r="DZ76" s="209"/>
      <c r="EA76" s="209"/>
      <c r="EB76" s="209"/>
      <c r="EC76" s="209"/>
      <c r="ED76" s="209"/>
      <c r="EE76" s="209"/>
      <c r="EF76" s="209"/>
      <c r="EG76" s="209"/>
      <c r="EH76" s="209"/>
      <c r="EI76" s="209"/>
      <c r="EJ76" s="209"/>
      <c r="EK76" s="209"/>
      <c r="EL76" s="209"/>
      <c r="EM76" s="209"/>
      <c r="EN76" s="209"/>
    </row>
    <row r="77" spans="1:144" x14ac:dyDescent="0.2">
      <c r="A77" s="205"/>
      <c r="C77" s="209"/>
      <c r="D77" s="209"/>
      <c r="E77" s="209"/>
      <c r="F77" s="209"/>
      <c r="G77" s="209"/>
      <c r="H77" s="209"/>
      <c r="I77" s="209"/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  <c r="AA77" s="209"/>
      <c r="AB77" s="209"/>
      <c r="AC77" s="209"/>
      <c r="AD77" s="209"/>
      <c r="AE77" s="209"/>
      <c r="AF77" s="209"/>
      <c r="AG77" s="209"/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209"/>
      <c r="BX77" s="209"/>
      <c r="BY77" s="209"/>
      <c r="BZ77" s="209"/>
      <c r="CA77" s="209"/>
      <c r="CB77" s="209"/>
      <c r="CC77" s="209"/>
      <c r="CD77" s="209"/>
      <c r="CE77" s="209"/>
      <c r="CF77" s="209"/>
      <c r="CG77" s="209"/>
      <c r="CH77" s="209"/>
      <c r="CI77" s="209"/>
      <c r="CJ77" s="209"/>
      <c r="CK77" s="209"/>
      <c r="CL77" s="209"/>
      <c r="CM77" s="209"/>
      <c r="CN77" s="209"/>
      <c r="CO77" s="209"/>
      <c r="CP77" s="209"/>
      <c r="CQ77" s="209"/>
      <c r="CR77" s="209"/>
      <c r="CS77" s="209"/>
      <c r="CT77" s="209"/>
      <c r="CU77" s="209"/>
      <c r="CV77" s="209"/>
      <c r="CW77" s="209"/>
      <c r="CX77" s="209"/>
      <c r="CY77" s="209"/>
      <c r="CZ77" s="209"/>
      <c r="DA77" s="209"/>
      <c r="DB77" s="209"/>
      <c r="DC77" s="209"/>
      <c r="DD77" s="209"/>
      <c r="DE77" s="209"/>
      <c r="DF77" s="209"/>
      <c r="DG77" s="209"/>
      <c r="DH77" s="209"/>
      <c r="DI77" s="209"/>
      <c r="DJ77" s="209"/>
      <c r="DK77" s="209"/>
      <c r="DL77" s="209"/>
      <c r="DM77" s="209"/>
      <c r="DN77" s="209"/>
      <c r="DO77" s="209"/>
      <c r="DP77" s="209"/>
      <c r="DQ77" s="209"/>
      <c r="DR77" s="209"/>
      <c r="DS77" s="209"/>
      <c r="DT77" s="209"/>
      <c r="DU77" s="209"/>
      <c r="DV77" s="209"/>
      <c r="DW77" s="209"/>
      <c r="DX77" s="209"/>
      <c r="DY77" s="209"/>
      <c r="DZ77" s="209"/>
      <c r="EA77" s="209"/>
      <c r="EB77" s="209"/>
      <c r="EC77" s="209"/>
      <c r="ED77" s="209"/>
      <c r="EE77" s="209"/>
      <c r="EF77" s="209"/>
      <c r="EG77" s="209"/>
      <c r="EH77" s="209"/>
      <c r="EI77" s="209"/>
      <c r="EJ77" s="209"/>
      <c r="EK77" s="209"/>
      <c r="EL77" s="209"/>
      <c r="EM77" s="209"/>
      <c r="EN77" s="209"/>
    </row>
    <row r="78" spans="1:144" x14ac:dyDescent="0.2">
      <c r="A78" s="205"/>
      <c r="C78" s="209"/>
      <c r="D78" s="209"/>
      <c r="E78" s="209"/>
      <c r="F78" s="209"/>
      <c r="G78" s="209"/>
      <c r="H78" s="209"/>
      <c r="I78" s="209"/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  <c r="BK78" s="209"/>
      <c r="BL78" s="209"/>
      <c r="BM78" s="209"/>
      <c r="BN78" s="209"/>
      <c r="BO78" s="209"/>
      <c r="BP78" s="209"/>
      <c r="BQ78" s="209"/>
      <c r="BR78" s="209"/>
      <c r="BS78" s="209"/>
      <c r="BT78" s="209"/>
      <c r="BU78" s="209"/>
      <c r="BV78" s="209"/>
      <c r="BW78" s="209"/>
      <c r="BX78" s="209"/>
      <c r="BY78" s="209"/>
      <c r="BZ78" s="209"/>
      <c r="CA78" s="209"/>
      <c r="CB78" s="209"/>
      <c r="CC78" s="209"/>
      <c r="CD78" s="209"/>
      <c r="CE78" s="209"/>
      <c r="CF78" s="209"/>
      <c r="CG78" s="209"/>
      <c r="CH78" s="209"/>
      <c r="CI78" s="209"/>
      <c r="CJ78" s="209"/>
      <c r="CK78" s="209"/>
      <c r="CL78" s="209"/>
      <c r="CM78" s="209"/>
      <c r="CN78" s="209"/>
      <c r="CO78" s="209"/>
      <c r="CP78" s="209"/>
      <c r="CQ78" s="209"/>
      <c r="CR78" s="209"/>
      <c r="CS78" s="209"/>
      <c r="CT78" s="209"/>
      <c r="CU78" s="209"/>
      <c r="CV78" s="209"/>
      <c r="CW78" s="209"/>
      <c r="CX78" s="209"/>
      <c r="CY78" s="209"/>
      <c r="CZ78" s="209"/>
      <c r="DA78" s="209"/>
      <c r="DB78" s="209"/>
      <c r="DC78" s="209"/>
      <c r="DD78" s="209"/>
      <c r="DE78" s="209"/>
      <c r="DF78" s="209"/>
      <c r="DG78" s="209"/>
      <c r="DH78" s="209"/>
      <c r="DI78" s="209"/>
      <c r="DJ78" s="209"/>
      <c r="DK78" s="209"/>
      <c r="DL78" s="209"/>
      <c r="DM78" s="209"/>
      <c r="DN78" s="209"/>
      <c r="DO78" s="209"/>
      <c r="DP78" s="209"/>
      <c r="DQ78" s="209"/>
      <c r="DR78" s="209"/>
      <c r="DS78" s="209"/>
      <c r="DT78" s="209"/>
      <c r="DU78" s="209"/>
      <c r="DV78" s="209"/>
      <c r="DW78" s="209"/>
      <c r="DX78" s="209"/>
      <c r="DY78" s="209"/>
      <c r="DZ78" s="209"/>
      <c r="EA78" s="209"/>
      <c r="EB78" s="209"/>
      <c r="EC78" s="209"/>
      <c r="ED78" s="209"/>
      <c r="EE78" s="209"/>
      <c r="EF78" s="209"/>
      <c r="EG78" s="209"/>
      <c r="EH78" s="209"/>
      <c r="EI78" s="209"/>
      <c r="EJ78" s="209"/>
      <c r="EK78" s="209"/>
      <c r="EL78" s="209"/>
      <c r="EM78" s="209"/>
      <c r="EN78" s="209"/>
    </row>
    <row r="79" spans="1:144" x14ac:dyDescent="0.2">
      <c r="A79" s="205"/>
      <c r="C79" s="209"/>
      <c r="D79" s="209"/>
      <c r="E79" s="209"/>
      <c r="F79" s="209"/>
      <c r="G79" s="209"/>
      <c r="H79" s="209"/>
      <c r="I79" s="209"/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09"/>
      <c r="BN79" s="209"/>
      <c r="BO79" s="209"/>
      <c r="BP79" s="209"/>
      <c r="BQ79" s="209"/>
      <c r="BR79" s="209"/>
      <c r="BS79" s="209"/>
      <c r="BT79" s="209"/>
      <c r="BU79" s="209"/>
      <c r="BV79" s="209"/>
      <c r="BW79" s="209"/>
      <c r="BX79" s="209"/>
      <c r="BY79" s="209"/>
      <c r="BZ79" s="209"/>
      <c r="CA79" s="209"/>
      <c r="CB79" s="209"/>
      <c r="CC79" s="209"/>
      <c r="CD79" s="209"/>
      <c r="CE79" s="209"/>
      <c r="CF79" s="209"/>
      <c r="CG79" s="209"/>
      <c r="CH79" s="209"/>
      <c r="CI79" s="209"/>
      <c r="CJ79" s="209"/>
      <c r="CK79" s="209"/>
      <c r="CL79" s="209"/>
      <c r="CM79" s="209"/>
      <c r="CN79" s="209"/>
      <c r="CO79" s="209"/>
      <c r="CP79" s="209"/>
      <c r="CQ79" s="209"/>
      <c r="CR79" s="209"/>
      <c r="CS79" s="209"/>
      <c r="CT79" s="209"/>
      <c r="CU79" s="209"/>
      <c r="CV79" s="209"/>
      <c r="CW79" s="209"/>
      <c r="CX79" s="209"/>
      <c r="CY79" s="209"/>
      <c r="CZ79" s="209"/>
      <c r="DA79" s="209"/>
      <c r="DB79" s="209"/>
      <c r="DC79" s="209"/>
      <c r="DD79" s="209"/>
      <c r="DE79" s="209"/>
      <c r="DF79" s="209"/>
      <c r="DG79" s="209"/>
      <c r="DH79" s="209"/>
      <c r="DI79" s="209"/>
      <c r="DJ79" s="209"/>
      <c r="DK79" s="209"/>
      <c r="DL79" s="209"/>
      <c r="DM79" s="209"/>
      <c r="DN79" s="209"/>
      <c r="DO79" s="209"/>
      <c r="DP79" s="209"/>
      <c r="DQ79" s="209"/>
      <c r="DR79" s="209"/>
      <c r="DS79" s="209"/>
      <c r="DT79" s="209"/>
      <c r="DU79" s="209"/>
      <c r="DV79" s="209"/>
      <c r="DW79" s="209"/>
      <c r="DX79" s="209"/>
      <c r="DY79" s="209"/>
      <c r="DZ79" s="209"/>
      <c r="EA79" s="209"/>
      <c r="EB79" s="209"/>
      <c r="EC79" s="209"/>
      <c r="ED79" s="209"/>
      <c r="EE79" s="209"/>
      <c r="EF79" s="209"/>
      <c r="EG79" s="209"/>
      <c r="EH79" s="209"/>
      <c r="EI79" s="209"/>
      <c r="EJ79" s="209"/>
      <c r="EK79" s="209"/>
      <c r="EL79" s="209"/>
      <c r="EM79" s="209"/>
      <c r="EN79" s="209"/>
    </row>
    <row r="80" spans="1:144" x14ac:dyDescent="0.2">
      <c r="A80" s="205"/>
      <c r="C80" s="209"/>
      <c r="D80" s="209"/>
      <c r="E80" s="209"/>
      <c r="F80" s="209"/>
      <c r="G80" s="209"/>
      <c r="H80" s="209"/>
      <c r="I80" s="209"/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  <c r="AA80" s="209"/>
      <c r="AB80" s="209"/>
      <c r="AC80" s="209"/>
      <c r="AD80" s="209"/>
      <c r="AE80" s="209"/>
      <c r="AF80" s="209"/>
      <c r="AG80" s="209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09"/>
      <c r="BN80" s="209"/>
      <c r="BO80" s="209"/>
      <c r="BP80" s="209"/>
      <c r="BQ80" s="209"/>
      <c r="BR80" s="209"/>
      <c r="BS80" s="209"/>
      <c r="BT80" s="209"/>
      <c r="BU80" s="209"/>
      <c r="BV80" s="209"/>
      <c r="BW80" s="209"/>
      <c r="BX80" s="209"/>
      <c r="BY80" s="209"/>
      <c r="BZ80" s="209"/>
      <c r="CA80" s="209"/>
      <c r="CB80" s="209"/>
      <c r="CC80" s="209"/>
      <c r="CD80" s="209"/>
      <c r="CE80" s="209"/>
      <c r="CF80" s="209"/>
      <c r="CG80" s="209"/>
      <c r="CH80" s="209"/>
      <c r="CI80" s="209"/>
      <c r="CJ80" s="209"/>
      <c r="CK80" s="209"/>
      <c r="CL80" s="209"/>
      <c r="CM80" s="209"/>
      <c r="CN80" s="209"/>
      <c r="CO80" s="209"/>
      <c r="CP80" s="209"/>
      <c r="CQ80" s="209"/>
      <c r="CR80" s="209"/>
      <c r="CS80" s="209"/>
      <c r="CT80" s="209"/>
      <c r="CU80" s="209"/>
      <c r="CV80" s="209"/>
      <c r="CW80" s="209"/>
      <c r="CX80" s="209"/>
      <c r="CY80" s="209"/>
      <c r="CZ80" s="209"/>
      <c r="DA80" s="209"/>
      <c r="DB80" s="209"/>
      <c r="DC80" s="209"/>
      <c r="DD80" s="209"/>
      <c r="DE80" s="209"/>
      <c r="DF80" s="209"/>
      <c r="DG80" s="209"/>
      <c r="DH80" s="209"/>
      <c r="DI80" s="209"/>
      <c r="DJ80" s="209"/>
      <c r="DK80" s="209"/>
      <c r="DL80" s="209"/>
      <c r="DM80" s="209"/>
      <c r="DN80" s="209"/>
      <c r="DO80" s="209"/>
      <c r="DP80" s="209"/>
      <c r="DQ80" s="209"/>
      <c r="DR80" s="209"/>
      <c r="DS80" s="209"/>
      <c r="DT80" s="209"/>
      <c r="DU80" s="209"/>
      <c r="DV80" s="209"/>
      <c r="DW80" s="209"/>
      <c r="DX80" s="209"/>
      <c r="DY80" s="209"/>
      <c r="DZ80" s="209"/>
      <c r="EA80" s="209"/>
      <c r="EB80" s="209"/>
      <c r="EC80" s="209"/>
      <c r="ED80" s="209"/>
      <c r="EE80" s="209"/>
      <c r="EF80" s="209"/>
      <c r="EG80" s="209"/>
      <c r="EH80" s="209"/>
      <c r="EI80" s="209"/>
      <c r="EJ80" s="209"/>
      <c r="EK80" s="209"/>
      <c r="EL80" s="209"/>
      <c r="EM80" s="209"/>
      <c r="EN80" s="209"/>
    </row>
    <row r="81" spans="1:144" x14ac:dyDescent="0.2">
      <c r="A81" s="205"/>
      <c r="C81" s="209"/>
      <c r="D81" s="209"/>
      <c r="E81" s="209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  <c r="AA81" s="209"/>
      <c r="AB81" s="209"/>
      <c r="AC81" s="209"/>
      <c r="AD81" s="209"/>
      <c r="AE81" s="209"/>
      <c r="AF81" s="209"/>
      <c r="AG81" s="209"/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209"/>
      <c r="BP81" s="209"/>
      <c r="BQ81" s="209"/>
      <c r="BR81" s="209"/>
      <c r="BS81" s="209"/>
      <c r="BT81" s="209"/>
      <c r="BU81" s="209"/>
      <c r="BV81" s="209"/>
      <c r="BW81" s="209"/>
      <c r="BX81" s="209"/>
      <c r="BY81" s="209"/>
      <c r="BZ81" s="209"/>
      <c r="CA81" s="209"/>
      <c r="CB81" s="209"/>
      <c r="CC81" s="209"/>
      <c r="CD81" s="209"/>
      <c r="CE81" s="209"/>
      <c r="CF81" s="209"/>
      <c r="CG81" s="209"/>
      <c r="CH81" s="209"/>
      <c r="CI81" s="209"/>
      <c r="CJ81" s="209"/>
      <c r="CK81" s="209"/>
      <c r="CL81" s="209"/>
      <c r="CM81" s="209"/>
      <c r="CN81" s="209"/>
      <c r="CO81" s="209"/>
      <c r="CP81" s="209"/>
      <c r="CQ81" s="209"/>
      <c r="CR81" s="209"/>
      <c r="CS81" s="209"/>
      <c r="CT81" s="209"/>
      <c r="CU81" s="209"/>
      <c r="CV81" s="209"/>
      <c r="CW81" s="209"/>
      <c r="CX81" s="209"/>
      <c r="CY81" s="209"/>
      <c r="CZ81" s="209"/>
      <c r="DA81" s="209"/>
      <c r="DB81" s="209"/>
      <c r="DC81" s="209"/>
      <c r="DD81" s="209"/>
      <c r="DE81" s="209"/>
      <c r="DF81" s="209"/>
      <c r="DG81" s="209"/>
      <c r="DH81" s="209"/>
      <c r="DI81" s="209"/>
      <c r="DJ81" s="209"/>
      <c r="DK81" s="209"/>
      <c r="DL81" s="209"/>
      <c r="DM81" s="209"/>
      <c r="DN81" s="209"/>
      <c r="DO81" s="209"/>
      <c r="DP81" s="209"/>
      <c r="DQ81" s="209"/>
      <c r="DR81" s="209"/>
      <c r="DS81" s="209"/>
      <c r="DT81" s="209"/>
      <c r="DU81" s="209"/>
      <c r="DV81" s="209"/>
      <c r="DW81" s="209"/>
      <c r="DX81" s="209"/>
      <c r="DY81" s="209"/>
      <c r="DZ81" s="209"/>
      <c r="EA81" s="209"/>
      <c r="EB81" s="209"/>
      <c r="EC81" s="209"/>
      <c r="ED81" s="209"/>
      <c r="EE81" s="209"/>
      <c r="EF81" s="209"/>
      <c r="EG81" s="209"/>
      <c r="EH81" s="209"/>
      <c r="EI81" s="209"/>
      <c r="EJ81" s="209"/>
      <c r="EK81" s="209"/>
      <c r="EL81" s="209"/>
      <c r="EM81" s="209"/>
      <c r="EN81" s="209"/>
    </row>
    <row r="82" spans="1:144" x14ac:dyDescent="0.2">
      <c r="A82" s="205"/>
      <c r="C82" s="209"/>
      <c r="D82" s="209"/>
      <c r="E82" s="209"/>
      <c r="F82" s="209"/>
      <c r="G82" s="209"/>
      <c r="H82" s="209"/>
      <c r="I82" s="209"/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  <c r="AA82" s="209"/>
      <c r="AB82" s="209"/>
      <c r="AC82" s="209"/>
      <c r="AD82" s="209"/>
      <c r="AE82" s="209"/>
      <c r="AF82" s="209"/>
      <c r="AG82" s="209"/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09"/>
      <c r="BN82" s="209"/>
      <c r="BO82" s="209"/>
      <c r="BP82" s="209"/>
      <c r="BQ82" s="209"/>
      <c r="BR82" s="209"/>
      <c r="BS82" s="209"/>
      <c r="BT82" s="209"/>
      <c r="BU82" s="209"/>
      <c r="BV82" s="209"/>
      <c r="BW82" s="209"/>
      <c r="BX82" s="209"/>
      <c r="BY82" s="209"/>
      <c r="BZ82" s="209"/>
      <c r="CA82" s="209"/>
      <c r="CB82" s="209"/>
      <c r="CC82" s="209"/>
      <c r="CD82" s="209"/>
      <c r="CE82" s="209"/>
      <c r="CF82" s="209"/>
      <c r="CG82" s="209"/>
      <c r="CH82" s="209"/>
      <c r="CI82" s="209"/>
      <c r="CJ82" s="209"/>
      <c r="CK82" s="209"/>
      <c r="CL82" s="209"/>
      <c r="CM82" s="209"/>
      <c r="CN82" s="209"/>
      <c r="CO82" s="209"/>
      <c r="CP82" s="209"/>
      <c r="CQ82" s="209"/>
      <c r="CR82" s="209"/>
      <c r="CS82" s="209"/>
      <c r="CT82" s="209"/>
      <c r="CU82" s="209"/>
      <c r="CV82" s="209"/>
      <c r="CW82" s="209"/>
      <c r="CX82" s="209"/>
      <c r="CY82" s="209"/>
      <c r="CZ82" s="209"/>
      <c r="DA82" s="209"/>
      <c r="DB82" s="209"/>
      <c r="DC82" s="209"/>
      <c r="DD82" s="209"/>
      <c r="DE82" s="209"/>
      <c r="DF82" s="209"/>
      <c r="DG82" s="209"/>
      <c r="DH82" s="209"/>
      <c r="DI82" s="209"/>
      <c r="DJ82" s="209"/>
      <c r="DK82" s="209"/>
      <c r="DL82" s="209"/>
      <c r="DM82" s="209"/>
      <c r="DN82" s="209"/>
      <c r="DO82" s="209"/>
      <c r="DP82" s="209"/>
      <c r="DQ82" s="209"/>
      <c r="DR82" s="209"/>
      <c r="DS82" s="209"/>
      <c r="DT82" s="209"/>
      <c r="DU82" s="209"/>
      <c r="DV82" s="209"/>
      <c r="DW82" s="209"/>
      <c r="DX82" s="209"/>
      <c r="DY82" s="209"/>
      <c r="DZ82" s="209"/>
      <c r="EA82" s="209"/>
      <c r="EB82" s="209"/>
      <c r="EC82" s="209"/>
      <c r="ED82" s="209"/>
      <c r="EE82" s="209"/>
      <c r="EF82" s="209"/>
      <c r="EG82" s="209"/>
      <c r="EH82" s="209"/>
      <c r="EI82" s="209"/>
      <c r="EJ82" s="209"/>
      <c r="EK82" s="209"/>
      <c r="EL82" s="209"/>
      <c r="EM82" s="209"/>
      <c r="EN82" s="209"/>
    </row>
    <row r="83" spans="1:144" x14ac:dyDescent="0.2">
      <c r="A83" s="205"/>
      <c r="C83" s="209"/>
      <c r="D83" s="209"/>
      <c r="E83" s="209"/>
      <c r="F83" s="209"/>
      <c r="G83" s="209"/>
      <c r="H83" s="209"/>
      <c r="I83" s="209"/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  <c r="AA83" s="209"/>
      <c r="AB83" s="209"/>
      <c r="AC83" s="209"/>
      <c r="AD83" s="209"/>
      <c r="AE83" s="209"/>
      <c r="AF83" s="209"/>
      <c r="AG83" s="209"/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209"/>
      <c r="BX83" s="209"/>
      <c r="BY83" s="209"/>
      <c r="BZ83" s="209"/>
      <c r="CA83" s="209"/>
      <c r="CB83" s="209"/>
      <c r="CC83" s="209"/>
      <c r="CD83" s="209"/>
      <c r="CE83" s="209"/>
      <c r="CF83" s="209"/>
      <c r="CG83" s="209"/>
      <c r="CH83" s="209"/>
      <c r="CI83" s="209"/>
      <c r="CJ83" s="209"/>
      <c r="CK83" s="209"/>
      <c r="CL83" s="209"/>
      <c r="CM83" s="209"/>
      <c r="CN83" s="209"/>
      <c r="CO83" s="209"/>
      <c r="CP83" s="209"/>
      <c r="CQ83" s="209"/>
      <c r="CR83" s="209"/>
      <c r="CS83" s="209"/>
      <c r="CT83" s="209"/>
      <c r="CU83" s="209"/>
      <c r="CV83" s="209"/>
      <c r="CW83" s="209"/>
      <c r="CX83" s="209"/>
      <c r="CY83" s="209"/>
      <c r="CZ83" s="209"/>
      <c r="DA83" s="209"/>
      <c r="DB83" s="209"/>
      <c r="DC83" s="209"/>
      <c r="DD83" s="209"/>
      <c r="DE83" s="209"/>
      <c r="DF83" s="209"/>
      <c r="DG83" s="209"/>
      <c r="DH83" s="209"/>
      <c r="DI83" s="209"/>
      <c r="DJ83" s="209"/>
      <c r="DK83" s="209"/>
      <c r="DL83" s="209"/>
      <c r="DM83" s="209"/>
      <c r="DN83" s="209"/>
      <c r="DO83" s="209"/>
      <c r="DP83" s="209"/>
      <c r="DQ83" s="209"/>
      <c r="DR83" s="209"/>
      <c r="DS83" s="209"/>
      <c r="DT83" s="209"/>
      <c r="DU83" s="209"/>
      <c r="DV83" s="209"/>
      <c r="DW83" s="209"/>
      <c r="DX83" s="209"/>
      <c r="DY83" s="209"/>
      <c r="DZ83" s="209"/>
      <c r="EA83" s="209"/>
      <c r="EB83" s="209"/>
      <c r="EC83" s="209"/>
      <c r="ED83" s="209"/>
      <c r="EE83" s="209"/>
      <c r="EF83" s="209"/>
      <c r="EG83" s="209"/>
      <c r="EH83" s="209"/>
      <c r="EI83" s="209"/>
      <c r="EJ83" s="209"/>
      <c r="EK83" s="209"/>
      <c r="EL83" s="209"/>
      <c r="EM83" s="209"/>
      <c r="EN83" s="209"/>
    </row>
    <row r="84" spans="1:144" x14ac:dyDescent="0.2">
      <c r="A84" s="205"/>
      <c r="C84" s="20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09"/>
      <c r="BN84" s="209"/>
      <c r="BO84" s="209"/>
      <c r="BP84" s="209"/>
      <c r="BQ84" s="209"/>
      <c r="BR84" s="209"/>
      <c r="BS84" s="209"/>
      <c r="BT84" s="209"/>
      <c r="BU84" s="209"/>
      <c r="BV84" s="209"/>
      <c r="BW84" s="209"/>
      <c r="BX84" s="209"/>
      <c r="BY84" s="209"/>
      <c r="BZ84" s="209"/>
      <c r="CA84" s="209"/>
      <c r="CB84" s="209"/>
      <c r="CC84" s="209"/>
      <c r="CD84" s="209"/>
      <c r="CE84" s="209"/>
      <c r="CF84" s="209"/>
      <c r="CG84" s="209"/>
      <c r="CH84" s="209"/>
      <c r="CI84" s="209"/>
      <c r="CJ84" s="209"/>
      <c r="CK84" s="209"/>
      <c r="CL84" s="209"/>
      <c r="CM84" s="209"/>
      <c r="CN84" s="209"/>
      <c r="CO84" s="209"/>
      <c r="CP84" s="209"/>
      <c r="CQ84" s="209"/>
      <c r="CR84" s="209"/>
      <c r="CS84" s="209"/>
      <c r="CT84" s="209"/>
      <c r="CU84" s="209"/>
      <c r="CV84" s="209"/>
      <c r="CW84" s="209"/>
      <c r="CX84" s="209"/>
      <c r="CY84" s="209"/>
      <c r="CZ84" s="209"/>
      <c r="DA84" s="209"/>
      <c r="DB84" s="209"/>
      <c r="DC84" s="209"/>
      <c r="DD84" s="209"/>
      <c r="DE84" s="209"/>
      <c r="DF84" s="209"/>
      <c r="DG84" s="209"/>
      <c r="DH84" s="209"/>
      <c r="DI84" s="209"/>
      <c r="DJ84" s="209"/>
      <c r="DK84" s="209"/>
      <c r="DL84" s="209"/>
      <c r="DM84" s="209"/>
      <c r="DN84" s="209"/>
      <c r="DO84" s="209"/>
      <c r="DP84" s="209"/>
      <c r="DQ84" s="209"/>
      <c r="DR84" s="209"/>
      <c r="DS84" s="209"/>
      <c r="DT84" s="209"/>
      <c r="DU84" s="209"/>
      <c r="DV84" s="209"/>
      <c r="DW84" s="209"/>
      <c r="DX84" s="209"/>
      <c r="DY84" s="209"/>
      <c r="DZ84" s="209"/>
      <c r="EA84" s="209"/>
      <c r="EB84" s="209"/>
      <c r="EC84" s="209"/>
      <c r="ED84" s="209"/>
      <c r="EE84" s="209"/>
      <c r="EF84" s="209"/>
      <c r="EG84" s="209"/>
      <c r="EH84" s="209"/>
      <c r="EI84" s="209"/>
      <c r="EJ84" s="209"/>
      <c r="EK84" s="209"/>
      <c r="EL84" s="209"/>
      <c r="EM84" s="209"/>
      <c r="EN84" s="209"/>
    </row>
    <row r="85" spans="1:144" x14ac:dyDescent="0.2">
      <c r="A85" s="205"/>
      <c r="C85" s="209"/>
      <c r="D85" s="209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  <c r="AA85" s="209"/>
      <c r="AB85" s="209"/>
      <c r="AC85" s="209"/>
      <c r="AD85" s="209"/>
      <c r="AE85" s="209"/>
      <c r="AF85" s="209"/>
      <c r="AG85" s="209"/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09"/>
      <c r="BN85" s="209"/>
      <c r="BO85" s="209"/>
      <c r="BP85" s="209"/>
      <c r="BQ85" s="209"/>
      <c r="BR85" s="209"/>
      <c r="BS85" s="209"/>
      <c r="BT85" s="209"/>
      <c r="BU85" s="209"/>
      <c r="BV85" s="209"/>
      <c r="BW85" s="209"/>
      <c r="BX85" s="209"/>
      <c r="BY85" s="209"/>
      <c r="BZ85" s="209"/>
      <c r="CA85" s="209"/>
      <c r="CB85" s="209"/>
      <c r="CC85" s="209"/>
      <c r="CD85" s="209"/>
      <c r="CE85" s="209"/>
      <c r="CF85" s="209"/>
      <c r="CG85" s="209"/>
      <c r="CH85" s="209"/>
      <c r="CI85" s="209"/>
      <c r="CJ85" s="209"/>
      <c r="CK85" s="209"/>
      <c r="CL85" s="209"/>
      <c r="CM85" s="209"/>
      <c r="CN85" s="209"/>
      <c r="CO85" s="209"/>
      <c r="CP85" s="209"/>
      <c r="CQ85" s="209"/>
      <c r="CR85" s="209"/>
      <c r="CS85" s="209"/>
      <c r="CT85" s="209"/>
      <c r="CU85" s="209"/>
      <c r="CV85" s="209"/>
      <c r="CW85" s="209"/>
      <c r="CX85" s="209"/>
      <c r="CY85" s="209"/>
      <c r="CZ85" s="209"/>
      <c r="DA85" s="209"/>
      <c r="DB85" s="209"/>
      <c r="DC85" s="209"/>
      <c r="DD85" s="209"/>
      <c r="DE85" s="209"/>
      <c r="DF85" s="209"/>
      <c r="DG85" s="209"/>
      <c r="DH85" s="209"/>
      <c r="DI85" s="209"/>
      <c r="DJ85" s="209"/>
      <c r="DK85" s="209"/>
      <c r="DL85" s="209"/>
      <c r="DM85" s="209"/>
      <c r="DN85" s="209"/>
      <c r="DO85" s="209"/>
      <c r="DP85" s="209"/>
      <c r="DQ85" s="209"/>
      <c r="DR85" s="209"/>
      <c r="DS85" s="209"/>
      <c r="DT85" s="209"/>
      <c r="DU85" s="209"/>
      <c r="DV85" s="209"/>
      <c r="DW85" s="209"/>
      <c r="DX85" s="209"/>
      <c r="DY85" s="209"/>
      <c r="DZ85" s="209"/>
      <c r="EA85" s="209"/>
      <c r="EB85" s="209"/>
      <c r="EC85" s="209"/>
      <c r="ED85" s="209"/>
      <c r="EE85" s="209"/>
      <c r="EF85" s="209"/>
      <c r="EG85" s="209"/>
      <c r="EH85" s="209"/>
      <c r="EI85" s="209"/>
      <c r="EJ85" s="209"/>
      <c r="EK85" s="209"/>
      <c r="EL85" s="209"/>
      <c r="EM85" s="209"/>
      <c r="EN85" s="209"/>
    </row>
    <row r="86" spans="1:144" x14ac:dyDescent="0.2">
      <c r="A86" s="205"/>
      <c r="C86" s="209"/>
      <c r="D86" s="209"/>
      <c r="E86" s="209"/>
      <c r="F86" s="209"/>
      <c r="G86" s="209"/>
      <c r="H86" s="209"/>
      <c r="I86" s="209"/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  <c r="AA86" s="209"/>
      <c r="AB86" s="209"/>
      <c r="AC86" s="209"/>
      <c r="AD86" s="209"/>
      <c r="AE86" s="209"/>
      <c r="AF86" s="209"/>
      <c r="AG86" s="209"/>
      <c r="AH86" s="209"/>
      <c r="AI86" s="209"/>
      <c r="AJ86" s="209"/>
      <c r="AK86" s="209"/>
      <c r="AL86" s="209"/>
      <c r="AM86" s="209"/>
      <c r="AN86" s="209"/>
      <c r="AO86" s="209"/>
      <c r="AP86" s="209"/>
      <c r="AQ86" s="209"/>
      <c r="AR86" s="209"/>
      <c r="AS86" s="209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209"/>
      <c r="BE86" s="209"/>
      <c r="BF86" s="209"/>
      <c r="BG86" s="209"/>
      <c r="BH86" s="209"/>
      <c r="BI86" s="209"/>
      <c r="BJ86" s="209"/>
      <c r="BK86" s="209"/>
      <c r="BL86" s="209"/>
      <c r="BM86" s="209"/>
      <c r="BN86" s="209"/>
      <c r="BO86" s="209"/>
      <c r="BP86" s="209"/>
      <c r="BQ86" s="209"/>
      <c r="BR86" s="209"/>
      <c r="BS86" s="209"/>
      <c r="BT86" s="209"/>
      <c r="BU86" s="209"/>
      <c r="BV86" s="209"/>
      <c r="BW86" s="209"/>
      <c r="BX86" s="209"/>
      <c r="BY86" s="209"/>
      <c r="BZ86" s="209"/>
      <c r="CA86" s="209"/>
      <c r="CB86" s="209"/>
      <c r="CC86" s="209"/>
      <c r="CD86" s="209"/>
      <c r="CE86" s="209"/>
      <c r="CF86" s="209"/>
      <c r="CG86" s="209"/>
      <c r="CH86" s="209"/>
      <c r="CI86" s="209"/>
      <c r="CJ86" s="209"/>
      <c r="CK86" s="209"/>
      <c r="CL86" s="209"/>
      <c r="CM86" s="209"/>
      <c r="CN86" s="209"/>
      <c r="CO86" s="209"/>
      <c r="CP86" s="209"/>
      <c r="CQ86" s="209"/>
      <c r="CR86" s="209"/>
      <c r="CS86" s="209"/>
      <c r="CT86" s="209"/>
      <c r="CU86" s="209"/>
      <c r="CV86" s="209"/>
      <c r="CW86" s="209"/>
      <c r="CX86" s="209"/>
      <c r="CY86" s="209"/>
      <c r="CZ86" s="209"/>
      <c r="DA86" s="209"/>
      <c r="DB86" s="209"/>
      <c r="DC86" s="209"/>
      <c r="DD86" s="209"/>
      <c r="DE86" s="209"/>
      <c r="DF86" s="209"/>
      <c r="DG86" s="209"/>
      <c r="DH86" s="209"/>
      <c r="DI86" s="209"/>
      <c r="DJ86" s="209"/>
      <c r="DK86" s="209"/>
      <c r="DL86" s="209"/>
      <c r="DM86" s="209"/>
      <c r="DN86" s="209"/>
      <c r="DO86" s="209"/>
      <c r="DP86" s="209"/>
      <c r="DQ86" s="209"/>
      <c r="DR86" s="209"/>
      <c r="DS86" s="209"/>
      <c r="DT86" s="209"/>
      <c r="DU86" s="209"/>
      <c r="DV86" s="209"/>
      <c r="DW86" s="209"/>
      <c r="DX86" s="209"/>
      <c r="DY86" s="209"/>
      <c r="DZ86" s="209"/>
      <c r="EA86" s="209"/>
      <c r="EB86" s="209"/>
      <c r="EC86" s="209"/>
      <c r="ED86" s="209"/>
      <c r="EE86" s="209"/>
      <c r="EF86" s="209"/>
      <c r="EG86" s="209"/>
      <c r="EH86" s="209"/>
      <c r="EI86" s="209"/>
      <c r="EJ86" s="209"/>
      <c r="EK86" s="209"/>
      <c r="EL86" s="209"/>
      <c r="EM86" s="209"/>
      <c r="EN86" s="209"/>
    </row>
    <row r="87" spans="1:144" x14ac:dyDescent="0.2">
      <c r="A87" s="205"/>
      <c r="C87" s="209"/>
      <c r="D87" s="209"/>
      <c r="E87" s="209"/>
      <c r="F87" s="209"/>
      <c r="G87" s="209"/>
      <c r="H87" s="209"/>
      <c r="I87" s="209"/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  <c r="AA87" s="209"/>
      <c r="AB87" s="209"/>
      <c r="AC87" s="209"/>
      <c r="AD87" s="209"/>
      <c r="AE87" s="209"/>
      <c r="AF87" s="209"/>
      <c r="AG87" s="209"/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  <c r="BI87" s="209"/>
      <c r="BJ87" s="209"/>
      <c r="BK87" s="209"/>
      <c r="BL87" s="209"/>
      <c r="BM87" s="209"/>
      <c r="BN87" s="209"/>
      <c r="BO87" s="209"/>
      <c r="BP87" s="209"/>
      <c r="BQ87" s="209"/>
      <c r="BR87" s="209"/>
      <c r="BS87" s="209"/>
      <c r="BT87" s="209"/>
      <c r="BU87" s="209"/>
      <c r="BV87" s="209"/>
      <c r="BW87" s="209"/>
      <c r="BX87" s="209"/>
      <c r="BY87" s="209"/>
      <c r="BZ87" s="209"/>
      <c r="CA87" s="209"/>
      <c r="CB87" s="209"/>
      <c r="CC87" s="209"/>
      <c r="CD87" s="209"/>
      <c r="CE87" s="209"/>
      <c r="CF87" s="209"/>
      <c r="CG87" s="209"/>
      <c r="CH87" s="209"/>
      <c r="CI87" s="209"/>
      <c r="CJ87" s="209"/>
      <c r="CK87" s="209"/>
      <c r="CL87" s="209"/>
      <c r="CM87" s="209"/>
      <c r="CN87" s="209"/>
      <c r="CO87" s="209"/>
      <c r="CP87" s="209"/>
      <c r="CQ87" s="209"/>
      <c r="CR87" s="209"/>
      <c r="CS87" s="209"/>
      <c r="CT87" s="209"/>
      <c r="CU87" s="209"/>
      <c r="CV87" s="209"/>
      <c r="CW87" s="209"/>
      <c r="CX87" s="209"/>
      <c r="CY87" s="209"/>
      <c r="CZ87" s="209"/>
      <c r="DA87" s="209"/>
      <c r="DB87" s="209"/>
      <c r="DC87" s="209"/>
      <c r="DD87" s="209"/>
      <c r="DE87" s="209"/>
      <c r="DF87" s="209"/>
      <c r="DG87" s="209"/>
      <c r="DH87" s="209"/>
      <c r="DI87" s="209"/>
      <c r="DJ87" s="209"/>
      <c r="DK87" s="209"/>
      <c r="DL87" s="209"/>
      <c r="DM87" s="209"/>
      <c r="DN87" s="209"/>
      <c r="DO87" s="209"/>
      <c r="DP87" s="209"/>
      <c r="DQ87" s="209"/>
      <c r="DR87" s="209"/>
      <c r="DS87" s="209"/>
      <c r="DT87" s="209"/>
      <c r="DU87" s="209"/>
      <c r="DV87" s="209"/>
      <c r="DW87" s="209"/>
      <c r="DX87" s="209"/>
      <c r="DY87" s="209"/>
      <c r="DZ87" s="209"/>
      <c r="EA87" s="209"/>
      <c r="EB87" s="209"/>
      <c r="EC87" s="209"/>
      <c r="ED87" s="209"/>
      <c r="EE87" s="209"/>
      <c r="EF87" s="209"/>
      <c r="EG87" s="209"/>
      <c r="EH87" s="209"/>
      <c r="EI87" s="209"/>
      <c r="EJ87" s="209"/>
      <c r="EK87" s="209"/>
      <c r="EL87" s="209"/>
      <c r="EM87" s="209"/>
      <c r="EN87" s="209"/>
    </row>
    <row r="88" spans="1:144" x14ac:dyDescent="0.2">
      <c r="A88" s="205"/>
      <c r="C88" s="209"/>
      <c r="D88" s="209"/>
      <c r="E88" s="209"/>
      <c r="F88" s="209"/>
      <c r="G88" s="209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09"/>
      <c r="BZ88" s="209"/>
      <c r="CA88" s="209"/>
      <c r="CB88" s="209"/>
      <c r="CC88" s="209"/>
      <c r="CD88" s="209"/>
      <c r="CE88" s="209"/>
      <c r="CF88" s="209"/>
      <c r="CG88" s="209"/>
      <c r="CH88" s="209"/>
      <c r="CI88" s="209"/>
      <c r="CJ88" s="209"/>
      <c r="CK88" s="209"/>
      <c r="CL88" s="209"/>
      <c r="CM88" s="209"/>
      <c r="CN88" s="209"/>
      <c r="CO88" s="209"/>
      <c r="CP88" s="209"/>
      <c r="CQ88" s="209"/>
      <c r="CR88" s="209"/>
      <c r="CS88" s="209"/>
      <c r="CT88" s="209"/>
      <c r="CU88" s="209"/>
      <c r="CV88" s="209"/>
      <c r="CW88" s="209"/>
      <c r="CX88" s="209"/>
      <c r="CY88" s="209"/>
      <c r="CZ88" s="209"/>
      <c r="DA88" s="209"/>
      <c r="DB88" s="209"/>
      <c r="DC88" s="209"/>
      <c r="DD88" s="209"/>
      <c r="DE88" s="209"/>
      <c r="DF88" s="209"/>
      <c r="DG88" s="209"/>
      <c r="DH88" s="209"/>
      <c r="DI88" s="209"/>
      <c r="DJ88" s="209"/>
      <c r="DK88" s="209"/>
      <c r="DL88" s="209"/>
      <c r="DM88" s="209"/>
      <c r="DN88" s="209"/>
      <c r="DO88" s="209"/>
      <c r="DP88" s="209"/>
      <c r="DQ88" s="209"/>
      <c r="DR88" s="209"/>
      <c r="DS88" s="209"/>
      <c r="DT88" s="209"/>
      <c r="DU88" s="209"/>
      <c r="DV88" s="209"/>
      <c r="DW88" s="209"/>
      <c r="DX88" s="209"/>
      <c r="DY88" s="209"/>
      <c r="DZ88" s="209"/>
      <c r="EA88" s="209"/>
      <c r="EB88" s="209"/>
      <c r="EC88" s="209"/>
      <c r="ED88" s="209"/>
      <c r="EE88" s="209"/>
      <c r="EF88" s="209"/>
      <c r="EG88" s="209"/>
      <c r="EH88" s="209"/>
      <c r="EI88" s="209"/>
      <c r="EJ88" s="209"/>
      <c r="EK88" s="209"/>
      <c r="EL88" s="209"/>
      <c r="EM88" s="209"/>
      <c r="EN88" s="209"/>
    </row>
    <row r="89" spans="1:144" x14ac:dyDescent="0.2">
      <c r="A89" s="205"/>
      <c r="C89" s="209"/>
      <c r="D89" s="209"/>
      <c r="E89" s="209"/>
      <c r="F89" s="209"/>
      <c r="G89" s="209"/>
      <c r="H89" s="209"/>
      <c r="I89" s="209"/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  <c r="AA89" s="209"/>
      <c r="AB89" s="209"/>
      <c r="AC89" s="209"/>
      <c r="AD89" s="209"/>
      <c r="AE89" s="209"/>
      <c r="AF89" s="209"/>
      <c r="AG89" s="209"/>
      <c r="AH89" s="209"/>
      <c r="AI89" s="209"/>
      <c r="AJ89" s="209"/>
      <c r="AK89" s="209"/>
      <c r="AL89" s="209"/>
      <c r="AM89" s="209"/>
      <c r="AN89" s="209"/>
      <c r="AO89" s="209"/>
      <c r="AP89" s="209"/>
      <c r="AQ89" s="209"/>
      <c r="AR89" s="209"/>
      <c r="AS89" s="209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209"/>
      <c r="BE89" s="209"/>
      <c r="BF89" s="209"/>
      <c r="BG89" s="209"/>
      <c r="BH89" s="209"/>
      <c r="BI89" s="209"/>
      <c r="BJ89" s="209"/>
      <c r="BK89" s="209"/>
      <c r="BL89" s="209"/>
      <c r="BM89" s="209"/>
      <c r="BN89" s="209"/>
      <c r="BO89" s="209"/>
      <c r="BP89" s="209"/>
      <c r="BQ89" s="209"/>
      <c r="BR89" s="209"/>
      <c r="BS89" s="209"/>
      <c r="BT89" s="209"/>
      <c r="BU89" s="209"/>
      <c r="BV89" s="209"/>
      <c r="BW89" s="209"/>
      <c r="BX89" s="209"/>
      <c r="BY89" s="209"/>
      <c r="BZ89" s="209"/>
      <c r="CA89" s="209"/>
      <c r="CB89" s="209"/>
      <c r="CC89" s="209"/>
      <c r="CD89" s="209"/>
      <c r="CE89" s="209"/>
      <c r="CF89" s="209"/>
      <c r="CG89" s="209"/>
      <c r="CH89" s="209"/>
      <c r="CI89" s="209"/>
      <c r="CJ89" s="209"/>
      <c r="CK89" s="209"/>
      <c r="CL89" s="209"/>
      <c r="CM89" s="209"/>
      <c r="CN89" s="209"/>
      <c r="CO89" s="209"/>
      <c r="CP89" s="209"/>
      <c r="CQ89" s="209"/>
      <c r="CR89" s="209"/>
      <c r="CS89" s="209"/>
      <c r="CT89" s="209"/>
      <c r="CU89" s="209"/>
      <c r="CV89" s="209"/>
      <c r="CW89" s="209"/>
      <c r="CX89" s="209"/>
      <c r="CY89" s="209"/>
      <c r="CZ89" s="209"/>
      <c r="DA89" s="209"/>
      <c r="DB89" s="209"/>
      <c r="DC89" s="209"/>
      <c r="DD89" s="209"/>
      <c r="DE89" s="209"/>
      <c r="DF89" s="209"/>
      <c r="DG89" s="209"/>
      <c r="DH89" s="209"/>
      <c r="DI89" s="209"/>
      <c r="DJ89" s="209"/>
      <c r="DK89" s="209"/>
      <c r="DL89" s="209"/>
      <c r="DM89" s="209"/>
      <c r="DN89" s="209"/>
      <c r="DO89" s="209"/>
      <c r="DP89" s="209"/>
      <c r="DQ89" s="209"/>
      <c r="DR89" s="209"/>
      <c r="DS89" s="209"/>
      <c r="DT89" s="209"/>
      <c r="DU89" s="209"/>
      <c r="DV89" s="209"/>
      <c r="DW89" s="209"/>
      <c r="DX89" s="209"/>
      <c r="DY89" s="209"/>
      <c r="DZ89" s="209"/>
      <c r="EA89" s="209"/>
      <c r="EB89" s="209"/>
      <c r="EC89" s="209"/>
      <c r="ED89" s="209"/>
      <c r="EE89" s="209"/>
      <c r="EF89" s="209"/>
      <c r="EG89" s="209"/>
      <c r="EH89" s="209"/>
      <c r="EI89" s="209"/>
      <c r="EJ89" s="209"/>
      <c r="EK89" s="209"/>
      <c r="EL89" s="209"/>
      <c r="EM89" s="209"/>
      <c r="EN89" s="209"/>
    </row>
    <row r="90" spans="1:144" x14ac:dyDescent="0.2">
      <c r="A90" s="205"/>
      <c r="C90" s="209"/>
      <c r="D90" s="209"/>
      <c r="E90" s="209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209"/>
      <c r="BX90" s="209"/>
      <c r="BY90" s="209"/>
      <c r="BZ90" s="209"/>
      <c r="CA90" s="209"/>
      <c r="CB90" s="209"/>
      <c r="CC90" s="209"/>
      <c r="CD90" s="209"/>
      <c r="CE90" s="209"/>
      <c r="CF90" s="209"/>
      <c r="CG90" s="209"/>
      <c r="CH90" s="209"/>
      <c r="CI90" s="209"/>
      <c r="CJ90" s="209"/>
      <c r="CK90" s="209"/>
      <c r="CL90" s="209"/>
      <c r="CM90" s="209"/>
      <c r="CN90" s="209"/>
      <c r="CO90" s="209"/>
      <c r="CP90" s="209"/>
      <c r="CQ90" s="209"/>
      <c r="CR90" s="209"/>
      <c r="CS90" s="209"/>
      <c r="CT90" s="209"/>
      <c r="CU90" s="209"/>
      <c r="CV90" s="209"/>
      <c r="CW90" s="209"/>
      <c r="CX90" s="209"/>
      <c r="CY90" s="209"/>
      <c r="CZ90" s="209"/>
      <c r="DA90" s="209"/>
      <c r="DB90" s="209"/>
      <c r="DC90" s="209"/>
      <c r="DD90" s="209"/>
      <c r="DE90" s="209"/>
      <c r="DF90" s="209"/>
      <c r="DG90" s="209"/>
      <c r="DH90" s="209"/>
      <c r="DI90" s="209"/>
      <c r="DJ90" s="209"/>
      <c r="DK90" s="209"/>
      <c r="DL90" s="209"/>
      <c r="DM90" s="209"/>
      <c r="DN90" s="209"/>
      <c r="DO90" s="209"/>
      <c r="DP90" s="209"/>
      <c r="DQ90" s="209"/>
      <c r="DR90" s="209"/>
      <c r="DS90" s="209"/>
      <c r="DT90" s="209"/>
      <c r="DU90" s="209"/>
      <c r="DV90" s="209"/>
      <c r="DW90" s="209"/>
      <c r="DX90" s="209"/>
      <c r="DY90" s="209"/>
      <c r="DZ90" s="209"/>
      <c r="EA90" s="209"/>
      <c r="EB90" s="209"/>
      <c r="EC90" s="209"/>
      <c r="ED90" s="209"/>
      <c r="EE90" s="209"/>
      <c r="EF90" s="209"/>
      <c r="EG90" s="209"/>
      <c r="EH90" s="209"/>
      <c r="EI90" s="209"/>
      <c r="EJ90" s="209"/>
      <c r="EK90" s="209"/>
      <c r="EL90" s="209"/>
      <c r="EM90" s="209"/>
      <c r="EN90" s="209"/>
    </row>
    <row r="91" spans="1:144" x14ac:dyDescent="0.2">
      <c r="A91" s="205"/>
      <c r="C91" s="209"/>
      <c r="D91" s="209"/>
      <c r="E91" s="209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09"/>
      <c r="BN91" s="209"/>
      <c r="BO91" s="209"/>
      <c r="BP91" s="209"/>
      <c r="BQ91" s="209"/>
      <c r="BR91" s="209"/>
      <c r="BS91" s="209"/>
      <c r="BT91" s="209"/>
      <c r="BU91" s="209"/>
      <c r="BV91" s="209"/>
      <c r="BW91" s="209"/>
      <c r="BX91" s="209"/>
      <c r="BY91" s="209"/>
      <c r="BZ91" s="209"/>
      <c r="CA91" s="209"/>
      <c r="CB91" s="209"/>
      <c r="CC91" s="209"/>
      <c r="CD91" s="209"/>
      <c r="CE91" s="209"/>
      <c r="CF91" s="209"/>
      <c r="CG91" s="209"/>
      <c r="CH91" s="209"/>
      <c r="CI91" s="209"/>
      <c r="CJ91" s="209"/>
      <c r="CK91" s="209"/>
      <c r="CL91" s="209"/>
      <c r="CM91" s="209"/>
      <c r="CN91" s="209"/>
      <c r="CO91" s="209"/>
      <c r="CP91" s="209"/>
      <c r="CQ91" s="209"/>
      <c r="CR91" s="209"/>
      <c r="CS91" s="209"/>
      <c r="CT91" s="209"/>
      <c r="CU91" s="209"/>
      <c r="CV91" s="209"/>
      <c r="CW91" s="209"/>
      <c r="CX91" s="209"/>
      <c r="CY91" s="209"/>
      <c r="CZ91" s="209"/>
      <c r="DA91" s="209"/>
      <c r="DB91" s="209"/>
      <c r="DC91" s="209"/>
      <c r="DD91" s="209"/>
      <c r="DE91" s="209"/>
      <c r="DF91" s="209"/>
      <c r="DG91" s="209"/>
      <c r="DH91" s="209"/>
      <c r="DI91" s="209"/>
      <c r="DJ91" s="209"/>
      <c r="DK91" s="209"/>
      <c r="DL91" s="209"/>
      <c r="DM91" s="209"/>
      <c r="DN91" s="209"/>
      <c r="DO91" s="209"/>
      <c r="DP91" s="209"/>
      <c r="DQ91" s="209"/>
      <c r="DR91" s="209"/>
      <c r="DS91" s="209"/>
      <c r="DT91" s="209"/>
      <c r="DU91" s="209"/>
      <c r="DV91" s="209"/>
      <c r="DW91" s="209"/>
      <c r="DX91" s="209"/>
      <c r="DY91" s="209"/>
      <c r="DZ91" s="209"/>
      <c r="EA91" s="209"/>
      <c r="EB91" s="209"/>
      <c r="EC91" s="209"/>
      <c r="ED91" s="209"/>
      <c r="EE91" s="209"/>
      <c r="EF91" s="209"/>
      <c r="EG91" s="209"/>
      <c r="EH91" s="209"/>
      <c r="EI91" s="209"/>
      <c r="EJ91" s="209"/>
      <c r="EK91" s="209"/>
      <c r="EL91" s="209"/>
      <c r="EM91" s="209"/>
      <c r="EN91" s="209"/>
    </row>
    <row r="92" spans="1:144" x14ac:dyDescent="0.2">
      <c r="A92" s="205"/>
      <c r="C92" s="209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09"/>
      <c r="BN92" s="209"/>
      <c r="BO92" s="209"/>
      <c r="BP92" s="209"/>
      <c r="BQ92" s="209"/>
      <c r="BR92" s="209"/>
      <c r="BS92" s="209"/>
      <c r="BT92" s="209"/>
      <c r="BU92" s="209"/>
      <c r="BV92" s="209"/>
      <c r="BW92" s="209"/>
      <c r="BX92" s="209"/>
      <c r="BY92" s="209"/>
      <c r="BZ92" s="209"/>
      <c r="CA92" s="209"/>
      <c r="CB92" s="209"/>
      <c r="CC92" s="209"/>
      <c r="CD92" s="209"/>
      <c r="CE92" s="209"/>
      <c r="CF92" s="209"/>
      <c r="CG92" s="209"/>
      <c r="CH92" s="209"/>
      <c r="CI92" s="209"/>
      <c r="CJ92" s="209"/>
      <c r="CK92" s="209"/>
      <c r="CL92" s="209"/>
      <c r="CM92" s="209"/>
      <c r="CN92" s="209"/>
      <c r="CO92" s="209"/>
      <c r="CP92" s="209"/>
      <c r="CQ92" s="209"/>
      <c r="CR92" s="209"/>
      <c r="CS92" s="209"/>
      <c r="CT92" s="209"/>
      <c r="CU92" s="209"/>
      <c r="CV92" s="209"/>
      <c r="CW92" s="209"/>
      <c r="CX92" s="209"/>
      <c r="CY92" s="209"/>
      <c r="CZ92" s="209"/>
      <c r="DA92" s="209"/>
      <c r="DB92" s="209"/>
      <c r="DC92" s="209"/>
      <c r="DD92" s="209"/>
      <c r="DE92" s="209"/>
      <c r="DF92" s="209"/>
      <c r="DG92" s="209"/>
      <c r="DH92" s="209"/>
      <c r="DI92" s="209"/>
      <c r="DJ92" s="209"/>
      <c r="DK92" s="209"/>
      <c r="DL92" s="209"/>
      <c r="DM92" s="209"/>
      <c r="DN92" s="209"/>
      <c r="DO92" s="209"/>
      <c r="DP92" s="209"/>
      <c r="DQ92" s="209"/>
      <c r="DR92" s="209"/>
      <c r="DS92" s="209"/>
      <c r="DT92" s="209"/>
      <c r="DU92" s="209"/>
      <c r="DV92" s="209"/>
      <c r="DW92" s="209"/>
      <c r="DX92" s="209"/>
      <c r="DY92" s="209"/>
      <c r="DZ92" s="209"/>
      <c r="EA92" s="209"/>
      <c r="EB92" s="209"/>
      <c r="EC92" s="209"/>
      <c r="ED92" s="209"/>
      <c r="EE92" s="209"/>
      <c r="EF92" s="209"/>
      <c r="EG92" s="209"/>
      <c r="EH92" s="209"/>
      <c r="EI92" s="209"/>
      <c r="EJ92" s="209"/>
      <c r="EK92" s="209"/>
      <c r="EL92" s="209"/>
      <c r="EM92" s="209"/>
      <c r="EN92" s="209"/>
    </row>
    <row r="93" spans="1:144" x14ac:dyDescent="0.2">
      <c r="A93" s="205"/>
      <c r="C93" s="209"/>
      <c r="D93" s="209"/>
      <c r="E93" s="209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09"/>
      <c r="BM93" s="209"/>
      <c r="BN93" s="209"/>
      <c r="BO93" s="209"/>
      <c r="BP93" s="209"/>
      <c r="BQ93" s="209"/>
      <c r="BR93" s="209"/>
      <c r="BS93" s="209"/>
      <c r="BT93" s="209"/>
      <c r="BU93" s="209"/>
      <c r="BV93" s="209"/>
      <c r="BW93" s="209"/>
      <c r="BX93" s="209"/>
      <c r="BY93" s="209"/>
      <c r="BZ93" s="209"/>
      <c r="CA93" s="209"/>
      <c r="CB93" s="209"/>
      <c r="CC93" s="209"/>
      <c r="CD93" s="209"/>
      <c r="CE93" s="209"/>
      <c r="CF93" s="209"/>
      <c r="CG93" s="209"/>
      <c r="CH93" s="209"/>
      <c r="CI93" s="209"/>
      <c r="CJ93" s="209"/>
      <c r="CK93" s="209"/>
      <c r="CL93" s="209"/>
      <c r="CM93" s="209"/>
      <c r="CN93" s="209"/>
      <c r="CO93" s="209"/>
      <c r="CP93" s="209"/>
      <c r="CQ93" s="209"/>
      <c r="CR93" s="209"/>
      <c r="CS93" s="209"/>
      <c r="CT93" s="209"/>
      <c r="CU93" s="209"/>
      <c r="CV93" s="209"/>
      <c r="CW93" s="209"/>
      <c r="CX93" s="209"/>
      <c r="CY93" s="209"/>
      <c r="CZ93" s="209"/>
      <c r="DA93" s="209"/>
      <c r="DB93" s="209"/>
      <c r="DC93" s="209"/>
      <c r="DD93" s="209"/>
      <c r="DE93" s="209"/>
      <c r="DF93" s="209"/>
      <c r="DG93" s="209"/>
      <c r="DH93" s="209"/>
      <c r="DI93" s="209"/>
      <c r="DJ93" s="209"/>
      <c r="DK93" s="209"/>
      <c r="DL93" s="209"/>
      <c r="DM93" s="209"/>
      <c r="DN93" s="209"/>
      <c r="DO93" s="209"/>
      <c r="DP93" s="209"/>
      <c r="DQ93" s="209"/>
      <c r="DR93" s="209"/>
      <c r="DS93" s="209"/>
      <c r="DT93" s="209"/>
      <c r="DU93" s="209"/>
      <c r="DV93" s="209"/>
      <c r="DW93" s="209"/>
      <c r="DX93" s="209"/>
      <c r="DY93" s="209"/>
      <c r="DZ93" s="209"/>
      <c r="EA93" s="209"/>
      <c r="EB93" s="209"/>
      <c r="EC93" s="209"/>
      <c r="ED93" s="209"/>
      <c r="EE93" s="209"/>
      <c r="EF93" s="209"/>
      <c r="EG93" s="209"/>
      <c r="EH93" s="209"/>
      <c r="EI93" s="209"/>
      <c r="EJ93" s="209"/>
      <c r="EK93" s="209"/>
      <c r="EL93" s="209"/>
      <c r="EM93" s="209"/>
      <c r="EN93" s="209"/>
    </row>
    <row r="94" spans="1:144" x14ac:dyDescent="0.2">
      <c r="A94" s="205"/>
      <c r="C94" s="209"/>
      <c r="D94" s="209"/>
      <c r="E94" s="209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  <c r="BI94" s="209"/>
      <c r="BJ94" s="209"/>
      <c r="BK94" s="209"/>
      <c r="BL94" s="209"/>
      <c r="BM94" s="209"/>
      <c r="BN94" s="209"/>
      <c r="BO94" s="209"/>
      <c r="BP94" s="209"/>
      <c r="BQ94" s="209"/>
      <c r="BR94" s="209"/>
      <c r="BS94" s="209"/>
      <c r="BT94" s="209"/>
      <c r="BU94" s="209"/>
      <c r="BV94" s="209"/>
      <c r="BW94" s="209"/>
      <c r="BX94" s="209"/>
      <c r="BY94" s="209"/>
      <c r="BZ94" s="209"/>
      <c r="CA94" s="209"/>
      <c r="CB94" s="209"/>
      <c r="CC94" s="209"/>
      <c r="CD94" s="209"/>
      <c r="CE94" s="209"/>
      <c r="CF94" s="209"/>
      <c r="CG94" s="209"/>
      <c r="CH94" s="209"/>
      <c r="CI94" s="209"/>
      <c r="CJ94" s="209"/>
      <c r="CK94" s="209"/>
      <c r="CL94" s="209"/>
      <c r="CM94" s="209"/>
      <c r="CN94" s="209"/>
      <c r="CO94" s="209"/>
      <c r="CP94" s="209"/>
      <c r="CQ94" s="209"/>
      <c r="CR94" s="209"/>
      <c r="CS94" s="209"/>
      <c r="CT94" s="209"/>
      <c r="CU94" s="209"/>
      <c r="CV94" s="209"/>
      <c r="CW94" s="209"/>
      <c r="CX94" s="209"/>
      <c r="CY94" s="209"/>
      <c r="CZ94" s="209"/>
      <c r="DA94" s="209"/>
      <c r="DB94" s="209"/>
      <c r="DC94" s="209"/>
      <c r="DD94" s="209"/>
      <c r="DE94" s="209"/>
      <c r="DF94" s="209"/>
      <c r="DG94" s="209"/>
      <c r="DH94" s="209"/>
      <c r="DI94" s="209"/>
      <c r="DJ94" s="209"/>
      <c r="DK94" s="209"/>
      <c r="DL94" s="209"/>
      <c r="DM94" s="209"/>
      <c r="DN94" s="209"/>
      <c r="DO94" s="209"/>
      <c r="DP94" s="209"/>
      <c r="DQ94" s="209"/>
      <c r="DR94" s="209"/>
      <c r="DS94" s="209"/>
      <c r="DT94" s="209"/>
      <c r="DU94" s="209"/>
      <c r="DV94" s="209"/>
      <c r="DW94" s="209"/>
      <c r="DX94" s="209"/>
      <c r="DY94" s="209"/>
      <c r="DZ94" s="209"/>
      <c r="EA94" s="209"/>
      <c r="EB94" s="209"/>
      <c r="EC94" s="209"/>
      <c r="ED94" s="209"/>
      <c r="EE94" s="209"/>
      <c r="EF94" s="209"/>
      <c r="EG94" s="209"/>
      <c r="EH94" s="209"/>
      <c r="EI94" s="209"/>
      <c r="EJ94" s="209"/>
      <c r="EK94" s="209"/>
      <c r="EL94" s="209"/>
      <c r="EM94" s="209"/>
      <c r="EN94" s="209"/>
    </row>
    <row r="95" spans="1:144" x14ac:dyDescent="0.2">
      <c r="A95" s="205"/>
      <c r="C95" s="209"/>
      <c r="D95" s="209"/>
      <c r="E95" s="209"/>
      <c r="F95" s="209"/>
      <c r="G95" s="209"/>
      <c r="H95" s="209"/>
      <c r="I95" s="209"/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  <c r="AA95" s="209"/>
      <c r="AB95" s="209"/>
      <c r="AC95" s="209"/>
      <c r="AD95" s="209"/>
      <c r="AE95" s="209"/>
      <c r="AF95" s="209"/>
      <c r="AG95" s="209"/>
      <c r="AH95" s="209"/>
      <c r="AI95" s="209"/>
      <c r="AJ95" s="209"/>
      <c r="AK95" s="209"/>
      <c r="AL95" s="209"/>
      <c r="AM95" s="209"/>
      <c r="AN95" s="209"/>
      <c r="AO95" s="209"/>
      <c r="AP95" s="209"/>
      <c r="AQ95" s="209"/>
      <c r="AR95" s="209"/>
      <c r="AS95" s="209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209"/>
      <c r="BE95" s="209"/>
      <c r="BF95" s="209"/>
      <c r="BG95" s="209"/>
      <c r="BH95" s="209"/>
      <c r="BI95" s="209"/>
      <c r="BJ95" s="209"/>
      <c r="BK95" s="209"/>
      <c r="BL95" s="209"/>
      <c r="BM95" s="209"/>
      <c r="BN95" s="209"/>
      <c r="BO95" s="209"/>
      <c r="BP95" s="209"/>
      <c r="BQ95" s="209"/>
      <c r="BR95" s="209"/>
      <c r="BS95" s="209"/>
      <c r="BT95" s="209"/>
      <c r="BU95" s="209"/>
      <c r="BV95" s="209"/>
      <c r="BW95" s="209"/>
      <c r="BX95" s="209"/>
      <c r="BY95" s="209"/>
      <c r="BZ95" s="209"/>
      <c r="CA95" s="209"/>
      <c r="CB95" s="209"/>
      <c r="CC95" s="209"/>
      <c r="CD95" s="209"/>
      <c r="CE95" s="209"/>
      <c r="CF95" s="209"/>
      <c r="CG95" s="209"/>
      <c r="CH95" s="209"/>
      <c r="CI95" s="209"/>
      <c r="CJ95" s="209"/>
      <c r="CK95" s="209"/>
      <c r="CL95" s="209"/>
      <c r="CM95" s="209"/>
      <c r="CN95" s="209"/>
      <c r="CO95" s="209"/>
      <c r="CP95" s="209"/>
      <c r="CQ95" s="209"/>
      <c r="CR95" s="209"/>
      <c r="CS95" s="209"/>
      <c r="CT95" s="209"/>
      <c r="CU95" s="209"/>
      <c r="CV95" s="209"/>
      <c r="CW95" s="209"/>
      <c r="CX95" s="209"/>
      <c r="CY95" s="209"/>
      <c r="CZ95" s="209"/>
      <c r="DA95" s="209"/>
      <c r="DB95" s="209"/>
      <c r="DC95" s="209"/>
      <c r="DD95" s="209"/>
      <c r="DE95" s="209"/>
      <c r="DF95" s="209"/>
      <c r="DG95" s="209"/>
      <c r="DH95" s="209"/>
      <c r="DI95" s="209"/>
      <c r="DJ95" s="209"/>
      <c r="DK95" s="209"/>
      <c r="DL95" s="209"/>
      <c r="DM95" s="209"/>
      <c r="DN95" s="209"/>
      <c r="DO95" s="209"/>
      <c r="DP95" s="209"/>
      <c r="DQ95" s="209"/>
      <c r="DR95" s="209"/>
      <c r="DS95" s="209"/>
      <c r="DT95" s="209"/>
      <c r="DU95" s="209"/>
      <c r="DV95" s="209"/>
      <c r="DW95" s="209"/>
      <c r="DX95" s="209"/>
      <c r="DY95" s="209"/>
      <c r="DZ95" s="209"/>
      <c r="EA95" s="209"/>
      <c r="EB95" s="209"/>
      <c r="EC95" s="209"/>
      <c r="ED95" s="209"/>
      <c r="EE95" s="209"/>
      <c r="EF95" s="209"/>
      <c r="EG95" s="209"/>
      <c r="EH95" s="209"/>
      <c r="EI95" s="209"/>
      <c r="EJ95" s="209"/>
      <c r="EK95" s="209"/>
      <c r="EL95" s="209"/>
      <c r="EM95" s="209"/>
      <c r="EN95" s="209"/>
    </row>
    <row r="96" spans="1:144" x14ac:dyDescent="0.2">
      <c r="A96" s="205"/>
      <c r="C96" s="209"/>
      <c r="D96" s="209"/>
      <c r="E96" s="209"/>
      <c r="F96" s="209"/>
      <c r="G96" s="209"/>
      <c r="H96" s="209"/>
      <c r="I96" s="209"/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09"/>
      <c r="BZ96" s="209"/>
      <c r="CA96" s="209"/>
      <c r="CB96" s="209"/>
      <c r="CC96" s="209"/>
      <c r="CD96" s="209"/>
      <c r="CE96" s="209"/>
      <c r="CF96" s="209"/>
      <c r="CG96" s="209"/>
      <c r="CH96" s="209"/>
      <c r="CI96" s="209"/>
      <c r="CJ96" s="209"/>
      <c r="CK96" s="209"/>
      <c r="CL96" s="209"/>
      <c r="CM96" s="209"/>
      <c r="CN96" s="209"/>
      <c r="CO96" s="209"/>
      <c r="CP96" s="209"/>
      <c r="CQ96" s="209"/>
      <c r="CR96" s="209"/>
      <c r="CS96" s="209"/>
      <c r="CT96" s="209"/>
      <c r="CU96" s="209"/>
      <c r="CV96" s="209"/>
      <c r="CW96" s="209"/>
      <c r="CX96" s="209"/>
      <c r="CY96" s="209"/>
      <c r="CZ96" s="209"/>
      <c r="DA96" s="209"/>
      <c r="DB96" s="209"/>
      <c r="DC96" s="209"/>
      <c r="DD96" s="209"/>
      <c r="DE96" s="209"/>
      <c r="DF96" s="209"/>
      <c r="DG96" s="209"/>
      <c r="DH96" s="209"/>
      <c r="DI96" s="209"/>
      <c r="DJ96" s="209"/>
      <c r="DK96" s="209"/>
      <c r="DL96" s="209"/>
      <c r="DM96" s="209"/>
      <c r="DN96" s="209"/>
      <c r="DO96" s="209"/>
      <c r="DP96" s="209"/>
      <c r="DQ96" s="209"/>
      <c r="DR96" s="209"/>
      <c r="DS96" s="209"/>
      <c r="DT96" s="209"/>
      <c r="DU96" s="209"/>
      <c r="DV96" s="209"/>
      <c r="DW96" s="209"/>
      <c r="DX96" s="209"/>
      <c r="DY96" s="209"/>
      <c r="DZ96" s="209"/>
      <c r="EA96" s="209"/>
      <c r="EB96" s="209"/>
      <c r="EC96" s="209"/>
      <c r="ED96" s="209"/>
      <c r="EE96" s="209"/>
      <c r="EF96" s="209"/>
      <c r="EG96" s="209"/>
      <c r="EH96" s="209"/>
      <c r="EI96" s="209"/>
      <c r="EJ96" s="209"/>
      <c r="EK96" s="209"/>
      <c r="EL96" s="209"/>
      <c r="EM96" s="209"/>
      <c r="EN96" s="209"/>
    </row>
    <row r="97" spans="1:144" x14ac:dyDescent="0.2">
      <c r="A97" s="205"/>
      <c r="C97" s="209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  <c r="AA97" s="209"/>
      <c r="AB97" s="209"/>
      <c r="AC97" s="209"/>
      <c r="AD97" s="209"/>
      <c r="AE97" s="209"/>
      <c r="AF97" s="209"/>
      <c r="AG97" s="209"/>
      <c r="AH97" s="209"/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09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209"/>
      <c r="BE97" s="209"/>
      <c r="BF97" s="209"/>
      <c r="BG97" s="209"/>
      <c r="BH97" s="209"/>
      <c r="BI97" s="209"/>
      <c r="BJ97" s="209"/>
      <c r="BK97" s="209"/>
      <c r="BL97" s="209"/>
      <c r="BM97" s="209"/>
      <c r="BN97" s="209"/>
      <c r="BO97" s="209"/>
      <c r="BP97" s="209"/>
      <c r="BQ97" s="209"/>
      <c r="BR97" s="209"/>
      <c r="BS97" s="209"/>
      <c r="BT97" s="209"/>
      <c r="BU97" s="209"/>
      <c r="BV97" s="209"/>
      <c r="BW97" s="209"/>
      <c r="BX97" s="209"/>
      <c r="BY97" s="209"/>
      <c r="BZ97" s="209"/>
      <c r="CA97" s="209"/>
      <c r="CB97" s="209"/>
      <c r="CC97" s="209"/>
      <c r="CD97" s="209"/>
      <c r="CE97" s="209"/>
      <c r="CF97" s="209"/>
      <c r="CG97" s="209"/>
      <c r="CH97" s="209"/>
      <c r="CI97" s="209"/>
      <c r="CJ97" s="209"/>
      <c r="CK97" s="209"/>
      <c r="CL97" s="209"/>
      <c r="CM97" s="209"/>
      <c r="CN97" s="209"/>
      <c r="CO97" s="209"/>
      <c r="CP97" s="209"/>
      <c r="CQ97" s="209"/>
      <c r="CR97" s="209"/>
      <c r="CS97" s="209"/>
      <c r="CT97" s="209"/>
      <c r="CU97" s="209"/>
      <c r="CV97" s="209"/>
      <c r="CW97" s="209"/>
      <c r="CX97" s="209"/>
      <c r="CY97" s="209"/>
      <c r="CZ97" s="209"/>
      <c r="DA97" s="209"/>
      <c r="DB97" s="209"/>
      <c r="DC97" s="209"/>
      <c r="DD97" s="209"/>
      <c r="DE97" s="209"/>
      <c r="DF97" s="209"/>
      <c r="DG97" s="209"/>
      <c r="DH97" s="209"/>
      <c r="DI97" s="209"/>
      <c r="DJ97" s="209"/>
      <c r="DK97" s="209"/>
      <c r="DL97" s="209"/>
      <c r="DM97" s="209"/>
      <c r="DN97" s="209"/>
      <c r="DO97" s="209"/>
      <c r="DP97" s="209"/>
      <c r="DQ97" s="209"/>
      <c r="DR97" s="209"/>
      <c r="DS97" s="209"/>
      <c r="DT97" s="209"/>
      <c r="DU97" s="209"/>
      <c r="DV97" s="209"/>
      <c r="DW97" s="209"/>
      <c r="DX97" s="209"/>
      <c r="DY97" s="209"/>
      <c r="DZ97" s="209"/>
      <c r="EA97" s="209"/>
      <c r="EB97" s="209"/>
      <c r="EC97" s="209"/>
      <c r="ED97" s="209"/>
      <c r="EE97" s="209"/>
      <c r="EF97" s="209"/>
      <c r="EG97" s="209"/>
      <c r="EH97" s="209"/>
      <c r="EI97" s="209"/>
      <c r="EJ97" s="209"/>
      <c r="EK97" s="209"/>
      <c r="EL97" s="209"/>
      <c r="EM97" s="209"/>
      <c r="EN97" s="209"/>
    </row>
    <row r="98" spans="1:144" x14ac:dyDescent="0.2">
      <c r="A98" s="205"/>
      <c r="C98" s="209"/>
      <c r="D98" s="209"/>
      <c r="E98" s="209"/>
      <c r="F98" s="209"/>
      <c r="G98" s="209"/>
      <c r="H98" s="209"/>
      <c r="I98" s="209"/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  <c r="AA98" s="209"/>
      <c r="AB98" s="209"/>
      <c r="AC98" s="209"/>
      <c r="AD98" s="209"/>
      <c r="AE98" s="209"/>
      <c r="AF98" s="209"/>
      <c r="AG98" s="209"/>
      <c r="AH98" s="209"/>
      <c r="AI98" s="209"/>
      <c r="AJ98" s="209"/>
      <c r="AK98" s="209"/>
      <c r="AL98" s="209"/>
      <c r="AM98" s="209"/>
      <c r="AN98" s="209"/>
      <c r="AO98" s="209"/>
      <c r="AP98" s="209"/>
      <c r="AQ98" s="209"/>
      <c r="AR98" s="209"/>
      <c r="AS98" s="209"/>
      <c r="AT98" s="209"/>
      <c r="AU98" s="209"/>
      <c r="AV98" s="209"/>
      <c r="AW98" s="209"/>
      <c r="AX98" s="209"/>
      <c r="AY98" s="209"/>
      <c r="AZ98" s="209"/>
      <c r="BA98" s="209"/>
      <c r="BB98" s="209"/>
      <c r="BC98" s="209"/>
      <c r="BD98" s="209"/>
      <c r="BE98" s="209"/>
      <c r="BF98" s="209"/>
      <c r="BG98" s="209"/>
      <c r="BH98" s="209"/>
      <c r="BI98" s="209"/>
      <c r="BJ98" s="209"/>
      <c r="BK98" s="209"/>
      <c r="BL98" s="209"/>
      <c r="BM98" s="209"/>
      <c r="BN98" s="209"/>
      <c r="BO98" s="209"/>
      <c r="BP98" s="209"/>
      <c r="BQ98" s="209"/>
      <c r="BR98" s="209"/>
      <c r="BS98" s="209"/>
      <c r="BT98" s="209"/>
      <c r="BU98" s="209"/>
      <c r="BV98" s="209"/>
      <c r="BW98" s="209"/>
      <c r="BX98" s="209"/>
      <c r="BY98" s="209"/>
      <c r="BZ98" s="209"/>
      <c r="CA98" s="209"/>
      <c r="CB98" s="209"/>
      <c r="CC98" s="209"/>
      <c r="CD98" s="209"/>
      <c r="CE98" s="209"/>
      <c r="CF98" s="209"/>
      <c r="CG98" s="209"/>
      <c r="CH98" s="209"/>
      <c r="CI98" s="209"/>
      <c r="CJ98" s="209"/>
      <c r="CK98" s="209"/>
      <c r="CL98" s="209"/>
      <c r="CM98" s="209"/>
      <c r="CN98" s="209"/>
      <c r="CO98" s="209"/>
      <c r="CP98" s="209"/>
      <c r="CQ98" s="209"/>
      <c r="CR98" s="209"/>
      <c r="CS98" s="209"/>
      <c r="CT98" s="209"/>
      <c r="CU98" s="209"/>
      <c r="CV98" s="209"/>
      <c r="CW98" s="209"/>
      <c r="CX98" s="209"/>
      <c r="CY98" s="209"/>
      <c r="CZ98" s="209"/>
      <c r="DA98" s="209"/>
      <c r="DB98" s="209"/>
      <c r="DC98" s="209"/>
      <c r="DD98" s="209"/>
      <c r="DE98" s="209"/>
      <c r="DF98" s="209"/>
      <c r="DG98" s="209"/>
      <c r="DH98" s="209"/>
      <c r="DI98" s="209"/>
      <c r="DJ98" s="209"/>
      <c r="DK98" s="209"/>
      <c r="DL98" s="209"/>
      <c r="DM98" s="209"/>
      <c r="DN98" s="209"/>
      <c r="DO98" s="209"/>
      <c r="DP98" s="209"/>
      <c r="DQ98" s="209"/>
      <c r="DR98" s="209"/>
      <c r="DS98" s="209"/>
      <c r="DT98" s="209"/>
      <c r="DU98" s="209"/>
      <c r="DV98" s="209"/>
      <c r="DW98" s="209"/>
      <c r="DX98" s="209"/>
      <c r="DY98" s="209"/>
      <c r="DZ98" s="209"/>
      <c r="EA98" s="209"/>
      <c r="EB98" s="209"/>
      <c r="EC98" s="209"/>
      <c r="ED98" s="209"/>
      <c r="EE98" s="209"/>
      <c r="EF98" s="209"/>
      <c r="EG98" s="209"/>
      <c r="EH98" s="209"/>
      <c r="EI98" s="209"/>
      <c r="EJ98" s="209"/>
      <c r="EK98" s="209"/>
      <c r="EL98" s="209"/>
      <c r="EM98" s="209"/>
      <c r="EN98" s="209"/>
    </row>
    <row r="99" spans="1:144" x14ac:dyDescent="0.2">
      <c r="A99" s="205"/>
      <c r="C99" s="209"/>
      <c r="D99" s="209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  <c r="AA99" s="209"/>
      <c r="AB99" s="209"/>
      <c r="AC99" s="209"/>
      <c r="AD99" s="209"/>
      <c r="AE99" s="209"/>
      <c r="AF99" s="209"/>
      <c r="AG99" s="209"/>
      <c r="AH99" s="209"/>
      <c r="AI99" s="209"/>
      <c r="AJ99" s="209"/>
      <c r="AK99" s="209"/>
      <c r="AL99" s="209"/>
      <c r="AM99" s="209"/>
      <c r="AN99" s="209"/>
      <c r="AO99" s="209"/>
      <c r="AP99" s="209"/>
      <c r="AQ99" s="209"/>
      <c r="AR99" s="209"/>
      <c r="AS99" s="209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209"/>
      <c r="BE99" s="209"/>
      <c r="BF99" s="209"/>
      <c r="BG99" s="209"/>
      <c r="BH99" s="209"/>
      <c r="BI99" s="209"/>
      <c r="BJ99" s="209"/>
      <c r="BK99" s="209"/>
      <c r="BL99" s="209"/>
      <c r="BM99" s="209"/>
      <c r="BN99" s="209"/>
      <c r="BO99" s="209"/>
      <c r="BP99" s="209"/>
      <c r="BQ99" s="209"/>
      <c r="BR99" s="209"/>
      <c r="BS99" s="209"/>
      <c r="BT99" s="209"/>
      <c r="BU99" s="209"/>
      <c r="BV99" s="209"/>
      <c r="BW99" s="209"/>
      <c r="BX99" s="209"/>
      <c r="BY99" s="209"/>
      <c r="BZ99" s="209"/>
      <c r="CA99" s="209"/>
      <c r="CB99" s="209"/>
      <c r="CC99" s="209"/>
      <c r="CD99" s="209"/>
      <c r="CE99" s="209"/>
      <c r="CF99" s="209"/>
      <c r="CG99" s="209"/>
      <c r="CH99" s="209"/>
      <c r="CI99" s="209"/>
      <c r="CJ99" s="209"/>
      <c r="CK99" s="209"/>
      <c r="CL99" s="209"/>
      <c r="CM99" s="209"/>
      <c r="CN99" s="209"/>
      <c r="CO99" s="209"/>
      <c r="CP99" s="209"/>
      <c r="CQ99" s="209"/>
      <c r="CR99" s="209"/>
      <c r="CS99" s="209"/>
      <c r="CT99" s="209"/>
      <c r="CU99" s="209"/>
      <c r="CV99" s="209"/>
      <c r="CW99" s="209"/>
      <c r="CX99" s="209"/>
      <c r="CY99" s="209"/>
      <c r="CZ99" s="209"/>
      <c r="DA99" s="209"/>
      <c r="DB99" s="209"/>
      <c r="DC99" s="209"/>
      <c r="DD99" s="209"/>
      <c r="DE99" s="209"/>
      <c r="DF99" s="209"/>
      <c r="DG99" s="209"/>
      <c r="DH99" s="209"/>
      <c r="DI99" s="209"/>
      <c r="DJ99" s="209"/>
      <c r="DK99" s="209"/>
      <c r="DL99" s="209"/>
      <c r="DM99" s="209"/>
      <c r="DN99" s="209"/>
      <c r="DO99" s="209"/>
      <c r="DP99" s="209"/>
      <c r="DQ99" s="209"/>
      <c r="DR99" s="209"/>
      <c r="DS99" s="209"/>
      <c r="DT99" s="209"/>
      <c r="DU99" s="209"/>
      <c r="DV99" s="209"/>
      <c r="DW99" s="209"/>
      <c r="DX99" s="209"/>
      <c r="DY99" s="209"/>
      <c r="DZ99" s="209"/>
      <c r="EA99" s="209"/>
      <c r="EB99" s="209"/>
      <c r="EC99" s="209"/>
      <c r="ED99" s="209"/>
      <c r="EE99" s="209"/>
      <c r="EF99" s="209"/>
      <c r="EG99" s="209"/>
      <c r="EH99" s="209"/>
      <c r="EI99" s="209"/>
      <c r="EJ99" s="209"/>
      <c r="EK99" s="209"/>
      <c r="EL99" s="209"/>
      <c r="EM99" s="209"/>
      <c r="EN99" s="209"/>
    </row>
    <row r="100" spans="1:144" x14ac:dyDescent="0.2">
      <c r="A100" s="205"/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09"/>
      <c r="BZ100" s="209"/>
      <c r="CA100" s="209"/>
      <c r="CB100" s="209"/>
      <c r="CC100" s="209"/>
      <c r="CD100" s="209"/>
      <c r="CE100" s="209"/>
      <c r="CF100" s="209"/>
      <c r="CG100" s="209"/>
      <c r="CH100" s="209"/>
      <c r="CI100" s="209"/>
      <c r="CJ100" s="209"/>
      <c r="CK100" s="209"/>
      <c r="CL100" s="209"/>
      <c r="CM100" s="209"/>
      <c r="CN100" s="209"/>
      <c r="CO100" s="209"/>
      <c r="CP100" s="209"/>
      <c r="CQ100" s="209"/>
      <c r="CR100" s="209"/>
      <c r="CS100" s="209"/>
      <c r="CT100" s="209"/>
      <c r="CU100" s="209"/>
      <c r="CV100" s="209"/>
      <c r="CW100" s="209"/>
      <c r="CX100" s="209"/>
      <c r="CY100" s="209"/>
      <c r="CZ100" s="209"/>
      <c r="DA100" s="209"/>
      <c r="DB100" s="209"/>
      <c r="DC100" s="209"/>
      <c r="DD100" s="209"/>
      <c r="DE100" s="209"/>
      <c r="DF100" s="209"/>
      <c r="DG100" s="209"/>
      <c r="DH100" s="209"/>
      <c r="DI100" s="209"/>
      <c r="DJ100" s="209"/>
      <c r="DK100" s="209"/>
      <c r="DL100" s="209"/>
      <c r="DM100" s="209"/>
      <c r="DN100" s="209"/>
      <c r="DO100" s="209"/>
      <c r="DP100" s="209"/>
      <c r="DQ100" s="209"/>
      <c r="DR100" s="209"/>
      <c r="DS100" s="209"/>
      <c r="DT100" s="209"/>
      <c r="DU100" s="209"/>
      <c r="DV100" s="209"/>
      <c r="DW100" s="209"/>
      <c r="DX100" s="209"/>
      <c r="DY100" s="209"/>
      <c r="DZ100" s="209"/>
      <c r="EA100" s="209"/>
      <c r="EB100" s="209"/>
      <c r="EC100" s="209"/>
      <c r="ED100" s="209"/>
      <c r="EE100" s="209"/>
      <c r="EF100" s="209"/>
      <c r="EG100" s="209"/>
      <c r="EH100" s="209"/>
      <c r="EI100" s="209"/>
      <c r="EJ100" s="209"/>
      <c r="EK100" s="209"/>
      <c r="EL100" s="209"/>
      <c r="EM100" s="209"/>
      <c r="EN100" s="209"/>
    </row>
    <row r="101" spans="1:144" x14ac:dyDescent="0.2">
      <c r="A101" s="205"/>
      <c r="C101" s="209"/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  <c r="AA101" s="209"/>
      <c r="AB101" s="209"/>
      <c r="AC101" s="209"/>
      <c r="AD101" s="209"/>
      <c r="AE101" s="209"/>
      <c r="AF101" s="209"/>
      <c r="AG101" s="209"/>
      <c r="AH101" s="209"/>
      <c r="AI101" s="209"/>
      <c r="AJ101" s="209"/>
      <c r="AK101" s="209"/>
      <c r="AL101" s="209"/>
      <c r="AM101" s="209"/>
      <c r="AN101" s="209"/>
      <c r="AO101" s="209"/>
      <c r="AP101" s="209"/>
      <c r="AQ101" s="209"/>
      <c r="AR101" s="209"/>
      <c r="AS101" s="209"/>
      <c r="AT101" s="209"/>
      <c r="AU101" s="209"/>
      <c r="AV101" s="209"/>
      <c r="AW101" s="209"/>
      <c r="AX101" s="209"/>
      <c r="AY101" s="209"/>
      <c r="AZ101" s="209"/>
      <c r="BA101" s="209"/>
      <c r="BB101" s="209"/>
      <c r="BC101" s="209"/>
      <c r="BD101" s="209"/>
      <c r="BE101" s="209"/>
      <c r="BF101" s="209"/>
      <c r="BG101" s="209"/>
      <c r="BH101" s="209"/>
      <c r="BI101" s="209"/>
      <c r="BJ101" s="209"/>
      <c r="BK101" s="209"/>
      <c r="BL101" s="209"/>
      <c r="BM101" s="209"/>
      <c r="BN101" s="209"/>
      <c r="BO101" s="209"/>
      <c r="BP101" s="209"/>
      <c r="BQ101" s="209"/>
      <c r="BR101" s="209"/>
      <c r="BS101" s="209"/>
      <c r="BT101" s="209"/>
      <c r="BU101" s="209"/>
      <c r="BV101" s="209"/>
      <c r="BW101" s="209"/>
      <c r="BX101" s="209"/>
      <c r="BY101" s="209"/>
      <c r="BZ101" s="209"/>
      <c r="CA101" s="209"/>
      <c r="CB101" s="209"/>
      <c r="CC101" s="209"/>
      <c r="CD101" s="209"/>
      <c r="CE101" s="209"/>
      <c r="CF101" s="209"/>
      <c r="CG101" s="209"/>
      <c r="CH101" s="209"/>
      <c r="CI101" s="209"/>
      <c r="CJ101" s="209"/>
      <c r="CK101" s="209"/>
      <c r="CL101" s="209"/>
      <c r="CM101" s="209"/>
      <c r="CN101" s="209"/>
      <c r="CO101" s="209"/>
      <c r="CP101" s="209"/>
      <c r="CQ101" s="209"/>
      <c r="CR101" s="209"/>
      <c r="CS101" s="209"/>
      <c r="CT101" s="209"/>
      <c r="CU101" s="209"/>
      <c r="CV101" s="209"/>
      <c r="CW101" s="209"/>
      <c r="CX101" s="209"/>
      <c r="CY101" s="209"/>
      <c r="CZ101" s="209"/>
      <c r="DA101" s="209"/>
      <c r="DB101" s="209"/>
      <c r="DC101" s="209"/>
      <c r="DD101" s="209"/>
      <c r="DE101" s="209"/>
      <c r="DF101" s="209"/>
      <c r="DG101" s="209"/>
      <c r="DH101" s="209"/>
      <c r="DI101" s="209"/>
      <c r="DJ101" s="209"/>
      <c r="DK101" s="209"/>
      <c r="DL101" s="209"/>
      <c r="DM101" s="209"/>
      <c r="DN101" s="209"/>
      <c r="DO101" s="209"/>
      <c r="DP101" s="209"/>
      <c r="DQ101" s="209"/>
      <c r="DR101" s="209"/>
      <c r="DS101" s="209"/>
      <c r="DT101" s="209"/>
      <c r="DU101" s="209"/>
      <c r="DV101" s="209"/>
      <c r="DW101" s="209"/>
      <c r="DX101" s="209"/>
      <c r="DY101" s="209"/>
      <c r="DZ101" s="209"/>
      <c r="EA101" s="209"/>
      <c r="EB101" s="209"/>
      <c r="EC101" s="209"/>
      <c r="ED101" s="209"/>
      <c r="EE101" s="209"/>
      <c r="EF101" s="209"/>
      <c r="EG101" s="209"/>
      <c r="EH101" s="209"/>
      <c r="EI101" s="209"/>
      <c r="EJ101" s="209"/>
      <c r="EK101" s="209"/>
      <c r="EL101" s="209"/>
      <c r="EM101" s="209"/>
      <c r="EN101" s="209"/>
    </row>
    <row r="102" spans="1:144" x14ac:dyDescent="0.2">
      <c r="A102" s="205"/>
      <c r="C102" s="209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  <c r="AA102" s="209"/>
      <c r="AB102" s="209"/>
      <c r="AC102" s="209"/>
      <c r="AD102" s="209"/>
      <c r="AE102" s="209"/>
      <c r="AF102" s="209"/>
      <c r="AG102" s="209"/>
      <c r="AH102" s="209"/>
      <c r="AI102" s="209"/>
      <c r="AJ102" s="209"/>
      <c r="AK102" s="209"/>
      <c r="AL102" s="209"/>
      <c r="AM102" s="209"/>
      <c r="AN102" s="209"/>
      <c r="AO102" s="209"/>
      <c r="AP102" s="209"/>
      <c r="AQ102" s="209"/>
      <c r="AR102" s="209"/>
      <c r="AS102" s="209"/>
      <c r="AT102" s="209"/>
      <c r="AU102" s="209"/>
      <c r="AV102" s="209"/>
      <c r="AW102" s="209"/>
      <c r="AX102" s="209"/>
      <c r="AY102" s="209"/>
      <c r="AZ102" s="209"/>
      <c r="BA102" s="209"/>
      <c r="BB102" s="209"/>
      <c r="BC102" s="209"/>
      <c r="BD102" s="209"/>
      <c r="BE102" s="209"/>
      <c r="BF102" s="209"/>
      <c r="BG102" s="209"/>
      <c r="BH102" s="209"/>
      <c r="BI102" s="209"/>
      <c r="BJ102" s="209"/>
      <c r="BK102" s="209"/>
      <c r="BL102" s="209"/>
      <c r="BM102" s="209"/>
      <c r="BN102" s="209"/>
      <c r="BO102" s="209"/>
      <c r="BP102" s="209"/>
      <c r="BQ102" s="209"/>
      <c r="BR102" s="209"/>
      <c r="BS102" s="209"/>
      <c r="BT102" s="209"/>
      <c r="BU102" s="209"/>
      <c r="BV102" s="209"/>
      <c r="BW102" s="209"/>
      <c r="BX102" s="209"/>
      <c r="BY102" s="209"/>
      <c r="BZ102" s="209"/>
      <c r="CA102" s="209"/>
      <c r="CB102" s="209"/>
      <c r="CC102" s="209"/>
      <c r="CD102" s="209"/>
      <c r="CE102" s="209"/>
      <c r="CF102" s="209"/>
      <c r="CG102" s="209"/>
      <c r="CH102" s="209"/>
      <c r="CI102" s="209"/>
      <c r="CJ102" s="209"/>
      <c r="CK102" s="209"/>
      <c r="CL102" s="209"/>
      <c r="CM102" s="209"/>
      <c r="CN102" s="209"/>
      <c r="CO102" s="209"/>
      <c r="CP102" s="209"/>
      <c r="CQ102" s="209"/>
      <c r="CR102" s="209"/>
      <c r="CS102" s="209"/>
      <c r="CT102" s="209"/>
      <c r="CU102" s="209"/>
      <c r="CV102" s="209"/>
      <c r="CW102" s="209"/>
      <c r="CX102" s="209"/>
      <c r="CY102" s="209"/>
      <c r="CZ102" s="209"/>
      <c r="DA102" s="209"/>
      <c r="DB102" s="209"/>
      <c r="DC102" s="209"/>
      <c r="DD102" s="209"/>
      <c r="DE102" s="209"/>
      <c r="DF102" s="209"/>
      <c r="DG102" s="209"/>
      <c r="DH102" s="209"/>
      <c r="DI102" s="209"/>
      <c r="DJ102" s="209"/>
      <c r="DK102" s="209"/>
      <c r="DL102" s="209"/>
      <c r="DM102" s="209"/>
      <c r="DN102" s="209"/>
      <c r="DO102" s="209"/>
      <c r="DP102" s="209"/>
      <c r="DQ102" s="209"/>
      <c r="DR102" s="209"/>
      <c r="DS102" s="209"/>
      <c r="DT102" s="209"/>
      <c r="DU102" s="209"/>
      <c r="DV102" s="209"/>
      <c r="DW102" s="209"/>
      <c r="DX102" s="209"/>
      <c r="DY102" s="209"/>
      <c r="DZ102" s="209"/>
      <c r="EA102" s="209"/>
      <c r="EB102" s="209"/>
      <c r="EC102" s="209"/>
      <c r="ED102" s="209"/>
      <c r="EE102" s="209"/>
      <c r="EF102" s="209"/>
      <c r="EG102" s="209"/>
      <c r="EH102" s="209"/>
      <c r="EI102" s="209"/>
      <c r="EJ102" s="209"/>
      <c r="EK102" s="209"/>
      <c r="EL102" s="209"/>
      <c r="EM102" s="209"/>
      <c r="EN102" s="209"/>
    </row>
    <row r="103" spans="1:144" x14ac:dyDescent="0.2">
      <c r="A103" s="205"/>
      <c r="C103" s="209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  <c r="AA103" s="209"/>
      <c r="AB103" s="209"/>
      <c r="AC103" s="209"/>
      <c r="AD103" s="209"/>
      <c r="AE103" s="209"/>
      <c r="AF103" s="209"/>
      <c r="AG103" s="209"/>
      <c r="AH103" s="209"/>
      <c r="AI103" s="209"/>
      <c r="AJ103" s="209"/>
      <c r="AK103" s="209"/>
      <c r="AL103" s="209"/>
      <c r="AM103" s="209"/>
      <c r="AN103" s="209"/>
      <c r="AO103" s="209"/>
      <c r="AP103" s="209"/>
      <c r="AQ103" s="209"/>
      <c r="AR103" s="209"/>
      <c r="AS103" s="209"/>
      <c r="AT103" s="209"/>
      <c r="AU103" s="209"/>
      <c r="AV103" s="209"/>
      <c r="AW103" s="209"/>
      <c r="AX103" s="209"/>
      <c r="AY103" s="209"/>
      <c r="AZ103" s="209"/>
      <c r="BA103" s="209"/>
      <c r="BB103" s="209"/>
      <c r="BC103" s="209"/>
      <c r="BD103" s="209"/>
      <c r="BE103" s="209"/>
      <c r="BF103" s="209"/>
      <c r="BG103" s="209"/>
      <c r="BH103" s="209"/>
      <c r="BI103" s="209"/>
      <c r="BJ103" s="209"/>
      <c r="BK103" s="209"/>
      <c r="BL103" s="209"/>
      <c r="BM103" s="209"/>
      <c r="BN103" s="209"/>
      <c r="BO103" s="209"/>
      <c r="BP103" s="209"/>
      <c r="BQ103" s="209"/>
      <c r="BR103" s="209"/>
      <c r="BS103" s="209"/>
      <c r="BT103" s="209"/>
      <c r="BU103" s="209"/>
      <c r="BV103" s="209"/>
      <c r="BW103" s="209"/>
      <c r="BX103" s="209"/>
      <c r="BY103" s="209"/>
      <c r="BZ103" s="209"/>
      <c r="CA103" s="209"/>
      <c r="CB103" s="209"/>
      <c r="CC103" s="209"/>
      <c r="CD103" s="209"/>
      <c r="CE103" s="209"/>
      <c r="CF103" s="209"/>
      <c r="CG103" s="209"/>
      <c r="CH103" s="209"/>
      <c r="CI103" s="209"/>
      <c r="CJ103" s="209"/>
      <c r="CK103" s="209"/>
      <c r="CL103" s="209"/>
      <c r="CM103" s="209"/>
      <c r="CN103" s="209"/>
      <c r="CO103" s="209"/>
      <c r="CP103" s="209"/>
      <c r="CQ103" s="209"/>
      <c r="CR103" s="209"/>
      <c r="CS103" s="209"/>
      <c r="CT103" s="209"/>
      <c r="CU103" s="209"/>
      <c r="CV103" s="209"/>
      <c r="CW103" s="209"/>
      <c r="CX103" s="209"/>
      <c r="CY103" s="209"/>
      <c r="CZ103" s="209"/>
      <c r="DA103" s="209"/>
      <c r="DB103" s="209"/>
      <c r="DC103" s="209"/>
      <c r="DD103" s="209"/>
      <c r="DE103" s="209"/>
      <c r="DF103" s="209"/>
      <c r="DG103" s="209"/>
      <c r="DH103" s="209"/>
      <c r="DI103" s="209"/>
      <c r="DJ103" s="209"/>
      <c r="DK103" s="209"/>
      <c r="DL103" s="209"/>
      <c r="DM103" s="209"/>
      <c r="DN103" s="209"/>
      <c r="DO103" s="209"/>
      <c r="DP103" s="209"/>
      <c r="DQ103" s="209"/>
      <c r="DR103" s="209"/>
      <c r="DS103" s="209"/>
      <c r="DT103" s="209"/>
      <c r="DU103" s="209"/>
      <c r="DV103" s="209"/>
      <c r="DW103" s="209"/>
      <c r="DX103" s="209"/>
      <c r="DY103" s="209"/>
      <c r="DZ103" s="209"/>
      <c r="EA103" s="209"/>
      <c r="EB103" s="209"/>
      <c r="EC103" s="209"/>
      <c r="ED103" s="209"/>
      <c r="EE103" s="209"/>
      <c r="EF103" s="209"/>
      <c r="EG103" s="209"/>
      <c r="EH103" s="209"/>
      <c r="EI103" s="209"/>
      <c r="EJ103" s="209"/>
      <c r="EK103" s="209"/>
      <c r="EL103" s="209"/>
      <c r="EM103" s="209"/>
      <c r="EN103" s="209"/>
    </row>
    <row r="104" spans="1:144" x14ac:dyDescent="0.2">
      <c r="A104" s="205"/>
      <c r="C104" s="209"/>
      <c r="D104" s="209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09"/>
      <c r="BN104" s="209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09"/>
      <c r="BZ104" s="209"/>
      <c r="CA104" s="209"/>
      <c r="CB104" s="209"/>
      <c r="CC104" s="209"/>
      <c r="CD104" s="209"/>
      <c r="CE104" s="209"/>
      <c r="CF104" s="209"/>
      <c r="CG104" s="209"/>
      <c r="CH104" s="209"/>
      <c r="CI104" s="209"/>
      <c r="CJ104" s="209"/>
      <c r="CK104" s="209"/>
      <c r="CL104" s="209"/>
      <c r="CM104" s="209"/>
      <c r="CN104" s="209"/>
      <c r="CO104" s="209"/>
      <c r="CP104" s="209"/>
      <c r="CQ104" s="209"/>
      <c r="CR104" s="209"/>
      <c r="CS104" s="209"/>
      <c r="CT104" s="209"/>
      <c r="CU104" s="209"/>
      <c r="CV104" s="209"/>
      <c r="CW104" s="209"/>
      <c r="CX104" s="209"/>
      <c r="CY104" s="209"/>
      <c r="CZ104" s="209"/>
      <c r="DA104" s="209"/>
      <c r="DB104" s="209"/>
      <c r="DC104" s="209"/>
      <c r="DD104" s="209"/>
      <c r="DE104" s="209"/>
      <c r="DF104" s="209"/>
      <c r="DG104" s="209"/>
      <c r="DH104" s="209"/>
      <c r="DI104" s="209"/>
      <c r="DJ104" s="209"/>
      <c r="DK104" s="209"/>
      <c r="DL104" s="209"/>
      <c r="DM104" s="209"/>
      <c r="DN104" s="209"/>
      <c r="DO104" s="209"/>
      <c r="DP104" s="209"/>
      <c r="DQ104" s="209"/>
      <c r="DR104" s="209"/>
      <c r="DS104" s="209"/>
      <c r="DT104" s="209"/>
      <c r="DU104" s="209"/>
      <c r="DV104" s="209"/>
      <c r="DW104" s="209"/>
      <c r="DX104" s="209"/>
      <c r="DY104" s="209"/>
      <c r="DZ104" s="209"/>
      <c r="EA104" s="209"/>
      <c r="EB104" s="209"/>
      <c r="EC104" s="209"/>
      <c r="ED104" s="209"/>
      <c r="EE104" s="209"/>
      <c r="EF104" s="209"/>
      <c r="EG104" s="209"/>
      <c r="EH104" s="209"/>
      <c r="EI104" s="209"/>
      <c r="EJ104" s="209"/>
      <c r="EK104" s="209"/>
      <c r="EL104" s="209"/>
      <c r="EM104" s="209"/>
      <c r="EN104" s="209"/>
    </row>
    <row r="105" spans="1:144" x14ac:dyDescent="0.2">
      <c r="A105" s="205"/>
      <c r="C105" s="209"/>
      <c r="D105" s="209"/>
      <c r="E105" s="209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09"/>
      <c r="BN105" s="209"/>
      <c r="BO105" s="209"/>
      <c r="BP105" s="209"/>
      <c r="BQ105" s="209"/>
      <c r="BR105" s="209"/>
      <c r="BS105" s="209"/>
      <c r="BT105" s="209"/>
      <c r="BU105" s="209"/>
      <c r="BV105" s="209"/>
      <c r="BW105" s="209"/>
      <c r="BX105" s="209"/>
      <c r="BY105" s="209"/>
      <c r="BZ105" s="209"/>
      <c r="CA105" s="209"/>
      <c r="CB105" s="209"/>
      <c r="CC105" s="209"/>
      <c r="CD105" s="209"/>
      <c r="CE105" s="209"/>
      <c r="CF105" s="209"/>
      <c r="CG105" s="209"/>
      <c r="CH105" s="209"/>
      <c r="CI105" s="209"/>
      <c r="CJ105" s="209"/>
      <c r="CK105" s="209"/>
      <c r="CL105" s="209"/>
      <c r="CM105" s="209"/>
      <c r="CN105" s="209"/>
      <c r="CO105" s="209"/>
      <c r="CP105" s="209"/>
      <c r="CQ105" s="209"/>
      <c r="CR105" s="209"/>
      <c r="CS105" s="209"/>
      <c r="CT105" s="209"/>
      <c r="CU105" s="209"/>
      <c r="CV105" s="209"/>
      <c r="CW105" s="209"/>
      <c r="CX105" s="209"/>
      <c r="CY105" s="209"/>
      <c r="CZ105" s="209"/>
      <c r="DA105" s="209"/>
      <c r="DB105" s="209"/>
      <c r="DC105" s="209"/>
      <c r="DD105" s="209"/>
      <c r="DE105" s="209"/>
      <c r="DF105" s="209"/>
      <c r="DG105" s="209"/>
      <c r="DH105" s="209"/>
      <c r="DI105" s="209"/>
      <c r="DJ105" s="209"/>
      <c r="DK105" s="209"/>
      <c r="DL105" s="209"/>
      <c r="DM105" s="209"/>
      <c r="DN105" s="209"/>
      <c r="DO105" s="209"/>
      <c r="DP105" s="209"/>
      <c r="DQ105" s="209"/>
      <c r="DR105" s="209"/>
      <c r="DS105" s="209"/>
      <c r="DT105" s="209"/>
      <c r="DU105" s="209"/>
      <c r="DV105" s="209"/>
      <c r="DW105" s="209"/>
      <c r="DX105" s="209"/>
      <c r="DY105" s="209"/>
      <c r="DZ105" s="209"/>
      <c r="EA105" s="209"/>
      <c r="EB105" s="209"/>
      <c r="EC105" s="209"/>
      <c r="ED105" s="209"/>
      <c r="EE105" s="209"/>
      <c r="EF105" s="209"/>
      <c r="EG105" s="209"/>
      <c r="EH105" s="209"/>
      <c r="EI105" s="209"/>
      <c r="EJ105" s="209"/>
      <c r="EK105" s="209"/>
      <c r="EL105" s="209"/>
      <c r="EM105" s="209"/>
      <c r="EN105" s="209"/>
    </row>
    <row r="106" spans="1:144" x14ac:dyDescent="0.2">
      <c r="A106" s="205"/>
      <c r="C106" s="209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209"/>
      <c r="BN106" s="209"/>
      <c r="BO106" s="209"/>
      <c r="BP106" s="209"/>
      <c r="BQ106" s="209"/>
      <c r="BR106" s="209"/>
      <c r="BS106" s="209"/>
      <c r="BT106" s="209"/>
      <c r="BU106" s="209"/>
      <c r="BV106" s="209"/>
      <c r="BW106" s="209"/>
      <c r="BX106" s="209"/>
      <c r="BY106" s="209"/>
      <c r="BZ106" s="209"/>
      <c r="CA106" s="209"/>
      <c r="CB106" s="209"/>
      <c r="CC106" s="209"/>
      <c r="CD106" s="209"/>
      <c r="CE106" s="209"/>
      <c r="CF106" s="209"/>
      <c r="CG106" s="209"/>
      <c r="CH106" s="209"/>
      <c r="CI106" s="209"/>
      <c r="CJ106" s="209"/>
      <c r="CK106" s="209"/>
      <c r="CL106" s="209"/>
      <c r="CM106" s="209"/>
      <c r="CN106" s="209"/>
      <c r="CO106" s="209"/>
      <c r="CP106" s="209"/>
      <c r="CQ106" s="209"/>
      <c r="CR106" s="209"/>
      <c r="CS106" s="209"/>
      <c r="CT106" s="209"/>
      <c r="CU106" s="209"/>
      <c r="CV106" s="209"/>
      <c r="CW106" s="209"/>
      <c r="CX106" s="209"/>
      <c r="CY106" s="209"/>
      <c r="CZ106" s="209"/>
      <c r="DA106" s="209"/>
      <c r="DB106" s="209"/>
      <c r="DC106" s="209"/>
      <c r="DD106" s="209"/>
      <c r="DE106" s="209"/>
      <c r="DF106" s="209"/>
      <c r="DG106" s="209"/>
      <c r="DH106" s="209"/>
      <c r="DI106" s="209"/>
      <c r="DJ106" s="209"/>
      <c r="DK106" s="209"/>
      <c r="DL106" s="209"/>
      <c r="DM106" s="209"/>
      <c r="DN106" s="209"/>
      <c r="DO106" s="209"/>
      <c r="DP106" s="209"/>
      <c r="DQ106" s="209"/>
      <c r="DR106" s="209"/>
      <c r="DS106" s="209"/>
      <c r="DT106" s="209"/>
      <c r="DU106" s="209"/>
      <c r="DV106" s="209"/>
      <c r="DW106" s="209"/>
      <c r="DX106" s="209"/>
      <c r="DY106" s="209"/>
      <c r="DZ106" s="209"/>
      <c r="EA106" s="209"/>
      <c r="EB106" s="209"/>
      <c r="EC106" s="209"/>
      <c r="ED106" s="209"/>
      <c r="EE106" s="209"/>
      <c r="EF106" s="209"/>
      <c r="EG106" s="209"/>
      <c r="EH106" s="209"/>
      <c r="EI106" s="209"/>
      <c r="EJ106" s="209"/>
      <c r="EK106" s="209"/>
      <c r="EL106" s="209"/>
      <c r="EM106" s="209"/>
      <c r="EN106" s="209"/>
    </row>
    <row r="107" spans="1:144" x14ac:dyDescent="0.2">
      <c r="A107" s="205"/>
      <c r="C107" s="209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09"/>
      <c r="BN107" s="209"/>
      <c r="BO107" s="209"/>
      <c r="BP107" s="209"/>
      <c r="BQ107" s="209"/>
      <c r="BR107" s="209"/>
      <c r="BS107" s="209"/>
      <c r="BT107" s="209"/>
      <c r="BU107" s="209"/>
      <c r="BV107" s="209"/>
      <c r="BW107" s="209"/>
      <c r="BX107" s="209"/>
      <c r="BY107" s="209"/>
      <c r="BZ107" s="209"/>
      <c r="CA107" s="209"/>
      <c r="CB107" s="209"/>
      <c r="CC107" s="209"/>
      <c r="CD107" s="209"/>
      <c r="CE107" s="209"/>
      <c r="CF107" s="209"/>
      <c r="CG107" s="209"/>
      <c r="CH107" s="209"/>
      <c r="CI107" s="209"/>
      <c r="CJ107" s="209"/>
      <c r="CK107" s="209"/>
      <c r="CL107" s="209"/>
      <c r="CM107" s="209"/>
      <c r="CN107" s="209"/>
      <c r="CO107" s="209"/>
      <c r="CP107" s="209"/>
      <c r="CQ107" s="209"/>
      <c r="CR107" s="209"/>
      <c r="CS107" s="209"/>
      <c r="CT107" s="209"/>
      <c r="CU107" s="209"/>
      <c r="CV107" s="209"/>
      <c r="CW107" s="209"/>
      <c r="CX107" s="209"/>
      <c r="CY107" s="209"/>
      <c r="CZ107" s="209"/>
      <c r="DA107" s="209"/>
      <c r="DB107" s="209"/>
      <c r="DC107" s="209"/>
      <c r="DD107" s="209"/>
      <c r="DE107" s="209"/>
      <c r="DF107" s="209"/>
      <c r="DG107" s="209"/>
      <c r="DH107" s="209"/>
      <c r="DI107" s="209"/>
      <c r="DJ107" s="209"/>
      <c r="DK107" s="209"/>
      <c r="DL107" s="209"/>
      <c r="DM107" s="209"/>
      <c r="DN107" s="209"/>
      <c r="DO107" s="209"/>
      <c r="DP107" s="209"/>
      <c r="DQ107" s="209"/>
      <c r="DR107" s="209"/>
      <c r="DS107" s="209"/>
      <c r="DT107" s="209"/>
      <c r="DU107" s="209"/>
      <c r="DV107" s="209"/>
      <c r="DW107" s="209"/>
      <c r="DX107" s="209"/>
      <c r="DY107" s="209"/>
      <c r="DZ107" s="209"/>
      <c r="EA107" s="209"/>
      <c r="EB107" s="209"/>
      <c r="EC107" s="209"/>
      <c r="ED107" s="209"/>
      <c r="EE107" s="209"/>
      <c r="EF107" s="209"/>
      <c r="EG107" s="209"/>
      <c r="EH107" s="209"/>
      <c r="EI107" s="209"/>
      <c r="EJ107" s="209"/>
      <c r="EK107" s="209"/>
      <c r="EL107" s="209"/>
      <c r="EM107" s="209"/>
      <c r="EN107" s="209"/>
    </row>
    <row r="108" spans="1:144" x14ac:dyDescent="0.2">
      <c r="A108" s="205"/>
      <c r="C108" s="209"/>
      <c r="D108" s="209"/>
      <c r="E108" s="209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09"/>
      <c r="BN108" s="209"/>
      <c r="BO108" s="209"/>
      <c r="BP108" s="209"/>
      <c r="BQ108" s="209"/>
      <c r="BR108" s="209"/>
      <c r="BS108" s="209"/>
      <c r="BT108" s="209"/>
      <c r="BU108" s="209"/>
      <c r="BV108" s="209"/>
      <c r="BW108" s="209"/>
      <c r="BX108" s="209"/>
      <c r="BY108" s="209"/>
      <c r="BZ108" s="209"/>
      <c r="CA108" s="209"/>
      <c r="CB108" s="209"/>
      <c r="CC108" s="209"/>
      <c r="CD108" s="209"/>
      <c r="CE108" s="209"/>
      <c r="CF108" s="209"/>
      <c r="CG108" s="209"/>
      <c r="CH108" s="209"/>
      <c r="CI108" s="209"/>
      <c r="CJ108" s="209"/>
      <c r="CK108" s="209"/>
      <c r="CL108" s="209"/>
      <c r="CM108" s="209"/>
      <c r="CN108" s="209"/>
      <c r="CO108" s="209"/>
      <c r="CP108" s="209"/>
      <c r="CQ108" s="209"/>
      <c r="CR108" s="209"/>
      <c r="CS108" s="209"/>
      <c r="CT108" s="209"/>
      <c r="CU108" s="209"/>
      <c r="CV108" s="209"/>
      <c r="CW108" s="209"/>
      <c r="CX108" s="209"/>
      <c r="CY108" s="209"/>
      <c r="CZ108" s="209"/>
      <c r="DA108" s="209"/>
      <c r="DB108" s="209"/>
      <c r="DC108" s="209"/>
      <c r="DD108" s="209"/>
      <c r="DE108" s="209"/>
      <c r="DF108" s="209"/>
      <c r="DG108" s="209"/>
      <c r="DH108" s="209"/>
      <c r="DI108" s="209"/>
      <c r="DJ108" s="209"/>
      <c r="DK108" s="209"/>
      <c r="DL108" s="209"/>
      <c r="DM108" s="209"/>
      <c r="DN108" s="209"/>
      <c r="DO108" s="209"/>
      <c r="DP108" s="209"/>
      <c r="DQ108" s="209"/>
      <c r="DR108" s="209"/>
      <c r="DS108" s="209"/>
      <c r="DT108" s="209"/>
      <c r="DU108" s="209"/>
      <c r="DV108" s="209"/>
      <c r="DW108" s="209"/>
      <c r="DX108" s="209"/>
      <c r="DY108" s="209"/>
      <c r="DZ108" s="209"/>
      <c r="EA108" s="209"/>
      <c r="EB108" s="209"/>
      <c r="EC108" s="209"/>
      <c r="ED108" s="209"/>
      <c r="EE108" s="209"/>
      <c r="EF108" s="209"/>
      <c r="EG108" s="209"/>
      <c r="EH108" s="209"/>
      <c r="EI108" s="209"/>
      <c r="EJ108" s="209"/>
      <c r="EK108" s="209"/>
      <c r="EL108" s="209"/>
      <c r="EM108" s="209"/>
      <c r="EN108" s="209"/>
    </row>
    <row r="109" spans="1:144" x14ac:dyDescent="0.2">
      <c r="A109" s="205"/>
      <c r="C109" s="209"/>
      <c r="D109" s="209"/>
      <c r="E109" s="209"/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  <c r="AA109" s="209"/>
      <c r="AB109" s="209"/>
      <c r="AC109" s="209"/>
      <c r="AD109" s="209"/>
      <c r="AE109" s="209"/>
      <c r="AF109" s="209"/>
      <c r="AG109" s="209"/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209"/>
      <c r="BE109" s="209"/>
      <c r="BF109" s="209"/>
      <c r="BG109" s="209"/>
      <c r="BH109" s="209"/>
      <c r="BI109" s="209"/>
      <c r="BJ109" s="209"/>
      <c r="BK109" s="209"/>
      <c r="BL109" s="209"/>
      <c r="BM109" s="209"/>
      <c r="BN109" s="209"/>
      <c r="BO109" s="209"/>
      <c r="BP109" s="209"/>
      <c r="BQ109" s="209"/>
      <c r="BR109" s="209"/>
      <c r="BS109" s="209"/>
      <c r="BT109" s="209"/>
      <c r="BU109" s="209"/>
      <c r="BV109" s="209"/>
      <c r="BW109" s="209"/>
      <c r="BX109" s="209"/>
      <c r="BY109" s="209"/>
      <c r="BZ109" s="209"/>
      <c r="CA109" s="209"/>
      <c r="CB109" s="209"/>
      <c r="CC109" s="209"/>
      <c r="CD109" s="209"/>
      <c r="CE109" s="209"/>
      <c r="CF109" s="209"/>
      <c r="CG109" s="209"/>
      <c r="CH109" s="209"/>
      <c r="CI109" s="209"/>
      <c r="CJ109" s="209"/>
      <c r="CK109" s="209"/>
      <c r="CL109" s="209"/>
      <c r="CM109" s="209"/>
      <c r="CN109" s="209"/>
      <c r="CO109" s="209"/>
      <c r="CP109" s="209"/>
      <c r="CQ109" s="209"/>
      <c r="CR109" s="209"/>
      <c r="CS109" s="209"/>
      <c r="CT109" s="209"/>
      <c r="CU109" s="209"/>
      <c r="CV109" s="209"/>
      <c r="CW109" s="209"/>
      <c r="CX109" s="209"/>
      <c r="CY109" s="209"/>
      <c r="CZ109" s="209"/>
      <c r="DA109" s="209"/>
      <c r="DB109" s="209"/>
      <c r="DC109" s="209"/>
      <c r="DD109" s="209"/>
      <c r="DE109" s="209"/>
      <c r="DF109" s="209"/>
      <c r="DG109" s="209"/>
      <c r="DH109" s="209"/>
      <c r="DI109" s="209"/>
      <c r="DJ109" s="209"/>
      <c r="DK109" s="209"/>
      <c r="DL109" s="209"/>
      <c r="DM109" s="209"/>
      <c r="DN109" s="209"/>
      <c r="DO109" s="209"/>
      <c r="DP109" s="209"/>
      <c r="DQ109" s="209"/>
      <c r="DR109" s="209"/>
      <c r="DS109" s="209"/>
      <c r="DT109" s="209"/>
      <c r="DU109" s="209"/>
      <c r="DV109" s="209"/>
      <c r="DW109" s="209"/>
      <c r="DX109" s="209"/>
      <c r="DY109" s="209"/>
      <c r="DZ109" s="209"/>
      <c r="EA109" s="209"/>
      <c r="EB109" s="209"/>
      <c r="EC109" s="209"/>
      <c r="ED109" s="209"/>
      <c r="EE109" s="209"/>
      <c r="EF109" s="209"/>
      <c r="EG109" s="209"/>
      <c r="EH109" s="209"/>
      <c r="EI109" s="209"/>
      <c r="EJ109" s="209"/>
      <c r="EK109" s="209"/>
      <c r="EL109" s="209"/>
      <c r="EM109" s="209"/>
      <c r="EN109" s="209"/>
    </row>
    <row r="110" spans="1:144" x14ac:dyDescent="0.2">
      <c r="A110" s="205"/>
      <c r="C110" s="209"/>
      <c r="D110" s="209"/>
      <c r="E110" s="209"/>
      <c r="F110" s="209"/>
      <c r="G110" s="209"/>
      <c r="H110" s="209"/>
      <c r="I110" s="209"/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  <c r="AA110" s="209"/>
      <c r="AB110" s="209"/>
      <c r="AC110" s="209"/>
      <c r="AD110" s="209"/>
      <c r="AE110" s="209"/>
      <c r="AF110" s="209"/>
      <c r="AG110" s="209"/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209"/>
      <c r="BE110" s="209"/>
      <c r="BF110" s="209"/>
      <c r="BG110" s="209"/>
      <c r="BH110" s="209"/>
      <c r="BI110" s="209"/>
      <c r="BJ110" s="209"/>
      <c r="BK110" s="209"/>
      <c r="BL110" s="209"/>
      <c r="BM110" s="209"/>
      <c r="BN110" s="209"/>
      <c r="BO110" s="209"/>
      <c r="BP110" s="209"/>
      <c r="BQ110" s="209"/>
      <c r="BR110" s="209"/>
      <c r="BS110" s="209"/>
      <c r="BT110" s="209"/>
      <c r="BU110" s="209"/>
      <c r="BV110" s="209"/>
      <c r="BW110" s="209"/>
      <c r="BX110" s="209"/>
      <c r="BY110" s="209"/>
      <c r="BZ110" s="209"/>
      <c r="CA110" s="209"/>
      <c r="CB110" s="209"/>
      <c r="CC110" s="209"/>
      <c r="CD110" s="209"/>
      <c r="CE110" s="209"/>
      <c r="CF110" s="209"/>
      <c r="CG110" s="209"/>
      <c r="CH110" s="209"/>
      <c r="CI110" s="209"/>
      <c r="CJ110" s="209"/>
      <c r="CK110" s="209"/>
      <c r="CL110" s="209"/>
      <c r="CM110" s="209"/>
      <c r="CN110" s="209"/>
      <c r="CO110" s="209"/>
      <c r="CP110" s="209"/>
      <c r="CQ110" s="209"/>
      <c r="CR110" s="209"/>
      <c r="CS110" s="209"/>
      <c r="CT110" s="209"/>
      <c r="CU110" s="209"/>
      <c r="CV110" s="209"/>
      <c r="CW110" s="209"/>
      <c r="CX110" s="209"/>
      <c r="CY110" s="209"/>
      <c r="CZ110" s="209"/>
      <c r="DA110" s="209"/>
      <c r="DB110" s="209"/>
      <c r="DC110" s="209"/>
      <c r="DD110" s="209"/>
      <c r="DE110" s="209"/>
      <c r="DF110" s="209"/>
      <c r="DG110" s="209"/>
      <c r="DH110" s="209"/>
      <c r="DI110" s="209"/>
      <c r="DJ110" s="209"/>
      <c r="DK110" s="209"/>
      <c r="DL110" s="209"/>
      <c r="DM110" s="209"/>
      <c r="DN110" s="209"/>
      <c r="DO110" s="209"/>
      <c r="DP110" s="209"/>
      <c r="DQ110" s="209"/>
      <c r="DR110" s="209"/>
      <c r="DS110" s="209"/>
      <c r="DT110" s="209"/>
      <c r="DU110" s="209"/>
      <c r="DV110" s="209"/>
      <c r="DW110" s="209"/>
      <c r="DX110" s="209"/>
      <c r="DY110" s="209"/>
      <c r="DZ110" s="209"/>
      <c r="EA110" s="209"/>
      <c r="EB110" s="209"/>
      <c r="EC110" s="209"/>
      <c r="ED110" s="209"/>
      <c r="EE110" s="209"/>
      <c r="EF110" s="209"/>
      <c r="EG110" s="209"/>
      <c r="EH110" s="209"/>
      <c r="EI110" s="209"/>
      <c r="EJ110" s="209"/>
      <c r="EK110" s="209"/>
      <c r="EL110" s="209"/>
      <c r="EM110" s="209"/>
      <c r="EN110" s="209"/>
    </row>
    <row r="111" spans="1:144" x14ac:dyDescent="0.2">
      <c r="A111" s="205"/>
      <c r="C111" s="209"/>
      <c r="D111" s="209"/>
      <c r="E111" s="209"/>
      <c r="F111" s="209"/>
      <c r="G111" s="209"/>
      <c r="H111" s="209"/>
      <c r="I111" s="209"/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  <c r="AA111" s="209"/>
      <c r="AB111" s="209"/>
      <c r="AC111" s="209"/>
      <c r="AD111" s="209"/>
      <c r="AE111" s="209"/>
      <c r="AF111" s="209"/>
      <c r="AG111" s="209"/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209"/>
      <c r="BE111" s="209"/>
      <c r="BF111" s="209"/>
      <c r="BG111" s="209"/>
      <c r="BH111" s="209"/>
      <c r="BI111" s="209"/>
      <c r="BJ111" s="209"/>
      <c r="BK111" s="209"/>
      <c r="BL111" s="209"/>
      <c r="BM111" s="209"/>
      <c r="BN111" s="209"/>
      <c r="BO111" s="209"/>
      <c r="BP111" s="209"/>
      <c r="BQ111" s="209"/>
      <c r="BR111" s="209"/>
      <c r="BS111" s="209"/>
      <c r="BT111" s="209"/>
      <c r="BU111" s="209"/>
      <c r="BV111" s="209"/>
      <c r="BW111" s="209"/>
      <c r="BX111" s="209"/>
      <c r="BY111" s="209"/>
      <c r="BZ111" s="209"/>
      <c r="CA111" s="209"/>
      <c r="CB111" s="209"/>
      <c r="CC111" s="209"/>
      <c r="CD111" s="209"/>
      <c r="CE111" s="209"/>
      <c r="CF111" s="209"/>
      <c r="CG111" s="209"/>
      <c r="CH111" s="209"/>
      <c r="CI111" s="209"/>
      <c r="CJ111" s="209"/>
      <c r="CK111" s="209"/>
      <c r="CL111" s="209"/>
      <c r="CM111" s="209"/>
      <c r="CN111" s="209"/>
      <c r="CO111" s="209"/>
      <c r="CP111" s="209"/>
      <c r="CQ111" s="209"/>
      <c r="CR111" s="209"/>
      <c r="CS111" s="209"/>
      <c r="CT111" s="209"/>
      <c r="CU111" s="209"/>
      <c r="CV111" s="209"/>
      <c r="CW111" s="209"/>
      <c r="CX111" s="209"/>
      <c r="CY111" s="209"/>
      <c r="CZ111" s="209"/>
      <c r="DA111" s="209"/>
      <c r="DB111" s="209"/>
      <c r="DC111" s="209"/>
      <c r="DD111" s="209"/>
      <c r="DE111" s="209"/>
      <c r="DF111" s="209"/>
      <c r="DG111" s="209"/>
      <c r="DH111" s="209"/>
      <c r="DI111" s="209"/>
      <c r="DJ111" s="209"/>
      <c r="DK111" s="209"/>
      <c r="DL111" s="209"/>
      <c r="DM111" s="209"/>
      <c r="DN111" s="209"/>
      <c r="DO111" s="209"/>
      <c r="DP111" s="209"/>
      <c r="DQ111" s="209"/>
      <c r="DR111" s="209"/>
      <c r="DS111" s="209"/>
      <c r="DT111" s="209"/>
      <c r="DU111" s="209"/>
      <c r="DV111" s="209"/>
      <c r="DW111" s="209"/>
      <c r="DX111" s="209"/>
      <c r="DY111" s="209"/>
      <c r="DZ111" s="209"/>
      <c r="EA111" s="209"/>
      <c r="EB111" s="209"/>
      <c r="EC111" s="209"/>
      <c r="ED111" s="209"/>
      <c r="EE111" s="209"/>
      <c r="EF111" s="209"/>
      <c r="EG111" s="209"/>
      <c r="EH111" s="209"/>
      <c r="EI111" s="209"/>
      <c r="EJ111" s="209"/>
      <c r="EK111" s="209"/>
      <c r="EL111" s="209"/>
      <c r="EM111" s="209"/>
      <c r="EN111" s="209"/>
    </row>
    <row r="112" spans="1:144" x14ac:dyDescent="0.2">
      <c r="A112" s="205"/>
      <c r="C112" s="209"/>
      <c r="D112" s="209"/>
      <c r="E112" s="209"/>
      <c r="F112" s="209"/>
      <c r="G112" s="209"/>
      <c r="H112" s="209"/>
      <c r="I112" s="209"/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  <c r="AA112" s="209"/>
      <c r="AB112" s="209"/>
      <c r="AC112" s="209"/>
      <c r="AD112" s="209"/>
      <c r="AE112" s="209"/>
      <c r="AF112" s="209"/>
      <c r="AG112" s="209"/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209"/>
      <c r="BE112" s="209"/>
      <c r="BF112" s="209"/>
      <c r="BG112" s="209"/>
      <c r="BH112" s="209"/>
      <c r="BI112" s="209"/>
      <c r="BJ112" s="209"/>
      <c r="BK112" s="209"/>
      <c r="BL112" s="209"/>
      <c r="BM112" s="209"/>
      <c r="BN112" s="209"/>
      <c r="BO112" s="209"/>
      <c r="BP112" s="209"/>
      <c r="BQ112" s="209"/>
      <c r="BR112" s="209"/>
      <c r="BS112" s="209"/>
      <c r="BT112" s="209"/>
      <c r="BU112" s="209"/>
      <c r="BV112" s="209"/>
      <c r="BW112" s="209"/>
      <c r="BX112" s="209"/>
      <c r="BY112" s="209"/>
      <c r="BZ112" s="209"/>
      <c r="CA112" s="209"/>
      <c r="CB112" s="209"/>
      <c r="CC112" s="209"/>
      <c r="CD112" s="209"/>
      <c r="CE112" s="209"/>
      <c r="CF112" s="209"/>
      <c r="CG112" s="209"/>
      <c r="CH112" s="209"/>
      <c r="CI112" s="209"/>
      <c r="CJ112" s="209"/>
      <c r="CK112" s="209"/>
      <c r="CL112" s="209"/>
      <c r="CM112" s="209"/>
      <c r="CN112" s="209"/>
      <c r="CO112" s="209"/>
      <c r="CP112" s="209"/>
      <c r="CQ112" s="209"/>
      <c r="CR112" s="209"/>
      <c r="CS112" s="209"/>
      <c r="CT112" s="209"/>
      <c r="CU112" s="209"/>
      <c r="CV112" s="209"/>
      <c r="CW112" s="209"/>
      <c r="CX112" s="209"/>
      <c r="CY112" s="209"/>
      <c r="CZ112" s="209"/>
      <c r="DA112" s="209"/>
      <c r="DB112" s="209"/>
      <c r="DC112" s="209"/>
      <c r="DD112" s="209"/>
      <c r="DE112" s="209"/>
      <c r="DF112" s="209"/>
      <c r="DG112" s="209"/>
      <c r="DH112" s="209"/>
      <c r="DI112" s="209"/>
      <c r="DJ112" s="209"/>
      <c r="DK112" s="209"/>
      <c r="DL112" s="209"/>
      <c r="DM112" s="209"/>
      <c r="DN112" s="209"/>
      <c r="DO112" s="209"/>
      <c r="DP112" s="209"/>
      <c r="DQ112" s="209"/>
      <c r="DR112" s="209"/>
      <c r="DS112" s="209"/>
      <c r="DT112" s="209"/>
      <c r="DU112" s="209"/>
      <c r="DV112" s="209"/>
      <c r="DW112" s="209"/>
      <c r="DX112" s="209"/>
      <c r="DY112" s="209"/>
      <c r="DZ112" s="209"/>
      <c r="EA112" s="209"/>
      <c r="EB112" s="209"/>
      <c r="EC112" s="209"/>
      <c r="ED112" s="209"/>
      <c r="EE112" s="209"/>
      <c r="EF112" s="209"/>
      <c r="EG112" s="209"/>
      <c r="EH112" s="209"/>
      <c r="EI112" s="209"/>
      <c r="EJ112" s="209"/>
      <c r="EK112" s="209"/>
      <c r="EL112" s="209"/>
      <c r="EM112" s="209"/>
      <c r="EN112" s="209"/>
    </row>
    <row r="113" spans="1:144" x14ac:dyDescent="0.2">
      <c r="A113" s="205"/>
      <c r="C113" s="209"/>
      <c r="D113" s="209"/>
      <c r="E113" s="209"/>
      <c r="F113" s="209"/>
      <c r="G113" s="209"/>
      <c r="H113" s="209"/>
      <c r="I113" s="209"/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209"/>
      <c r="BE113" s="209"/>
      <c r="BF113" s="209"/>
      <c r="BG113" s="209"/>
      <c r="BH113" s="209"/>
      <c r="BI113" s="209"/>
      <c r="BJ113" s="209"/>
      <c r="BK113" s="209"/>
      <c r="BL113" s="209"/>
      <c r="BM113" s="209"/>
      <c r="BN113" s="209"/>
      <c r="BO113" s="209"/>
      <c r="BP113" s="209"/>
      <c r="BQ113" s="209"/>
      <c r="BR113" s="209"/>
      <c r="BS113" s="209"/>
      <c r="BT113" s="209"/>
      <c r="BU113" s="209"/>
      <c r="BV113" s="209"/>
      <c r="BW113" s="209"/>
      <c r="BX113" s="209"/>
      <c r="BY113" s="209"/>
      <c r="BZ113" s="209"/>
      <c r="CA113" s="209"/>
      <c r="CB113" s="209"/>
      <c r="CC113" s="209"/>
      <c r="CD113" s="209"/>
      <c r="CE113" s="209"/>
      <c r="CF113" s="209"/>
      <c r="CG113" s="209"/>
      <c r="CH113" s="209"/>
      <c r="CI113" s="209"/>
      <c r="CJ113" s="209"/>
      <c r="CK113" s="209"/>
      <c r="CL113" s="209"/>
      <c r="CM113" s="209"/>
      <c r="CN113" s="209"/>
      <c r="CO113" s="209"/>
      <c r="CP113" s="209"/>
      <c r="CQ113" s="209"/>
      <c r="CR113" s="209"/>
      <c r="CS113" s="209"/>
      <c r="CT113" s="209"/>
      <c r="CU113" s="209"/>
      <c r="CV113" s="209"/>
      <c r="CW113" s="209"/>
      <c r="CX113" s="209"/>
      <c r="CY113" s="209"/>
      <c r="CZ113" s="209"/>
      <c r="DA113" s="209"/>
      <c r="DB113" s="209"/>
      <c r="DC113" s="209"/>
      <c r="DD113" s="209"/>
      <c r="DE113" s="209"/>
      <c r="DF113" s="209"/>
      <c r="DG113" s="209"/>
      <c r="DH113" s="209"/>
      <c r="DI113" s="209"/>
      <c r="DJ113" s="209"/>
      <c r="DK113" s="209"/>
      <c r="DL113" s="209"/>
      <c r="DM113" s="209"/>
      <c r="DN113" s="209"/>
      <c r="DO113" s="209"/>
      <c r="DP113" s="209"/>
      <c r="DQ113" s="209"/>
      <c r="DR113" s="209"/>
      <c r="DS113" s="209"/>
      <c r="DT113" s="209"/>
      <c r="DU113" s="209"/>
      <c r="DV113" s="209"/>
      <c r="DW113" s="209"/>
      <c r="DX113" s="209"/>
      <c r="DY113" s="209"/>
      <c r="DZ113" s="209"/>
      <c r="EA113" s="209"/>
      <c r="EB113" s="209"/>
      <c r="EC113" s="209"/>
      <c r="ED113" s="209"/>
      <c r="EE113" s="209"/>
      <c r="EF113" s="209"/>
      <c r="EG113" s="209"/>
      <c r="EH113" s="209"/>
      <c r="EI113" s="209"/>
      <c r="EJ113" s="209"/>
      <c r="EK113" s="209"/>
      <c r="EL113" s="209"/>
      <c r="EM113" s="209"/>
      <c r="EN113" s="209"/>
    </row>
    <row r="114" spans="1:144" x14ac:dyDescent="0.2">
      <c r="A114" s="205"/>
      <c r="C114" s="209"/>
      <c r="D114" s="209"/>
      <c r="E114" s="209"/>
      <c r="F114" s="209"/>
      <c r="G114" s="209"/>
      <c r="H114" s="209"/>
      <c r="I114" s="209"/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  <c r="AA114" s="209"/>
      <c r="AB114" s="209"/>
      <c r="AC114" s="209"/>
      <c r="AD114" s="209"/>
      <c r="AE114" s="209"/>
      <c r="AF114" s="209"/>
      <c r="AG114" s="209"/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  <c r="BI114" s="209"/>
      <c r="BJ114" s="209"/>
      <c r="BK114" s="209"/>
      <c r="BL114" s="209"/>
      <c r="BM114" s="209"/>
      <c r="BN114" s="209"/>
      <c r="BO114" s="209"/>
      <c r="BP114" s="209"/>
      <c r="BQ114" s="209"/>
      <c r="BR114" s="209"/>
      <c r="BS114" s="209"/>
      <c r="BT114" s="209"/>
      <c r="BU114" s="209"/>
      <c r="BV114" s="209"/>
      <c r="BW114" s="209"/>
      <c r="BX114" s="209"/>
      <c r="BY114" s="209"/>
      <c r="BZ114" s="209"/>
      <c r="CA114" s="209"/>
      <c r="CB114" s="209"/>
      <c r="CC114" s="209"/>
      <c r="CD114" s="209"/>
      <c r="CE114" s="209"/>
      <c r="CF114" s="209"/>
      <c r="CG114" s="209"/>
      <c r="CH114" s="209"/>
      <c r="CI114" s="209"/>
      <c r="CJ114" s="209"/>
      <c r="CK114" s="209"/>
      <c r="CL114" s="209"/>
      <c r="CM114" s="209"/>
      <c r="CN114" s="209"/>
      <c r="CO114" s="209"/>
      <c r="CP114" s="209"/>
      <c r="CQ114" s="209"/>
      <c r="CR114" s="209"/>
      <c r="CS114" s="209"/>
      <c r="CT114" s="209"/>
      <c r="CU114" s="209"/>
      <c r="CV114" s="209"/>
      <c r="CW114" s="209"/>
      <c r="CX114" s="209"/>
      <c r="CY114" s="209"/>
      <c r="CZ114" s="209"/>
      <c r="DA114" s="209"/>
      <c r="DB114" s="209"/>
      <c r="DC114" s="209"/>
      <c r="DD114" s="209"/>
      <c r="DE114" s="209"/>
      <c r="DF114" s="209"/>
      <c r="DG114" s="209"/>
      <c r="DH114" s="209"/>
      <c r="DI114" s="209"/>
      <c r="DJ114" s="209"/>
      <c r="DK114" s="209"/>
      <c r="DL114" s="209"/>
      <c r="DM114" s="209"/>
      <c r="DN114" s="209"/>
      <c r="DO114" s="209"/>
      <c r="DP114" s="209"/>
      <c r="DQ114" s="209"/>
      <c r="DR114" s="209"/>
      <c r="DS114" s="209"/>
      <c r="DT114" s="209"/>
      <c r="DU114" s="209"/>
      <c r="DV114" s="209"/>
      <c r="DW114" s="209"/>
      <c r="DX114" s="209"/>
      <c r="DY114" s="209"/>
      <c r="DZ114" s="209"/>
      <c r="EA114" s="209"/>
      <c r="EB114" s="209"/>
      <c r="EC114" s="209"/>
      <c r="ED114" s="209"/>
      <c r="EE114" s="209"/>
      <c r="EF114" s="209"/>
      <c r="EG114" s="209"/>
      <c r="EH114" s="209"/>
      <c r="EI114" s="209"/>
      <c r="EJ114" s="209"/>
      <c r="EK114" s="209"/>
      <c r="EL114" s="209"/>
      <c r="EM114" s="209"/>
      <c r="EN114" s="209"/>
    </row>
    <row r="115" spans="1:144" x14ac:dyDescent="0.2">
      <c r="A115" s="205"/>
      <c r="C115" s="209"/>
      <c r="D115" s="209"/>
      <c r="E115" s="209"/>
      <c r="F115" s="209"/>
      <c r="G115" s="209"/>
      <c r="H115" s="209"/>
      <c r="I115" s="209"/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  <c r="BI115" s="209"/>
      <c r="BJ115" s="209"/>
      <c r="BK115" s="209"/>
      <c r="BL115" s="209"/>
      <c r="BM115" s="209"/>
      <c r="BN115" s="209"/>
      <c r="BO115" s="209"/>
      <c r="BP115" s="209"/>
      <c r="BQ115" s="209"/>
      <c r="BR115" s="209"/>
      <c r="BS115" s="209"/>
      <c r="BT115" s="209"/>
      <c r="BU115" s="209"/>
      <c r="BV115" s="209"/>
      <c r="BW115" s="209"/>
      <c r="BX115" s="209"/>
      <c r="BY115" s="209"/>
      <c r="BZ115" s="209"/>
      <c r="CA115" s="209"/>
      <c r="CB115" s="209"/>
      <c r="CC115" s="209"/>
      <c r="CD115" s="209"/>
      <c r="CE115" s="209"/>
      <c r="CF115" s="209"/>
      <c r="CG115" s="209"/>
      <c r="CH115" s="209"/>
      <c r="CI115" s="209"/>
      <c r="CJ115" s="209"/>
      <c r="CK115" s="209"/>
      <c r="CL115" s="209"/>
      <c r="CM115" s="209"/>
      <c r="CN115" s="209"/>
      <c r="CO115" s="209"/>
      <c r="CP115" s="209"/>
      <c r="CQ115" s="209"/>
      <c r="CR115" s="209"/>
      <c r="CS115" s="209"/>
      <c r="CT115" s="209"/>
      <c r="CU115" s="209"/>
      <c r="CV115" s="209"/>
      <c r="CW115" s="209"/>
      <c r="CX115" s="209"/>
      <c r="CY115" s="209"/>
      <c r="CZ115" s="209"/>
      <c r="DA115" s="209"/>
      <c r="DB115" s="209"/>
      <c r="DC115" s="209"/>
      <c r="DD115" s="209"/>
      <c r="DE115" s="209"/>
      <c r="DF115" s="209"/>
      <c r="DG115" s="209"/>
      <c r="DH115" s="209"/>
      <c r="DI115" s="209"/>
      <c r="DJ115" s="209"/>
      <c r="DK115" s="209"/>
      <c r="DL115" s="209"/>
      <c r="DM115" s="209"/>
      <c r="DN115" s="209"/>
      <c r="DO115" s="209"/>
      <c r="DP115" s="209"/>
      <c r="DQ115" s="209"/>
      <c r="DR115" s="209"/>
      <c r="DS115" s="209"/>
      <c r="DT115" s="209"/>
      <c r="DU115" s="209"/>
      <c r="DV115" s="209"/>
      <c r="DW115" s="209"/>
      <c r="DX115" s="209"/>
      <c r="DY115" s="209"/>
      <c r="DZ115" s="209"/>
      <c r="EA115" s="209"/>
      <c r="EB115" s="209"/>
      <c r="EC115" s="209"/>
      <c r="ED115" s="209"/>
      <c r="EE115" s="209"/>
      <c r="EF115" s="209"/>
      <c r="EG115" s="209"/>
      <c r="EH115" s="209"/>
      <c r="EI115" s="209"/>
      <c r="EJ115" s="209"/>
      <c r="EK115" s="209"/>
      <c r="EL115" s="209"/>
      <c r="EM115" s="209"/>
      <c r="EN115" s="209"/>
    </row>
    <row r="116" spans="1:144" x14ac:dyDescent="0.2">
      <c r="A116" s="205"/>
      <c r="C116" s="209"/>
      <c r="D116" s="209"/>
      <c r="E116" s="209"/>
      <c r="F116" s="209"/>
      <c r="G116" s="209"/>
      <c r="H116" s="209"/>
      <c r="I116" s="209"/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  <c r="AA116" s="209"/>
      <c r="AB116" s="209"/>
      <c r="AC116" s="209"/>
      <c r="AD116" s="209"/>
      <c r="AE116" s="209"/>
      <c r="AF116" s="209"/>
      <c r="AG116" s="209"/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  <c r="BI116" s="209"/>
      <c r="BJ116" s="209"/>
      <c r="BK116" s="209"/>
      <c r="BL116" s="209"/>
      <c r="BM116" s="209"/>
      <c r="BN116" s="209"/>
      <c r="BO116" s="209"/>
      <c r="BP116" s="209"/>
      <c r="BQ116" s="209"/>
      <c r="BR116" s="209"/>
      <c r="BS116" s="209"/>
      <c r="BT116" s="209"/>
      <c r="BU116" s="209"/>
      <c r="BV116" s="209"/>
      <c r="BW116" s="209"/>
      <c r="BX116" s="209"/>
      <c r="BY116" s="209"/>
      <c r="BZ116" s="209"/>
      <c r="CA116" s="209"/>
      <c r="CB116" s="209"/>
      <c r="CC116" s="209"/>
      <c r="CD116" s="209"/>
      <c r="CE116" s="209"/>
      <c r="CF116" s="209"/>
      <c r="CG116" s="209"/>
      <c r="CH116" s="209"/>
      <c r="CI116" s="209"/>
      <c r="CJ116" s="209"/>
      <c r="CK116" s="209"/>
      <c r="CL116" s="209"/>
      <c r="CM116" s="209"/>
      <c r="CN116" s="209"/>
      <c r="CO116" s="209"/>
      <c r="CP116" s="209"/>
      <c r="CQ116" s="209"/>
      <c r="CR116" s="209"/>
      <c r="CS116" s="209"/>
      <c r="CT116" s="209"/>
      <c r="CU116" s="209"/>
      <c r="CV116" s="209"/>
      <c r="CW116" s="209"/>
      <c r="CX116" s="209"/>
      <c r="CY116" s="209"/>
      <c r="CZ116" s="209"/>
      <c r="DA116" s="209"/>
      <c r="DB116" s="209"/>
      <c r="DC116" s="209"/>
      <c r="DD116" s="209"/>
      <c r="DE116" s="209"/>
      <c r="DF116" s="209"/>
      <c r="DG116" s="209"/>
      <c r="DH116" s="209"/>
      <c r="DI116" s="209"/>
      <c r="DJ116" s="209"/>
      <c r="DK116" s="209"/>
      <c r="DL116" s="209"/>
      <c r="DM116" s="209"/>
      <c r="DN116" s="209"/>
      <c r="DO116" s="209"/>
      <c r="DP116" s="209"/>
      <c r="DQ116" s="209"/>
      <c r="DR116" s="209"/>
      <c r="DS116" s="209"/>
      <c r="DT116" s="209"/>
      <c r="DU116" s="209"/>
      <c r="DV116" s="209"/>
      <c r="DW116" s="209"/>
      <c r="DX116" s="209"/>
      <c r="DY116" s="209"/>
      <c r="DZ116" s="209"/>
      <c r="EA116" s="209"/>
      <c r="EB116" s="209"/>
      <c r="EC116" s="209"/>
      <c r="ED116" s="209"/>
      <c r="EE116" s="209"/>
      <c r="EF116" s="209"/>
      <c r="EG116" s="209"/>
      <c r="EH116" s="209"/>
      <c r="EI116" s="209"/>
      <c r="EJ116" s="209"/>
      <c r="EK116" s="209"/>
      <c r="EL116" s="209"/>
      <c r="EM116" s="209"/>
      <c r="EN116" s="209"/>
    </row>
    <row r="117" spans="1:144" x14ac:dyDescent="0.2">
      <c r="A117" s="205"/>
      <c r="C117" s="209"/>
      <c r="D117" s="209"/>
      <c r="E117" s="209"/>
      <c r="F117" s="209"/>
      <c r="G117" s="209"/>
      <c r="H117" s="209"/>
      <c r="I117" s="209"/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09"/>
      <c r="BZ117" s="209"/>
      <c r="CA117" s="209"/>
      <c r="CB117" s="209"/>
      <c r="CC117" s="209"/>
      <c r="CD117" s="209"/>
      <c r="CE117" s="209"/>
      <c r="CF117" s="209"/>
      <c r="CG117" s="209"/>
      <c r="CH117" s="209"/>
      <c r="CI117" s="209"/>
      <c r="CJ117" s="209"/>
      <c r="CK117" s="209"/>
      <c r="CL117" s="209"/>
      <c r="CM117" s="209"/>
      <c r="CN117" s="209"/>
      <c r="CO117" s="209"/>
      <c r="CP117" s="209"/>
      <c r="CQ117" s="209"/>
      <c r="CR117" s="209"/>
      <c r="CS117" s="209"/>
      <c r="CT117" s="209"/>
      <c r="CU117" s="209"/>
      <c r="CV117" s="209"/>
      <c r="CW117" s="209"/>
      <c r="CX117" s="209"/>
      <c r="CY117" s="209"/>
      <c r="CZ117" s="209"/>
      <c r="DA117" s="209"/>
      <c r="DB117" s="209"/>
      <c r="DC117" s="209"/>
      <c r="DD117" s="209"/>
      <c r="DE117" s="209"/>
      <c r="DF117" s="209"/>
      <c r="DG117" s="209"/>
      <c r="DH117" s="209"/>
      <c r="DI117" s="209"/>
      <c r="DJ117" s="209"/>
      <c r="DK117" s="209"/>
      <c r="DL117" s="209"/>
      <c r="DM117" s="209"/>
      <c r="DN117" s="209"/>
      <c r="DO117" s="209"/>
      <c r="DP117" s="209"/>
      <c r="DQ117" s="209"/>
      <c r="DR117" s="209"/>
      <c r="DS117" s="209"/>
      <c r="DT117" s="209"/>
      <c r="DU117" s="209"/>
      <c r="DV117" s="209"/>
      <c r="DW117" s="209"/>
      <c r="DX117" s="209"/>
      <c r="DY117" s="209"/>
      <c r="DZ117" s="209"/>
      <c r="EA117" s="209"/>
      <c r="EB117" s="209"/>
      <c r="EC117" s="209"/>
      <c r="ED117" s="209"/>
      <c r="EE117" s="209"/>
      <c r="EF117" s="209"/>
      <c r="EG117" s="209"/>
      <c r="EH117" s="209"/>
      <c r="EI117" s="209"/>
      <c r="EJ117" s="209"/>
      <c r="EK117" s="209"/>
      <c r="EL117" s="209"/>
      <c r="EM117" s="209"/>
      <c r="EN117" s="209"/>
    </row>
    <row r="118" spans="1:144" x14ac:dyDescent="0.2">
      <c r="A118" s="205"/>
      <c r="C118" s="209"/>
      <c r="D118" s="209"/>
      <c r="E118" s="209"/>
      <c r="F118" s="209"/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  <c r="AA118" s="209"/>
      <c r="AB118" s="209"/>
      <c r="AC118" s="209"/>
      <c r="AD118" s="209"/>
      <c r="AE118" s="209"/>
      <c r="AF118" s="209"/>
      <c r="AG118" s="209"/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  <c r="BI118" s="209"/>
      <c r="BJ118" s="209"/>
      <c r="BK118" s="209"/>
      <c r="BL118" s="209"/>
      <c r="BM118" s="209"/>
      <c r="BN118" s="209"/>
      <c r="BO118" s="209"/>
      <c r="BP118" s="209"/>
      <c r="BQ118" s="209"/>
      <c r="BR118" s="209"/>
      <c r="BS118" s="209"/>
      <c r="BT118" s="209"/>
      <c r="BU118" s="209"/>
      <c r="BV118" s="209"/>
      <c r="BW118" s="209"/>
      <c r="BX118" s="209"/>
      <c r="BY118" s="209"/>
      <c r="BZ118" s="209"/>
      <c r="CA118" s="209"/>
      <c r="CB118" s="209"/>
      <c r="CC118" s="209"/>
      <c r="CD118" s="209"/>
      <c r="CE118" s="209"/>
      <c r="CF118" s="209"/>
      <c r="CG118" s="209"/>
      <c r="CH118" s="209"/>
      <c r="CI118" s="209"/>
      <c r="CJ118" s="209"/>
      <c r="CK118" s="209"/>
      <c r="CL118" s="209"/>
      <c r="CM118" s="209"/>
      <c r="CN118" s="209"/>
      <c r="CO118" s="209"/>
      <c r="CP118" s="209"/>
      <c r="CQ118" s="209"/>
      <c r="CR118" s="209"/>
      <c r="CS118" s="209"/>
      <c r="CT118" s="209"/>
      <c r="CU118" s="209"/>
      <c r="CV118" s="209"/>
      <c r="CW118" s="209"/>
      <c r="CX118" s="209"/>
      <c r="CY118" s="209"/>
      <c r="CZ118" s="209"/>
      <c r="DA118" s="209"/>
      <c r="DB118" s="209"/>
      <c r="DC118" s="209"/>
      <c r="DD118" s="209"/>
      <c r="DE118" s="209"/>
      <c r="DF118" s="209"/>
      <c r="DG118" s="209"/>
      <c r="DH118" s="209"/>
      <c r="DI118" s="209"/>
      <c r="DJ118" s="209"/>
      <c r="DK118" s="209"/>
      <c r="DL118" s="209"/>
      <c r="DM118" s="209"/>
      <c r="DN118" s="209"/>
      <c r="DO118" s="209"/>
      <c r="DP118" s="209"/>
      <c r="DQ118" s="209"/>
      <c r="DR118" s="209"/>
      <c r="DS118" s="209"/>
      <c r="DT118" s="209"/>
      <c r="DU118" s="209"/>
      <c r="DV118" s="209"/>
      <c r="DW118" s="209"/>
      <c r="DX118" s="209"/>
      <c r="DY118" s="209"/>
      <c r="DZ118" s="209"/>
      <c r="EA118" s="209"/>
      <c r="EB118" s="209"/>
      <c r="EC118" s="209"/>
      <c r="ED118" s="209"/>
      <c r="EE118" s="209"/>
      <c r="EF118" s="209"/>
      <c r="EG118" s="209"/>
      <c r="EH118" s="209"/>
      <c r="EI118" s="209"/>
      <c r="EJ118" s="209"/>
      <c r="EK118" s="209"/>
      <c r="EL118" s="209"/>
      <c r="EM118" s="209"/>
      <c r="EN118" s="209"/>
    </row>
    <row r="119" spans="1:144" x14ac:dyDescent="0.2">
      <c r="A119" s="205"/>
      <c r="C119" s="209"/>
      <c r="D119" s="209"/>
      <c r="E119" s="209"/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  <c r="AA119" s="209"/>
      <c r="AB119" s="209"/>
      <c r="AC119" s="209"/>
      <c r="AD119" s="209"/>
      <c r="AE119" s="209"/>
      <c r="AF119" s="209"/>
      <c r="AG119" s="209"/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  <c r="BI119" s="209"/>
      <c r="BJ119" s="209"/>
      <c r="BK119" s="209"/>
      <c r="BL119" s="209"/>
      <c r="BM119" s="209"/>
      <c r="BN119" s="209"/>
      <c r="BO119" s="209"/>
      <c r="BP119" s="209"/>
      <c r="BQ119" s="209"/>
      <c r="BR119" s="209"/>
      <c r="BS119" s="209"/>
      <c r="BT119" s="209"/>
      <c r="BU119" s="209"/>
      <c r="BV119" s="209"/>
      <c r="BW119" s="209"/>
      <c r="BX119" s="209"/>
      <c r="BY119" s="209"/>
      <c r="BZ119" s="209"/>
      <c r="CA119" s="209"/>
      <c r="CB119" s="209"/>
      <c r="CC119" s="209"/>
      <c r="CD119" s="209"/>
      <c r="CE119" s="209"/>
      <c r="CF119" s="209"/>
      <c r="CG119" s="209"/>
      <c r="CH119" s="209"/>
      <c r="CI119" s="209"/>
      <c r="CJ119" s="209"/>
      <c r="CK119" s="209"/>
      <c r="CL119" s="209"/>
      <c r="CM119" s="209"/>
      <c r="CN119" s="209"/>
      <c r="CO119" s="209"/>
      <c r="CP119" s="209"/>
      <c r="CQ119" s="209"/>
      <c r="CR119" s="209"/>
      <c r="CS119" s="209"/>
      <c r="CT119" s="209"/>
      <c r="CU119" s="209"/>
      <c r="CV119" s="209"/>
      <c r="CW119" s="209"/>
      <c r="CX119" s="209"/>
      <c r="CY119" s="209"/>
      <c r="CZ119" s="209"/>
      <c r="DA119" s="209"/>
      <c r="DB119" s="209"/>
      <c r="DC119" s="209"/>
      <c r="DD119" s="209"/>
      <c r="DE119" s="209"/>
      <c r="DF119" s="209"/>
      <c r="DG119" s="209"/>
      <c r="DH119" s="209"/>
      <c r="DI119" s="209"/>
      <c r="DJ119" s="209"/>
      <c r="DK119" s="209"/>
      <c r="DL119" s="209"/>
      <c r="DM119" s="209"/>
      <c r="DN119" s="209"/>
      <c r="DO119" s="209"/>
      <c r="DP119" s="209"/>
      <c r="DQ119" s="209"/>
      <c r="DR119" s="209"/>
      <c r="DS119" s="209"/>
      <c r="DT119" s="209"/>
      <c r="DU119" s="209"/>
      <c r="DV119" s="209"/>
      <c r="DW119" s="209"/>
      <c r="DX119" s="209"/>
      <c r="DY119" s="209"/>
      <c r="DZ119" s="209"/>
      <c r="EA119" s="209"/>
      <c r="EB119" s="209"/>
      <c r="EC119" s="209"/>
      <c r="ED119" s="209"/>
      <c r="EE119" s="209"/>
      <c r="EF119" s="209"/>
      <c r="EG119" s="209"/>
      <c r="EH119" s="209"/>
      <c r="EI119" s="209"/>
      <c r="EJ119" s="209"/>
      <c r="EK119" s="209"/>
      <c r="EL119" s="209"/>
      <c r="EM119" s="209"/>
      <c r="EN119" s="209"/>
    </row>
    <row r="120" spans="1:144" x14ac:dyDescent="0.2">
      <c r="A120" s="205"/>
      <c r="C120" s="209"/>
      <c r="D120" s="209"/>
      <c r="E120" s="209"/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  <c r="AA120" s="209"/>
      <c r="AB120" s="209"/>
      <c r="AC120" s="209"/>
      <c r="AD120" s="209"/>
      <c r="AE120" s="209"/>
      <c r="AF120" s="209"/>
      <c r="AG120" s="209"/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  <c r="BI120" s="209"/>
      <c r="BJ120" s="209"/>
      <c r="BK120" s="209"/>
      <c r="BL120" s="209"/>
      <c r="BM120" s="209"/>
      <c r="BN120" s="209"/>
      <c r="BO120" s="209"/>
      <c r="BP120" s="209"/>
      <c r="BQ120" s="209"/>
      <c r="BR120" s="209"/>
      <c r="BS120" s="209"/>
      <c r="BT120" s="209"/>
      <c r="BU120" s="209"/>
      <c r="BV120" s="209"/>
      <c r="BW120" s="209"/>
      <c r="BX120" s="209"/>
      <c r="BY120" s="209"/>
      <c r="BZ120" s="209"/>
      <c r="CA120" s="209"/>
      <c r="CB120" s="209"/>
      <c r="CC120" s="209"/>
      <c r="CD120" s="209"/>
      <c r="CE120" s="209"/>
      <c r="CF120" s="209"/>
      <c r="CG120" s="209"/>
      <c r="CH120" s="209"/>
      <c r="CI120" s="209"/>
      <c r="CJ120" s="209"/>
      <c r="CK120" s="209"/>
      <c r="CL120" s="209"/>
      <c r="CM120" s="209"/>
      <c r="CN120" s="209"/>
      <c r="CO120" s="209"/>
      <c r="CP120" s="209"/>
      <c r="CQ120" s="209"/>
      <c r="CR120" s="209"/>
      <c r="CS120" s="209"/>
      <c r="CT120" s="209"/>
      <c r="CU120" s="209"/>
      <c r="CV120" s="209"/>
      <c r="CW120" s="209"/>
      <c r="CX120" s="209"/>
      <c r="CY120" s="209"/>
      <c r="CZ120" s="209"/>
      <c r="DA120" s="209"/>
      <c r="DB120" s="209"/>
      <c r="DC120" s="209"/>
      <c r="DD120" s="209"/>
      <c r="DE120" s="209"/>
      <c r="DF120" s="209"/>
      <c r="DG120" s="209"/>
      <c r="DH120" s="209"/>
      <c r="DI120" s="209"/>
      <c r="DJ120" s="209"/>
      <c r="DK120" s="209"/>
      <c r="DL120" s="209"/>
      <c r="DM120" s="209"/>
      <c r="DN120" s="209"/>
      <c r="DO120" s="209"/>
      <c r="DP120" s="209"/>
      <c r="DQ120" s="209"/>
      <c r="DR120" s="209"/>
      <c r="DS120" s="209"/>
      <c r="DT120" s="209"/>
      <c r="DU120" s="209"/>
      <c r="DV120" s="209"/>
      <c r="DW120" s="209"/>
      <c r="DX120" s="209"/>
      <c r="DY120" s="209"/>
      <c r="DZ120" s="209"/>
      <c r="EA120" s="209"/>
      <c r="EB120" s="209"/>
      <c r="EC120" s="209"/>
      <c r="ED120" s="209"/>
      <c r="EE120" s="209"/>
      <c r="EF120" s="209"/>
      <c r="EG120" s="209"/>
      <c r="EH120" s="209"/>
      <c r="EI120" s="209"/>
      <c r="EJ120" s="209"/>
      <c r="EK120" s="209"/>
      <c r="EL120" s="209"/>
      <c r="EM120" s="209"/>
      <c r="EN120" s="209"/>
    </row>
    <row r="121" spans="1:144" x14ac:dyDescent="0.2">
      <c r="A121" s="205"/>
      <c r="C121" s="209"/>
      <c r="D121" s="209"/>
      <c r="E121" s="209"/>
      <c r="F121" s="209"/>
      <c r="G121" s="209"/>
      <c r="H121" s="209"/>
      <c r="I121" s="209"/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  <c r="BI121" s="209"/>
      <c r="BJ121" s="209"/>
      <c r="BK121" s="209"/>
      <c r="BL121" s="209"/>
      <c r="BM121" s="209"/>
      <c r="BN121" s="209"/>
      <c r="BO121" s="209"/>
      <c r="BP121" s="209"/>
      <c r="BQ121" s="209"/>
      <c r="BR121" s="209"/>
      <c r="BS121" s="209"/>
      <c r="BT121" s="209"/>
      <c r="BU121" s="209"/>
      <c r="BV121" s="209"/>
      <c r="BW121" s="209"/>
      <c r="BX121" s="209"/>
      <c r="BY121" s="209"/>
      <c r="BZ121" s="209"/>
      <c r="CA121" s="209"/>
      <c r="CB121" s="209"/>
      <c r="CC121" s="209"/>
      <c r="CD121" s="209"/>
      <c r="CE121" s="209"/>
      <c r="CF121" s="209"/>
      <c r="CG121" s="209"/>
      <c r="CH121" s="209"/>
      <c r="CI121" s="209"/>
      <c r="CJ121" s="209"/>
      <c r="CK121" s="209"/>
      <c r="CL121" s="209"/>
      <c r="CM121" s="209"/>
      <c r="CN121" s="209"/>
      <c r="CO121" s="209"/>
      <c r="CP121" s="209"/>
      <c r="CQ121" s="209"/>
      <c r="CR121" s="209"/>
      <c r="CS121" s="209"/>
      <c r="CT121" s="209"/>
      <c r="CU121" s="209"/>
      <c r="CV121" s="209"/>
      <c r="CW121" s="209"/>
      <c r="CX121" s="209"/>
      <c r="CY121" s="209"/>
      <c r="CZ121" s="209"/>
      <c r="DA121" s="209"/>
      <c r="DB121" s="209"/>
      <c r="DC121" s="209"/>
      <c r="DD121" s="209"/>
      <c r="DE121" s="209"/>
      <c r="DF121" s="209"/>
      <c r="DG121" s="209"/>
      <c r="DH121" s="209"/>
      <c r="DI121" s="209"/>
      <c r="DJ121" s="209"/>
      <c r="DK121" s="209"/>
      <c r="DL121" s="209"/>
      <c r="DM121" s="209"/>
      <c r="DN121" s="209"/>
      <c r="DO121" s="209"/>
      <c r="DP121" s="209"/>
      <c r="DQ121" s="209"/>
      <c r="DR121" s="209"/>
      <c r="DS121" s="209"/>
      <c r="DT121" s="209"/>
      <c r="DU121" s="209"/>
      <c r="DV121" s="209"/>
      <c r="DW121" s="209"/>
      <c r="DX121" s="209"/>
      <c r="DY121" s="209"/>
      <c r="DZ121" s="209"/>
      <c r="EA121" s="209"/>
      <c r="EB121" s="209"/>
      <c r="EC121" s="209"/>
      <c r="ED121" s="209"/>
      <c r="EE121" s="209"/>
      <c r="EF121" s="209"/>
      <c r="EG121" s="209"/>
      <c r="EH121" s="209"/>
      <c r="EI121" s="209"/>
      <c r="EJ121" s="209"/>
      <c r="EK121" s="209"/>
      <c r="EL121" s="209"/>
      <c r="EM121" s="209"/>
      <c r="EN121" s="209"/>
    </row>
    <row r="122" spans="1:144" x14ac:dyDescent="0.2">
      <c r="A122" s="205"/>
      <c r="C122" s="209"/>
      <c r="D122" s="209"/>
      <c r="E122" s="209"/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  <c r="BI122" s="209"/>
      <c r="BJ122" s="209"/>
      <c r="BK122" s="209"/>
      <c r="BL122" s="209"/>
      <c r="BM122" s="209"/>
      <c r="BN122" s="209"/>
      <c r="BO122" s="209"/>
      <c r="BP122" s="209"/>
      <c r="BQ122" s="209"/>
      <c r="BR122" s="209"/>
      <c r="BS122" s="209"/>
      <c r="BT122" s="209"/>
      <c r="BU122" s="209"/>
      <c r="BV122" s="209"/>
      <c r="BW122" s="209"/>
      <c r="BX122" s="209"/>
      <c r="BY122" s="209"/>
      <c r="BZ122" s="209"/>
      <c r="CA122" s="209"/>
      <c r="CB122" s="209"/>
      <c r="CC122" s="209"/>
      <c r="CD122" s="209"/>
      <c r="CE122" s="209"/>
      <c r="CF122" s="209"/>
      <c r="CG122" s="209"/>
      <c r="CH122" s="209"/>
      <c r="CI122" s="209"/>
      <c r="CJ122" s="209"/>
      <c r="CK122" s="209"/>
      <c r="CL122" s="209"/>
      <c r="CM122" s="209"/>
      <c r="CN122" s="209"/>
      <c r="CO122" s="209"/>
      <c r="CP122" s="209"/>
      <c r="CQ122" s="209"/>
      <c r="CR122" s="209"/>
      <c r="CS122" s="209"/>
      <c r="CT122" s="209"/>
      <c r="CU122" s="209"/>
      <c r="CV122" s="209"/>
      <c r="CW122" s="209"/>
      <c r="CX122" s="209"/>
      <c r="CY122" s="209"/>
      <c r="CZ122" s="209"/>
      <c r="DA122" s="209"/>
      <c r="DB122" s="209"/>
      <c r="DC122" s="209"/>
      <c r="DD122" s="209"/>
      <c r="DE122" s="209"/>
      <c r="DF122" s="209"/>
      <c r="DG122" s="209"/>
      <c r="DH122" s="209"/>
      <c r="DI122" s="209"/>
      <c r="DJ122" s="209"/>
      <c r="DK122" s="209"/>
      <c r="DL122" s="209"/>
      <c r="DM122" s="209"/>
      <c r="DN122" s="209"/>
      <c r="DO122" s="209"/>
      <c r="DP122" s="209"/>
      <c r="DQ122" s="209"/>
      <c r="DR122" s="209"/>
      <c r="DS122" s="209"/>
      <c r="DT122" s="209"/>
      <c r="DU122" s="209"/>
      <c r="DV122" s="209"/>
      <c r="DW122" s="209"/>
      <c r="DX122" s="209"/>
      <c r="DY122" s="209"/>
      <c r="DZ122" s="209"/>
      <c r="EA122" s="209"/>
      <c r="EB122" s="209"/>
      <c r="EC122" s="209"/>
      <c r="ED122" s="209"/>
      <c r="EE122" s="209"/>
      <c r="EF122" s="209"/>
      <c r="EG122" s="209"/>
      <c r="EH122" s="209"/>
      <c r="EI122" s="209"/>
      <c r="EJ122" s="209"/>
      <c r="EK122" s="209"/>
      <c r="EL122" s="209"/>
      <c r="EM122" s="209"/>
      <c r="EN122" s="209"/>
    </row>
    <row r="123" spans="1:144" x14ac:dyDescent="0.2">
      <c r="A123" s="205"/>
      <c r="C123" s="209"/>
      <c r="D123" s="209"/>
      <c r="E123" s="209"/>
      <c r="F123" s="209"/>
      <c r="G123" s="209"/>
      <c r="H123" s="209"/>
      <c r="I123" s="209"/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  <c r="AA123" s="209"/>
      <c r="AB123" s="209"/>
      <c r="AC123" s="209"/>
      <c r="AD123" s="209"/>
      <c r="AE123" s="209"/>
      <c r="AF123" s="209"/>
      <c r="AG123" s="209"/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  <c r="BI123" s="209"/>
      <c r="BJ123" s="209"/>
      <c r="BK123" s="209"/>
      <c r="BL123" s="209"/>
      <c r="BM123" s="209"/>
      <c r="BN123" s="209"/>
      <c r="BO123" s="209"/>
      <c r="BP123" s="209"/>
      <c r="BQ123" s="209"/>
      <c r="BR123" s="209"/>
      <c r="BS123" s="209"/>
      <c r="BT123" s="209"/>
      <c r="BU123" s="209"/>
      <c r="BV123" s="209"/>
      <c r="BW123" s="209"/>
      <c r="BX123" s="209"/>
      <c r="BY123" s="209"/>
      <c r="BZ123" s="209"/>
      <c r="CA123" s="209"/>
      <c r="CB123" s="209"/>
      <c r="CC123" s="209"/>
      <c r="CD123" s="209"/>
      <c r="CE123" s="209"/>
      <c r="CF123" s="209"/>
      <c r="CG123" s="209"/>
      <c r="CH123" s="209"/>
      <c r="CI123" s="209"/>
      <c r="CJ123" s="209"/>
      <c r="CK123" s="209"/>
      <c r="CL123" s="209"/>
      <c r="CM123" s="209"/>
      <c r="CN123" s="209"/>
      <c r="CO123" s="209"/>
      <c r="CP123" s="209"/>
      <c r="CQ123" s="209"/>
      <c r="CR123" s="209"/>
      <c r="CS123" s="209"/>
      <c r="CT123" s="209"/>
      <c r="CU123" s="209"/>
      <c r="CV123" s="209"/>
      <c r="CW123" s="209"/>
      <c r="CX123" s="209"/>
      <c r="CY123" s="209"/>
      <c r="CZ123" s="209"/>
      <c r="DA123" s="209"/>
      <c r="DB123" s="209"/>
      <c r="DC123" s="209"/>
      <c r="DD123" s="209"/>
      <c r="DE123" s="209"/>
      <c r="DF123" s="209"/>
      <c r="DG123" s="209"/>
      <c r="DH123" s="209"/>
      <c r="DI123" s="209"/>
      <c r="DJ123" s="209"/>
      <c r="DK123" s="209"/>
      <c r="DL123" s="209"/>
      <c r="DM123" s="209"/>
      <c r="DN123" s="209"/>
      <c r="DO123" s="209"/>
      <c r="DP123" s="209"/>
      <c r="DQ123" s="209"/>
      <c r="DR123" s="209"/>
      <c r="DS123" s="209"/>
      <c r="DT123" s="209"/>
      <c r="DU123" s="209"/>
      <c r="DV123" s="209"/>
      <c r="DW123" s="209"/>
      <c r="DX123" s="209"/>
      <c r="DY123" s="209"/>
      <c r="DZ123" s="209"/>
      <c r="EA123" s="209"/>
      <c r="EB123" s="209"/>
      <c r="EC123" s="209"/>
      <c r="ED123" s="209"/>
      <c r="EE123" s="209"/>
      <c r="EF123" s="209"/>
      <c r="EG123" s="209"/>
      <c r="EH123" s="209"/>
      <c r="EI123" s="209"/>
      <c r="EJ123" s="209"/>
      <c r="EK123" s="209"/>
      <c r="EL123" s="209"/>
      <c r="EM123" s="209"/>
      <c r="EN123" s="209"/>
    </row>
    <row r="124" spans="1:144" x14ac:dyDescent="0.2">
      <c r="A124" s="205"/>
      <c r="C124" s="209"/>
      <c r="D124" s="209"/>
      <c r="E124" s="209"/>
      <c r="F124" s="209"/>
      <c r="G124" s="209"/>
      <c r="H124" s="209"/>
      <c r="I124" s="209"/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  <c r="AA124" s="209"/>
      <c r="AB124" s="209"/>
      <c r="AC124" s="209"/>
      <c r="AD124" s="209"/>
      <c r="AE124" s="209"/>
      <c r="AF124" s="209"/>
      <c r="AG124" s="209"/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  <c r="BI124" s="209"/>
      <c r="BJ124" s="209"/>
      <c r="BK124" s="209"/>
      <c r="BL124" s="209"/>
      <c r="BM124" s="209"/>
      <c r="BN124" s="209"/>
      <c r="BO124" s="209"/>
      <c r="BP124" s="209"/>
      <c r="BQ124" s="209"/>
      <c r="BR124" s="209"/>
      <c r="BS124" s="209"/>
      <c r="BT124" s="209"/>
      <c r="BU124" s="209"/>
      <c r="BV124" s="209"/>
      <c r="BW124" s="209"/>
      <c r="BX124" s="209"/>
      <c r="BY124" s="209"/>
      <c r="BZ124" s="209"/>
      <c r="CA124" s="209"/>
      <c r="CB124" s="209"/>
      <c r="CC124" s="209"/>
      <c r="CD124" s="209"/>
      <c r="CE124" s="209"/>
      <c r="CF124" s="209"/>
      <c r="CG124" s="209"/>
      <c r="CH124" s="209"/>
      <c r="CI124" s="209"/>
      <c r="CJ124" s="209"/>
      <c r="CK124" s="209"/>
      <c r="CL124" s="209"/>
      <c r="CM124" s="209"/>
      <c r="CN124" s="209"/>
      <c r="CO124" s="209"/>
      <c r="CP124" s="209"/>
      <c r="CQ124" s="209"/>
      <c r="CR124" s="209"/>
      <c r="CS124" s="209"/>
      <c r="CT124" s="209"/>
      <c r="CU124" s="209"/>
      <c r="CV124" s="209"/>
      <c r="CW124" s="209"/>
      <c r="CX124" s="209"/>
      <c r="CY124" s="209"/>
      <c r="CZ124" s="209"/>
      <c r="DA124" s="209"/>
      <c r="DB124" s="209"/>
      <c r="DC124" s="209"/>
      <c r="DD124" s="209"/>
      <c r="DE124" s="209"/>
      <c r="DF124" s="209"/>
      <c r="DG124" s="209"/>
      <c r="DH124" s="209"/>
      <c r="DI124" s="209"/>
      <c r="DJ124" s="209"/>
      <c r="DK124" s="209"/>
      <c r="DL124" s="209"/>
      <c r="DM124" s="209"/>
      <c r="DN124" s="209"/>
      <c r="DO124" s="209"/>
      <c r="DP124" s="209"/>
      <c r="DQ124" s="209"/>
      <c r="DR124" s="209"/>
      <c r="DS124" s="209"/>
      <c r="DT124" s="209"/>
      <c r="DU124" s="209"/>
      <c r="DV124" s="209"/>
      <c r="DW124" s="209"/>
      <c r="DX124" s="209"/>
      <c r="DY124" s="209"/>
      <c r="DZ124" s="209"/>
      <c r="EA124" s="209"/>
      <c r="EB124" s="209"/>
      <c r="EC124" s="209"/>
      <c r="ED124" s="209"/>
      <c r="EE124" s="209"/>
      <c r="EF124" s="209"/>
      <c r="EG124" s="209"/>
      <c r="EH124" s="209"/>
      <c r="EI124" s="209"/>
      <c r="EJ124" s="209"/>
      <c r="EK124" s="209"/>
      <c r="EL124" s="209"/>
      <c r="EM124" s="209"/>
      <c r="EN124" s="209"/>
    </row>
    <row r="125" spans="1:144" x14ac:dyDescent="0.2">
      <c r="A125" s="205"/>
      <c r="C125" s="209"/>
      <c r="D125" s="209"/>
      <c r="E125" s="209"/>
      <c r="F125" s="209"/>
      <c r="G125" s="209"/>
      <c r="H125" s="209"/>
      <c r="I125" s="209"/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  <c r="AA125" s="209"/>
      <c r="AB125" s="209"/>
      <c r="AC125" s="209"/>
      <c r="AD125" s="209"/>
      <c r="AE125" s="209"/>
      <c r="AF125" s="209"/>
      <c r="AG125" s="209"/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  <c r="BI125" s="209"/>
      <c r="BJ125" s="209"/>
      <c r="BK125" s="209"/>
      <c r="BL125" s="209"/>
      <c r="BM125" s="209"/>
      <c r="BN125" s="209"/>
      <c r="BO125" s="209"/>
      <c r="BP125" s="209"/>
      <c r="BQ125" s="209"/>
      <c r="BR125" s="209"/>
      <c r="BS125" s="209"/>
      <c r="BT125" s="209"/>
      <c r="BU125" s="209"/>
      <c r="BV125" s="209"/>
      <c r="BW125" s="209"/>
      <c r="BX125" s="209"/>
      <c r="BY125" s="209"/>
      <c r="BZ125" s="209"/>
      <c r="CA125" s="209"/>
      <c r="CB125" s="209"/>
      <c r="CC125" s="209"/>
      <c r="CD125" s="209"/>
      <c r="CE125" s="209"/>
      <c r="CF125" s="209"/>
      <c r="CG125" s="209"/>
      <c r="CH125" s="209"/>
      <c r="CI125" s="209"/>
      <c r="CJ125" s="209"/>
      <c r="CK125" s="209"/>
      <c r="CL125" s="209"/>
      <c r="CM125" s="209"/>
      <c r="CN125" s="209"/>
      <c r="CO125" s="209"/>
      <c r="CP125" s="209"/>
      <c r="CQ125" s="209"/>
      <c r="CR125" s="209"/>
      <c r="CS125" s="209"/>
      <c r="CT125" s="209"/>
      <c r="CU125" s="209"/>
      <c r="CV125" s="209"/>
      <c r="CW125" s="209"/>
      <c r="CX125" s="209"/>
      <c r="CY125" s="209"/>
      <c r="CZ125" s="209"/>
      <c r="DA125" s="209"/>
      <c r="DB125" s="209"/>
      <c r="DC125" s="209"/>
      <c r="DD125" s="209"/>
      <c r="DE125" s="209"/>
      <c r="DF125" s="209"/>
      <c r="DG125" s="209"/>
      <c r="DH125" s="209"/>
      <c r="DI125" s="209"/>
      <c r="DJ125" s="209"/>
      <c r="DK125" s="209"/>
      <c r="DL125" s="209"/>
      <c r="DM125" s="209"/>
      <c r="DN125" s="209"/>
      <c r="DO125" s="209"/>
      <c r="DP125" s="209"/>
      <c r="DQ125" s="209"/>
      <c r="DR125" s="209"/>
      <c r="DS125" s="209"/>
      <c r="DT125" s="209"/>
      <c r="DU125" s="209"/>
      <c r="DV125" s="209"/>
      <c r="DW125" s="209"/>
      <c r="DX125" s="209"/>
      <c r="DY125" s="209"/>
      <c r="DZ125" s="209"/>
      <c r="EA125" s="209"/>
      <c r="EB125" s="209"/>
      <c r="EC125" s="209"/>
      <c r="ED125" s="209"/>
      <c r="EE125" s="209"/>
      <c r="EF125" s="209"/>
      <c r="EG125" s="209"/>
      <c r="EH125" s="209"/>
      <c r="EI125" s="209"/>
      <c r="EJ125" s="209"/>
      <c r="EK125" s="209"/>
      <c r="EL125" s="209"/>
      <c r="EM125" s="209"/>
      <c r="EN125" s="209"/>
    </row>
    <row r="126" spans="1:144" x14ac:dyDescent="0.2">
      <c r="A126" s="205"/>
      <c r="C126" s="209"/>
      <c r="D126" s="209"/>
      <c r="E126" s="209"/>
      <c r="F126" s="209"/>
      <c r="G126" s="209"/>
      <c r="H126" s="209"/>
      <c r="I126" s="209"/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  <c r="AA126" s="209"/>
      <c r="AB126" s="209"/>
      <c r="AC126" s="209"/>
      <c r="AD126" s="209"/>
      <c r="AE126" s="209"/>
      <c r="AF126" s="209"/>
      <c r="AG126" s="209"/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  <c r="BI126" s="209"/>
      <c r="BJ126" s="209"/>
      <c r="BK126" s="209"/>
      <c r="BL126" s="209"/>
      <c r="BM126" s="209"/>
      <c r="BN126" s="209"/>
      <c r="BO126" s="209"/>
      <c r="BP126" s="209"/>
      <c r="BQ126" s="209"/>
      <c r="BR126" s="209"/>
      <c r="BS126" s="209"/>
      <c r="BT126" s="209"/>
      <c r="BU126" s="209"/>
      <c r="BV126" s="209"/>
      <c r="BW126" s="209"/>
      <c r="BX126" s="209"/>
      <c r="BY126" s="209"/>
      <c r="BZ126" s="209"/>
      <c r="CA126" s="209"/>
      <c r="CB126" s="209"/>
      <c r="CC126" s="209"/>
      <c r="CD126" s="209"/>
      <c r="CE126" s="209"/>
      <c r="CF126" s="209"/>
      <c r="CG126" s="209"/>
      <c r="CH126" s="209"/>
      <c r="CI126" s="209"/>
      <c r="CJ126" s="209"/>
      <c r="CK126" s="209"/>
      <c r="CL126" s="209"/>
      <c r="CM126" s="209"/>
      <c r="CN126" s="209"/>
      <c r="CO126" s="209"/>
      <c r="CP126" s="209"/>
      <c r="CQ126" s="209"/>
      <c r="CR126" s="209"/>
      <c r="CS126" s="209"/>
      <c r="CT126" s="209"/>
      <c r="CU126" s="209"/>
      <c r="CV126" s="209"/>
      <c r="CW126" s="209"/>
      <c r="CX126" s="209"/>
      <c r="CY126" s="209"/>
      <c r="CZ126" s="209"/>
      <c r="DA126" s="209"/>
      <c r="DB126" s="209"/>
      <c r="DC126" s="209"/>
      <c r="DD126" s="209"/>
      <c r="DE126" s="209"/>
      <c r="DF126" s="209"/>
      <c r="DG126" s="209"/>
      <c r="DH126" s="209"/>
      <c r="DI126" s="209"/>
      <c r="DJ126" s="209"/>
      <c r="DK126" s="209"/>
      <c r="DL126" s="209"/>
      <c r="DM126" s="209"/>
      <c r="DN126" s="209"/>
      <c r="DO126" s="209"/>
      <c r="DP126" s="209"/>
      <c r="DQ126" s="209"/>
      <c r="DR126" s="209"/>
      <c r="DS126" s="209"/>
      <c r="DT126" s="209"/>
      <c r="DU126" s="209"/>
      <c r="DV126" s="209"/>
      <c r="DW126" s="209"/>
      <c r="DX126" s="209"/>
      <c r="DY126" s="209"/>
      <c r="DZ126" s="209"/>
      <c r="EA126" s="209"/>
      <c r="EB126" s="209"/>
      <c r="EC126" s="209"/>
      <c r="ED126" s="209"/>
      <c r="EE126" s="209"/>
      <c r="EF126" s="209"/>
      <c r="EG126" s="209"/>
      <c r="EH126" s="209"/>
      <c r="EI126" s="209"/>
      <c r="EJ126" s="209"/>
      <c r="EK126" s="209"/>
      <c r="EL126" s="209"/>
      <c r="EM126" s="209"/>
      <c r="EN126" s="209"/>
    </row>
    <row r="127" spans="1:144" x14ac:dyDescent="0.2">
      <c r="A127" s="205"/>
      <c r="C127" s="209"/>
      <c r="D127" s="209"/>
      <c r="E127" s="209"/>
      <c r="F127" s="209"/>
      <c r="G127" s="209"/>
      <c r="H127" s="209"/>
      <c r="I127" s="209"/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  <c r="AA127" s="209"/>
      <c r="AB127" s="209"/>
      <c r="AC127" s="209"/>
      <c r="AD127" s="209"/>
      <c r="AE127" s="209"/>
      <c r="AF127" s="209"/>
      <c r="AG127" s="209"/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  <c r="BI127" s="209"/>
      <c r="BJ127" s="209"/>
      <c r="BK127" s="209"/>
      <c r="BL127" s="209"/>
      <c r="BM127" s="209"/>
      <c r="BN127" s="209"/>
      <c r="BO127" s="209"/>
      <c r="BP127" s="209"/>
      <c r="BQ127" s="209"/>
      <c r="BR127" s="209"/>
      <c r="BS127" s="209"/>
      <c r="BT127" s="209"/>
      <c r="BU127" s="209"/>
      <c r="BV127" s="209"/>
      <c r="BW127" s="209"/>
      <c r="BX127" s="209"/>
      <c r="BY127" s="209"/>
      <c r="BZ127" s="209"/>
      <c r="CA127" s="209"/>
      <c r="CB127" s="209"/>
      <c r="CC127" s="209"/>
      <c r="CD127" s="209"/>
      <c r="CE127" s="209"/>
      <c r="CF127" s="209"/>
      <c r="CG127" s="209"/>
      <c r="CH127" s="209"/>
      <c r="CI127" s="209"/>
      <c r="CJ127" s="209"/>
      <c r="CK127" s="209"/>
      <c r="CL127" s="209"/>
      <c r="CM127" s="209"/>
      <c r="CN127" s="209"/>
      <c r="CO127" s="209"/>
      <c r="CP127" s="209"/>
      <c r="CQ127" s="209"/>
      <c r="CR127" s="209"/>
      <c r="CS127" s="209"/>
      <c r="CT127" s="209"/>
      <c r="CU127" s="209"/>
      <c r="CV127" s="209"/>
      <c r="CW127" s="209"/>
      <c r="CX127" s="209"/>
      <c r="CY127" s="209"/>
      <c r="CZ127" s="209"/>
      <c r="DA127" s="209"/>
      <c r="DB127" s="209"/>
      <c r="DC127" s="209"/>
      <c r="DD127" s="209"/>
      <c r="DE127" s="209"/>
      <c r="DF127" s="209"/>
      <c r="DG127" s="209"/>
      <c r="DH127" s="209"/>
      <c r="DI127" s="209"/>
      <c r="DJ127" s="209"/>
      <c r="DK127" s="209"/>
      <c r="DL127" s="209"/>
      <c r="DM127" s="209"/>
      <c r="DN127" s="209"/>
      <c r="DO127" s="209"/>
      <c r="DP127" s="209"/>
      <c r="DQ127" s="209"/>
      <c r="DR127" s="209"/>
      <c r="DS127" s="209"/>
      <c r="DT127" s="209"/>
      <c r="DU127" s="209"/>
      <c r="DV127" s="209"/>
      <c r="DW127" s="209"/>
      <c r="DX127" s="209"/>
      <c r="DY127" s="209"/>
      <c r="DZ127" s="209"/>
      <c r="EA127" s="209"/>
      <c r="EB127" s="209"/>
      <c r="EC127" s="209"/>
      <c r="ED127" s="209"/>
      <c r="EE127" s="209"/>
      <c r="EF127" s="209"/>
      <c r="EG127" s="209"/>
      <c r="EH127" s="209"/>
      <c r="EI127" s="209"/>
      <c r="EJ127" s="209"/>
      <c r="EK127" s="209"/>
      <c r="EL127" s="209"/>
      <c r="EM127" s="209"/>
      <c r="EN127" s="209"/>
    </row>
    <row r="128" spans="1:144" x14ac:dyDescent="0.2">
      <c r="A128" s="205"/>
      <c r="C128" s="209"/>
      <c r="D128" s="209"/>
      <c r="E128" s="209"/>
      <c r="F128" s="209"/>
      <c r="G128" s="209"/>
      <c r="H128" s="209"/>
      <c r="I128" s="209"/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  <c r="BI128" s="209"/>
      <c r="BJ128" s="209"/>
      <c r="BK128" s="209"/>
      <c r="BL128" s="209"/>
      <c r="BM128" s="209"/>
      <c r="BN128" s="209"/>
      <c r="BO128" s="209"/>
      <c r="BP128" s="209"/>
      <c r="BQ128" s="209"/>
      <c r="BR128" s="209"/>
      <c r="BS128" s="209"/>
      <c r="BT128" s="209"/>
      <c r="BU128" s="209"/>
      <c r="BV128" s="209"/>
      <c r="BW128" s="209"/>
      <c r="BX128" s="209"/>
      <c r="BY128" s="209"/>
      <c r="BZ128" s="209"/>
      <c r="CA128" s="209"/>
      <c r="CB128" s="209"/>
      <c r="CC128" s="209"/>
      <c r="CD128" s="209"/>
      <c r="CE128" s="209"/>
      <c r="CF128" s="209"/>
      <c r="CG128" s="209"/>
      <c r="CH128" s="209"/>
      <c r="CI128" s="209"/>
      <c r="CJ128" s="209"/>
      <c r="CK128" s="209"/>
      <c r="CL128" s="209"/>
      <c r="CM128" s="209"/>
      <c r="CN128" s="209"/>
      <c r="CO128" s="209"/>
      <c r="CP128" s="209"/>
      <c r="CQ128" s="209"/>
      <c r="CR128" s="209"/>
      <c r="CS128" s="209"/>
      <c r="CT128" s="209"/>
      <c r="CU128" s="209"/>
      <c r="CV128" s="209"/>
      <c r="CW128" s="209"/>
      <c r="CX128" s="209"/>
      <c r="CY128" s="209"/>
      <c r="CZ128" s="209"/>
      <c r="DA128" s="209"/>
      <c r="DB128" s="209"/>
      <c r="DC128" s="209"/>
      <c r="DD128" s="209"/>
      <c r="DE128" s="209"/>
      <c r="DF128" s="209"/>
      <c r="DG128" s="209"/>
      <c r="DH128" s="209"/>
      <c r="DI128" s="209"/>
      <c r="DJ128" s="209"/>
      <c r="DK128" s="209"/>
      <c r="DL128" s="209"/>
      <c r="DM128" s="209"/>
      <c r="DN128" s="209"/>
      <c r="DO128" s="209"/>
      <c r="DP128" s="209"/>
      <c r="DQ128" s="209"/>
      <c r="DR128" s="209"/>
      <c r="DS128" s="209"/>
      <c r="DT128" s="209"/>
      <c r="DU128" s="209"/>
      <c r="DV128" s="209"/>
      <c r="DW128" s="209"/>
      <c r="DX128" s="209"/>
      <c r="DY128" s="209"/>
      <c r="DZ128" s="209"/>
      <c r="EA128" s="209"/>
      <c r="EB128" s="209"/>
      <c r="EC128" s="209"/>
      <c r="ED128" s="209"/>
      <c r="EE128" s="209"/>
      <c r="EF128" s="209"/>
      <c r="EG128" s="209"/>
      <c r="EH128" s="209"/>
      <c r="EI128" s="209"/>
      <c r="EJ128" s="209"/>
      <c r="EK128" s="209"/>
      <c r="EL128" s="209"/>
      <c r="EM128" s="209"/>
      <c r="EN128" s="209"/>
    </row>
    <row r="129" spans="1:144" x14ac:dyDescent="0.2">
      <c r="A129" s="205"/>
      <c r="C129" s="209"/>
      <c r="D129" s="209"/>
      <c r="E129" s="209"/>
      <c r="F129" s="209"/>
      <c r="G129" s="209"/>
      <c r="H129" s="209"/>
      <c r="I129" s="209"/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  <c r="AA129" s="209"/>
      <c r="AB129" s="209"/>
      <c r="AC129" s="209"/>
      <c r="AD129" s="209"/>
      <c r="AE129" s="209"/>
      <c r="AF129" s="209"/>
      <c r="AG129" s="209"/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  <c r="BI129" s="209"/>
      <c r="BJ129" s="209"/>
      <c r="BK129" s="209"/>
      <c r="BL129" s="209"/>
      <c r="BM129" s="209"/>
      <c r="BN129" s="209"/>
      <c r="BO129" s="209"/>
      <c r="BP129" s="209"/>
      <c r="BQ129" s="209"/>
      <c r="BR129" s="209"/>
      <c r="BS129" s="209"/>
      <c r="BT129" s="209"/>
      <c r="BU129" s="209"/>
      <c r="BV129" s="209"/>
      <c r="BW129" s="209"/>
      <c r="BX129" s="209"/>
      <c r="BY129" s="209"/>
      <c r="BZ129" s="209"/>
      <c r="CA129" s="209"/>
      <c r="CB129" s="209"/>
      <c r="CC129" s="209"/>
      <c r="CD129" s="209"/>
      <c r="CE129" s="209"/>
      <c r="CF129" s="209"/>
      <c r="CG129" s="209"/>
      <c r="CH129" s="209"/>
      <c r="CI129" s="209"/>
      <c r="CJ129" s="209"/>
      <c r="CK129" s="209"/>
      <c r="CL129" s="209"/>
      <c r="CM129" s="209"/>
      <c r="CN129" s="209"/>
      <c r="CO129" s="209"/>
      <c r="CP129" s="209"/>
      <c r="CQ129" s="209"/>
      <c r="CR129" s="209"/>
      <c r="CS129" s="209"/>
      <c r="CT129" s="209"/>
      <c r="CU129" s="209"/>
      <c r="CV129" s="209"/>
      <c r="CW129" s="209"/>
      <c r="CX129" s="209"/>
      <c r="CY129" s="209"/>
      <c r="CZ129" s="209"/>
      <c r="DA129" s="209"/>
      <c r="DB129" s="209"/>
      <c r="DC129" s="209"/>
      <c r="DD129" s="209"/>
      <c r="DE129" s="209"/>
      <c r="DF129" s="209"/>
      <c r="DG129" s="209"/>
      <c r="DH129" s="209"/>
      <c r="DI129" s="209"/>
      <c r="DJ129" s="209"/>
      <c r="DK129" s="209"/>
      <c r="DL129" s="209"/>
      <c r="DM129" s="209"/>
      <c r="DN129" s="209"/>
      <c r="DO129" s="209"/>
      <c r="DP129" s="209"/>
      <c r="DQ129" s="209"/>
      <c r="DR129" s="209"/>
      <c r="DS129" s="209"/>
      <c r="DT129" s="209"/>
      <c r="DU129" s="209"/>
      <c r="DV129" s="209"/>
      <c r="DW129" s="209"/>
      <c r="DX129" s="209"/>
      <c r="DY129" s="209"/>
      <c r="DZ129" s="209"/>
      <c r="EA129" s="209"/>
      <c r="EB129" s="209"/>
      <c r="EC129" s="209"/>
      <c r="ED129" s="209"/>
      <c r="EE129" s="209"/>
      <c r="EF129" s="209"/>
      <c r="EG129" s="209"/>
      <c r="EH129" s="209"/>
      <c r="EI129" s="209"/>
      <c r="EJ129" s="209"/>
      <c r="EK129" s="209"/>
      <c r="EL129" s="209"/>
      <c r="EM129" s="209"/>
      <c r="EN129" s="209"/>
    </row>
    <row r="130" spans="1:144" x14ac:dyDescent="0.2">
      <c r="A130" s="205"/>
      <c r="C130" s="209"/>
      <c r="D130" s="209"/>
      <c r="E130" s="209"/>
      <c r="F130" s="209"/>
      <c r="G130" s="209"/>
      <c r="H130" s="209"/>
      <c r="I130" s="209"/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  <c r="AA130" s="209"/>
      <c r="AB130" s="209"/>
      <c r="AC130" s="209"/>
      <c r="AD130" s="209"/>
      <c r="AE130" s="209"/>
      <c r="AF130" s="209"/>
      <c r="AG130" s="209"/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  <c r="BI130" s="209"/>
      <c r="BJ130" s="209"/>
      <c r="BK130" s="209"/>
      <c r="BL130" s="209"/>
      <c r="BM130" s="209"/>
      <c r="BN130" s="209"/>
      <c r="BO130" s="209"/>
      <c r="BP130" s="209"/>
      <c r="BQ130" s="209"/>
      <c r="BR130" s="209"/>
      <c r="BS130" s="209"/>
      <c r="BT130" s="209"/>
      <c r="BU130" s="209"/>
      <c r="BV130" s="209"/>
      <c r="BW130" s="209"/>
      <c r="BX130" s="209"/>
      <c r="BY130" s="209"/>
      <c r="BZ130" s="209"/>
      <c r="CA130" s="209"/>
      <c r="CB130" s="209"/>
      <c r="CC130" s="209"/>
      <c r="CD130" s="209"/>
      <c r="CE130" s="209"/>
      <c r="CF130" s="209"/>
      <c r="CG130" s="209"/>
      <c r="CH130" s="209"/>
      <c r="CI130" s="209"/>
      <c r="CJ130" s="209"/>
      <c r="CK130" s="209"/>
      <c r="CL130" s="209"/>
      <c r="CM130" s="209"/>
      <c r="CN130" s="209"/>
      <c r="CO130" s="209"/>
      <c r="CP130" s="209"/>
      <c r="CQ130" s="209"/>
      <c r="CR130" s="209"/>
      <c r="CS130" s="209"/>
      <c r="CT130" s="209"/>
      <c r="CU130" s="209"/>
      <c r="CV130" s="209"/>
      <c r="CW130" s="209"/>
      <c r="CX130" s="209"/>
      <c r="CY130" s="209"/>
      <c r="CZ130" s="209"/>
      <c r="DA130" s="209"/>
      <c r="DB130" s="209"/>
      <c r="DC130" s="209"/>
      <c r="DD130" s="209"/>
      <c r="DE130" s="209"/>
      <c r="DF130" s="209"/>
      <c r="DG130" s="209"/>
      <c r="DH130" s="209"/>
      <c r="DI130" s="209"/>
      <c r="DJ130" s="209"/>
      <c r="DK130" s="209"/>
      <c r="DL130" s="209"/>
      <c r="DM130" s="209"/>
      <c r="DN130" s="209"/>
      <c r="DO130" s="209"/>
      <c r="DP130" s="209"/>
      <c r="DQ130" s="209"/>
      <c r="DR130" s="209"/>
      <c r="DS130" s="209"/>
      <c r="DT130" s="209"/>
      <c r="DU130" s="209"/>
      <c r="DV130" s="209"/>
      <c r="DW130" s="209"/>
      <c r="DX130" s="209"/>
      <c r="DY130" s="209"/>
      <c r="DZ130" s="209"/>
      <c r="EA130" s="209"/>
      <c r="EB130" s="209"/>
      <c r="EC130" s="209"/>
      <c r="ED130" s="209"/>
      <c r="EE130" s="209"/>
      <c r="EF130" s="209"/>
      <c r="EG130" s="209"/>
      <c r="EH130" s="209"/>
      <c r="EI130" s="209"/>
      <c r="EJ130" s="209"/>
      <c r="EK130" s="209"/>
      <c r="EL130" s="209"/>
      <c r="EM130" s="209"/>
      <c r="EN130" s="209"/>
    </row>
    <row r="131" spans="1:144" x14ac:dyDescent="0.2">
      <c r="A131" s="205"/>
      <c r="C131" s="209"/>
      <c r="D131" s="209"/>
      <c r="E131" s="209"/>
      <c r="F131" s="209"/>
      <c r="G131" s="209"/>
      <c r="H131" s="209"/>
      <c r="I131" s="209"/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  <c r="AA131" s="209"/>
      <c r="AB131" s="209"/>
      <c r="AC131" s="209"/>
      <c r="AD131" s="209"/>
      <c r="AE131" s="209"/>
      <c r="AF131" s="209"/>
      <c r="AG131" s="209"/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  <c r="BI131" s="209"/>
      <c r="BJ131" s="209"/>
      <c r="BK131" s="209"/>
      <c r="BL131" s="209"/>
      <c r="BM131" s="209"/>
      <c r="BN131" s="209"/>
      <c r="BO131" s="209"/>
      <c r="BP131" s="209"/>
      <c r="BQ131" s="209"/>
      <c r="BR131" s="209"/>
      <c r="BS131" s="209"/>
      <c r="BT131" s="209"/>
      <c r="BU131" s="209"/>
      <c r="BV131" s="209"/>
      <c r="BW131" s="209"/>
      <c r="BX131" s="209"/>
      <c r="BY131" s="209"/>
      <c r="BZ131" s="209"/>
      <c r="CA131" s="209"/>
      <c r="CB131" s="209"/>
      <c r="CC131" s="209"/>
      <c r="CD131" s="209"/>
      <c r="CE131" s="209"/>
      <c r="CF131" s="209"/>
      <c r="CG131" s="209"/>
      <c r="CH131" s="209"/>
      <c r="CI131" s="209"/>
      <c r="CJ131" s="209"/>
      <c r="CK131" s="209"/>
      <c r="CL131" s="209"/>
      <c r="CM131" s="209"/>
      <c r="CN131" s="209"/>
      <c r="CO131" s="209"/>
      <c r="CP131" s="209"/>
      <c r="CQ131" s="209"/>
      <c r="CR131" s="209"/>
      <c r="CS131" s="209"/>
      <c r="CT131" s="209"/>
      <c r="CU131" s="209"/>
      <c r="CV131" s="209"/>
      <c r="CW131" s="209"/>
      <c r="CX131" s="209"/>
      <c r="CY131" s="209"/>
      <c r="CZ131" s="209"/>
      <c r="DA131" s="209"/>
      <c r="DB131" s="209"/>
      <c r="DC131" s="209"/>
      <c r="DD131" s="209"/>
      <c r="DE131" s="209"/>
      <c r="DF131" s="209"/>
      <c r="DG131" s="209"/>
      <c r="DH131" s="209"/>
      <c r="DI131" s="209"/>
      <c r="DJ131" s="209"/>
      <c r="DK131" s="209"/>
      <c r="DL131" s="209"/>
      <c r="DM131" s="209"/>
      <c r="DN131" s="209"/>
      <c r="DO131" s="209"/>
      <c r="DP131" s="209"/>
      <c r="DQ131" s="209"/>
      <c r="DR131" s="209"/>
      <c r="DS131" s="209"/>
      <c r="DT131" s="209"/>
      <c r="DU131" s="209"/>
      <c r="DV131" s="209"/>
      <c r="DW131" s="209"/>
      <c r="DX131" s="209"/>
      <c r="DY131" s="209"/>
      <c r="DZ131" s="209"/>
      <c r="EA131" s="209"/>
      <c r="EB131" s="209"/>
      <c r="EC131" s="209"/>
      <c r="ED131" s="209"/>
      <c r="EE131" s="209"/>
      <c r="EF131" s="209"/>
      <c r="EG131" s="209"/>
      <c r="EH131" s="209"/>
      <c r="EI131" s="209"/>
      <c r="EJ131" s="209"/>
      <c r="EK131" s="209"/>
      <c r="EL131" s="209"/>
      <c r="EM131" s="209"/>
      <c r="EN131" s="209"/>
    </row>
    <row r="132" spans="1:144" x14ac:dyDescent="0.2">
      <c r="C132" s="209"/>
      <c r="D132" s="209"/>
      <c r="E132" s="209"/>
      <c r="F132" s="209"/>
      <c r="G132" s="209"/>
      <c r="H132" s="209"/>
      <c r="I132" s="209"/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  <c r="BI132" s="209"/>
      <c r="BJ132" s="209"/>
      <c r="BK132" s="209"/>
      <c r="BL132" s="209"/>
      <c r="BM132" s="209"/>
      <c r="BN132" s="209"/>
      <c r="BO132" s="209"/>
      <c r="BP132" s="209"/>
      <c r="BQ132" s="209"/>
      <c r="BR132" s="209"/>
      <c r="BS132" s="209"/>
      <c r="BT132" s="209"/>
      <c r="BU132" s="209"/>
      <c r="BV132" s="209"/>
      <c r="BW132" s="209"/>
      <c r="BX132" s="209"/>
      <c r="BY132" s="209"/>
      <c r="BZ132" s="209"/>
      <c r="CA132" s="209"/>
      <c r="CB132" s="209"/>
      <c r="CC132" s="209"/>
      <c r="CD132" s="209"/>
      <c r="CE132" s="209"/>
      <c r="CF132" s="209"/>
      <c r="CG132" s="209"/>
      <c r="CH132" s="209"/>
      <c r="CI132" s="209"/>
      <c r="CJ132" s="209"/>
      <c r="CK132" s="209"/>
      <c r="CL132" s="209"/>
      <c r="CM132" s="209"/>
      <c r="CN132" s="209"/>
      <c r="CO132" s="209"/>
      <c r="CP132" s="209"/>
      <c r="CQ132" s="209"/>
      <c r="CR132" s="209"/>
      <c r="CS132" s="209"/>
      <c r="CT132" s="209"/>
      <c r="CU132" s="209"/>
      <c r="CV132" s="209"/>
      <c r="CW132" s="209"/>
      <c r="CX132" s="209"/>
      <c r="CY132" s="209"/>
      <c r="CZ132" s="209"/>
      <c r="DA132" s="209"/>
      <c r="DB132" s="209"/>
      <c r="DC132" s="209"/>
      <c r="DD132" s="209"/>
      <c r="DE132" s="209"/>
      <c r="DF132" s="209"/>
      <c r="DG132" s="209"/>
      <c r="DH132" s="209"/>
      <c r="DI132" s="209"/>
      <c r="DJ132" s="209"/>
      <c r="DK132" s="209"/>
      <c r="DL132" s="209"/>
      <c r="DM132" s="209"/>
      <c r="DN132" s="209"/>
      <c r="DO132" s="209"/>
      <c r="DP132" s="209"/>
      <c r="DQ132" s="209"/>
      <c r="DR132" s="209"/>
      <c r="DS132" s="209"/>
      <c r="DT132" s="209"/>
      <c r="DU132" s="209"/>
      <c r="DV132" s="209"/>
      <c r="DW132" s="209"/>
      <c r="DX132" s="209"/>
      <c r="DY132" s="209"/>
      <c r="DZ132" s="209"/>
      <c r="EA132" s="209"/>
      <c r="EB132" s="209"/>
      <c r="EC132" s="209"/>
      <c r="ED132" s="209"/>
      <c r="EE132" s="209"/>
      <c r="EF132" s="209"/>
      <c r="EG132" s="209"/>
      <c r="EH132" s="209"/>
      <c r="EI132" s="209"/>
      <c r="EJ132" s="209"/>
      <c r="EK132" s="209"/>
      <c r="EL132" s="209"/>
      <c r="EM132" s="209"/>
      <c r="EN132" s="209"/>
    </row>
    <row r="133" spans="1:144" x14ac:dyDescent="0.2">
      <c r="C133" s="209"/>
      <c r="D133" s="209"/>
      <c r="E133" s="209"/>
      <c r="F133" s="209"/>
      <c r="G133" s="209"/>
      <c r="H133" s="209"/>
      <c r="I133" s="209"/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  <c r="BI133" s="209"/>
      <c r="BJ133" s="209"/>
      <c r="BK133" s="209"/>
      <c r="BL133" s="209"/>
      <c r="BM133" s="209"/>
      <c r="BN133" s="209"/>
      <c r="BO133" s="209"/>
      <c r="BP133" s="209"/>
      <c r="BQ133" s="209"/>
      <c r="BR133" s="209"/>
      <c r="BS133" s="209"/>
      <c r="BT133" s="209"/>
      <c r="BU133" s="209"/>
      <c r="BV133" s="209"/>
      <c r="BW133" s="209"/>
      <c r="BX133" s="209"/>
      <c r="BY133" s="209"/>
      <c r="BZ133" s="209"/>
      <c r="CA133" s="209"/>
      <c r="CB133" s="209"/>
      <c r="CC133" s="209"/>
      <c r="CD133" s="209"/>
      <c r="CE133" s="209"/>
      <c r="CF133" s="209"/>
      <c r="CG133" s="209"/>
      <c r="CH133" s="209"/>
      <c r="CI133" s="209"/>
      <c r="CJ133" s="209"/>
      <c r="CK133" s="209"/>
      <c r="CL133" s="209"/>
      <c r="CM133" s="209"/>
      <c r="CN133" s="209"/>
      <c r="CO133" s="209"/>
      <c r="CP133" s="209"/>
      <c r="CQ133" s="209"/>
      <c r="CR133" s="209"/>
      <c r="CS133" s="209"/>
      <c r="CT133" s="209"/>
      <c r="CU133" s="209"/>
      <c r="CV133" s="209"/>
      <c r="CW133" s="209"/>
      <c r="CX133" s="209"/>
      <c r="CY133" s="209"/>
      <c r="CZ133" s="209"/>
      <c r="DA133" s="209"/>
      <c r="DB133" s="209"/>
      <c r="DC133" s="209"/>
      <c r="DD133" s="209"/>
      <c r="DE133" s="209"/>
      <c r="DF133" s="209"/>
      <c r="DG133" s="209"/>
      <c r="DH133" s="209"/>
      <c r="DI133" s="209"/>
      <c r="DJ133" s="209"/>
      <c r="DK133" s="209"/>
      <c r="DL133" s="209"/>
      <c r="DM133" s="209"/>
      <c r="DN133" s="209"/>
      <c r="DO133" s="209"/>
      <c r="DP133" s="209"/>
      <c r="DQ133" s="209"/>
      <c r="DR133" s="209"/>
      <c r="DS133" s="209"/>
      <c r="DT133" s="209"/>
      <c r="DU133" s="209"/>
      <c r="DV133" s="209"/>
      <c r="DW133" s="209"/>
      <c r="DX133" s="209"/>
      <c r="DY133" s="209"/>
      <c r="DZ133" s="209"/>
      <c r="EA133" s="209"/>
      <c r="EB133" s="209"/>
      <c r="EC133" s="209"/>
      <c r="ED133" s="209"/>
      <c r="EE133" s="209"/>
      <c r="EF133" s="209"/>
      <c r="EG133" s="209"/>
      <c r="EH133" s="209"/>
      <c r="EI133" s="209"/>
      <c r="EJ133" s="209"/>
      <c r="EK133" s="209"/>
      <c r="EL133" s="209"/>
      <c r="EM133" s="209"/>
      <c r="EN133" s="209"/>
    </row>
    <row r="134" spans="1:144" x14ac:dyDescent="0.2">
      <c r="C134" s="209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9"/>
      <c r="AG134" s="209"/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  <c r="BI134" s="209"/>
      <c r="BJ134" s="209"/>
      <c r="BK134" s="209"/>
      <c r="BL134" s="209"/>
      <c r="BM134" s="209"/>
      <c r="BN134" s="209"/>
      <c r="BO134" s="209"/>
      <c r="BP134" s="209"/>
      <c r="BQ134" s="209"/>
      <c r="BR134" s="209"/>
      <c r="BS134" s="209"/>
      <c r="BT134" s="209"/>
      <c r="BU134" s="209"/>
      <c r="BV134" s="209"/>
      <c r="BW134" s="209"/>
      <c r="BX134" s="209"/>
      <c r="BY134" s="209"/>
      <c r="BZ134" s="209"/>
      <c r="CA134" s="209"/>
      <c r="CB134" s="209"/>
      <c r="CC134" s="209"/>
      <c r="CD134" s="209"/>
      <c r="CE134" s="209"/>
      <c r="CF134" s="209"/>
      <c r="CG134" s="209"/>
      <c r="CH134" s="209"/>
      <c r="CI134" s="209"/>
      <c r="CJ134" s="209"/>
      <c r="CK134" s="209"/>
      <c r="CL134" s="209"/>
      <c r="CM134" s="209"/>
      <c r="CN134" s="209"/>
      <c r="CO134" s="209"/>
      <c r="CP134" s="209"/>
      <c r="CQ134" s="209"/>
      <c r="CR134" s="209"/>
      <c r="CS134" s="209"/>
      <c r="CT134" s="209"/>
      <c r="CU134" s="209"/>
      <c r="CV134" s="209"/>
      <c r="CW134" s="209"/>
      <c r="CX134" s="209"/>
      <c r="CY134" s="209"/>
      <c r="CZ134" s="209"/>
      <c r="DA134" s="209"/>
      <c r="DB134" s="209"/>
      <c r="DC134" s="209"/>
      <c r="DD134" s="209"/>
      <c r="DE134" s="209"/>
      <c r="DF134" s="209"/>
      <c r="DG134" s="209"/>
      <c r="DH134" s="209"/>
      <c r="DI134" s="209"/>
      <c r="DJ134" s="209"/>
      <c r="DK134" s="209"/>
      <c r="DL134" s="209"/>
      <c r="DM134" s="209"/>
      <c r="DN134" s="209"/>
      <c r="DO134" s="209"/>
      <c r="DP134" s="209"/>
      <c r="DQ134" s="209"/>
      <c r="DR134" s="209"/>
      <c r="DS134" s="209"/>
      <c r="DT134" s="209"/>
      <c r="DU134" s="209"/>
      <c r="DV134" s="209"/>
      <c r="DW134" s="209"/>
      <c r="DX134" s="209"/>
      <c r="DY134" s="209"/>
      <c r="DZ134" s="209"/>
      <c r="EA134" s="209"/>
      <c r="EB134" s="209"/>
      <c r="EC134" s="209"/>
      <c r="ED134" s="209"/>
      <c r="EE134" s="209"/>
      <c r="EF134" s="209"/>
      <c r="EG134" s="209"/>
      <c r="EH134" s="209"/>
      <c r="EI134" s="209"/>
      <c r="EJ134" s="209"/>
      <c r="EK134" s="209"/>
      <c r="EL134" s="209"/>
      <c r="EM134" s="209"/>
      <c r="EN134" s="209"/>
    </row>
    <row r="135" spans="1:144" x14ac:dyDescent="0.2">
      <c r="C135" s="209"/>
      <c r="D135" s="209"/>
      <c r="E135" s="209"/>
      <c r="F135" s="209"/>
      <c r="G135" s="209"/>
      <c r="H135" s="209"/>
      <c r="I135" s="209"/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  <c r="AA135" s="209"/>
      <c r="AB135" s="209"/>
      <c r="AC135" s="209"/>
      <c r="AD135" s="209"/>
      <c r="AE135" s="209"/>
      <c r="AF135" s="209"/>
      <c r="AG135" s="209"/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  <c r="BI135" s="209"/>
      <c r="BJ135" s="209"/>
      <c r="BK135" s="209"/>
      <c r="BL135" s="209"/>
      <c r="BM135" s="209"/>
      <c r="BN135" s="209"/>
      <c r="BO135" s="209"/>
      <c r="BP135" s="209"/>
      <c r="BQ135" s="209"/>
      <c r="BR135" s="209"/>
      <c r="BS135" s="209"/>
      <c r="BT135" s="209"/>
      <c r="BU135" s="209"/>
      <c r="BV135" s="209"/>
      <c r="BW135" s="209"/>
      <c r="BX135" s="209"/>
      <c r="BY135" s="209"/>
      <c r="BZ135" s="209"/>
      <c r="CA135" s="209"/>
      <c r="CB135" s="209"/>
      <c r="CC135" s="209"/>
      <c r="CD135" s="209"/>
      <c r="CE135" s="209"/>
      <c r="CF135" s="209"/>
      <c r="CG135" s="209"/>
      <c r="CH135" s="209"/>
      <c r="CI135" s="209"/>
      <c r="CJ135" s="209"/>
      <c r="CK135" s="209"/>
      <c r="CL135" s="209"/>
      <c r="CM135" s="209"/>
      <c r="CN135" s="209"/>
      <c r="CO135" s="209"/>
      <c r="CP135" s="209"/>
      <c r="CQ135" s="209"/>
      <c r="CR135" s="209"/>
      <c r="CS135" s="209"/>
      <c r="CT135" s="209"/>
      <c r="CU135" s="209"/>
      <c r="CV135" s="209"/>
      <c r="CW135" s="209"/>
      <c r="CX135" s="209"/>
      <c r="CY135" s="209"/>
      <c r="CZ135" s="209"/>
      <c r="DA135" s="209"/>
      <c r="DB135" s="209"/>
      <c r="DC135" s="209"/>
      <c r="DD135" s="209"/>
      <c r="DE135" s="209"/>
      <c r="DF135" s="209"/>
      <c r="DG135" s="209"/>
      <c r="DH135" s="209"/>
      <c r="DI135" s="209"/>
      <c r="DJ135" s="209"/>
      <c r="DK135" s="209"/>
      <c r="DL135" s="209"/>
      <c r="DM135" s="209"/>
      <c r="DN135" s="209"/>
      <c r="DO135" s="209"/>
      <c r="DP135" s="209"/>
      <c r="DQ135" s="209"/>
      <c r="DR135" s="209"/>
      <c r="DS135" s="209"/>
      <c r="DT135" s="209"/>
      <c r="DU135" s="209"/>
      <c r="DV135" s="209"/>
      <c r="DW135" s="209"/>
      <c r="DX135" s="209"/>
      <c r="DY135" s="209"/>
      <c r="DZ135" s="209"/>
      <c r="EA135" s="209"/>
      <c r="EB135" s="209"/>
      <c r="EC135" s="209"/>
      <c r="ED135" s="209"/>
      <c r="EE135" s="209"/>
      <c r="EF135" s="209"/>
      <c r="EG135" s="209"/>
      <c r="EH135" s="209"/>
      <c r="EI135" s="209"/>
      <c r="EJ135" s="209"/>
      <c r="EK135" s="209"/>
      <c r="EL135" s="209"/>
      <c r="EM135" s="209"/>
      <c r="EN135" s="209"/>
    </row>
    <row r="136" spans="1:144" x14ac:dyDescent="0.2">
      <c r="C136" s="209"/>
      <c r="D136" s="209"/>
      <c r="E136" s="209"/>
      <c r="F136" s="209"/>
      <c r="G136" s="209"/>
      <c r="H136" s="209"/>
      <c r="I136" s="209"/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  <c r="AA136" s="209"/>
      <c r="AB136" s="209"/>
      <c r="AC136" s="209"/>
      <c r="AD136" s="209"/>
      <c r="AE136" s="209"/>
      <c r="AF136" s="209"/>
      <c r="AG136" s="209"/>
      <c r="AH136" s="209"/>
      <c r="AI136" s="209"/>
      <c r="AJ136" s="209"/>
      <c r="AK136" s="209"/>
      <c r="AL136" s="209"/>
      <c r="AM136" s="209"/>
      <c r="AN136" s="209"/>
      <c r="AO136" s="209"/>
      <c r="AP136" s="209"/>
      <c r="AQ136" s="209"/>
      <c r="AR136" s="209"/>
      <c r="AS136" s="209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209"/>
      <c r="BE136" s="209"/>
      <c r="BF136" s="209"/>
      <c r="BG136" s="209"/>
      <c r="BH136" s="209"/>
      <c r="BI136" s="209"/>
      <c r="BJ136" s="209"/>
      <c r="BK136" s="209"/>
      <c r="BL136" s="209"/>
      <c r="BM136" s="209"/>
      <c r="BN136" s="209"/>
      <c r="BO136" s="209"/>
      <c r="BP136" s="209"/>
      <c r="BQ136" s="209"/>
      <c r="BR136" s="209"/>
      <c r="BS136" s="209"/>
      <c r="BT136" s="209"/>
      <c r="BU136" s="209"/>
      <c r="BV136" s="209"/>
      <c r="BW136" s="209"/>
      <c r="BX136" s="209"/>
      <c r="BY136" s="209"/>
      <c r="BZ136" s="209"/>
      <c r="CA136" s="209"/>
      <c r="CB136" s="209"/>
      <c r="CC136" s="209"/>
      <c r="CD136" s="209"/>
      <c r="CE136" s="209"/>
      <c r="CF136" s="209"/>
      <c r="CG136" s="209"/>
      <c r="CH136" s="209"/>
      <c r="CI136" s="209"/>
      <c r="CJ136" s="209"/>
      <c r="CK136" s="209"/>
      <c r="CL136" s="209"/>
      <c r="CM136" s="209"/>
      <c r="CN136" s="209"/>
      <c r="CO136" s="209"/>
      <c r="CP136" s="209"/>
      <c r="CQ136" s="209"/>
      <c r="CR136" s="209"/>
      <c r="CS136" s="209"/>
      <c r="CT136" s="209"/>
      <c r="CU136" s="209"/>
      <c r="CV136" s="209"/>
      <c r="CW136" s="209"/>
      <c r="CX136" s="209"/>
      <c r="CY136" s="209"/>
      <c r="CZ136" s="209"/>
      <c r="DA136" s="209"/>
      <c r="DB136" s="209"/>
      <c r="DC136" s="209"/>
      <c r="DD136" s="209"/>
      <c r="DE136" s="209"/>
      <c r="DF136" s="209"/>
      <c r="DG136" s="209"/>
      <c r="DH136" s="209"/>
      <c r="DI136" s="209"/>
      <c r="DJ136" s="209"/>
      <c r="DK136" s="209"/>
      <c r="DL136" s="209"/>
      <c r="DM136" s="209"/>
      <c r="DN136" s="209"/>
      <c r="DO136" s="209"/>
      <c r="DP136" s="209"/>
      <c r="DQ136" s="209"/>
      <c r="DR136" s="209"/>
      <c r="DS136" s="209"/>
      <c r="DT136" s="209"/>
      <c r="DU136" s="209"/>
      <c r="DV136" s="209"/>
      <c r="DW136" s="209"/>
      <c r="DX136" s="209"/>
      <c r="DY136" s="209"/>
      <c r="DZ136" s="209"/>
      <c r="EA136" s="209"/>
      <c r="EB136" s="209"/>
      <c r="EC136" s="209"/>
      <c r="ED136" s="209"/>
      <c r="EE136" s="209"/>
      <c r="EF136" s="209"/>
      <c r="EG136" s="209"/>
      <c r="EH136" s="209"/>
      <c r="EI136" s="209"/>
      <c r="EJ136" s="209"/>
      <c r="EK136" s="209"/>
      <c r="EL136" s="209"/>
      <c r="EM136" s="209"/>
      <c r="EN136" s="209"/>
    </row>
    <row r="137" spans="1:144" x14ac:dyDescent="0.2">
      <c r="C137" s="209"/>
      <c r="D137" s="209"/>
      <c r="E137" s="209"/>
      <c r="F137" s="209"/>
      <c r="G137" s="209"/>
      <c r="H137" s="209"/>
      <c r="I137" s="209"/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  <c r="AA137" s="209"/>
      <c r="AB137" s="209"/>
      <c r="AC137" s="209"/>
      <c r="AD137" s="209"/>
      <c r="AE137" s="209"/>
      <c r="AF137" s="209"/>
      <c r="AG137" s="209"/>
      <c r="AH137" s="209"/>
      <c r="AI137" s="209"/>
      <c r="AJ137" s="209"/>
      <c r="AK137" s="209"/>
      <c r="AL137" s="209"/>
      <c r="AM137" s="209"/>
      <c r="AN137" s="209"/>
      <c r="AO137" s="209"/>
      <c r="AP137" s="209"/>
      <c r="AQ137" s="209"/>
      <c r="AR137" s="209"/>
      <c r="AS137" s="209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209"/>
      <c r="BE137" s="209"/>
      <c r="BF137" s="209"/>
      <c r="BG137" s="209"/>
      <c r="BH137" s="209"/>
      <c r="BI137" s="209"/>
      <c r="BJ137" s="209"/>
      <c r="BK137" s="209"/>
      <c r="BL137" s="209"/>
      <c r="BM137" s="209"/>
      <c r="BN137" s="209"/>
      <c r="BO137" s="209"/>
      <c r="BP137" s="209"/>
      <c r="BQ137" s="209"/>
      <c r="BR137" s="209"/>
      <c r="BS137" s="209"/>
      <c r="BT137" s="209"/>
      <c r="BU137" s="209"/>
      <c r="BV137" s="209"/>
      <c r="BW137" s="209"/>
      <c r="BX137" s="209"/>
      <c r="BY137" s="209"/>
      <c r="BZ137" s="209"/>
      <c r="CA137" s="209"/>
      <c r="CB137" s="209"/>
      <c r="CC137" s="209"/>
      <c r="CD137" s="209"/>
      <c r="CE137" s="209"/>
      <c r="CF137" s="209"/>
      <c r="CG137" s="209"/>
      <c r="CH137" s="209"/>
      <c r="CI137" s="209"/>
      <c r="CJ137" s="209"/>
      <c r="CK137" s="209"/>
      <c r="CL137" s="209"/>
      <c r="CM137" s="209"/>
      <c r="CN137" s="209"/>
      <c r="CO137" s="209"/>
      <c r="CP137" s="209"/>
      <c r="CQ137" s="209"/>
      <c r="CR137" s="209"/>
      <c r="CS137" s="209"/>
      <c r="CT137" s="209"/>
      <c r="CU137" s="209"/>
      <c r="CV137" s="209"/>
      <c r="CW137" s="209"/>
      <c r="CX137" s="209"/>
      <c r="CY137" s="209"/>
      <c r="CZ137" s="209"/>
      <c r="DA137" s="209"/>
      <c r="DB137" s="209"/>
      <c r="DC137" s="209"/>
      <c r="DD137" s="209"/>
      <c r="DE137" s="209"/>
      <c r="DF137" s="209"/>
      <c r="DG137" s="209"/>
      <c r="DH137" s="209"/>
      <c r="DI137" s="209"/>
      <c r="DJ137" s="209"/>
      <c r="DK137" s="209"/>
      <c r="DL137" s="209"/>
      <c r="DM137" s="209"/>
      <c r="DN137" s="209"/>
      <c r="DO137" s="209"/>
      <c r="DP137" s="209"/>
      <c r="DQ137" s="209"/>
      <c r="DR137" s="209"/>
      <c r="DS137" s="209"/>
      <c r="DT137" s="209"/>
      <c r="DU137" s="209"/>
      <c r="DV137" s="209"/>
      <c r="DW137" s="209"/>
      <c r="DX137" s="209"/>
      <c r="DY137" s="209"/>
      <c r="DZ137" s="209"/>
      <c r="EA137" s="209"/>
      <c r="EB137" s="209"/>
      <c r="EC137" s="209"/>
      <c r="ED137" s="209"/>
      <c r="EE137" s="209"/>
      <c r="EF137" s="209"/>
      <c r="EG137" s="209"/>
      <c r="EH137" s="209"/>
      <c r="EI137" s="209"/>
      <c r="EJ137" s="209"/>
      <c r="EK137" s="209"/>
      <c r="EL137" s="209"/>
      <c r="EM137" s="209"/>
      <c r="EN137" s="209"/>
    </row>
    <row r="138" spans="1:144" x14ac:dyDescent="0.2">
      <c r="C138" s="209"/>
      <c r="D138" s="209"/>
      <c r="E138" s="209"/>
      <c r="F138" s="209"/>
      <c r="G138" s="209"/>
      <c r="H138" s="209"/>
      <c r="I138" s="209"/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  <c r="AA138" s="209"/>
      <c r="AB138" s="209"/>
      <c r="AC138" s="209"/>
      <c r="AD138" s="209"/>
      <c r="AE138" s="209"/>
      <c r="AF138" s="209"/>
      <c r="AG138" s="209"/>
      <c r="AH138" s="209"/>
      <c r="AI138" s="209"/>
      <c r="AJ138" s="209"/>
      <c r="AK138" s="209"/>
      <c r="AL138" s="209"/>
      <c r="AM138" s="209"/>
      <c r="AN138" s="209"/>
      <c r="AO138" s="209"/>
      <c r="AP138" s="209"/>
      <c r="AQ138" s="209"/>
      <c r="AR138" s="209"/>
      <c r="AS138" s="209"/>
      <c r="AT138" s="209"/>
      <c r="AU138" s="209"/>
      <c r="AV138" s="209"/>
      <c r="AW138" s="209"/>
      <c r="AX138" s="209"/>
      <c r="AY138" s="209"/>
      <c r="AZ138" s="209"/>
      <c r="BA138" s="209"/>
      <c r="BB138" s="209"/>
      <c r="BC138" s="209"/>
      <c r="BD138" s="209"/>
      <c r="BE138" s="209"/>
      <c r="BF138" s="209"/>
      <c r="BG138" s="209"/>
      <c r="BH138" s="209"/>
      <c r="BI138" s="209"/>
      <c r="BJ138" s="209"/>
      <c r="BK138" s="209"/>
      <c r="BL138" s="209"/>
      <c r="BM138" s="209"/>
      <c r="BN138" s="209"/>
      <c r="BO138" s="209"/>
      <c r="BP138" s="209"/>
      <c r="BQ138" s="209"/>
      <c r="BR138" s="209"/>
      <c r="BS138" s="209"/>
      <c r="BT138" s="209"/>
      <c r="BU138" s="209"/>
      <c r="BV138" s="209"/>
      <c r="BW138" s="209"/>
      <c r="BX138" s="209"/>
      <c r="BY138" s="209"/>
      <c r="BZ138" s="209"/>
      <c r="CA138" s="209"/>
      <c r="CB138" s="209"/>
      <c r="CC138" s="209"/>
      <c r="CD138" s="209"/>
      <c r="CE138" s="209"/>
      <c r="CF138" s="209"/>
      <c r="CG138" s="209"/>
      <c r="CH138" s="209"/>
      <c r="CI138" s="209"/>
      <c r="CJ138" s="209"/>
      <c r="CK138" s="209"/>
      <c r="CL138" s="209"/>
      <c r="CM138" s="209"/>
      <c r="CN138" s="209"/>
      <c r="CO138" s="209"/>
      <c r="CP138" s="209"/>
      <c r="CQ138" s="209"/>
      <c r="CR138" s="209"/>
      <c r="CS138" s="209"/>
      <c r="CT138" s="209"/>
      <c r="CU138" s="209"/>
      <c r="CV138" s="209"/>
      <c r="CW138" s="209"/>
      <c r="CX138" s="209"/>
      <c r="CY138" s="209"/>
      <c r="CZ138" s="209"/>
      <c r="DA138" s="209"/>
      <c r="DB138" s="209"/>
      <c r="DC138" s="209"/>
      <c r="DD138" s="209"/>
      <c r="DE138" s="209"/>
      <c r="DF138" s="209"/>
      <c r="DG138" s="209"/>
      <c r="DH138" s="209"/>
      <c r="DI138" s="209"/>
      <c r="DJ138" s="209"/>
      <c r="DK138" s="209"/>
      <c r="DL138" s="209"/>
      <c r="DM138" s="209"/>
      <c r="DN138" s="209"/>
      <c r="DO138" s="209"/>
      <c r="DP138" s="209"/>
      <c r="DQ138" s="209"/>
      <c r="DR138" s="209"/>
      <c r="DS138" s="209"/>
      <c r="DT138" s="209"/>
      <c r="DU138" s="209"/>
      <c r="DV138" s="209"/>
      <c r="DW138" s="209"/>
      <c r="DX138" s="209"/>
      <c r="DY138" s="209"/>
      <c r="DZ138" s="209"/>
      <c r="EA138" s="209"/>
      <c r="EB138" s="209"/>
      <c r="EC138" s="209"/>
      <c r="ED138" s="209"/>
      <c r="EE138" s="209"/>
      <c r="EF138" s="209"/>
      <c r="EG138" s="209"/>
      <c r="EH138" s="209"/>
      <c r="EI138" s="209"/>
      <c r="EJ138" s="209"/>
      <c r="EK138" s="209"/>
      <c r="EL138" s="209"/>
      <c r="EM138" s="209"/>
      <c r="EN138" s="209"/>
    </row>
    <row r="139" spans="1:144" x14ac:dyDescent="0.2">
      <c r="C139" s="209"/>
      <c r="D139" s="209"/>
      <c r="E139" s="209"/>
      <c r="F139" s="209"/>
      <c r="G139" s="209"/>
      <c r="H139" s="209"/>
      <c r="I139" s="209"/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  <c r="AA139" s="209"/>
      <c r="AB139" s="209"/>
      <c r="AC139" s="209"/>
      <c r="AD139" s="209"/>
      <c r="AE139" s="209"/>
      <c r="AF139" s="209"/>
      <c r="AG139" s="209"/>
      <c r="AH139" s="209"/>
      <c r="AI139" s="209"/>
      <c r="AJ139" s="209"/>
      <c r="AK139" s="209"/>
      <c r="AL139" s="209"/>
      <c r="AM139" s="209"/>
      <c r="AN139" s="209"/>
      <c r="AO139" s="209"/>
      <c r="AP139" s="209"/>
      <c r="AQ139" s="209"/>
      <c r="AR139" s="209"/>
      <c r="AS139" s="209"/>
      <c r="AT139" s="209"/>
      <c r="AU139" s="209"/>
      <c r="AV139" s="209"/>
      <c r="AW139" s="209"/>
      <c r="AX139" s="209"/>
      <c r="AY139" s="209"/>
      <c r="AZ139" s="209"/>
      <c r="BA139" s="209"/>
      <c r="BB139" s="209"/>
      <c r="BC139" s="209"/>
      <c r="BD139" s="209"/>
      <c r="BE139" s="209"/>
      <c r="BF139" s="209"/>
      <c r="BG139" s="209"/>
      <c r="BH139" s="209"/>
      <c r="BI139" s="209"/>
      <c r="BJ139" s="209"/>
      <c r="BK139" s="209"/>
      <c r="BL139" s="209"/>
      <c r="BM139" s="209"/>
      <c r="BN139" s="209"/>
      <c r="BO139" s="209"/>
      <c r="BP139" s="209"/>
      <c r="BQ139" s="209"/>
      <c r="BR139" s="209"/>
      <c r="BS139" s="209"/>
      <c r="BT139" s="209"/>
      <c r="BU139" s="209"/>
      <c r="BV139" s="209"/>
      <c r="BW139" s="209"/>
      <c r="BX139" s="209"/>
      <c r="BY139" s="209"/>
      <c r="BZ139" s="209"/>
      <c r="CA139" s="209"/>
      <c r="CB139" s="209"/>
      <c r="CC139" s="209"/>
      <c r="CD139" s="209"/>
      <c r="CE139" s="209"/>
      <c r="CF139" s="209"/>
      <c r="CG139" s="209"/>
      <c r="CH139" s="209"/>
      <c r="CI139" s="209"/>
      <c r="CJ139" s="209"/>
      <c r="CK139" s="209"/>
      <c r="CL139" s="209"/>
      <c r="CM139" s="209"/>
      <c r="CN139" s="209"/>
      <c r="CO139" s="209"/>
      <c r="CP139" s="209"/>
      <c r="CQ139" s="209"/>
      <c r="CR139" s="209"/>
      <c r="CS139" s="209"/>
      <c r="CT139" s="209"/>
      <c r="CU139" s="209"/>
      <c r="CV139" s="209"/>
      <c r="CW139" s="209"/>
      <c r="CX139" s="209"/>
      <c r="CY139" s="209"/>
      <c r="CZ139" s="209"/>
      <c r="DA139" s="209"/>
      <c r="DB139" s="209"/>
      <c r="DC139" s="209"/>
      <c r="DD139" s="209"/>
      <c r="DE139" s="209"/>
      <c r="DF139" s="209"/>
      <c r="DG139" s="209"/>
      <c r="DH139" s="209"/>
      <c r="DI139" s="209"/>
      <c r="DJ139" s="209"/>
      <c r="DK139" s="209"/>
      <c r="DL139" s="209"/>
      <c r="DM139" s="209"/>
      <c r="DN139" s="209"/>
      <c r="DO139" s="209"/>
      <c r="DP139" s="209"/>
      <c r="DQ139" s="209"/>
      <c r="DR139" s="209"/>
      <c r="DS139" s="209"/>
      <c r="DT139" s="209"/>
      <c r="DU139" s="209"/>
      <c r="DV139" s="209"/>
      <c r="DW139" s="209"/>
      <c r="DX139" s="209"/>
      <c r="DY139" s="209"/>
      <c r="DZ139" s="209"/>
      <c r="EA139" s="209"/>
      <c r="EB139" s="209"/>
      <c r="EC139" s="209"/>
      <c r="ED139" s="209"/>
      <c r="EE139" s="209"/>
      <c r="EF139" s="209"/>
      <c r="EG139" s="209"/>
      <c r="EH139" s="209"/>
      <c r="EI139" s="209"/>
      <c r="EJ139" s="209"/>
      <c r="EK139" s="209"/>
      <c r="EL139" s="209"/>
      <c r="EM139" s="209"/>
      <c r="EN139" s="209"/>
    </row>
    <row r="140" spans="1:144" x14ac:dyDescent="0.2">
      <c r="C140" s="209"/>
      <c r="D140" s="209"/>
      <c r="E140" s="209"/>
      <c r="F140" s="209"/>
      <c r="G140" s="209"/>
      <c r="H140" s="209"/>
      <c r="I140" s="209"/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  <c r="AA140" s="209"/>
      <c r="AB140" s="209"/>
      <c r="AC140" s="209"/>
      <c r="AD140" s="209"/>
      <c r="AE140" s="209"/>
      <c r="AF140" s="209"/>
      <c r="AG140" s="209"/>
      <c r="AH140" s="209"/>
      <c r="AI140" s="209"/>
      <c r="AJ140" s="209"/>
      <c r="AK140" s="209"/>
      <c r="AL140" s="209"/>
      <c r="AM140" s="209"/>
      <c r="AN140" s="209"/>
      <c r="AO140" s="209"/>
      <c r="AP140" s="209"/>
      <c r="AQ140" s="209"/>
      <c r="AR140" s="209"/>
      <c r="AS140" s="209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209"/>
      <c r="BE140" s="209"/>
      <c r="BF140" s="209"/>
      <c r="BG140" s="209"/>
      <c r="BH140" s="209"/>
      <c r="BI140" s="209"/>
      <c r="BJ140" s="209"/>
      <c r="BK140" s="209"/>
      <c r="BL140" s="209"/>
      <c r="BM140" s="209"/>
      <c r="BN140" s="209"/>
      <c r="BO140" s="209"/>
      <c r="BP140" s="209"/>
      <c r="BQ140" s="209"/>
      <c r="BR140" s="209"/>
      <c r="BS140" s="209"/>
      <c r="BT140" s="209"/>
      <c r="BU140" s="209"/>
      <c r="BV140" s="209"/>
      <c r="BW140" s="209"/>
      <c r="BX140" s="209"/>
      <c r="BY140" s="209"/>
      <c r="BZ140" s="209"/>
      <c r="CA140" s="209"/>
      <c r="CB140" s="209"/>
      <c r="CC140" s="209"/>
      <c r="CD140" s="209"/>
      <c r="CE140" s="209"/>
      <c r="CF140" s="209"/>
      <c r="CG140" s="209"/>
      <c r="CH140" s="209"/>
      <c r="CI140" s="209"/>
      <c r="CJ140" s="209"/>
      <c r="CK140" s="209"/>
      <c r="CL140" s="209"/>
      <c r="CM140" s="209"/>
      <c r="CN140" s="209"/>
      <c r="CO140" s="209"/>
      <c r="CP140" s="209"/>
      <c r="CQ140" s="209"/>
      <c r="CR140" s="209"/>
      <c r="CS140" s="209"/>
      <c r="CT140" s="209"/>
      <c r="CU140" s="209"/>
      <c r="CV140" s="209"/>
      <c r="CW140" s="209"/>
      <c r="CX140" s="209"/>
      <c r="CY140" s="209"/>
      <c r="CZ140" s="209"/>
      <c r="DA140" s="209"/>
      <c r="DB140" s="209"/>
      <c r="DC140" s="209"/>
      <c r="DD140" s="209"/>
      <c r="DE140" s="209"/>
      <c r="DF140" s="209"/>
      <c r="DG140" s="209"/>
      <c r="DH140" s="209"/>
      <c r="DI140" s="209"/>
      <c r="DJ140" s="209"/>
      <c r="DK140" s="209"/>
      <c r="DL140" s="209"/>
      <c r="DM140" s="209"/>
      <c r="DN140" s="209"/>
      <c r="DO140" s="209"/>
      <c r="DP140" s="209"/>
      <c r="DQ140" s="209"/>
      <c r="DR140" s="209"/>
      <c r="DS140" s="209"/>
      <c r="DT140" s="209"/>
      <c r="DU140" s="209"/>
      <c r="DV140" s="209"/>
      <c r="DW140" s="209"/>
      <c r="DX140" s="209"/>
      <c r="DY140" s="209"/>
      <c r="DZ140" s="209"/>
      <c r="EA140" s="209"/>
      <c r="EB140" s="209"/>
      <c r="EC140" s="209"/>
      <c r="ED140" s="209"/>
      <c r="EE140" s="209"/>
      <c r="EF140" s="209"/>
      <c r="EG140" s="209"/>
      <c r="EH140" s="209"/>
      <c r="EI140" s="209"/>
      <c r="EJ140" s="209"/>
      <c r="EK140" s="209"/>
      <c r="EL140" s="209"/>
      <c r="EM140" s="209"/>
      <c r="EN140" s="209"/>
    </row>
    <row r="141" spans="1:144" x14ac:dyDescent="0.2">
      <c r="C141" s="209"/>
      <c r="D141" s="209"/>
      <c r="E141" s="209"/>
      <c r="F141" s="209"/>
      <c r="G141" s="209"/>
      <c r="H141" s="209"/>
      <c r="I141" s="209"/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  <c r="AA141" s="209"/>
      <c r="AB141" s="209"/>
      <c r="AC141" s="209"/>
      <c r="AD141" s="209"/>
      <c r="AE141" s="209"/>
      <c r="AF141" s="209"/>
      <c r="AG141" s="209"/>
      <c r="AH141" s="209"/>
      <c r="AI141" s="209"/>
      <c r="AJ141" s="209"/>
      <c r="AK141" s="209"/>
      <c r="AL141" s="209"/>
      <c r="AM141" s="209"/>
      <c r="AN141" s="209"/>
      <c r="AO141" s="209"/>
      <c r="AP141" s="209"/>
      <c r="AQ141" s="209"/>
      <c r="AR141" s="209"/>
      <c r="AS141" s="209"/>
      <c r="AT141" s="209"/>
      <c r="AU141" s="209"/>
      <c r="AV141" s="209"/>
      <c r="AW141" s="209"/>
      <c r="AX141" s="209"/>
      <c r="AY141" s="209"/>
      <c r="AZ141" s="209"/>
      <c r="BA141" s="209"/>
      <c r="BB141" s="209"/>
      <c r="BC141" s="209"/>
      <c r="BD141" s="209"/>
      <c r="BE141" s="209"/>
      <c r="BF141" s="209"/>
      <c r="BG141" s="209"/>
      <c r="BH141" s="209"/>
      <c r="BI141" s="209"/>
      <c r="BJ141" s="209"/>
      <c r="BK141" s="209"/>
      <c r="BL141" s="209"/>
      <c r="BM141" s="209"/>
      <c r="BN141" s="209"/>
      <c r="BO141" s="209"/>
      <c r="BP141" s="209"/>
      <c r="BQ141" s="209"/>
      <c r="BR141" s="209"/>
      <c r="BS141" s="209"/>
      <c r="BT141" s="209"/>
      <c r="BU141" s="209"/>
      <c r="BV141" s="209"/>
      <c r="BW141" s="209"/>
      <c r="BX141" s="209"/>
      <c r="BY141" s="209"/>
      <c r="BZ141" s="209"/>
      <c r="CA141" s="209"/>
      <c r="CB141" s="209"/>
      <c r="CC141" s="209"/>
      <c r="CD141" s="209"/>
      <c r="CE141" s="209"/>
      <c r="CF141" s="209"/>
      <c r="CG141" s="209"/>
      <c r="CH141" s="209"/>
      <c r="CI141" s="209"/>
      <c r="CJ141" s="209"/>
      <c r="CK141" s="209"/>
      <c r="CL141" s="209"/>
      <c r="CM141" s="209"/>
      <c r="CN141" s="209"/>
      <c r="CO141" s="209"/>
      <c r="CP141" s="209"/>
      <c r="CQ141" s="209"/>
      <c r="CR141" s="209"/>
      <c r="CS141" s="209"/>
      <c r="CT141" s="209"/>
      <c r="CU141" s="209"/>
      <c r="CV141" s="209"/>
      <c r="CW141" s="209"/>
      <c r="CX141" s="209"/>
      <c r="CY141" s="209"/>
      <c r="CZ141" s="209"/>
      <c r="DA141" s="209"/>
      <c r="DB141" s="209"/>
      <c r="DC141" s="209"/>
      <c r="DD141" s="209"/>
      <c r="DE141" s="209"/>
      <c r="DF141" s="209"/>
      <c r="DG141" s="209"/>
      <c r="DH141" s="209"/>
      <c r="DI141" s="209"/>
      <c r="DJ141" s="209"/>
      <c r="DK141" s="209"/>
      <c r="DL141" s="209"/>
      <c r="DM141" s="209"/>
      <c r="DN141" s="209"/>
      <c r="DO141" s="209"/>
      <c r="DP141" s="209"/>
      <c r="DQ141" s="209"/>
      <c r="DR141" s="209"/>
      <c r="DS141" s="209"/>
      <c r="DT141" s="209"/>
      <c r="DU141" s="209"/>
      <c r="DV141" s="209"/>
      <c r="DW141" s="209"/>
      <c r="DX141" s="209"/>
      <c r="DY141" s="209"/>
      <c r="DZ141" s="209"/>
      <c r="EA141" s="209"/>
      <c r="EB141" s="209"/>
      <c r="EC141" s="209"/>
      <c r="ED141" s="209"/>
      <c r="EE141" s="209"/>
      <c r="EF141" s="209"/>
      <c r="EG141" s="209"/>
      <c r="EH141" s="209"/>
      <c r="EI141" s="209"/>
      <c r="EJ141" s="209"/>
      <c r="EK141" s="209"/>
      <c r="EL141" s="209"/>
      <c r="EM141" s="209"/>
      <c r="EN141" s="209"/>
    </row>
    <row r="142" spans="1:144" x14ac:dyDescent="0.2">
      <c r="C142" s="209"/>
      <c r="D142" s="209"/>
      <c r="E142" s="209"/>
      <c r="F142" s="209"/>
      <c r="G142" s="209"/>
      <c r="H142" s="209"/>
      <c r="I142" s="209"/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  <c r="AA142" s="209"/>
      <c r="AB142" s="209"/>
      <c r="AC142" s="209"/>
      <c r="AD142" s="209"/>
      <c r="AE142" s="209"/>
      <c r="AF142" s="209"/>
      <c r="AG142" s="209"/>
      <c r="AH142" s="209"/>
      <c r="AI142" s="209"/>
      <c r="AJ142" s="209"/>
      <c r="AK142" s="209"/>
      <c r="AL142" s="209"/>
      <c r="AM142" s="209"/>
      <c r="AN142" s="209"/>
      <c r="AO142" s="209"/>
      <c r="AP142" s="209"/>
      <c r="AQ142" s="209"/>
      <c r="AR142" s="209"/>
      <c r="AS142" s="209"/>
      <c r="AT142" s="209"/>
      <c r="AU142" s="209"/>
      <c r="AV142" s="209"/>
      <c r="AW142" s="209"/>
      <c r="AX142" s="209"/>
      <c r="AY142" s="209"/>
      <c r="AZ142" s="209"/>
      <c r="BA142" s="209"/>
      <c r="BB142" s="209"/>
      <c r="BC142" s="209"/>
      <c r="BD142" s="209"/>
      <c r="BE142" s="209"/>
      <c r="BF142" s="209"/>
      <c r="BG142" s="209"/>
      <c r="BH142" s="209"/>
      <c r="BI142" s="209"/>
      <c r="BJ142" s="209"/>
      <c r="BK142" s="209"/>
      <c r="BL142" s="209"/>
      <c r="BM142" s="209"/>
      <c r="BN142" s="209"/>
      <c r="BO142" s="209"/>
      <c r="BP142" s="209"/>
      <c r="BQ142" s="209"/>
      <c r="BR142" s="209"/>
      <c r="BS142" s="209"/>
      <c r="BT142" s="209"/>
      <c r="BU142" s="209"/>
      <c r="BV142" s="209"/>
      <c r="BW142" s="209"/>
      <c r="BX142" s="209"/>
      <c r="BY142" s="209"/>
      <c r="BZ142" s="209"/>
      <c r="CA142" s="209"/>
      <c r="CB142" s="209"/>
      <c r="CC142" s="209"/>
      <c r="CD142" s="209"/>
      <c r="CE142" s="209"/>
      <c r="CF142" s="209"/>
      <c r="CG142" s="209"/>
      <c r="CH142" s="209"/>
      <c r="CI142" s="209"/>
      <c r="CJ142" s="209"/>
      <c r="CK142" s="209"/>
      <c r="CL142" s="209"/>
      <c r="CM142" s="209"/>
      <c r="CN142" s="209"/>
      <c r="CO142" s="209"/>
      <c r="CP142" s="209"/>
      <c r="CQ142" s="209"/>
      <c r="CR142" s="209"/>
      <c r="CS142" s="209"/>
      <c r="CT142" s="209"/>
      <c r="CU142" s="209"/>
      <c r="CV142" s="209"/>
      <c r="CW142" s="209"/>
      <c r="CX142" s="209"/>
      <c r="CY142" s="209"/>
      <c r="CZ142" s="209"/>
      <c r="DA142" s="209"/>
      <c r="DB142" s="209"/>
      <c r="DC142" s="209"/>
      <c r="DD142" s="209"/>
      <c r="DE142" s="209"/>
      <c r="DF142" s="209"/>
      <c r="DG142" s="209"/>
      <c r="DH142" s="209"/>
      <c r="DI142" s="209"/>
      <c r="DJ142" s="209"/>
      <c r="DK142" s="209"/>
      <c r="DL142" s="209"/>
      <c r="DM142" s="209"/>
      <c r="DN142" s="209"/>
      <c r="DO142" s="209"/>
      <c r="DP142" s="209"/>
      <c r="DQ142" s="209"/>
      <c r="DR142" s="209"/>
      <c r="DS142" s="209"/>
      <c r="DT142" s="209"/>
      <c r="DU142" s="209"/>
      <c r="DV142" s="209"/>
      <c r="DW142" s="209"/>
      <c r="DX142" s="209"/>
      <c r="DY142" s="209"/>
      <c r="DZ142" s="209"/>
      <c r="EA142" s="209"/>
      <c r="EB142" s="209"/>
      <c r="EC142" s="209"/>
      <c r="ED142" s="209"/>
      <c r="EE142" s="209"/>
      <c r="EF142" s="209"/>
      <c r="EG142" s="209"/>
      <c r="EH142" s="209"/>
      <c r="EI142" s="209"/>
      <c r="EJ142" s="209"/>
      <c r="EK142" s="209"/>
      <c r="EL142" s="209"/>
      <c r="EM142" s="209"/>
      <c r="EN142" s="209"/>
    </row>
    <row r="143" spans="1:144" x14ac:dyDescent="0.2">
      <c r="C143" s="209"/>
      <c r="D143" s="209"/>
      <c r="E143" s="209"/>
      <c r="F143" s="209"/>
      <c r="G143" s="209"/>
      <c r="H143" s="209"/>
      <c r="I143" s="209"/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  <c r="AA143" s="209"/>
      <c r="AB143" s="209"/>
      <c r="AC143" s="209"/>
      <c r="AD143" s="209"/>
      <c r="AE143" s="209"/>
      <c r="AF143" s="209"/>
      <c r="AG143" s="209"/>
      <c r="AH143" s="209"/>
      <c r="AI143" s="209"/>
      <c r="AJ143" s="209"/>
      <c r="AK143" s="209"/>
      <c r="AL143" s="209"/>
      <c r="AM143" s="209"/>
      <c r="AN143" s="209"/>
      <c r="AO143" s="209"/>
      <c r="AP143" s="209"/>
      <c r="AQ143" s="209"/>
      <c r="AR143" s="209"/>
      <c r="AS143" s="209"/>
      <c r="AT143" s="209"/>
      <c r="AU143" s="209"/>
      <c r="AV143" s="209"/>
      <c r="AW143" s="209"/>
      <c r="AX143" s="209"/>
      <c r="AY143" s="209"/>
      <c r="AZ143" s="209"/>
      <c r="BA143" s="209"/>
      <c r="BB143" s="209"/>
      <c r="BC143" s="209"/>
      <c r="BD143" s="209"/>
      <c r="BE143" s="209"/>
      <c r="BF143" s="209"/>
      <c r="BG143" s="209"/>
      <c r="BH143" s="209"/>
      <c r="BI143" s="209"/>
      <c r="BJ143" s="209"/>
      <c r="BK143" s="209"/>
      <c r="BL143" s="209"/>
      <c r="BM143" s="209"/>
      <c r="BN143" s="209"/>
      <c r="BO143" s="209"/>
      <c r="BP143" s="209"/>
      <c r="BQ143" s="209"/>
      <c r="BR143" s="209"/>
      <c r="BS143" s="209"/>
      <c r="BT143" s="209"/>
      <c r="BU143" s="209"/>
      <c r="BV143" s="209"/>
      <c r="BW143" s="209"/>
      <c r="BX143" s="209"/>
      <c r="BY143" s="209"/>
      <c r="BZ143" s="209"/>
      <c r="CA143" s="209"/>
      <c r="CB143" s="209"/>
      <c r="CC143" s="209"/>
      <c r="CD143" s="209"/>
      <c r="CE143" s="209"/>
      <c r="CF143" s="209"/>
      <c r="CG143" s="209"/>
      <c r="CH143" s="209"/>
      <c r="CI143" s="209"/>
      <c r="CJ143" s="209"/>
      <c r="CK143" s="209"/>
      <c r="CL143" s="209"/>
      <c r="CM143" s="209"/>
      <c r="CN143" s="209"/>
      <c r="CO143" s="209"/>
      <c r="CP143" s="209"/>
      <c r="CQ143" s="209"/>
      <c r="CR143" s="209"/>
      <c r="CS143" s="209"/>
      <c r="CT143" s="209"/>
      <c r="CU143" s="209"/>
      <c r="CV143" s="209"/>
      <c r="CW143" s="209"/>
      <c r="CX143" s="209"/>
      <c r="CY143" s="209"/>
      <c r="CZ143" s="209"/>
      <c r="DA143" s="209"/>
      <c r="DB143" s="209"/>
      <c r="DC143" s="209"/>
      <c r="DD143" s="209"/>
      <c r="DE143" s="209"/>
      <c r="DF143" s="209"/>
      <c r="DG143" s="209"/>
      <c r="DH143" s="209"/>
      <c r="DI143" s="209"/>
      <c r="DJ143" s="209"/>
      <c r="DK143" s="209"/>
      <c r="DL143" s="209"/>
      <c r="DM143" s="209"/>
      <c r="DN143" s="209"/>
      <c r="DO143" s="209"/>
      <c r="DP143" s="209"/>
      <c r="DQ143" s="209"/>
      <c r="DR143" s="209"/>
      <c r="DS143" s="209"/>
      <c r="DT143" s="209"/>
      <c r="DU143" s="209"/>
      <c r="DV143" s="209"/>
      <c r="DW143" s="209"/>
      <c r="DX143" s="209"/>
      <c r="DY143" s="209"/>
      <c r="DZ143" s="209"/>
      <c r="EA143" s="209"/>
      <c r="EB143" s="209"/>
      <c r="EC143" s="209"/>
      <c r="ED143" s="209"/>
      <c r="EE143" s="209"/>
      <c r="EF143" s="209"/>
      <c r="EG143" s="209"/>
      <c r="EH143" s="209"/>
      <c r="EI143" s="209"/>
      <c r="EJ143" s="209"/>
      <c r="EK143" s="209"/>
      <c r="EL143" s="209"/>
      <c r="EM143" s="209"/>
      <c r="EN143" s="209"/>
    </row>
    <row r="144" spans="1:144" x14ac:dyDescent="0.2">
      <c r="C144" s="209"/>
      <c r="D144" s="209"/>
      <c r="E144" s="209"/>
      <c r="F144" s="209"/>
      <c r="G144" s="209"/>
      <c r="H144" s="209"/>
      <c r="I144" s="209"/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  <c r="AA144" s="209"/>
      <c r="AB144" s="209"/>
      <c r="AC144" s="209"/>
      <c r="AD144" s="209"/>
      <c r="AE144" s="209"/>
      <c r="AF144" s="209"/>
      <c r="AG144" s="209"/>
      <c r="AH144" s="209"/>
      <c r="AI144" s="209"/>
      <c r="AJ144" s="209"/>
      <c r="AK144" s="209"/>
      <c r="AL144" s="209"/>
      <c r="AM144" s="209"/>
      <c r="AN144" s="209"/>
      <c r="AO144" s="209"/>
      <c r="AP144" s="209"/>
      <c r="AQ144" s="209"/>
      <c r="AR144" s="209"/>
      <c r="AS144" s="209"/>
      <c r="AT144" s="209"/>
      <c r="AU144" s="209"/>
      <c r="AV144" s="209"/>
      <c r="AW144" s="209"/>
      <c r="AX144" s="209"/>
      <c r="AY144" s="209"/>
      <c r="AZ144" s="209"/>
      <c r="BA144" s="209"/>
      <c r="BB144" s="209"/>
      <c r="BC144" s="209"/>
      <c r="BD144" s="209"/>
      <c r="BE144" s="209"/>
      <c r="BF144" s="209"/>
      <c r="BG144" s="209"/>
      <c r="BH144" s="209"/>
      <c r="BI144" s="209"/>
      <c r="BJ144" s="209"/>
      <c r="BK144" s="209"/>
      <c r="BL144" s="209"/>
      <c r="BM144" s="209"/>
      <c r="BN144" s="209"/>
      <c r="BO144" s="209"/>
      <c r="BP144" s="209"/>
      <c r="BQ144" s="209"/>
      <c r="BR144" s="209"/>
      <c r="BS144" s="209"/>
      <c r="BT144" s="209"/>
      <c r="BU144" s="209"/>
      <c r="BV144" s="209"/>
      <c r="BW144" s="209"/>
      <c r="BX144" s="209"/>
      <c r="BY144" s="209"/>
      <c r="BZ144" s="209"/>
      <c r="CA144" s="209"/>
      <c r="CB144" s="209"/>
      <c r="CC144" s="209"/>
      <c r="CD144" s="209"/>
      <c r="CE144" s="209"/>
      <c r="CF144" s="209"/>
      <c r="CG144" s="209"/>
      <c r="CH144" s="209"/>
      <c r="CI144" s="209"/>
      <c r="CJ144" s="209"/>
      <c r="CK144" s="209"/>
      <c r="CL144" s="209"/>
      <c r="CM144" s="209"/>
      <c r="CN144" s="209"/>
      <c r="CO144" s="209"/>
      <c r="CP144" s="209"/>
      <c r="CQ144" s="209"/>
      <c r="CR144" s="209"/>
      <c r="CS144" s="209"/>
      <c r="CT144" s="209"/>
      <c r="CU144" s="209"/>
      <c r="CV144" s="209"/>
      <c r="CW144" s="209"/>
      <c r="CX144" s="209"/>
      <c r="CY144" s="209"/>
      <c r="CZ144" s="209"/>
      <c r="DA144" s="209"/>
      <c r="DB144" s="209"/>
      <c r="DC144" s="209"/>
      <c r="DD144" s="209"/>
      <c r="DE144" s="209"/>
      <c r="DF144" s="209"/>
      <c r="DG144" s="209"/>
      <c r="DH144" s="209"/>
      <c r="DI144" s="209"/>
      <c r="DJ144" s="209"/>
      <c r="DK144" s="209"/>
      <c r="DL144" s="209"/>
      <c r="DM144" s="209"/>
      <c r="DN144" s="209"/>
      <c r="DO144" s="209"/>
      <c r="DP144" s="209"/>
      <c r="DQ144" s="209"/>
      <c r="DR144" s="209"/>
      <c r="DS144" s="209"/>
      <c r="DT144" s="209"/>
      <c r="DU144" s="209"/>
      <c r="DV144" s="209"/>
      <c r="DW144" s="209"/>
      <c r="DX144" s="209"/>
      <c r="DY144" s="209"/>
      <c r="DZ144" s="209"/>
      <c r="EA144" s="209"/>
      <c r="EB144" s="209"/>
      <c r="EC144" s="209"/>
      <c r="ED144" s="209"/>
      <c r="EE144" s="209"/>
      <c r="EF144" s="209"/>
      <c r="EG144" s="209"/>
      <c r="EH144" s="209"/>
      <c r="EI144" s="209"/>
      <c r="EJ144" s="209"/>
      <c r="EK144" s="209"/>
      <c r="EL144" s="209"/>
      <c r="EM144" s="209"/>
      <c r="EN144" s="209"/>
    </row>
    <row r="145" spans="3:144" x14ac:dyDescent="0.2">
      <c r="C145" s="209"/>
      <c r="D145" s="209"/>
      <c r="E145" s="209"/>
      <c r="F145" s="209"/>
      <c r="G145" s="209"/>
      <c r="H145" s="209"/>
      <c r="I145" s="209"/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  <c r="AA145" s="209"/>
      <c r="AB145" s="209"/>
      <c r="AC145" s="209"/>
      <c r="AD145" s="209"/>
      <c r="AE145" s="209"/>
      <c r="AF145" s="209"/>
      <c r="AG145" s="209"/>
      <c r="AH145" s="209"/>
      <c r="AI145" s="209"/>
      <c r="AJ145" s="209"/>
      <c r="AK145" s="209"/>
      <c r="AL145" s="209"/>
      <c r="AM145" s="209"/>
      <c r="AN145" s="209"/>
      <c r="AO145" s="209"/>
      <c r="AP145" s="209"/>
      <c r="AQ145" s="209"/>
      <c r="AR145" s="209"/>
      <c r="AS145" s="209"/>
      <c r="AT145" s="209"/>
      <c r="AU145" s="209"/>
      <c r="AV145" s="209"/>
      <c r="AW145" s="209"/>
      <c r="AX145" s="209"/>
      <c r="AY145" s="209"/>
      <c r="AZ145" s="209"/>
      <c r="BA145" s="209"/>
      <c r="BB145" s="209"/>
      <c r="BC145" s="209"/>
      <c r="BD145" s="209"/>
      <c r="BE145" s="209"/>
      <c r="BF145" s="209"/>
      <c r="BG145" s="209"/>
      <c r="BH145" s="209"/>
      <c r="BI145" s="209"/>
      <c r="BJ145" s="209"/>
      <c r="BK145" s="209"/>
      <c r="BL145" s="209"/>
      <c r="BM145" s="209"/>
      <c r="BN145" s="209"/>
      <c r="BO145" s="209"/>
      <c r="BP145" s="209"/>
      <c r="BQ145" s="209"/>
      <c r="BR145" s="209"/>
      <c r="BS145" s="209"/>
      <c r="BT145" s="209"/>
      <c r="BU145" s="209"/>
      <c r="BV145" s="209"/>
      <c r="BW145" s="209"/>
      <c r="BX145" s="209"/>
      <c r="BY145" s="209"/>
      <c r="BZ145" s="209"/>
      <c r="CA145" s="209"/>
      <c r="CB145" s="209"/>
      <c r="CC145" s="209"/>
      <c r="CD145" s="209"/>
      <c r="CE145" s="209"/>
      <c r="CF145" s="209"/>
      <c r="CG145" s="209"/>
      <c r="CH145" s="209"/>
      <c r="CI145" s="209"/>
      <c r="CJ145" s="209"/>
      <c r="CK145" s="209"/>
      <c r="CL145" s="209"/>
      <c r="CM145" s="209"/>
      <c r="CN145" s="209"/>
      <c r="CO145" s="209"/>
      <c r="CP145" s="209"/>
      <c r="CQ145" s="209"/>
      <c r="CR145" s="209"/>
      <c r="CS145" s="209"/>
      <c r="CT145" s="209"/>
      <c r="CU145" s="209"/>
      <c r="CV145" s="209"/>
      <c r="CW145" s="209"/>
      <c r="CX145" s="209"/>
      <c r="CY145" s="209"/>
      <c r="CZ145" s="209"/>
      <c r="DA145" s="209"/>
      <c r="DB145" s="209"/>
      <c r="DC145" s="209"/>
      <c r="DD145" s="209"/>
      <c r="DE145" s="209"/>
      <c r="DF145" s="209"/>
      <c r="DG145" s="209"/>
      <c r="DH145" s="209"/>
      <c r="DI145" s="209"/>
      <c r="DJ145" s="209"/>
      <c r="DK145" s="209"/>
      <c r="DL145" s="209"/>
      <c r="DM145" s="209"/>
      <c r="DN145" s="209"/>
      <c r="DO145" s="209"/>
      <c r="DP145" s="209"/>
      <c r="DQ145" s="209"/>
      <c r="DR145" s="209"/>
      <c r="DS145" s="209"/>
      <c r="DT145" s="209"/>
      <c r="DU145" s="209"/>
      <c r="DV145" s="209"/>
      <c r="DW145" s="209"/>
      <c r="DX145" s="209"/>
      <c r="DY145" s="209"/>
      <c r="DZ145" s="209"/>
      <c r="EA145" s="209"/>
      <c r="EB145" s="209"/>
      <c r="EC145" s="209"/>
      <c r="ED145" s="209"/>
      <c r="EE145" s="209"/>
      <c r="EF145" s="209"/>
      <c r="EG145" s="209"/>
      <c r="EH145" s="209"/>
      <c r="EI145" s="209"/>
      <c r="EJ145" s="209"/>
      <c r="EK145" s="209"/>
      <c r="EL145" s="209"/>
      <c r="EM145" s="209"/>
      <c r="EN145" s="209"/>
    </row>
    <row r="146" spans="3:144" x14ac:dyDescent="0.2">
      <c r="C146" s="209"/>
      <c r="D146" s="209"/>
      <c r="E146" s="209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  <c r="AA146" s="209"/>
      <c r="AB146" s="209"/>
      <c r="AC146" s="209"/>
      <c r="AD146" s="209"/>
      <c r="AE146" s="209"/>
      <c r="AF146" s="209"/>
      <c r="AG146" s="209"/>
      <c r="AH146" s="209"/>
      <c r="AI146" s="209"/>
      <c r="AJ146" s="209"/>
      <c r="AK146" s="209"/>
      <c r="AL146" s="209"/>
      <c r="AM146" s="209"/>
      <c r="AN146" s="209"/>
      <c r="AO146" s="209"/>
      <c r="AP146" s="209"/>
      <c r="AQ146" s="209"/>
      <c r="AR146" s="209"/>
      <c r="AS146" s="209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209"/>
      <c r="BE146" s="209"/>
      <c r="BF146" s="209"/>
      <c r="BG146" s="209"/>
      <c r="BH146" s="209"/>
      <c r="BI146" s="209"/>
      <c r="BJ146" s="209"/>
      <c r="BK146" s="209"/>
      <c r="BL146" s="209"/>
      <c r="BM146" s="209"/>
      <c r="BN146" s="209"/>
      <c r="BO146" s="209"/>
      <c r="BP146" s="209"/>
      <c r="BQ146" s="209"/>
      <c r="BR146" s="209"/>
      <c r="BS146" s="209"/>
      <c r="BT146" s="209"/>
      <c r="BU146" s="209"/>
      <c r="BV146" s="209"/>
      <c r="BW146" s="209"/>
      <c r="BX146" s="209"/>
      <c r="BY146" s="209"/>
      <c r="BZ146" s="209"/>
      <c r="CA146" s="209"/>
      <c r="CB146" s="209"/>
      <c r="CC146" s="209"/>
      <c r="CD146" s="209"/>
      <c r="CE146" s="209"/>
      <c r="CF146" s="209"/>
      <c r="CG146" s="209"/>
      <c r="CH146" s="209"/>
      <c r="CI146" s="209"/>
      <c r="CJ146" s="209"/>
      <c r="CK146" s="209"/>
      <c r="CL146" s="209"/>
      <c r="CM146" s="209"/>
      <c r="CN146" s="209"/>
      <c r="CO146" s="209"/>
      <c r="CP146" s="209"/>
      <c r="CQ146" s="209"/>
      <c r="CR146" s="209"/>
      <c r="CS146" s="209"/>
      <c r="CT146" s="209"/>
      <c r="CU146" s="209"/>
      <c r="CV146" s="209"/>
      <c r="CW146" s="209"/>
      <c r="CX146" s="209"/>
      <c r="CY146" s="209"/>
      <c r="CZ146" s="209"/>
      <c r="DA146" s="209"/>
      <c r="DB146" s="209"/>
      <c r="DC146" s="209"/>
      <c r="DD146" s="209"/>
      <c r="DE146" s="209"/>
      <c r="DF146" s="209"/>
      <c r="DG146" s="209"/>
      <c r="DH146" s="209"/>
      <c r="DI146" s="209"/>
      <c r="DJ146" s="209"/>
      <c r="DK146" s="209"/>
      <c r="DL146" s="209"/>
      <c r="DM146" s="209"/>
      <c r="DN146" s="209"/>
      <c r="DO146" s="209"/>
      <c r="DP146" s="209"/>
      <c r="DQ146" s="209"/>
      <c r="DR146" s="209"/>
      <c r="DS146" s="209"/>
      <c r="DT146" s="209"/>
      <c r="DU146" s="209"/>
      <c r="DV146" s="209"/>
      <c r="DW146" s="209"/>
      <c r="DX146" s="209"/>
      <c r="DY146" s="209"/>
      <c r="DZ146" s="209"/>
      <c r="EA146" s="209"/>
      <c r="EB146" s="209"/>
      <c r="EC146" s="209"/>
      <c r="ED146" s="209"/>
      <c r="EE146" s="209"/>
      <c r="EF146" s="209"/>
      <c r="EG146" s="209"/>
      <c r="EH146" s="209"/>
      <c r="EI146" s="209"/>
      <c r="EJ146" s="209"/>
      <c r="EK146" s="209"/>
      <c r="EL146" s="209"/>
      <c r="EM146" s="209"/>
      <c r="EN146" s="209"/>
    </row>
    <row r="147" spans="3:144" x14ac:dyDescent="0.2">
      <c r="C147" s="209"/>
      <c r="D147" s="209"/>
      <c r="E147" s="209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  <c r="AA147" s="209"/>
      <c r="AB147" s="209"/>
      <c r="AC147" s="209"/>
      <c r="AD147" s="209"/>
      <c r="AE147" s="209"/>
      <c r="AF147" s="209"/>
      <c r="AG147" s="209"/>
      <c r="AH147" s="209"/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209"/>
      <c r="BE147" s="209"/>
      <c r="BF147" s="209"/>
      <c r="BG147" s="209"/>
      <c r="BH147" s="209"/>
      <c r="BI147" s="209"/>
      <c r="BJ147" s="209"/>
      <c r="BK147" s="209"/>
      <c r="BL147" s="209"/>
      <c r="BM147" s="209"/>
      <c r="BN147" s="209"/>
      <c r="BO147" s="209"/>
      <c r="BP147" s="209"/>
      <c r="BQ147" s="209"/>
      <c r="BR147" s="209"/>
      <c r="BS147" s="209"/>
      <c r="BT147" s="209"/>
      <c r="BU147" s="209"/>
      <c r="BV147" s="209"/>
      <c r="BW147" s="209"/>
      <c r="BX147" s="209"/>
      <c r="BY147" s="209"/>
      <c r="BZ147" s="209"/>
      <c r="CA147" s="209"/>
      <c r="CB147" s="209"/>
      <c r="CC147" s="209"/>
      <c r="CD147" s="209"/>
      <c r="CE147" s="209"/>
      <c r="CF147" s="209"/>
      <c r="CG147" s="209"/>
      <c r="CH147" s="209"/>
      <c r="CI147" s="209"/>
      <c r="CJ147" s="209"/>
      <c r="CK147" s="209"/>
      <c r="CL147" s="209"/>
      <c r="CM147" s="209"/>
      <c r="CN147" s="209"/>
      <c r="CO147" s="209"/>
      <c r="CP147" s="209"/>
      <c r="CQ147" s="209"/>
      <c r="CR147" s="209"/>
      <c r="CS147" s="209"/>
      <c r="CT147" s="209"/>
      <c r="CU147" s="209"/>
      <c r="CV147" s="209"/>
      <c r="CW147" s="209"/>
      <c r="CX147" s="209"/>
      <c r="CY147" s="209"/>
      <c r="CZ147" s="209"/>
      <c r="DA147" s="209"/>
      <c r="DB147" s="209"/>
      <c r="DC147" s="209"/>
      <c r="DD147" s="209"/>
      <c r="DE147" s="209"/>
      <c r="DF147" s="209"/>
      <c r="DG147" s="209"/>
      <c r="DH147" s="209"/>
      <c r="DI147" s="209"/>
      <c r="DJ147" s="209"/>
      <c r="DK147" s="209"/>
      <c r="DL147" s="209"/>
      <c r="DM147" s="209"/>
      <c r="DN147" s="209"/>
      <c r="DO147" s="209"/>
      <c r="DP147" s="209"/>
      <c r="DQ147" s="209"/>
      <c r="DR147" s="209"/>
      <c r="DS147" s="209"/>
      <c r="DT147" s="209"/>
      <c r="DU147" s="209"/>
      <c r="DV147" s="209"/>
      <c r="DW147" s="209"/>
      <c r="DX147" s="209"/>
      <c r="DY147" s="209"/>
      <c r="DZ147" s="209"/>
      <c r="EA147" s="209"/>
      <c r="EB147" s="209"/>
      <c r="EC147" s="209"/>
      <c r="ED147" s="209"/>
      <c r="EE147" s="209"/>
      <c r="EF147" s="209"/>
      <c r="EG147" s="209"/>
      <c r="EH147" s="209"/>
      <c r="EI147" s="209"/>
      <c r="EJ147" s="209"/>
      <c r="EK147" s="209"/>
      <c r="EL147" s="209"/>
      <c r="EM147" s="209"/>
      <c r="EN147" s="209"/>
    </row>
    <row r="148" spans="3:144" x14ac:dyDescent="0.2">
      <c r="C148" s="209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  <c r="AA148" s="209"/>
      <c r="AB148" s="209"/>
      <c r="AC148" s="209"/>
      <c r="AD148" s="209"/>
      <c r="AE148" s="209"/>
      <c r="AF148" s="209"/>
      <c r="AG148" s="209"/>
      <c r="AH148" s="209"/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209"/>
      <c r="BE148" s="209"/>
      <c r="BF148" s="209"/>
      <c r="BG148" s="209"/>
      <c r="BH148" s="209"/>
      <c r="BI148" s="209"/>
      <c r="BJ148" s="209"/>
      <c r="BK148" s="209"/>
      <c r="BL148" s="209"/>
      <c r="BM148" s="209"/>
      <c r="BN148" s="209"/>
      <c r="BO148" s="209"/>
      <c r="BP148" s="209"/>
      <c r="BQ148" s="209"/>
      <c r="BR148" s="209"/>
      <c r="BS148" s="209"/>
      <c r="BT148" s="209"/>
      <c r="BU148" s="209"/>
      <c r="BV148" s="209"/>
      <c r="BW148" s="209"/>
      <c r="BX148" s="209"/>
      <c r="BY148" s="209"/>
      <c r="BZ148" s="209"/>
      <c r="CA148" s="209"/>
      <c r="CB148" s="209"/>
      <c r="CC148" s="209"/>
      <c r="CD148" s="209"/>
      <c r="CE148" s="209"/>
      <c r="CF148" s="209"/>
      <c r="CG148" s="209"/>
      <c r="CH148" s="209"/>
      <c r="CI148" s="209"/>
      <c r="CJ148" s="209"/>
      <c r="CK148" s="209"/>
      <c r="CL148" s="209"/>
      <c r="CM148" s="209"/>
      <c r="CN148" s="209"/>
      <c r="CO148" s="209"/>
      <c r="CP148" s="209"/>
      <c r="CQ148" s="209"/>
      <c r="CR148" s="209"/>
      <c r="CS148" s="209"/>
      <c r="CT148" s="209"/>
      <c r="CU148" s="209"/>
      <c r="CV148" s="209"/>
      <c r="CW148" s="209"/>
      <c r="CX148" s="209"/>
      <c r="CY148" s="209"/>
      <c r="CZ148" s="209"/>
      <c r="DA148" s="209"/>
      <c r="DB148" s="209"/>
      <c r="DC148" s="209"/>
      <c r="DD148" s="209"/>
      <c r="DE148" s="209"/>
      <c r="DF148" s="209"/>
      <c r="DG148" s="209"/>
      <c r="DH148" s="209"/>
      <c r="DI148" s="209"/>
      <c r="DJ148" s="209"/>
      <c r="DK148" s="209"/>
      <c r="DL148" s="209"/>
      <c r="DM148" s="209"/>
      <c r="DN148" s="209"/>
      <c r="DO148" s="209"/>
      <c r="DP148" s="209"/>
      <c r="DQ148" s="209"/>
      <c r="DR148" s="209"/>
      <c r="DS148" s="209"/>
      <c r="DT148" s="209"/>
      <c r="DU148" s="209"/>
      <c r="DV148" s="209"/>
      <c r="DW148" s="209"/>
      <c r="DX148" s="209"/>
      <c r="DY148" s="209"/>
      <c r="DZ148" s="209"/>
      <c r="EA148" s="209"/>
      <c r="EB148" s="209"/>
      <c r="EC148" s="209"/>
      <c r="ED148" s="209"/>
      <c r="EE148" s="209"/>
      <c r="EF148" s="209"/>
      <c r="EG148" s="209"/>
      <c r="EH148" s="209"/>
      <c r="EI148" s="209"/>
      <c r="EJ148" s="209"/>
      <c r="EK148" s="209"/>
      <c r="EL148" s="209"/>
      <c r="EM148" s="209"/>
      <c r="EN148" s="209"/>
    </row>
    <row r="149" spans="3:144" x14ac:dyDescent="0.2">
      <c r="C149" s="209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  <c r="AA149" s="209"/>
      <c r="AB149" s="209"/>
      <c r="AC149" s="209"/>
      <c r="AD149" s="209"/>
      <c r="AE149" s="209"/>
      <c r="AF149" s="209"/>
      <c r="AG149" s="209"/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  <c r="BI149" s="209"/>
      <c r="BJ149" s="209"/>
      <c r="BK149" s="209"/>
      <c r="BL149" s="209"/>
      <c r="BM149" s="209"/>
      <c r="BN149" s="209"/>
      <c r="BO149" s="209"/>
      <c r="BP149" s="209"/>
      <c r="BQ149" s="209"/>
      <c r="BR149" s="209"/>
      <c r="BS149" s="209"/>
      <c r="BT149" s="209"/>
      <c r="BU149" s="209"/>
      <c r="BV149" s="209"/>
      <c r="BW149" s="209"/>
      <c r="BX149" s="209"/>
      <c r="BY149" s="209"/>
      <c r="BZ149" s="209"/>
      <c r="CA149" s="209"/>
      <c r="CB149" s="209"/>
      <c r="CC149" s="209"/>
      <c r="CD149" s="209"/>
      <c r="CE149" s="209"/>
      <c r="CF149" s="209"/>
      <c r="CG149" s="209"/>
      <c r="CH149" s="209"/>
      <c r="CI149" s="209"/>
      <c r="CJ149" s="209"/>
      <c r="CK149" s="209"/>
      <c r="CL149" s="209"/>
      <c r="CM149" s="209"/>
      <c r="CN149" s="209"/>
      <c r="CO149" s="209"/>
      <c r="CP149" s="209"/>
      <c r="CQ149" s="209"/>
      <c r="CR149" s="209"/>
      <c r="CS149" s="209"/>
      <c r="CT149" s="209"/>
      <c r="CU149" s="209"/>
      <c r="CV149" s="209"/>
      <c r="CW149" s="209"/>
      <c r="CX149" s="209"/>
      <c r="CY149" s="209"/>
      <c r="CZ149" s="209"/>
      <c r="DA149" s="209"/>
      <c r="DB149" s="209"/>
      <c r="DC149" s="209"/>
      <c r="DD149" s="209"/>
      <c r="DE149" s="209"/>
      <c r="DF149" s="209"/>
      <c r="DG149" s="209"/>
      <c r="DH149" s="209"/>
      <c r="DI149" s="209"/>
      <c r="DJ149" s="209"/>
      <c r="DK149" s="209"/>
      <c r="DL149" s="209"/>
      <c r="DM149" s="209"/>
      <c r="DN149" s="209"/>
      <c r="DO149" s="209"/>
      <c r="DP149" s="209"/>
      <c r="DQ149" s="209"/>
      <c r="DR149" s="209"/>
      <c r="DS149" s="209"/>
      <c r="DT149" s="209"/>
      <c r="DU149" s="209"/>
      <c r="DV149" s="209"/>
      <c r="DW149" s="209"/>
      <c r="DX149" s="209"/>
      <c r="DY149" s="209"/>
      <c r="DZ149" s="209"/>
      <c r="EA149" s="209"/>
      <c r="EB149" s="209"/>
      <c r="EC149" s="209"/>
      <c r="ED149" s="209"/>
      <c r="EE149" s="209"/>
      <c r="EF149" s="209"/>
      <c r="EG149" s="209"/>
      <c r="EH149" s="209"/>
      <c r="EI149" s="209"/>
      <c r="EJ149" s="209"/>
      <c r="EK149" s="209"/>
      <c r="EL149" s="209"/>
      <c r="EM149" s="209"/>
      <c r="EN149" s="209"/>
    </row>
    <row r="150" spans="3:144" x14ac:dyDescent="0.2">
      <c r="C150" s="209"/>
      <c r="D150" s="209"/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  <c r="AA150" s="209"/>
      <c r="AB150" s="209"/>
      <c r="AC150" s="209"/>
      <c r="AD150" s="209"/>
      <c r="AE150" s="209"/>
      <c r="AF150" s="209"/>
      <c r="AG150" s="209"/>
      <c r="AH150" s="209"/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209"/>
      <c r="BE150" s="209"/>
      <c r="BF150" s="209"/>
      <c r="BG150" s="209"/>
      <c r="BH150" s="209"/>
      <c r="BI150" s="209"/>
      <c r="BJ150" s="209"/>
      <c r="BK150" s="209"/>
      <c r="BL150" s="209"/>
      <c r="BM150" s="209"/>
      <c r="BN150" s="209"/>
      <c r="BO150" s="209"/>
      <c r="BP150" s="209"/>
      <c r="BQ150" s="209"/>
      <c r="BR150" s="209"/>
      <c r="BS150" s="209"/>
      <c r="BT150" s="209"/>
      <c r="BU150" s="209"/>
      <c r="BV150" s="209"/>
      <c r="BW150" s="209"/>
      <c r="BX150" s="209"/>
      <c r="BY150" s="209"/>
      <c r="BZ150" s="209"/>
      <c r="CA150" s="209"/>
      <c r="CB150" s="209"/>
      <c r="CC150" s="209"/>
      <c r="CD150" s="209"/>
      <c r="CE150" s="209"/>
      <c r="CF150" s="209"/>
      <c r="CG150" s="209"/>
      <c r="CH150" s="209"/>
      <c r="CI150" s="209"/>
      <c r="CJ150" s="209"/>
      <c r="CK150" s="209"/>
      <c r="CL150" s="209"/>
      <c r="CM150" s="209"/>
      <c r="CN150" s="209"/>
      <c r="CO150" s="209"/>
      <c r="CP150" s="209"/>
      <c r="CQ150" s="209"/>
      <c r="CR150" s="209"/>
      <c r="CS150" s="209"/>
      <c r="CT150" s="209"/>
      <c r="CU150" s="209"/>
      <c r="CV150" s="209"/>
      <c r="CW150" s="209"/>
      <c r="CX150" s="209"/>
      <c r="CY150" s="209"/>
      <c r="CZ150" s="209"/>
      <c r="DA150" s="209"/>
      <c r="DB150" s="209"/>
      <c r="DC150" s="209"/>
      <c r="DD150" s="209"/>
      <c r="DE150" s="209"/>
      <c r="DF150" s="209"/>
      <c r="DG150" s="209"/>
      <c r="DH150" s="209"/>
      <c r="DI150" s="209"/>
      <c r="DJ150" s="209"/>
      <c r="DK150" s="209"/>
      <c r="DL150" s="209"/>
      <c r="DM150" s="209"/>
      <c r="DN150" s="209"/>
      <c r="DO150" s="209"/>
      <c r="DP150" s="209"/>
      <c r="DQ150" s="209"/>
      <c r="DR150" s="209"/>
      <c r="DS150" s="209"/>
      <c r="DT150" s="209"/>
      <c r="DU150" s="209"/>
      <c r="DV150" s="209"/>
      <c r="DW150" s="209"/>
      <c r="DX150" s="209"/>
      <c r="DY150" s="209"/>
      <c r="DZ150" s="209"/>
      <c r="EA150" s="209"/>
      <c r="EB150" s="209"/>
      <c r="EC150" s="209"/>
      <c r="ED150" s="209"/>
      <c r="EE150" s="209"/>
      <c r="EF150" s="209"/>
      <c r="EG150" s="209"/>
      <c r="EH150" s="209"/>
      <c r="EI150" s="209"/>
      <c r="EJ150" s="209"/>
      <c r="EK150" s="209"/>
      <c r="EL150" s="209"/>
      <c r="EM150" s="209"/>
      <c r="EN150" s="209"/>
    </row>
    <row r="151" spans="3:144" x14ac:dyDescent="0.2">
      <c r="C151" s="209"/>
      <c r="D151" s="209"/>
      <c r="E151" s="209"/>
      <c r="F151" s="209"/>
      <c r="G151" s="209"/>
      <c r="H151" s="209"/>
      <c r="I151" s="209"/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  <c r="AA151" s="209"/>
      <c r="AB151" s="209"/>
      <c r="AC151" s="209"/>
      <c r="AD151" s="209"/>
      <c r="AE151" s="209"/>
      <c r="AF151" s="209"/>
      <c r="AG151" s="209"/>
      <c r="AH151" s="209"/>
      <c r="AI151" s="209"/>
      <c r="AJ151" s="209"/>
      <c r="AK151" s="209"/>
      <c r="AL151" s="209"/>
      <c r="AM151" s="209"/>
      <c r="AN151" s="209"/>
      <c r="AO151" s="209"/>
      <c r="AP151" s="209"/>
      <c r="AQ151" s="209"/>
      <c r="AR151" s="209"/>
      <c r="AS151" s="209"/>
      <c r="AT151" s="209"/>
      <c r="AU151" s="209"/>
      <c r="AV151" s="209"/>
      <c r="AW151" s="209"/>
      <c r="AX151" s="209"/>
      <c r="AY151" s="209"/>
      <c r="AZ151" s="209"/>
      <c r="BA151" s="209"/>
      <c r="BB151" s="209"/>
      <c r="BC151" s="209"/>
      <c r="BD151" s="209"/>
      <c r="BE151" s="209"/>
      <c r="BF151" s="209"/>
      <c r="BG151" s="209"/>
      <c r="BH151" s="209"/>
      <c r="BI151" s="209"/>
      <c r="BJ151" s="209"/>
      <c r="BK151" s="209"/>
      <c r="BL151" s="209"/>
      <c r="BM151" s="209"/>
      <c r="BN151" s="209"/>
      <c r="BO151" s="209"/>
      <c r="BP151" s="209"/>
      <c r="BQ151" s="209"/>
      <c r="BR151" s="209"/>
      <c r="BS151" s="209"/>
      <c r="BT151" s="209"/>
      <c r="BU151" s="209"/>
      <c r="BV151" s="209"/>
      <c r="BW151" s="209"/>
      <c r="BX151" s="209"/>
      <c r="BY151" s="209"/>
      <c r="BZ151" s="209"/>
      <c r="CA151" s="209"/>
      <c r="CB151" s="209"/>
      <c r="CC151" s="209"/>
      <c r="CD151" s="209"/>
      <c r="CE151" s="209"/>
      <c r="CF151" s="209"/>
      <c r="CG151" s="209"/>
      <c r="CH151" s="209"/>
      <c r="CI151" s="209"/>
      <c r="CJ151" s="209"/>
      <c r="CK151" s="209"/>
      <c r="CL151" s="209"/>
      <c r="CM151" s="209"/>
      <c r="CN151" s="209"/>
      <c r="CO151" s="209"/>
      <c r="CP151" s="209"/>
      <c r="CQ151" s="209"/>
      <c r="CR151" s="209"/>
      <c r="CS151" s="209"/>
      <c r="CT151" s="209"/>
      <c r="CU151" s="209"/>
      <c r="CV151" s="209"/>
      <c r="CW151" s="209"/>
      <c r="CX151" s="209"/>
      <c r="CY151" s="209"/>
      <c r="CZ151" s="209"/>
      <c r="DA151" s="209"/>
      <c r="DB151" s="209"/>
      <c r="DC151" s="209"/>
      <c r="DD151" s="209"/>
      <c r="DE151" s="209"/>
      <c r="DF151" s="209"/>
      <c r="DG151" s="209"/>
      <c r="DH151" s="209"/>
      <c r="DI151" s="209"/>
      <c r="DJ151" s="209"/>
      <c r="DK151" s="209"/>
      <c r="DL151" s="209"/>
      <c r="DM151" s="209"/>
      <c r="DN151" s="209"/>
      <c r="DO151" s="209"/>
      <c r="DP151" s="209"/>
      <c r="DQ151" s="209"/>
      <c r="DR151" s="209"/>
      <c r="DS151" s="209"/>
      <c r="DT151" s="209"/>
      <c r="DU151" s="209"/>
      <c r="DV151" s="209"/>
      <c r="DW151" s="209"/>
      <c r="DX151" s="209"/>
      <c r="DY151" s="209"/>
      <c r="DZ151" s="209"/>
      <c r="EA151" s="209"/>
      <c r="EB151" s="209"/>
      <c r="EC151" s="209"/>
      <c r="ED151" s="209"/>
      <c r="EE151" s="209"/>
      <c r="EF151" s="209"/>
      <c r="EG151" s="209"/>
      <c r="EH151" s="209"/>
      <c r="EI151" s="209"/>
      <c r="EJ151" s="209"/>
      <c r="EK151" s="209"/>
      <c r="EL151" s="209"/>
      <c r="EM151" s="209"/>
      <c r="EN151" s="209"/>
    </row>
    <row r="152" spans="3:144" x14ac:dyDescent="0.2">
      <c r="C152" s="209"/>
      <c r="D152" s="209"/>
      <c r="E152" s="209"/>
      <c r="F152" s="209"/>
      <c r="G152" s="209"/>
      <c r="H152" s="209"/>
      <c r="I152" s="209"/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  <c r="AA152" s="209"/>
      <c r="AB152" s="209"/>
      <c r="AC152" s="209"/>
      <c r="AD152" s="209"/>
      <c r="AE152" s="209"/>
      <c r="AF152" s="209"/>
      <c r="AG152" s="209"/>
      <c r="AH152" s="209"/>
      <c r="AI152" s="209"/>
      <c r="AJ152" s="209"/>
      <c r="AK152" s="209"/>
      <c r="AL152" s="209"/>
      <c r="AM152" s="209"/>
      <c r="AN152" s="209"/>
      <c r="AO152" s="209"/>
      <c r="AP152" s="209"/>
      <c r="AQ152" s="209"/>
      <c r="AR152" s="209"/>
      <c r="AS152" s="209"/>
      <c r="AT152" s="209"/>
      <c r="AU152" s="209"/>
      <c r="AV152" s="209"/>
      <c r="AW152" s="209"/>
      <c r="AX152" s="209"/>
      <c r="AY152" s="209"/>
      <c r="AZ152" s="209"/>
      <c r="BA152" s="209"/>
      <c r="BB152" s="209"/>
      <c r="BC152" s="209"/>
      <c r="BD152" s="209"/>
      <c r="BE152" s="209"/>
      <c r="BF152" s="209"/>
      <c r="BG152" s="209"/>
      <c r="BH152" s="209"/>
      <c r="BI152" s="209"/>
      <c r="BJ152" s="209"/>
      <c r="BK152" s="209"/>
      <c r="BL152" s="209"/>
      <c r="BM152" s="209"/>
      <c r="BN152" s="209"/>
      <c r="BO152" s="209"/>
      <c r="BP152" s="209"/>
      <c r="BQ152" s="209"/>
      <c r="BR152" s="209"/>
      <c r="BS152" s="209"/>
      <c r="BT152" s="209"/>
      <c r="BU152" s="209"/>
      <c r="BV152" s="209"/>
      <c r="BW152" s="209"/>
      <c r="BX152" s="209"/>
      <c r="BY152" s="209"/>
      <c r="BZ152" s="209"/>
      <c r="CA152" s="209"/>
      <c r="CB152" s="209"/>
      <c r="CC152" s="209"/>
      <c r="CD152" s="209"/>
      <c r="CE152" s="209"/>
      <c r="CF152" s="209"/>
      <c r="CG152" s="209"/>
      <c r="CH152" s="209"/>
      <c r="CI152" s="209"/>
      <c r="CJ152" s="209"/>
      <c r="CK152" s="209"/>
      <c r="CL152" s="209"/>
      <c r="CM152" s="209"/>
      <c r="CN152" s="209"/>
      <c r="CO152" s="209"/>
      <c r="CP152" s="209"/>
      <c r="CQ152" s="209"/>
      <c r="CR152" s="209"/>
      <c r="CS152" s="209"/>
      <c r="CT152" s="209"/>
      <c r="CU152" s="209"/>
      <c r="CV152" s="209"/>
      <c r="CW152" s="209"/>
      <c r="CX152" s="209"/>
      <c r="CY152" s="209"/>
      <c r="CZ152" s="209"/>
      <c r="DA152" s="209"/>
      <c r="DB152" s="209"/>
      <c r="DC152" s="209"/>
      <c r="DD152" s="209"/>
      <c r="DE152" s="209"/>
      <c r="DF152" s="209"/>
      <c r="DG152" s="209"/>
      <c r="DH152" s="209"/>
      <c r="DI152" s="209"/>
      <c r="DJ152" s="209"/>
      <c r="DK152" s="209"/>
      <c r="DL152" s="209"/>
      <c r="DM152" s="209"/>
      <c r="DN152" s="209"/>
      <c r="DO152" s="209"/>
      <c r="DP152" s="209"/>
      <c r="DQ152" s="209"/>
      <c r="DR152" s="209"/>
      <c r="DS152" s="209"/>
      <c r="DT152" s="209"/>
      <c r="DU152" s="209"/>
      <c r="DV152" s="209"/>
      <c r="DW152" s="209"/>
      <c r="DX152" s="209"/>
      <c r="DY152" s="209"/>
      <c r="DZ152" s="209"/>
      <c r="EA152" s="209"/>
      <c r="EB152" s="209"/>
      <c r="EC152" s="209"/>
      <c r="ED152" s="209"/>
      <c r="EE152" s="209"/>
      <c r="EF152" s="209"/>
      <c r="EG152" s="209"/>
      <c r="EH152" s="209"/>
      <c r="EI152" s="209"/>
      <c r="EJ152" s="209"/>
      <c r="EK152" s="209"/>
      <c r="EL152" s="209"/>
      <c r="EM152" s="209"/>
      <c r="EN152" s="209"/>
    </row>
    <row r="153" spans="3:144" x14ac:dyDescent="0.2">
      <c r="C153" s="209"/>
      <c r="D153" s="209"/>
      <c r="E153" s="209"/>
      <c r="F153" s="209"/>
      <c r="G153" s="209"/>
      <c r="H153" s="209"/>
      <c r="I153" s="209"/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  <c r="AA153" s="209"/>
      <c r="AB153" s="209"/>
      <c r="AC153" s="209"/>
      <c r="AD153" s="209"/>
      <c r="AE153" s="209"/>
      <c r="AF153" s="209"/>
      <c r="AG153" s="209"/>
      <c r="AH153" s="209"/>
      <c r="AI153" s="209"/>
      <c r="AJ153" s="209"/>
      <c r="AK153" s="209"/>
      <c r="AL153" s="209"/>
      <c r="AM153" s="209"/>
      <c r="AN153" s="209"/>
      <c r="AO153" s="209"/>
      <c r="AP153" s="209"/>
      <c r="AQ153" s="209"/>
      <c r="AR153" s="209"/>
      <c r="AS153" s="209"/>
      <c r="AT153" s="209"/>
      <c r="AU153" s="209"/>
      <c r="AV153" s="209"/>
      <c r="AW153" s="209"/>
      <c r="AX153" s="209"/>
      <c r="AY153" s="209"/>
      <c r="AZ153" s="209"/>
      <c r="BA153" s="209"/>
      <c r="BB153" s="209"/>
      <c r="BC153" s="209"/>
      <c r="BD153" s="209"/>
      <c r="BE153" s="209"/>
      <c r="BF153" s="209"/>
      <c r="BG153" s="209"/>
      <c r="BH153" s="209"/>
      <c r="BI153" s="209"/>
      <c r="BJ153" s="209"/>
      <c r="BK153" s="209"/>
      <c r="BL153" s="209"/>
      <c r="BM153" s="209"/>
      <c r="BN153" s="209"/>
      <c r="BO153" s="209"/>
      <c r="BP153" s="209"/>
      <c r="BQ153" s="209"/>
      <c r="BR153" s="209"/>
      <c r="BS153" s="209"/>
      <c r="BT153" s="209"/>
      <c r="BU153" s="209"/>
      <c r="BV153" s="209"/>
      <c r="BW153" s="209"/>
      <c r="BX153" s="209"/>
      <c r="BY153" s="209"/>
      <c r="BZ153" s="209"/>
      <c r="CA153" s="209"/>
      <c r="CB153" s="209"/>
      <c r="CC153" s="209"/>
      <c r="CD153" s="209"/>
      <c r="CE153" s="209"/>
      <c r="CF153" s="209"/>
      <c r="CG153" s="209"/>
      <c r="CH153" s="209"/>
      <c r="CI153" s="209"/>
      <c r="CJ153" s="209"/>
      <c r="CK153" s="209"/>
      <c r="CL153" s="209"/>
      <c r="CM153" s="209"/>
      <c r="CN153" s="209"/>
      <c r="CO153" s="209"/>
      <c r="CP153" s="209"/>
      <c r="CQ153" s="209"/>
      <c r="CR153" s="209"/>
      <c r="CS153" s="209"/>
      <c r="CT153" s="209"/>
      <c r="CU153" s="209"/>
      <c r="CV153" s="209"/>
      <c r="CW153" s="209"/>
      <c r="CX153" s="209"/>
      <c r="CY153" s="209"/>
      <c r="CZ153" s="209"/>
      <c r="DA153" s="209"/>
      <c r="DB153" s="209"/>
      <c r="DC153" s="209"/>
      <c r="DD153" s="209"/>
      <c r="DE153" s="209"/>
      <c r="DF153" s="209"/>
      <c r="DG153" s="209"/>
      <c r="DH153" s="209"/>
      <c r="DI153" s="209"/>
      <c r="DJ153" s="209"/>
      <c r="DK153" s="209"/>
      <c r="DL153" s="209"/>
      <c r="DM153" s="209"/>
      <c r="DN153" s="209"/>
      <c r="DO153" s="209"/>
      <c r="DP153" s="209"/>
      <c r="DQ153" s="209"/>
      <c r="DR153" s="209"/>
      <c r="DS153" s="209"/>
      <c r="DT153" s="209"/>
      <c r="DU153" s="209"/>
      <c r="DV153" s="209"/>
      <c r="DW153" s="209"/>
      <c r="DX153" s="209"/>
      <c r="DY153" s="209"/>
      <c r="DZ153" s="209"/>
      <c r="EA153" s="209"/>
      <c r="EB153" s="209"/>
      <c r="EC153" s="209"/>
      <c r="ED153" s="209"/>
      <c r="EE153" s="209"/>
      <c r="EF153" s="209"/>
      <c r="EG153" s="209"/>
      <c r="EH153" s="209"/>
      <c r="EI153" s="209"/>
      <c r="EJ153" s="209"/>
      <c r="EK153" s="209"/>
      <c r="EL153" s="209"/>
      <c r="EM153" s="209"/>
      <c r="EN153" s="209"/>
    </row>
    <row r="154" spans="3:144" x14ac:dyDescent="0.2">
      <c r="C154" s="209"/>
      <c r="D154" s="209"/>
      <c r="E154" s="209"/>
      <c r="F154" s="209"/>
      <c r="G154" s="209"/>
      <c r="H154" s="209"/>
      <c r="I154" s="209"/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  <c r="AA154" s="209"/>
      <c r="AB154" s="209"/>
      <c r="AC154" s="209"/>
      <c r="AD154" s="209"/>
      <c r="AE154" s="209"/>
      <c r="AF154" s="209"/>
      <c r="AG154" s="209"/>
      <c r="AH154" s="209"/>
      <c r="AI154" s="209"/>
      <c r="AJ154" s="209"/>
      <c r="AK154" s="209"/>
      <c r="AL154" s="209"/>
      <c r="AM154" s="209"/>
      <c r="AN154" s="209"/>
      <c r="AO154" s="209"/>
      <c r="AP154" s="209"/>
      <c r="AQ154" s="209"/>
      <c r="AR154" s="209"/>
      <c r="AS154" s="209"/>
      <c r="AT154" s="209"/>
      <c r="AU154" s="209"/>
      <c r="AV154" s="209"/>
      <c r="AW154" s="209"/>
      <c r="AX154" s="209"/>
      <c r="AY154" s="209"/>
      <c r="AZ154" s="209"/>
      <c r="BA154" s="209"/>
      <c r="BB154" s="209"/>
      <c r="BC154" s="209"/>
      <c r="BD154" s="209"/>
      <c r="BE154" s="209"/>
      <c r="BF154" s="209"/>
      <c r="BG154" s="209"/>
      <c r="BH154" s="209"/>
      <c r="BI154" s="209"/>
      <c r="BJ154" s="209"/>
      <c r="BK154" s="209"/>
      <c r="BL154" s="209"/>
      <c r="BM154" s="209"/>
      <c r="BN154" s="209"/>
      <c r="BO154" s="209"/>
      <c r="BP154" s="209"/>
      <c r="BQ154" s="209"/>
      <c r="BR154" s="209"/>
      <c r="BS154" s="209"/>
      <c r="BT154" s="209"/>
      <c r="BU154" s="209"/>
      <c r="BV154" s="209"/>
      <c r="BW154" s="209"/>
      <c r="BX154" s="209"/>
      <c r="BY154" s="209"/>
      <c r="BZ154" s="209"/>
      <c r="CA154" s="209"/>
      <c r="CB154" s="209"/>
      <c r="CC154" s="209"/>
      <c r="CD154" s="209"/>
      <c r="CE154" s="209"/>
      <c r="CF154" s="209"/>
      <c r="CG154" s="209"/>
      <c r="CH154" s="209"/>
      <c r="CI154" s="209"/>
      <c r="CJ154" s="209"/>
      <c r="CK154" s="209"/>
      <c r="CL154" s="209"/>
      <c r="CM154" s="209"/>
      <c r="CN154" s="209"/>
      <c r="CO154" s="209"/>
      <c r="CP154" s="209"/>
      <c r="CQ154" s="209"/>
      <c r="CR154" s="209"/>
      <c r="CS154" s="209"/>
      <c r="CT154" s="209"/>
      <c r="CU154" s="209"/>
      <c r="CV154" s="209"/>
      <c r="CW154" s="209"/>
      <c r="CX154" s="209"/>
      <c r="CY154" s="209"/>
      <c r="CZ154" s="209"/>
      <c r="DA154" s="209"/>
      <c r="DB154" s="209"/>
      <c r="DC154" s="209"/>
      <c r="DD154" s="209"/>
      <c r="DE154" s="209"/>
      <c r="DF154" s="209"/>
      <c r="DG154" s="209"/>
      <c r="DH154" s="209"/>
      <c r="DI154" s="209"/>
      <c r="DJ154" s="209"/>
      <c r="DK154" s="209"/>
      <c r="DL154" s="209"/>
      <c r="DM154" s="209"/>
      <c r="DN154" s="209"/>
      <c r="DO154" s="209"/>
      <c r="DP154" s="209"/>
      <c r="DQ154" s="209"/>
      <c r="DR154" s="209"/>
      <c r="DS154" s="209"/>
      <c r="DT154" s="209"/>
      <c r="DU154" s="209"/>
      <c r="DV154" s="209"/>
      <c r="DW154" s="209"/>
      <c r="DX154" s="209"/>
      <c r="DY154" s="209"/>
      <c r="DZ154" s="209"/>
      <c r="EA154" s="209"/>
      <c r="EB154" s="209"/>
      <c r="EC154" s="209"/>
      <c r="ED154" s="209"/>
      <c r="EE154" s="209"/>
      <c r="EF154" s="209"/>
      <c r="EG154" s="209"/>
      <c r="EH154" s="209"/>
      <c r="EI154" s="209"/>
      <c r="EJ154" s="209"/>
      <c r="EK154" s="209"/>
      <c r="EL154" s="209"/>
      <c r="EM154" s="209"/>
      <c r="EN154" s="209"/>
    </row>
    <row r="155" spans="3:144" x14ac:dyDescent="0.2">
      <c r="C155" s="209"/>
      <c r="D155" s="209"/>
      <c r="E155" s="209"/>
      <c r="F155" s="209"/>
      <c r="G155" s="209"/>
      <c r="H155" s="209"/>
      <c r="I155" s="209"/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  <c r="AA155" s="209"/>
      <c r="AB155" s="209"/>
      <c r="AC155" s="209"/>
      <c r="AD155" s="209"/>
      <c r="AE155" s="209"/>
      <c r="AF155" s="209"/>
      <c r="AG155" s="209"/>
      <c r="AH155" s="209"/>
      <c r="AI155" s="209"/>
      <c r="AJ155" s="209"/>
      <c r="AK155" s="209"/>
      <c r="AL155" s="209"/>
      <c r="AM155" s="209"/>
      <c r="AN155" s="209"/>
      <c r="AO155" s="209"/>
      <c r="AP155" s="209"/>
      <c r="AQ155" s="209"/>
      <c r="AR155" s="209"/>
      <c r="AS155" s="209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209"/>
      <c r="BE155" s="209"/>
      <c r="BF155" s="209"/>
      <c r="BG155" s="209"/>
      <c r="BH155" s="209"/>
      <c r="BI155" s="209"/>
      <c r="BJ155" s="209"/>
      <c r="BK155" s="209"/>
      <c r="BL155" s="209"/>
      <c r="BM155" s="209"/>
      <c r="BN155" s="209"/>
      <c r="BO155" s="209"/>
      <c r="BP155" s="209"/>
      <c r="BQ155" s="209"/>
      <c r="BR155" s="209"/>
      <c r="BS155" s="209"/>
      <c r="BT155" s="209"/>
      <c r="BU155" s="209"/>
      <c r="BV155" s="209"/>
      <c r="BW155" s="209"/>
      <c r="BX155" s="209"/>
      <c r="BY155" s="209"/>
      <c r="BZ155" s="209"/>
      <c r="CA155" s="209"/>
      <c r="CB155" s="209"/>
      <c r="CC155" s="209"/>
      <c r="CD155" s="209"/>
      <c r="CE155" s="209"/>
      <c r="CF155" s="209"/>
      <c r="CG155" s="209"/>
      <c r="CH155" s="209"/>
      <c r="CI155" s="209"/>
      <c r="CJ155" s="209"/>
      <c r="CK155" s="209"/>
      <c r="CL155" s="209"/>
      <c r="CM155" s="209"/>
      <c r="CN155" s="209"/>
      <c r="CO155" s="209"/>
      <c r="CP155" s="209"/>
      <c r="CQ155" s="209"/>
      <c r="CR155" s="209"/>
      <c r="CS155" s="209"/>
      <c r="CT155" s="209"/>
      <c r="CU155" s="209"/>
      <c r="CV155" s="209"/>
      <c r="CW155" s="209"/>
      <c r="CX155" s="209"/>
      <c r="CY155" s="209"/>
      <c r="CZ155" s="209"/>
      <c r="DA155" s="209"/>
      <c r="DB155" s="209"/>
      <c r="DC155" s="209"/>
      <c r="DD155" s="209"/>
      <c r="DE155" s="209"/>
      <c r="DF155" s="209"/>
      <c r="DG155" s="209"/>
      <c r="DH155" s="209"/>
      <c r="DI155" s="209"/>
      <c r="DJ155" s="209"/>
      <c r="DK155" s="209"/>
      <c r="DL155" s="209"/>
      <c r="DM155" s="209"/>
      <c r="DN155" s="209"/>
      <c r="DO155" s="209"/>
      <c r="DP155" s="209"/>
      <c r="DQ155" s="209"/>
      <c r="DR155" s="209"/>
      <c r="DS155" s="209"/>
      <c r="DT155" s="209"/>
      <c r="DU155" s="209"/>
      <c r="DV155" s="209"/>
      <c r="DW155" s="209"/>
      <c r="DX155" s="209"/>
      <c r="DY155" s="209"/>
      <c r="DZ155" s="209"/>
      <c r="EA155" s="209"/>
      <c r="EB155" s="209"/>
      <c r="EC155" s="209"/>
      <c r="ED155" s="209"/>
      <c r="EE155" s="209"/>
      <c r="EF155" s="209"/>
      <c r="EG155" s="209"/>
      <c r="EH155" s="209"/>
      <c r="EI155" s="209"/>
      <c r="EJ155" s="209"/>
      <c r="EK155" s="209"/>
      <c r="EL155" s="209"/>
      <c r="EM155" s="209"/>
      <c r="EN155" s="209"/>
    </row>
    <row r="156" spans="3:144" x14ac:dyDescent="0.2">
      <c r="C156" s="209"/>
      <c r="D156" s="209"/>
      <c r="E156" s="209"/>
      <c r="F156" s="209"/>
      <c r="G156" s="209"/>
      <c r="H156" s="209"/>
      <c r="I156" s="209"/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  <c r="AA156" s="209"/>
      <c r="AB156" s="209"/>
      <c r="AC156" s="209"/>
      <c r="AD156" s="209"/>
      <c r="AE156" s="209"/>
      <c r="AF156" s="209"/>
      <c r="AG156" s="209"/>
      <c r="AH156" s="209"/>
      <c r="AI156" s="209"/>
      <c r="AJ156" s="209"/>
      <c r="AK156" s="209"/>
      <c r="AL156" s="209"/>
      <c r="AM156" s="209"/>
      <c r="AN156" s="209"/>
      <c r="AO156" s="209"/>
      <c r="AP156" s="209"/>
      <c r="AQ156" s="209"/>
      <c r="AR156" s="209"/>
      <c r="AS156" s="209"/>
      <c r="AT156" s="209"/>
      <c r="AU156" s="209"/>
      <c r="AV156" s="209"/>
      <c r="AW156" s="209"/>
      <c r="AX156" s="209"/>
      <c r="AY156" s="209"/>
      <c r="AZ156" s="209"/>
      <c r="BA156" s="209"/>
      <c r="BB156" s="209"/>
      <c r="BC156" s="209"/>
      <c r="BD156" s="209"/>
      <c r="BE156" s="209"/>
      <c r="BF156" s="209"/>
      <c r="BG156" s="209"/>
      <c r="BH156" s="209"/>
      <c r="BI156" s="209"/>
      <c r="BJ156" s="209"/>
      <c r="BK156" s="209"/>
      <c r="BL156" s="209"/>
      <c r="BM156" s="209"/>
      <c r="BN156" s="209"/>
      <c r="BO156" s="209"/>
      <c r="BP156" s="209"/>
      <c r="BQ156" s="209"/>
      <c r="BR156" s="209"/>
      <c r="BS156" s="209"/>
      <c r="BT156" s="209"/>
      <c r="BU156" s="209"/>
      <c r="BV156" s="209"/>
      <c r="BW156" s="209"/>
      <c r="BX156" s="209"/>
      <c r="BY156" s="209"/>
      <c r="BZ156" s="209"/>
      <c r="CA156" s="209"/>
      <c r="CB156" s="209"/>
      <c r="CC156" s="209"/>
      <c r="CD156" s="209"/>
      <c r="CE156" s="209"/>
      <c r="CF156" s="209"/>
      <c r="CG156" s="209"/>
      <c r="CH156" s="209"/>
      <c r="CI156" s="209"/>
      <c r="CJ156" s="209"/>
      <c r="CK156" s="209"/>
      <c r="CL156" s="209"/>
      <c r="CM156" s="209"/>
      <c r="CN156" s="209"/>
      <c r="CO156" s="209"/>
      <c r="CP156" s="209"/>
      <c r="CQ156" s="209"/>
      <c r="CR156" s="209"/>
      <c r="CS156" s="209"/>
      <c r="CT156" s="209"/>
      <c r="CU156" s="209"/>
      <c r="CV156" s="209"/>
      <c r="CW156" s="209"/>
      <c r="CX156" s="209"/>
      <c r="CY156" s="209"/>
      <c r="CZ156" s="209"/>
      <c r="DA156" s="209"/>
      <c r="DB156" s="209"/>
      <c r="DC156" s="209"/>
      <c r="DD156" s="209"/>
      <c r="DE156" s="209"/>
      <c r="DF156" s="209"/>
      <c r="DG156" s="209"/>
      <c r="DH156" s="209"/>
      <c r="DI156" s="209"/>
      <c r="DJ156" s="209"/>
      <c r="DK156" s="209"/>
      <c r="DL156" s="209"/>
      <c r="DM156" s="209"/>
      <c r="DN156" s="209"/>
      <c r="DO156" s="209"/>
      <c r="DP156" s="209"/>
      <c r="DQ156" s="209"/>
      <c r="DR156" s="209"/>
      <c r="DS156" s="209"/>
      <c r="DT156" s="209"/>
      <c r="DU156" s="209"/>
      <c r="DV156" s="209"/>
      <c r="DW156" s="209"/>
      <c r="DX156" s="209"/>
      <c r="DY156" s="209"/>
      <c r="DZ156" s="209"/>
      <c r="EA156" s="209"/>
      <c r="EB156" s="209"/>
      <c r="EC156" s="209"/>
      <c r="ED156" s="209"/>
      <c r="EE156" s="209"/>
      <c r="EF156" s="209"/>
      <c r="EG156" s="209"/>
      <c r="EH156" s="209"/>
      <c r="EI156" s="209"/>
      <c r="EJ156" s="209"/>
      <c r="EK156" s="209"/>
      <c r="EL156" s="209"/>
      <c r="EM156" s="209"/>
      <c r="EN156" s="209"/>
    </row>
    <row r="157" spans="3:144" x14ac:dyDescent="0.2">
      <c r="C157" s="209"/>
      <c r="D157" s="209"/>
      <c r="E157" s="209"/>
      <c r="F157" s="209"/>
      <c r="G157" s="209"/>
      <c r="H157" s="209"/>
      <c r="I157" s="209"/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  <c r="AA157" s="209"/>
      <c r="AB157" s="209"/>
      <c r="AC157" s="209"/>
      <c r="AD157" s="209"/>
      <c r="AE157" s="209"/>
      <c r="AF157" s="209"/>
      <c r="AG157" s="209"/>
      <c r="AH157" s="209"/>
      <c r="AI157" s="209"/>
      <c r="AJ157" s="209"/>
      <c r="AK157" s="209"/>
      <c r="AL157" s="209"/>
      <c r="AM157" s="209"/>
      <c r="AN157" s="209"/>
      <c r="AO157" s="209"/>
      <c r="AP157" s="209"/>
      <c r="AQ157" s="209"/>
      <c r="AR157" s="209"/>
      <c r="AS157" s="209"/>
      <c r="AT157" s="209"/>
      <c r="AU157" s="209"/>
      <c r="AV157" s="209"/>
      <c r="AW157" s="209"/>
      <c r="AX157" s="209"/>
      <c r="AY157" s="209"/>
      <c r="AZ157" s="209"/>
      <c r="BA157" s="209"/>
      <c r="BB157" s="209"/>
      <c r="BC157" s="209"/>
      <c r="BD157" s="209"/>
      <c r="BE157" s="209"/>
      <c r="BF157" s="209"/>
      <c r="BG157" s="209"/>
      <c r="BH157" s="209"/>
      <c r="BI157" s="209"/>
      <c r="BJ157" s="209"/>
      <c r="BK157" s="209"/>
      <c r="BL157" s="209"/>
      <c r="BM157" s="209"/>
      <c r="BN157" s="209"/>
      <c r="BO157" s="209"/>
      <c r="BP157" s="209"/>
      <c r="BQ157" s="209"/>
      <c r="BR157" s="209"/>
      <c r="BS157" s="209"/>
      <c r="BT157" s="209"/>
      <c r="BU157" s="209"/>
      <c r="BV157" s="209"/>
      <c r="BW157" s="209"/>
      <c r="BX157" s="209"/>
      <c r="BY157" s="209"/>
      <c r="BZ157" s="209"/>
      <c r="CA157" s="209"/>
      <c r="CB157" s="209"/>
      <c r="CC157" s="209"/>
      <c r="CD157" s="209"/>
      <c r="CE157" s="209"/>
      <c r="CF157" s="209"/>
      <c r="CG157" s="209"/>
      <c r="CH157" s="209"/>
      <c r="CI157" s="209"/>
      <c r="CJ157" s="209"/>
      <c r="CK157" s="209"/>
      <c r="CL157" s="209"/>
      <c r="CM157" s="209"/>
      <c r="CN157" s="209"/>
      <c r="CO157" s="209"/>
      <c r="CP157" s="209"/>
      <c r="CQ157" s="209"/>
      <c r="CR157" s="209"/>
      <c r="CS157" s="209"/>
      <c r="CT157" s="209"/>
      <c r="CU157" s="209"/>
      <c r="CV157" s="209"/>
      <c r="CW157" s="209"/>
      <c r="CX157" s="209"/>
      <c r="CY157" s="209"/>
      <c r="CZ157" s="209"/>
      <c r="DA157" s="209"/>
      <c r="DB157" s="209"/>
      <c r="DC157" s="209"/>
      <c r="DD157" s="209"/>
      <c r="DE157" s="209"/>
      <c r="DF157" s="209"/>
      <c r="DG157" s="209"/>
      <c r="DH157" s="209"/>
      <c r="DI157" s="209"/>
      <c r="DJ157" s="209"/>
      <c r="DK157" s="209"/>
      <c r="DL157" s="209"/>
      <c r="DM157" s="209"/>
      <c r="DN157" s="209"/>
      <c r="DO157" s="209"/>
      <c r="DP157" s="209"/>
      <c r="DQ157" s="209"/>
      <c r="DR157" s="209"/>
      <c r="DS157" s="209"/>
      <c r="DT157" s="209"/>
      <c r="DU157" s="209"/>
      <c r="DV157" s="209"/>
      <c r="DW157" s="209"/>
      <c r="DX157" s="209"/>
      <c r="DY157" s="209"/>
      <c r="DZ157" s="209"/>
      <c r="EA157" s="209"/>
      <c r="EB157" s="209"/>
      <c r="EC157" s="209"/>
      <c r="ED157" s="209"/>
      <c r="EE157" s="209"/>
      <c r="EF157" s="209"/>
      <c r="EG157" s="209"/>
      <c r="EH157" s="209"/>
      <c r="EI157" s="209"/>
      <c r="EJ157" s="209"/>
      <c r="EK157" s="209"/>
      <c r="EL157" s="209"/>
      <c r="EM157" s="209"/>
      <c r="EN157" s="209"/>
    </row>
    <row r="158" spans="3:144" x14ac:dyDescent="0.2">
      <c r="C158" s="209"/>
      <c r="D158" s="209"/>
      <c r="E158" s="209"/>
      <c r="F158" s="209"/>
      <c r="G158" s="209"/>
      <c r="H158" s="209"/>
      <c r="I158" s="209"/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  <c r="AA158" s="209"/>
      <c r="AB158" s="209"/>
      <c r="AC158" s="209"/>
      <c r="AD158" s="209"/>
      <c r="AE158" s="209"/>
      <c r="AF158" s="209"/>
      <c r="AG158" s="209"/>
      <c r="AH158" s="209"/>
      <c r="AI158" s="209"/>
      <c r="AJ158" s="209"/>
      <c r="AK158" s="209"/>
      <c r="AL158" s="209"/>
      <c r="AM158" s="209"/>
      <c r="AN158" s="209"/>
      <c r="AO158" s="209"/>
      <c r="AP158" s="209"/>
      <c r="AQ158" s="209"/>
      <c r="AR158" s="209"/>
      <c r="AS158" s="209"/>
      <c r="AT158" s="209"/>
      <c r="AU158" s="209"/>
      <c r="AV158" s="209"/>
      <c r="AW158" s="209"/>
      <c r="AX158" s="209"/>
      <c r="AY158" s="209"/>
      <c r="AZ158" s="209"/>
      <c r="BA158" s="209"/>
      <c r="BB158" s="209"/>
      <c r="BC158" s="209"/>
      <c r="BD158" s="209"/>
      <c r="BE158" s="209"/>
      <c r="BF158" s="209"/>
      <c r="BG158" s="209"/>
      <c r="BH158" s="209"/>
      <c r="BI158" s="209"/>
      <c r="BJ158" s="209"/>
      <c r="BK158" s="209"/>
      <c r="BL158" s="209"/>
      <c r="BM158" s="209"/>
      <c r="BN158" s="209"/>
      <c r="BO158" s="209"/>
      <c r="BP158" s="209"/>
      <c r="BQ158" s="209"/>
      <c r="BR158" s="209"/>
      <c r="BS158" s="209"/>
      <c r="BT158" s="209"/>
      <c r="BU158" s="209"/>
      <c r="BV158" s="209"/>
      <c r="BW158" s="209"/>
      <c r="BX158" s="209"/>
      <c r="BY158" s="209"/>
      <c r="BZ158" s="209"/>
      <c r="CA158" s="209"/>
      <c r="CB158" s="209"/>
      <c r="CC158" s="209"/>
      <c r="CD158" s="209"/>
      <c r="CE158" s="209"/>
      <c r="CF158" s="209"/>
      <c r="CG158" s="209"/>
      <c r="CH158" s="209"/>
      <c r="CI158" s="209"/>
      <c r="CJ158" s="209"/>
      <c r="CK158" s="209"/>
      <c r="CL158" s="209"/>
      <c r="CM158" s="209"/>
      <c r="CN158" s="209"/>
      <c r="CO158" s="209"/>
      <c r="CP158" s="209"/>
      <c r="CQ158" s="209"/>
      <c r="CR158" s="209"/>
      <c r="CS158" s="209"/>
      <c r="CT158" s="209"/>
      <c r="CU158" s="209"/>
      <c r="CV158" s="209"/>
      <c r="CW158" s="209"/>
      <c r="CX158" s="209"/>
      <c r="CY158" s="209"/>
      <c r="CZ158" s="209"/>
      <c r="DA158" s="209"/>
      <c r="DB158" s="209"/>
      <c r="DC158" s="209"/>
      <c r="DD158" s="209"/>
      <c r="DE158" s="209"/>
      <c r="DF158" s="209"/>
      <c r="DG158" s="209"/>
      <c r="DH158" s="209"/>
      <c r="DI158" s="209"/>
      <c r="DJ158" s="209"/>
      <c r="DK158" s="209"/>
      <c r="DL158" s="209"/>
      <c r="DM158" s="209"/>
      <c r="DN158" s="209"/>
      <c r="DO158" s="209"/>
      <c r="DP158" s="209"/>
      <c r="DQ158" s="209"/>
      <c r="DR158" s="209"/>
      <c r="DS158" s="209"/>
      <c r="DT158" s="209"/>
      <c r="DU158" s="209"/>
      <c r="DV158" s="209"/>
      <c r="DW158" s="209"/>
      <c r="DX158" s="209"/>
      <c r="DY158" s="209"/>
      <c r="DZ158" s="209"/>
      <c r="EA158" s="209"/>
      <c r="EB158" s="209"/>
      <c r="EC158" s="209"/>
      <c r="ED158" s="209"/>
      <c r="EE158" s="209"/>
      <c r="EF158" s="209"/>
      <c r="EG158" s="209"/>
      <c r="EH158" s="209"/>
      <c r="EI158" s="209"/>
      <c r="EJ158" s="209"/>
      <c r="EK158" s="209"/>
      <c r="EL158" s="209"/>
      <c r="EM158" s="209"/>
      <c r="EN158" s="209"/>
    </row>
    <row r="159" spans="3:144" x14ac:dyDescent="0.2">
      <c r="C159" s="209"/>
      <c r="D159" s="209"/>
      <c r="E159" s="209"/>
      <c r="F159" s="209"/>
      <c r="G159" s="209"/>
      <c r="H159" s="209"/>
      <c r="I159" s="209"/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  <c r="AA159" s="209"/>
      <c r="AB159" s="209"/>
      <c r="AC159" s="209"/>
      <c r="AD159" s="209"/>
      <c r="AE159" s="209"/>
      <c r="AF159" s="209"/>
      <c r="AG159" s="209"/>
      <c r="AH159" s="209"/>
      <c r="AI159" s="209"/>
      <c r="AJ159" s="209"/>
      <c r="AK159" s="209"/>
      <c r="AL159" s="209"/>
      <c r="AM159" s="209"/>
      <c r="AN159" s="209"/>
      <c r="AO159" s="209"/>
      <c r="AP159" s="209"/>
      <c r="AQ159" s="209"/>
      <c r="AR159" s="209"/>
      <c r="AS159" s="209"/>
      <c r="AT159" s="209"/>
      <c r="AU159" s="209"/>
      <c r="AV159" s="209"/>
      <c r="AW159" s="209"/>
      <c r="AX159" s="209"/>
      <c r="AY159" s="209"/>
      <c r="AZ159" s="209"/>
      <c r="BA159" s="209"/>
      <c r="BB159" s="209"/>
      <c r="BC159" s="209"/>
      <c r="BD159" s="209"/>
      <c r="BE159" s="209"/>
      <c r="BF159" s="209"/>
      <c r="BG159" s="209"/>
      <c r="BH159" s="209"/>
      <c r="BI159" s="209"/>
      <c r="BJ159" s="209"/>
      <c r="BK159" s="209"/>
      <c r="BL159" s="209"/>
      <c r="BM159" s="209"/>
      <c r="BN159" s="209"/>
      <c r="BO159" s="209"/>
      <c r="BP159" s="209"/>
      <c r="BQ159" s="209"/>
      <c r="BR159" s="209"/>
      <c r="BS159" s="209"/>
      <c r="BT159" s="209"/>
      <c r="BU159" s="209"/>
      <c r="BV159" s="209"/>
      <c r="BW159" s="209"/>
      <c r="BX159" s="209"/>
      <c r="BY159" s="209"/>
      <c r="BZ159" s="209"/>
      <c r="CA159" s="209"/>
      <c r="CB159" s="209"/>
      <c r="CC159" s="209"/>
      <c r="CD159" s="209"/>
      <c r="CE159" s="209"/>
      <c r="CF159" s="209"/>
      <c r="CG159" s="209"/>
      <c r="CH159" s="209"/>
      <c r="CI159" s="209"/>
      <c r="CJ159" s="209"/>
      <c r="CK159" s="209"/>
      <c r="CL159" s="209"/>
      <c r="CM159" s="209"/>
      <c r="CN159" s="209"/>
      <c r="CO159" s="209"/>
      <c r="CP159" s="209"/>
      <c r="CQ159" s="209"/>
      <c r="CR159" s="209"/>
      <c r="CS159" s="209"/>
      <c r="CT159" s="209"/>
      <c r="CU159" s="209"/>
      <c r="CV159" s="209"/>
      <c r="CW159" s="209"/>
      <c r="CX159" s="209"/>
      <c r="CY159" s="209"/>
      <c r="CZ159" s="209"/>
      <c r="DA159" s="209"/>
      <c r="DB159" s="209"/>
      <c r="DC159" s="209"/>
      <c r="DD159" s="209"/>
      <c r="DE159" s="209"/>
      <c r="DF159" s="209"/>
      <c r="DG159" s="209"/>
      <c r="DH159" s="209"/>
      <c r="DI159" s="209"/>
      <c r="DJ159" s="209"/>
      <c r="DK159" s="209"/>
      <c r="DL159" s="209"/>
      <c r="DM159" s="209"/>
      <c r="DN159" s="209"/>
      <c r="DO159" s="209"/>
      <c r="DP159" s="209"/>
      <c r="DQ159" s="209"/>
      <c r="DR159" s="209"/>
      <c r="DS159" s="209"/>
      <c r="DT159" s="209"/>
      <c r="DU159" s="209"/>
      <c r="DV159" s="209"/>
      <c r="DW159" s="209"/>
      <c r="DX159" s="209"/>
      <c r="DY159" s="209"/>
      <c r="DZ159" s="209"/>
      <c r="EA159" s="209"/>
      <c r="EB159" s="209"/>
      <c r="EC159" s="209"/>
      <c r="ED159" s="209"/>
      <c r="EE159" s="209"/>
      <c r="EF159" s="209"/>
      <c r="EG159" s="209"/>
      <c r="EH159" s="209"/>
      <c r="EI159" s="209"/>
      <c r="EJ159" s="209"/>
      <c r="EK159" s="209"/>
      <c r="EL159" s="209"/>
      <c r="EM159" s="209"/>
      <c r="EN159" s="209"/>
    </row>
    <row r="160" spans="3:144" x14ac:dyDescent="0.2">
      <c r="C160" s="209"/>
      <c r="D160" s="209"/>
      <c r="E160" s="209"/>
      <c r="F160" s="209"/>
      <c r="G160" s="209"/>
      <c r="H160" s="209"/>
      <c r="I160" s="209"/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  <c r="AA160" s="209"/>
      <c r="AB160" s="209"/>
      <c r="AC160" s="209"/>
      <c r="AD160" s="209"/>
      <c r="AE160" s="209"/>
      <c r="AF160" s="209"/>
      <c r="AG160" s="209"/>
      <c r="AH160" s="209"/>
      <c r="AI160" s="209"/>
      <c r="AJ160" s="209"/>
      <c r="AK160" s="209"/>
      <c r="AL160" s="209"/>
      <c r="AM160" s="209"/>
      <c r="AN160" s="209"/>
      <c r="AO160" s="209"/>
      <c r="AP160" s="209"/>
      <c r="AQ160" s="209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209"/>
      <c r="BD160" s="209"/>
      <c r="BE160" s="209"/>
      <c r="BF160" s="209"/>
      <c r="BG160" s="209"/>
      <c r="BH160" s="209"/>
      <c r="BI160" s="209"/>
      <c r="BJ160" s="209"/>
      <c r="BK160" s="209"/>
      <c r="BL160" s="209"/>
      <c r="BM160" s="209"/>
      <c r="BN160" s="209"/>
      <c r="BO160" s="209"/>
      <c r="BP160" s="209"/>
      <c r="BQ160" s="209"/>
      <c r="BR160" s="209"/>
      <c r="BS160" s="209"/>
      <c r="BT160" s="209"/>
      <c r="BU160" s="209"/>
      <c r="BV160" s="209"/>
      <c r="BW160" s="209"/>
      <c r="BX160" s="209"/>
      <c r="BY160" s="209"/>
      <c r="BZ160" s="209"/>
      <c r="CA160" s="209"/>
      <c r="CB160" s="209"/>
      <c r="CC160" s="209"/>
      <c r="CD160" s="209"/>
      <c r="CE160" s="209"/>
      <c r="CF160" s="209"/>
      <c r="CG160" s="209"/>
      <c r="CH160" s="209"/>
      <c r="CI160" s="209"/>
      <c r="CJ160" s="209"/>
      <c r="CK160" s="209"/>
      <c r="CL160" s="209"/>
      <c r="CM160" s="209"/>
      <c r="CN160" s="209"/>
      <c r="CO160" s="209"/>
      <c r="CP160" s="209"/>
      <c r="CQ160" s="209"/>
      <c r="CR160" s="209"/>
      <c r="CS160" s="209"/>
      <c r="CT160" s="209"/>
      <c r="CU160" s="209"/>
      <c r="CV160" s="209"/>
      <c r="CW160" s="209"/>
      <c r="CX160" s="209"/>
      <c r="CY160" s="209"/>
      <c r="CZ160" s="209"/>
      <c r="DA160" s="209"/>
      <c r="DB160" s="209"/>
      <c r="DC160" s="209"/>
      <c r="DD160" s="209"/>
      <c r="DE160" s="209"/>
      <c r="DF160" s="209"/>
      <c r="DG160" s="209"/>
      <c r="DH160" s="209"/>
      <c r="DI160" s="209"/>
      <c r="DJ160" s="209"/>
      <c r="DK160" s="209"/>
      <c r="DL160" s="209"/>
      <c r="DM160" s="209"/>
      <c r="DN160" s="209"/>
      <c r="DO160" s="209"/>
      <c r="DP160" s="209"/>
      <c r="DQ160" s="209"/>
      <c r="DR160" s="209"/>
      <c r="DS160" s="209"/>
      <c r="DT160" s="209"/>
      <c r="DU160" s="209"/>
      <c r="DV160" s="209"/>
      <c r="DW160" s="209"/>
      <c r="DX160" s="209"/>
      <c r="DY160" s="209"/>
      <c r="DZ160" s="209"/>
      <c r="EA160" s="209"/>
      <c r="EB160" s="209"/>
      <c r="EC160" s="209"/>
      <c r="ED160" s="209"/>
      <c r="EE160" s="209"/>
      <c r="EF160" s="209"/>
      <c r="EG160" s="209"/>
      <c r="EH160" s="209"/>
      <c r="EI160" s="209"/>
      <c r="EJ160" s="209"/>
      <c r="EK160" s="209"/>
      <c r="EL160" s="209"/>
      <c r="EM160" s="209"/>
      <c r="EN160" s="209"/>
    </row>
    <row r="161" spans="3:144" x14ac:dyDescent="0.2">
      <c r="C161" s="209"/>
      <c r="D161" s="209"/>
      <c r="E161" s="209"/>
      <c r="F161" s="209"/>
      <c r="G161" s="209"/>
      <c r="H161" s="209"/>
      <c r="I161" s="209"/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  <c r="AA161" s="209"/>
      <c r="AB161" s="209"/>
      <c r="AC161" s="209"/>
      <c r="AD161" s="209"/>
      <c r="AE161" s="209"/>
      <c r="AF161" s="209"/>
      <c r="AG161" s="209"/>
      <c r="AH161" s="209"/>
      <c r="AI161" s="209"/>
      <c r="AJ161" s="209"/>
      <c r="AK161" s="209"/>
      <c r="AL161" s="209"/>
      <c r="AM161" s="209"/>
      <c r="AN161" s="209"/>
      <c r="AO161" s="209"/>
      <c r="AP161" s="209"/>
      <c r="AQ161" s="209"/>
      <c r="AR161" s="209"/>
      <c r="AS161" s="209"/>
      <c r="AT161" s="209"/>
      <c r="AU161" s="209"/>
      <c r="AV161" s="209"/>
      <c r="AW161" s="209"/>
      <c r="AX161" s="209"/>
      <c r="AY161" s="209"/>
      <c r="AZ161" s="209"/>
      <c r="BA161" s="209"/>
      <c r="BB161" s="209"/>
      <c r="BC161" s="209"/>
      <c r="BD161" s="209"/>
      <c r="BE161" s="209"/>
      <c r="BF161" s="209"/>
      <c r="BG161" s="209"/>
      <c r="BH161" s="209"/>
      <c r="BI161" s="209"/>
      <c r="BJ161" s="209"/>
      <c r="BK161" s="209"/>
      <c r="BL161" s="209"/>
      <c r="BM161" s="209"/>
      <c r="BN161" s="209"/>
      <c r="BO161" s="209"/>
      <c r="BP161" s="209"/>
      <c r="BQ161" s="209"/>
      <c r="BR161" s="209"/>
      <c r="BS161" s="209"/>
      <c r="BT161" s="209"/>
      <c r="BU161" s="209"/>
      <c r="BV161" s="209"/>
      <c r="BW161" s="209"/>
      <c r="BX161" s="209"/>
      <c r="BY161" s="209"/>
      <c r="BZ161" s="209"/>
      <c r="CA161" s="209"/>
      <c r="CB161" s="209"/>
      <c r="CC161" s="209"/>
      <c r="CD161" s="209"/>
      <c r="CE161" s="209"/>
      <c r="CF161" s="209"/>
      <c r="CG161" s="209"/>
      <c r="CH161" s="209"/>
      <c r="CI161" s="209"/>
      <c r="CJ161" s="209"/>
      <c r="CK161" s="209"/>
      <c r="CL161" s="209"/>
      <c r="CM161" s="209"/>
      <c r="CN161" s="209"/>
      <c r="CO161" s="209"/>
      <c r="CP161" s="209"/>
      <c r="CQ161" s="209"/>
      <c r="CR161" s="209"/>
      <c r="CS161" s="209"/>
      <c r="CT161" s="209"/>
      <c r="CU161" s="209"/>
      <c r="CV161" s="209"/>
      <c r="CW161" s="209"/>
      <c r="CX161" s="209"/>
      <c r="CY161" s="209"/>
      <c r="CZ161" s="209"/>
      <c r="DA161" s="209"/>
      <c r="DB161" s="209"/>
      <c r="DC161" s="209"/>
      <c r="DD161" s="209"/>
      <c r="DE161" s="209"/>
      <c r="DF161" s="209"/>
      <c r="DG161" s="209"/>
      <c r="DH161" s="209"/>
      <c r="DI161" s="209"/>
      <c r="DJ161" s="209"/>
      <c r="DK161" s="209"/>
      <c r="DL161" s="209"/>
      <c r="DM161" s="209"/>
      <c r="DN161" s="209"/>
      <c r="DO161" s="209"/>
      <c r="DP161" s="209"/>
      <c r="DQ161" s="209"/>
      <c r="DR161" s="209"/>
      <c r="DS161" s="209"/>
      <c r="DT161" s="209"/>
      <c r="DU161" s="209"/>
      <c r="DV161" s="209"/>
      <c r="DW161" s="209"/>
      <c r="DX161" s="209"/>
      <c r="DY161" s="209"/>
      <c r="DZ161" s="209"/>
      <c r="EA161" s="209"/>
      <c r="EB161" s="209"/>
      <c r="EC161" s="209"/>
      <c r="ED161" s="209"/>
      <c r="EE161" s="209"/>
      <c r="EF161" s="209"/>
      <c r="EG161" s="209"/>
      <c r="EH161" s="209"/>
      <c r="EI161" s="209"/>
      <c r="EJ161" s="209"/>
      <c r="EK161" s="209"/>
      <c r="EL161" s="209"/>
      <c r="EM161" s="209"/>
      <c r="EN161" s="209"/>
    </row>
    <row r="162" spans="3:144" x14ac:dyDescent="0.2">
      <c r="C162" s="209"/>
      <c r="D162" s="209"/>
      <c r="E162" s="209"/>
      <c r="F162" s="209"/>
      <c r="G162" s="209"/>
      <c r="H162" s="209"/>
      <c r="I162" s="209"/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  <c r="AA162" s="209"/>
      <c r="AB162" s="209"/>
      <c r="AC162" s="209"/>
      <c r="AD162" s="209"/>
      <c r="AE162" s="209"/>
      <c r="AF162" s="209"/>
      <c r="AG162" s="209"/>
      <c r="AH162" s="209"/>
      <c r="AI162" s="209"/>
      <c r="AJ162" s="209"/>
      <c r="AK162" s="209"/>
      <c r="AL162" s="209"/>
      <c r="AM162" s="209"/>
      <c r="AN162" s="209"/>
      <c r="AO162" s="209"/>
      <c r="AP162" s="209"/>
      <c r="AQ162" s="209"/>
      <c r="AR162" s="209"/>
      <c r="AS162" s="209"/>
      <c r="AT162" s="209"/>
      <c r="AU162" s="209"/>
      <c r="AV162" s="209"/>
      <c r="AW162" s="209"/>
      <c r="AX162" s="209"/>
      <c r="AY162" s="209"/>
      <c r="AZ162" s="209"/>
      <c r="BA162" s="209"/>
      <c r="BB162" s="209"/>
      <c r="BC162" s="209"/>
      <c r="BD162" s="209"/>
      <c r="BE162" s="209"/>
      <c r="BF162" s="209"/>
      <c r="BG162" s="209"/>
      <c r="BH162" s="209"/>
      <c r="BI162" s="209"/>
      <c r="BJ162" s="209"/>
      <c r="BK162" s="209"/>
      <c r="BL162" s="209"/>
      <c r="BM162" s="209"/>
      <c r="BN162" s="209"/>
      <c r="BO162" s="209"/>
      <c r="BP162" s="209"/>
      <c r="BQ162" s="209"/>
      <c r="BR162" s="209"/>
      <c r="BS162" s="209"/>
      <c r="BT162" s="209"/>
      <c r="BU162" s="209"/>
      <c r="BV162" s="209"/>
      <c r="BW162" s="209"/>
      <c r="BX162" s="209"/>
      <c r="BY162" s="209"/>
      <c r="BZ162" s="209"/>
      <c r="CA162" s="209"/>
      <c r="CB162" s="209"/>
      <c r="CC162" s="209"/>
      <c r="CD162" s="209"/>
      <c r="CE162" s="209"/>
      <c r="CF162" s="209"/>
      <c r="CG162" s="209"/>
      <c r="CH162" s="209"/>
      <c r="CI162" s="209"/>
      <c r="CJ162" s="209"/>
      <c r="CK162" s="209"/>
      <c r="CL162" s="209"/>
      <c r="CM162" s="209"/>
      <c r="CN162" s="209"/>
      <c r="CO162" s="209"/>
      <c r="CP162" s="209"/>
      <c r="CQ162" s="209"/>
      <c r="CR162" s="209"/>
      <c r="CS162" s="209"/>
      <c r="CT162" s="209"/>
      <c r="CU162" s="209"/>
      <c r="CV162" s="209"/>
      <c r="CW162" s="209"/>
      <c r="CX162" s="209"/>
      <c r="CY162" s="209"/>
      <c r="CZ162" s="209"/>
      <c r="DA162" s="209"/>
      <c r="DB162" s="209"/>
      <c r="DC162" s="209"/>
      <c r="DD162" s="209"/>
      <c r="DE162" s="209"/>
      <c r="DF162" s="209"/>
      <c r="DG162" s="209"/>
      <c r="DH162" s="209"/>
      <c r="DI162" s="209"/>
      <c r="DJ162" s="209"/>
      <c r="DK162" s="209"/>
      <c r="DL162" s="209"/>
      <c r="DM162" s="209"/>
      <c r="DN162" s="209"/>
      <c r="DO162" s="209"/>
      <c r="DP162" s="209"/>
      <c r="DQ162" s="209"/>
      <c r="DR162" s="209"/>
      <c r="DS162" s="209"/>
      <c r="DT162" s="209"/>
      <c r="DU162" s="209"/>
      <c r="DV162" s="209"/>
      <c r="DW162" s="209"/>
      <c r="DX162" s="209"/>
      <c r="DY162" s="209"/>
      <c r="DZ162" s="209"/>
      <c r="EA162" s="209"/>
      <c r="EB162" s="209"/>
      <c r="EC162" s="209"/>
      <c r="ED162" s="209"/>
      <c r="EE162" s="209"/>
      <c r="EF162" s="209"/>
      <c r="EG162" s="209"/>
      <c r="EH162" s="209"/>
      <c r="EI162" s="209"/>
      <c r="EJ162" s="209"/>
      <c r="EK162" s="209"/>
      <c r="EL162" s="209"/>
      <c r="EM162" s="209"/>
      <c r="EN162" s="209"/>
    </row>
    <row r="163" spans="3:144" x14ac:dyDescent="0.2">
      <c r="C163" s="209"/>
      <c r="D163" s="209"/>
      <c r="E163" s="209"/>
      <c r="F163" s="209"/>
      <c r="G163" s="209"/>
      <c r="H163" s="209"/>
      <c r="I163" s="209"/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  <c r="AA163" s="209"/>
      <c r="AB163" s="209"/>
      <c r="AC163" s="209"/>
      <c r="AD163" s="209"/>
      <c r="AE163" s="209"/>
      <c r="AF163" s="209"/>
      <c r="AG163" s="209"/>
      <c r="AH163" s="209"/>
      <c r="AI163" s="209"/>
      <c r="AJ163" s="209"/>
      <c r="AK163" s="209"/>
      <c r="AL163" s="209"/>
      <c r="AM163" s="209"/>
      <c r="AN163" s="209"/>
      <c r="AO163" s="209"/>
      <c r="AP163" s="209"/>
      <c r="AQ163" s="209"/>
      <c r="AR163" s="209"/>
      <c r="AS163" s="209"/>
      <c r="AT163" s="209"/>
      <c r="AU163" s="209"/>
      <c r="AV163" s="209"/>
      <c r="AW163" s="209"/>
      <c r="AX163" s="209"/>
      <c r="AY163" s="209"/>
      <c r="AZ163" s="209"/>
      <c r="BA163" s="209"/>
      <c r="BB163" s="209"/>
      <c r="BC163" s="209"/>
      <c r="BD163" s="209"/>
      <c r="BE163" s="209"/>
      <c r="BF163" s="209"/>
      <c r="BG163" s="209"/>
      <c r="BH163" s="209"/>
      <c r="BI163" s="209"/>
      <c r="BJ163" s="209"/>
      <c r="BK163" s="209"/>
      <c r="BL163" s="209"/>
      <c r="BM163" s="209"/>
      <c r="BN163" s="209"/>
      <c r="BO163" s="209"/>
      <c r="BP163" s="209"/>
      <c r="BQ163" s="209"/>
      <c r="BR163" s="209"/>
      <c r="BS163" s="209"/>
      <c r="BT163" s="209"/>
      <c r="BU163" s="209"/>
      <c r="BV163" s="209"/>
      <c r="BW163" s="209"/>
      <c r="BX163" s="209"/>
      <c r="BY163" s="209"/>
      <c r="BZ163" s="209"/>
      <c r="CA163" s="209"/>
      <c r="CB163" s="209"/>
      <c r="CC163" s="209"/>
      <c r="CD163" s="209"/>
      <c r="CE163" s="209"/>
      <c r="CF163" s="209"/>
      <c r="CG163" s="209"/>
      <c r="CH163" s="209"/>
      <c r="CI163" s="209"/>
      <c r="CJ163" s="209"/>
      <c r="CK163" s="209"/>
      <c r="CL163" s="209"/>
      <c r="CM163" s="209"/>
      <c r="CN163" s="209"/>
      <c r="CO163" s="209"/>
      <c r="CP163" s="209"/>
      <c r="CQ163" s="209"/>
      <c r="CR163" s="209"/>
      <c r="CS163" s="209"/>
      <c r="CT163" s="209"/>
      <c r="CU163" s="209"/>
      <c r="CV163" s="209"/>
      <c r="CW163" s="209"/>
      <c r="CX163" s="209"/>
      <c r="CY163" s="209"/>
      <c r="CZ163" s="209"/>
      <c r="DA163" s="209"/>
      <c r="DB163" s="209"/>
      <c r="DC163" s="209"/>
      <c r="DD163" s="209"/>
      <c r="DE163" s="209"/>
      <c r="DF163" s="209"/>
      <c r="DG163" s="209"/>
      <c r="DH163" s="209"/>
      <c r="DI163" s="209"/>
      <c r="DJ163" s="209"/>
      <c r="DK163" s="209"/>
      <c r="DL163" s="209"/>
      <c r="DM163" s="209"/>
      <c r="DN163" s="209"/>
      <c r="DO163" s="209"/>
      <c r="DP163" s="209"/>
      <c r="DQ163" s="209"/>
      <c r="DR163" s="209"/>
      <c r="DS163" s="209"/>
      <c r="DT163" s="209"/>
      <c r="DU163" s="209"/>
      <c r="DV163" s="209"/>
      <c r="DW163" s="209"/>
      <c r="DX163" s="209"/>
      <c r="DY163" s="209"/>
      <c r="DZ163" s="209"/>
      <c r="EA163" s="209"/>
      <c r="EB163" s="209"/>
      <c r="EC163" s="209"/>
      <c r="ED163" s="209"/>
      <c r="EE163" s="209"/>
      <c r="EF163" s="209"/>
      <c r="EG163" s="209"/>
      <c r="EH163" s="209"/>
      <c r="EI163" s="209"/>
      <c r="EJ163" s="209"/>
      <c r="EK163" s="209"/>
      <c r="EL163" s="209"/>
      <c r="EM163" s="209"/>
      <c r="EN163" s="209"/>
    </row>
    <row r="164" spans="3:144" x14ac:dyDescent="0.2">
      <c r="C164" s="209"/>
      <c r="D164" s="209"/>
      <c r="E164" s="209"/>
      <c r="F164" s="209"/>
      <c r="G164" s="209"/>
      <c r="H164" s="209"/>
      <c r="I164" s="209"/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  <c r="AA164" s="209"/>
      <c r="AB164" s="209"/>
      <c r="AC164" s="209"/>
      <c r="AD164" s="209"/>
      <c r="AE164" s="209"/>
      <c r="AF164" s="209"/>
      <c r="AG164" s="209"/>
      <c r="AH164" s="209"/>
      <c r="AI164" s="209"/>
      <c r="AJ164" s="209"/>
      <c r="AK164" s="209"/>
      <c r="AL164" s="209"/>
      <c r="AM164" s="209"/>
      <c r="AN164" s="209"/>
      <c r="AO164" s="209"/>
      <c r="AP164" s="209"/>
      <c r="AQ164" s="209"/>
      <c r="AR164" s="209"/>
      <c r="AS164" s="209"/>
      <c r="AT164" s="209"/>
      <c r="AU164" s="209"/>
      <c r="AV164" s="209"/>
      <c r="AW164" s="209"/>
      <c r="AX164" s="209"/>
      <c r="AY164" s="209"/>
      <c r="AZ164" s="209"/>
      <c r="BA164" s="209"/>
      <c r="BB164" s="209"/>
      <c r="BC164" s="209"/>
      <c r="BD164" s="209"/>
      <c r="BE164" s="209"/>
      <c r="BF164" s="209"/>
      <c r="BG164" s="209"/>
      <c r="BH164" s="209"/>
      <c r="BI164" s="209"/>
      <c r="BJ164" s="209"/>
      <c r="BK164" s="209"/>
      <c r="BL164" s="209"/>
      <c r="BM164" s="209"/>
      <c r="BN164" s="209"/>
      <c r="BO164" s="209"/>
      <c r="BP164" s="209"/>
      <c r="BQ164" s="209"/>
      <c r="BR164" s="209"/>
      <c r="BS164" s="209"/>
      <c r="BT164" s="209"/>
      <c r="BU164" s="209"/>
      <c r="BV164" s="209"/>
      <c r="BW164" s="209"/>
      <c r="BX164" s="209"/>
      <c r="BY164" s="209"/>
      <c r="BZ164" s="209"/>
      <c r="CA164" s="209"/>
      <c r="CB164" s="209"/>
      <c r="CC164" s="209"/>
      <c r="CD164" s="209"/>
      <c r="CE164" s="209"/>
      <c r="CF164" s="209"/>
      <c r="CG164" s="209"/>
      <c r="CH164" s="209"/>
      <c r="CI164" s="209"/>
      <c r="CJ164" s="209"/>
      <c r="CK164" s="209"/>
      <c r="CL164" s="209"/>
      <c r="CM164" s="209"/>
      <c r="CN164" s="209"/>
      <c r="CO164" s="209"/>
      <c r="CP164" s="209"/>
      <c r="CQ164" s="209"/>
      <c r="CR164" s="209"/>
      <c r="CS164" s="209"/>
      <c r="CT164" s="209"/>
      <c r="CU164" s="209"/>
      <c r="CV164" s="209"/>
      <c r="CW164" s="209"/>
      <c r="CX164" s="209"/>
      <c r="CY164" s="209"/>
      <c r="CZ164" s="209"/>
      <c r="DA164" s="209"/>
      <c r="DB164" s="209"/>
      <c r="DC164" s="209"/>
      <c r="DD164" s="209"/>
      <c r="DE164" s="209"/>
      <c r="DF164" s="209"/>
      <c r="DG164" s="209"/>
      <c r="DH164" s="209"/>
      <c r="DI164" s="209"/>
      <c r="DJ164" s="209"/>
      <c r="DK164" s="209"/>
      <c r="DL164" s="209"/>
      <c r="DM164" s="209"/>
      <c r="DN164" s="209"/>
      <c r="DO164" s="209"/>
      <c r="DP164" s="209"/>
      <c r="DQ164" s="209"/>
      <c r="DR164" s="209"/>
      <c r="DS164" s="209"/>
      <c r="DT164" s="209"/>
      <c r="DU164" s="209"/>
      <c r="DV164" s="209"/>
      <c r="DW164" s="209"/>
      <c r="DX164" s="209"/>
      <c r="DY164" s="209"/>
      <c r="DZ164" s="209"/>
      <c r="EA164" s="209"/>
      <c r="EB164" s="209"/>
      <c r="EC164" s="209"/>
      <c r="ED164" s="209"/>
      <c r="EE164" s="209"/>
      <c r="EF164" s="209"/>
      <c r="EG164" s="209"/>
      <c r="EH164" s="209"/>
      <c r="EI164" s="209"/>
      <c r="EJ164" s="209"/>
      <c r="EK164" s="209"/>
      <c r="EL164" s="209"/>
      <c r="EM164" s="209"/>
      <c r="EN164" s="209"/>
    </row>
    <row r="165" spans="3:144" x14ac:dyDescent="0.2">
      <c r="C165" s="209"/>
      <c r="D165" s="209"/>
      <c r="E165" s="209"/>
      <c r="F165" s="209"/>
      <c r="G165" s="209"/>
      <c r="H165" s="209"/>
      <c r="I165" s="209"/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  <c r="AA165" s="209"/>
      <c r="AB165" s="209"/>
      <c r="AC165" s="209"/>
      <c r="AD165" s="209"/>
      <c r="AE165" s="209"/>
      <c r="AF165" s="209"/>
      <c r="AG165" s="209"/>
      <c r="AH165" s="209"/>
      <c r="AI165" s="209"/>
      <c r="AJ165" s="209"/>
      <c r="AK165" s="209"/>
      <c r="AL165" s="209"/>
      <c r="AM165" s="209"/>
      <c r="AN165" s="209"/>
      <c r="AO165" s="209"/>
      <c r="AP165" s="209"/>
      <c r="AQ165" s="209"/>
      <c r="AR165" s="209"/>
      <c r="AS165" s="209"/>
      <c r="AT165" s="209"/>
      <c r="AU165" s="209"/>
      <c r="AV165" s="209"/>
      <c r="AW165" s="209"/>
      <c r="AX165" s="209"/>
      <c r="AY165" s="209"/>
      <c r="AZ165" s="209"/>
      <c r="BA165" s="209"/>
      <c r="BB165" s="209"/>
      <c r="BC165" s="209"/>
      <c r="BD165" s="209"/>
      <c r="BE165" s="209"/>
      <c r="BF165" s="209"/>
      <c r="BG165" s="209"/>
      <c r="BH165" s="209"/>
      <c r="BI165" s="209"/>
      <c r="BJ165" s="209"/>
      <c r="BK165" s="209"/>
      <c r="BL165" s="209"/>
      <c r="BM165" s="209"/>
      <c r="BN165" s="209"/>
      <c r="BO165" s="209"/>
      <c r="BP165" s="209"/>
      <c r="BQ165" s="209"/>
      <c r="BR165" s="209"/>
      <c r="BS165" s="209"/>
      <c r="BT165" s="209"/>
      <c r="BU165" s="209"/>
      <c r="BV165" s="209"/>
      <c r="BW165" s="209"/>
      <c r="BX165" s="209"/>
      <c r="BY165" s="209"/>
      <c r="BZ165" s="209"/>
      <c r="CA165" s="209"/>
      <c r="CB165" s="209"/>
      <c r="CC165" s="209"/>
      <c r="CD165" s="209"/>
      <c r="CE165" s="209"/>
      <c r="CF165" s="209"/>
      <c r="CG165" s="209"/>
      <c r="CH165" s="209"/>
      <c r="CI165" s="209"/>
      <c r="CJ165" s="209"/>
      <c r="CK165" s="209"/>
      <c r="CL165" s="209"/>
      <c r="CM165" s="209"/>
      <c r="CN165" s="209"/>
      <c r="CO165" s="209"/>
      <c r="CP165" s="209"/>
      <c r="CQ165" s="209"/>
      <c r="CR165" s="209"/>
      <c r="CS165" s="209"/>
      <c r="CT165" s="209"/>
      <c r="CU165" s="209"/>
      <c r="CV165" s="209"/>
      <c r="CW165" s="209"/>
      <c r="CX165" s="209"/>
      <c r="CY165" s="209"/>
      <c r="CZ165" s="209"/>
      <c r="DA165" s="209"/>
      <c r="DB165" s="209"/>
      <c r="DC165" s="209"/>
      <c r="DD165" s="209"/>
      <c r="DE165" s="209"/>
      <c r="DF165" s="209"/>
      <c r="DG165" s="209"/>
      <c r="DH165" s="209"/>
      <c r="DI165" s="209"/>
      <c r="DJ165" s="209"/>
      <c r="DK165" s="209"/>
      <c r="DL165" s="209"/>
      <c r="DM165" s="209"/>
      <c r="DN165" s="209"/>
      <c r="DO165" s="209"/>
      <c r="DP165" s="209"/>
      <c r="DQ165" s="209"/>
      <c r="DR165" s="209"/>
      <c r="DS165" s="209"/>
      <c r="DT165" s="209"/>
      <c r="DU165" s="209"/>
      <c r="DV165" s="209"/>
      <c r="DW165" s="209"/>
      <c r="DX165" s="209"/>
      <c r="DY165" s="209"/>
      <c r="DZ165" s="209"/>
      <c r="EA165" s="209"/>
      <c r="EB165" s="209"/>
      <c r="EC165" s="209"/>
      <c r="ED165" s="209"/>
      <c r="EE165" s="209"/>
      <c r="EF165" s="209"/>
      <c r="EG165" s="209"/>
      <c r="EH165" s="209"/>
      <c r="EI165" s="209"/>
      <c r="EJ165" s="209"/>
      <c r="EK165" s="209"/>
      <c r="EL165" s="209"/>
      <c r="EM165" s="209"/>
      <c r="EN165" s="209"/>
    </row>
    <row r="166" spans="3:144" x14ac:dyDescent="0.2">
      <c r="C166" s="209"/>
      <c r="D166" s="209"/>
      <c r="E166" s="209"/>
      <c r="F166" s="209"/>
      <c r="G166" s="209"/>
      <c r="H166" s="209"/>
      <c r="I166" s="209"/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9"/>
      <c r="AA166" s="209"/>
      <c r="AB166" s="209"/>
      <c r="AC166" s="209"/>
      <c r="AD166" s="209"/>
      <c r="AE166" s="209"/>
      <c r="AF166" s="209"/>
      <c r="AG166" s="209"/>
      <c r="AH166" s="209"/>
      <c r="AI166" s="209"/>
      <c r="AJ166" s="209"/>
      <c r="AK166" s="209"/>
      <c r="AL166" s="209"/>
      <c r="AM166" s="209"/>
      <c r="AN166" s="209"/>
      <c r="AO166" s="209"/>
      <c r="AP166" s="209"/>
      <c r="AQ166" s="209"/>
      <c r="AR166" s="209"/>
      <c r="AS166" s="209"/>
      <c r="AT166" s="209"/>
      <c r="AU166" s="209"/>
      <c r="AV166" s="209"/>
      <c r="AW166" s="209"/>
      <c r="AX166" s="209"/>
      <c r="AY166" s="209"/>
      <c r="AZ166" s="209"/>
      <c r="BA166" s="209"/>
      <c r="BB166" s="209"/>
      <c r="BC166" s="209"/>
      <c r="BD166" s="209"/>
      <c r="BE166" s="209"/>
      <c r="BF166" s="209"/>
      <c r="BG166" s="209"/>
      <c r="BH166" s="209"/>
      <c r="BI166" s="209"/>
      <c r="BJ166" s="209"/>
      <c r="BK166" s="209"/>
      <c r="BL166" s="209"/>
      <c r="BM166" s="209"/>
      <c r="BN166" s="209"/>
      <c r="BO166" s="209"/>
      <c r="BP166" s="209"/>
      <c r="BQ166" s="209"/>
      <c r="BR166" s="209"/>
      <c r="BS166" s="209"/>
      <c r="BT166" s="209"/>
      <c r="BU166" s="209"/>
      <c r="BV166" s="209"/>
      <c r="BW166" s="209"/>
      <c r="BX166" s="209"/>
      <c r="BY166" s="209"/>
      <c r="BZ166" s="209"/>
      <c r="CA166" s="209"/>
      <c r="CB166" s="209"/>
      <c r="CC166" s="209"/>
      <c r="CD166" s="209"/>
      <c r="CE166" s="209"/>
      <c r="CF166" s="209"/>
      <c r="CG166" s="209"/>
      <c r="CH166" s="209"/>
      <c r="CI166" s="209"/>
      <c r="CJ166" s="209"/>
      <c r="CK166" s="209"/>
      <c r="CL166" s="209"/>
      <c r="CM166" s="209"/>
      <c r="CN166" s="209"/>
      <c r="CO166" s="209"/>
      <c r="CP166" s="209"/>
      <c r="CQ166" s="209"/>
      <c r="CR166" s="209"/>
      <c r="CS166" s="209"/>
      <c r="CT166" s="209"/>
      <c r="CU166" s="209"/>
      <c r="CV166" s="209"/>
      <c r="CW166" s="209"/>
      <c r="CX166" s="209"/>
      <c r="CY166" s="209"/>
      <c r="CZ166" s="209"/>
      <c r="DA166" s="209"/>
      <c r="DB166" s="209"/>
      <c r="DC166" s="209"/>
      <c r="DD166" s="209"/>
      <c r="DE166" s="209"/>
      <c r="DF166" s="209"/>
      <c r="DG166" s="209"/>
      <c r="DH166" s="209"/>
      <c r="DI166" s="209"/>
      <c r="DJ166" s="209"/>
      <c r="DK166" s="209"/>
      <c r="DL166" s="209"/>
      <c r="DM166" s="209"/>
      <c r="DN166" s="209"/>
      <c r="DO166" s="209"/>
      <c r="DP166" s="209"/>
      <c r="DQ166" s="209"/>
      <c r="DR166" s="209"/>
      <c r="DS166" s="209"/>
      <c r="DT166" s="209"/>
      <c r="DU166" s="209"/>
      <c r="DV166" s="209"/>
      <c r="DW166" s="209"/>
      <c r="DX166" s="209"/>
      <c r="DY166" s="209"/>
      <c r="DZ166" s="209"/>
      <c r="EA166" s="209"/>
      <c r="EB166" s="209"/>
      <c r="EC166" s="209"/>
      <c r="ED166" s="209"/>
      <c r="EE166" s="209"/>
      <c r="EF166" s="209"/>
      <c r="EG166" s="209"/>
      <c r="EH166" s="209"/>
      <c r="EI166" s="209"/>
      <c r="EJ166" s="209"/>
      <c r="EK166" s="209"/>
      <c r="EL166" s="209"/>
      <c r="EM166" s="209"/>
      <c r="EN166" s="209"/>
    </row>
    <row r="167" spans="3:144" x14ac:dyDescent="0.2">
      <c r="C167" s="209"/>
      <c r="D167" s="209"/>
      <c r="E167" s="209"/>
      <c r="F167" s="209"/>
      <c r="G167" s="209"/>
      <c r="H167" s="209"/>
      <c r="I167" s="209"/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  <c r="AA167" s="209"/>
      <c r="AB167" s="209"/>
      <c r="AC167" s="209"/>
      <c r="AD167" s="209"/>
      <c r="AE167" s="209"/>
      <c r="AF167" s="209"/>
      <c r="AG167" s="209"/>
      <c r="AH167" s="209"/>
      <c r="AI167" s="209"/>
      <c r="AJ167" s="209"/>
      <c r="AK167" s="209"/>
      <c r="AL167" s="209"/>
      <c r="AM167" s="209"/>
      <c r="AN167" s="209"/>
      <c r="AO167" s="209"/>
      <c r="AP167" s="209"/>
      <c r="AQ167" s="209"/>
      <c r="AR167" s="209"/>
      <c r="AS167" s="209"/>
      <c r="AT167" s="209"/>
      <c r="AU167" s="209"/>
      <c r="AV167" s="209"/>
      <c r="AW167" s="209"/>
      <c r="AX167" s="209"/>
      <c r="AY167" s="209"/>
      <c r="AZ167" s="209"/>
      <c r="BA167" s="209"/>
      <c r="BB167" s="209"/>
      <c r="BC167" s="209"/>
      <c r="BD167" s="209"/>
      <c r="BE167" s="209"/>
      <c r="BF167" s="209"/>
      <c r="BG167" s="209"/>
      <c r="BH167" s="209"/>
      <c r="BI167" s="209"/>
      <c r="BJ167" s="209"/>
      <c r="BK167" s="209"/>
      <c r="BL167" s="209"/>
      <c r="BM167" s="209"/>
      <c r="BN167" s="209"/>
      <c r="BO167" s="209"/>
      <c r="BP167" s="209"/>
      <c r="BQ167" s="209"/>
      <c r="BR167" s="209"/>
      <c r="BS167" s="209"/>
      <c r="BT167" s="209"/>
      <c r="BU167" s="209"/>
      <c r="BV167" s="209"/>
      <c r="BW167" s="209"/>
      <c r="BX167" s="209"/>
      <c r="BY167" s="209"/>
      <c r="BZ167" s="209"/>
      <c r="CA167" s="209"/>
      <c r="CB167" s="209"/>
      <c r="CC167" s="209"/>
      <c r="CD167" s="209"/>
      <c r="CE167" s="209"/>
      <c r="CF167" s="209"/>
      <c r="CG167" s="209"/>
      <c r="CH167" s="209"/>
      <c r="CI167" s="209"/>
      <c r="CJ167" s="209"/>
      <c r="CK167" s="209"/>
      <c r="CL167" s="209"/>
      <c r="CM167" s="209"/>
      <c r="CN167" s="209"/>
      <c r="CO167" s="209"/>
      <c r="CP167" s="209"/>
      <c r="CQ167" s="209"/>
      <c r="CR167" s="209"/>
      <c r="CS167" s="209"/>
      <c r="CT167" s="209"/>
      <c r="CU167" s="209"/>
      <c r="CV167" s="209"/>
      <c r="CW167" s="209"/>
      <c r="CX167" s="209"/>
      <c r="CY167" s="209"/>
      <c r="CZ167" s="209"/>
      <c r="DA167" s="209"/>
      <c r="DB167" s="209"/>
      <c r="DC167" s="209"/>
      <c r="DD167" s="209"/>
      <c r="DE167" s="209"/>
      <c r="DF167" s="209"/>
      <c r="DG167" s="209"/>
      <c r="DH167" s="209"/>
      <c r="DI167" s="209"/>
      <c r="DJ167" s="209"/>
      <c r="DK167" s="209"/>
      <c r="DL167" s="209"/>
      <c r="DM167" s="209"/>
      <c r="DN167" s="209"/>
      <c r="DO167" s="209"/>
      <c r="DP167" s="209"/>
      <c r="DQ167" s="209"/>
      <c r="DR167" s="209"/>
      <c r="DS167" s="209"/>
      <c r="DT167" s="209"/>
      <c r="DU167" s="209"/>
      <c r="DV167" s="209"/>
      <c r="DW167" s="209"/>
      <c r="DX167" s="209"/>
      <c r="DY167" s="209"/>
      <c r="DZ167" s="209"/>
      <c r="EA167" s="209"/>
      <c r="EB167" s="209"/>
      <c r="EC167" s="209"/>
      <c r="ED167" s="209"/>
      <c r="EE167" s="209"/>
      <c r="EF167" s="209"/>
      <c r="EG167" s="209"/>
      <c r="EH167" s="209"/>
      <c r="EI167" s="209"/>
      <c r="EJ167" s="209"/>
      <c r="EK167" s="209"/>
      <c r="EL167" s="209"/>
      <c r="EM167" s="209"/>
      <c r="EN167" s="209"/>
    </row>
    <row r="168" spans="3:144" x14ac:dyDescent="0.2">
      <c r="C168" s="209"/>
      <c r="D168" s="209"/>
      <c r="E168" s="209"/>
      <c r="F168" s="209"/>
      <c r="G168" s="209"/>
      <c r="H168" s="209"/>
      <c r="I168" s="209"/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  <c r="AA168" s="209"/>
      <c r="AB168" s="209"/>
      <c r="AC168" s="209"/>
      <c r="AD168" s="209"/>
      <c r="AE168" s="209"/>
      <c r="AF168" s="209"/>
      <c r="AG168" s="209"/>
      <c r="AH168" s="209"/>
      <c r="AI168" s="209"/>
      <c r="AJ168" s="209"/>
      <c r="AK168" s="209"/>
      <c r="AL168" s="209"/>
      <c r="AM168" s="209"/>
      <c r="AN168" s="209"/>
      <c r="AO168" s="209"/>
      <c r="AP168" s="209"/>
      <c r="AQ168" s="209"/>
      <c r="AR168" s="209"/>
      <c r="AS168" s="209"/>
      <c r="AT168" s="209"/>
      <c r="AU168" s="209"/>
      <c r="AV168" s="209"/>
      <c r="AW168" s="209"/>
      <c r="AX168" s="209"/>
      <c r="AY168" s="209"/>
      <c r="AZ168" s="209"/>
      <c r="BA168" s="209"/>
      <c r="BB168" s="209"/>
      <c r="BC168" s="209"/>
      <c r="BD168" s="209"/>
      <c r="BE168" s="209"/>
      <c r="BF168" s="209"/>
      <c r="BG168" s="209"/>
      <c r="BH168" s="209"/>
      <c r="BI168" s="209"/>
      <c r="BJ168" s="209"/>
      <c r="BK168" s="209"/>
      <c r="BL168" s="209"/>
      <c r="BM168" s="209"/>
      <c r="BN168" s="209"/>
      <c r="BO168" s="209"/>
      <c r="BP168" s="209"/>
      <c r="BQ168" s="209"/>
      <c r="BR168" s="209"/>
      <c r="BS168" s="209"/>
      <c r="BT168" s="209"/>
      <c r="BU168" s="209"/>
      <c r="BV168" s="209"/>
      <c r="BW168" s="209"/>
      <c r="BX168" s="209"/>
      <c r="BY168" s="209"/>
      <c r="BZ168" s="209"/>
      <c r="CA168" s="209"/>
      <c r="CB168" s="209"/>
      <c r="CC168" s="209"/>
      <c r="CD168" s="209"/>
      <c r="CE168" s="209"/>
      <c r="CF168" s="209"/>
      <c r="CG168" s="209"/>
      <c r="CH168" s="209"/>
      <c r="CI168" s="209"/>
      <c r="CJ168" s="209"/>
      <c r="CK168" s="209"/>
      <c r="CL168" s="209"/>
      <c r="CM168" s="209"/>
      <c r="CN168" s="209"/>
      <c r="CO168" s="209"/>
      <c r="CP168" s="209"/>
      <c r="CQ168" s="209"/>
      <c r="CR168" s="209"/>
      <c r="CS168" s="209"/>
      <c r="CT168" s="209"/>
      <c r="CU168" s="209"/>
      <c r="CV168" s="209"/>
      <c r="CW168" s="209"/>
      <c r="CX168" s="209"/>
      <c r="CY168" s="209"/>
      <c r="CZ168" s="209"/>
      <c r="DA168" s="209"/>
      <c r="DB168" s="209"/>
      <c r="DC168" s="209"/>
      <c r="DD168" s="209"/>
      <c r="DE168" s="209"/>
      <c r="DF168" s="209"/>
      <c r="DG168" s="209"/>
      <c r="DH168" s="209"/>
      <c r="DI168" s="209"/>
      <c r="DJ168" s="209"/>
      <c r="DK168" s="209"/>
      <c r="DL168" s="209"/>
      <c r="DM168" s="209"/>
      <c r="DN168" s="209"/>
      <c r="DO168" s="209"/>
      <c r="DP168" s="209"/>
      <c r="DQ168" s="209"/>
      <c r="DR168" s="209"/>
      <c r="DS168" s="209"/>
      <c r="DT168" s="209"/>
      <c r="DU168" s="209"/>
      <c r="DV168" s="209"/>
      <c r="DW168" s="209"/>
      <c r="DX168" s="209"/>
      <c r="DY168" s="209"/>
      <c r="DZ168" s="209"/>
      <c r="EA168" s="209"/>
      <c r="EB168" s="209"/>
      <c r="EC168" s="209"/>
      <c r="ED168" s="209"/>
      <c r="EE168" s="209"/>
      <c r="EF168" s="209"/>
      <c r="EG168" s="209"/>
      <c r="EH168" s="209"/>
      <c r="EI168" s="209"/>
      <c r="EJ168" s="209"/>
      <c r="EK168" s="209"/>
      <c r="EL168" s="209"/>
      <c r="EM168" s="209"/>
      <c r="EN168" s="209"/>
    </row>
    <row r="169" spans="3:144" x14ac:dyDescent="0.2">
      <c r="C169" s="209"/>
      <c r="D169" s="209"/>
      <c r="E169" s="209"/>
      <c r="F169" s="209"/>
      <c r="G169" s="209"/>
      <c r="H169" s="209"/>
      <c r="I169" s="209"/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  <c r="AA169" s="209"/>
      <c r="AB169" s="209"/>
      <c r="AC169" s="209"/>
      <c r="AD169" s="209"/>
      <c r="AE169" s="209"/>
      <c r="AF169" s="209"/>
      <c r="AG169" s="209"/>
      <c r="AH169" s="209"/>
      <c r="AI169" s="209"/>
      <c r="AJ169" s="209"/>
      <c r="AK169" s="209"/>
      <c r="AL169" s="209"/>
      <c r="AM169" s="209"/>
      <c r="AN169" s="209"/>
      <c r="AO169" s="209"/>
      <c r="AP169" s="209"/>
      <c r="AQ169" s="209"/>
      <c r="AR169" s="209"/>
      <c r="AS169" s="209"/>
      <c r="AT169" s="209"/>
      <c r="AU169" s="209"/>
      <c r="AV169" s="209"/>
      <c r="AW169" s="209"/>
      <c r="AX169" s="209"/>
      <c r="AY169" s="209"/>
      <c r="AZ169" s="209"/>
      <c r="BA169" s="209"/>
      <c r="BB169" s="209"/>
      <c r="BC169" s="209"/>
      <c r="BD169" s="209"/>
      <c r="BE169" s="209"/>
      <c r="BF169" s="209"/>
      <c r="BG169" s="209"/>
      <c r="BH169" s="209"/>
      <c r="BI169" s="209"/>
      <c r="BJ169" s="209"/>
      <c r="BK169" s="209"/>
      <c r="BL169" s="209"/>
      <c r="BM169" s="209"/>
      <c r="BN169" s="209"/>
      <c r="BO169" s="209"/>
      <c r="BP169" s="209"/>
      <c r="BQ169" s="209"/>
      <c r="BR169" s="209"/>
      <c r="BS169" s="209"/>
      <c r="BT169" s="209"/>
      <c r="BU169" s="209"/>
      <c r="BV169" s="209"/>
      <c r="BW169" s="209"/>
      <c r="BX169" s="209"/>
      <c r="BY169" s="209"/>
      <c r="BZ169" s="209"/>
      <c r="CA169" s="209"/>
      <c r="CB169" s="209"/>
      <c r="CC169" s="209"/>
      <c r="CD169" s="209"/>
      <c r="CE169" s="209"/>
      <c r="CF169" s="209"/>
      <c r="CG169" s="209"/>
      <c r="CH169" s="209"/>
      <c r="CI169" s="209"/>
      <c r="CJ169" s="209"/>
      <c r="CK169" s="209"/>
      <c r="CL169" s="209"/>
      <c r="CM169" s="209"/>
      <c r="CN169" s="209"/>
      <c r="CO169" s="209"/>
      <c r="CP169" s="209"/>
      <c r="CQ169" s="209"/>
      <c r="CR169" s="209"/>
      <c r="CS169" s="209"/>
      <c r="CT169" s="209"/>
      <c r="CU169" s="209"/>
      <c r="CV169" s="209"/>
      <c r="CW169" s="209"/>
      <c r="CX169" s="209"/>
      <c r="CY169" s="209"/>
      <c r="CZ169" s="209"/>
      <c r="DA169" s="209"/>
      <c r="DB169" s="209"/>
      <c r="DC169" s="209"/>
      <c r="DD169" s="209"/>
      <c r="DE169" s="209"/>
      <c r="DF169" s="209"/>
      <c r="DG169" s="209"/>
      <c r="DH169" s="209"/>
      <c r="DI169" s="209"/>
      <c r="DJ169" s="209"/>
      <c r="DK169" s="209"/>
      <c r="DL169" s="209"/>
      <c r="DM169" s="209"/>
      <c r="DN169" s="209"/>
      <c r="DO169" s="209"/>
      <c r="DP169" s="209"/>
      <c r="DQ169" s="209"/>
      <c r="DR169" s="209"/>
      <c r="DS169" s="209"/>
      <c r="DT169" s="209"/>
      <c r="DU169" s="209"/>
      <c r="DV169" s="209"/>
      <c r="DW169" s="209"/>
      <c r="DX169" s="209"/>
      <c r="DY169" s="209"/>
      <c r="DZ169" s="209"/>
      <c r="EA169" s="209"/>
      <c r="EB169" s="209"/>
      <c r="EC169" s="209"/>
      <c r="ED169" s="209"/>
      <c r="EE169" s="209"/>
      <c r="EF169" s="209"/>
      <c r="EG169" s="209"/>
      <c r="EH169" s="209"/>
      <c r="EI169" s="209"/>
      <c r="EJ169" s="209"/>
      <c r="EK169" s="209"/>
      <c r="EL169" s="209"/>
      <c r="EM169" s="209"/>
      <c r="EN169" s="209"/>
    </row>
    <row r="170" spans="3:144" x14ac:dyDescent="0.2">
      <c r="C170" s="209"/>
      <c r="D170" s="209"/>
      <c r="E170" s="209"/>
      <c r="F170" s="209"/>
      <c r="G170" s="209"/>
      <c r="H170" s="209"/>
      <c r="I170" s="209"/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  <c r="AA170" s="209"/>
      <c r="AB170" s="209"/>
      <c r="AC170" s="209"/>
      <c r="AD170" s="209"/>
      <c r="AE170" s="209"/>
      <c r="AF170" s="209"/>
      <c r="AG170" s="209"/>
      <c r="AH170" s="209"/>
      <c r="AI170" s="209"/>
      <c r="AJ170" s="209"/>
      <c r="AK170" s="209"/>
      <c r="AL170" s="209"/>
      <c r="AM170" s="209"/>
      <c r="AN170" s="209"/>
      <c r="AO170" s="209"/>
      <c r="AP170" s="209"/>
      <c r="AQ170" s="209"/>
      <c r="AR170" s="209"/>
      <c r="AS170" s="209"/>
      <c r="AT170" s="209"/>
      <c r="AU170" s="209"/>
      <c r="AV170" s="209"/>
      <c r="AW170" s="209"/>
      <c r="AX170" s="209"/>
      <c r="AY170" s="209"/>
      <c r="AZ170" s="209"/>
      <c r="BA170" s="209"/>
      <c r="BB170" s="209"/>
      <c r="BC170" s="209"/>
      <c r="BD170" s="209"/>
      <c r="BE170" s="209"/>
      <c r="BF170" s="209"/>
      <c r="BG170" s="209"/>
      <c r="BH170" s="209"/>
      <c r="BI170" s="209"/>
      <c r="BJ170" s="209"/>
      <c r="BK170" s="209"/>
      <c r="BL170" s="209"/>
      <c r="BM170" s="209"/>
      <c r="BN170" s="209"/>
      <c r="BO170" s="209"/>
      <c r="BP170" s="209"/>
      <c r="BQ170" s="209"/>
      <c r="BR170" s="209"/>
      <c r="BS170" s="209"/>
      <c r="BT170" s="209"/>
      <c r="BU170" s="209"/>
      <c r="BV170" s="209"/>
      <c r="BW170" s="209"/>
      <c r="BX170" s="209"/>
      <c r="BY170" s="209"/>
      <c r="BZ170" s="209"/>
      <c r="CA170" s="209"/>
      <c r="CB170" s="209"/>
      <c r="CC170" s="209"/>
      <c r="CD170" s="209"/>
      <c r="CE170" s="209"/>
      <c r="CF170" s="209"/>
      <c r="CG170" s="209"/>
      <c r="CH170" s="209"/>
      <c r="CI170" s="209"/>
      <c r="CJ170" s="209"/>
      <c r="CK170" s="209"/>
      <c r="CL170" s="209"/>
      <c r="CM170" s="209"/>
      <c r="CN170" s="209"/>
      <c r="CO170" s="209"/>
      <c r="CP170" s="209"/>
      <c r="CQ170" s="209"/>
      <c r="CR170" s="209"/>
      <c r="CS170" s="209"/>
      <c r="CT170" s="209"/>
      <c r="CU170" s="209"/>
      <c r="CV170" s="209"/>
      <c r="CW170" s="209"/>
      <c r="CX170" s="209"/>
      <c r="CY170" s="209"/>
      <c r="CZ170" s="209"/>
      <c r="DA170" s="209"/>
      <c r="DB170" s="209"/>
      <c r="DC170" s="209"/>
      <c r="DD170" s="209"/>
      <c r="DE170" s="209"/>
      <c r="DF170" s="209"/>
      <c r="DG170" s="209"/>
      <c r="DH170" s="209"/>
      <c r="DI170" s="209"/>
      <c r="DJ170" s="209"/>
      <c r="DK170" s="209"/>
      <c r="DL170" s="209"/>
      <c r="DM170" s="209"/>
      <c r="DN170" s="209"/>
      <c r="DO170" s="209"/>
      <c r="DP170" s="209"/>
      <c r="DQ170" s="209"/>
      <c r="DR170" s="209"/>
      <c r="DS170" s="209"/>
      <c r="DT170" s="209"/>
      <c r="DU170" s="209"/>
      <c r="DV170" s="209"/>
      <c r="DW170" s="209"/>
      <c r="DX170" s="209"/>
      <c r="DY170" s="209"/>
      <c r="DZ170" s="209"/>
      <c r="EA170" s="209"/>
      <c r="EB170" s="209"/>
      <c r="EC170" s="209"/>
      <c r="ED170" s="209"/>
      <c r="EE170" s="209"/>
      <c r="EF170" s="209"/>
      <c r="EG170" s="209"/>
      <c r="EH170" s="209"/>
      <c r="EI170" s="209"/>
      <c r="EJ170" s="209"/>
      <c r="EK170" s="209"/>
      <c r="EL170" s="209"/>
      <c r="EM170" s="209"/>
      <c r="EN170" s="209"/>
    </row>
    <row r="171" spans="3:144" x14ac:dyDescent="0.2">
      <c r="C171" s="209"/>
      <c r="D171" s="209"/>
      <c r="E171" s="209"/>
      <c r="F171" s="209"/>
      <c r="G171" s="209"/>
      <c r="H171" s="209"/>
      <c r="I171" s="209"/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  <c r="AA171" s="209"/>
      <c r="AB171" s="209"/>
      <c r="AC171" s="209"/>
      <c r="AD171" s="209"/>
      <c r="AE171" s="209"/>
      <c r="AF171" s="209"/>
      <c r="AG171" s="209"/>
      <c r="AH171" s="209"/>
      <c r="AI171" s="209"/>
      <c r="AJ171" s="209"/>
      <c r="AK171" s="209"/>
      <c r="AL171" s="209"/>
      <c r="AM171" s="209"/>
      <c r="AN171" s="209"/>
      <c r="AO171" s="209"/>
      <c r="AP171" s="209"/>
      <c r="AQ171" s="209"/>
      <c r="AR171" s="209"/>
      <c r="AS171" s="209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209"/>
      <c r="BE171" s="209"/>
      <c r="BF171" s="209"/>
      <c r="BG171" s="209"/>
      <c r="BH171" s="209"/>
      <c r="BI171" s="209"/>
      <c r="BJ171" s="209"/>
      <c r="BK171" s="209"/>
      <c r="BL171" s="209"/>
      <c r="BM171" s="209"/>
      <c r="BN171" s="209"/>
      <c r="BO171" s="209"/>
      <c r="BP171" s="209"/>
      <c r="BQ171" s="209"/>
      <c r="BR171" s="209"/>
      <c r="BS171" s="209"/>
      <c r="BT171" s="209"/>
      <c r="BU171" s="209"/>
      <c r="BV171" s="209"/>
      <c r="BW171" s="209"/>
      <c r="BX171" s="209"/>
      <c r="BY171" s="209"/>
      <c r="BZ171" s="209"/>
      <c r="CA171" s="209"/>
      <c r="CB171" s="209"/>
      <c r="CC171" s="209"/>
      <c r="CD171" s="209"/>
      <c r="CE171" s="209"/>
      <c r="CF171" s="209"/>
      <c r="CG171" s="209"/>
      <c r="CH171" s="209"/>
      <c r="CI171" s="209"/>
      <c r="CJ171" s="209"/>
      <c r="CK171" s="209"/>
      <c r="CL171" s="209"/>
      <c r="CM171" s="209"/>
      <c r="CN171" s="209"/>
      <c r="CO171" s="209"/>
      <c r="CP171" s="209"/>
      <c r="CQ171" s="209"/>
      <c r="CR171" s="209"/>
      <c r="CS171" s="209"/>
      <c r="CT171" s="209"/>
      <c r="CU171" s="209"/>
      <c r="CV171" s="209"/>
      <c r="CW171" s="209"/>
      <c r="CX171" s="209"/>
      <c r="CY171" s="209"/>
      <c r="CZ171" s="209"/>
      <c r="DA171" s="209"/>
      <c r="DB171" s="209"/>
      <c r="DC171" s="209"/>
      <c r="DD171" s="209"/>
      <c r="DE171" s="209"/>
      <c r="DF171" s="209"/>
      <c r="DG171" s="209"/>
      <c r="DH171" s="209"/>
      <c r="DI171" s="209"/>
      <c r="DJ171" s="209"/>
      <c r="DK171" s="209"/>
      <c r="DL171" s="209"/>
      <c r="DM171" s="209"/>
      <c r="DN171" s="209"/>
      <c r="DO171" s="209"/>
      <c r="DP171" s="209"/>
      <c r="DQ171" s="209"/>
      <c r="DR171" s="209"/>
      <c r="DS171" s="209"/>
      <c r="DT171" s="209"/>
      <c r="DU171" s="209"/>
      <c r="DV171" s="209"/>
      <c r="DW171" s="209"/>
      <c r="DX171" s="209"/>
      <c r="DY171" s="209"/>
      <c r="DZ171" s="209"/>
      <c r="EA171" s="209"/>
      <c r="EB171" s="209"/>
      <c r="EC171" s="209"/>
      <c r="ED171" s="209"/>
      <c r="EE171" s="209"/>
      <c r="EF171" s="209"/>
      <c r="EG171" s="209"/>
      <c r="EH171" s="209"/>
      <c r="EI171" s="209"/>
      <c r="EJ171" s="209"/>
      <c r="EK171" s="209"/>
      <c r="EL171" s="209"/>
      <c r="EM171" s="209"/>
      <c r="EN171" s="209"/>
    </row>
    <row r="172" spans="3:144" x14ac:dyDescent="0.2">
      <c r="C172" s="209"/>
      <c r="D172" s="209"/>
      <c r="E172" s="209"/>
      <c r="F172" s="209"/>
      <c r="G172" s="209"/>
      <c r="H172" s="209"/>
      <c r="I172" s="209"/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9"/>
      <c r="AA172" s="209"/>
      <c r="AB172" s="209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  <c r="BI172" s="209"/>
      <c r="BJ172" s="209"/>
      <c r="BK172" s="209"/>
      <c r="BL172" s="209"/>
      <c r="BM172" s="209"/>
      <c r="BN172" s="209"/>
      <c r="BO172" s="209"/>
      <c r="BP172" s="209"/>
      <c r="BQ172" s="209"/>
      <c r="BR172" s="209"/>
      <c r="BS172" s="209"/>
      <c r="BT172" s="209"/>
      <c r="BU172" s="209"/>
      <c r="BV172" s="209"/>
      <c r="BW172" s="209"/>
      <c r="BX172" s="209"/>
      <c r="BY172" s="209"/>
      <c r="BZ172" s="209"/>
      <c r="CA172" s="209"/>
      <c r="CB172" s="209"/>
      <c r="CC172" s="209"/>
      <c r="CD172" s="209"/>
      <c r="CE172" s="209"/>
      <c r="CF172" s="209"/>
      <c r="CG172" s="209"/>
      <c r="CH172" s="209"/>
      <c r="CI172" s="209"/>
      <c r="CJ172" s="209"/>
      <c r="CK172" s="209"/>
      <c r="CL172" s="209"/>
      <c r="CM172" s="209"/>
      <c r="CN172" s="209"/>
      <c r="CO172" s="209"/>
      <c r="CP172" s="209"/>
      <c r="CQ172" s="209"/>
      <c r="CR172" s="209"/>
      <c r="CS172" s="209"/>
      <c r="CT172" s="209"/>
      <c r="CU172" s="209"/>
      <c r="CV172" s="209"/>
      <c r="CW172" s="209"/>
      <c r="CX172" s="209"/>
      <c r="CY172" s="209"/>
      <c r="CZ172" s="209"/>
      <c r="DA172" s="209"/>
      <c r="DB172" s="209"/>
      <c r="DC172" s="209"/>
      <c r="DD172" s="209"/>
      <c r="DE172" s="209"/>
      <c r="DF172" s="209"/>
      <c r="DG172" s="209"/>
      <c r="DH172" s="209"/>
      <c r="DI172" s="209"/>
      <c r="DJ172" s="209"/>
      <c r="DK172" s="209"/>
      <c r="DL172" s="209"/>
      <c r="DM172" s="209"/>
      <c r="DN172" s="209"/>
      <c r="DO172" s="209"/>
      <c r="DP172" s="209"/>
      <c r="DQ172" s="209"/>
      <c r="DR172" s="209"/>
      <c r="DS172" s="209"/>
      <c r="DT172" s="209"/>
      <c r="DU172" s="209"/>
      <c r="DV172" s="209"/>
      <c r="DW172" s="209"/>
      <c r="DX172" s="209"/>
      <c r="DY172" s="209"/>
      <c r="DZ172" s="209"/>
      <c r="EA172" s="209"/>
      <c r="EB172" s="209"/>
      <c r="EC172" s="209"/>
      <c r="ED172" s="209"/>
      <c r="EE172" s="209"/>
      <c r="EF172" s="209"/>
      <c r="EG172" s="209"/>
      <c r="EH172" s="209"/>
      <c r="EI172" s="209"/>
      <c r="EJ172" s="209"/>
      <c r="EK172" s="209"/>
      <c r="EL172" s="209"/>
      <c r="EM172" s="209"/>
      <c r="EN172" s="209"/>
    </row>
    <row r="173" spans="3:144" x14ac:dyDescent="0.2">
      <c r="C173" s="209"/>
      <c r="D173" s="209"/>
      <c r="E173" s="209"/>
      <c r="F173" s="209"/>
      <c r="G173" s="209"/>
      <c r="H173" s="209"/>
      <c r="I173" s="209"/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/>
      <c r="AA173" s="209"/>
      <c r="AB173" s="209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  <c r="BI173" s="209"/>
      <c r="BJ173" s="209"/>
      <c r="BK173" s="209"/>
      <c r="BL173" s="209"/>
      <c r="BM173" s="209"/>
      <c r="BN173" s="209"/>
      <c r="BO173" s="209"/>
      <c r="BP173" s="209"/>
      <c r="BQ173" s="209"/>
      <c r="BR173" s="209"/>
      <c r="BS173" s="209"/>
      <c r="BT173" s="209"/>
      <c r="BU173" s="209"/>
      <c r="BV173" s="209"/>
      <c r="BW173" s="209"/>
      <c r="BX173" s="209"/>
      <c r="BY173" s="209"/>
      <c r="BZ173" s="209"/>
      <c r="CA173" s="209"/>
      <c r="CB173" s="209"/>
      <c r="CC173" s="209"/>
      <c r="CD173" s="209"/>
      <c r="CE173" s="209"/>
      <c r="CF173" s="209"/>
      <c r="CG173" s="209"/>
      <c r="CH173" s="209"/>
      <c r="CI173" s="209"/>
      <c r="CJ173" s="209"/>
      <c r="CK173" s="209"/>
      <c r="CL173" s="209"/>
      <c r="CM173" s="209"/>
      <c r="CN173" s="209"/>
      <c r="CO173" s="209"/>
      <c r="CP173" s="209"/>
      <c r="CQ173" s="209"/>
      <c r="CR173" s="209"/>
      <c r="CS173" s="209"/>
      <c r="CT173" s="209"/>
      <c r="CU173" s="209"/>
      <c r="CV173" s="209"/>
      <c r="CW173" s="209"/>
      <c r="CX173" s="209"/>
      <c r="CY173" s="209"/>
      <c r="CZ173" s="209"/>
      <c r="DA173" s="209"/>
      <c r="DB173" s="209"/>
      <c r="DC173" s="209"/>
      <c r="DD173" s="209"/>
      <c r="DE173" s="209"/>
      <c r="DF173" s="209"/>
      <c r="DG173" s="209"/>
      <c r="DH173" s="209"/>
      <c r="DI173" s="209"/>
      <c r="DJ173" s="209"/>
      <c r="DK173" s="209"/>
      <c r="DL173" s="209"/>
      <c r="DM173" s="209"/>
      <c r="DN173" s="209"/>
      <c r="DO173" s="209"/>
      <c r="DP173" s="209"/>
      <c r="DQ173" s="209"/>
      <c r="DR173" s="209"/>
      <c r="DS173" s="209"/>
      <c r="DT173" s="209"/>
      <c r="DU173" s="209"/>
      <c r="DV173" s="209"/>
      <c r="DW173" s="209"/>
      <c r="DX173" s="209"/>
      <c r="DY173" s="209"/>
      <c r="DZ173" s="209"/>
      <c r="EA173" s="209"/>
      <c r="EB173" s="209"/>
      <c r="EC173" s="209"/>
      <c r="ED173" s="209"/>
      <c r="EE173" s="209"/>
      <c r="EF173" s="209"/>
      <c r="EG173" s="209"/>
      <c r="EH173" s="209"/>
      <c r="EI173" s="209"/>
      <c r="EJ173" s="209"/>
      <c r="EK173" s="209"/>
      <c r="EL173" s="209"/>
      <c r="EM173" s="209"/>
      <c r="EN173" s="209"/>
    </row>
    <row r="174" spans="3:144" x14ac:dyDescent="0.2">
      <c r="C174" s="209"/>
      <c r="D174" s="209"/>
      <c r="E174" s="209"/>
      <c r="F174" s="209"/>
      <c r="G174" s="209"/>
      <c r="H174" s="209"/>
      <c r="I174" s="209"/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  <c r="AA174" s="209"/>
      <c r="AB174" s="209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  <c r="BI174" s="209"/>
      <c r="BJ174" s="209"/>
      <c r="BK174" s="209"/>
      <c r="BL174" s="209"/>
      <c r="BM174" s="209"/>
      <c r="BN174" s="209"/>
      <c r="BO174" s="209"/>
      <c r="BP174" s="209"/>
      <c r="BQ174" s="209"/>
      <c r="BR174" s="209"/>
      <c r="BS174" s="209"/>
      <c r="BT174" s="209"/>
      <c r="BU174" s="209"/>
      <c r="BV174" s="209"/>
      <c r="BW174" s="209"/>
      <c r="BX174" s="209"/>
      <c r="BY174" s="209"/>
      <c r="BZ174" s="209"/>
      <c r="CA174" s="209"/>
      <c r="CB174" s="209"/>
      <c r="CC174" s="209"/>
      <c r="CD174" s="209"/>
      <c r="CE174" s="209"/>
      <c r="CF174" s="209"/>
      <c r="CG174" s="209"/>
      <c r="CH174" s="209"/>
      <c r="CI174" s="209"/>
      <c r="CJ174" s="209"/>
      <c r="CK174" s="209"/>
      <c r="CL174" s="209"/>
      <c r="CM174" s="209"/>
      <c r="CN174" s="209"/>
      <c r="CO174" s="209"/>
      <c r="CP174" s="209"/>
      <c r="CQ174" s="209"/>
      <c r="CR174" s="209"/>
      <c r="CS174" s="209"/>
      <c r="CT174" s="209"/>
      <c r="CU174" s="209"/>
      <c r="CV174" s="209"/>
      <c r="CW174" s="209"/>
      <c r="CX174" s="209"/>
      <c r="CY174" s="209"/>
      <c r="CZ174" s="209"/>
      <c r="DA174" s="209"/>
      <c r="DB174" s="209"/>
      <c r="DC174" s="209"/>
      <c r="DD174" s="209"/>
      <c r="DE174" s="209"/>
      <c r="DF174" s="209"/>
      <c r="DG174" s="209"/>
      <c r="DH174" s="209"/>
      <c r="DI174" s="209"/>
      <c r="DJ174" s="209"/>
      <c r="DK174" s="209"/>
      <c r="DL174" s="209"/>
      <c r="DM174" s="209"/>
      <c r="DN174" s="209"/>
      <c r="DO174" s="209"/>
      <c r="DP174" s="209"/>
      <c r="DQ174" s="209"/>
      <c r="DR174" s="209"/>
      <c r="DS174" s="209"/>
      <c r="DT174" s="209"/>
      <c r="DU174" s="209"/>
      <c r="DV174" s="209"/>
      <c r="DW174" s="209"/>
      <c r="DX174" s="209"/>
      <c r="DY174" s="209"/>
      <c r="DZ174" s="209"/>
      <c r="EA174" s="209"/>
      <c r="EB174" s="209"/>
      <c r="EC174" s="209"/>
      <c r="ED174" s="209"/>
      <c r="EE174" s="209"/>
      <c r="EF174" s="209"/>
      <c r="EG174" s="209"/>
      <c r="EH174" s="209"/>
      <c r="EI174" s="209"/>
      <c r="EJ174" s="209"/>
      <c r="EK174" s="209"/>
      <c r="EL174" s="209"/>
      <c r="EM174" s="209"/>
      <c r="EN174" s="209"/>
    </row>
    <row r="175" spans="3:144" x14ac:dyDescent="0.2">
      <c r="C175" s="209"/>
      <c r="D175" s="209"/>
      <c r="E175" s="209"/>
      <c r="F175" s="209"/>
      <c r="G175" s="209"/>
      <c r="H175" s="209"/>
      <c r="I175" s="209"/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9"/>
      <c r="AA175" s="209"/>
      <c r="AB175" s="209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  <c r="BI175" s="209"/>
      <c r="BJ175" s="209"/>
      <c r="BK175" s="209"/>
      <c r="BL175" s="209"/>
      <c r="BM175" s="209"/>
      <c r="BN175" s="209"/>
      <c r="BO175" s="209"/>
      <c r="BP175" s="209"/>
      <c r="BQ175" s="209"/>
      <c r="BR175" s="209"/>
      <c r="BS175" s="209"/>
      <c r="BT175" s="209"/>
      <c r="BU175" s="209"/>
      <c r="BV175" s="209"/>
      <c r="BW175" s="209"/>
      <c r="BX175" s="209"/>
      <c r="BY175" s="209"/>
      <c r="BZ175" s="209"/>
      <c r="CA175" s="209"/>
      <c r="CB175" s="209"/>
      <c r="CC175" s="209"/>
      <c r="CD175" s="209"/>
      <c r="CE175" s="209"/>
      <c r="CF175" s="209"/>
      <c r="CG175" s="209"/>
      <c r="CH175" s="209"/>
      <c r="CI175" s="209"/>
      <c r="CJ175" s="209"/>
      <c r="CK175" s="209"/>
      <c r="CL175" s="209"/>
      <c r="CM175" s="209"/>
      <c r="CN175" s="209"/>
      <c r="CO175" s="209"/>
      <c r="CP175" s="209"/>
      <c r="CQ175" s="209"/>
      <c r="CR175" s="209"/>
      <c r="CS175" s="209"/>
      <c r="CT175" s="209"/>
      <c r="CU175" s="209"/>
      <c r="CV175" s="209"/>
      <c r="CW175" s="209"/>
      <c r="CX175" s="209"/>
      <c r="CY175" s="209"/>
      <c r="CZ175" s="209"/>
      <c r="DA175" s="209"/>
      <c r="DB175" s="209"/>
      <c r="DC175" s="209"/>
      <c r="DD175" s="209"/>
      <c r="DE175" s="209"/>
      <c r="DF175" s="209"/>
      <c r="DG175" s="209"/>
      <c r="DH175" s="209"/>
      <c r="DI175" s="209"/>
      <c r="DJ175" s="209"/>
      <c r="DK175" s="209"/>
      <c r="DL175" s="209"/>
      <c r="DM175" s="209"/>
      <c r="DN175" s="209"/>
      <c r="DO175" s="209"/>
      <c r="DP175" s="209"/>
      <c r="DQ175" s="209"/>
      <c r="DR175" s="209"/>
      <c r="DS175" s="209"/>
      <c r="DT175" s="209"/>
      <c r="DU175" s="209"/>
      <c r="DV175" s="209"/>
      <c r="DW175" s="209"/>
      <c r="DX175" s="209"/>
      <c r="DY175" s="209"/>
      <c r="DZ175" s="209"/>
      <c r="EA175" s="209"/>
      <c r="EB175" s="209"/>
      <c r="EC175" s="209"/>
      <c r="ED175" s="209"/>
      <c r="EE175" s="209"/>
      <c r="EF175" s="209"/>
      <c r="EG175" s="209"/>
      <c r="EH175" s="209"/>
      <c r="EI175" s="209"/>
      <c r="EJ175" s="209"/>
      <c r="EK175" s="209"/>
      <c r="EL175" s="209"/>
      <c r="EM175" s="209"/>
      <c r="EN175" s="209"/>
    </row>
    <row r="176" spans="3:144" x14ac:dyDescent="0.2">
      <c r="C176" s="209"/>
      <c r="D176" s="209"/>
      <c r="E176" s="209"/>
      <c r="F176" s="209"/>
      <c r="G176" s="209"/>
      <c r="H176" s="209"/>
      <c r="I176" s="209"/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  <c r="Z176" s="209"/>
      <c r="AA176" s="209"/>
      <c r="AB176" s="209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  <c r="BI176" s="209"/>
      <c r="BJ176" s="209"/>
      <c r="BK176" s="209"/>
      <c r="BL176" s="209"/>
      <c r="BM176" s="209"/>
      <c r="BN176" s="209"/>
      <c r="BO176" s="209"/>
      <c r="BP176" s="209"/>
      <c r="BQ176" s="209"/>
      <c r="BR176" s="209"/>
      <c r="BS176" s="209"/>
      <c r="BT176" s="209"/>
      <c r="BU176" s="209"/>
      <c r="BV176" s="209"/>
      <c r="BW176" s="209"/>
      <c r="BX176" s="209"/>
      <c r="BY176" s="209"/>
      <c r="BZ176" s="209"/>
      <c r="CA176" s="209"/>
      <c r="CB176" s="209"/>
      <c r="CC176" s="209"/>
      <c r="CD176" s="209"/>
      <c r="CE176" s="209"/>
      <c r="CF176" s="209"/>
      <c r="CG176" s="209"/>
      <c r="CH176" s="209"/>
      <c r="CI176" s="209"/>
      <c r="CJ176" s="209"/>
      <c r="CK176" s="209"/>
      <c r="CL176" s="209"/>
      <c r="CM176" s="209"/>
      <c r="CN176" s="209"/>
      <c r="CO176" s="209"/>
      <c r="CP176" s="209"/>
      <c r="CQ176" s="209"/>
      <c r="CR176" s="209"/>
      <c r="CS176" s="209"/>
      <c r="CT176" s="209"/>
      <c r="CU176" s="209"/>
      <c r="CV176" s="209"/>
      <c r="CW176" s="209"/>
      <c r="CX176" s="209"/>
      <c r="CY176" s="209"/>
      <c r="CZ176" s="209"/>
      <c r="DA176" s="209"/>
      <c r="DB176" s="209"/>
      <c r="DC176" s="209"/>
      <c r="DD176" s="209"/>
      <c r="DE176" s="209"/>
      <c r="DF176" s="209"/>
      <c r="DG176" s="209"/>
      <c r="DH176" s="209"/>
      <c r="DI176" s="209"/>
      <c r="DJ176" s="209"/>
      <c r="DK176" s="209"/>
      <c r="DL176" s="209"/>
      <c r="DM176" s="209"/>
      <c r="DN176" s="209"/>
      <c r="DO176" s="209"/>
      <c r="DP176" s="209"/>
      <c r="DQ176" s="209"/>
      <c r="DR176" s="209"/>
      <c r="DS176" s="209"/>
      <c r="DT176" s="209"/>
      <c r="DU176" s="209"/>
      <c r="DV176" s="209"/>
      <c r="DW176" s="209"/>
      <c r="DX176" s="209"/>
      <c r="DY176" s="209"/>
      <c r="DZ176" s="209"/>
      <c r="EA176" s="209"/>
      <c r="EB176" s="209"/>
      <c r="EC176" s="209"/>
      <c r="ED176" s="209"/>
      <c r="EE176" s="209"/>
      <c r="EF176" s="209"/>
      <c r="EG176" s="209"/>
      <c r="EH176" s="209"/>
      <c r="EI176" s="209"/>
      <c r="EJ176" s="209"/>
      <c r="EK176" s="209"/>
      <c r="EL176" s="209"/>
      <c r="EM176" s="209"/>
      <c r="EN176" s="209"/>
    </row>
    <row r="177" spans="3:144" x14ac:dyDescent="0.2">
      <c r="C177" s="209"/>
      <c r="D177" s="209"/>
      <c r="E177" s="209"/>
      <c r="F177" s="209"/>
      <c r="G177" s="209"/>
      <c r="H177" s="209"/>
      <c r="I177" s="209"/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  <c r="Z177" s="209"/>
      <c r="AA177" s="209"/>
      <c r="AB177" s="209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  <c r="BI177" s="209"/>
      <c r="BJ177" s="209"/>
      <c r="BK177" s="209"/>
      <c r="BL177" s="209"/>
      <c r="BM177" s="209"/>
      <c r="BN177" s="209"/>
      <c r="BO177" s="209"/>
      <c r="BP177" s="209"/>
      <c r="BQ177" s="209"/>
      <c r="BR177" s="209"/>
      <c r="BS177" s="209"/>
      <c r="BT177" s="209"/>
      <c r="BU177" s="209"/>
      <c r="BV177" s="209"/>
      <c r="BW177" s="209"/>
      <c r="BX177" s="209"/>
      <c r="BY177" s="209"/>
      <c r="BZ177" s="209"/>
      <c r="CA177" s="209"/>
      <c r="CB177" s="209"/>
      <c r="CC177" s="209"/>
      <c r="CD177" s="209"/>
      <c r="CE177" s="209"/>
      <c r="CF177" s="209"/>
      <c r="CG177" s="209"/>
      <c r="CH177" s="209"/>
      <c r="CI177" s="209"/>
      <c r="CJ177" s="209"/>
      <c r="CK177" s="209"/>
      <c r="CL177" s="209"/>
      <c r="CM177" s="209"/>
      <c r="CN177" s="209"/>
      <c r="CO177" s="209"/>
      <c r="CP177" s="209"/>
      <c r="CQ177" s="209"/>
      <c r="CR177" s="209"/>
      <c r="CS177" s="209"/>
      <c r="CT177" s="209"/>
      <c r="CU177" s="209"/>
      <c r="CV177" s="209"/>
      <c r="CW177" s="209"/>
      <c r="CX177" s="209"/>
      <c r="CY177" s="209"/>
      <c r="CZ177" s="209"/>
      <c r="DA177" s="209"/>
      <c r="DB177" s="209"/>
      <c r="DC177" s="209"/>
      <c r="DD177" s="209"/>
      <c r="DE177" s="209"/>
      <c r="DF177" s="209"/>
      <c r="DG177" s="209"/>
      <c r="DH177" s="209"/>
      <c r="DI177" s="209"/>
      <c r="DJ177" s="209"/>
      <c r="DK177" s="209"/>
      <c r="DL177" s="209"/>
      <c r="DM177" s="209"/>
      <c r="DN177" s="209"/>
      <c r="DO177" s="209"/>
      <c r="DP177" s="209"/>
      <c r="DQ177" s="209"/>
      <c r="DR177" s="209"/>
      <c r="DS177" s="209"/>
      <c r="DT177" s="209"/>
      <c r="DU177" s="209"/>
      <c r="DV177" s="209"/>
      <c r="DW177" s="209"/>
      <c r="DX177" s="209"/>
      <c r="DY177" s="209"/>
      <c r="DZ177" s="209"/>
      <c r="EA177" s="209"/>
      <c r="EB177" s="209"/>
      <c r="EC177" s="209"/>
      <c r="ED177" s="209"/>
      <c r="EE177" s="209"/>
      <c r="EF177" s="209"/>
      <c r="EG177" s="209"/>
      <c r="EH177" s="209"/>
      <c r="EI177" s="209"/>
      <c r="EJ177" s="209"/>
      <c r="EK177" s="209"/>
      <c r="EL177" s="209"/>
      <c r="EM177" s="209"/>
      <c r="EN177" s="209"/>
    </row>
    <row r="178" spans="3:144" x14ac:dyDescent="0.2">
      <c r="C178" s="209"/>
      <c r="D178" s="209"/>
      <c r="E178" s="209"/>
      <c r="F178" s="209"/>
      <c r="G178" s="209"/>
      <c r="H178" s="209"/>
      <c r="I178" s="209"/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  <c r="Z178" s="209"/>
      <c r="AA178" s="209"/>
      <c r="AB178" s="209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  <c r="BI178" s="209"/>
      <c r="BJ178" s="209"/>
      <c r="BK178" s="209"/>
      <c r="BL178" s="209"/>
      <c r="BM178" s="209"/>
      <c r="BN178" s="209"/>
      <c r="BO178" s="209"/>
      <c r="BP178" s="209"/>
      <c r="BQ178" s="209"/>
      <c r="BR178" s="209"/>
      <c r="BS178" s="209"/>
      <c r="BT178" s="209"/>
      <c r="BU178" s="209"/>
      <c r="BV178" s="209"/>
      <c r="BW178" s="209"/>
      <c r="BX178" s="209"/>
      <c r="BY178" s="209"/>
      <c r="BZ178" s="209"/>
      <c r="CA178" s="209"/>
      <c r="CB178" s="209"/>
      <c r="CC178" s="209"/>
      <c r="CD178" s="209"/>
      <c r="CE178" s="209"/>
      <c r="CF178" s="209"/>
      <c r="CG178" s="209"/>
      <c r="CH178" s="209"/>
      <c r="CI178" s="209"/>
      <c r="CJ178" s="209"/>
      <c r="CK178" s="209"/>
      <c r="CL178" s="209"/>
      <c r="CM178" s="209"/>
      <c r="CN178" s="209"/>
      <c r="CO178" s="209"/>
      <c r="CP178" s="209"/>
      <c r="CQ178" s="209"/>
      <c r="CR178" s="209"/>
      <c r="CS178" s="209"/>
      <c r="CT178" s="209"/>
      <c r="CU178" s="209"/>
      <c r="CV178" s="209"/>
      <c r="CW178" s="209"/>
      <c r="CX178" s="209"/>
      <c r="CY178" s="209"/>
      <c r="CZ178" s="209"/>
      <c r="DA178" s="209"/>
      <c r="DB178" s="209"/>
      <c r="DC178" s="209"/>
      <c r="DD178" s="209"/>
      <c r="DE178" s="209"/>
      <c r="DF178" s="209"/>
      <c r="DG178" s="209"/>
      <c r="DH178" s="209"/>
      <c r="DI178" s="209"/>
      <c r="DJ178" s="209"/>
      <c r="DK178" s="209"/>
      <c r="DL178" s="209"/>
      <c r="DM178" s="209"/>
      <c r="DN178" s="209"/>
      <c r="DO178" s="209"/>
      <c r="DP178" s="209"/>
      <c r="DQ178" s="209"/>
      <c r="DR178" s="209"/>
      <c r="DS178" s="209"/>
      <c r="DT178" s="209"/>
      <c r="DU178" s="209"/>
      <c r="DV178" s="209"/>
      <c r="DW178" s="209"/>
      <c r="DX178" s="209"/>
      <c r="DY178" s="209"/>
      <c r="DZ178" s="209"/>
      <c r="EA178" s="209"/>
      <c r="EB178" s="209"/>
      <c r="EC178" s="209"/>
      <c r="ED178" s="209"/>
      <c r="EE178" s="209"/>
      <c r="EF178" s="209"/>
      <c r="EG178" s="209"/>
      <c r="EH178" s="209"/>
      <c r="EI178" s="209"/>
      <c r="EJ178" s="209"/>
      <c r="EK178" s="209"/>
      <c r="EL178" s="209"/>
      <c r="EM178" s="209"/>
      <c r="EN178" s="209"/>
    </row>
    <row r="179" spans="3:144" x14ac:dyDescent="0.2">
      <c r="C179" s="209"/>
      <c r="D179" s="209"/>
      <c r="E179" s="209"/>
      <c r="F179" s="209"/>
      <c r="G179" s="209"/>
      <c r="H179" s="209"/>
      <c r="I179" s="209"/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  <c r="Z179" s="209"/>
      <c r="AA179" s="209"/>
      <c r="AB179" s="209"/>
      <c r="AC179" s="209"/>
      <c r="AD179" s="209"/>
      <c r="AE179" s="209"/>
      <c r="AF179" s="209"/>
      <c r="AG179" s="209"/>
      <c r="AH179" s="209"/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  <c r="BI179" s="209"/>
      <c r="BJ179" s="209"/>
      <c r="BK179" s="209"/>
      <c r="BL179" s="209"/>
      <c r="BM179" s="209"/>
      <c r="BN179" s="209"/>
      <c r="BO179" s="209"/>
      <c r="BP179" s="209"/>
      <c r="BQ179" s="209"/>
      <c r="BR179" s="209"/>
      <c r="BS179" s="209"/>
      <c r="BT179" s="209"/>
      <c r="BU179" s="209"/>
      <c r="BV179" s="209"/>
      <c r="BW179" s="209"/>
      <c r="BX179" s="209"/>
      <c r="BY179" s="209"/>
      <c r="BZ179" s="209"/>
      <c r="CA179" s="209"/>
      <c r="CB179" s="209"/>
      <c r="CC179" s="209"/>
      <c r="CD179" s="209"/>
      <c r="CE179" s="209"/>
      <c r="CF179" s="209"/>
      <c r="CG179" s="209"/>
      <c r="CH179" s="209"/>
      <c r="CI179" s="209"/>
      <c r="CJ179" s="209"/>
      <c r="CK179" s="209"/>
      <c r="CL179" s="209"/>
      <c r="CM179" s="209"/>
      <c r="CN179" s="209"/>
      <c r="CO179" s="209"/>
      <c r="CP179" s="209"/>
      <c r="CQ179" s="209"/>
      <c r="CR179" s="209"/>
      <c r="CS179" s="209"/>
      <c r="CT179" s="209"/>
      <c r="CU179" s="209"/>
      <c r="CV179" s="209"/>
      <c r="CW179" s="209"/>
      <c r="CX179" s="209"/>
      <c r="CY179" s="209"/>
      <c r="CZ179" s="209"/>
      <c r="DA179" s="209"/>
      <c r="DB179" s="209"/>
      <c r="DC179" s="209"/>
      <c r="DD179" s="209"/>
      <c r="DE179" s="209"/>
      <c r="DF179" s="209"/>
      <c r="DG179" s="209"/>
      <c r="DH179" s="209"/>
      <c r="DI179" s="209"/>
      <c r="DJ179" s="209"/>
      <c r="DK179" s="209"/>
      <c r="DL179" s="209"/>
      <c r="DM179" s="209"/>
      <c r="DN179" s="209"/>
      <c r="DO179" s="209"/>
      <c r="DP179" s="209"/>
      <c r="DQ179" s="209"/>
      <c r="DR179" s="209"/>
      <c r="DS179" s="209"/>
      <c r="DT179" s="209"/>
      <c r="DU179" s="209"/>
      <c r="DV179" s="209"/>
      <c r="DW179" s="209"/>
      <c r="DX179" s="209"/>
      <c r="DY179" s="209"/>
      <c r="DZ179" s="209"/>
      <c r="EA179" s="209"/>
      <c r="EB179" s="209"/>
      <c r="EC179" s="209"/>
      <c r="ED179" s="209"/>
      <c r="EE179" s="209"/>
      <c r="EF179" s="209"/>
      <c r="EG179" s="209"/>
      <c r="EH179" s="209"/>
      <c r="EI179" s="209"/>
      <c r="EJ179" s="209"/>
      <c r="EK179" s="209"/>
      <c r="EL179" s="209"/>
      <c r="EM179" s="209"/>
      <c r="EN179" s="209"/>
    </row>
    <row r="180" spans="3:144" x14ac:dyDescent="0.2">
      <c r="C180" s="209"/>
      <c r="D180" s="209"/>
      <c r="E180" s="209"/>
      <c r="F180" s="209"/>
      <c r="G180" s="209"/>
      <c r="H180" s="209"/>
      <c r="I180" s="209"/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  <c r="Z180" s="209"/>
      <c r="AA180" s="209"/>
      <c r="AB180" s="209"/>
      <c r="AC180" s="209"/>
      <c r="AD180" s="209"/>
      <c r="AE180" s="209"/>
      <c r="AF180" s="209"/>
      <c r="AG180" s="209"/>
      <c r="AH180" s="209"/>
      <c r="AI180" s="209"/>
      <c r="AJ180" s="209"/>
      <c r="AK180" s="209"/>
      <c r="AL180" s="209"/>
      <c r="AM180" s="209"/>
      <c r="AN180" s="209"/>
      <c r="AO180" s="209"/>
      <c r="AP180" s="209"/>
      <c r="AQ180" s="209"/>
      <c r="AR180" s="209"/>
      <c r="AS180" s="209"/>
      <c r="AT180" s="209"/>
      <c r="AU180" s="209"/>
      <c r="AV180" s="209"/>
      <c r="AW180" s="209"/>
      <c r="AX180" s="209"/>
      <c r="AY180" s="209"/>
      <c r="AZ180" s="209"/>
      <c r="BA180" s="209"/>
      <c r="BB180" s="209"/>
      <c r="BC180" s="209"/>
      <c r="BD180" s="209"/>
      <c r="BE180" s="209"/>
      <c r="BF180" s="209"/>
      <c r="BG180" s="209"/>
      <c r="BH180" s="209"/>
      <c r="BI180" s="209"/>
      <c r="BJ180" s="209"/>
      <c r="BK180" s="209"/>
      <c r="BL180" s="209"/>
      <c r="BM180" s="209"/>
      <c r="BN180" s="209"/>
      <c r="BO180" s="209"/>
      <c r="BP180" s="209"/>
      <c r="BQ180" s="209"/>
      <c r="BR180" s="209"/>
      <c r="BS180" s="209"/>
      <c r="BT180" s="209"/>
      <c r="BU180" s="209"/>
      <c r="BV180" s="209"/>
      <c r="BW180" s="209"/>
      <c r="BX180" s="209"/>
      <c r="BY180" s="209"/>
      <c r="BZ180" s="209"/>
      <c r="CA180" s="209"/>
      <c r="CB180" s="209"/>
      <c r="CC180" s="209"/>
      <c r="CD180" s="209"/>
      <c r="CE180" s="209"/>
      <c r="CF180" s="209"/>
      <c r="CG180" s="209"/>
      <c r="CH180" s="209"/>
      <c r="CI180" s="209"/>
      <c r="CJ180" s="209"/>
      <c r="CK180" s="209"/>
      <c r="CL180" s="209"/>
      <c r="CM180" s="209"/>
      <c r="CN180" s="209"/>
      <c r="CO180" s="209"/>
      <c r="CP180" s="209"/>
      <c r="CQ180" s="209"/>
      <c r="CR180" s="209"/>
      <c r="CS180" s="209"/>
      <c r="CT180" s="209"/>
      <c r="CU180" s="209"/>
      <c r="CV180" s="209"/>
      <c r="CW180" s="209"/>
      <c r="CX180" s="209"/>
      <c r="CY180" s="209"/>
      <c r="CZ180" s="209"/>
      <c r="DA180" s="209"/>
      <c r="DB180" s="209"/>
      <c r="DC180" s="209"/>
      <c r="DD180" s="209"/>
      <c r="DE180" s="209"/>
      <c r="DF180" s="209"/>
      <c r="DG180" s="209"/>
      <c r="DH180" s="209"/>
      <c r="DI180" s="209"/>
      <c r="DJ180" s="209"/>
      <c r="DK180" s="209"/>
      <c r="DL180" s="209"/>
      <c r="DM180" s="209"/>
      <c r="DN180" s="209"/>
      <c r="DO180" s="209"/>
      <c r="DP180" s="209"/>
      <c r="DQ180" s="209"/>
      <c r="DR180" s="209"/>
      <c r="DS180" s="209"/>
      <c r="DT180" s="209"/>
      <c r="DU180" s="209"/>
      <c r="DV180" s="209"/>
      <c r="DW180" s="209"/>
      <c r="DX180" s="209"/>
      <c r="DY180" s="209"/>
      <c r="DZ180" s="209"/>
      <c r="EA180" s="209"/>
      <c r="EB180" s="209"/>
      <c r="EC180" s="209"/>
      <c r="ED180" s="209"/>
      <c r="EE180" s="209"/>
      <c r="EF180" s="209"/>
      <c r="EG180" s="209"/>
      <c r="EH180" s="209"/>
      <c r="EI180" s="209"/>
      <c r="EJ180" s="209"/>
      <c r="EK180" s="209"/>
      <c r="EL180" s="209"/>
      <c r="EM180" s="209"/>
      <c r="EN180" s="209"/>
    </row>
    <row r="181" spans="3:144" x14ac:dyDescent="0.2">
      <c r="C181" s="209"/>
      <c r="D181" s="209"/>
      <c r="E181" s="209"/>
      <c r="F181" s="209"/>
      <c r="G181" s="209"/>
      <c r="H181" s="209"/>
      <c r="I181" s="209"/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  <c r="Z181" s="209"/>
      <c r="AA181" s="209"/>
      <c r="AB181" s="209"/>
      <c r="AC181" s="209"/>
      <c r="AD181" s="209"/>
      <c r="AE181" s="209"/>
      <c r="AF181" s="209"/>
      <c r="AG181" s="209"/>
      <c r="AH181" s="209"/>
      <c r="AI181" s="209"/>
      <c r="AJ181" s="209"/>
      <c r="AK181" s="209"/>
      <c r="AL181" s="209"/>
      <c r="AM181" s="209"/>
      <c r="AN181" s="209"/>
      <c r="AO181" s="209"/>
      <c r="AP181" s="209"/>
      <c r="AQ181" s="209"/>
      <c r="AR181" s="209"/>
      <c r="AS181" s="209"/>
      <c r="AT181" s="209"/>
      <c r="AU181" s="209"/>
      <c r="AV181" s="209"/>
      <c r="AW181" s="209"/>
      <c r="AX181" s="209"/>
      <c r="AY181" s="209"/>
      <c r="AZ181" s="209"/>
      <c r="BA181" s="209"/>
      <c r="BB181" s="209"/>
      <c r="BC181" s="209"/>
      <c r="BD181" s="209"/>
      <c r="BE181" s="209"/>
      <c r="BF181" s="209"/>
      <c r="BG181" s="209"/>
      <c r="BH181" s="209"/>
      <c r="BI181" s="209"/>
      <c r="BJ181" s="209"/>
      <c r="BK181" s="209"/>
      <c r="BL181" s="209"/>
      <c r="BM181" s="209"/>
      <c r="BN181" s="209"/>
      <c r="BO181" s="209"/>
      <c r="BP181" s="209"/>
      <c r="BQ181" s="209"/>
      <c r="BR181" s="209"/>
      <c r="BS181" s="209"/>
      <c r="BT181" s="209"/>
      <c r="BU181" s="209"/>
      <c r="BV181" s="209"/>
      <c r="BW181" s="209"/>
      <c r="BX181" s="209"/>
      <c r="BY181" s="209"/>
      <c r="BZ181" s="209"/>
      <c r="CA181" s="209"/>
      <c r="CB181" s="209"/>
      <c r="CC181" s="209"/>
      <c r="CD181" s="209"/>
      <c r="CE181" s="209"/>
      <c r="CF181" s="209"/>
      <c r="CG181" s="209"/>
      <c r="CH181" s="209"/>
      <c r="CI181" s="209"/>
      <c r="CJ181" s="209"/>
      <c r="CK181" s="209"/>
      <c r="CL181" s="209"/>
      <c r="CM181" s="209"/>
      <c r="CN181" s="209"/>
      <c r="CO181" s="209"/>
      <c r="CP181" s="209"/>
      <c r="CQ181" s="209"/>
      <c r="CR181" s="209"/>
      <c r="CS181" s="209"/>
      <c r="CT181" s="209"/>
      <c r="CU181" s="209"/>
      <c r="CV181" s="209"/>
      <c r="CW181" s="209"/>
      <c r="CX181" s="209"/>
      <c r="CY181" s="209"/>
      <c r="CZ181" s="209"/>
      <c r="DA181" s="209"/>
      <c r="DB181" s="209"/>
      <c r="DC181" s="209"/>
      <c r="DD181" s="209"/>
      <c r="DE181" s="209"/>
      <c r="DF181" s="209"/>
      <c r="DG181" s="209"/>
      <c r="DH181" s="209"/>
      <c r="DI181" s="209"/>
      <c r="DJ181" s="209"/>
      <c r="DK181" s="209"/>
      <c r="DL181" s="209"/>
      <c r="DM181" s="209"/>
      <c r="DN181" s="209"/>
      <c r="DO181" s="209"/>
      <c r="DP181" s="209"/>
      <c r="DQ181" s="209"/>
      <c r="DR181" s="209"/>
      <c r="DS181" s="209"/>
      <c r="DT181" s="209"/>
      <c r="DU181" s="209"/>
      <c r="DV181" s="209"/>
      <c r="DW181" s="209"/>
      <c r="DX181" s="209"/>
      <c r="DY181" s="209"/>
      <c r="DZ181" s="209"/>
      <c r="EA181" s="209"/>
      <c r="EB181" s="209"/>
      <c r="EC181" s="209"/>
      <c r="ED181" s="209"/>
      <c r="EE181" s="209"/>
      <c r="EF181" s="209"/>
      <c r="EG181" s="209"/>
      <c r="EH181" s="209"/>
      <c r="EI181" s="209"/>
      <c r="EJ181" s="209"/>
      <c r="EK181" s="209"/>
      <c r="EL181" s="209"/>
      <c r="EM181" s="209"/>
      <c r="EN181" s="209"/>
    </row>
    <row r="182" spans="3:144" x14ac:dyDescent="0.2">
      <c r="C182" s="209"/>
      <c r="D182" s="209"/>
      <c r="E182" s="209"/>
      <c r="F182" s="209"/>
      <c r="G182" s="209"/>
      <c r="H182" s="209"/>
      <c r="I182" s="209"/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  <c r="Z182" s="209"/>
      <c r="AA182" s="209"/>
      <c r="AB182" s="209"/>
      <c r="AC182" s="209"/>
      <c r="AD182" s="209"/>
      <c r="AE182" s="209"/>
      <c r="AF182" s="209"/>
      <c r="AG182" s="209"/>
      <c r="AH182" s="209"/>
      <c r="AI182" s="209"/>
      <c r="AJ182" s="209"/>
      <c r="AK182" s="209"/>
      <c r="AL182" s="209"/>
      <c r="AM182" s="209"/>
      <c r="AN182" s="209"/>
      <c r="AO182" s="209"/>
      <c r="AP182" s="209"/>
      <c r="AQ182" s="209"/>
      <c r="AR182" s="209"/>
      <c r="AS182" s="209"/>
      <c r="AT182" s="209"/>
      <c r="AU182" s="209"/>
      <c r="AV182" s="209"/>
      <c r="AW182" s="209"/>
      <c r="AX182" s="209"/>
      <c r="AY182" s="209"/>
      <c r="AZ182" s="209"/>
      <c r="BA182" s="209"/>
      <c r="BB182" s="209"/>
      <c r="BC182" s="209"/>
      <c r="BD182" s="209"/>
      <c r="BE182" s="209"/>
      <c r="BF182" s="209"/>
      <c r="BG182" s="209"/>
      <c r="BH182" s="209"/>
      <c r="BI182" s="209"/>
      <c r="BJ182" s="209"/>
      <c r="BK182" s="209"/>
      <c r="BL182" s="209"/>
      <c r="BM182" s="209"/>
      <c r="BN182" s="209"/>
      <c r="BO182" s="209"/>
      <c r="BP182" s="209"/>
      <c r="BQ182" s="209"/>
      <c r="BR182" s="209"/>
      <c r="BS182" s="209"/>
      <c r="BT182" s="209"/>
      <c r="BU182" s="209"/>
      <c r="BV182" s="209"/>
      <c r="BW182" s="209"/>
      <c r="BX182" s="209"/>
      <c r="BY182" s="209"/>
      <c r="BZ182" s="209"/>
      <c r="CA182" s="209"/>
      <c r="CB182" s="209"/>
      <c r="CC182" s="209"/>
      <c r="CD182" s="209"/>
      <c r="CE182" s="209"/>
      <c r="CF182" s="209"/>
      <c r="CG182" s="209"/>
      <c r="CH182" s="209"/>
      <c r="CI182" s="209"/>
      <c r="CJ182" s="209"/>
      <c r="CK182" s="209"/>
      <c r="CL182" s="209"/>
      <c r="CM182" s="209"/>
      <c r="CN182" s="209"/>
      <c r="CO182" s="209"/>
      <c r="CP182" s="209"/>
      <c r="CQ182" s="209"/>
      <c r="CR182" s="209"/>
      <c r="CS182" s="209"/>
      <c r="CT182" s="209"/>
      <c r="CU182" s="209"/>
      <c r="CV182" s="209"/>
      <c r="CW182" s="209"/>
      <c r="CX182" s="209"/>
      <c r="CY182" s="209"/>
      <c r="CZ182" s="209"/>
      <c r="DA182" s="209"/>
      <c r="DB182" s="209"/>
      <c r="DC182" s="209"/>
      <c r="DD182" s="209"/>
      <c r="DE182" s="209"/>
      <c r="DF182" s="209"/>
      <c r="DG182" s="209"/>
      <c r="DH182" s="209"/>
      <c r="DI182" s="209"/>
      <c r="DJ182" s="209"/>
      <c r="DK182" s="209"/>
      <c r="DL182" s="209"/>
      <c r="DM182" s="209"/>
      <c r="DN182" s="209"/>
      <c r="DO182" s="209"/>
      <c r="DP182" s="209"/>
      <c r="DQ182" s="209"/>
      <c r="DR182" s="209"/>
      <c r="DS182" s="209"/>
      <c r="DT182" s="209"/>
      <c r="DU182" s="209"/>
      <c r="DV182" s="209"/>
      <c r="DW182" s="209"/>
      <c r="DX182" s="209"/>
      <c r="DY182" s="209"/>
      <c r="DZ182" s="209"/>
      <c r="EA182" s="209"/>
      <c r="EB182" s="209"/>
      <c r="EC182" s="209"/>
      <c r="ED182" s="209"/>
      <c r="EE182" s="209"/>
      <c r="EF182" s="209"/>
      <c r="EG182" s="209"/>
      <c r="EH182" s="209"/>
      <c r="EI182" s="209"/>
      <c r="EJ182" s="209"/>
      <c r="EK182" s="209"/>
      <c r="EL182" s="209"/>
      <c r="EM182" s="209"/>
      <c r="EN182" s="209"/>
    </row>
    <row r="183" spans="3:144" x14ac:dyDescent="0.2">
      <c r="C183" s="209"/>
      <c r="D183" s="209"/>
      <c r="E183" s="209"/>
      <c r="F183" s="209"/>
      <c r="G183" s="209"/>
      <c r="H183" s="209"/>
      <c r="I183" s="209"/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9"/>
      <c r="AA183" s="209"/>
      <c r="AB183" s="209"/>
      <c r="AC183" s="209"/>
      <c r="AD183" s="209"/>
      <c r="AE183" s="209"/>
      <c r="AF183" s="209"/>
      <c r="AG183" s="209"/>
      <c r="AH183" s="209"/>
      <c r="AI183" s="209"/>
      <c r="AJ183" s="209"/>
      <c r="AK183" s="209"/>
      <c r="AL183" s="209"/>
      <c r="AM183" s="209"/>
      <c r="AN183" s="209"/>
      <c r="AO183" s="209"/>
      <c r="AP183" s="209"/>
      <c r="AQ183" s="209"/>
      <c r="AR183" s="209"/>
      <c r="AS183" s="209"/>
      <c r="AT183" s="209"/>
      <c r="AU183" s="209"/>
      <c r="AV183" s="209"/>
      <c r="AW183" s="209"/>
      <c r="AX183" s="209"/>
      <c r="AY183" s="209"/>
      <c r="AZ183" s="209"/>
      <c r="BA183" s="209"/>
      <c r="BB183" s="209"/>
      <c r="BC183" s="209"/>
      <c r="BD183" s="209"/>
      <c r="BE183" s="209"/>
      <c r="BF183" s="209"/>
      <c r="BG183" s="209"/>
      <c r="BH183" s="209"/>
      <c r="BI183" s="209"/>
      <c r="BJ183" s="209"/>
      <c r="BK183" s="209"/>
      <c r="BL183" s="209"/>
      <c r="BM183" s="209"/>
      <c r="BN183" s="209"/>
      <c r="BO183" s="209"/>
      <c r="BP183" s="209"/>
      <c r="BQ183" s="209"/>
      <c r="BR183" s="209"/>
      <c r="BS183" s="209"/>
      <c r="BT183" s="209"/>
      <c r="BU183" s="209"/>
      <c r="BV183" s="209"/>
      <c r="BW183" s="209"/>
      <c r="BX183" s="209"/>
      <c r="BY183" s="209"/>
      <c r="BZ183" s="209"/>
      <c r="CA183" s="209"/>
      <c r="CB183" s="209"/>
      <c r="CC183" s="209"/>
      <c r="CD183" s="209"/>
      <c r="CE183" s="209"/>
      <c r="CF183" s="209"/>
      <c r="CG183" s="209"/>
      <c r="CH183" s="209"/>
      <c r="CI183" s="209"/>
      <c r="CJ183" s="209"/>
      <c r="CK183" s="209"/>
      <c r="CL183" s="209"/>
      <c r="CM183" s="209"/>
      <c r="CN183" s="209"/>
      <c r="CO183" s="209"/>
      <c r="CP183" s="209"/>
      <c r="CQ183" s="209"/>
      <c r="CR183" s="209"/>
      <c r="CS183" s="209"/>
      <c r="CT183" s="209"/>
      <c r="CU183" s="209"/>
      <c r="CV183" s="209"/>
      <c r="CW183" s="209"/>
      <c r="CX183" s="209"/>
      <c r="CY183" s="209"/>
      <c r="CZ183" s="209"/>
      <c r="DA183" s="209"/>
      <c r="DB183" s="209"/>
      <c r="DC183" s="209"/>
      <c r="DD183" s="209"/>
      <c r="DE183" s="209"/>
      <c r="DF183" s="209"/>
      <c r="DG183" s="209"/>
      <c r="DH183" s="209"/>
      <c r="DI183" s="209"/>
      <c r="DJ183" s="209"/>
      <c r="DK183" s="209"/>
      <c r="DL183" s="209"/>
      <c r="DM183" s="209"/>
      <c r="DN183" s="209"/>
      <c r="DO183" s="209"/>
      <c r="DP183" s="209"/>
      <c r="DQ183" s="209"/>
      <c r="DR183" s="209"/>
      <c r="DS183" s="209"/>
      <c r="DT183" s="209"/>
      <c r="DU183" s="209"/>
      <c r="DV183" s="209"/>
      <c r="DW183" s="209"/>
      <c r="DX183" s="209"/>
      <c r="DY183" s="209"/>
      <c r="DZ183" s="209"/>
      <c r="EA183" s="209"/>
      <c r="EB183" s="209"/>
      <c r="EC183" s="209"/>
      <c r="ED183" s="209"/>
      <c r="EE183" s="209"/>
      <c r="EF183" s="209"/>
      <c r="EG183" s="209"/>
      <c r="EH183" s="209"/>
      <c r="EI183" s="209"/>
      <c r="EJ183" s="209"/>
      <c r="EK183" s="209"/>
      <c r="EL183" s="209"/>
      <c r="EM183" s="209"/>
      <c r="EN183" s="209"/>
    </row>
    <row r="184" spans="3:144" x14ac:dyDescent="0.2">
      <c r="C184" s="20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9"/>
      <c r="AA184" s="209"/>
      <c r="AB184" s="209"/>
      <c r="AC184" s="209"/>
      <c r="AD184" s="209"/>
      <c r="AE184" s="209"/>
      <c r="AF184" s="209"/>
      <c r="AG184" s="209"/>
      <c r="AH184" s="209"/>
      <c r="AI184" s="209"/>
      <c r="AJ184" s="209"/>
      <c r="AK184" s="209"/>
      <c r="AL184" s="209"/>
      <c r="AM184" s="209"/>
      <c r="AN184" s="209"/>
      <c r="AO184" s="209"/>
      <c r="AP184" s="209"/>
      <c r="AQ184" s="209"/>
      <c r="AR184" s="209"/>
      <c r="AS184" s="209"/>
      <c r="AT184" s="209"/>
      <c r="AU184" s="209"/>
      <c r="AV184" s="209"/>
      <c r="AW184" s="209"/>
      <c r="AX184" s="209"/>
      <c r="AY184" s="209"/>
      <c r="AZ184" s="209"/>
      <c r="BA184" s="209"/>
      <c r="BB184" s="209"/>
      <c r="BC184" s="209"/>
      <c r="BD184" s="209"/>
      <c r="BE184" s="209"/>
      <c r="BF184" s="209"/>
      <c r="BG184" s="209"/>
      <c r="BH184" s="209"/>
      <c r="BI184" s="209"/>
      <c r="BJ184" s="209"/>
      <c r="BK184" s="209"/>
      <c r="BL184" s="209"/>
      <c r="BM184" s="209"/>
      <c r="BN184" s="209"/>
      <c r="BO184" s="209"/>
      <c r="BP184" s="209"/>
      <c r="BQ184" s="209"/>
      <c r="BR184" s="209"/>
      <c r="BS184" s="209"/>
      <c r="BT184" s="209"/>
      <c r="BU184" s="209"/>
      <c r="BV184" s="209"/>
      <c r="BW184" s="209"/>
      <c r="BX184" s="209"/>
      <c r="BY184" s="209"/>
      <c r="BZ184" s="209"/>
      <c r="CA184" s="209"/>
      <c r="CB184" s="209"/>
      <c r="CC184" s="209"/>
      <c r="CD184" s="209"/>
      <c r="CE184" s="209"/>
      <c r="CF184" s="209"/>
      <c r="CG184" s="209"/>
      <c r="CH184" s="209"/>
      <c r="CI184" s="209"/>
      <c r="CJ184" s="209"/>
      <c r="CK184" s="209"/>
      <c r="CL184" s="209"/>
      <c r="CM184" s="209"/>
      <c r="CN184" s="209"/>
      <c r="CO184" s="209"/>
      <c r="CP184" s="209"/>
      <c r="CQ184" s="209"/>
      <c r="CR184" s="209"/>
      <c r="CS184" s="209"/>
      <c r="CT184" s="209"/>
      <c r="CU184" s="209"/>
      <c r="CV184" s="209"/>
      <c r="CW184" s="209"/>
      <c r="CX184" s="209"/>
      <c r="CY184" s="209"/>
      <c r="CZ184" s="209"/>
      <c r="DA184" s="209"/>
      <c r="DB184" s="209"/>
      <c r="DC184" s="209"/>
      <c r="DD184" s="209"/>
      <c r="DE184" s="209"/>
      <c r="DF184" s="209"/>
      <c r="DG184" s="209"/>
      <c r="DH184" s="209"/>
      <c r="DI184" s="209"/>
      <c r="DJ184" s="209"/>
      <c r="DK184" s="209"/>
      <c r="DL184" s="209"/>
      <c r="DM184" s="209"/>
      <c r="DN184" s="209"/>
      <c r="DO184" s="209"/>
      <c r="DP184" s="209"/>
      <c r="DQ184" s="209"/>
      <c r="DR184" s="209"/>
      <c r="DS184" s="209"/>
      <c r="DT184" s="209"/>
      <c r="DU184" s="209"/>
      <c r="DV184" s="209"/>
      <c r="DW184" s="209"/>
      <c r="DX184" s="209"/>
      <c r="DY184" s="209"/>
      <c r="DZ184" s="209"/>
      <c r="EA184" s="209"/>
      <c r="EB184" s="209"/>
      <c r="EC184" s="209"/>
      <c r="ED184" s="209"/>
      <c r="EE184" s="209"/>
      <c r="EF184" s="209"/>
      <c r="EG184" s="209"/>
      <c r="EH184" s="209"/>
      <c r="EI184" s="209"/>
      <c r="EJ184" s="209"/>
      <c r="EK184" s="209"/>
      <c r="EL184" s="209"/>
      <c r="EM184" s="209"/>
      <c r="EN184" s="209"/>
    </row>
    <row r="185" spans="3:144" x14ac:dyDescent="0.2">
      <c r="C185" s="209"/>
      <c r="D185" s="209"/>
      <c r="E185" s="209"/>
      <c r="F185" s="209"/>
      <c r="G185" s="209"/>
      <c r="H185" s="209"/>
      <c r="I185" s="209"/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  <c r="Z185" s="209"/>
      <c r="AA185" s="209"/>
      <c r="AB185" s="209"/>
      <c r="AC185" s="209"/>
      <c r="AD185" s="209"/>
      <c r="AE185" s="209"/>
      <c r="AF185" s="209"/>
      <c r="AG185" s="209"/>
      <c r="AH185" s="209"/>
      <c r="AI185" s="209"/>
      <c r="AJ185" s="209"/>
      <c r="AK185" s="209"/>
      <c r="AL185" s="209"/>
      <c r="AM185" s="209"/>
      <c r="AN185" s="209"/>
      <c r="AO185" s="209"/>
      <c r="AP185" s="209"/>
      <c r="AQ185" s="209"/>
      <c r="AR185" s="209"/>
      <c r="AS185" s="209"/>
      <c r="AT185" s="209"/>
      <c r="AU185" s="209"/>
      <c r="AV185" s="209"/>
      <c r="AW185" s="209"/>
      <c r="AX185" s="209"/>
      <c r="AY185" s="209"/>
      <c r="AZ185" s="209"/>
      <c r="BA185" s="209"/>
      <c r="BB185" s="209"/>
      <c r="BC185" s="209"/>
      <c r="BD185" s="209"/>
      <c r="BE185" s="209"/>
      <c r="BF185" s="209"/>
      <c r="BG185" s="209"/>
      <c r="BH185" s="209"/>
      <c r="BI185" s="209"/>
      <c r="BJ185" s="209"/>
      <c r="BK185" s="209"/>
      <c r="BL185" s="209"/>
      <c r="BM185" s="209"/>
      <c r="BN185" s="209"/>
      <c r="BO185" s="209"/>
      <c r="BP185" s="209"/>
      <c r="BQ185" s="209"/>
      <c r="BR185" s="209"/>
      <c r="BS185" s="209"/>
      <c r="BT185" s="209"/>
      <c r="BU185" s="209"/>
      <c r="BV185" s="209"/>
      <c r="BW185" s="209"/>
      <c r="BX185" s="209"/>
      <c r="BY185" s="209"/>
      <c r="BZ185" s="209"/>
      <c r="CA185" s="209"/>
      <c r="CB185" s="209"/>
      <c r="CC185" s="209"/>
      <c r="CD185" s="209"/>
      <c r="CE185" s="209"/>
      <c r="CF185" s="209"/>
      <c r="CG185" s="209"/>
      <c r="CH185" s="209"/>
      <c r="CI185" s="209"/>
      <c r="CJ185" s="209"/>
      <c r="CK185" s="209"/>
      <c r="CL185" s="209"/>
      <c r="CM185" s="209"/>
      <c r="CN185" s="209"/>
      <c r="CO185" s="209"/>
      <c r="CP185" s="209"/>
      <c r="CQ185" s="209"/>
      <c r="CR185" s="209"/>
      <c r="CS185" s="209"/>
      <c r="CT185" s="209"/>
      <c r="CU185" s="209"/>
      <c r="CV185" s="209"/>
      <c r="CW185" s="209"/>
      <c r="CX185" s="209"/>
      <c r="CY185" s="209"/>
      <c r="CZ185" s="209"/>
      <c r="DA185" s="209"/>
      <c r="DB185" s="209"/>
      <c r="DC185" s="209"/>
      <c r="DD185" s="209"/>
      <c r="DE185" s="209"/>
      <c r="DF185" s="209"/>
      <c r="DG185" s="209"/>
      <c r="DH185" s="209"/>
      <c r="DI185" s="209"/>
      <c r="DJ185" s="209"/>
      <c r="DK185" s="209"/>
      <c r="DL185" s="209"/>
      <c r="DM185" s="209"/>
      <c r="DN185" s="209"/>
      <c r="DO185" s="209"/>
      <c r="DP185" s="209"/>
      <c r="DQ185" s="209"/>
      <c r="DR185" s="209"/>
      <c r="DS185" s="209"/>
      <c r="DT185" s="209"/>
      <c r="DU185" s="209"/>
      <c r="DV185" s="209"/>
      <c r="DW185" s="209"/>
      <c r="DX185" s="209"/>
      <c r="DY185" s="209"/>
      <c r="DZ185" s="209"/>
      <c r="EA185" s="209"/>
      <c r="EB185" s="209"/>
      <c r="EC185" s="209"/>
      <c r="ED185" s="209"/>
      <c r="EE185" s="209"/>
      <c r="EF185" s="209"/>
      <c r="EG185" s="209"/>
      <c r="EH185" s="209"/>
      <c r="EI185" s="209"/>
      <c r="EJ185" s="209"/>
      <c r="EK185" s="209"/>
      <c r="EL185" s="209"/>
      <c r="EM185" s="209"/>
      <c r="EN185" s="209"/>
    </row>
    <row r="186" spans="3:144" x14ac:dyDescent="0.2">
      <c r="C186" s="209"/>
      <c r="D186" s="209"/>
      <c r="E186" s="209"/>
      <c r="F186" s="209"/>
      <c r="G186" s="209"/>
      <c r="H186" s="209"/>
      <c r="I186" s="209"/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  <c r="Z186" s="209"/>
      <c r="AA186" s="209"/>
      <c r="AB186" s="209"/>
      <c r="AC186" s="209"/>
      <c r="AD186" s="209"/>
      <c r="AE186" s="209"/>
      <c r="AF186" s="209"/>
      <c r="AG186" s="209"/>
      <c r="AH186" s="209"/>
      <c r="AI186" s="209"/>
      <c r="AJ186" s="209"/>
      <c r="AK186" s="209"/>
      <c r="AL186" s="209"/>
      <c r="AM186" s="209"/>
      <c r="AN186" s="209"/>
      <c r="AO186" s="209"/>
      <c r="AP186" s="209"/>
      <c r="AQ186" s="209"/>
      <c r="AR186" s="209"/>
      <c r="AS186" s="209"/>
      <c r="AT186" s="209"/>
      <c r="AU186" s="209"/>
      <c r="AV186" s="209"/>
      <c r="AW186" s="209"/>
      <c r="AX186" s="209"/>
      <c r="AY186" s="209"/>
      <c r="AZ186" s="209"/>
      <c r="BA186" s="209"/>
      <c r="BB186" s="209"/>
      <c r="BC186" s="209"/>
      <c r="BD186" s="209"/>
      <c r="BE186" s="209"/>
      <c r="BF186" s="209"/>
      <c r="BG186" s="209"/>
      <c r="BH186" s="209"/>
      <c r="BI186" s="209"/>
      <c r="BJ186" s="209"/>
      <c r="BK186" s="209"/>
      <c r="BL186" s="209"/>
      <c r="BM186" s="209"/>
      <c r="BN186" s="209"/>
      <c r="BO186" s="209"/>
      <c r="BP186" s="209"/>
      <c r="BQ186" s="209"/>
      <c r="BR186" s="209"/>
      <c r="BS186" s="209"/>
      <c r="BT186" s="209"/>
      <c r="BU186" s="209"/>
      <c r="BV186" s="209"/>
      <c r="BW186" s="209"/>
      <c r="BX186" s="209"/>
      <c r="BY186" s="209"/>
      <c r="BZ186" s="209"/>
      <c r="CA186" s="209"/>
      <c r="CB186" s="209"/>
      <c r="CC186" s="209"/>
      <c r="CD186" s="209"/>
      <c r="CE186" s="209"/>
      <c r="CF186" s="209"/>
      <c r="CG186" s="209"/>
      <c r="CH186" s="209"/>
      <c r="CI186" s="209"/>
      <c r="CJ186" s="209"/>
      <c r="CK186" s="209"/>
      <c r="CL186" s="209"/>
      <c r="CM186" s="209"/>
      <c r="CN186" s="209"/>
      <c r="CO186" s="209"/>
      <c r="CP186" s="209"/>
      <c r="CQ186" s="209"/>
      <c r="CR186" s="209"/>
      <c r="CS186" s="209"/>
      <c r="CT186" s="209"/>
      <c r="CU186" s="209"/>
      <c r="CV186" s="209"/>
      <c r="CW186" s="209"/>
      <c r="CX186" s="209"/>
      <c r="CY186" s="209"/>
      <c r="CZ186" s="209"/>
      <c r="DA186" s="209"/>
      <c r="DB186" s="209"/>
      <c r="DC186" s="209"/>
      <c r="DD186" s="209"/>
      <c r="DE186" s="209"/>
      <c r="DF186" s="209"/>
      <c r="DG186" s="209"/>
      <c r="DH186" s="209"/>
      <c r="DI186" s="209"/>
      <c r="DJ186" s="209"/>
      <c r="DK186" s="209"/>
      <c r="DL186" s="209"/>
      <c r="DM186" s="209"/>
      <c r="DN186" s="209"/>
      <c r="DO186" s="209"/>
      <c r="DP186" s="209"/>
      <c r="DQ186" s="209"/>
      <c r="DR186" s="209"/>
      <c r="DS186" s="209"/>
      <c r="DT186" s="209"/>
      <c r="DU186" s="209"/>
      <c r="DV186" s="209"/>
      <c r="DW186" s="209"/>
      <c r="DX186" s="209"/>
      <c r="DY186" s="209"/>
      <c r="DZ186" s="209"/>
      <c r="EA186" s="209"/>
      <c r="EB186" s="209"/>
      <c r="EC186" s="209"/>
      <c r="ED186" s="209"/>
      <c r="EE186" s="209"/>
      <c r="EF186" s="209"/>
      <c r="EG186" s="209"/>
      <c r="EH186" s="209"/>
      <c r="EI186" s="209"/>
      <c r="EJ186" s="209"/>
      <c r="EK186" s="209"/>
      <c r="EL186" s="209"/>
      <c r="EM186" s="209"/>
      <c r="EN186" s="209"/>
    </row>
    <row r="187" spans="3:144" x14ac:dyDescent="0.2">
      <c r="C187" s="209"/>
      <c r="D187" s="209"/>
      <c r="E187" s="209"/>
      <c r="F187" s="209"/>
      <c r="G187" s="209"/>
      <c r="H187" s="209"/>
      <c r="I187" s="209"/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  <c r="Z187" s="209"/>
      <c r="AA187" s="209"/>
      <c r="AB187" s="209"/>
      <c r="AC187" s="209"/>
      <c r="AD187" s="209"/>
      <c r="AE187" s="209"/>
      <c r="AF187" s="209"/>
      <c r="AG187" s="209"/>
      <c r="AH187" s="209"/>
      <c r="AI187" s="209"/>
      <c r="AJ187" s="209"/>
      <c r="AK187" s="209"/>
      <c r="AL187" s="209"/>
      <c r="AM187" s="209"/>
      <c r="AN187" s="209"/>
      <c r="AO187" s="209"/>
      <c r="AP187" s="209"/>
      <c r="AQ187" s="209"/>
      <c r="AR187" s="209"/>
      <c r="AS187" s="209"/>
      <c r="AT187" s="209"/>
      <c r="AU187" s="209"/>
      <c r="AV187" s="209"/>
      <c r="AW187" s="209"/>
      <c r="AX187" s="209"/>
      <c r="AY187" s="209"/>
      <c r="AZ187" s="209"/>
      <c r="BA187" s="209"/>
      <c r="BB187" s="209"/>
      <c r="BC187" s="209"/>
      <c r="BD187" s="209"/>
      <c r="BE187" s="209"/>
      <c r="BF187" s="209"/>
      <c r="BG187" s="209"/>
      <c r="BH187" s="209"/>
      <c r="BI187" s="209"/>
      <c r="BJ187" s="209"/>
      <c r="BK187" s="209"/>
      <c r="BL187" s="209"/>
      <c r="BM187" s="209"/>
      <c r="BN187" s="209"/>
      <c r="BO187" s="209"/>
      <c r="BP187" s="209"/>
      <c r="BQ187" s="209"/>
      <c r="BR187" s="209"/>
      <c r="BS187" s="209"/>
      <c r="BT187" s="209"/>
      <c r="BU187" s="209"/>
      <c r="BV187" s="209"/>
      <c r="BW187" s="209"/>
      <c r="BX187" s="209"/>
      <c r="BY187" s="209"/>
      <c r="BZ187" s="209"/>
      <c r="CA187" s="209"/>
      <c r="CB187" s="209"/>
      <c r="CC187" s="209"/>
      <c r="CD187" s="209"/>
      <c r="CE187" s="209"/>
      <c r="CF187" s="209"/>
      <c r="CG187" s="209"/>
      <c r="CH187" s="209"/>
      <c r="CI187" s="209"/>
      <c r="CJ187" s="209"/>
      <c r="CK187" s="209"/>
      <c r="CL187" s="209"/>
      <c r="CM187" s="209"/>
      <c r="CN187" s="209"/>
      <c r="CO187" s="209"/>
      <c r="CP187" s="209"/>
      <c r="CQ187" s="209"/>
      <c r="CR187" s="209"/>
      <c r="CS187" s="209"/>
      <c r="CT187" s="209"/>
      <c r="CU187" s="209"/>
      <c r="CV187" s="209"/>
      <c r="CW187" s="209"/>
      <c r="CX187" s="209"/>
      <c r="CY187" s="209"/>
      <c r="CZ187" s="209"/>
      <c r="DA187" s="209"/>
      <c r="DB187" s="209"/>
      <c r="DC187" s="209"/>
      <c r="DD187" s="209"/>
      <c r="DE187" s="209"/>
      <c r="DF187" s="209"/>
      <c r="DG187" s="209"/>
      <c r="DH187" s="209"/>
      <c r="DI187" s="209"/>
      <c r="DJ187" s="209"/>
      <c r="DK187" s="209"/>
      <c r="DL187" s="209"/>
      <c r="DM187" s="209"/>
      <c r="DN187" s="209"/>
      <c r="DO187" s="209"/>
      <c r="DP187" s="209"/>
      <c r="DQ187" s="209"/>
      <c r="DR187" s="209"/>
      <c r="DS187" s="209"/>
      <c r="DT187" s="209"/>
      <c r="DU187" s="209"/>
      <c r="DV187" s="209"/>
      <c r="DW187" s="209"/>
      <c r="DX187" s="209"/>
      <c r="DY187" s="209"/>
      <c r="DZ187" s="209"/>
      <c r="EA187" s="209"/>
      <c r="EB187" s="209"/>
      <c r="EC187" s="209"/>
      <c r="ED187" s="209"/>
      <c r="EE187" s="209"/>
      <c r="EF187" s="209"/>
      <c r="EG187" s="209"/>
      <c r="EH187" s="209"/>
      <c r="EI187" s="209"/>
      <c r="EJ187" s="209"/>
      <c r="EK187" s="209"/>
      <c r="EL187" s="209"/>
      <c r="EM187" s="209"/>
      <c r="EN187" s="209"/>
    </row>
    <row r="188" spans="3:144" x14ac:dyDescent="0.2">
      <c r="C188" s="209"/>
      <c r="D188" s="209"/>
      <c r="E188" s="209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  <c r="AA188" s="209"/>
      <c r="AB188" s="209"/>
      <c r="AC188" s="209"/>
      <c r="AD188" s="209"/>
      <c r="AE188" s="209"/>
      <c r="AF188" s="209"/>
      <c r="AG188" s="209"/>
      <c r="AH188" s="209"/>
      <c r="AI188" s="209"/>
      <c r="AJ188" s="209"/>
      <c r="AK188" s="209"/>
      <c r="AL188" s="209"/>
      <c r="AM188" s="209"/>
      <c r="AN188" s="209"/>
      <c r="AO188" s="209"/>
      <c r="AP188" s="209"/>
      <c r="AQ188" s="209"/>
      <c r="AR188" s="209"/>
      <c r="AS188" s="209"/>
      <c r="AT188" s="209"/>
      <c r="AU188" s="209"/>
      <c r="AV188" s="209"/>
      <c r="AW188" s="209"/>
      <c r="AX188" s="209"/>
      <c r="AY188" s="209"/>
      <c r="AZ188" s="209"/>
      <c r="BA188" s="209"/>
      <c r="BB188" s="209"/>
      <c r="BC188" s="209"/>
      <c r="BD188" s="209"/>
      <c r="BE188" s="209"/>
      <c r="BF188" s="209"/>
      <c r="BG188" s="209"/>
      <c r="BH188" s="209"/>
      <c r="BI188" s="209"/>
      <c r="BJ188" s="209"/>
      <c r="BK188" s="209"/>
      <c r="BL188" s="209"/>
      <c r="BM188" s="209"/>
      <c r="BN188" s="209"/>
      <c r="BO188" s="209"/>
      <c r="BP188" s="209"/>
      <c r="BQ188" s="209"/>
      <c r="BR188" s="209"/>
      <c r="BS188" s="209"/>
      <c r="BT188" s="209"/>
      <c r="BU188" s="209"/>
      <c r="BV188" s="209"/>
      <c r="BW188" s="209"/>
      <c r="BX188" s="209"/>
      <c r="BY188" s="209"/>
      <c r="BZ188" s="209"/>
      <c r="CA188" s="209"/>
      <c r="CB188" s="209"/>
      <c r="CC188" s="209"/>
      <c r="CD188" s="209"/>
      <c r="CE188" s="209"/>
      <c r="CF188" s="209"/>
      <c r="CG188" s="209"/>
      <c r="CH188" s="209"/>
      <c r="CI188" s="209"/>
      <c r="CJ188" s="209"/>
      <c r="CK188" s="209"/>
      <c r="CL188" s="209"/>
      <c r="CM188" s="209"/>
      <c r="CN188" s="209"/>
      <c r="CO188" s="209"/>
      <c r="CP188" s="209"/>
      <c r="CQ188" s="209"/>
      <c r="CR188" s="209"/>
      <c r="CS188" s="209"/>
      <c r="CT188" s="209"/>
      <c r="CU188" s="209"/>
      <c r="CV188" s="209"/>
      <c r="CW188" s="209"/>
      <c r="CX188" s="209"/>
      <c r="CY188" s="209"/>
      <c r="CZ188" s="209"/>
      <c r="DA188" s="209"/>
      <c r="DB188" s="209"/>
      <c r="DC188" s="209"/>
      <c r="DD188" s="209"/>
      <c r="DE188" s="209"/>
      <c r="DF188" s="209"/>
      <c r="DG188" s="209"/>
      <c r="DH188" s="209"/>
      <c r="DI188" s="209"/>
      <c r="DJ188" s="209"/>
      <c r="DK188" s="209"/>
      <c r="DL188" s="209"/>
      <c r="DM188" s="209"/>
      <c r="DN188" s="209"/>
      <c r="DO188" s="209"/>
      <c r="DP188" s="209"/>
      <c r="DQ188" s="209"/>
      <c r="DR188" s="209"/>
      <c r="DS188" s="209"/>
      <c r="DT188" s="209"/>
      <c r="DU188" s="209"/>
      <c r="DV188" s="209"/>
      <c r="DW188" s="209"/>
      <c r="DX188" s="209"/>
      <c r="DY188" s="209"/>
      <c r="DZ188" s="209"/>
      <c r="EA188" s="209"/>
      <c r="EB188" s="209"/>
      <c r="EC188" s="209"/>
      <c r="ED188" s="209"/>
      <c r="EE188" s="209"/>
      <c r="EF188" s="209"/>
      <c r="EG188" s="209"/>
      <c r="EH188" s="209"/>
      <c r="EI188" s="209"/>
      <c r="EJ188" s="209"/>
      <c r="EK188" s="209"/>
      <c r="EL188" s="209"/>
      <c r="EM188" s="209"/>
      <c r="EN188" s="209"/>
    </row>
    <row r="189" spans="3:144" x14ac:dyDescent="0.2">
      <c r="C189" s="209"/>
      <c r="D189" s="209"/>
      <c r="E189" s="209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  <c r="AA189" s="209"/>
      <c r="AB189" s="209"/>
      <c r="AC189" s="209"/>
      <c r="AD189" s="209"/>
      <c r="AE189" s="209"/>
      <c r="AF189" s="209"/>
      <c r="AG189" s="209"/>
      <c r="AH189" s="209"/>
      <c r="AI189" s="209"/>
      <c r="AJ189" s="209"/>
      <c r="AK189" s="209"/>
      <c r="AL189" s="209"/>
      <c r="AM189" s="209"/>
      <c r="AN189" s="209"/>
      <c r="AO189" s="209"/>
      <c r="AP189" s="209"/>
      <c r="AQ189" s="209"/>
      <c r="AR189" s="209"/>
      <c r="AS189" s="209"/>
      <c r="AT189" s="209"/>
      <c r="AU189" s="209"/>
      <c r="AV189" s="209"/>
      <c r="AW189" s="209"/>
      <c r="AX189" s="209"/>
      <c r="AY189" s="209"/>
      <c r="AZ189" s="209"/>
      <c r="BA189" s="209"/>
      <c r="BB189" s="209"/>
      <c r="BC189" s="209"/>
      <c r="BD189" s="209"/>
      <c r="BE189" s="209"/>
      <c r="BF189" s="209"/>
      <c r="BG189" s="209"/>
      <c r="BH189" s="209"/>
      <c r="BI189" s="209"/>
      <c r="BJ189" s="209"/>
      <c r="BK189" s="209"/>
      <c r="BL189" s="209"/>
      <c r="BM189" s="209"/>
      <c r="BN189" s="209"/>
      <c r="BO189" s="209"/>
      <c r="BP189" s="209"/>
      <c r="BQ189" s="209"/>
      <c r="BR189" s="209"/>
      <c r="BS189" s="209"/>
      <c r="BT189" s="209"/>
      <c r="BU189" s="209"/>
      <c r="BV189" s="209"/>
      <c r="BW189" s="209"/>
      <c r="BX189" s="209"/>
      <c r="BY189" s="209"/>
      <c r="BZ189" s="209"/>
      <c r="CA189" s="209"/>
      <c r="CB189" s="209"/>
      <c r="CC189" s="209"/>
      <c r="CD189" s="209"/>
      <c r="CE189" s="209"/>
      <c r="CF189" s="209"/>
      <c r="CG189" s="209"/>
      <c r="CH189" s="209"/>
      <c r="CI189" s="209"/>
      <c r="CJ189" s="209"/>
      <c r="CK189" s="209"/>
      <c r="CL189" s="209"/>
      <c r="CM189" s="209"/>
      <c r="CN189" s="209"/>
      <c r="CO189" s="209"/>
      <c r="CP189" s="209"/>
      <c r="CQ189" s="209"/>
      <c r="CR189" s="209"/>
      <c r="CS189" s="209"/>
      <c r="CT189" s="209"/>
      <c r="CU189" s="209"/>
      <c r="CV189" s="209"/>
      <c r="CW189" s="209"/>
      <c r="CX189" s="209"/>
      <c r="CY189" s="209"/>
      <c r="CZ189" s="209"/>
      <c r="DA189" s="209"/>
      <c r="DB189" s="209"/>
      <c r="DC189" s="209"/>
      <c r="DD189" s="209"/>
      <c r="DE189" s="209"/>
      <c r="DF189" s="209"/>
      <c r="DG189" s="209"/>
      <c r="DH189" s="209"/>
      <c r="DI189" s="209"/>
      <c r="DJ189" s="209"/>
      <c r="DK189" s="209"/>
      <c r="DL189" s="209"/>
      <c r="DM189" s="209"/>
      <c r="DN189" s="209"/>
      <c r="DO189" s="209"/>
      <c r="DP189" s="209"/>
      <c r="DQ189" s="209"/>
      <c r="DR189" s="209"/>
      <c r="DS189" s="209"/>
      <c r="DT189" s="209"/>
      <c r="DU189" s="209"/>
      <c r="DV189" s="209"/>
      <c r="DW189" s="209"/>
      <c r="DX189" s="209"/>
      <c r="DY189" s="209"/>
      <c r="DZ189" s="209"/>
      <c r="EA189" s="209"/>
      <c r="EB189" s="209"/>
      <c r="EC189" s="209"/>
      <c r="ED189" s="209"/>
      <c r="EE189" s="209"/>
      <c r="EF189" s="209"/>
      <c r="EG189" s="209"/>
      <c r="EH189" s="209"/>
      <c r="EI189" s="209"/>
      <c r="EJ189" s="209"/>
      <c r="EK189" s="209"/>
      <c r="EL189" s="209"/>
      <c r="EM189" s="209"/>
      <c r="EN189" s="209"/>
    </row>
    <row r="190" spans="3:144" x14ac:dyDescent="0.2">
      <c r="C190" s="209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  <c r="AA190" s="209"/>
      <c r="AB190" s="209"/>
      <c r="AC190" s="209"/>
      <c r="AD190" s="209"/>
      <c r="AE190" s="209"/>
      <c r="AF190" s="209"/>
      <c r="AG190" s="209"/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  <c r="BI190" s="209"/>
      <c r="BJ190" s="209"/>
      <c r="BK190" s="209"/>
      <c r="BL190" s="209"/>
      <c r="BM190" s="209"/>
      <c r="BN190" s="209"/>
      <c r="BO190" s="209"/>
      <c r="BP190" s="209"/>
      <c r="BQ190" s="209"/>
      <c r="BR190" s="209"/>
      <c r="BS190" s="209"/>
      <c r="BT190" s="209"/>
      <c r="BU190" s="209"/>
      <c r="BV190" s="209"/>
      <c r="BW190" s="209"/>
      <c r="BX190" s="209"/>
      <c r="BY190" s="209"/>
      <c r="BZ190" s="209"/>
      <c r="CA190" s="209"/>
      <c r="CB190" s="209"/>
      <c r="CC190" s="209"/>
      <c r="CD190" s="209"/>
      <c r="CE190" s="209"/>
      <c r="CF190" s="209"/>
      <c r="CG190" s="209"/>
      <c r="CH190" s="209"/>
      <c r="CI190" s="209"/>
      <c r="CJ190" s="209"/>
      <c r="CK190" s="209"/>
      <c r="CL190" s="209"/>
      <c r="CM190" s="209"/>
      <c r="CN190" s="209"/>
      <c r="CO190" s="209"/>
      <c r="CP190" s="209"/>
      <c r="CQ190" s="209"/>
      <c r="CR190" s="209"/>
      <c r="CS190" s="209"/>
      <c r="CT190" s="209"/>
      <c r="CU190" s="209"/>
      <c r="CV190" s="209"/>
      <c r="CW190" s="209"/>
      <c r="CX190" s="209"/>
      <c r="CY190" s="209"/>
      <c r="CZ190" s="209"/>
      <c r="DA190" s="209"/>
      <c r="DB190" s="209"/>
      <c r="DC190" s="209"/>
      <c r="DD190" s="209"/>
      <c r="DE190" s="209"/>
      <c r="DF190" s="209"/>
      <c r="DG190" s="209"/>
      <c r="DH190" s="209"/>
      <c r="DI190" s="209"/>
      <c r="DJ190" s="209"/>
      <c r="DK190" s="209"/>
      <c r="DL190" s="209"/>
      <c r="DM190" s="209"/>
      <c r="DN190" s="209"/>
      <c r="DO190" s="209"/>
      <c r="DP190" s="209"/>
      <c r="DQ190" s="209"/>
      <c r="DR190" s="209"/>
      <c r="DS190" s="209"/>
      <c r="DT190" s="209"/>
      <c r="DU190" s="209"/>
      <c r="DV190" s="209"/>
      <c r="DW190" s="209"/>
      <c r="DX190" s="209"/>
      <c r="DY190" s="209"/>
      <c r="DZ190" s="209"/>
      <c r="EA190" s="209"/>
      <c r="EB190" s="209"/>
      <c r="EC190" s="209"/>
      <c r="ED190" s="209"/>
      <c r="EE190" s="209"/>
      <c r="EF190" s="209"/>
      <c r="EG190" s="209"/>
      <c r="EH190" s="209"/>
      <c r="EI190" s="209"/>
      <c r="EJ190" s="209"/>
      <c r="EK190" s="209"/>
      <c r="EL190" s="209"/>
      <c r="EM190" s="209"/>
      <c r="EN190" s="209"/>
    </row>
    <row r="191" spans="3:144" x14ac:dyDescent="0.2">
      <c r="C191" s="209"/>
      <c r="D191" s="209"/>
      <c r="E191" s="209"/>
      <c r="F191" s="209"/>
      <c r="G191" s="209"/>
      <c r="H191" s="209"/>
      <c r="I191" s="209"/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  <c r="AA191" s="209"/>
      <c r="AB191" s="209"/>
      <c r="AC191" s="209"/>
      <c r="AD191" s="209"/>
      <c r="AE191" s="209"/>
      <c r="AF191" s="209"/>
      <c r="AG191" s="209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09"/>
      <c r="BN191" s="209"/>
      <c r="BO191" s="209"/>
      <c r="BP191" s="209"/>
      <c r="BQ191" s="209"/>
      <c r="BR191" s="209"/>
      <c r="BS191" s="209"/>
      <c r="BT191" s="209"/>
      <c r="BU191" s="209"/>
      <c r="BV191" s="209"/>
      <c r="BW191" s="209"/>
      <c r="BX191" s="209"/>
      <c r="BY191" s="209"/>
      <c r="BZ191" s="209"/>
      <c r="CA191" s="209"/>
      <c r="CB191" s="209"/>
      <c r="CC191" s="209"/>
      <c r="CD191" s="209"/>
      <c r="CE191" s="209"/>
      <c r="CF191" s="209"/>
      <c r="CG191" s="209"/>
      <c r="CH191" s="209"/>
      <c r="CI191" s="209"/>
      <c r="CJ191" s="209"/>
      <c r="CK191" s="209"/>
      <c r="CL191" s="209"/>
      <c r="CM191" s="209"/>
      <c r="CN191" s="209"/>
      <c r="CO191" s="209"/>
      <c r="CP191" s="209"/>
      <c r="CQ191" s="209"/>
      <c r="CR191" s="209"/>
      <c r="CS191" s="209"/>
      <c r="CT191" s="209"/>
      <c r="CU191" s="209"/>
      <c r="CV191" s="209"/>
      <c r="CW191" s="209"/>
      <c r="CX191" s="209"/>
      <c r="CY191" s="209"/>
      <c r="CZ191" s="209"/>
      <c r="DA191" s="209"/>
      <c r="DB191" s="209"/>
      <c r="DC191" s="209"/>
      <c r="DD191" s="209"/>
      <c r="DE191" s="209"/>
      <c r="DF191" s="209"/>
      <c r="DG191" s="209"/>
      <c r="DH191" s="209"/>
      <c r="DI191" s="209"/>
      <c r="DJ191" s="209"/>
      <c r="DK191" s="209"/>
      <c r="DL191" s="209"/>
      <c r="DM191" s="209"/>
      <c r="DN191" s="209"/>
      <c r="DO191" s="209"/>
      <c r="DP191" s="209"/>
      <c r="DQ191" s="209"/>
      <c r="DR191" s="209"/>
      <c r="DS191" s="209"/>
      <c r="DT191" s="209"/>
      <c r="DU191" s="209"/>
      <c r="DV191" s="209"/>
      <c r="DW191" s="209"/>
      <c r="DX191" s="209"/>
      <c r="DY191" s="209"/>
      <c r="DZ191" s="209"/>
      <c r="EA191" s="209"/>
      <c r="EB191" s="209"/>
      <c r="EC191" s="209"/>
      <c r="ED191" s="209"/>
      <c r="EE191" s="209"/>
      <c r="EF191" s="209"/>
      <c r="EG191" s="209"/>
      <c r="EH191" s="209"/>
      <c r="EI191" s="209"/>
      <c r="EJ191" s="209"/>
      <c r="EK191" s="209"/>
      <c r="EL191" s="209"/>
      <c r="EM191" s="209"/>
      <c r="EN191" s="209"/>
    </row>
    <row r="192" spans="3:144" x14ac:dyDescent="0.2">
      <c r="C192" s="209"/>
      <c r="D192" s="209"/>
      <c r="E192" s="209"/>
      <c r="F192" s="209"/>
      <c r="G192" s="209"/>
      <c r="H192" s="209"/>
      <c r="I192" s="209"/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  <c r="AA192" s="209"/>
      <c r="AB192" s="209"/>
      <c r="AC192" s="209"/>
      <c r="AD192" s="209"/>
      <c r="AE192" s="209"/>
      <c r="AF192" s="209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09"/>
      <c r="BN192" s="209"/>
      <c r="BO192" s="209"/>
      <c r="BP192" s="209"/>
      <c r="BQ192" s="209"/>
      <c r="BR192" s="209"/>
      <c r="BS192" s="209"/>
      <c r="BT192" s="209"/>
      <c r="BU192" s="209"/>
      <c r="BV192" s="209"/>
      <c r="BW192" s="209"/>
      <c r="BX192" s="209"/>
      <c r="BY192" s="209"/>
      <c r="BZ192" s="209"/>
      <c r="CA192" s="209"/>
      <c r="CB192" s="209"/>
      <c r="CC192" s="209"/>
      <c r="CD192" s="209"/>
      <c r="CE192" s="209"/>
      <c r="CF192" s="209"/>
      <c r="CG192" s="209"/>
      <c r="CH192" s="209"/>
      <c r="CI192" s="209"/>
      <c r="CJ192" s="209"/>
      <c r="CK192" s="209"/>
      <c r="CL192" s="209"/>
      <c r="CM192" s="209"/>
      <c r="CN192" s="209"/>
      <c r="CO192" s="209"/>
      <c r="CP192" s="209"/>
      <c r="CQ192" s="209"/>
      <c r="CR192" s="209"/>
      <c r="CS192" s="209"/>
      <c r="CT192" s="209"/>
      <c r="CU192" s="209"/>
      <c r="CV192" s="209"/>
      <c r="CW192" s="209"/>
      <c r="CX192" s="209"/>
      <c r="CY192" s="209"/>
      <c r="CZ192" s="209"/>
      <c r="DA192" s="209"/>
      <c r="DB192" s="209"/>
      <c r="DC192" s="209"/>
      <c r="DD192" s="209"/>
      <c r="DE192" s="209"/>
      <c r="DF192" s="209"/>
      <c r="DG192" s="209"/>
      <c r="DH192" s="209"/>
      <c r="DI192" s="209"/>
      <c r="DJ192" s="209"/>
      <c r="DK192" s="209"/>
      <c r="DL192" s="209"/>
      <c r="DM192" s="209"/>
      <c r="DN192" s="209"/>
      <c r="DO192" s="209"/>
      <c r="DP192" s="209"/>
      <c r="DQ192" s="209"/>
      <c r="DR192" s="209"/>
      <c r="DS192" s="209"/>
      <c r="DT192" s="209"/>
      <c r="DU192" s="209"/>
      <c r="DV192" s="209"/>
      <c r="DW192" s="209"/>
      <c r="DX192" s="209"/>
      <c r="DY192" s="209"/>
      <c r="DZ192" s="209"/>
      <c r="EA192" s="209"/>
      <c r="EB192" s="209"/>
      <c r="EC192" s="209"/>
      <c r="ED192" s="209"/>
      <c r="EE192" s="209"/>
      <c r="EF192" s="209"/>
      <c r="EG192" s="209"/>
      <c r="EH192" s="209"/>
      <c r="EI192" s="209"/>
      <c r="EJ192" s="209"/>
      <c r="EK192" s="209"/>
      <c r="EL192" s="209"/>
      <c r="EM192" s="209"/>
      <c r="EN192" s="209"/>
    </row>
    <row r="193" spans="3:144" x14ac:dyDescent="0.2">
      <c r="C193" s="209"/>
      <c r="D193" s="209"/>
      <c r="E193" s="209"/>
      <c r="F193" s="209"/>
      <c r="G193" s="209"/>
      <c r="H193" s="209"/>
      <c r="I193" s="209"/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  <c r="AA193" s="209"/>
      <c r="AB193" s="209"/>
      <c r="AC193" s="209"/>
      <c r="AD193" s="209"/>
      <c r="AE193" s="209"/>
      <c r="AF193" s="209"/>
      <c r="AG193" s="209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09"/>
      <c r="BN193" s="209"/>
      <c r="BO193" s="209"/>
      <c r="BP193" s="209"/>
      <c r="BQ193" s="209"/>
      <c r="BR193" s="209"/>
      <c r="BS193" s="209"/>
      <c r="BT193" s="209"/>
      <c r="BU193" s="209"/>
      <c r="BV193" s="209"/>
      <c r="BW193" s="209"/>
      <c r="BX193" s="209"/>
      <c r="BY193" s="209"/>
      <c r="BZ193" s="209"/>
      <c r="CA193" s="209"/>
      <c r="CB193" s="209"/>
      <c r="CC193" s="209"/>
      <c r="CD193" s="209"/>
      <c r="CE193" s="209"/>
      <c r="CF193" s="209"/>
      <c r="CG193" s="209"/>
      <c r="CH193" s="209"/>
      <c r="CI193" s="209"/>
      <c r="CJ193" s="209"/>
      <c r="CK193" s="209"/>
      <c r="CL193" s="209"/>
      <c r="CM193" s="209"/>
      <c r="CN193" s="209"/>
      <c r="CO193" s="209"/>
      <c r="CP193" s="209"/>
      <c r="CQ193" s="209"/>
      <c r="CR193" s="209"/>
      <c r="CS193" s="209"/>
      <c r="CT193" s="209"/>
      <c r="CU193" s="209"/>
      <c r="CV193" s="209"/>
      <c r="CW193" s="209"/>
      <c r="CX193" s="209"/>
      <c r="CY193" s="209"/>
      <c r="CZ193" s="209"/>
      <c r="DA193" s="209"/>
      <c r="DB193" s="209"/>
      <c r="DC193" s="209"/>
      <c r="DD193" s="209"/>
      <c r="DE193" s="209"/>
      <c r="DF193" s="209"/>
      <c r="DG193" s="209"/>
      <c r="DH193" s="209"/>
      <c r="DI193" s="209"/>
      <c r="DJ193" s="209"/>
      <c r="DK193" s="209"/>
      <c r="DL193" s="209"/>
      <c r="DM193" s="209"/>
      <c r="DN193" s="209"/>
      <c r="DO193" s="209"/>
      <c r="DP193" s="209"/>
      <c r="DQ193" s="209"/>
      <c r="DR193" s="209"/>
      <c r="DS193" s="209"/>
      <c r="DT193" s="209"/>
      <c r="DU193" s="209"/>
      <c r="DV193" s="209"/>
      <c r="DW193" s="209"/>
      <c r="DX193" s="209"/>
      <c r="DY193" s="209"/>
      <c r="DZ193" s="209"/>
      <c r="EA193" s="209"/>
      <c r="EB193" s="209"/>
      <c r="EC193" s="209"/>
      <c r="ED193" s="209"/>
      <c r="EE193" s="209"/>
      <c r="EF193" s="209"/>
      <c r="EG193" s="209"/>
      <c r="EH193" s="209"/>
      <c r="EI193" s="209"/>
      <c r="EJ193" s="209"/>
      <c r="EK193" s="209"/>
      <c r="EL193" s="209"/>
      <c r="EM193" s="209"/>
      <c r="EN193" s="209"/>
    </row>
    <row r="194" spans="3:144" x14ac:dyDescent="0.2">
      <c r="C194" s="209"/>
      <c r="D194" s="209"/>
      <c r="E194" s="209"/>
      <c r="F194" s="209"/>
      <c r="G194" s="209"/>
      <c r="H194" s="209"/>
      <c r="I194" s="209"/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  <c r="AA194" s="209"/>
      <c r="AB194" s="209"/>
      <c r="AC194" s="209"/>
      <c r="AD194" s="209"/>
      <c r="AE194" s="209"/>
      <c r="AF194" s="209"/>
      <c r="AG194" s="209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09"/>
      <c r="BN194" s="209"/>
      <c r="BO194" s="209"/>
      <c r="BP194" s="209"/>
      <c r="BQ194" s="209"/>
      <c r="BR194" s="209"/>
      <c r="BS194" s="209"/>
      <c r="BT194" s="209"/>
      <c r="BU194" s="209"/>
      <c r="BV194" s="209"/>
      <c r="BW194" s="209"/>
      <c r="BX194" s="209"/>
      <c r="BY194" s="209"/>
      <c r="BZ194" s="209"/>
      <c r="CA194" s="209"/>
      <c r="CB194" s="209"/>
      <c r="CC194" s="209"/>
      <c r="CD194" s="209"/>
      <c r="CE194" s="209"/>
      <c r="CF194" s="209"/>
      <c r="CG194" s="209"/>
      <c r="CH194" s="209"/>
      <c r="CI194" s="209"/>
      <c r="CJ194" s="209"/>
      <c r="CK194" s="209"/>
      <c r="CL194" s="209"/>
      <c r="CM194" s="209"/>
      <c r="CN194" s="209"/>
      <c r="CO194" s="209"/>
      <c r="CP194" s="209"/>
      <c r="CQ194" s="209"/>
      <c r="CR194" s="209"/>
      <c r="CS194" s="209"/>
      <c r="CT194" s="209"/>
      <c r="CU194" s="209"/>
      <c r="CV194" s="209"/>
      <c r="CW194" s="209"/>
      <c r="CX194" s="209"/>
      <c r="CY194" s="209"/>
      <c r="CZ194" s="209"/>
      <c r="DA194" s="209"/>
      <c r="DB194" s="209"/>
      <c r="DC194" s="209"/>
      <c r="DD194" s="209"/>
      <c r="DE194" s="209"/>
      <c r="DF194" s="209"/>
      <c r="DG194" s="209"/>
      <c r="DH194" s="209"/>
      <c r="DI194" s="209"/>
      <c r="DJ194" s="209"/>
      <c r="DK194" s="209"/>
      <c r="DL194" s="209"/>
      <c r="DM194" s="209"/>
      <c r="DN194" s="209"/>
      <c r="DO194" s="209"/>
      <c r="DP194" s="209"/>
      <c r="DQ194" s="209"/>
      <c r="DR194" s="209"/>
      <c r="DS194" s="209"/>
      <c r="DT194" s="209"/>
      <c r="DU194" s="209"/>
      <c r="DV194" s="209"/>
      <c r="DW194" s="209"/>
      <c r="DX194" s="209"/>
      <c r="DY194" s="209"/>
      <c r="DZ194" s="209"/>
      <c r="EA194" s="209"/>
      <c r="EB194" s="209"/>
      <c r="EC194" s="209"/>
      <c r="ED194" s="209"/>
      <c r="EE194" s="209"/>
      <c r="EF194" s="209"/>
      <c r="EG194" s="209"/>
      <c r="EH194" s="209"/>
      <c r="EI194" s="209"/>
      <c r="EJ194" s="209"/>
      <c r="EK194" s="209"/>
      <c r="EL194" s="209"/>
      <c r="EM194" s="209"/>
      <c r="EN194" s="209"/>
    </row>
    <row r="195" spans="3:144" x14ac:dyDescent="0.2">
      <c r="C195" s="209"/>
      <c r="D195" s="209"/>
      <c r="E195" s="209"/>
      <c r="F195" s="209"/>
      <c r="G195" s="209"/>
      <c r="H195" s="209"/>
      <c r="I195" s="209"/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  <c r="AA195" s="209"/>
      <c r="AB195" s="209"/>
      <c r="AC195" s="209"/>
      <c r="AD195" s="209"/>
      <c r="AE195" s="209"/>
      <c r="AF195" s="209"/>
      <c r="AG195" s="209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09"/>
      <c r="BN195" s="209"/>
      <c r="BO195" s="209"/>
      <c r="BP195" s="209"/>
      <c r="BQ195" s="209"/>
      <c r="BR195" s="209"/>
      <c r="BS195" s="209"/>
      <c r="BT195" s="209"/>
      <c r="BU195" s="209"/>
      <c r="BV195" s="209"/>
      <c r="BW195" s="209"/>
      <c r="BX195" s="209"/>
      <c r="BY195" s="209"/>
      <c r="BZ195" s="209"/>
      <c r="CA195" s="209"/>
      <c r="CB195" s="209"/>
      <c r="CC195" s="209"/>
      <c r="CD195" s="209"/>
      <c r="CE195" s="209"/>
      <c r="CF195" s="209"/>
      <c r="CG195" s="209"/>
      <c r="CH195" s="209"/>
      <c r="CI195" s="209"/>
      <c r="CJ195" s="209"/>
      <c r="CK195" s="209"/>
      <c r="CL195" s="209"/>
      <c r="CM195" s="209"/>
      <c r="CN195" s="209"/>
      <c r="CO195" s="209"/>
      <c r="CP195" s="209"/>
      <c r="CQ195" s="209"/>
      <c r="CR195" s="209"/>
      <c r="CS195" s="209"/>
      <c r="CT195" s="209"/>
      <c r="CU195" s="209"/>
      <c r="CV195" s="209"/>
      <c r="CW195" s="209"/>
      <c r="CX195" s="209"/>
      <c r="CY195" s="209"/>
      <c r="CZ195" s="209"/>
      <c r="DA195" s="209"/>
      <c r="DB195" s="209"/>
      <c r="DC195" s="209"/>
      <c r="DD195" s="209"/>
      <c r="DE195" s="209"/>
      <c r="DF195" s="209"/>
      <c r="DG195" s="209"/>
      <c r="DH195" s="209"/>
      <c r="DI195" s="209"/>
      <c r="DJ195" s="209"/>
      <c r="DK195" s="209"/>
      <c r="DL195" s="209"/>
      <c r="DM195" s="209"/>
      <c r="DN195" s="209"/>
      <c r="DO195" s="209"/>
      <c r="DP195" s="209"/>
      <c r="DQ195" s="209"/>
      <c r="DR195" s="209"/>
      <c r="DS195" s="209"/>
      <c r="DT195" s="209"/>
      <c r="DU195" s="209"/>
      <c r="DV195" s="209"/>
      <c r="DW195" s="209"/>
      <c r="DX195" s="209"/>
      <c r="DY195" s="209"/>
      <c r="DZ195" s="209"/>
      <c r="EA195" s="209"/>
      <c r="EB195" s="209"/>
      <c r="EC195" s="209"/>
      <c r="ED195" s="209"/>
      <c r="EE195" s="209"/>
      <c r="EF195" s="209"/>
      <c r="EG195" s="209"/>
      <c r="EH195" s="209"/>
      <c r="EI195" s="209"/>
      <c r="EJ195" s="209"/>
      <c r="EK195" s="209"/>
      <c r="EL195" s="209"/>
      <c r="EM195" s="209"/>
      <c r="EN195" s="209"/>
    </row>
    <row r="196" spans="3:144" x14ac:dyDescent="0.2">
      <c r="C196" s="209"/>
      <c r="D196" s="209"/>
      <c r="E196" s="209"/>
      <c r="F196" s="209"/>
      <c r="G196" s="209"/>
      <c r="H196" s="209"/>
      <c r="I196" s="209"/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  <c r="AA196" s="209"/>
      <c r="AB196" s="209"/>
      <c r="AC196" s="209"/>
      <c r="AD196" s="209"/>
      <c r="AE196" s="209"/>
      <c r="AF196" s="209"/>
      <c r="AG196" s="209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09"/>
      <c r="BN196" s="209"/>
      <c r="BO196" s="209"/>
      <c r="BP196" s="209"/>
      <c r="BQ196" s="209"/>
      <c r="BR196" s="209"/>
      <c r="BS196" s="209"/>
      <c r="BT196" s="209"/>
      <c r="BU196" s="209"/>
      <c r="BV196" s="209"/>
      <c r="BW196" s="209"/>
      <c r="BX196" s="209"/>
      <c r="BY196" s="209"/>
      <c r="BZ196" s="209"/>
      <c r="CA196" s="209"/>
      <c r="CB196" s="209"/>
      <c r="CC196" s="209"/>
      <c r="CD196" s="209"/>
      <c r="CE196" s="209"/>
      <c r="CF196" s="209"/>
      <c r="CG196" s="209"/>
      <c r="CH196" s="209"/>
      <c r="CI196" s="209"/>
      <c r="CJ196" s="209"/>
      <c r="CK196" s="209"/>
      <c r="CL196" s="209"/>
      <c r="CM196" s="209"/>
      <c r="CN196" s="209"/>
      <c r="CO196" s="209"/>
      <c r="CP196" s="209"/>
      <c r="CQ196" s="209"/>
      <c r="CR196" s="209"/>
      <c r="CS196" s="209"/>
      <c r="CT196" s="209"/>
      <c r="CU196" s="209"/>
      <c r="CV196" s="209"/>
      <c r="CW196" s="209"/>
      <c r="CX196" s="209"/>
      <c r="CY196" s="209"/>
      <c r="CZ196" s="209"/>
      <c r="DA196" s="209"/>
      <c r="DB196" s="209"/>
      <c r="DC196" s="209"/>
      <c r="DD196" s="209"/>
      <c r="DE196" s="209"/>
      <c r="DF196" s="209"/>
      <c r="DG196" s="209"/>
      <c r="DH196" s="209"/>
      <c r="DI196" s="209"/>
      <c r="DJ196" s="209"/>
      <c r="DK196" s="209"/>
      <c r="DL196" s="209"/>
      <c r="DM196" s="209"/>
      <c r="DN196" s="209"/>
      <c r="DO196" s="209"/>
      <c r="DP196" s="209"/>
      <c r="DQ196" s="209"/>
      <c r="DR196" s="209"/>
      <c r="DS196" s="209"/>
      <c r="DT196" s="209"/>
      <c r="DU196" s="209"/>
      <c r="DV196" s="209"/>
      <c r="DW196" s="209"/>
      <c r="DX196" s="209"/>
      <c r="DY196" s="209"/>
      <c r="DZ196" s="209"/>
      <c r="EA196" s="209"/>
      <c r="EB196" s="209"/>
      <c r="EC196" s="209"/>
      <c r="ED196" s="209"/>
      <c r="EE196" s="209"/>
      <c r="EF196" s="209"/>
      <c r="EG196" s="209"/>
      <c r="EH196" s="209"/>
      <c r="EI196" s="209"/>
      <c r="EJ196" s="209"/>
      <c r="EK196" s="209"/>
      <c r="EL196" s="209"/>
      <c r="EM196" s="209"/>
      <c r="EN196" s="209"/>
    </row>
    <row r="197" spans="3:144" x14ac:dyDescent="0.2">
      <c r="C197" s="209"/>
      <c r="D197" s="209"/>
      <c r="E197" s="209"/>
      <c r="F197" s="209"/>
      <c r="G197" s="209"/>
      <c r="H197" s="209"/>
      <c r="I197" s="209"/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9"/>
      <c r="AA197" s="209"/>
      <c r="AB197" s="209"/>
      <c r="AC197" s="209"/>
      <c r="AD197" s="209"/>
      <c r="AE197" s="209"/>
      <c r="AF197" s="209"/>
      <c r="AG197" s="209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09"/>
      <c r="BN197" s="209"/>
      <c r="BO197" s="209"/>
      <c r="BP197" s="209"/>
      <c r="BQ197" s="209"/>
      <c r="BR197" s="209"/>
      <c r="BS197" s="209"/>
      <c r="BT197" s="209"/>
      <c r="BU197" s="209"/>
      <c r="BV197" s="209"/>
      <c r="BW197" s="209"/>
      <c r="BX197" s="209"/>
      <c r="BY197" s="209"/>
      <c r="BZ197" s="209"/>
      <c r="CA197" s="209"/>
      <c r="CB197" s="209"/>
      <c r="CC197" s="209"/>
      <c r="CD197" s="209"/>
      <c r="CE197" s="209"/>
      <c r="CF197" s="209"/>
      <c r="CG197" s="209"/>
      <c r="CH197" s="209"/>
      <c r="CI197" s="209"/>
      <c r="CJ197" s="209"/>
      <c r="CK197" s="209"/>
      <c r="CL197" s="209"/>
      <c r="CM197" s="209"/>
      <c r="CN197" s="209"/>
      <c r="CO197" s="209"/>
      <c r="CP197" s="209"/>
      <c r="CQ197" s="209"/>
      <c r="CR197" s="209"/>
      <c r="CS197" s="209"/>
      <c r="CT197" s="209"/>
      <c r="CU197" s="209"/>
      <c r="CV197" s="209"/>
      <c r="CW197" s="209"/>
      <c r="CX197" s="209"/>
      <c r="CY197" s="209"/>
      <c r="CZ197" s="209"/>
      <c r="DA197" s="209"/>
      <c r="DB197" s="209"/>
      <c r="DC197" s="209"/>
      <c r="DD197" s="209"/>
      <c r="DE197" s="209"/>
      <c r="DF197" s="209"/>
      <c r="DG197" s="209"/>
      <c r="DH197" s="209"/>
      <c r="DI197" s="209"/>
      <c r="DJ197" s="209"/>
      <c r="DK197" s="209"/>
      <c r="DL197" s="209"/>
      <c r="DM197" s="209"/>
      <c r="DN197" s="209"/>
      <c r="DO197" s="209"/>
      <c r="DP197" s="209"/>
      <c r="DQ197" s="209"/>
      <c r="DR197" s="209"/>
      <c r="DS197" s="209"/>
      <c r="DT197" s="209"/>
      <c r="DU197" s="209"/>
      <c r="DV197" s="209"/>
      <c r="DW197" s="209"/>
      <c r="DX197" s="209"/>
      <c r="DY197" s="209"/>
      <c r="DZ197" s="209"/>
      <c r="EA197" s="209"/>
      <c r="EB197" s="209"/>
      <c r="EC197" s="209"/>
      <c r="ED197" s="209"/>
      <c r="EE197" s="209"/>
      <c r="EF197" s="209"/>
      <c r="EG197" s="209"/>
      <c r="EH197" s="209"/>
      <c r="EI197" s="209"/>
      <c r="EJ197" s="209"/>
      <c r="EK197" s="209"/>
      <c r="EL197" s="209"/>
      <c r="EM197" s="209"/>
      <c r="EN197" s="209"/>
    </row>
    <row r="198" spans="3:144" x14ac:dyDescent="0.2">
      <c r="C198" s="209"/>
      <c r="D198" s="209"/>
      <c r="E198" s="209"/>
      <c r="F198" s="209"/>
      <c r="G198" s="209"/>
      <c r="H198" s="209"/>
      <c r="I198" s="209"/>
      <c r="J198" s="209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  <c r="Z198" s="209"/>
      <c r="AA198" s="209"/>
      <c r="AB198" s="209"/>
      <c r="AC198" s="209"/>
      <c r="AD198" s="209"/>
      <c r="AE198" s="209"/>
      <c r="AF198" s="209"/>
      <c r="AG198" s="209"/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  <c r="BI198" s="209"/>
      <c r="BJ198" s="209"/>
      <c r="BK198" s="209"/>
      <c r="BL198" s="209"/>
      <c r="BM198" s="209"/>
      <c r="BN198" s="209"/>
      <c r="BO198" s="209"/>
      <c r="BP198" s="209"/>
      <c r="BQ198" s="209"/>
      <c r="BR198" s="209"/>
      <c r="BS198" s="209"/>
      <c r="BT198" s="209"/>
      <c r="BU198" s="209"/>
      <c r="BV198" s="209"/>
      <c r="BW198" s="209"/>
      <c r="BX198" s="209"/>
      <c r="BY198" s="209"/>
      <c r="BZ198" s="209"/>
      <c r="CA198" s="209"/>
      <c r="CB198" s="209"/>
      <c r="CC198" s="209"/>
      <c r="CD198" s="209"/>
      <c r="CE198" s="209"/>
      <c r="CF198" s="209"/>
      <c r="CG198" s="209"/>
      <c r="CH198" s="209"/>
      <c r="CI198" s="209"/>
      <c r="CJ198" s="209"/>
      <c r="CK198" s="209"/>
      <c r="CL198" s="209"/>
      <c r="CM198" s="209"/>
      <c r="CN198" s="209"/>
      <c r="CO198" s="209"/>
      <c r="CP198" s="209"/>
      <c r="CQ198" s="209"/>
      <c r="CR198" s="209"/>
      <c r="CS198" s="209"/>
      <c r="CT198" s="209"/>
      <c r="CU198" s="209"/>
      <c r="CV198" s="209"/>
      <c r="CW198" s="209"/>
      <c r="CX198" s="209"/>
      <c r="CY198" s="209"/>
      <c r="CZ198" s="209"/>
      <c r="DA198" s="209"/>
      <c r="DB198" s="209"/>
      <c r="DC198" s="209"/>
      <c r="DD198" s="209"/>
      <c r="DE198" s="209"/>
      <c r="DF198" s="209"/>
      <c r="DG198" s="209"/>
      <c r="DH198" s="209"/>
      <c r="DI198" s="209"/>
      <c r="DJ198" s="209"/>
      <c r="DK198" s="209"/>
      <c r="DL198" s="209"/>
      <c r="DM198" s="209"/>
      <c r="DN198" s="209"/>
      <c r="DO198" s="209"/>
      <c r="DP198" s="209"/>
      <c r="DQ198" s="209"/>
      <c r="DR198" s="209"/>
      <c r="DS198" s="209"/>
      <c r="DT198" s="209"/>
      <c r="DU198" s="209"/>
      <c r="DV198" s="209"/>
      <c r="DW198" s="209"/>
      <c r="DX198" s="209"/>
      <c r="DY198" s="209"/>
      <c r="DZ198" s="209"/>
      <c r="EA198" s="209"/>
      <c r="EB198" s="209"/>
      <c r="EC198" s="209"/>
      <c r="ED198" s="209"/>
      <c r="EE198" s="209"/>
      <c r="EF198" s="209"/>
      <c r="EG198" s="209"/>
      <c r="EH198" s="209"/>
      <c r="EI198" s="209"/>
      <c r="EJ198" s="209"/>
      <c r="EK198" s="209"/>
      <c r="EL198" s="209"/>
      <c r="EM198" s="209"/>
      <c r="EN198" s="209"/>
    </row>
    <row r="199" spans="3:144" x14ac:dyDescent="0.2">
      <c r="C199" s="209"/>
      <c r="D199" s="209"/>
      <c r="E199" s="209"/>
      <c r="F199" s="209"/>
      <c r="G199" s="209"/>
      <c r="H199" s="209"/>
      <c r="I199" s="209"/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9"/>
      <c r="AA199" s="209"/>
      <c r="AB199" s="209"/>
      <c r="AC199" s="209"/>
      <c r="AD199" s="209"/>
      <c r="AE199" s="209"/>
      <c r="AF199" s="209"/>
      <c r="AG199" s="209"/>
      <c r="AH199" s="209"/>
      <c r="AI199" s="209"/>
      <c r="AJ199" s="209"/>
      <c r="AK199" s="209"/>
      <c r="AL199" s="209"/>
      <c r="AM199" s="209"/>
      <c r="AN199" s="209"/>
      <c r="AO199" s="209"/>
      <c r="AP199" s="209"/>
      <c r="AQ199" s="209"/>
      <c r="AR199" s="209"/>
      <c r="AS199" s="209"/>
      <c r="AT199" s="209"/>
      <c r="AU199" s="209"/>
      <c r="AV199" s="209"/>
      <c r="AW199" s="209"/>
      <c r="AX199" s="209"/>
      <c r="AY199" s="209"/>
      <c r="AZ199" s="209"/>
      <c r="BA199" s="209"/>
      <c r="BB199" s="209"/>
      <c r="BC199" s="209"/>
      <c r="BD199" s="209"/>
      <c r="BE199" s="209"/>
      <c r="BF199" s="209"/>
      <c r="BG199" s="209"/>
      <c r="BH199" s="209"/>
      <c r="BI199" s="209"/>
      <c r="BJ199" s="209"/>
      <c r="BK199" s="209"/>
      <c r="BL199" s="209"/>
      <c r="BM199" s="209"/>
      <c r="BN199" s="209"/>
      <c r="BO199" s="209"/>
      <c r="BP199" s="209"/>
      <c r="BQ199" s="209"/>
      <c r="BR199" s="209"/>
      <c r="BS199" s="209"/>
      <c r="BT199" s="209"/>
      <c r="BU199" s="209"/>
      <c r="BV199" s="209"/>
      <c r="BW199" s="209"/>
      <c r="BX199" s="209"/>
      <c r="BY199" s="209"/>
      <c r="BZ199" s="209"/>
      <c r="CA199" s="209"/>
      <c r="CB199" s="209"/>
      <c r="CC199" s="209"/>
      <c r="CD199" s="209"/>
      <c r="CE199" s="209"/>
      <c r="CF199" s="209"/>
      <c r="CG199" s="209"/>
      <c r="CH199" s="209"/>
      <c r="CI199" s="209"/>
      <c r="CJ199" s="209"/>
      <c r="CK199" s="209"/>
      <c r="CL199" s="209"/>
      <c r="CM199" s="209"/>
      <c r="CN199" s="209"/>
      <c r="CO199" s="209"/>
      <c r="CP199" s="209"/>
      <c r="CQ199" s="209"/>
      <c r="CR199" s="209"/>
      <c r="CS199" s="209"/>
      <c r="CT199" s="209"/>
      <c r="CU199" s="209"/>
      <c r="CV199" s="209"/>
      <c r="CW199" s="209"/>
      <c r="CX199" s="209"/>
      <c r="CY199" s="209"/>
      <c r="CZ199" s="209"/>
      <c r="DA199" s="209"/>
      <c r="DB199" s="209"/>
      <c r="DC199" s="209"/>
      <c r="DD199" s="209"/>
      <c r="DE199" s="209"/>
      <c r="DF199" s="209"/>
      <c r="DG199" s="209"/>
      <c r="DH199" s="209"/>
      <c r="DI199" s="209"/>
      <c r="DJ199" s="209"/>
      <c r="DK199" s="209"/>
      <c r="DL199" s="209"/>
      <c r="DM199" s="209"/>
      <c r="DN199" s="209"/>
      <c r="DO199" s="209"/>
      <c r="DP199" s="209"/>
      <c r="DQ199" s="209"/>
      <c r="DR199" s="209"/>
      <c r="DS199" s="209"/>
      <c r="DT199" s="209"/>
      <c r="DU199" s="209"/>
      <c r="DV199" s="209"/>
      <c r="DW199" s="209"/>
      <c r="DX199" s="209"/>
      <c r="DY199" s="209"/>
      <c r="DZ199" s="209"/>
      <c r="EA199" s="209"/>
      <c r="EB199" s="209"/>
      <c r="EC199" s="209"/>
      <c r="ED199" s="209"/>
      <c r="EE199" s="209"/>
      <c r="EF199" s="209"/>
      <c r="EG199" s="209"/>
      <c r="EH199" s="209"/>
      <c r="EI199" s="209"/>
      <c r="EJ199" s="209"/>
      <c r="EK199" s="209"/>
      <c r="EL199" s="209"/>
      <c r="EM199" s="209"/>
      <c r="EN199" s="209"/>
    </row>
    <row r="200" spans="3:144" x14ac:dyDescent="0.2">
      <c r="C200" s="209"/>
      <c r="D200" s="209"/>
      <c r="E200" s="209"/>
      <c r="F200" s="209"/>
      <c r="G200" s="209"/>
      <c r="H200" s="209"/>
      <c r="I200" s="209"/>
      <c r="J200" s="209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9"/>
      <c r="AA200" s="209"/>
      <c r="AB200" s="209"/>
      <c r="AC200" s="209"/>
      <c r="AD200" s="209"/>
      <c r="AE200" s="209"/>
      <c r="AF200" s="209"/>
      <c r="AG200" s="209"/>
      <c r="AH200" s="209"/>
      <c r="AI200" s="209"/>
      <c r="AJ200" s="209"/>
      <c r="AK200" s="209"/>
      <c r="AL200" s="209"/>
      <c r="AM200" s="209"/>
      <c r="AN200" s="209"/>
      <c r="AO200" s="209"/>
      <c r="AP200" s="209"/>
      <c r="AQ200" s="209"/>
      <c r="AR200" s="209"/>
      <c r="AS200" s="209"/>
      <c r="AT200" s="209"/>
      <c r="AU200" s="209"/>
      <c r="AV200" s="209"/>
      <c r="AW200" s="209"/>
      <c r="AX200" s="209"/>
      <c r="AY200" s="209"/>
      <c r="AZ200" s="209"/>
      <c r="BA200" s="209"/>
      <c r="BB200" s="209"/>
      <c r="BC200" s="209"/>
      <c r="BD200" s="209"/>
      <c r="BE200" s="209"/>
      <c r="BF200" s="209"/>
      <c r="BG200" s="209"/>
      <c r="BH200" s="209"/>
      <c r="BI200" s="209"/>
      <c r="BJ200" s="209"/>
      <c r="BK200" s="209"/>
      <c r="BL200" s="209"/>
      <c r="BM200" s="209"/>
      <c r="BN200" s="209"/>
      <c r="BO200" s="209"/>
      <c r="BP200" s="209"/>
      <c r="BQ200" s="209"/>
      <c r="BR200" s="209"/>
      <c r="BS200" s="209"/>
      <c r="BT200" s="209"/>
      <c r="BU200" s="209"/>
      <c r="BV200" s="209"/>
      <c r="BW200" s="209"/>
      <c r="BX200" s="209"/>
      <c r="BY200" s="209"/>
      <c r="BZ200" s="209"/>
      <c r="CA200" s="209"/>
      <c r="CB200" s="209"/>
      <c r="CC200" s="209"/>
      <c r="CD200" s="209"/>
      <c r="CE200" s="209"/>
      <c r="CF200" s="209"/>
      <c r="CG200" s="209"/>
      <c r="CH200" s="209"/>
      <c r="CI200" s="209"/>
      <c r="CJ200" s="209"/>
      <c r="CK200" s="209"/>
      <c r="CL200" s="209"/>
      <c r="CM200" s="209"/>
      <c r="CN200" s="209"/>
      <c r="CO200" s="209"/>
      <c r="CP200" s="209"/>
      <c r="CQ200" s="209"/>
      <c r="CR200" s="209"/>
      <c r="CS200" s="209"/>
      <c r="CT200" s="209"/>
      <c r="CU200" s="209"/>
      <c r="CV200" s="209"/>
      <c r="CW200" s="209"/>
      <c r="CX200" s="209"/>
      <c r="CY200" s="209"/>
      <c r="CZ200" s="209"/>
      <c r="DA200" s="209"/>
      <c r="DB200" s="209"/>
      <c r="DC200" s="209"/>
      <c r="DD200" s="209"/>
      <c r="DE200" s="209"/>
      <c r="DF200" s="209"/>
      <c r="DG200" s="209"/>
      <c r="DH200" s="209"/>
      <c r="DI200" s="209"/>
      <c r="DJ200" s="209"/>
      <c r="DK200" s="209"/>
      <c r="DL200" s="209"/>
      <c r="DM200" s="209"/>
      <c r="DN200" s="209"/>
      <c r="DO200" s="209"/>
      <c r="DP200" s="209"/>
      <c r="DQ200" s="209"/>
      <c r="DR200" s="209"/>
      <c r="DS200" s="209"/>
      <c r="DT200" s="209"/>
      <c r="DU200" s="209"/>
      <c r="DV200" s="209"/>
      <c r="DW200" s="209"/>
      <c r="DX200" s="209"/>
      <c r="DY200" s="209"/>
      <c r="DZ200" s="209"/>
      <c r="EA200" s="209"/>
      <c r="EB200" s="209"/>
      <c r="EC200" s="209"/>
      <c r="ED200" s="209"/>
      <c r="EE200" s="209"/>
      <c r="EF200" s="209"/>
      <c r="EG200" s="209"/>
      <c r="EH200" s="209"/>
      <c r="EI200" s="209"/>
      <c r="EJ200" s="209"/>
      <c r="EK200" s="209"/>
      <c r="EL200" s="209"/>
      <c r="EM200" s="209"/>
      <c r="EN200" s="209"/>
    </row>
    <row r="201" spans="3:144" x14ac:dyDescent="0.2">
      <c r="C201" s="209"/>
      <c r="D201" s="209"/>
      <c r="E201" s="209"/>
      <c r="F201" s="209"/>
      <c r="G201" s="209"/>
      <c r="H201" s="209"/>
      <c r="I201" s="209"/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  <c r="Z201" s="209"/>
      <c r="AA201" s="209"/>
      <c r="AB201" s="209"/>
      <c r="AC201" s="209"/>
      <c r="AD201" s="209"/>
      <c r="AE201" s="209"/>
      <c r="AF201" s="209"/>
      <c r="AG201" s="209"/>
      <c r="AH201" s="209"/>
      <c r="AI201" s="209"/>
      <c r="AJ201" s="209"/>
      <c r="AK201" s="209"/>
      <c r="AL201" s="209"/>
      <c r="AM201" s="209"/>
      <c r="AN201" s="209"/>
      <c r="AO201" s="209"/>
      <c r="AP201" s="209"/>
      <c r="AQ201" s="209"/>
      <c r="AR201" s="209"/>
      <c r="AS201" s="209"/>
      <c r="AT201" s="209"/>
      <c r="AU201" s="209"/>
      <c r="AV201" s="209"/>
      <c r="AW201" s="209"/>
      <c r="AX201" s="209"/>
      <c r="AY201" s="209"/>
      <c r="AZ201" s="209"/>
      <c r="BA201" s="209"/>
      <c r="BB201" s="209"/>
      <c r="BC201" s="209"/>
      <c r="BD201" s="209"/>
      <c r="BE201" s="209"/>
      <c r="BF201" s="209"/>
      <c r="BG201" s="209"/>
      <c r="BH201" s="209"/>
      <c r="BI201" s="209"/>
      <c r="BJ201" s="209"/>
      <c r="BK201" s="209"/>
      <c r="BL201" s="209"/>
      <c r="BM201" s="209"/>
      <c r="BN201" s="209"/>
      <c r="BO201" s="209"/>
      <c r="BP201" s="209"/>
      <c r="BQ201" s="209"/>
      <c r="BR201" s="209"/>
      <c r="BS201" s="209"/>
      <c r="BT201" s="209"/>
      <c r="BU201" s="209"/>
      <c r="BV201" s="209"/>
      <c r="BW201" s="209"/>
      <c r="BX201" s="209"/>
      <c r="BY201" s="209"/>
      <c r="BZ201" s="209"/>
      <c r="CA201" s="209"/>
      <c r="CB201" s="209"/>
      <c r="CC201" s="209"/>
      <c r="CD201" s="209"/>
      <c r="CE201" s="209"/>
      <c r="CF201" s="209"/>
      <c r="CG201" s="209"/>
      <c r="CH201" s="209"/>
      <c r="CI201" s="209"/>
      <c r="CJ201" s="209"/>
      <c r="CK201" s="209"/>
      <c r="CL201" s="209"/>
      <c r="CM201" s="209"/>
      <c r="CN201" s="209"/>
      <c r="CO201" s="209"/>
      <c r="CP201" s="209"/>
      <c r="CQ201" s="209"/>
      <c r="CR201" s="209"/>
      <c r="CS201" s="209"/>
      <c r="CT201" s="209"/>
      <c r="CU201" s="209"/>
      <c r="CV201" s="209"/>
      <c r="CW201" s="209"/>
      <c r="CX201" s="209"/>
      <c r="CY201" s="209"/>
      <c r="CZ201" s="209"/>
      <c r="DA201" s="209"/>
      <c r="DB201" s="209"/>
      <c r="DC201" s="209"/>
      <c r="DD201" s="209"/>
      <c r="DE201" s="209"/>
      <c r="DF201" s="209"/>
      <c r="DG201" s="209"/>
      <c r="DH201" s="209"/>
      <c r="DI201" s="209"/>
      <c r="DJ201" s="209"/>
      <c r="DK201" s="209"/>
      <c r="DL201" s="209"/>
      <c r="DM201" s="209"/>
      <c r="DN201" s="209"/>
      <c r="DO201" s="209"/>
      <c r="DP201" s="209"/>
      <c r="DQ201" s="209"/>
      <c r="DR201" s="209"/>
      <c r="DS201" s="209"/>
      <c r="DT201" s="209"/>
      <c r="DU201" s="209"/>
      <c r="DV201" s="209"/>
      <c r="DW201" s="209"/>
      <c r="DX201" s="209"/>
      <c r="DY201" s="209"/>
      <c r="DZ201" s="209"/>
      <c r="EA201" s="209"/>
      <c r="EB201" s="209"/>
      <c r="EC201" s="209"/>
      <c r="ED201" s="209"/>
      <c r="EE201" s="209"/>
      <c r="EF201" s="209"/>
      <c r="EG201" s="209"/>
      <c r="EH201" s="209"/>
      <c r="EI201" s="209"/>
      <c r="EJ201" s="209"/>
      <c r="EK201" s="209"/>
      <c r="EL201" s="209"/>
      <c r="EM201" s="209"/>
      <c r="EN201" s="209"/>
    </row>
    <row r="202" spans="3:144" x14ac:dyDescent="0.2">
      <c r="C202" s="209"/>
      <c r="D202" s="209"/>
      <c r="E202" s="209"/>
      <c r="F202" s="209"/>
      <c r="G202" s="209"/>
      <c r="H202" s="209"/>
      <c r="I202" s="209"/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  <c r="AA202" s="209"/>
      <c r="AB202" s="209"/>
      <c r="AC202" s="209"/>
      <c r="AD202" s="209"/>
      <c r="AE202" s="209"/>
      <c r="AF202" s="209"/>
      <c r="AG202" s="209"/>
      <c r="AH202" s="209"/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  <c r="BI202" s="209"/>
      <c r="BJ202" s="209"/>
      <c r="BK202" s="209"/>
      <c r="BL202" s="209"/>
      <c r="BM202" s="209"/>
      <c r="BN202" s="209"/>
      <c r="BO202" s="209"/>
      <c r="BP202" s="209"/>
      <c r="BQ202" s="209"/>
      <c r="BR202" s="209"/>
      <c r="BS202" s="209"/>
      <c r="BT202" s="209"/>
      <c r="BU202" s="209"/>
      <c r="BV202" s="209"/>
      <c r="BW202" s="209"/>
      <c r="BX202" s="209"/>
      <c r="BY202" s="209"/>
      <c r="BZ202" s="209"/>
      <c r="CA202" s="209"/>
      <c r="CB202" s="209"/>
      <c r="CC202" s="209"/>
      <c r="CD202" s="209"/>
      <c r="CE202" s="209"/>
      <c r="CF202" s="209"/>
      <c r="CG202" s="209"/>
      <c r="CH202" s="209"/>
      <c r="CI202" s="209"/>
      <c r="CJ202" s="209"/>
      <c r="CK202" s="209"/>
      <c r="CL202" s="209"/>
      <c r="CM202" s="209"/>
      <c r="CN202" s="209"/>
      <c r="CO202" s="209"/>
      <c r="CP202" s="209"/>
      <c r="CQ202" s="209"/>
      <c r="CR202" s="209"/>
      <c r="CS202" s="209"/>
      <c r="CT202" s="209"/>
      <c r="CU202" s="209"/>
      <c r="CV202" s="209"/>
      <c r="CW202" s="209"/>
      <c r="CX202" s="209"/>
      <c r="CY202" s="209"/>
      <c r="CZ202" s="209"/>
      <c r="DA202" s="209"/>
      <c r="DB202" s="209"/>
      <c r="DC202" s="209"/>
      <c r="DD202" s="209"/>
      <c r="DE202" s="209"/>
      <c r="DF202" s="209"/>
      <c r="DG202" s="209"/>
      <c r="DH202" s="209"/>
      <c r="DI202" s="209"/>
      <c r="DJ202" s="209"/>
      <c r="DK202" s="209"/>
      <c r="DL202" s="209"/>
      <c r="DM202" s="209"/>
      <c r="DN202" s="209"/>
      <c r="DO202" s="209"/>
      <c r="DP202" s="209"/>
      <c r="DQ202" s="209"/>
      <c r="DR202" s="209"/>
      <c r="DS202" s="209"/>
      <c r="DT202" s="209"/>
      <c r="DU202" s="209"/>
      <c r="DV202" s="209"/>
      <c r="DW202" s="209"/>
      <c r="DX202" s="209"/>
      <c r="DY202" s="209"/>
      <c r="DZ202" s="209"/>
      <c r="EA202" s="209"/>
      <c r="EB202" s="209"/>
      <c r="EC202" s="209"/>
      <c r="ED202" s="209"/>
      <c r="EE202" s="209"/>
      <c r="EF202" s="209"/>
      <c r="EG202" s="209"/>
      <c r="EH202" s="209"/>
      <c r="EI202" s="209"/>
      <c r="EJ202" s="209"/>
      <c r="EK202" s="209"/>
      <c r="EL202" s="209"/>
      <c r="EM202" s="209"/>
      <c r="EN202" s="209"/>
    </row>
    <row r="203" spans="3:144" x14ac:dyDescent="0.2">
      <c r="C203" s="209"/>
      <c r="D203" s="209"/>
      <c r="E203" s="209"/>
      <c r="F203" s="209"/>
      <c r="G203" s="209"/>
      <c r="H203" s="209"/>
      <c r="I203" s="209"/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  <c r="AA203" s="209"/>
      <c r="AB203" s="209"/>
      <c r="AC203" s="209"/>
      <c r="AD203" s="209"/>
      <c r="AE203" s="209"/>
      <c r="AF203" s="209"/>
      <c r="AG203" s="209"/>
      <c r="AH203" s="209"/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209"/>
      <c r="BE203" s="209"/>
      <c r="BF203" s="209"/>
      <c r="BG203" s="209"/>
      <c r="BH203" s="209"/>
      <c r="BI203" s="209"/>
      <c r="BJ203" s="209"/>
      <c r="BK203" s="209"/>
      <c r="BL203" s="209"/>
      <c r="BM203" s="209"/>
      <c r="BN203" s="209"/>
      <c r="BO203" s="209"/>
      <c r="BP203" s="209"/>
      <c r="BQ203" s="209"/>
      <c r="BR203" s="209"/>
      <c r="BS203" s="209"/>
      <c r="BT203" s="209"/>
      <c r="BU203" s="209"/>
      <c r="BV203" s="209"/>
      <c r="BW203" s="209"/>
      <c r="BX203" s="209"/>
      <c r="BY203" s="209"/>
      <c r="BZ203" s="209"/>
      <c r="CA203" s="209"/>
      <c r="CB203" s="209"/>
      <c r="CC203" s="209"/>
      <c r="CD203" s="209"/>
      <c r="CE203" s="209"/>
      <c r="CF203" s="209"/>
      <c r="CG203" s="209"/>
      <c r="CH203" s="209"/>
      <c r="CI203" s="209"/>
      <c r="CJ203" s="209"/>
      <c r="CK203" s="209"/>
      <c r="CL203" s="209"/>
      <c r="CM203" s="209"/>
      <c r="CN203" s="209"/>
      <c r="CO203" s="209"/>
      <c r="CP203" s="209"/>
      <c r="CQ203" s="209"/>
      <c r="CR203" s="209"/>
      <c r="CS203" s="209"/>
      <c r="CT203" s="209"/>
      <c r="CU203" s="209"/>
      <c r="CV203" s="209"/>
      <c r="CW203" s="209"/>
      <c r="CX203" s="209"/>
      <c r="CY203" s="209"/>
      <c r="CZ203" s="209"/>
      <c r="DA203" s="209"/>
      <c r="DB203" s="209"/>
      <c r="DC203" s="209"/>
      <c r="DD203" s="209"/>
      <c r="DE203" s="209"/>
      <c r="DF203" s="209"/>
      <c r="DG203" s="209"/>
      <c r="DH203" s="209"/>
      <c r="DI203" s="209"/>
      <c r="DJ203" s="209"/>
      <c r="DK203" s="209"/>
      <c r="DL203" s="209"/>
      <c r="DM203" s="209"/>
      <c r="DN203" s="209"/>
      <c r="DO203" s="209"/>
      <c r="DP203" s="209"/>
      <c r="DQ203" s="209"/>
      <c r="DR203" s="209"/>
      <c r="DS203" s="209"/>
      <c r="DT203" s="209"/>
      <c r="DU203" s="209"/>
      <c r="DV203" s="209"/>
      <c r="DW203" s="209"/>
      <c r="DX203" s="209"/>
      <c r="DY203" s="209"/>
      <c r="DZ203" s="209"/>
      <c r="EA203" s="209"/>
      <c r="EB203" s="209"/>
      <c r="EC203" s="209"/>
      <c r="ED203" s="209"/>
      <c r="EE203" s="209"/>
      <c r="EF203" s="209"/>
      <c r="EG203" s="209"/>
      <c r="EH203" s="209"/>
      <c r="EI203" s="209"/>
      <c r="EJ203" s="209"/>
      <c r="EK203" s="209"/>
      <c r="EL203" s="209"/>
      <c r="EM203" s="209"/>
      <c r="EN203" s="209"/>
    </row>
    <row r="204" spans="3:144" x14ac:dyDescent="0.2">
      <c r="C204" s="209"/>
      <c r="D204" s="209"/>
      <c r="E204" s="209"/>
      <c r="F204" s="209"/>
      <c r="G204" s="209"/>
      <c r="H204" s="209"/>
      <c r="I204" s="209"/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  <c r="AA204" s="209"/>
      <c r="AB204" s="209"/>
      <c r="AC204" s="209"/>
      <c r="AD204" s="209"/>
      <c r="AE204" s="209"/>
      <c r="AF204" s="209"/>
      <c r="AG204" s="209"/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209"/>
      <c r="BE204" s="209"/>
      <c r="BF204" s="209"/>
      <c r="BG204" s="209"/>
      <c r="BH204" s="209"/>
      <c r="BI204" s="209"/>
      <c r="BJ204" s="209"/>
      <c r="BK204" s="209"/>
      <c r="BL204" s="209"/>
      <c r="BM204" s="209"/>
      <c r="BN204" s="209"/>
      <c r="BO204" s="209"/>
      <c r="BP204" s="209"/>
      <c r="BQ204" s="209"/>
      <c r="BR204" s="209"/>
      <c r="BS204" s="209"/>
      <c r="BT204" s="209"/>
      <c r="BU204" s="209"/>
      <c r="BV204" s="209"/>
      <c r="BW204" s="209"/>
      <c r="BX204" s="209"/>
      <c r="BY204" s="209"/>
      <c r="BZ204" s="209"/>
      <c r="CA204" s="209"/>
      <c r="CB204" s="209"/>
      <c r="CC204" s="209"/>
      <c r="CD204" s="209"/>
      <c r="CE204" s="209"/>
      <c r="CF204" s="209"/>
      <c r="CG204" s="209"/>
      <c r="CH204" s="209"/>
      <c r="CI204" s="209"/>
      <c r="CJ204" s="209"/>
      <c r="CK204" s="209"/>
      <c r="CL204" s="209"/>
      <c r="CM204" s="209"/>
      <c r="CN204" s="209"/>
      <c r="CO204" s="209"/>
      <c r="CP204" s="209"/>
      <c r="CQ204" s="209"/>
      <c r="CR204" s="209"/>
      <c r="CS204" s="209"/>
      <c r="CT204" s="209"/>
      <c r="CU204" s="209"/>
      <c r="CV204" s="209"/>
      <c r="CW204" s="209"/>
      <c r="CX204" s="209"/>
      <c r="CY204" s="209"/>
      <c r="CZ204" s="209"/>
      <c r="DA204" s="209"/>
      <c r="DB204" s="209"/>
      <c r="DC204" s="209"/>
      <c r="DD204" s="209"/>
      <c r="DE204" s="209"/>
      <c r="DF204" s="209"/>
      <c r="DG204" s="209"/>
      <c r="DH204" s="209"/>
      <c r="DI204" s="209"/>
      <c r="DJ204" s="209"/>
      <c r="DK204" s="209"/>
      <c r="DL204" s="209"/>
      <c r="DM204" s="209"/>
      <c r="DN204" s="209"/>
      <c r="DO204" s="209"/>
      <c r="DP204" s="209"/>
      <c r="DQ204" s="209"/>
      <c r="DR204" s="209"/>
      <c r="DS204" s="209"/>
      <c r="DT204" s="209"/>
      <c r="DU204" s="209"/>
      <c r="DV204" s="209"/>
      <c r="DW204" s="209"/>
      <c r="DX204" s="209"/>
      <c r="DY204" s="209"/>
      <c r="DZ204" s="209"/>
      <c r="EA204" s="209"/>
      <c r="EB204" s="209"/>
      <c r="EC204" s="209"/>
      <c r="ED204" s="209"/>
      <c r="EE204" s="209"/>
      <c r="EF204" s="209"/>
      <c r="EG204" s="209"/>
      <c r="EH204" s="209"/>
      <c r="EI204" s="209"/>
      <c r="EJ204" s="209"/>
      <c r="EK204" s="209"/>
      <c r="EL204" s="209"/>
      <c r="EM204" s="209"/>
      <c r="EN204" s="209"/>
    </row>
    <row r="205" spans="3:144" x14ac:dyDescent="0.2">
      <c r="C205" s="209"/>
      <c r="D205" s="209"/>
      <c r="E205" s="209"/>
      <c r="F205" s="209"/>
      <c r="G205" s="209"/>
      <c r="H205" s="209"/>
      <c r="I205" s="209"/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  <c r="AA205" s="209"/>
      <c r="AB205" s="209"/>
      <c r="AC205" s="209"/>
      <c r="AD205" s="209"/>
      <c r="AE205" s="209"/>
      <c r="AF205" s="209"/>
      <c r="AG205" s="209"/>
      <c r="AH205" s="209"/>
      <c r="AI205" s="209"/>
      <c r="AJ205" s="209"/>
      <c r="AK205" s="209"/>
      <c r="AL205" s="209"/>
      <c r="AM205" s="209"/>
      <c r="AN205" s="209"/>
      <c r="AO205" s="209"/>
      <c r="AP205" s="209"/>
      <c r="AQ205" s="209"/>
      <c r="AR205" s="209"/>
      <c r="AS205" s="209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209"/>
      <c r="BE205" s="209"/>
      <c r="BF205" s="209"/>
      <c r="BG205" s="209"/>
      <c r="BH205" s="209"/>
      <c r="BI205" s="209"/>
      <c r="BJ205" s="209"/>
      <c r="BK205" s="209"/>
      <c r="BL205" s="209"/>
      <c r="BM205" s="209"/>
      <c r="BN205" s="209"/>
      <c r="BO205" s="209"/>
      <c r="BP205" s="209"/>
      <c r="BQ205" s="209"/>
      <c r="BR205" s="209"/>
      <c r="BS205" s="209"/>
      <c r="BT205" s="209"/>
      <c r="BU205" s="209"/>
      <c r="BV205" s="209"/>
      <c r="BW205" s="209"/>
      <c r="BX205" s="209"/>
      <c r="BY205" s="209"/>
      <c r="BZ205" s="209"/>
      <c r="CA205" s="209"/>
      <c r="CB205" s="209"/>
      <c r="CC205" s="209"/>
      <c r="CD205" s="209"/>
      <c r="CE205" s="209"/>
      <c r="CF205" s="209"/>
      <c r="CG205" s="209"/>
      <c r="CH205" s="209"/>
      <c r="CI205" s="209"/>
      <c r="CJ205" s="209"/>
      <c r="CK205" s="209"/>
      <c r="CL205" s="209"/>
      <c r="CM205" s="209"/>
      <c r="CN205" s="209"/>
      <c r="CO205" s="209"/>
      <c r="CP205" s="209"/>
      <c r="CQ205" s="209"/>
      <c r="CR205" s="209"/>
      <c r="CS205" s="209"/>
      <c r="CT205" s="209"/>
      <c r="CU205" s="209"/>
      <c r="CV205" s="209"/>
      <c r="CW205" s="209"/>
      <c r="CX205" s="209"/>
      <c r="CY205" s="209"/>
      <c r="CZ205" s="209"/>
      <c r="DA205" s="209"/>
      <c r="DB205" s="209"/>
      <c r="DC205" s="209"/>
      <c r="DD205" s="209"/>
      <c r="DE205" s="209"/>
      <c r="DF205" s="209"/>
      <c r="DG205" s="209"/>
      <c r="DH205" s="209"/>
      <c r="DI205" s="209"/>
      <c r="DJ205" s="209"/>
      <c r="DK205" s="209"/>
      <c r="DL205" s="209"/>
      <c r="DM205" s="209"/>
      <c r="DN205" s="209"/>
      <c r="DO205" s="209"/>
      <c r="DP205" s="209"/>
      <c r="DQ205" s="209"/>
      <c r="DR205" s="209"/>
      <c r="DS205" s="209"/>
      <c r="DT205" s="209"/>
      <c r="DU205" s="209"/>
      <c r="DV205" s="209"/>
      <c r="DW205" s="209"/>
      <c r="DX205" s="209"/>
      <c r="DY205" s="209"/>
      <c r="DZ205" s="209"/>
      <c r="EA205" s="209"/>
      <c r="EB205" s="209"/>
      <c r="EC205" s="209"/>
      <c r="ED205" s="209"/>
      <c r="EE205" s="209"/>
      <c r="EF205" s="209"/>
      <c r="EG205" s="209"/>
      <c r="EH205" s="209"/>
      <c r="EI205" s="209"/>
      <c r="EJ205" s="209"/>
      <c r="EK205" s="209"/>
      <c r="EL205" s="209"/>
      <c r="EM205" s="209"/>
      <c r="EN205" s="209"/>
    </row>
    <row r="206" spans="3:144" x14ac:dyDescent="0.2">
      <c r="C206" s="209"/>
      <c r="D206" s="209"/>
      <c r="E206" s="209"/>
      <c r="F206" s="209"/>
      <c r="G206" s="209"/>
      <c r="H206" s="209"/>
      <c r="I206" s="209"/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  <c r="BI206" s="209"/>
      <c r="BJ206" s="209"/>
      <c r="BK206" s="209"/>
      <c r="BL206" s="209"/>
      <c r="BM206" s="209"/>
      <c r="BN206" s="209"/>
      <c r="BO206" s="209"/>
      <c r="BP206" s="209"/>
      <c r="BQ206" s="209"/>
      <c r="BR206" s="209"/>
      <c r="BS206" s="209"/>
      <c r="BT206" s="209"/>
      <c r="BU206" s="209"/>
      <c r="BV206" s="209"/>
      <c r="BW206" s="209"/>
      <c r="BX206" s="209"/>
      <c r="BY206" s="209"/>
      <c r="BZ206" s="209"/>
      <c r="CA206" s="209"/>
      <c r="CB206" s="209"/>
      <c r="CC206" s="209"/>
      <c r="CD206" s="209"/>
      <c r="CE206" s="209"/>
      <c r="CF206" s="209"/>
      <c r="CG206" s="209"/>
      <c r="CH206" s="209"/>
      <c r="CI206" s="209"/>
      <c r="CJ206" s="209"/>
      <c r="CK206" s="209"/>
      <c r="CL206" s="209"/>
      <c r="CM206" s="209"/>
      <c r="CN206" s="209"/>
      <c r="CO206" s="209"/>
      <c r="CP206" s="209"/>
      <c r="CQ206" s="209"/>
      <c r="CR206" s="209"/>
      <c r="CS206" s="209"/>
      <c r="CT206" s="209"/>
      <c r="CU206" s="209"/>
      <c r="CV206" s="209"/>
      <c r="CW206" s="209"/>
      <c r="CX206" s="209"/>
      <c r="CY206" s="209"/>
      <c r="CZ206" s="209"/>
      <c r="DA206" s="209"/>
      <c r="DB206" s="209"/>
      <c r="DC206" s="209"/>
      <c r="DD206" s="209"/>
      <c r="DE206" s="209"/>
      <c r="DF206" s="209"/>
      <c r="DG206" s="209"/>
      <c r="DH206" s="209"/>
      <c r="DI206" s="209"/>
      <c r="DJ206" s="209"/>
      <c r="DK206" s="209"/>
      <c r="DL206" s="209"/>
      <c r="DM206" s="209"/>
      <c r="DN206" s="209"/>
      <c r="DO206" s="209"/>
      <c r="DP206" s="209"/>
      <c r="DQ206" s="209"/>
      <c r="DR206" s="209"/>
      <c r="DS206" s="209"/>
      <c r="DT206" s="209"/>
      <c r="DU206" s="209"/>
      <c r="DV206" s="209"/>
      <c r="DW206" s="209"/>
      <c r="DX206" s="209"/>
      <c r="DY206" s="209"/>
      <c r="DZ206" s="209"/>
      <c r="EA206" s="209"/>
      <c r="EB206" s="209"/>
      <c r="EC206" s="209"/>
      <c r="ED206" s="209"/>
      <c r="EE206" s="209"/>
      <c r="EF206" s="209"/>
      <c r="EG206" s="209"/>
      <c r="EH206" s="209"/>
      <c r="EI206" s="209"/>
      <c r="EJ206" s="209"/>
      <c r="EK206" s="209"/>
      <c r="EL206" s="209"/>
      <c r="EM206" s="209"/>
      <c r="EN206" s="209"/>
    </row>
    <row r="207" spans="3:144" x14ac:dyDescent="0.2">
      <c r="C207" s="209"/>
      <c r="D207" s="209"/>
      <c r="E207" s="209"/>
      <c r="F207" s="209"/>
      <c r="G207" s="209"/>
      <c r="H207" s="209"/>
      <c r="I207" s="209"/>
      <c r="J207" s="209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  <c r="Z207" s="209"/>
      <c r="AA207" s="209"/>
      <c r="AB207" s="209"/>
      <c r="AC207" s="209"/>
      <c r="AD207" s="209"/>
      <c r="AE207" s="209"/>
      <c r="AF207" s="209"/>
      <c r="AG207" s="209"/>
      <c r="AH207" s="209"/>
      <c r="AI207" s="209"/>
      <c r="AJ207" s="209"/>
      <c r="AK207" s="209"/>
      <c r="AL207" s="209"/>
      <c r="AM207" s="209"/>
      <c r="AN207" s="209"/>
      <c r="AO207" s="209"/>
      <c r="AP207" s="209"/>
      <c r="AQ207" s="209"/>
      <c r="AR207" s="209"/>
      <c r="AS207" s="209"/>
      <c r="AT207" s="209"/>
      <c r="AU207" s="209"/>
      <c r="AV207" s="209"/>
      <c r="AW207" s="209"/>
      <c r="AX207" s="209"/>
      <c r="AY207" s="209"/>
      <c r="AZ207" s="209"/>
      <c r="BA207" s="209"/>
      <c r="BB207" s="209"/>
      <c r="BC207" s="209"/>
      <c r="BD207" s="209"/>
      <c r="BE207" s="209"/>
      <c r="BF207" s="209"/>
      <c r="BG207" s="209"/>
      <c r="BH207" s="209"/>
      <c r="BI207" s="209"/>
      <c r="BJ207" s="209"/>
      <c r="BK207" s="209"/>
      <c r="BL207" s="209"/>
      <c r="BM207" s="209"/>
      <c r="BN207" s="209"/>
      <c r="BO207" s="209"/>
      <c r="BP207" s="209"/>
      <c r="BQ207" s="209"/>
      <c r="BR207" s="209"/>
      <c r="BS207" s="209"/>
      <c r="BT207" s="209"/>
      <c r="BU207" s="209"/>
      <c r="BV207" s="209"/>
      <c r="BW207" s="209"/>
      <c r="BX207" s="209"/>
      <c r="BY207" s="209"/>
      <c r="BZ207" s="209"/>
      <c r="CA207" s="209"/>
      <c r="CB207" s="209"/>
      <c r="CC207" s="209"/>
      <c r="CD207" s="209"/>
      <c r="CE207" s="209"/>
      <c r="CF207" s="209"/>
      <c r="CG207" s="209"/>
      <c r="CH207" s="209"/>
      <c r="CI207" s="209"/>
      <c r="CJ207" s="209"/>
      <c r="CK207" s="209"/>
      <c r="CL207" s="209"/>
      <c r="CM207" s="209"/>
      <c r="CN207" s="209"/>
      <c r="CO207" s="209"/>
      <c r="CP207" s="209"/>
      <c r="CQ207" s="209"/>
      <c r="CR207" s="209"/>
      <c r="CS207" s="209"/>
      <c r="CT207" s="209"/>
      <c r="CU207" s="209"/>
      <c r="CV207" s="209"/>
      <c r="CW207" s="209"/>
      <c r="CX207" s="209"/>
      <c r="CY207" s="209"/>
      <c r="CZ207" s="209"/>
      <c r="DA207" s="209"/>
      <c r="DB207" s="209"/>
      <c r="DC207" s="209"/>
      <c r="DD207" s="209"/>
      <c r="DE207" s="209"/>
      <c r="DF207" s="209"/>
      <c r="DG207" s="209"/>
      <c r="DH207" s="209"/>
      <c r="DI207" s="209"/>
      <c r="DJ207" s="209"/>
      <c r="DK207" s="209"/>
      <c r="DL207" s="209"/>
      <c r="DM207" s="209"/>
      <c r="DN207" s="209"/>
      <c r="DO207" s="209"/>
      <c r="DP207" s="209"/>
      <c r="DQ207" s="209"/>
      <c r="DR207" s="209"/>
      <c r="DS207" s="209"/>
      <c r="DT207" s="209"/>
      <c r="DU207" s="209"/>
      <c r="DV207" s="209"/>
      <c r="DW207" s="209"/>
      <c r="DX207" s="209"/>
      <c r="DY207" s="209"/>
      <c r="DZ207" s="209"/>
      <c r="EA207" s="209"/>
      <c r="EB207" s="209"/>
      <c r="EC207" s="209"/>
      <c r="ED207" s="209"/>
      <c r="EE207" s="209"/>
      <c r="EF207" s="209"/>
      <c r="EG207" s="209"/>
      <c r="EH207" s="209"/>
      <c r="EI207" s="209"/>
      <c r="EJ207" s="209"/>
      <c r="EK207" s="209"/>
      <c r="EL207" s="209"/>
      <c r="EM207" s="209"/>
      <c r="EN207" s="209"/>
    </row>
    <row r="208" spans="3:144" x14ac:dyDescent="0.2">
      <c r="C208" s="209"/>
      <c r="D208" s="209"/>
      <c r="E208" s="209"/>
      <c r="F208" s="209"/>
      <c r="G208" s="209"/>
      <c r="H208" s="209"/>
      <c r="I208" s="209"/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9"/>
      <c r="AA208" s="209"/>
      <c r="AB208" s="209"/>
      <c r="AC208" s="209"/>
      <c r="AD208" s="209"/>
      <c r="AE208" s="209"/>
      <c r="AF208" s="209"/>
      <c r="AG208" s="209"/>
      <c r="AH208" s="209"/>
      <c r="AI208" s="209"/>
      <c r="AJ208" s="209"/>
      <c r="AK208" s="209"/>
      <c r="AL208" s="209"/>
      <c r="AM208" s="209"/>
      <c r="AN208" s="209"/>
      <c r="AO208" s="209"/>
      <c r="AP208" s="209"/>
      <c r="AQ208" s="209"/>
      <c r="AR208" s="209"/>
      <c r="AS208" s="209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209"/>
      <c r="BE208" s="209"/>
      <c r="BF208" s="209"/>
      <c r="BG208" s="209"/>
      <c r="BH208" s="209"/>
      <c r="BI208" s="209"/>
      <c r="BJ208" s="209"/>
      <c r="BK208" s="209"/>
      <c r="BL208" s="209"/>
      <c r="BM208" s="209"/>
      <c r="BN208" s="209"/>
      <c r="BO208" s="209"/>
      <c r="BP208" s="209"/>
      <c r="BQ208" s="209"/>
      <c r="BR208" s="209"/>
      <c r="BS208" s="209"/>
      <c r="BT208" s="209"/>
      <c r="BU208" s="209"/>
      <c r="BV208" s="209"/>
      <c r="BW208" s="209"/>
      <c r="BX208" s="209"/>
      <c r="BY208" s="209"/>
      <c r="BZ208" s="209"/>
      <c r="CA208" s="209"/>
      <c r="CB208" s="209"/>
      <c r="CC208" s="209"/>
      <c r="CD208" s="209"/>
      <c r="CE208" s="209"/>
      <c r="CF208" s="209"/>
      <c r="CG208" s="209"/>
      <c r="CH208" s="209"/>
      <c r="CI208" s="209"/>
      <c r="CJ208" s="209"/>
      <c r="CK208" s="209"/>
      <c r="CL208" s="209"/>
      <c r="CM208" s="209"/>
      <c r="CN208" s="209"/>
      <c r="CO208" s="209"/>
      <c r="CP208" s="209"/>
      <c r="CQ208" s="209"/>
      <c r="CR208" s="209"/>
      <c r="CS208" s="209"/>
      <c r="CT208" s="209"/>
      <c r="CU208" s="209"/>
      <c r="CV208" s="209"/>
      <c r="CW208" s="209"/>
      <c r="CX208" s="209"/>
      <c r="CY208" s="209"/>
      <c r="CZ208" s="209"/>
      <c r="DA208" s="209"/>
      <c r="DB208" s="209"/>
      <c r="DC208" s="209"/>
      <c r="DD208" s="209"/>
      <c r="DE208" s="209"/>
      <c r="DF208" s="209"/>
      <c r="DG208" s="209"/>
      <c r="DH208" s="209"/>
      <c r="DI208" s="209"/>
      <c r="DJ208" s="209"/>
      <c r="DK208" s="209"/>
      <c r="DL208" s="209"/>
      <c r="DM208" s="209"/>
      <c r="DN208" s="209"/>
      <c r="DO208" s="209"/>
      <c r="DP208" s="209"/>
      <c r="DQ208" s="209"/>
      <c r="DR208" s="209"/>
      <c r="DS208" s="209"/>
      <c r="DT208" s="209"/>
      <c r="DU208" s="209"/>
      <c r="DV208" s="209"/>
      <c r="DW208" s="209"/>
      <c r="DX208" s="209"/>
      <c r="DY208" s="209"/>
      <c r="DZ208" s="209"/>
      <c r="EA208" s="209"/>
      <c r="EB208" s="209"/>
      <c r="EC208" s="209"/>
      <c r="ED208" s="209"/>
      <c r="EE208" s="209"/>
      <c r="EF208" s="209"/>
      <c r="EG208" s="209"/>
      <c r="EH208" s="209"/>
      <c r="EI208" s="209"/>
      <c r="EJ208" s="209"/>
      <c r="EK208" s="209"/>
      <c r="EL208" s="209"/>
      <c r="EM208" s="209"/>
      <c r="EN208" s="209"/>
    </row>
    <row r="209" spans="3:144" x14ac:dyDescent="0.2">
      <c r="C209" s="209"/>
      <c r="D209" s="209"/>
      <c r="E209" s="209"/>
      <c r="F209" s="209"/>
      <c r="G209" s="209"/>
      <c r="H209" s="209"/>
      <c r="I209" s="209"/>
      <c r="J209" s="209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  <c r="Z209" s="209"/>
      <c r="AA209" s="209"/>
      <c r="AB209" s="209"/>
      <c r="AC209" s="209"/>
      <c r="AD209" s="209"/>
      <c r="AE209" s="209"/>
      <c r="AF209" s="209"/>
      <c r="AG209" s="209"/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  <c r="BI209" s="209"/>
      <c r="BJ209" s="209"/>
      <c r="BK209" s="209"/>
      <c r="BL209" s="209"/>
      <c r="BM209" s="209"/>
      <c r="BN209" s="209"/>
      <c r="BO209" s="209"/>
      <c r="BP209" s="209"/>
      <c r="BQ209" s="209"/>
      <c r="BR209" s="209"/>
      <c r="BS209" s="209"/>
      <c r="BT209" s="209"/>
      <c r="BU209" s="209"/>
      <c r="BV209" s="209"/>
      <c r="BW209" s="209"/>
      <c r="BX209" s="209"/>
      <c r="BY209" s="209"/>
      <c r="BZ209" s="209"/>
      <c r="CA209" s="209"/>
      <c r="CB209" s="209"/>
      <c r="CC209" s="209"/>
      <c r="CD209" s="209"/>
      <c r="CE209" s="209"/>
      <c r="CF209" s="209"/>
      <c r="CG209" s="209"/>
      <c r="CH209" s="209"/>
      <c r="CI209" s="209"/>
      <c r="CJ209" s="209"/>
      <c r="CK209" s="209"/>
      <c r="CL209" s="209"/>
      <c r="CM209" s="209"/>
      <c r="CN209" s="209"/>
      <c r="CO209" s="209"/>
      <c r="CP209" s="209"/>
      <c r="CQ209" s="209"/>
      <c r="CR209" s="209"/>
      <c r="CS209" s="209"/>
      <c r="CT209" s="209"/>
      <c r="CU209" s="209"/>
      <c r="CV209" s="209"/>
      <c r="CW209" s="209"/>
      <c r="CX209" s="209"/>
      <c r="CY209" s="209"/>
      <c r="CZ209" s="209"/>
      <c r="DA209" s="209"/>
      <c r="DB209" s="209"/>
      <c r="DC209" s="209"/>
      <c r="DD209" s="209"/>
      <c r="DE209" s="209"/>
      <c r="DF209" s="209"/>
      <c r="DG209" s="209"/>
      <c r="DH209" s="209"/>
      <c r="DI209" s="209"/>
      <c r="DJ209" s="209"/>
      <c r="DK209" s="209"/>
      <c r="DL209" s="209"/>
      <c r="DM209" s="209"/>
      <c r="DN209" s="209"/>
      <c r="DO209" s="209"/>
      <c r="DP209" s="209"/>
      <c r="DQ209" s="209"/>
      <c r="DR209" s="209"/>
      <c r="DS209" s="209"/>
      <c r="DT209" s="209"/>
      <c r="DU209" s="209"/>
      <c r="DV209" s="209"/>
      <c r="DW209" s="209"/>
      <c r="DX209" s="209"/>
      <c r="DY209" s="209"/>
      <c r="DZ209" s="209"/>
      <c r="EA209" s="209"/>
      <c r="EB209" s="209"/>
      <c r="EC209" s="209"/>
      <c r="ED209" s="209"/>
      <c r="EE209" s="209"/>
      <c r="EF209" s="209"/>
      <c r="EG209" s="209"/>
      <c r="EH209" s="209"/>
      <c r="EI209" s="209"/>
      <c r="EJ209" s="209"/>
      <c r="EK209" s="209"/>
      <c r="EL209" s="209"/>
      <c r="EM209" s="209"/>
      <c r="EN209" s="209"/>
    </row>
    <row r="210" spans="3:144" x14ac:dyDescent="0.2">
      <c r="C210" s="209"/>
      <c r="D210" s="209"/>
      <c r="E210" s="209"/>
      <c r="F210" s="209"/>
      <c r="G210" s="209"/>
      <c r="H210" s="209"/>
      <c r="I210" s="209"/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9"/>
      <c r="AA210" s="209"/>
      <c r="AB210" s="209"/>
      <c r="AC210" s="209"/>
      <c r="AD210" s="209"/>
      <c r="AE210" s="209"/>
      <c r="AF210" s="209"/>
      <c r="AG210" s="209"/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  <c r="BI210" s="209"/>
      <c r="BJ210" s="209"/>
      <c r="BK210" s="209"/>
      <c r="BL210" s="209"/>
      <c r="BM210" s="209"/>
      <c r="BN210" s="209"/>
      <c r="BO210" s="209"/>
      <c r="BP210" s="209"/>
      <c r="BQ210" s="209"/>
      <c r="BR210" s="209"/>
      <c r="BS210" s="209"/>
      <c r="BT210" s="209"/>
      <c r="BU210" s="209"/>
      <c r="BV210" s="209"/>
      <c r="BW210" s="209"/>
      <c r="BX210" s="209"/>
      <c r="BY210" s="209"/>
      <c r="BZ210" s="209"/>
      <c r="CA210" s="209"/>
      <c r="CB210" s="209"/>
      <c r="CC210" s="209"/>
      <c r="CD210" s="209"/>
      <c r="CE210" s="209"/>
      <c r="CF210" s="209"/>
      <c r="CG210" s="209"/>
      <c r="CH210" s="209"/>
      <c r="CI210" s="209"/>
      <c r="CJ210" s="209"/>
      <c r="CK210" s="209"/>
      <c r="CL210" s="209"/>
      <c r="CM210" s="209"/>
      <c r="CN210" s="209"/>
      <c r="CO210" s="209"/>
      <c r="CP210" s="209"/>
      <c r="CQ210" s="209"/>
      <c r="CR210" s="209"/>
      <c r="CS210" s="209"/>
      <c r="CT210" s="209"/>
      <c r="CU210" s="209"/>
      <c r="CV210" s="209"/>
      <c r="CW210" s="209"/>
      <c r="CX210" s="209"/>
      <c r="CY210" s="209"/>
      <c r="CZ210" s="209"/>
      <c r="DA210" s="209"/>
      <c r="DB210" s="209"/>
      <c r="DC210" s="209"/>
      <c r="DD210" s="209"/>
      <c r="DE210" s="209"/>
      <c r="DF210" s="209"/>
      <c r="DG210" s="209"/>
      <c r="DH210" s="209"/>
      <c r="DI210" s="209"/>
      <c r="DJ210" s="209"/>
      <c r="DK210" s="209"/>
      <c r="DL210" s="209"/>
      <c r="DM210" s="209"/>
      <c r="DN210" s="209"/>
      <c r="DO210" s="209"/>
      <c r="DP210" s="209"/>
      <c r="DQ210" s="209"/>
      <c r="DR210" s="209"/>
      <c r="DS210" s="209"/>
      <c r="DT210" s="209"/>
      <c r="DU210" s="209"/>
      <c r="DV210" s="209"/>
      <c r="DW210" s="209"/>
      <c r="DX210" s="209"/>
      <c r="DY210" s="209"/>
      <c r="DZ210" s="209"/>
      <c r="EA210" s="209"/>
      <c r="EB210" s="209"/>
      <c r="EC210" s="209"/>
      <c r="ED210" s="209"/>
      <c r="EE210" s="209"/>
      <c r="EF210" s="209"/>
      <c r="EG210" s="209"/>
      <c r="EH210" s="209"/>
      <c r="EI210" s="209"/>
      <c r="EJ210" s="209"/>
      <c r="EK210" s="209"/>
      <c r="EL210" s="209"/>
      <c r="EM210" s="209"/>
      <c r="EN210" s="209"/>
    </row>
    <row r="211" spans="3:144" x14ac:dyDescent="0.2">
      <c r="C211" s="209"/>
      <c r="D211" s="209"/>
      <c r="E211" s="209"/>
      <c r="F211" s="209"/>
      <c r="G211" s="209"/>
      <c r="H211" s="209"/>
      <c r="I211" s="209"/>
      <c r="J211" s="209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  <c r="Z211" s="209"/>
      <c r="AA211" s="209"/>
      <c r="AB211" s="209"/>
      <c r="AC211" s="209"/>
      <c r="AD211" s="209"/>
      <c r="AE211" s="209"/>
      <c r="AF211" s="209"/>
      <c r="AG211" s="209"/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  <c r="BI211" s="209"/>
      <c r="BJ211" s="209"/>
      <c r="BK211" s="209"/>
      <c r="BL211" s="209"/>
      <c r="BM211" s="209"/>
      <c r="BN211" s="209"/>
      <c r="BO211" s="209"/>
      <c r="BP211" s="209"/>
      <c r="BQ211" s="209"/>
      <c r="BR211" s="209"/>
      <c r="BS211" s="209"/>
      <c r="BT211" s="209"/>
      <c r="BU211" s="209"/>
      <c r="BV211" s="209"/>
      <c r="BW211" s="209"/>
      <c r="BX211" s="209"/>
      <c r="BY211" s="209"/>
      <c r="BZ211" s="209"/>
      <c r="CA211" s="209"/>
      <c r="CB211" s="209"/>
      <c r="CC211" s="209"/>
      <c r="CD211" s="209"/>
      <c r="CE211" s="209"/>
      <c r="CF211" s="209"/>
      <c r="CG211" s="209"/>
      <c r="CH211" s="209"/>
      <c r="CI211" s="209"/>
      <c r="CJ211" s="209"/>
      <c r="CK211" s="209"/>
      <c r="CL211" s="209"/>
      <c r="CM211" s="209"/>
      <c r="CN211" s="209"/>
      <c r="CO211" s="209"/>
      <c r="CP211" s="209"/>
      <c r="CQ211" s="209"/>
      <c r="CR211" s="209"/>
      <c r="CS211" s="209"/>
      <c r="CT211" s="209"/>
      <c r="CU211" s="209"/>
      <c r="CV211" s="209"/>
      <c r="CW211" s="209"/>
      <c r="CX211" s="209"/>
      <c r="CY211" s="209"/>
      <c r="CZ211" s="209"/>
      <c r="DA211" s="209"/>
      <c r="DB211" s="209"/>
      <c r="DC211" s="209"/>
      <c r="DD211" s="209"/>
      <c r="DE211" s="209"/>
      <c r="DF211" s="209"/>
      <c r="DG211" s="209"/>
      <c r="DH211" s="209"/>
      <c r="DI211" s="209"/>
      <c r="DJ211" s="209"/>
      <c r="DK211" s="209"/>
      <c r="DL211" s="209"/>
      <c r="DM211" s="209"/>
      <c r="DN211" s="209"/>
      <c r="DO211" s="209"/>
      <c r="DP211" s="209"/>
      <c r="DQ211" s="209"/>
      <c r="DR211" s="209"/>
      <c r="DS211" s="209"/>
      <c r="DT211" s="209"/>
      <c r="DU211" s="209"/>
      <c r="DV211" s="209"/>
      <c r="DW211" s="209"/>
      <c r="DX211" s="209"/>
      <c r="DY211" s="209"/>
      <c r="DZ211" s="209"/>
      <c r="EA211" s="209"/>
      <c r="EB211" s="209"/>
      <c r="EC211" s="209"/>
      <c r="ED211" s="209"/>
      <c r="EE211" s="209"/>
      <c r="EF211" s="209"/>
      <c r="EG211" s="209"/>
      <c r="EH211" s="209"/>
      <c r="EI211" s="209"/>
      <c r="EJ211" s="209"/>
      <c r="EK211" s="209"/>
      <c r="EL211" s="209"/>
      <c r="EM211" s="209"/>
      <c r="EN211" s="209"/>
    </row>
    <row r="212" spans="3:144" x14ac:dyDescent="0.2">
      <c r="C212" s="209"/>
      <c r="D212" s="209"/>
      <c r="E212" s="209"/>
      <c r="F212" s="209"/>
      <c r="G212" s="209"/>
      <c r="H212" s="209"/>
      <c r="I212" s="209"/>
      <c r="J212" s="209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  <c r="Z212" s="209"/>
      <c r="AA212" s="209"/>
      <c r="AB212" s="209"/>
      <c r="AC212" s="209"/>
      <c r="AD212" s="209"/>
      <c r="AE212" s="209"/>
      <c r="AF212" s="209"/>
      <c r="AG212" s="209"/>
      <c r="AH212" s="209"/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  <c r="BI212" s="209"/>
      <c r="BJ212" s="209"/>
      <c r="BK212" s="209"/>
      <c r="BL212" s="209"/>
      <c r="BM212" s="209"/>
      <c r="BN212" s="209"/>
      <c r="BO212" s="209"/>
      <c r="BP212" s="209"/>
      <c r="BQ212" s="209"/>
      <c r="BR212" s="209"/>
      <c r="BS212" s="209"/>
      <c r="BT212" s="209"/>
      <c r="BU212" s="209"/>
      <c r="BV212" s="209"/>
      <c r="BW212" s="209"/>
      <c r="BX212" s="209"/>
      <c r="BY212" s="209"/>
      <c r="BZ212" s="209"/>
      <c r="CA212" s="209"/>
      <c r="CB212" s="209"/>
      <c r="CC212" s="209"/>
      <c r="CD212" s="209"/>
      <c r="CE212" s="209"/>
      <c r="CF212" s="209"/>
      <c r="CG212" s="209"/>
      <c r="CH212" s="209"/>
      <c r="CI212" s="209"/>
      <c r="CJ212" s="209"/>
      <c r="CK212" s="209"/>
      <c r="CL212" s="209"/>
      <c r="CM212" s="209"/>
      <c r="CN212" s="209"/>
      <c r="CO212" s="209"/>
      <c r="CP212" s="209"/>
      <c r="CQ212" s="209"/>
      <c r="CR212" s="209"/>
      <c r="CS212" s="209"/>
      <c r="CT212" s="209"/>
      <c r="CU212" s="209"/>
      <c r="CV212" s="209"/>
      <c r="CW212" s="209"/>
      <c r="CX212" s="209"/>
      <c r="CY212" s="209"/>
      <c r="CZ212" s="209"/>
      <c r="DA212" s="209"/>
      <c r="DB212" s="209"/>
      <c r="DC212" s="209"/>
      <c r="DD212" s="209"/>
      <c r="DE212" s="209"/>
      <c r="DF212" s="209"/>
      <c r="DG212" s="209"/>
      <c r="DH212" s="209"/>
      <c r="DI212" s="209"/>
      <c r="DJ212" s="209"/>
      <c r="DK212" s="209"/>
      <c r="DL212" s="209"/>
      <c r="DM212" s="209"/>
      <c r="DN212" s="209"/>
      <c r="DO212" s="209"/>
      <c r="DP212" s="209"/>
      <c r="DQ212" s="209"/>
      <c r="DR212" s="209"/>
      <c r="DS212" s="209"/>
      <c r="DT212" s="209"/>
      <c r="DU212" s="209"/>
      <c r="DV212" s="209"/>
      <c r="DW212" s="209"/>
      <c r="DX212" s="209"/>
      <c r="DY212" s="209"/>
      <c r="DZ212" s="209"/>
      <c r="EA212" s="209"/>
      <c r="EB212" s="209"/>
      <c r="EC212" s="209"/>
      <c r="ED212" s="209"/>
      <c r="EE212" s="209"/>
      <c r="EF212" s="209"/>
      <c r="EG212" s="209"/>
      <c r="EH212" s="209"/>
      <c r="EI212" s="209"/>
      <c r="EJ212" s="209"/>
      <c r="EK212" s="209"/>
      <c r="EL212" s="209"/>
      <c r="EM212" s="209"/>
      <c r="EN212" s="209"/>
    </row>
    <row r="213" spans="3:144" x14ac:dyDescent="0.2">
      <c r="C213" s="209"/>
      <c r="D213" s="209"/>
      <c r="E213" s="209"/>
      <c r="F213" s="209"/>
      <c r="G213" s="209"/>
      <c r="H213" s="209"/>
      <c r="I213" s="209"/>
      <c r="J213" s="209"/>
      <c r="K213" s="209"/>
      <c r="L213" s="209"/>
      <c r="M213" s="209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  <c r="Z213" s="209"/>
      <c r="AA213" s="209"/>
      <c r="AB213" s="209"/>
      <c r="AC213" s="209"/>
      <c r="AD213" s="209"/>
      <c r="AE213" s="209"/>
      <c r="AF213" s="209"/>
      <c r="AG213" s="209"/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  <c r="BI213" s="209"/>
      <c r="BJ213" s="209"/>
      <c r="BK213" s="209"/>
      <c r="BL213" s="209"/>
      <c r="BM213" s="209"/>
      <c r="BN213" s="209"/>
      <c r="BO213" s="209"/>
      <c r="BP213" s="209"/>
      <c r="BQ213" s="209"/>
      <c r="BR213" s="209"/>
      <c r="BS213" s="209"/>
      <c r="BT213" s="209"/>
      <c r="BU213" s="209"/>
      <c r="BV213" s="209"/>
      <c r="BW213" s="209"/>
      <c r="BX213" s="209"/>
      <c r="BY213" s="209"/>
      <c r="BZ213" s="209"/>
      <c r="CA213" s="209"/>
      <c r="CB213" s="209"/>
      <c r="CC213" s="209"/>
      <c r="CD213" s="209"/>
      <c r="CE213" s="209"/>
      <c r="CF213" s="209"/>
      <c r="CG213" s="209"/>
      <c r="CH213" s="209"/>
      <c r="CI213" s="209"/>
      <c r="CJ213" s="209"/>
      <c r="CK213" s="209"/>
      <c r="CL213" s="209"/>
      <c r="CM213" s="209"/>
      <c r="CN213" s="209"/>
      <c r="CO213" s="209"/>
      <c r="CP213" s="209"/>
      <c r="CQ213" s="209"/>
      <c r="CR213" s="209"/>
      <c r="CS213" s="209"/>
      <c r="CT213" s="209"/>
      <c r="CU213" s="209"/>
      <c r="CV213" s="209"/>
      <c r="CW213" s="209"/>
      <c r="CX213" s="209"/>
      <c r="CY213" s="209"/>
      <c r="CZ213" s="209"/>
      <c r="DA213" s="209"/>
      <c r="DB213" s="209"/>
      <c r="DC213" s="209"/>
      <c r="DD213" s="209"/>
      <c r="DE213" s="209"/>
      <c r="DF213" s="209"/>
      <c r="DG213" s="209"/>
      <c r="DH213" s="209"/>
      <c r="DI213" s="209"/>
      <c r="DJ213" s="209"/>
      <c r="DK213" s="209"/>
      <c r="DL213" s="209"/>
      <c r="DM213" s="209"/>
      <c r="DN213" s="209"/>
      <c r="DO213" s="209"/>
      <c r="DP213" s="209"/>
      <c r="DQ213" s="209"/>
      <c r="DR213" s="209"/>
      <c r="DS213" s="209"/>
      <c r="DT213" s="209"/>
      <c r="DU213" s="209"/>
      <c r="DV213" s="209"/>
      <c r="DW213" s="209"/>
      <c r="DX213" s="209"/>
      <c r="DY213" s="209"/>
      <c r="DZ213" s="209"/>
      <c r="EA213" s="209"/>
      <c r="EB213" s="209"/>
      <c r="EC213" s="209"/>
      <c r="ED213" s="209"/>
      <c r="EE213" s="209"/>
      <c r="EF213" s="209"/>
      <c r="EG213" s="209"/>
      <c r="EH213" s="209"/>
      <c r="EI213" s="209"/>
      <c r="EJ213" s="209"/>
      <c r="EK213" s="209"/>
      <c r="EL213" s="209"/>
      <c r="EM213" s="209"/>
      <c r="EN213" s="209"/>
    </row>
    <row r="214" spans="3:144" x14ac:dyDescent="0.2">
      <c r="C214" s="209"/>
      <c r="D214" s="209"/>
      <c r="E214" s="209"/>
      <c r="F214" s="209"/>
      <c r="G214" s="209"/>
      <c r="H214" s="209"/>
      <c r="I214" s="209"/>
      <c r="J214" s="209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  <c r="Z214" s="209"/>
      <c r="AA214" s="209"/>
      <c r="AB214" s="209"/>
      <c r="AC214" s="209"/>
      <c r="AD214" s="209"/>
      <c r="AE214" s="209"/>
      <c r="AF214" s="209"/>
      <c r="AG214" s="209"/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  <c r="BI214" s="209"/>
      <c r="BJ214" s="209"/>
      <c r="BK214" s="209"/>
      <c r="BL214" s="209"/>
      <c r="BM214" s="209"/>
      <c r="BN214" s="209"/>
      <c r="BO214" s="209"/>
      <c r="BP214" s="209"/>
      <c r="BQ214" s="209"/>
      <c r="BR214" s="209"/>
      <c r="BS214" s="209"/>
      <c r="BT214" s="209"/>
      <c r="BU214" s="209"/>
      <c r="BV214" s="209"/>
      <c r="BW214" s="209"/>
      <c r="BX214" s="209"/>
      <c r="BY214" s="209"/>
      <c r="BZ214" s="209"/>
      <c r="CA214" s="209"/>
      <c r="CB214" s="209"/>
      <c r="CC214" s="209"/>
      <c r="CD214" s="209"/>
      <c r="CE214" s="209"/>
      <c r="CF214" s="209"/>
      <c r="CG214" s="209"/>
      <c r="CH214" s="209"/>
      <c r="CI214" s="209"/>
      <c r="CJ214" s="209"/>
      <c r="CK214" s="209"/>
      <c r="CL214" s="209"/>
      <c r="CM214" s="209"/>
      <c r="CN214" s="209"/>
      <c r="CO214" s="209"/>
      <c r="CP214" s="209"/>
      <c r="CQ214" s="209"/>
      <c r="CR214" s="209"/>
      <c r="CS214" s="209"/>
      <c r="CT214" s="209"/>
      <c r="CU214" s="209"/>
      <c r="CV214" s="209"/>
      <c r="CW214" s="209"/>
      <c r="CX214" s="209"/>
      <c r="CY214" s="209"/>
      <c r="CZ214" s="209"/>
      <c r="DA214" s="209"/>
      <c r="DB214" s="209"/>
      <c r="DC214" s="209"/>
      <c r="DD214" s="209"/>
      <c r="DE214" s="209"/>
      <c r="DF214" s="209"/>
      <c r="DG214" s="209"/>
      <c r="DH214" s="209"/>
      <c r="DI214" s="209"/>
      <c r="DJ214" s="209"/>
      <c r="DK214" s="209"/>
      <c r="DL214" s="209"/>
      <c r="DM214" s="209"/>
      <c r="DN214" s="209"/>
      <c r="DO214" s="209"/>
      <c r="DP214" s="209"/>
      <c r="DQ214" s="209"/>
      <c r="DR214" s="209"/>
      <c r="DS214" s="209"/>
      <c r="DT214" s="209"/>
      <c r="DU214" s="209"/>
      <c r="DV214" s="209"/>
      <c r="DW214" s="209"/>
      <c r="DX214" s="209"/>
      <c r="DY214" s="209"/>
      <c r="DZ214" s="209"/>
      <c r="EA214" s="209"/>
      <c r="EB214" s="209"/>
      <c r="EC214" s="209"/>
      <c r="ED214" s="209"/>
      <c r="EE214" s="209"/>
      <c r="EF214" s="209"/>
      <c r="EG214" s="209"/>
      <c r="EH214" s="209"/>
      <c r="EI214" s="209"/>
      <c r="EJ214" s="209"/>
      <c r="EK214" s="209"/>
      <c r="EL214" s="209"/>
      <c r="EM214" s="209"/>
      <c r="EN214" s="209"/>
    </row>
    <row r="215" spans="3:144" x14ac:dyDescent="0.2">
      <c r="C215" s="209"/>
      <c r="D215" s="209"/>
      <c r="E215" s="209"/>
      <c r="F215" s="209"/>
      <c r="G215" s="209"/>
      <c r="H215" s="209"/>
      <c r="I215" s="209"/>
      <c r="J215" s="209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  <c r="Z215" s="209"/>
      <c r="AA215" s="209"/>
      <c r="AB215" s="209"/>
      <c r="AC215" s="209"/>
      <c r="AD215" s="209"/>
      <c r="AE215" s="209"/>
      <c r="AF215" s="209"/>
      <c r="AG215" s="209"/>
      <c r="AH215" s="209"/>
      <c r="AI215" s="209"/>
      <c r="AJ215" s="209"/>
      <c r="AK215" s="209"/>
      <c r="AL215" s="209"/>
      <c r="AM215" s="209"/>
      <c r="AN215" s="209"/>
      <c r="AO215" s="209"/>
      <c r="AP215" s="209"/>
      <c r="AQ215" s="209"/>
      <c r="AR215" s="209"/>
      <c r="AS215" s="209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209"/>
      <c r="BE215" s="209"/>
      <c r="BF215" s="209"/>
      <c r="BG215" s="209"/>
      <c r="BH215" s="209"/>
      <c r="BI215" s="209"/>
      <c r="BJ215" s="209"/>
      <c r="BK215" s="209"/>
      <c r="BL215" s="209"/>
      <c r="BM215" s="209"/>
      <c r="BN215" s="209"/>
      <c r="BO215" s="209"/>
      <c r="BP215" s="209"/>
      <c r="BQ215" s="209"/>
      <c r="BR215" s="209"/>
      <c r="BS215" s="209"/>
      <c r="BT215" s="209"/>
      <c r="BU215" s="209"/>
      <c r="BV215" s="209"/>
      <c r="BW215" s="209"/>
      <c r="BX215" s="209"/>
      <c r="BY215" s="209"/>
      <c r="BZ215" s="209"/>
      <c r="CA215" s="209"/>
      <c r="CB215" s="209"/>
      <c r="CC215" s="209"/>
      <c r="CD215" s="209"/>
      <c r="CE215" s="209"/>
      <c r="CF215" s="209"/>
      <c r="CG215" s="209"/>
      <c r="CH215" s="209"/>
      <c r="CI215" s="209"/>
      <c r="CJ215" s="209"/>
      <c r="CK215" s="209"/>
      <c r="CL215" s="209"/>
      <c r="CM215" s="209"/>
      <c r="CN215" s="209"/>
      <c r="CO215" s="209"/>
      <c r="CP215" s="209"/>
      <c r="CQ215" s="209"/>
      <c r="CR215" s="209"/>
      <c r="CS215" s="209"/>
      <c r="CT215" s="209"/>
      <c r="CU215" s="209"/>
      <c r="CV215" s="209"/>
      <c r="CW215" s="209"/>
      <c r="CX215" s="209"/>
      <c r="CY215" s="209"/>
      <c r="CZ215" s="209"/>
      <c r="DA215" s="209"/>
      <c r="DB215" s="209"/>
      <c r="DC215" s="209"/>
      <c r="DD215" s="209"/>
      <c r="DE215" s="209"/>
      <c r="DF215" s="209"/>
      <c r="DG215" s="209"/>
      <c r="DH215" s="209"/>
      <c r="DI215" s="209"/>
      <c r="DJ215" s="209"/>
      <c r="DK215" s="209"/>
      <c r="DL215" s="209"/>
      <c r="DM215" s="209"/>
      <c r="DN215" s="209"/>
      <c r="DO215" s="209"/>
      <c r="DP215" s="209"/>
      <c r="DQ215" s="209"/>
      <c r="DR215" s="209"/>
      <c r="DS215" s="209"/>
      <c r="DT215" s="209"/>
      <c r="DU215" s="209"/>
      <c r="DV215" s="209"/>
      <c r="DW215" s="209"/>
      <c r="DX215" s="209"/>
      <c r="DY215" s="209"/>
      <c r="DZ215" s="209"/>
      <c r="EA215" s="209"/>
      <c r="EB215" s="209"/>
      <c r="EC215" s="209"/>
      <c r="ED215" s="209"/>
      <c r="EE215" s="209"/>
      <c r="EF215" s="209"/>
      <c r="EG215" s="209"/>
      <c r="EH215" s="209"/>
      <c r="EI215" s="209"/>
      <c r="EJ215" s="209"/>
      <c r="EK215" s="209"/>
      <c r="EL215" s="209"/>
      <c r="EM215" s="209"/>
      <c r="EN215" s="209"/>
    </row>
    <row r="216" spans="3:144" x14ac:dyDescent="0.2">
      <c r="C216" s="209"/>
      <c r="D216" s="209"/>
      <c r="E216" s="209"/>
      <c r="F216" s="209"/>
      <c r="G216" s="209"/>
      <c r="H216" s="209"/>
      <c r="I216" s="209"/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  <c r="AA216" s="209"/>
      <c r="AB216" s="209"/>
      <c r="AC216" s="209"/>
      <c r="AD216" s="209"/>
      <c r="AE216" s="209"/>
      <c r="AF216" s="209"/>
      <c r="AG216" s="209"/>
      <c r="AH216" s="209"/>
      <c r="AI216" s="209"/>
      <c r="AJ216" s="209"/>
      <c r="AK216" s="209"/>
      <c r="AL216" s="209"/>
      <c r="AM216" s="209"/>
      <c r="AN216" s="209"/>
      <c r="AO216" s="209"/>
      <c r="AP216" s="209"/>
      <c r="AQ216" s="209"/>
      <c r="AR216" s="209"/>
      <c r="AS216" s="209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209"/>
      <c r="BE216" s="209"/>
      <c r="BF216" s="209"/>
      <c r="BG216" s="209"/>
      <c r="BH216" s="209"/>
      <c r="BI216" s="209"/>
      <c r="BJ216" s="209"/>
      <c r="BK216" s="209"/>
      <c r="BL216" s="209"/>
      <c r="BM216" s="209"/>
      <c r="BN216" s="209"/>
      <c r="BO216" s="209"/>
      <c r="BP216" s="209"/>
      <c r="BQ216" s="209"/>
      <c r="BR216" s="209"/>
      <c r="BS216" s="209"/>
      <c r="BT216" s="209"/>
      <c r="BU216" s="209"/>
      <c r="BV216" s="209"/>
      <c r="BW216" s="209"/>
      <c r="BX216" s="209"/>
      <c r="BY216" s="209"/>
      <c r="BZ216" s="209"/>
      <c r="CA216" s="209"/>
      <c r="CB216" s="209"/>
      <c r="CC216" s="209"/>
      <c r="CD216" s="209"/>
      <c r="CE216" s="209"/>
      <c r="CF216" s="209"/>
      <c r="CG216" s="209"/>
      <c r="CH216" s="209"/>
      <c r="CI216" s="209"/>
      <c r="CJ216" s="209"/>
      <c r="CK216" s="209"/>
      <c r="CL216" s="209"/>
      <c r="CM216" s="209"/>
      <c r="CN216" s="209"/>
      <c r="CO216" s="209"/>
      <c r="CP216" s="209"/>
      <c r="CQ216" s="209"/>
      <c r="CR216" s="209"/>
      <c r="CS216" s="209"/>
      <c r="CT216" s="209"/>
      <c r="CU216" s="209"/>
      <c r="CV216" s="209"/>
      <c r="CW216" s="209"/>
      <c r="CX216" s="209"/>
      <c r="CY216" s="209"/>
      <c r="CZ216" s="209"/>
      <c r="DA216" s="209"/>
      <c r="DB216" s="209"/>
      <c r="DC216" s="209"/>
      <c r="DD216" s="209"/>
      <c r="DE216" s="209"/>
      <c r="DF216" s="209"/>
      <c r="DG216" s="209"/>
      <c r="DH216" s="209"/>
      <c r="DI216" s="209"/>
      <c r="DJ216" s="209"/>
      <c r="DK216" s="209"/>
      <c r="DL216" s="209"/>
      <c r="DM216" s="209"/>
      <c r="DN216" s="209"/>
      <c r="DO216" s="209"/>
      <c r="DP216" s="209"/>
      <c r="DQ216" s="209"/>
      <c r="DR216" s="209"/>
      <c r="DS216" s="209"/>
      <c r="DT216" s="209"/>
      <c r="DU216" s="209"/>
      <c r="DV216" s="209"/>
      <c r="DW216" s="209"/>
      <c r="DX216" s="209"/>
      <c r="DY216" s="209"/>
      <c r="DZ216" s="209"/>
      <c r="EA216" s="209"/>
      <c r="EB216" s="209"/>
      <c r="EC216" s="209"/>
      <c r="ED216" s="209"/>
      <c r="EE216" s="209"/>
      <c r="EF216" s="209"/>
      <c r="EG216" s="209"/>
      <c r="EH216" s="209"/>
      <c r="EI216" s="209"/>
      <c r="EJ216" s="209"/>
      <c r="EK216" s="209"/>
      <c r="EL216" s="209"/>
      <c r="EM216" s="209"/>
      <c r="EN216" s="209"/>
    </row>
    <row r="217" spans="3:144" x14ac:dyDescent="0.2">
      <c r="C217" s="209"/>
      <c r="D217" s="209"/>
      <c r="E217" s="209"/>
      <c r="F217" s="209"/>
      <c r="G217" s="209"/>
      <c r="H217" s="209"/>
      <c r="I217" s="209"/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  <c r="AA217" s="209"/>
      <c r="AB217" s="209"/>
      <c r="AC217" s="209"/>
      <c r="AD217" s="209"/>
      <c r="AE217" s="209"/>
      <c r="AF217" s="209"/>
      <c r="AG217" s="209"/>
      <c r="AH217" s="209"/>
      <c r="AI217" s="209"/>
      <c r="AJ217" s="209"/>
      <c r="AK217" s="209"/>
      <c r="AL217" s="209"/>
      <c r="AM217" s="209"/>
      <c r="AN217" s="209"/>
      <c r="AO217" s="209"/>
      <c r="AP217" s="209"/>
      <c r="AQ217" s="209"/>
      <c r="AR217" s="209"/>
      <c r="AS217" s="209"/>
      <c r="AT217" s="209"/>
      <c r="AU217" s="209"/>
      <c r="AV217" s="209"/>
      <c r="AW217" s="209"/>
      <c r="AX217" s="209"/>
      <c r="AY217" s="209"/>
      <c r="AZ217" s="209"/>
      <c r="BA217" s="209"/>
      <c r="BB217" s="209"/>
      <c r="BC217" s="209"/>
      <c r="BD217" s="209"/>
      <c r="BE217" s="209"/>
      <c r="BF217" s="209"/>
      <c r="BG217" s="209"/>
      <c r="BH217" s="209"/>
      <c r="BI217" s="209"/>
      <c r="BJ217" s="209"/>
      <c r="BK217" s="209"/>
      <c r="BL217" s="209"/>
      <c r="BM217" s="209"/>
      <c r="BN217" s="209"/>
      <c r="BO217" s="209"/>
      <c r="BP217" s="209"/>
      <c r="BQ217" s="209"/>
      <c r="BR217" s="209"/>
      <c r="BS217" s="209"/>
      <c r="BT217" s="209"/>
      <c r="BU217" s="209"/>
      <c r="BV217" s="209"/>
      <c r="BW217" s="209"/>
      <c r="BX217" s="209"/>
      <c r="BY217" s="209"/>
      <c r="BZ217" s="209"/>
      <c r="CA217" s="209"/>
      <c r="CB217" s="209"/>
      <c r="CC217" s="209"/>
      <c r="CD217" s="209"/>
      <c r="CE217" s="209"/>
      <c r="CF217" s="209"/>
      <c r="CG217" s="209"/>
      <c r="CH217" s="209"/>
      <c r="CI217" s="209"/>
      <c r="CJ217" s="209"/>
      <c r="CK217" s="209"/>
      <c r="CL217" s="209"/>
      <c r="CM217" s="209"/>
      <c r="CN217" s="209"/>
      <c r="CO217" s="209"/>
      <c r="CP217" s="209"/>
      <c r="CQ217" s="209"/>
      <c r="CR217" s="209"/>
      <c r="CS217" s="209"/>
      <c r="CT217" s="209"/>
      <c r="CU217" s="209"/>
      <c r="CV217" s="209"/>
      <c r="CW217" s="209"/>
      <c r="CX217" s="209"/>
      <c r="CY217" s="209"/>
      <c r="CZ217" s="209"/>
      <c r="DA217" s="209"/>
      <c r="DB217" s="209"/>
      <c r="DC217" s="209"/>
      <c r="DD217" s="209"/>
      <c r="DE217" s="209"/>
      <c r="DF217" s="209"/>
      <c r="DG217" s="209"/>
      <c r="DH217" s="209"/>
      <c r="DI217" s="209"/>
      <c r="DJ217" s="209"/>
      <c r="DK217" s="209"/>
      <c r="DL217" s="209"/>
      <c r="DM217" s="209"/>
      <c r="DN217" s="209"/>
      <c r="DO217" s="209"/>
      <c r="DP217" s="209"/>
      <c r="DQ217" s="209"/>
      <c r="DR217" s="209"/>
      <c r="DS217" s="209"/>
      <c r="DT217" s="209"/>
      <c r="DU217" s="209"/>
      <c r="DV217" s="209"/>
      <c r="DW217" s="209"/>
      <c r="DX217" s="209"/>
      <c r="DY217" s="209"/>
      <c r="DZ217" s="209"/>
      <c r="EA217" s="209"/>
      <c r="EB217" s="209"/>
      <c r="EC217" s="209"/>
      <c r="ED217" s="209"/>
      <c r="EE217" s="209"/>
      <c r="EF217" s="209"/>
      <c r="EG217" s="209"/>
      <c r="EH217" s="209"/>
      <c r="EI217" s="209"/>
      <c r="EJ217" s="209"/>
      <c r="EK217" s="209"/>
      <c r="EL217" s="209"/>
      <c r="EM217" s="209"/>
      <c r="EN217" s="209"/>
    </row>
    <row r="218" spans="3:144" x14ac:dyDescent="0.2">
      <c r="C218" s="209"/>
      <c r="D218" s="209"/>
      <c r="E218" s="209"/>
      <c r="F218" s="209"/>
      <c r="G218" s="209"/>
      <c r="H218" s="209"/>
      <c r="I218" s="209"/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  <c r="AA218" s="209"/>
      <c r="AB218" s="209"/>
      <c r="AC218" s="209"/>
      <c r="AD218" s="209"/>
      <c r="AE218" s="209"/>
      <c r="AF218" s="209"/>
      <c r="AG218" s="209"/>
      <c r="AH218" s="209"/>
      <c r="AI218" s="209"/>
      <c r="AJ218" s="209"/>
      <c r="AK218" s="209"/>
      <c r="AL218" s="209"/>
      <c r="AM218" s="209"/>
      <c r="AN218" s="209"/>
      <c r="AO218" s="209"/>
      <c r="AP218" s="209"/>
      <c r="AQ218" s="209"/>
      <c r="AR218" s="209"/>
      <c r="AS218" s="209"/>
      <c r="AT218" s="209"/>
      <c r="AU218" s="209"/>
      <c r="AV218" s="209"/>
      <c r="AW218" s="209"/>
      <c r="AX218" s="209"/>
      <c r="AY218" s="209"/>
      <c r="AZ218" s="209"/>
      <c r="BA218" s="209"/>
      <c r="BB218" s="209"/>
      <c r="BC218" s="209"/>
      <c r="BD218" s="209"/>
      <c r="BE218" s="209"/>
      <c r="BF218" s="209"/>
      <c r="BG218" s="209"/>
      <c r="BH218" s="209"/>
      <c r="BI218" s="209"/>
      <c r="BJ218" s="209"/>
      <c r="BK218" s="209"/>
      <c r="BL218" s="209"/>
      <c r="BM218" s="209"/>
      <c r="BN218" s="209"/>
      <c r="BO218" s="209"/>
      <c r="BP218" s="209"/>
      <c r="BQ218" s="209"/>
      <c r="BR218" s="209"/>
      <c r="BS218" s="209"/>
      <c r="BT218" s="209"/>
      <c r="BU218" s="209"/>
      <c r="BV218" s="209"/>
      <c r="BW218" s="209"/>
      <c r="BX218" s="209"/>
      <c r="BY218" s="209"/>
      <c r="BZ218" s="209"/>
      <c r="CA218" s="209"/>
      <c r="CB218" s="209"/>
      <c r="CC218" s="209"/>
      <c r="CD218" s="209"/>
      <c r="CE218" s="209"/>
      <c r="CF218" s="209"/>
      <c r="CG218" s="209"/>
      <c r="CH218" s="209"/>
      <c r="CI218" s="209"/>
      <c r="CJ218" s="209"/>
      <c r="CK218" s="209"/>
      <c r="CL218" s="209"/>
      <c r="CM218" s="209"/>
      <c r="CN218" s="209"/>
      <c r="CO218" s="209"/>
      <c r="CP218" s="209"/>
      <c r="CQ218" s="209"/>
      <c r="CR218" s="209"/>
      <c r="CS218" s="209"/>
      <c r="CT218" s="209"/>
      <c r="CU218" s="209"/>
      <c r="CV218" s="209"/>
      <c r="CW218" s="209"/>
      <c r="CX218" s="209"/>
      <c r="CY218" s="209"/>
      <c r="CZ218" s="209"/>
      <c r="DA218" s="209"/>
      <c r="DB218" s="209"/>
      <c r="DC218" s="209"/>
      <c r="DD218" s="209"/>
      <c r="DE218" s="209"/>
      <c r="DF218" s="209"/>
      <c r="DG218" s="209"/>
      <c r="DH218" s="209"/>
      <c r="DI218" s="209"/>
      <c r="DJ218" s="209"/>
      <c r="DK218" s="209"/>
      <c r="DL218" s="209"/>
      <c r="DM218" s="209"/>
      <c r="DN218" s="209"/>
      <c r="DO218" s="209"/>
      <c r="DP218" s="209"/>
      <c r="DQ218" s="209"/>
      <c r="DR218" s="209"/>
      <c r="DS218" s="209"/>
      <c r="DT218" s="209"/>
      <c r="DU218" s="209"/>
      <c r="DV218" s="209"/>
      <c r="DW218" s="209"/>
      <c r="DX218" s="209"/>
      <c r="DY218" s="209"/>
      <c r="DZ218" s="209"/>
      <c r="EA218" s="209"/>
      <c r="EB218" s="209"/>
      <c r="EC218" s="209"/>
      <c r="ED218" s="209"/>
      <c r="EE218" s="209"/>
      <c r="EF218" s="209"/>
      <c r="EG218" s="209"/>
      <c r="EH218" s="209"/>
      <c r="EI218" s="209"/>
      <c r="EJ218" s="209"/>
      <c r="EK218" s="209"/>
      <c r="EL218" s="209"/>
      <c r="EM218" s="209"/>
      <c r="EN218" s="209"/>
    </row>
    <row r="219" spans="3:144" x14ac:dyDescent="0.2">
      <c r="C219" s="209"/>
      <c r="D219" s="209"/>
      <c r="E219" s="209"/>
      <c r="F219" s="209"/>
      <c r="G219" s="209"/>
      <c r="H219" s="209"/>
      <c r="I219" s="209"/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  <c r="AA219" s="209"/>
      <c r="AB219" s="209"/>
      <c r="AC219" s="209"/>
      <c r="AD219" s="209"/>
      <c r="AE219" s="209"/>
      <c r="AF219" s="209"/>
      <c r="AG219" s="209"/>
      <c r="AH219" s="209"/>
      <c r="AI219" s="209"/>
      <c r="AJ219" s="209"/>
      <c r="AK219" s="209"/>
      <c r="AL219" s="209"/>
      <c r="AM219" s="209"/>
      <c r="AN219" s="209"/>
      <c r="AO219" s="209"/>
      <c r="AP219" s="209"/>
      <c r="AQ219" s="209"/>
      <c r="AR219" s="209"/>
      <c r="AS219" s="209"/>
      <c r="AT219" s="209"/>
      <c r="AU219" s="209"/>
      <c r="AV219" s="209"/>
      <c r="AW219" s="209"/>
      <c r="AX219" s="209"/>
      <c r="AY219" s="209"/>
      <c r="AZ219" s="209"/>
      <c r="BA219" s="209"/>
      <c r="BB219" s="209"/>
      <c r="BC219" s="209"/>
      <c r="BD219" s="209"/>
      <c r="BE219" s="209"/>
      <c r="BF219" s="209"/>
      <c r="BG219" s="209"/>
      <c r="BH219" s="209"/>
      <c r="BI219" s="209"/>
      <c r="BJ219" s="209"/>
      <c r="BK219" s="209"/>
      <c r="BL219" s="209"/>
      <c r="BM219" s="209"/>
      <c r="BN219" s="209"/>
      <c r="BO219" s="209"/>
      <c r="BP219" s="209"/>
      <c r="BQ219" s="209"/>
      <c r="BR219" s="209"/>
      <c r="BS219" s="209"/>
      <c r="BT219" s="209"/>
      <c r="BU219" s="209"/>
      <c r="BV219" s="209"/>
      <c r="BW219" s="209"/>
      <c r="BX219" s="209"/>
      <c r="BY219" s="209"/>
      <c r="BZ219" s="209"/>
      <c r="CA219" s="209"/>
      <c r="CB219" s="209"/>
      <c r="CC219" s="209"/>
      <c r="CD219" s="209"/>
      <c r="CE219" s="209"/>
      <c r="CF219" s="209"/>
      <c r="CG219" s="209"/>
      <c r="CH219" s="209"/>
      <c r="CI219" s="209"/>
      <c r="CJ219" s="209"/>
      <c r="CK219" s="209"/>
      <c r="CL219" s="209"/>
      <c r="CM219" s="209"/>
      <c r="CN219" s="209"/>
      <c r="CO219" s="209"/>
      <c r="CP219" s="209"/>
      <c r="CQ219" s="209"/>
      <c r="CR219" s="209"/>
      <c r="CS219" s="209"/>
      <c r="CT219" s="209"/>
      <c r="CU219" s="209"/>
      <c r="CV219" s="209"/>
      <c r="CW219" s="209"/>
      <c r="CX219" s="209"/>
      <c r="CY219" s="209"/>
      <c r="CZ219" s="209"/>
      <c r="DA219" s="209"/>
      <c r="DB219" s="209"/>
      <c r="DC219" s="209"/>
      <c r="DD219" s="209"/>
      <c r="DE219" s="209"/>
      <c r="DF219" s="209"/>
      <c r="DG219" s="209"/>
      <c r="DH219" s="209"/>
      <c r="DI219" s="209"/>
      <c r="DJ219" s="209"/>
      <c r="DK219" s="209"/>
      <c r="DL219" s="209"/>
      <c r="DM219" s="209"/>
      <c r="DN219" s="209"/>
      <c r="DO219" s="209"/>
      <c r="DP219" s="209"/>
      <c r="DQ219" s="209"/>
      <c r="DR219" s="209"/>
      <c r="DS219" s="209"/>
      <c r="DT219" s="209"/>
      <c r="DU219" s="209"/>
      <c r="DV219" s="209"/>
      <c r="DW219" s="209"/>
      <c r="DX219" s="209"/>
      <c r="DY219" s="209"/>
      <c r="DZ219" s="209"/>
      <c r="EA219" s="209"/>
      <c r="EB219" s="209"/>
      <c r="EC219" s="209"/>
      <c r="ED219" s="209"/>
      <c r="EE219" s="209"/>
      <c r="EF219" s="209"/>
      <c r="EG219" s="209"/>
      <c r="EH219" s="209"/>
      <c r="EI219" s="209"/>
      <c r="EJ219" s="209"/>
      <c r="EK219" s="209"/>
      <c r="EL219" s="209"/>
      <c r="EM219" s="209"/>
      <c r="EN219" s="209"/>
    </row>
    <row r="220" spans="3:144" x14ac:dyDescent="0.2">
      <c r="C220" s="209"/>
      <c r="D220" s="209"/>
      <c r="E220" s="209"/>
      <c r="F220" s="209"/>
      <c r="G220" s="209"/>
      <c r="H220" s="209"/>
      <c r="I220" s="209"/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  <c r="AA220" s="209"/>
      <c r="AB220" s="209"/>
      <c r="AC220" s="209"/>
      <c r="AD220" s="209"/>
      <c r="AE220" s="209"/>
      <c r="AF220" s="209"/>
      <c r="AG220" s="209"/>
      <c r="AH220" s="209"/>
      <c r="AI220" s="209"/>
      <c r="AJ220" s="209"/>
      <c r="AK220" s="209"/>
      <c r="AL220" s="209"/>
      <c r="AM220" s="209"/>
      <c r="AN220" s="209"/>
      <c r="AO220" s="209"/>
      <c r="AP220" s="209"/>
      <c r="AQ220" s="209"/>
      <c r="AR220" s="209"/>
      <c r="AS220" s="209"/>
      <c r="AT220" s="209"/>
      <c r="AU220" s="209"/>
      <c r="AV220" s="209"/>
      <c r="AW220" s="209"/>
      <c r="AX220" s="209"/>
      <c r="AY220" s="209"/>
      <c r="AZ220" s="209"/>
      <c r="BA220" s="209"/>
      <c r="BB220" s="209"/>
      <c r="BC220" s="209"/>
      <c r="BD220" s="209"/>
      <c r="BE220" s="209"/>
      <c r="BF220" s="209"/>
      <c r="BG220" s="209"/>
      <c r="BH220" s="209"/>
      <c r="BI220" s="209"/>
      <c r="BJ220" s="209"/>
      <c r="BK220" s="209"/>
      <c r="BL220" s="209"/>
      <c r="BM220" s="209"/>
      <c r="BN220" s="209"/>
      <c r="BO220" s="209"/>
      <c r="BP220" s="209"/>
      <c r="BQ220" s="209"/>
      <c r="BR220" s="209"/>
      <c r="BS220" s="209"/>
      <c r="BT220" s="209"/>
      <c r="BU220" s="209"/>
      <c r="BV220" s="209"/>
      <c r="BW220" s="209"/>
      <c r="BX220" s="209"/>
      <c r="BY220" s="209"/>
      <c r="BZ220" s="209"/>
      <c r="CA220" s="209"/>
      <c r="CB220" s="209"/>
      <c r="CC220" s="209"/>
      <c r="CD220" s="209"/>
      <c r="CE220" s="209"/>
      <c r="CF220" s="209"/>
      <c r="CG220" s="209"/>
      <c r="CH220" s="209"/>
      <c r="CI220" s="209"/>
      <c r="CJ220" s="209"/>
      <c r="CK220" s="209"/>
      <c r="CL220" s="209"/>
      <c r="CM220" s="209"/>
      <c r="CN220" s="209"/>
      <c r="CO220" s="209"/>
      <c r="CP220" s="209"/>
      <c r="CQ220" s="209"/>
      <c r="CR220" s="209"/>
      <c r="CS220" s="209"/>
      <c r="CT220" s="209"/>
      <c r="CU220" s="209"/>
      <c r="CV220" s="209"/>
      <c r="CW220" s="209"/>
      <c r="CX220" s="209"/>
      <c r="CY220" s="209"/>
      <c r="CZ220" s="209"/>
      <c r="DA220" s="209"/>
      <c r="DB220" s="209"/>
      <c r="DC220" s="209"/>
      <c r="DD220" s="209"/>
      <c r="DE220" s="209"/>
      <c r="DF220" s="209"/>
      <c r="DG220" s="209"/>
      <c r="DH220" s="209"/>
      <c r="DI220" s="209"/>
      <c r="DJ220" s="209"/>
      <c r="DK220" s="209"/>
      <c r="DL220" s="209"/>
      <c r="DM220" s="209"/>
      <c r="DN220" s="209"/>
      <c r="DO220" s="209"/>
      <c r="DP220" s="209"/>
      <c r="DQ220" s="209"/>
      <c r="DR220" s="209"/>
      <c r="DS220" s="209"/>
      <c r="DT220" s="209"/>
      <c r="DU220" s="209"/>
      <c r="DV220" s="209"/>
      <c r="DW220" s="209"/>
      <c r="DX220" s="209"/>
      <c r="DY220" s="209"/>
      <c r="DZ220" s="209"/>
      <c r="EA220" s="209"/>
      <c r="EB220" s="209"/>
      <c r="EC220" s="209"/>
      <c r="ED220" s="209"/>
      <c r="EE220" s="209"/>
      <c r="EF220" s="209"/>
      <c r="EG220" s="209"/>
      <c r="EH220" s="209"/>
      <c r="EI220" s="209"/>
      <c r="EJ220" s="209"/>
      <c r="EK220" s="209"/>
      <c r="EL220" s="209"/>
      <c r="EM220" s="209"/>
      <c r="EN220" s="209"/>
    </row>
    <row r="221" spans="3:144" x14ac:dyDescent="0.2">
      <c r="C221" s="209"/>
      <c r="D221" s="209"/>
      <c r="E221" s="209"/>
      <c r="F221" s="209"/>
      <c r="G221" s="209"/>
      <c r="H221" s="209"/>
      <c r="I221" s="209"/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  <c r="Z221" s="209"/>
      <c r="AA221" s="209"/>
      <c r="AB221" s="209"/>
      <c r="AC221" s="209"/>
      <c r="AD221" s="209"/>
      <c r="AE221" s="209"/>
      <c r="AF221" s="209"/>
      <c r="AG221" s="209"/>
      <c r="AH221" s="209"/>
      <c r="AI221" s="209"/>
      <c r="AJ221" s="209"/>
      <c r="AK221" s="209"/>
      <c r="AL221" s="209"/>
      <c r="AM221" s="209"/>
      <c r="AN221" s="209"/>
      <c r="AO221" s="209"/>
      <c r="AP221" s="209"/>
      <c r="AQ221" s="209"/>
      <c r="AR221" s="209"/>
      <c r="AS221" s="209"/>
      <c r="AT221" s="209"/>
      <c r="AU221" s="209"/>
      <c r="AV221" s="209"/>
      <c r="AW221" s="209"/>
      <c r="AX221" s="209"/>
      <c r="AY221" s="209"/>
      <c r="AZ221" s="209"/>
      <c r="BA221" s="209"/>
      <c r="BB221" s="209"/>
      <c r="BC221" s="209"/>
      <c r="BD221" s="209"/>
      <c r="BE221" s="209"/>
      <c r="BF221" s="209"/>
      <c r="BG221" s="209"/>
      <c r="BH221" s="209"/>
      <c r="BI221" s="209"/>
      <c r="BJ221" s="209"/>
      <c r="BK221" s="209"/>
      <c r="BL221" s="209"/>
      <c r="BM221" s="209"/>
      <c r="BN221" s="209"/>
      <c r="BO221" s="209"/>
      <c r="BP221" s="209"/>
      <c r="BQ221" s="209"/>
      <c r="BR221" s="209"/>
      <c r="BS221" s="209"/>
      <c r="BT221" s="209"/>
      <c r="BU221" s="209"/>
      <c r="BV221" s="209"/>
      <c r="BW221" s="209"/>
      <c r="BX221" s="209"/>
      <c r="BY221" s="209"/>
      <c r="BZ221" s="209"/>
      <c r="CA221" s="209"/>
      <c r="CB221" s="209"/>
      <c r="CC221" s="209"/>
      <c r="CD221" s="209"/>
      <c r="CE221" s="209"/>
      <c r="CF221" s="209"/>
      <c r="CG221" s="209"/>
      <c r="CH221" s="209"/>
      <c r="CI221" s="209"/>
      <c r="CJ221" s="209"/>
      <c r="CK221" s="209"/>
      <c r="CL221" s="209"/>
      <c r="CM221" s="209"/>
      <c r="CN221" s="209"/>
      <c r="CO221" s="209"/>
      <c r="CP221" s="209"/>
      <c r="CQ221" s="209"/>
      <c r="CR221" s="209"/>
      <c r="CS221" s="209"/>
      <c r="CT221" s="209"/>
      <c r="CU221" s="209"/>
      <c r="CV221" s="209"/>
      <c r="CW221" s="209"/>
      <c r="CX221" s="209"/>
      <c r="CY221" s="209"/>
      <c r="CZ221" s="209"/>
      <c r="DA221" s="209"/>
      <c r="DB221" s="209"/>
      <c r="DC221" s="209"/>
      <c r="DD221" s="209"/>
      <c r="DE221" s="209"/>
      <c r="DF221" s="209"/>
      <c r="DG221" s="209"/>
      <c r="DH221" s="209"/>
      <c r="DI221" s="209"/>
      <c r="DJ221" s="209"/>
      <c r="DK221" s="209"/>
      <c r="DL221" s="209"/>
      <c r="DM221" s="209"/>
      <c r="DN221" s="209"/>
      <c r="DO221" s="209"/>
      <c r="DP221" s="209"/>
      <c r="DQ221" s="209"/>
      <c r="DR221" s="209"/>
      <c r="DS221" s="209"/>
      <c r="DT221" s="209"/>
      <c r="DU221" s="209"/>
      <c r="DV221" s="209"/>
      <c r="DW221" s="209"/>
      <c r="DX221" s="209"/>
      <c r="DY221" s="209"/>
      <c r="DZ221" s="209"/>
      <c r="EA221" s="209"/>
      <c r="EB221" s="209"/>
      <c r="EC221" s="209"/>
      <c r="ED221" s="209"/>
      <c r="EE221" s="209"/>
      <c r="EF221" s="209"/>
      <c r="EG221" s="209"/>
      <c r="EH221" s="209"/>
      <c r="EI221" s="209"/>
      <c r="EJ221" s="209"/>
      <c r="EK221" s="209"/>
      <c r="EL221" s="209"/>
      <c r="EM221" s="209"/>
      <c r="EN221" s="209"/>
    </row>
    <row r="222" spans="3:144" x14ac:dyDescent="0.2">
      <c r="C222" s="209"/>
      <c r="D222" s="209"/>
      <c r="E222" s="209"/>
      <c r="F222" s="209"/>
      <c r="G222" s="209"/>
      <c r="H222" s="209"/>
      <c r="I222" s="209"/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9"/>
      <c r="AA222" s="209"/>
      <c r="AB222" s="209"/>
      <c r="AC222" s="209"/>
      <c r="AD222" s="209"/>
      <c r="AE222" s="209"/>
      <c r="AF222" s="209"/>
      <c r="AG222" s="209"/>
      <c r="AH222" s="209"/>
      <c r="AI222" s="209"/>
      <c r="AJ222" s="209"/>
      <c r="AK222" s="209"/>
      <c r="AL222" s="209"/>
      <c r="AM222" s="209"/>
      <c r="AN222" s="209"/>
      <c r="AO222" s="209"/>
      <c r="AP222" s="209"/>
      <c r="AQ222" s="209"/>
      <c r="AR222" s="209"/>
      <c r="AS222" s="209"/>
      <c r="AT222" s="209"/>
      <c r="AU222" s="209"/>
      <c r="AV222" s="209"/>
      <c r="AW222" s="209"/>
      <c r="AX222" s="209"/>
      <c r="AY222" s="209"/>
      <c r="AZ222" s="209"/>
      <c r="BA222" s="209"/>
      <c r="BB222" s="209"/>
      <c r="BC222" s="209"/>
      <c r="BD222" s="209"/>
      <c r="BE222" s="209"/>
      <c r="BF222" s="209"/>
      <c r="BG222" s="209"/>
      <c r="BH222" s="209"/>
      <c r="BI222" s="209"/>
      <c r="BJ222" s="209"/>
      <c r="BK222" s="209"/>
      <c r="BL222" s="209"/>
      <c r="BM222" s="209"/>
      <c r="BN222" s="209"/>
      <c r="BO222" s="209"/>
      <c r="BP222" s="209"/>
      <c r="BQ222" s="209"/>
      <c r="BR222" s="209"/>
      <c r="BS222" s="209"/>
      <c r="BT222" s="209"/>
      <c r="BU222" s="209"/>
      <c r="BV222" s="209"/>
      <c r="BW222" s="209"/>
      <c r="BX222" s="209"/>
      <c r="BY222" s="209"/>
      <c r="BZ222" s="209"/>
      <c r="CA222" s="209"/>
      <c r="CB222" s="209"/>
      <c r="CC222" s="209"/>
      <c r="CD222" s="209"/>
      <c r="CE222" s="209"/>
      <c r="CF222" s="209"/>
      <c r="CG222" s="209"/>
      <c r="CH222" s="209"/>
      <c r="CI222" s="209"/>
      <c r="CJ222" s="209"/>
      <c r="CK222" s="209"/>
      <c r="CL222" s="209"/>
      <c r="CM222" s="209"/>
      <c r="CN222" s="209"/>
      <c r="CO222" s="209"/>
      <c r="CP222" s="209"/>
      <c r="CQ222" s="209"/>
      <c r="CR222" s="209"/>
      <c r="CS222" s="209"/>
      <c r="CT222" s="209"/>
      <c r="CU222" s="209"/>
      <c r="CV222" s="209"/>
      <c r="CW222" s="209"/>
      <c r="CX222" s="209"/>
      <c r="CY222" s="209"/>
      <c r="CZ222" s="209"/>
      <c r="DA222" s="209"/>
      <c r="DB222" s="209"/>
      <c r="DC222" s="209"/>
      <c r="DD222" s="209"/>
      <c r="DE222" s="209"/>
      <c r="DF222" s="209"/>
      <c r="DG222" s="209"/>
      <c r="DH222" s="209"/>
      <c r="DI222" s="209"/>
      <c r="DJ222" s="209"/>
      <c r="DK222" s="209"/>
      <c r="DL222" s="209"/>
      <c r="DM222" s="209"/>
      <c r="DN222" s="209"/>
      <c r="DO222" s="209"/>
      <c r="DP222" s="209"/>
      <c r="DQ222" s="209"/>
      <c r="DR222" s="209"/>
      <c r="DS222" s="209"/>
      <c r="DT222" s="209"/>
      <c r="DU222" s="209"/>
      <c r="DV222" s="209"/>
      <c r="DW222" s="209"/>
      <c r="DX222" s="209"/>
      <c r="DY222" s="209"/>
      <c r="DZ222" s="209"/>
      <c r="EA222" s="209"/>
      <c r="EB222" s="209"/>
      <c r="EC222" s="209"/>
      <c r="ED222" s="209"/>
      <c r="EE222" s="209"/>
      <c r="EF222" s="209"/>
      <c r="EG222" s="209"/>
      <c r="EH222" s="209"/>
      <c r="EI222" s="209"/>
      <c r="EJ222" s="209"/>
      <c r="EK222" s="209"/>
      <c r="EL222" s="209"/>
      <c r="EM222" s="209"/>
      <c r="EN222" s="209"/>
    </row>
    <row r="223" spans="3:144" x14ac:dyDescent="0.2">
      <c r="C223" s="209"/>
      <c r="D223" s="209"/>
      <c r="E223" s="209"/>
      <c r="F223" s="209"/>
      <c r="G223" s="209"/>
      <c r="H223" s="209"/>
      <c r="I223" s="209"/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  <c r="Z223" s="209"/>
      <c r="AA223" s="209"/>
      <c r="AB223" s="209"/>
      <c r="AC223" s="209"/>
      <c r="AD223" s="209"/>
      <c r="AE223" s="209"/>
      <c r="AF223" s="209"/>
      <c r="AG223" s="209"/>
      <c r="AH223" s="209"/>
      <c r="AI223" s="209"/>
      <c r="AJ223" s="209"/>
      <c r="AK223" s="209"/>
      <c r="AL223" s="209"/>
      <c r="AM223" s="209"/>
      <c r="AN223" s="209"/>
      <c r="AO223" s="209"/>
      <c r="AP223" s="209"/>
      <c r="AQ223" s="209"/>
      <c r="AR223" s="209"/>
      <c r="AS223" s="209"/>
      <c r="AT223" s="209"/>
      <c r="AU223" s="209"/>
      <c r="AV223" s="209"/>
      <c r="AW223" s="209"/>
      <c r="AX223" s="209"/>
      <c r="AY223" s="209"/>
      <c r="AZ223" s="209"/>
      <c r="BA223" s="209"/>
      <c r="BB223" s="209"/>
      <c r="BC223" s="209"/>
      <c r="BD223" s="209"/>
      <c r="BE223" s="209"/>
      <c r="BF223" s="209"/>
      <c r="BG223" s="209"/>
      <c r="BH223" s="209"/>
      <c r="BI223" s="209"/>
      <c r="BJ223" s="209"/>
      <c r="BK223" s="209"/>
      <c r="BL223" s="209"/>
      <c r="BM223" s="209"/>
      <c r="BN223" s="209"/>
      <c r="BO223" s="209"/>
      <c r="BP223" s="209"/>
      <c r="BQ223" s="209"/>
      <c r="BR223" s="209"/>
      <c r="BS223" s="209"/>
      <c r="BT223" s="209"/>
      <c r="BU223" s="209"/>
      <c r="BV223" s="209"/>
      <c r="BW223" s="209"/>
      <c r="BX223" s="209"/>
      <c r="BY223" s="209"/>
      <c r="BZ223" s="209"/>
      <c r="CA223" s="209"/>
      <c r="CB223" s="209"/>
      <c r="CC223" s="209"/>
      <c r="CD223" s="209"/>
      <c r="CE223" s="209"/>
      <c r="CF223" s="209"/>
      <c r="CG223" s="209"/>
      <c r="CH223" s="209"/>
      <c r="CI223" s="209"/>
      <c r="CJ223" s="209"/>
      <c r="CK223" s="209"/>
      <c r="CL223" s="209"/>
      <c r="CM223" s="209"/>
      <c r="CN223" s="209"/>
      <c r="CO223" s="209"/>
      <c r="CP223" s="209"/>
      <c r="CQ223" s="209"/>
      <c r="CR223" s="209"/>
      <c r="CS223" s="209"/>
      <c r="CT223" s="209"/>
      <c r="CU223" s="209"/>
      <c r="CV223" s="209"/>
      <c r="CW223" s="209"/>
      <c r="CX223" s="209"/>
      <c r="CY223" s="209"/>
      <c r="CZ223" s="209"/>
      <c r="DA223" s="209"/>
      <c r="DB223" s="209"/>
      <c r="DC223" s="209"/>
      <c r="DD223" s="209"/>
      <c r="DE223" s="209"/>
      <c r="DF223" s="209"/>
      <c r="DG223" s="209"/>
      <c r="DH223" s="209"/>
      <c r="DI223" s="209"/>
      <c r="DJ223" s="209"/>
      <c r="DK223" s="209"/>
      <c r="DL223" s="209"/>
      <c r="DM223" s="209"/>
      <c r="DN223" s="209"/>
      <c r="DO223" s="209"/>
      <c r="DP223" s="209"/>
      <c r="DQ223" s="209"/>
      <c r="DR223" s="209"/>
      <c r="DS223" s="209"/>
      <c r="DT223" s="209"/>
      <c r="DU223" s="209"/>
      <c r="DV223" s="209"/>
      <c r="DW223" s="209"/>
      <c r="DX223" s="209"/>
      <c r="DY223" s="209"/>
      <c r="DZ223" s="209"/>
      <c r="EA223" s="209"/>
      <c r="EB223" s="209"/>
      <c r="EC223" s="209"/>
      <c r="ED223" s="209"/>
      <c r="EE223" s="209"/>
      <c r="EF223" s="209"/>
      <c r="EG223" s="209"/>
      <c r="EH223" s="209"/>
      <c r="EI223" s="209"/>
      <c r="EJ223" s="209"/>
      <c r="EK223" s="209"/>
      <c r="EL223" s="209"/>
      <c r="EM223" s="209"/>
      <c r="EN223" s="209"/>
    </row>
    <row r="224" spans="3:144" x14ac:dyDescent="0.2">
      <c r="C224" s="209"/>
      <c r="D224" s="209"/>
      <c r="E224" s="209"/>
      <c r="F224" s="209"/>
      <c r="G224" s="209"/>
      <c r="H224" s="209"/>
      <c r="I224" s="209"/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9"/>
      <c r="AA224" s="209"/>
      <c r="AB224" s="209"/>
      <c r="AC224" s="209"/>
      <c r="AD224" s="209"/>
      <c r="AE224" s="209"/>
      <c r="AF224" s="209"/>
      <c r="AG224" s="209"/>
      <c r="AH224" s="209"/>
      <c r="AI224" s="209"/>
      <c r="AJ224" s="209"/>
      <c r="AK224" s="209"/>
      <c r="AL224" s="209"/>
      <c r="AM224" s="209"/>
      <c r="AN224" s="209"/>
      <c r="AO224" s="209"/>
      <c r="AP224" s="209"/>
      <c r="AQ224" s="209"/>
      <c r="AR224" s="209"/>
      <c r="AS224" s="209"/>
      <c r="AT224" s="209"/>
      <c r="AU224" s="209"/>
      <c r="AV224" s="209"/>
      <c r="AW224" s="209"/>
      <c r="AX224" s="209"/>
      <c r="AY224" s="209"/>
      <c r="AZ224" s="209"/>
      <c r="BA224" s="209"/>
      <c r="BB224" s="209"/>
      <c r="BC224" s="209"/>
      <c r="BD224" s="209"/>
      <c r="BE224" s="209"/>
      <c r="BF224" s="209"/>
      <c r="BG224" s="209"/>
      <c r="BH224" s="209"/>
      <c r="BI224" s="209"/>
      <c r="BJ224" s="209"/>
      <c r="BK224" s="209"/>
      <c r="BL224" s="209"/>
      <c r="BM224" s="209"/>
      <c r="BN224" s="209"/>
      <c r="BO224" s="209"/>
      <c r="BP224" s="209"/>
      <c r="BQ224" s="209"/>
      <c r="BR224" s="209"/>
      <c r="BS224" s="209"/>
      <c r="BT224" s="209"/>
      <c r="BU224" s="209"/>
      <c r="BV224" s="209"/>
      <c r="BW224" s="209"/>
      <c r="BX224" s="209"/>
      <c r="BY224" s="209"/>
      <c r="BZ224" s="209"/>
      <c r="CA224" s="209"/>
      <c r="CB224" s="209"/>
      <c r="CC224" s="209"/>
      <c r="CD224" s="209"/>
      <c r="CE224" s="209"/>
      <c r="CF224" s="209"/>
      <c r="CG224" s="209"/>
      <c r="CH224" s="209"/>
      <c r="CI224" s="209"/>
      <c r="CJ224" s="209"/>
      <c r="CK224" s="209"/>
      <c r="CL224" s="209"/>
      <c r="CM224" s="209"/>
      <c r="CN224" s="209"/>
      <c r="CO224" s="209"/>
      <c r="CP224" s="209"/>
      <c r="CQ224" s="209"/>
      <c r="CR224" s="209"/>
      <c r="CS224" s="209"/>
      <c r="CT224" s="209"/>
      <c r="CU224" s="209"/>
      <c r="CV224" s="209"/>
      <c r="CW224" s="209"/>
      <c r="CX224" s="209"/>
      <c r="CY224" s="209"/>
      <c r="CZ224" s="209"/>
      <c r="DA224" s="209"/>
      <c r="DB224" s="209"/>
      <c r="DC224" s="209"/>
      <c r="DD224" s="209"/>
      <c r="DE224" s="209"/>
      <c r="DF224" s="209"/>
      <c r="DG224" s="209"/>
      <c r="DH224" s="209"/>
      <c r="DI224" s="209"/>
      <c r="DJ224" s="209"/>
      <c r="DK224" s="209"/>
      <c r="DL224" s="209"/>
      <c r="DM224" s="209"/>
      <c r="DN224" s="209"/>
      <c r="DO224" s="209"/>
      <c r="DP224" s="209"/>
      <c r="DQ224" s="209"/>
      <c r="DR224" s="209"/>
      <c r="DS224" s="209"/>
      <c r="DT224" s="209"/>
      <c r="DU224" s="209"/>
      <c r="DV224" s="209"/>
      <c r="DW224" s="209"/>
      <c r="DX224" s="209"/>
      <c r="DY224" s="209"/>
      <c r="DZ224" s="209"/>
      <c r="EA224" s="209"/>
      <c r="EB224" s="209"/>
      <c r="EC224" s="209"/>
      <c r="ED224" s="209"/>
      <c r="EE224" s="209"/>
      <c r="EF224" s="209"/>
      <c r="EG224" s="209"/>
      <c r="EH224" s="209"/>
      <c r="EI224" s="209"/>
      <c r="EJ224" s="209"/>
      <c r="EK224" s="209"/>
      <c r="EL224" s="209"/>
      <c r="EM224" s="209"/>
      <c r="EN224" s="209"/>
    </row>
    <row r="225" spans="3:144" x14ac:dyDescent="0.2">
      <c r="C225" s="209"/>
      <c r="D225" s="209"/>
      <c r="E225" s="209"/>
      <c r="F225" s="209"/>
      <c r="G225" s="209"/>
      <c r="H225" s="209"/>
      <c r="I225" s="209"/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  <c r="AA225" s="209"/>
      <c r="AB225" s="209"/>
      <c r="AC225" s="209"/>
      <c r="AD225" s="209"/>
      <c r="AE225" s="209"/>
      <c r="AF225" s="209"/>
      <c r="AG225" s="209"/>
      <c r="AH225" s="209"/>
      <c r="AI225" s="209"/>
      <c r="AJ225" s="209"/>
      <c r="AK225" s="209"/>
      <c r="AL225" s="209"/>
      <c r="AM225" s="209"/>
      <c r="AN225" s="209"/>
      <c r="AO225" s="209"/>
      <c r="AP225" s="209"/>
      <c r="AQ225" s="209"/>
      <c r="AR225" s="209"/>
      <c r="AS225" s="209"/>
      <c r="AT225" s="209"/>
      <c r="AU225" s="209"/>
      <c r="AV225" s="209"/>
      <c r="AW225" s="209"/>
      <c r="AX225" s="209"/>
      <c r="AY225" s="209"/>
      <c r="AZ225" s="209"/>
      <c r="BA225" s="209"/>
      <c r="BB225" s="209"/>
      <c r="BC225" s="209"/>
      <c r="BD225" s="209"/>
      <c r="BE225" s="209"/>
      <c r="BF225" s="209"/>
      <c r="BG225" s="209"/>
      <c r="BH225" s="209"/>
      <c r="BI225" s="209"/>
      <c r="BJ225" s="209"/>
      <c r="BK225" s="209"/>
      <c r="BL225" s="209"/>
      <c r="BM225" s="209"/>
      <c r="BN225" s="209"/>
      <c r="BO225" s="209"/>
      <c r="BP225" s="209"/>
      <c r="BQ225" s="209"/>
      <c r="BR225" s="209"/>
      <c r="BS225" s="209"/>
      <c r="BT225" s="209"/>
      <c r="BU225" s="209"/>
      <c r="BV225" s="209"/>
      <c r="BW225" s="209"/>
      <c r="BX225" s="209"/>
      <c r="BY225" s="209"/>
      <c r="BZ225" s="209"/>
      <c r="CA225" s="209"/>
      <c r="CB225" s="209"/>
      <c r="CC225" s="209"/>
      <c r="CD225" s="209"/>
      <c r="CE225" s="209"/>
      <c r="CF225" s="209"/>
      <c r="CG225" s="209"/>
      <c r="CH225" s="209"/>
      <c r="CI225" s="209"/>
      <c r="CJ225" s="209"/>
      <c r="CK225" s="209"/>
      <c r="CL225" s="209"/>
      <c r="CM225" s="209"/>
      <c r="CN225" s="209"/>
      <c r="CO225" s="209"/>
      <c r="CP225" s="209"/>
      <c r="CQ225" s="209"/>
      <c r="CR225" s="209"/>
      <c r="CS225" s="209"/>
      <c r="CT225" s="209"/>
      <c r="CU225" s="209"/>
      <c r="CV225" s="209"/>
      <c r="CW225" s="209"/>
      <c r="CX225" s="209"/>
      <c r="CY225" s="209"/>
      <c r="CZ225" s="209"/>
      <c r="DA225" s="209"/>
      <c r="DB225" s="209"/>
      <c r="DC225" s="209"/>
      <c r="DD225" s="209"/>
      <c r="DE225" s="209"/>
      <c r="DF225" s="209"/>
      <c r="DG225" s="209"/>
      <c r="DH225" s="209"/>
      <c r="DI225" s="209"/>
      <c r="DJ225" s="209"/>
      <c r="DK225" s="209"/>
      <c r="DL225" s="209"/>
      <c r="DM225" s="209"/>
      <c r="DN225" s="209"/>
      <c r="DO225" s="209"/>
      <c r="DP225" s="209"/>
      <c r="DQ225" s="209"/>
      <c r="DR225" s="209"/>
      <c r="DS225" s="209"/>
      <c r="DT225" s="209"/>
      <c r="DU225" s="209"/>
      <c r="DV225" s="209"/>
      <c r="DW225" s="209"/>
      <c r="DX225" s="209"/>
      <c r="DY225" s="209"/>
      <c r="DZ225" s="209"/>
      <c r="EA225" s="209"/>
      <c r="EB225" s="209"/>
      <c r="EC225" s="209"/>
      <c r="ED225" s="209"/>
      <c r="EE225" s="209"/>
      <c r="EF225" s="209"/>
      <c r="EG225" s="209"/>
      <c r="EH225" s="209"/>
      <c r="EI225" s="209"/>
      <c r="EJ225" s="209"/>
      <c r="EK225" s="209"/>
      <c r="EL225" s="209"/>
      <c r="EM225" s="209"/>
      <c r="EN225" s="209"/>
    </row>
    <row r="226" spans="3:144" x14ac:dyDescent="0.2">
      <c r="C226" s="209"/>
      <c r="D226" s="209"/>
      <c r="E226" s="209"/>
      <c r="F226" s="209"/>
      <c r="G226" s="209"/>
      <c r="H226" s="209"/>
      <c r="I226" s="209"/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  <c r="AA226" s="209"/>
      <c r="AB226" s="209"/>
      <c r="AC226" s="209"/>
      <c r="AD226" s="209"/>
      <c r="AE226" s="209"/>
      <c r="AF226" s="209"/>
      <c r="AG226" s="209"/>
      <c r="AH226" s="209"/>
      <c r="AI226" s="209"/>
      <c r="AJ226" s="209"/>
      <c r="AK226" s="209"/>
      <c r="AL226" s="209"/>
      <c r="AM226" s="209"/>
      <c r="AN226" s="209"/>
      <c r="AO226" s="209"/>
      <c r="AP226" s="209"/>
      <c r="AQ226" s="209"/>
      <c r="AR226" s="209"/>
      <c r="AS226" s="209"/>
      <c r="AT226" s="209"/>
      <c r="AU226" s="209"/>
      <c r="AV226" s="209"/>
      <c r="AW226" s="209"/>
      <c r="AX226" s="209"/>
      <c r="AY226" s="209"/>
      <c r="AZ226" s="209"/>
      <c r="BA226" s="209"/>
      <c r="BB226" s="209"/>
      <c r="BC226" s="209"/>
      <c r="BD226" s="209"/>
      <c r="BE226" s="209"/>
      <c r="BF226" s="209"/>
      <c r="BG226" s="209"/>
      <c r="BH226" s="209"/>
      <c r="BI226" s="209"/>
      <c r="BJ226" s="209"/>
      <c r="BK226" s="209"/>
      <c r="BL226" s="209"/>
      <c r="BM226" s="209"/>
      <c r="BN226" s="209"/>
      <c r="BO226" s="209"/>
      <c r="BP226" s="209"/>
      <c r="BQ226" s="209"/>
      <c r="BR226" s="209"/>
      <c r="BS226" s="209"/>
      <c r="BT226" s="209"/>
      <c r="BU226" s="209"/>
      <c r="BV226" s="209"/>
      <c r="BW226" s="209"/>
      <c r="BX226" s="209"/>
      <c r="BY226" s="209"/>
      <c r="BZ226" s="209"/>
      <c r="CA226" s="209"/>
      <c r="CB226" s="209"/>
      <c r="CC226" s="209"/>
      <c r="CD226" s="209"/>
      <c r="CE226" s="209"/>
      <c r="CF226" s="209"/>
      <c r="CG226" s="209"/>
      <c r="CH226" s="209"/>
      <c r="CI226" s="209"/>
      <c r="CJ226" s="209"/>
      <c r="CK226" s="209"/>
      <c r="CL226" s="209"/>
      <c r="CM226" s="209"/>
      <c r="CN226" s="209"/>
      <c r="CO226" s="209"/>
      <c r="CP226" s="209"/>
      <c r="CQ226" s="209"/>
      <c r="CR226" s="209"/>
      <c r="CS226" s="209"/>
      <c r="CT226" s="209"/>
      <c r="CU226" s="209"/>
      <c r="CV226" s="209"/>
      <c r="CW226" s="209"/>
      <c r="CX226" s="209"/>
      <c r="CY226" s="209"/>
      <c r="CZ226" s="209"/>
      <c r="DA226" s="209"/>
      <c r="DB226" s="209"/>
      <c r="DC226" s="209"/>
      <c r="DD226" s="209"/>
      <c r="DE226" s="209"/>
      <c r="DF226" s="209"/>
      <c r="DG226" s="209"/>
      <c r="DH226" s="209"/>
      <c r="DI226" s="209"/>
      <c r="DJ226" s="209"/>
      <c r="DK226" s="209"/>
      <c r="DL226" s="209"/>
      <c r="DM226" s="209"/>
      <c r="DN226" s="209"/>
      <c r="DO226" s="209"/>
      <c r="DP226" s="209"/>
      <c r="DQ226" s="209"/>
      <c r="DR226" s="209"/>
      <c r="DS226" s="209"/>
      <c r="DT226" s="209"/>
      <c r="DU226" s="209"/>
      <c r="DV226" s="209"/>
      <c r="DW226" s="209"/>
      <c r="DX226" s="209"/>
      <c r="DY226" s="209"/>
      <c r="DZ226" s="209"/>
      <c r="EA226" s="209"/>
      <c r="EB226" s="209"/>
      <c r="EC226" s="209"/>
      <c r="ED226" s="209"/>
      <c r="EE226" s="209"/>
      <c r="EF226" s="209"/>
      <c r="EG226" s="209"/>
      <c r="EH226" s="209"/>
      <c r="EI226" s="209"/>
      <c r="EJ226" s="209"/>
      <c r="EK226" s="209"/>
      <c r="EL226" s="209"/>
      <c r="EM226" s="209"/>
      <c r="EN226" s="209"/>
    </row>
    <row r="227" spans="3:144" x14ac:dyDescent="0.2">
      <c r="C227" s="209"/>
      <c r="D227" s="209"/>
      <c r="E227" s="209"/>
      <c r="F227" s="209"/>
      <c r="G227" s="209"/>
      <c r="H227" s="209"/>
      <c r="I227" s="209"/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  <c r="AA227" s="209"/>
      <c r="AB227" s="209"/>
      <c r="AC227" s="209"/>
      <c r="AD227" s="209"/>
      <c r="AE227" s="209"/>
      <c r="AF227" s="209"/>
      <c r="AG227" s="209"/>
      <c r="AH227" s="209"/>
      <c r="AI227" s="209"/>
      <c r="AJ227" s="209"/>
      <c r="AK227" s="209"/>
      <c r="AL227" s="209"/>
      <c r="AM227" s="209"/>
      <c r="AN227" s="209"/>
      <c r="AO227" s="209"/>
      <c r="AP227" s="209"/>
      <c r="AQ227" s="209"/>
      <c r="AR227" s="209"/>
      <c r="AS227" s="209"/>
      <c r="AT227" s="209"/>
      <c r="AU227" s="209"/>
      <c r="AV227" s="209"/>
      <c r="AW227" s="209"/>
      <c r="AX227" s="209"/>
      <c r="AY227" s="209"/>
      <c r="AZ227" s="209"/>
      <c r="BA227" s="209"/>
      <c r="BB227" s="209"/>
      <c r="BC227" s="209"/>
      <c r="BD227" s="209"/>
      <c r="BE227" s="209"/>
      <c r="BF227" s="209"/>
      <c r="BG227" s="209"/>
      <c r="BH227" s="209"/>
      <c r="BI227" s="209"/>
      <c r="BJ227" s="209"/>
      <c r="BK227" s="209"/>
      <c r="BL227" s="209"/>
      <c r="BM227" s="209"/>
      <c r="BN227" s="209"/>
      <c r="BO227" s="209"/>
      <c r="BP227" s="209"/>
      <c r="BQ227" s="209"/>
      <c r="BR227" s="209"/>
      <c r="BS227" s="209"/>
      <c r="BT227" s="209"/>
      <c r="BU227" s="209"/>
      <c r="BV227" s="209"/>
      <c r="BW227" s="209"/>
      <c r="BX227" s="209"/>
      <c r="BY227" s="209"/>
      <c r="BZ227" s="209"/>
      <c r="CA227" s="209"/>
      <c r="CB227" s="209"/>
      <c r="CC227" s="209"/>
      <c r="CD227" s="209"/>
      <c r="CE227" s="209"/>
      <c r="CF227" s="209"/>
      <c r="CG227" s="209"/>
      <c r="CH227" s="209"/>
      <c r="CI227" s="209"/>
      <c r="CJ227" s="209"/>
      <c r="CK227" s="209"/>
      <c r="CL227" s="209"/>
      <c r="CM227" s="209"/>
      <c r="CN227" s="209"/>
      <c r="CO227" s="209"/>
      <c r="CP227" s="209"/>
      <c r="CQ227" s="209"/>
      <c r="CR227" s="209"/>
      <c r="CS227" s="209"/>
      <c r="CT227" s="209"/>
      <c r="CU227" s="209"/>
      <c r="CV227" s="209"/>
      <c r="CW227" s="209"/>
      <c r="CX227" s="209"/>
      <c r="CY227" s="209"/>
      <c r="CZ227" s="209"/>
      <c r="DA227" s="209"/>
      <c r="DB227" s="209"/>
      <c r="DC227" s="209"/>
      <c r="DD227" s="209"/>
      <c r="DE227" s="209"/>
      <c r="DF227" s="209"/>
      <c r="DG227" s="209"/>
      <c r="DH227" s="209"/>
      <c r="DI227" s="209"/>
      <c r="DJ227" s="209"/>
      <c r="DK227" s="209"/>
      <c r="DL227" s="209"/>
      <c r="DM227" s="209"/>
      <c r="DN227" s="209"/>
      <c r="DO227" s="209"/>
      <c r="DP227" s="209"/>
      <c r="DQ227" s="209"/>
      <c r="DR227" s="209"/>
      <c r="DS227" s="209"/>
      <c r="DT227" s="209"/>
      <c r="DU227" s="209"/>
      <c r="DV227" s="209"/>
      <c r="DW227" s="209"/>
      <c r="DX227" s="209"/>
      <c r="DY227" s="209"/>
      <c r="DZ227" s="209"/>
      <c r="EA227" s="209"/>
      <c r="EB227" s="209"/>
      <c r="EC227" s="209"/>
      <c r="ED227" s="209"/>
      <c r="EE227" s="209"/>
      <c r="EF227" s="209"/>
      <c r="EG227" s="209"/>
      <c r="EH227" s="209"/>
      <c r="EI227" s="209"/>
      <c r="EJ227" s="209"/>
      <c r="EK227" s="209"/>
      <c r="EL227" s="209"/>
      <c r="EM227" s="209"/>
      <c r="EN227" s="209"/>
    </row>
    <row r="228" spans="3:144" x14ac:dyDescent="0.2">
      <c r="C228" s="209"/>
      <c r="D228" s="209"/>
      <c r="E228" s="209"/>
      <c r="F228" s="209"/>
      <c r="G228" s="209"/>
      <c r="H228" s="209"/>
      <c r="I228" s="209"/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  <c r="AA228" s="209"/>
      <c r="AB228" s="209"/>
      <c r="AC228" s="209"/>
      <c r="AD228" s="209"/>
      <c r="AE228" s="209"/>
      <c r="AF228" s="209"/>
      <c r="AG228" s="209"/>
      <c r="AH228" s="209"/>
      <c r="AI228" s="209"/>
      <c r="AJ228" s="209"/>
      <c r="AK228" s="209"/>
      <c r="AL228" s="209"/>
      <c r="AM228" s="209"/>
      <c r="AN228" s="209"/>
      <c r="AO228" s="209"/>
      <c r="AP228" s="209"/>
      <c r="AQ228" s="209"/>
      <c r="AR228" s="209"/>
      <c r="AS228" s="209"/>
      <c r="AT228" s="209"/>
      <c r="AU228" s="209"/>
      <c r="AV228" s="209"/>
      <c r="AW228" s="209"/>
      <c r="AX228" s="209"/>
      <c r="AY228" s="209"/>
      <c r="AZ228" s="209"/>
      <c r="BA228" s="209"/>
      <c r="BB228" s="209"/>
      <c r="BC228" s="209"/>
      <c r="BD228" s="209"/>
      <c r="BE228" s="209"/>
      <c r="BF228" s="209"/>
      <c r="BG228" s="209"/>
      <c r="BH228" s="209"/>
      <c r="BI228" s="209"/>
      <c r="BJ228" s="209"/>
      <c r="BK228" s="209"/>
      <c r="BL228" s="209"/>
      <c r="BM228" s="209"/>
      <c r="BN228" s="209"/>
      <c r="BO228" s="209"/>
      <c r="BP228" s="209"/>
      <c r="BQ228" s="209"/>
      <c r="BR228" s="209"/>
      <c r="BS228" s="209"/>
      <c r="BT228" s="209"/>
      <c r="BU228" s="209"/>
      <c r="BV228" s="209"/>
      <c r="BW228" s="209"/>
      <c r="BX228" s="209"/>
      <c r="BY228" s="209"/>
      <c r="BZ228" s="209"/>
      <c r="CA228" s="209"/>
      <c r="CB228" s="209"/>
      <c r="CC228" s="209"/>
      <c r="CD228" s="209"/>
      <c r="CE228" s="209"/>
      <c r="CF228" s="209"/>
      <c r="CG228" s="209"/>
      <c r="CH228" s="209"/>
      <c r="CI228" s="209"/>
      <c r="CJ228" s="209"/>
      <c r="CK228" s="209"/>
      <c r="CL228" s="209"/>
      <c r="CM228" s="209"/>
      <c r="CN228" s="209"/>
      <c r="CO228" s="209"/>
      <c r="CP228" s="209"/>
      <c r="CQ228" s="209"/>
      <c r="CR228" s="209"/>
      <c r="CS228" s="209"/>
      <c r="CT228" s="209"/>
      <c r="CU228" s="209"/>
      <c r="CV228" s="209"/>
      <c r="CW228" s="209"/>
      <c r="CX228" s="209"/>
      <c r="CY228" s="209"/>
      <c r="CZ228" s="209"/>
      <c r="DA228" s="209"/>
      <c r="DB228" s="209"/>
      <c r="DC228" s="209"/>
      <c r="DD228" s="209"/>
      <c r="DE228" s="209"/>
      <c r="DF228" s="209"/>
      <c r="DG228" s="209"/>
      <c r="DH228" s="209"/>
      <c r="DI228" s="209"/>
      <c r="DJ228" s="209"/>
      <c r="DK228" s="209"/>
      <c r="DL228" s="209"/>
      <c r="DM228" s="209"/>
      <c r="DN228" s="209"/>
      <c r="DO228" s="209"/>
      <c r="DP228" s="209"/>
      <c r="DQ228" s="209"/>
      <c r="DR228" s="209"/>
      <c r="DS228" s="209"/>
      <c r="DT228" s="209"/>
      <c r="DU228" s="209"/>
      <c r="DV228" s="209"/>
      <c r="DW228" s="209"/>
      <c r="DX228" s="209"/>
      <c r="DY228" s="209"/>
      <c r="DZ228" s="209"/>
      <c r="EA228" s="209"/>
      <c r="EB228" s="209"/>
      <c r="EC228" s="209"/>
      <c r="ED228" s="209"/>
      <c r="EE228" s="209"/>
      <c r="EF228" s="209"/>
      <c r="EG228" s="209"/>
      <c r="EH228" s="209"/>
      <c r="EI228" s="209"/>
      <c r="EJ228" s="209"/>
      <c r="EK228" s="209"/>
      <c r="EL228" s="209"/>
      <c r="EM228" s="209"/>
      <c r="EN228" s="209"/>
    </row>
    <row r="229" spans="3:144" x14ac:dyDescent="0.2">
      <c r="C229" s="209"/>
      <c r="D229" s="209"/>
      <c r="E229" s="209"/>
      <c r="F229" s="209"/>
      <c r="G229" s="209"/>
      <c r="H229" s="209"/>
      <c r="I229" s="209"/>
      <c r="J229" s="209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  <c r="AA229" s="209"/>
      <c r="AB229" s="209"/>
      <c r="AC229" s="209"/>
      <c r="AD229" s="209"/>
      <c r="AE229" s="209"/>
      <c r="AF229" s="209"/>
      <c r="AG229" s="209"/>
      <c r="AH229" s="209"/>
      <c r="AI229" s="209"/>
      <c r="AJ229" s="209"/>
      <c r="AK229" s="209"/>
      <c r="AL229" s="209"/>
      <c r="AM229" s="209"/>
      <c r="AN229" s="209"/>
      <c r="AO229" s="209"/>
      <c r="AP229" s="209"/>
      <c r="AQ229" s="209"/>
      <c r="AR229" s="209"/>
      <c r="AS229" s="209"/>
      <c r="AT229" s="209"/>
      <c r="AU229" s="209"/>
      <c r="AV229" s="209"/>
      <c r="AW229" s="209"/>
      <c r="AX229" s="209"/>
      <c r="AY229" s="209"/>
      <c r="AZ229" s="209"/>
      <c r="BA229" s="209"/>
      <c r="BB229" s="209"/>
      <c r="BC229" s="209"/>
      <c r="BD229" s="209"/>
      <c r="BE229" s="209"/>
      <c r="BF229" s="209"/>
      <c r="BG229" s="209"/>
      <c r="BH229" s="209"/>
      <c r="BI229" s="209"/>
      <c r="BJ229" s="209"/>
      <c r="BK229" s="209"/>
      <c r="BL229" s="209"/>
      <c r="BM229" s="209"/>
      <c r="BN229" s="209"/>
      <c r="BO229" s="209"/>
      <c r="BP229" s="209"/>
      <c r="BQ229" s="209"/>
      <c r="BR229" s="209"/>
      <c r="BS229" s="209"/>
      <c r="BT229" s="209"/>
      <c r="BU229" s="209"/>
      <c r="BV229" s="209"/>
      <c r="BW229" s="209"/>
      <c r="BX229" s="209"/>
      <c r="BY229" s="209"/>
      <c r="BZ229" s="209"/>
      <c r="CA229" s="209"/>
      <c r="CB229" s="209"/>
      <c r="CC229" s="209"/>
      <c r="CD229" s="209"/>
      <c r="CE229" s="209"/>
      <c r="CF229" s="209"/>
      <c r="CG229" s="209"/>
      <c r="CH229" s="209"/>
      <c r="CI229" s="209"/>
      <c r="CJ229" s="209"/>
      <c r="CK229" s="209"/>
      <c r="CL229" s="209"/>
      <c r="CM229" s="209"/>
      <c r="CN229" s="209"/>
      <c r="CO229" s="209"/>
      <c r="CP229" s="209"/>
      <c r="CQ229" s="209"/>
      <c r="CR229" s="209"/>
      <c r="CS229" s="209"/>
      <c r="CT229" s="209"/>
      <c r="CU229" s="209"/>
      <c r="CV229" s="209"/>
      <c r="CW229" s="209"/>
      <c r="CX229" s="209"/>
      <c r="CY229" s="209"/>
      <c r="CZ229" s="209"/>
      <c r="DA229" s="209"/>
      <c r="DB229" s="209"/>
      <c r="DC229" s="209"/>
      <c r="DD229" s="209"/>
      <c r="DE229" s="209"/>
      <c r="DF229" s="209"/>
      <c r="DG229" s="209"/>
      <c r="DH229" s="209"/>
      <c r="DI229" s="209"/>
      <c r="DJ229" s="209"/>
      <c r="DK229" s="209"/>
      <c r="DL229" s="209"/>
      <c r="DM229" s="209"/>
      <c r="DN229" s="209"/>
      <c r="DO229" s="209"/>
      <c r="DP229" s="209"/>
      <c r="DQ229" s="209"/>
      <c r="DR229" s="209"/>
      <c r="DS229" s="209"/>
      <c r="DT229" s="209"/>
      <c r="DU229" s="209"/>
      <c r="DV229" s="209"/>
      <c r="DW229" s="209"/>
      <c r="DX229" s="209"/>
      <c r="DY229" s="209"/>
      <c r="DZ229" s="209"/>
      <c r="EA229" s="209"/>
      <c r="EB229" s="209"/>
      <c r="EC229" s="209"/>
      <c r="ED229" s="209"/>
      <c r="EE229" s="209"/>
      <c r="EF229" s="209"/>
      <c r="EG229" s="209"/>
      <c r="EH229" s="209"/>
      <c r="EI229" s="209"/>
      <c r="EJ229" s="209"/>
      <c r="EK229" s="209"/>
      <c r="EL229" s="209"/>
      <c r="EM229" s="209"/>
      <c r="EN229" s="209"/>
    </row>
    <row r="230" spans="3:144" x14ac:dyDescent="0.2">
      <c r="C230" s="209"/>
      <c r="D230" s="209"/>
      <c r="E230" s="209"/>
      <c r="F230" s="209"/>
      <c r="G230" s="209"/>
      <c r="H230" s="209"/>
      <c r="I230" s="209"/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  <c r="AA230" s="209"/>
      <c r="AB230" s="209"/>
      <c r="AC230" s="209"/>
      <c r="AD230" s="209"/>
      <c r="AE230" s="209"/>
      <c r="AF230" s="209"/>
      <c r="AG230" s="209"/>
      <c r="AH230" s="209"/>
      <c r="AI230" s="209"/>
      <c r="AJ230" s="209"/>
      <c r="AK230" s="209"/>
      <c r="AL230" s="209"/>
      <c r="AM230" s="209"/>
      <c r="AN230" s="209"/>
      <c r="AO230" s="209"/>
      <c r="AP230" s="209"/>
      <c r="AQ230" s="209"/>
      <c r="AR230" s="209"/>
      <c r="AS230" s="209"/>
      <c r="AT230" s="209"/>
      <c r="AU230" s="209"/>
      <c r="AV230" s="209"/>
      <c r="AW230" s="209"/>
      <c r="AX230" s="209"/>
      <c r="AY230" s="209"/>
      <c r="AZ230" s="209"/>
      <c r="BA230" s="209"/>
      <c r="BB230" s="209"/>
      <c r="BC230" s="209"/>
      <c r="BD230" s="209"/>
      <c r="BE230" s="209"/>
      <c r="BF230" s="209"/>
      <c r="BG230" s="209"/>
      <c r="BH230" s="209"/>
      <c r="BI230" s="209"/>
      <c r="BJ230" s="209"/>
      <c r="BK230" s="209"/>
      <c r="BL230" s="209"/>
      <c r="BM230" s="209"/>
      <c r="BN230" s="209"/>
      <c r="BO230" s="209"/>
      <c r="BP230" s="209"/>
      <c r="BQ230" s="209"/>
      <c r="BR230" s="209"/>
      <c r="BS230" s="209"/>
      <c r="BT230" s="209"/>
      <c r="BU230" s="209"/>
      <c r="BV230" s="209"/>
      <c r="BW230" s="209"/>
      <c r="BX230" s="209"/>
      <c r="BY230" s="209"/>
      <c r="BZ230" s="209"/>
      <c r="CA230" s="209"/>
      <c r="CB230" s="209"/>
      <c r="CC230" s="209"/>
      <c r="CD230" s="209"/>
      <c r="CE230" s="209"/>
      <c r="CF230" s="209"/>
      <c r="CG230" s="209"/>
      <c r="CH230" s="209"/>
      <c r="CI230" s="209"/>
      <c r="CJ230" s="209"/>
      <c r="CK230" s="209"/>
      <c r="CL230" s="209"/>
      <c r="CM230" s="209"/>
      <c r="CN230" s="209"/>
      <c r="CO230" s="209"/>
      <c r="CP230" s="209"/>
      <c r="CQ230" s="209"/>
      <c r="CR230" s="209"/>
      <c r="CS230" s="209"/>
      <c r="CT230" s="209"/>
      <c r="CU230" s="209"/>
      <c r="CV230" s="209"/>
      <c r="CW230" s="209"/>
      <c r="CX230" s="209"/>
      <c r="CY230" s="209"/>
      <c r="CZ230" s="209"/>
      <c r="DA230" s="209"/>
      <c r="DB230" s="209"/>
      <c r="DC230" s="209"/>
      <c r="DD230" s="209"/>
      <c r="DE230" s="209"/>
      <c r="DF230" s="209"/>
      <c r="DG230" s="209"/>
      <c r="DH230" s="209"/>
      <c r="DI230" s="209"/>
      <c r="DJ230" s="209"/>
      <c r="DK230" s="209"/>
      <c r="DL230" s="209"/>
      <c r="DM230" s="209"/>
      <c r="DN230" s="209"/>
      <c r="DO230" s="209"/>
      <c r="DP230" s="209"/>
      <c r="DQ230" s="209"/>
      <c r="DR230" s="209"/>
      <c r="DS230" s="209"/>
      <c r="DT230" s="209"/>
      <c r="DU230" s="209"/>
      <c r="DV230" s="209"/>
      <c r="DW230" s="209"/>
      <c r="DX230" s="209"/>
      <c r="DY230" s="209"/>
      <c r="DZ230" s="209"/>
      <c r="EA230" s="209"/>
      <c r="EB230" s="209"/>
      <c r="EC230" s="209"/>
      <c r="ED230" s="209"/>
      <c r="EE230" s="209"/>
      <c r="EF230" s="209"/>
      <c r="EG230" s="209"/>
      <c r="EH230" s="209"/>
      <c r="EI230" s="209"/>
      <c r="EJ230" s="209"/>
      <c r="EK230" s="209"/>
      <c r="EL230" s="209"/>
      <c r="EM230" s="209"/>
      <c r="EN230" s="209"/>
    </row>
    <row r="231" spans="3:144" x14ac:dyDescent="0.2">
      <c r="C231" s="209"/>
      <c r="D231" s="209"/>
      <c r="E231" s="209"/>
      <c r="F231" s="209"/>
      <c r="G231" s="209"/>
      <c r="H231" s="209"/>
      <c r="I231" s="209"/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  <c r="AA231" s="209"/>
      <c r="AB231" s="209"/>
      <c r="AC231" s="209"/>
      <c r="AD231" s="209"/>
      <c r="AE231" s="209"/>
      <c r="AF231" s="209"/>
      <c r="AG231" s="209"/>
      <c r="AH231" s="209"/>
      <c r="AI231" s="209"/>
      <c r="AJ231" s="209"/>
      <c r="AK231" s="209"/>
      <c r="AL231" s="209"/>
      <c r="AM231" s="209"/>
      <c r="AN231" s="209"/>
      <c r="AO231" s="209"/>
      <c r="AP231" s="209"/>
      <c r="AQ231" s="209"/>
      <c r="AR231" s="209"/>
      <c r="AS231" s="209"/>
      <c r="AT231" s="209"/>
      <c r="AU231" s="209"/>
      <c r="AV231" s="209"/>
      <c r="AW231" s="209"/>
      <c r="AX231" s="209"/>
      <c r="AY231" s="209"/>
      <c r="AZ231" s="209"/>
      <c r="BA231" s="209"/>
      <c r="BB231" s="209"/>
      <c r="BC231" s="209"/>
      <c r="BD231" s="209"/>
      <c r="BE231" s="209"/>
      <c r="BF231" s="209"/>
      <c r="BG231" s="209"/>
      <c r="BH231" s="209"/>
      <c r="BI231" s="209"/>
      <c r="BJ231" s="209"/>
      <c r="BK231" s="209"/>
      <c r="BL231" s="209"/>
      <c r="BM231" s="209"/>
      <c r="BN231" s="209"/>
      <c r="BO231" s="209"/>
      <c r="BP231" s="209"/>
      <c r="BQ231" s="209"/>
      <c r="BR231" s="209"/>
      <c r="BS231" s="209"/>
      <c r="BT231" s="209"/>
      <c r="BU231" s="209"/>
      <c r="BV231" s="209"/>
      <c r="BW231" s="209"/>
      <c r="BX231" s="209"/>
      <c r="BY231" s="209"/>
      <c r="BZ231" s="209"/>
      <c r="CA231" s="209"/>
      <c r="CB231" s="209"/>
      <c r="CC231" s="209"/>
      <c r="CD231" s="209"/>
      <c r="CE231" s="209"/>
      <c r="CF231" s="209"/>
      <c r="CG231" s="209"/>
      <c r="CH231" s="209"/>
      <c r="CI231" s="209"/>
      <c r="CJ231" s="209"/>
      <c r="CK231" s="209"/>
      <c r="CL231" s="209"/>
      <c r="CM231" s="209"/>
      <c r="CN231" s="209"/>
      <c r="CO231" s="209"/>
      <c r="CP231" s="209"/>
      <c r="CQ231" s="209"/>
      <c r="CR231" s="209"/>
      <c r="CS231" s="209"/>
      <c r="CT231" s="209"/>
      <c r="CU231" s="209"/>
      <c r="CV231" s="209"/>
      <c r="CW231" s="209"/>
      <c r="CX231" s="209"/>
      <c r="CY231" s="209"/>
      <c r="CZ231" s="209"/>
      <c r="DA231" s="209"/>
      <c r="DB231" s="209"/>
      <c r="DC231" s="209"/>
      <c r="DD231" s="209"/>
      <c r="DE231" s="209"/>
      <c r="DF231" s="209"/>
      <c r="DG231" s="209"/>
      <c r="DH231" s="209"/>
      <c r="DI231" s="209"/>
      <c r="DJ231" s="209"/>
      <c r="DK231" s="209"/>
      <c r="DL231" s="209"/>
      <c r="DM231" s="209"/>
      <c r="DN231" s="209"/>
      <c r="DO231" s="209"/>
      <c r="DP231" s="209"/>
      <c r="DQ231" s="209"/>
      <c r="DR231" s="209"/>
      <c r="DS231" s="209"/>
      <c r="DT231" s="209"/>
      <c r="DU231" s="209"/>
      <c r="DV231" s="209"/>
      <c r="DW231" s="209"/>
      <c r="DX231" s="209"/>
      <c r="DY231" s="209"/>
      <c r="DZ231" s="209"/>
      <c r="EA231" s="209"/>
      <c r="EB231" s="209"/>
      <c r="EC231" s="209"/>
      <c r="ED231" s="209"/>
      <c r="EE231" s="209"/>
      <c r="EF231" s="209"/>
      <c r="EG231" s="209"/>
      <c r="EH231" s="209"/>
      <c r="EI231" s="209"/>
      <c r="EJ231" s="209"/>
      <c r="EK231" s="209"/>
      <c r="EL231" s="209"/>
      <c r="EM231" s="209"/>
      <c r="EN231" s="209"/>
    </row>
    <row r="232" spans="3:144" x14ac:dyDescent="0.2">
      <c r="C232" s="209"/>
      <c r="D232" s="209"/>
      <c r="E232" s="209"/>
      <c r="F232" s="209"/>
      <c r="G232" s="209"/>
      <c r="H232" s="209"/>
      <c r="I232" s="209"/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  <c r="Z232" s="209"/>
      <c r="AA232" s="209"/>
      <c r="AB232" s="209"/>
      <c r="AC232" s="209"/>
      <c r="AD232" s="209"/>
      <c r="AE232" s="209"/>
      <c r="AF232" s="209"/>
      <c r="AG232" s="209"/>
      <c r="AH232" s="209"/>
      <c r="AI232" s="209"/>
      <c r="AJ232" s="209"/>
      <c r="AK232" s="209"/>
      <c r="AL232" s="209"/>
      <c r="AM232" s="209"/>
      <c r="AN232" s="209"/>
      <c r="AO232" s="209"/>
      <c r="AP232" s="209"/>
      <c r="AQ232" s="209"/>
      <c r="AR232" s="209"/>
      <c r="AS232" s="209"/>
      <c r="AT232" s="209"/>
      <c r="AU232" s="209"/>
      <c r="AV232" s="209"/>
      <c r="AW232" s="209"/>
      <c r="AX232" s="209"/>
      <c r="AY232" s="209"/>
      <c r="AZ232" s="209"/>
      <c r="BA232" s="209"/>
      <c r="BB232" s="209"/>
      <c r="BC232" s="209"/>
      <c r="BD232" s="209"/>
      <c r="BE232" s="209"/>
      <c r="BF232" s="209"/>
      <c r="BG232" s="209"/>
      <c r="BH232" s="209"/>
      <c r="BI232" s="209"/>
      <c r="BJ232" s="209"/>
      <c r="BK232" s="209"/>
      <c r="BL232" s="209"/>
      <c r="BM232" s="209"/>
      <c r="BN232" s="209"/>
      <c r="BO232" s="209"/>
      <c r="BP232" s="209"/>
      <c r="BQ232" s="209"/>
      <c r="BR232" s="209"/>
      <c r="BS232" s="209"/>
      <c r="BT232" s="209"/>
      <c r="BU232" s="209"/>
      <c r="BV232" s="209"/>
      <c r="BW232" s="209"/>
      <c r="BX232" s="209"/>
      <c r="BY232" s="209"/>
      <c r="BZ232" s="209"/>
      <c r="CA232" s="209"/>
      <c r="CB232" s="209"/>
      <c r="CC232" s="209"/>
      <c r="CD232" s="209"/>
      <c r="CE232" s="209"/>
      <c r="CF232" s="209"/>
      <c r="CG232" s="209"/>
      <c r="CH232" s="209"/>
      <c r="CI232" s="209"/>
      <c r="CJ232" s="209"/>
      <c r="CK232" s="209"/>
      <c r="CL232" s="209"/>
      <c r="CM232" s="209"/>
      <c r="CN232" s="209"/>
      <c r="CO232" s="209"/>
      <c r="CP232" s="209"/>
      <c r="CQ232" s="209"/>
      <c r="CR232" s="209"/>
      <c r="CS232" s="209"/>
      <c r="CT232" s="209"/>
      <c r="CU232" s="209"/>
      <c r="CV232" s="209"/>
      <c r="CW232" s="209"/>
      <c r="CX232" s="209"/>
      <c r="CY232" s="209"/>
      <c r="CZ232" s="209"/>
      <c r="DA232" s="209"/>
      <c r="DB232" s="209"/>
      <c r="DC232" s="209"/>
      <c r="DD232" s="209"/>
      <c r="DE232" s="209"/>
      <c r="DF232" s="209"/>
      <c r="DG232" s="209"/>
      <c r="DH232" s="209"/>
      <c r="DI232" s="209"/>
      <c r="DJ232" s="209"/>
      <c r="DK232" s="209"/>
      <c r="DL232" s="209"/>
      <c r="DM232" s="209"/>
      <c r="DN232" s="209"/>
      <c r="DO232" s="209"/>
      <c r="DP232" s="209"/>
      <c r="DQ232" s="209"/>
      <c r="DR232" s="209"/>
      <c r="DS232" s="209"/>
      <c r="DT232" s="209"/>
      <c r="DU232" s="209"/>
      <c r="DV232" s="209"/>
      <c r="DW232" s="209"/>
      <c r="DX232" s="209"/>
      <c r="DY232" s="209"/>
      <c r="DZ232" s="209"/>
      <c r="EA232" s="209"/>
      <c r="EB232" s="209"/>
      <c r="EC232" s="209"/>
      <c r="ED232" s="209"/>
      <c r="EE232" s="209"/>
      <c r="EF232" s="209"/>
      <c r="EG232" s="209"/>
      <c r="EH232" s="209"/>
      <c r="EI232" s="209"/>
      <c r="EJ232" s="209"/>
      <c r="EK232" s="209"/>
      <c r="EL232" s="209"/>
      <c r="EM232" s="209"/>
      <c r="EN232" s="209"/>
    </row>
    <row r="233" spans="3:144" x14ac:dyDescent="0.2">
      <c r="C233" s="209"/>
      <c r="D233" s="209"/>
      <c r="E233" s="209"/>
      <c r="F233" s="209"/>
      <c r="G233" s="209"/>
      <c r="H233" s="209"/>
      <c r="I233" s="209"/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9"/>
      <c r="AA233" s="209"/>
      <c r="AB233" s="209"/>
      <c r="AC233" s="209"/>
      <c r="AD233" s="209"/>
      <c r="AE233" s="209"/>
      <c r="AF233" s="209"/>
      <c r="AG233" s="209"/>
      <c r="AH233" s="209"/>
      <c r="AI233" s="209"/>
      <c r="AJ233" s="209"/>
      <c r="AK233" s="209"/>
      <c r="AL233" s="209"/>
      <c r="AM233" s="209"/>
      <c r="AN233" s="209"/>
      <c r="AO233" s="209"/>
      <c r="AP233" s="209"/>
      <c r="AQ233" s="209"/>
      <c r="AR233" s="209"/>
      <c r="AS233" s="209"/>
      <c r="AT233" s="209"/>
      <c r="AU233" s="209"/>
      <c r="AV233" s="209"/>
      <c r="AW233" s="209"/>
      <c r="AX233" s="209"/>
      <c r="AY233" s="209"/>
      <c r="AZ233" s="209"/>
      <c r="BA233" s="209"/>
      <c r="BB233" s="209"/>
      <c r="BC233" s="209"/>
      <c r="BD233" s="209"/>
      <c r="BE233" s="209"/>
      <c r="BF233" s="209"/>
      <c r="BG233" s="209"/>
      <c r="BH233" s="209"/>
      <c r="BI233" s="209"/>
      <c r="BJ233" s="209"/>
      <c r="BK233" s="209"/>
      <c r="BL233" s="209"/>
      <c r="BM233" s="209"/>
      <c r="BN233" s="209"/>
      <c r="BO233" s="209"/>
      <c r="BP233" s="209"/>
      <c r="BQ233" s="209"/>
      <c r="BR233" s="209"/>
      <c r="BS233" s="209"/>
      <c r="BT233" s="209"/>
      <c r="BU233" s="209"/>
      <c r="BV233" s="209"/>
      <c r="BW233" s="209"/>
      <c r="BX233" s="209"/>
      <c r="BY233" s="209"/>
      <c r="BZ233" s="209"/>
      <c r="CA233" s="209"/>
      <c r="CB233" s="209"/>
      <c r="CC233" s="209"/>
      <c r="CD233" s="209"/>
      <c r="CE233" s="209"/>
      <c r="CF233" s="209"/>
      <c r="CG233" s="209"/>
      <c r="CH233" s="209"/>
      <c r="CI233" s="209"/>
      <c r="CJ233" s="209"/>
      <c r="CK233" s="209"/>
      <c r="CL233" s="209"/>
      <c r="CM233" s="209"/>
      <c r="CN233" s="209"/>
      <c r="CO233" s="209"/>
      <c r="CP233" s="209"/>
      <c r="CQ233" s="209"/>
      <c r="CR233" s="209"/>
      <c r="CS233" s="209"/>
      <c r="CT233" s="209"/>
      <c r="CU233" s="209"/>
      <c r="CV233" s="209"/>
      <c r="CW233" s="209"/>
      <c r="CX233" s="209"/>
      <c r="CY233" s="209"/>
      <c r="CZ233" s="209"/>
      <c r="DA233" s="209"/>
      <c r="DB233" s="209"/>
      <c r="DC233" s="209"/>
      <c r="DD233" s="209"/>
      <c r="DE233" s="209"/>
      <c r="DF233" s="209"/>
      <c r="DG233" s="209"/>
      <c r="DH233" s="209"/>
      <c r="DI233" s="209"/>
      <c r="DJ233" s="209"/>
      <c r="DK233" s="209"/>
      <c r="DL233" s="209"/>
      <c r="DM233" s="209"/>
      <c r="DN233" s="209"/>
      <c r="DO233" s="209"/>
      <c r="DP233" s="209"/>
      <c r="DQ233" s="209"/>
      <c r="DR233" s="209"/>
      <c r="DS233" s="209"/>
      <c r="DT233" s="209"/>
      <c r="DU233" s="209"/>
      <c r="DV233" s="209"/>
      <c r="DW233" s="209"/>
      <c r="DX233" s="209"/>
      <c r="DY233" s="209"/>
      <c r="DZ233" s="209"/>
      <c r="EA233" s="209"/>
      <c r="EB233" s="209"/>
      <c r="EC233" s="209"/>
      <c r="ED233" s="209"/>
      <c r="EE233" s="209"/>
      <c r="EF233" s="209"/>
      <c r="EG233" s="209"/>
      <c r="EH233" s="209"/>
      <c r="EI233" s="209"/>
      <c r="EJ233" s="209"/>
      <c r="EK233" s="209"/>
      <c r="EL233" s="209"/>
      <c r="EM233" s="209"/>
      <c r="EN233" s="209"/>
    </row>
    <row r="234" spans="3:144" x14ac:dyDescent="0.2">
      <c r="C234" s="209"/>
      <c r="D234" s="209"/>
      <c r="E234" s="209"/>
      <c r="F234" s="209"/>
      <c r="G234" s="209"/>
      <c r="H234" s="209"/>
      <c r="I234" s="209"/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  <c r="Z234" s="209"/>
      <c r="AA234" s="209"/>
      <c r="AB234" s="209"/>
      <c r="AC234" s="209"/>
      <c r="AD234" s="209"/>
      <c r="AE234" s="209"/>
      <c r="AF234" s="209"/>
      <c r="AG234" s="209"/>
      <c r="AH234" s="209"/>
      <c r="AI234" s="209"/>
      <c r="AJ234" s="209"/>
      <c r="AK234" s="209"/>
      <c r="AL234" s="209"/>
      <c r="AM234" s="209"/>
      <c r="AN234" s="209"/>
      <c r="AO234" s="209"/>
      <c r="AP234" s="209"/>
      <c r="AQ234" s="209"/>
      <c r="AR234" s="209"/>
      <c r="AS234" s="209"/>
      <c r="AT234" s="209"/>
      <c r="AU234" s="209"/>
      <c r="AV234" s="209"/>
      <c r="AW234" s="209"/>
      <c r="AX234" s="209"/>
      <c r="AY234" s="209"/>
      <c r="AZ234" s="209"/>
      <c r="BA234" s="209"/>
      <c r="BB234" s="209"/>
      <c r="BC234" s="209"/>
      <c r="BD234" s="209"/>
      <c r="BE234" s="209"/>
      <c r="BF234" s="209"/>
      <c r="BG234" s="209"/>
      <c r="BH234" s="209"/>
      <c r="BI234" s="209"/>
      <c r="BJ234" s="209"/>
      <c r="BK234" s="209"/>
      <c r="BL234" s="209"/>
      <c r="BM234" s="209"/>
      <c r="BN234" s="209"/>
      <c r="BO234" s="209"/>
      <c r="BP234" s="209"/>
      <c r="BQ234" s="209"/>
      <c r="BR234" s="209"/>
      <c r="BS234" s="209"/>
      <c r="BT234" s="209"/>
      <c r="BU234" s="209"/>
      <c r="BV234" s="209"/>
      <c r="BW234" s="209"/>
      <c r="BX234" s="209"/>
      <c r="BY234" s="209"/>
      <c r="BZ234" s="209"/>
      <c r="CA234" s="209"/>
      <c r="CB234" s="209"/>
      <c r="CC234" s="209"/>
      <c r="CD234" s="209"/>
      <c r="CE234" s="209"/>
      <c r="CF234" s="209"/>
      <c r="CG234" s="209"/>
      <c r="CH234" s="209"/>
      <c r="CI234" s="209"/>
      <c r="CJ234" s="209"/>
      <c r="CK234" s="209"/>
      <c r="CL234" s="209"/>
      <c r="CM234" s="209"/>
      <c r="CN234" s="209"/>
      <c r="CO234" s="209"/>
      <c r="CP234" s="209"/>
      <c r="CQ234" s="209"/>
      <c r="CR234" s="209"/>
      <c r="CS234" s="209"/>
      <c r="CT234" s="209"/>
      <c r="CU234" s="209"/>
      <c r="CV234" s="209"/>
      <c r="CW234" s="209"/>
      <c r="CX234" s="209"/>
      <c r="CY234" s="209"/>
      <c r="CZ234" s="209"/>
      <c r="DA234" s="209"/>
      <c r="DB234" s="209"/>
      <c r="DC234" s="209"/>
      <c r="DD234" s="209"/>
      <c r="DE234" s="209"/>
      <c r="DF234" s="209"/>
      <c r="DG234" s="209"/>
      <c r="DH234" s="209"/>
      <c r="DI234" s="209"/>
      <c r="DJ234" s="209"/>
      <c r="DK234" s="209"/>
      <c r="DL234" s="209"/>
      <c r="DM234" s="209"/>
      <c r="DN234" s="209"/>
      <c r="DO234" s="209"/>
      <c r="DP234" s="209"/>
      <c r="DQ234" s="209"/>
      <c r="DR234" s="209"/>
      <c r="DS234" s="209"/>
      <c r="DT234" s="209"/>
      <c r="DU234" s="209"/>
      <c r="DV234" s="209"/>
      <c r="DW234" s="209"/>
      <c r="DX234" s="209"/>
      <c r="DY234" s="209"/>
      <c r="DZ234" s="209"/>
      <c r="EA234" s="209"/>
      <c r="EB234" s="209"/>
      <c r="EC234" s="209"/>
      <c r="ED234" s="209"/>
      <c r="EE234" s="209"/>
      <c r="EF234" s="209"/>
      <c r="EG234" s="209"/>
      <c r="EH234" s="209"/>
      <c r="EI234" s="209"/>
      <c r="EJ234" s="209"/>
      <c r="EK234" s="209"/>
      <c r="EL234" s="209"/>
      <c r="EM234" s="209"/>
      <c r="EN234" s="209"/>
    </row>
    <row r="235" spans="3:144" x14ac:dyDescent="0.2">
      <c r="C235" s="209"/>
      <c r="D235" s="209"/>
      <c r="E235" s="209"/>
      <c r="F235" s="209"/>
      <c r="G235" s="209"/>
      <c r="H235" s="209"/>
      <c r="I235" s="209"/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  <c r="AA235" s="209"/>
      <c r="AB235" s="209"/>
      <c r="AC235" s="209"/>
      <c r="AD235" s="209"/>
      <c r="AE235" s="209"/>
      <c r="AF235" s="209"/>
      <c r="AG235" s="209"/>
      <c r="AH235" s="209"/>
      <c r="AI235" s="209"/>
      <c r="AJ235" s="209"/>
      <c r="AK235" s="209"/>
      <c r="AL235" s="209"/>
      <c r="AM235" s="209"/>
      <c r="AN235" s="209"/>
      <c r="AO235" s="209"/>
      <c r="AP235" s="209"/>
      <c r="AQ235" s="209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209"/>
      <c r="BD235" s="209"/>
      <c r="BE235" s="209"/>
      <c r="BF235" s="209"/>
      <c r="BG235" s="209"/>
      <c r="BH235" s="209"/>
      <c r="BI235" s="209"/>
      <c r="BJ235" s="209"/>
      <c r="BK235" s="209"/>
      <c r="BL235" s="209"/>
      <c r="BM235" s="209"/>
      <c r="BN235" s="209"/>
      <c r="BO235" s="209"/>
      <c r="BP235" s="209"/>
      <c r="BQ235" s="209"/>
      <c r="BR235" s="209"/>
      <c r="BS235" s="209"/>
      <c r="BT235" s="209"/>
      <c r="BU235" s="209"/>
      <c r="BV235" s="209"/>
      <c r="BW235" s="209"/>
      <c r="BX235" s="209"/>
      <c r="BY235" s="209"/>
      <c r="BZ235" s="209"/>
      <c r="CA235" s="209"/>
      <c r="CB235" s="209"/>
      <c r="CC235" s="209"/>
      <c r="CD235" s="209"/>
      <c r="CE235" s="209"/>
      <c r="CF235" s="209"/>
      <c r="CG235" s="209"/>
      <c r="CH235" s="209"/>
      <c r="CI235" s="209"/>
      <c r="CJ235" s="209"/>
      <c r="CK235" s="209"/>
      <c r="CL235" s="209"/>
      <c r="CM235" s="209"/>
      <c r="CN235" s="209"/>
      <c r="CO235" s="209"/>
      <c r="CP235" s="209"/>
      <c r="CQ235" s="209"/>
      <c r="CR235" s="209"/>
      <c r="CS235" s="209"/>
      <c r="CT235" s="209"/>
      <c r="CU235" s="209"/>
      <c r="CV235" s="209"/>
      <c r="CW235" s="209"/>
      <c r="CX235" s="209"/>
      <c r="CY235" s="209"/>
      <c r="CZ235" s="209"/>
      <c r="DA235" s="209"/>
      <c r="DB235" s="209"/>
      <c r="DC235" s="209"/>
      <c r="DD235" s="209"/>
      <c r="DE235" s="209"/>
      <c r="DF235" s="209"/>
      <c r="DG235" s="209"/>
      <c r="DH235" s="209"/>
      <c r="DI235" s="209"/>
      <c r="DJ235" s="209"/>
      <c r="DK235" s="209"/>
      <c r="DL235" s="209"/>
      <c r="DM235" s="209"/>
      <c r="DN235" s="209"/>
      <c r="DO235" s="209"/>
      <c r="DP235" s="209"/>
      <c r="DQ235" s="209"/>
      <c r="DR235" s="209"/>
      <c r="DS235" s="209"/>
      <c r="DT235" s="209"/>
      <c r="DU235" s="209"/>
      <c r="DV235" s="209"/>
      <c r="DW235" s="209"/>
      <c r="DX235" s="209"/>
      <c r="DY235" s="209"/>
      <c r="DZ235" s="209"/>
      <c r="EA235" s="209"/>
      <c r="EB235" s="209"/>
      <c r="EC235" s="209"/>
      <c r="ED235" s="209"/>
      <c r="EE235" s="209"/>
      <c r="EF235" s="209"/>
      <c r="EG235" s="209"/>
      <c r="EH235" s="209"/>
      <c r="EI235" s="209"/>
      <c r="EJ235" s="209"/>
      <c r="EK235" s="209"/>
      <c r="EL235" s="209"/>
      <c r="EM235" s="209"/>
      <c r="EN235" s="209"/>
    </row>
    <row r="236" spans="3:144" x14ac:dyDescent="0.2">
      <c r="C236" s="209"/>
      <c r="D236" s="209"/>
      <c r="E236" s="209"/>
      <c r="F236" s="209"/>
      <c r="G236" s="209"/>
      <c r="H236" s="209"/>
      <c r="I236" s="209"/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  <c r="AA236" s="209"/>
      <c r="AB236" s="209"/>
      <c r="AC236" s="209"/>
      <c r="AD236" s="209"/>
      <c r="AE236" s="209"/>
      <c r="AF236" s="209"/>
      <c r="AG236" s="209"/>
      <c r="AH236" s="209"/>
      <c r="AI236" s="209"/>
      <c r="AJ236" s="209"/>
      <c r="AK236" s="209"/>
      <c r="AL236" s="209"/>
      <c r="AM236" s="209"/>
      <c r="AN236" s="209"/>
      <c r="AO236" s="209"/>
      <c r="AP236" s="209"/>
      <c r="AQ236" s="209"/>
      <c r="AR236" s="209"/>
      <c r="AS236" s="209"/>
      <c r="AT236" s="209"/>
      <c r="AU236" s="209"/>
      <c r="AV236" s="209"/>
      <c r="AW236" s="209"/>
      <c r="AX236" s="209"/>
      <c r="AY236" s="209"/>
      <c r="AZ236" s="209"/>
      <c r="BA236" s="209"/>
      <c r="BB236" s="209"/>
      <c r="BC236" s="209"/>
      <c r="BD236" s="209"/>
      <c r="BE236" s="209"/>
      <c r="BF236" s="209"/>
      <c r="BG236" s="209"/>
      <c r="BH236" s="209"/>
      <c r="BI236" s="209"/>
      <c r="BJ236" s="209"/>
      <c r="BK236" s="209"/>
      <c r="BL236" s="209"/>
      <c r="BM236" s="209"/>
      <c r="BN236" s="209"/>
      <c r="BO236" s="209"/>
      <c r="BP236" s="209"/>
      <c r="BQ236" s="209"/>
      <c r="BR236" s="209"/>
      <c r="BS236" s="209"/>
      <c r="BT236" s="209"/>
      <c r="BU236" s="209"/>
      <c r="BV236" s="209"/>
      <c r="BW236" s="209"/>
      <c r="BX236" s="209"/>
      <c r="BY236" s="209"/>
      <c r="BZ236" s="209"/>
      <c r="CA236" s="209"/>
      <c r="CB236" s="209"/>
      <c r="CC236" s="209"/>
      <c r="CD236" s="209"/>
      <c r="CE236" s="209"/>
      <c r="CF236" s="209"/>
      <c r="CG236" s="209"/>
      <c r="CH236" s="209"/>
      <c r="CI236" s="209"/>
      <c r="CJ236" s="209"/>
      <c r="CK236" s="209"/>
      <c r="CL236" s="209"/>
      <c r="CM236" s="209"/>
      <c r="CN236" s="209"/>
      <c r="CO236" s="209"/>
      <c r="CP236" s="209"/>
      <c r="CQ236" s="209"/>
      <c r="CR236" s="209"/>
      <c r="CS236" s="209"/>
      <c r="CT236" s="209"/>
      <c r="CU236" s="209"/>
      <c r="CV236" s="209"/>
      <c r="CW236" s="209"/>
      <c r="CX236" s="209"/>
      <c r="CY236" s="209"/>
      <c r="CZ236" s="209"/>
      <c r="DA236" s="209"/>
      <c r="DB236" s="209"/>
      <c r="DC236" s="209"/>
      <c r="DD236" s="209"/>
      <c r="DE236" s="209"/>
      <c r="DF236" s="209"/>
      <c r="DG236" s="209"/>
      <c r="DH236" s="209"/>
      <c r="DI236" s="209"/>
      <c r="DJ236" s="209"/>
      <c r="DK236" s="209"/>
      <c r="DL236" s="209"/>
      <c r="DM236" s="209"/>
      <c r="DN236" s="209"/>
      <c r="DO236" s="209"/>
      <c r="DP236" s="209"/>
      <c r="DQ236" s="209"/>
      <c r="DR236" s="209"/>
      <c r="DS236" s="209"/>
      <c r="DT236" s="209"/>
      <c r="DU236" s="209"/>
      <c r="DV236" s="209"/>
      <c r="DW236" s="209"/>
      <c r="DX236" s="209"/>
      <c r="DY236" s="209"/>
      <c r="DZ236" s="209"/>
      <c r="EA236" s="209"/>
      <c r="EB236" s="209"/>
      <c r="EC236" s="209"/>
      <c r="ED236" s="209"/>
      <c r="EE236" s="209"/>
      <c r="EF236" s="209"/>
      <c r="EG236" s="209"/>
      <c r="EH236" s="209"/>
      <c r="EI236" s="209"/>
      <c r="EJ236" s="209"/>
      <c r="EK236" s="209"/>
      <c r="EL236" s="209"/>
      <c r="EM236" s="209"/>
      <c r="EN236" s="209"/>
    </row>
    <row r="237" spans="3:144" x14ac:dyDescent="0.2">
      <c r="C237" s="209"/>
      <c r="D237" s="209"/>
      <c r="E237" s="209"/>
      <c r="F237" s="209"/>
      <c r="G237" s="209"/>
      <c r="H237" s="209"/>
      <c r="I237" s="209"/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  <c r="AA237" s="209"/>
      <c r="AB237" s="209"/>
      <c r="AC237" s="209"/>
      <c r="AD237" s="209"/>
      <c r="AE237" s="209"/>
      <c r="AF237" s="209"/>
      <c r="AG237" s="209"/>
      <c r="AH237" s="209"/>
      <c r="AI237" s="209"/>
      <c r="AJ237" s="209"/>
      <c r="AK237" s="209"/>
      <c r="AL237" s="209"/>
      <c r="AM237" s="209"/>
      <c r="AN237" s="209"/>
      <c r="AO237" s="209"/>
      <c r="AP237" s="209"/>
      <c r="AQ237" s="209"/>
      <c r="AR237" s="209"/>
      <c r="AS237" s="209"/>
      <c r="AT237" s="209"/>
      <c r="AU237" s="209"/>
      <c r="AV237" s="209"/>
      <c r="AW237" s="209"/>
      <c r="AX237" s="209"/>
      <c r="AY237" s="209"/>
      <c r="AZ237" s="209"/>
      <c r="BA237" s="209"/>
      <c r="BB237" s="209"/>
      <c r="BC237" s="209"/>
      <c r="BD237" s="209"/>
      <c r="BE237" s="209"/>
      <c r="BF237" s="209"/>
      <c r="BG237" s="209"/>
      <c r="BH237" s="209"/>
      <c r="BI237" s="209"/>
      <c r="BJ237" s="209"/>
      <c r="BK237" s="209"/>
      <c r="BL237" s="209"/>
      <c r="BM237" s="209"/>
      <c r="BN237" s="209"/>
      <c r="BO237" s="209"/>
      <c r="BP237" s="209"/>
      <c r="BQ237" s="209"/>
      <c r="BR237" s="209"/>
      <c r="BS237" s="209"/>
      <c r="BT237" s="209"/>
      <c r="BU237" s="209"/>
      <c r="BV237" s="209"/>
      <c r="BW237" s="209"/>
      <c r="BX237" s="209"/>
      <c r="BY237" s="209"/>
      <c r="BZ237" s="209"/>
      <c r="CA237" s="209"/>
      <c r="CB237" s="209"/>
      <c r="CC237" s="209"/>
      <c r="CD237" s="209"/>
      <c r="CE237" s="209"/>
      <c r="CF237" s="209"/>
      <c r="CG237" s="209"/>
      <c r="CH237" s="209"/>
      <c r="CI237" s="209"/>
      <c r="CJ237" s="209"/>
      <c r="CK237" s="209"/>
      <c r="CL237" s="209"/>
      <c r="CM237" s="209"/>
      <c r="CN237" s="209"/>
      <c r="CO237" s="209"/>
      <c r="CP237" s="209"/>
      <c r="CQ237" s="209"/>
      <c r="CR237" s="209"/>
      <c r="CS237" s="209"/>
      <c r="CT237" s="209"/>
      <c r="CU237" s="209"/>
      <c r="CV237" s="209"/>
      <c r="CW237" s="209"/>
      <c r="CX237" s="209"/>
      <c r="CY237" s="209"/>
      <c r="CZ237" s="209"/>
      <c r="DA237" s="209"/>
      <c r="DB237" s="209"/>
      <c r="DC237" s="209"/>
      <c r="DD237" s="209"/>
      <c r="DE237" s="209"/>
      <c r="DF237" s="209"/>
      <c r="DG237" s="209"/>
      <c r="DH237" s="209"/>
      <c r="DI237" s="209"/>
      <c r="DJ237" s="209"/>
      <c r="DK237" s="209"/>
      <c r="DL237" s="209"/>
      <c r="DM237" s="209"/>
      <c r="DN237" s="209"/>
      <c r="DO237" s="209"/>
      <c r="DP237" s="209"/>
      <c r="DQ237" s="209"/>
      <c r="DR237" s="209"/>
      <c r="DS237" s="209"/>
      <c r="DT237" s="209"/>
      <c r="DU237" s="209"/>
      <c r="DV237" s="209"/>
      <c r="DW237" s="209"/>
      <c r="DX237" s="209"/>
      <c r="DY237" s="209"/>
      <c r="DZ237" s="209"/>
      <c r="EA237" s="209"/>
      <c r="EB237" s="209"/>
      <c r="EC237" s="209"/>
      <c r="ED237" s="209"/>
      <c r="EE237" s="209"/>
      <c r="EF237" s="209"/>
      <c r="EG237" s="209"/>
      <c r="EH237" s="209"/>
      <c r="EI237" s="209"/>
      <c r="EJ237" s="209"/>
      <c r="EK237" s="209"/>
      <c r="EL237" s="209"/>
      <c r="EM237" s="209"/>
      <c r="EN237" s="209"/>
    </row>
    <row r="238" spans="3:144" x14ac:dyDescent="0.2">
      <c r="C238" s="209"/>
      <c r="D238" s="209"/>
      <c r="E238" s="209"/>
      <c r="F238" s="209"/>
      <c r="G238" s="209"/>
      <c r="H238" s="209"/>
      <c r="I238" s="209"/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  <c r="Z238" s="209"/>
      <c r="AA238" s="209"/>
      <c r="AB238" s="209"/>
      <c r="AC238" s="209"/>
      <c r="AD238" s="209"/>
      <c r="AE238" s="209"/>
      <c r="AF238" s="209"/>
      <c r="AG238" s="209"/>
      <c r="AH238" s="209"/>
      <c r="AI238" s="209"/>
      <c r="AJ238" s="209"/>
      <c r="AK238" s="209"/>
      <c r="AL238" s="209"/>
      <c r="AM238" s="209"/>
      <c r="AN238" s="209"/>
      <c r="AO238" s="209"/>
      <c r="AP238" s="209"/>
      <c r="AQ238" s="209"/>
      <c r="AR238" s="209"/>
      <c r="AS238" s="209"/>
      <c r="AT238" s="209"/>
      <c r="AU238" s="209"/>
      <c r="AV238" s="209"/>
      <c r="AW238" s="209"/>
      <c r="AX238" s="209"/>
      <c r="AY238" s="209"/>
      <c r="AZ238" s="209"/>
      <c r="BA238" s="209"/>
      <c r="BB238" s="209"/>
      <c r="BC238" s="209"/>
      <c r="BD238" s="209"/>
      <c r="BE238" s="209"/>
      <c r="BF238" s="209"/>
      <c r="BG238" s="209"/>
      <c r="BH238" s="209"/>
      <c r="BI238" s="209"/>
      <c r="BJ238" s="209"/>
      <c r="BK238" s="209"/>
      <c r="BL238" s="209"/>
      <c r="BM238" s="209"/>
      <c r="BN238" s="209"/>
      <c r="BO238" s="209"/>
      <c r="BP238" s="209"/>
      <c r="BQ238" s="209"/>
      <c r="BR238" s="209"/>
      <c r="BS238" s="209"/>
      <c r="BT238" s="209"/>
      <c r="BU238" s="209"/>
      <c r="BV238" s="209"/>
      <c r="BW238" s="209"/>
      <c r="BX238" s="209"/>
      <c r="BY238" s="209"/>
      <c r="BZ238" s="209"/>
      <c r="CA238" s="209"/>
      <c r="CB238" s="209"/>
      <c r="CC238" s="209"/>
      <c r="CD238" s="209"/>
      <c r="CE238" s="209"/>
      <c r="CF238" s="209"/>
      <c r="CG238" s="209"/>
      <c r="CH238" s="209"/>
      <c r="CI238" s="209"/>
      <c r="CJ238" s="209"/>
      <c r="CK238" s="209"/>
      <c r="CL238" s="209"/>
      <c r="CM238" s="209"/>
      <c r="CN238" s="209"/>
      <c r="CO238" s="209"/>
      <c r="CP238" s="209"/>
      <c r="CQ238" s="209"/>
      <c r="CR238" s="209"/>
      <c r="CS238" s="209"/>
      <c r="CT238" s="209"/>
      <c r="CU238" s="209"/>
      <c r="CV238" s="209"/>
      <c r="CW238" s="209"/>
      <c r="CX238" s="209"/>
      <c r="CY238" s="209"/>
      <c r="CZ238" s="209"/>
      <c r="DA238" s="209"/>
      <c r="DB238" s="209"/>
      <c r="DC238" s="209"/>
      <c r="DD238" s="209"/>
      <c r="DE238" s="209"/>
      <c r="DF238" s="209"/>
      <c r="DG238" s="209"/>
      <c r="DH238" s="209"/>
      <c r="DI238" s="209"/>
      <c r="DJ238" s="209"/>
      <c r="DK238" s="209"/>
      <c r="DL238" s="209"/>
      <c r="DM238" s="209"/>
      <c r="DN238" s="209"/>
      <c r="DO238" s="209"/>
      <c r="DP238" s="209"/>
      <c r="DQ238" s="209"/>
      <c r="DR238" s="209"/>
      <c r="DS238" s="209"/>
      <c r="DT238" s="209"/>
      <c r="DU238" s="209"/>
      <c r="DV238" s="209"/>
      <c r="DW238" s="209"/>
      <c r="DX238" s="209"/>
      <c r="DY238" s="209"/>
      <c r="DZ238" s="209"/>
      <c r="EA238" s="209"/>
      <c r="EB238" s="209"/>
      <c r="EC238" s="209"/>
      <c r="ED238" s="209"/>
      <c r="EE238" s="209"/>
      <c r="EF238" s="209"/>
      <c r="EG238" s="209"/>
      <c r="EH238" s="209"/>
      <c r="EI238" s="209"/>
      <c r="EJ238" s="209"/>
      <c r="EK238" s="209"/>
      <c r="EL238" s="209"/>
      <c r="EM238" s="209"/>
      <c r="EN238" s="209"/>
    </row>
    <row r="239" spans="3:144" x14ac:dyDescent="0.2">
      <c r="C239" s="209"/>
      <c r="D239" s="209"/>
      <c r="E239" s="209"/>
      <c r="F239" s="209"/>
      <c r="G239" s="209"/>
      <c r="H239" s="209"/>
      <c r="I239" s="209"/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  <c r="Z239" s="209"/>
      <c r="AA239" s="209"/>
      <c r="AB239" s="209"/>
      <c r="AC239" s="209"/>
      <c r="AD239" s="209"/>
      <c r="AE239" s="209"/>
      <c r="AF239" s="209"/>
      <c r="AG239" s="209"/>
      <c r="AH239" s="209"/>
      <c r="AI239" s="209"/>
      <c r="AJ239" s="209"/>
      <c r="AK239" s="209"/>
      <c r="AL239" s="209"/>
      <c r="AM239" s="209"/>
      <c r="AN239" s="209"/>
      <c r="AO239" s="209"/>
      <c r="AP239" s="209"/>
      <c r="AQ239" s="209"/>
      <c r="AR239" s="209"/>
      <c r="AS239" s="209"/>
      <c r="AT239" s="209"/>
      <c r="AU239" s="209"/>
      <c r="AV239" s="209"/>
      <c r="AW239" s="209"/>
      <c r="AX239" s="209"/>
      <c r="AY239" s="209"/>
      <c r="AZ239" s="209"/>
      <c r="BA239" s="209"/>
      <c r="BB239" s="209"/>
      <c r="BC239" s="209"/>
      <c r="BD239" s="209"/>
      <c r="BE239" s="209"/>
      <c r="BF239" s="209"/>
      <c r="BG239" s="209"/>
      <c r="BH239" s="209"/>
      <c r="BI239" s="209"/>
      <c r="BJ239" s="209"/>
      <c r="BK239" s="209"/>
      <c r="BL239" s="209"/>
      <c r="BM239" s="209"/>
      <c r="BN239" s="209"/>
      <c r="BO239" s="209"/>
      <c r="BP239" s="209"/>
      <c r="BQ239" s="209"/>
      <c r="BR239" s="209"/>
      <c r="BS239" s="209"/>
      <c r="BT239" s="209"/>
      <c r="BU239" s="209"/>
      <c r="BV239" s="209"/>
      <c r="BW239" s="209"/>
      <c r="BX239" s="209"/>
      <c r="BY239" s="209"/>
      <c r="BZ239" s="209"/>
      <c r="CA239" s="209"/>
      <c r="CB239" s="209"/>
      <c r="CC239" s="209"/>
      <c r="CD239" s="209"/>
      <c r="CE239" s="209"/>
      <c r="CF239" s="209"/>
      <c r="CG239" s="209"/>
      <c r="CH239" s="209"/>
      <c r="CI239" s="209"/>
      <c r="CJ239" s="209"/>
      <c r="CK239" s="209"/>
      <c r="CL239" s="209"/>
      <c r="CM239" s="209"/>
      <c r="CN239" s="209"/>
      <c r="CO239" s="209"/>
      <c r="CP239" s="209"/>
      <c r="CQ239" s="209"/>
      <c r="CR239" s="209"/>
      <c r="CS239" s="209"/>
      <c r="CT239" s="209"/>
      <c r="CU239" s="209"/>
      <c r="CV239" s="209"/>
      <c r="CW239" s="209"/>
      <c r="CX239" s="209"/>
      <c r="CY239" s="209"/>
      <c r="CZ239" s="209"/>
      <c r="DA239" s="209"/>
      <c r="DB239" s="209"/>
      <c r="DC239" s="209"/>
      <c r="DD239" s="209"/>
      <c r="DE239" s="209"/>
      <c r="DF239" s="209"/>
      <c r="DG239" s="209"/>
      <c r="DH239" s="209"/>
      <c r="DI239" s="209"/>
      <c r="DJ239" s="209"/>
      <c r="DK239" s="209"/>
      <c r="DL239" s="209"/>
      <c r="DM239" s="209"/>
      <c r="DN239" s="209"/>
      <c r="DO239" s="209"/>
      <c r="DP239" s="209"/>
      <c r="DQ239" s="209"/>
      <c r="DR239" s="209"/>
      <c r="DS239" s="209"/>
      <c r="DT239" s="209"/>
      <c r="DU239" s="209"/>
      <c r="DV239" s="209"/>
      <c r="DW239" s="209"/>
      <c r="DX239" s="209"/>
      <c r="DY239" s="209"/>
      <c r="DZ239" s="209"/>
      <c r="EA239" s="209"/>
      <c r="EB239" s="209"/>
      <c r="EC239" s="209"/>
      <c r="ED239" s="209"/>
      <c r="EE239" s="209"/>
      <c r="EF239" s="209"/>
      <c r="EG239" s="209"/>
      <c r="EH239" s="209"/>
      <c r="EI239" s="209"/>
      <c r="EJ239" s="209"/>
      <c r="EK239" s="209"/>
      <c r="EL239" s="209"/>
      <c r="EM239" s="209"/>
      <c r="EN239" s="209"/>
    </row>
    <row r="240" spans="3:144" x14ac:dyDescent="0.2">
      <c r="C240" s="209"/>
      <c r="D240" s="209"/>
      <c r="E240" s="209"/>
      <c r="F240" s="209"/>
      <c r="G240" s="209"/>
      <c r="H240" s="209"/>
      <c r="I240" s="209"/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  <c r="Z240" s="209"/>
      <c r="AA240" s="209"/>
      <c r="AB240" s="209"/>
      <c r="AC240" s="209"/>
      <c r="AD240" s="209"/>
      <c r="AE240" s="209"/>
      <c r="AF240" s="209"/>
      <c r="AG240" s="209"/>
      <c r="AH240" s="209"/>
      <c r="AI240" s="209"/>
      <c r="AJ240" s="209"/>
      <c r="AK240" s="209"/>
      <c r="AL240" s="209"/>
      <c r="AM240" s="209"/>
      <c r="AN240" s="209"/>
      <c r="AO240" s="209"/>
      <c r="AP240" s="209"/>
      <c r="AQ240" s="209"/>
      <c r="AR240" s="209"/>
      <c r="AS240" s="209"/>
      <c r="AT240" s="209"/>
      <c r="AU240" s="209"/>
      <c r="AV240" s="209"/>
      <c r="AW240" s="209"/>
      <c r="AX240" s="209"/>
      <c r="AY240" s="209"/>
      <c r="AZ240" s="209"/>
      <c r="BA240" s="209"/>
      <c r="BB240" s="209"/>
      <c r="BC240" s="209"/>
      <c r="BD240" s="209"/>
      <c r="BE240" s="209"/>
      <c r="BF240" s="209"/>
      <c r="BG240" s="209"/>
      <c r="BH240" s="209"/>
      <c r="BI240" s="209"/>
      <c r="BJ240" s="209"/>
      <c r="BK240" s="209"/>
      <c r="BL240" s="209"/>
      <c r="BM240" s="209"/>
      <c r="BN240" s="209"/>
      <c r="BO240" s="209"/>
      <c r="BP240" s="209"/>
      <c r="BQ240" s="209"/>
      <c r="BR240" s="209"/>
      <c r="BS240" s="209"/>
      <c r="BT240" s="209"/>
      <c r="BU240" s="209"/>
      <c r="BV240" s="209"/>
      <c r="BW240" s="209"/>
      <c r="BX240" s="209"/>
      <c r="BY240" s="209"/>
      <c r="BZ240" s="209"/>
      <c r="CA240" s="209"/>
      <c r="CB240" s="209"/>
      <c r="CC240" s="209"/>
      <c r="CD240" s="209"/>
      <c r="CE240" s="209"/>
      <c r="CF240" s="209"/>
      <c r="CG240" s="209"/>
      <c r="CH240" s="209"/>
      <c r="CI240" s="209"/>
      <c r="CJ240" s="209"/>
      <c r="CK240" s="209"/>
      <c r="CL240" s="209"/>
      <c r="CM240" s="209"/>
      <c r="CN240" s="209"/>
      <c r="CO240" s="209"/>
      <c r="CP240" s="209"/>
      <c r="CQ240" s="209"/>
      <c r="CR240" s="209"/>
      <c r="CS240" s="209"/>
      <c r="CT240" s="209"/>
      <c r="CU240" s="209"/>
      <c r="CV240" s="209"/>
      <c r="CW240" s="209"/>
      <c r="CX240" s="209"/>
      <c r="CY240" s="209"/>
      <c r="CZ240" s="209"/>
      <c r="DA240" s="209"/>
      <c r="DB240" s="209"/>
      <c r="DC240" s="209"/>
      <c r="DD240" s="209"/>
      <c r="DE240" s="209"/>
      <c r="DF240" s="209"/>
      <c r="DG240" s="209"/>
      <c r="DH240" s="209"/>
      <c r="DI240" s="209"/>
      <c r="DJ240" s="209"/>
      <c r="DK240" s="209"/>
      <c r="DL240" s="209"/>
      <c r="DM240" s="209"/>
      <c r="DN240" s="209"/>
      <c r="DO240" s="209"/>
      <c r="DP240" s="209"/>
      <c r="DQ240" s="209"/>
      <c r="DR240" s="209"/>
      <c r="DS240" s="209"/>
      <c r="DT240" s="209"/>
      <c r="DU240" s="209"/>
      <c r="DV240" s="209"/>
      <c r="DW240" s="209"/>
      <c r="DX240" s="209"/>
      <c r="DY240" s="209"/>
      <c r="DZ240" s="209"/>
      <c r="EA240" s="209"/>
      <c r="EB240" s="209"/>
      <c r="EC240" s="209"/>
      <c r="ED240" s="209"/>
      <c r="EE240" s="209"/>
      <c r="EF240" s="209"/>
      <c r="EG240" s="209"/>
      <c r="EH240" s="209"/>
      <c r="EI240" s="209"/>
      <c r="EJ240" s="209"/>
      <c r="EK240" s="209"/>
      <c r="EL240" s="209"/>
      <c r="EM240" s="209"/>
      <c r="EN240" s="209"/>
    </row>
    <row r="241" spans="3:144" x14ac:dyDescent="0.2">
      <c r="C241" s="209"/>
      <c r="D241" s="209"/>
      <c r="E241" s="209"/>
      <c r="F241" s="209"/>
      <c r="G241" s="209"/>
      <c r="H241" s="209"/>
      <c r="I241" s="209"/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9"/>
      <c r="AA241" s="209"/>
      <c r="AB241" s="209"/>
      <c r="AC241" s="209"/>
      <c r="AD241" s="209"/>
      <c r="AE241" s="209"/>
      <c r="AF241" s="209"/>
      <c r="AG241" s="209"/>
      <c r="AH241" s="209"/>
      <c r="AI241" s="209"/>
      <c r="AJ241" s="209"/>
      <c r="AK241" s="209"/>
      <c r="AL241" s="209"/>
      <c r="AM241" s="209"/>
      <c r="AN241" s="209"/>
      <c r="AO241" s="209"/>
      <c r="AP241" s="209"/>
      <c r="AQ241" s="209"/>
      <c r="AR241" s="209"/>
      <c r="AS241" s="209"/>
      <c r="AT241" s="209"/>
      <c r="AU241" s="209"/>
      <c r="AV241" s="209"/>
      <c r="AW241" s="209"/>
      <c r="AX241" s="209"/>
      <c r="AY241" s="209"/>
      <c r="AZ241" s="209"/>
      <c r="BA241" s="209"/>
      <c r="BB241" s="209"/>
      <c r="BC241" s="209"/>
      <c r="BD241" s="209"/>
      <c r="BE241" s="209"/>
      <c r="BF241" s="209"/>
      <c r="BG241" s="209"/>
      <c r="BH241" s="209"/>
      <c r="BI241" s="209"/>
      <c r="BJ241" s="209"/>
      <c r="BK241" s="209"/>
      <c r="BL241" s="209"/>
      <c r="BM241" s="209"/>
      <c r="BN241" s="209"/>
      <c r="BO241" s="209"/>
      <c r="BP241" s="209"/>
      <c r="BQ241" s="209"/>
      <c r="BR241" s="209"/>
      <c r="BS241" s="209"/>
      <c r="BT241" s="209"/>
      <c r="BU241" s="209"/>
      <c r="BV241" s="209"/>
      <c r="BW241" s="209"/>
      <c r="BX241" s="209"/>
      <c r="BY241" s="209"/>
      <c r="BZ241" s="209"/>
      <c r="CA241" s="209"/>
      <c r="CB241" s="209"/>
      <c r="CC241" s="209"/>
      <c r="CD241" s="209"/>
      <c r="CE241" s="209"/>
      <c r="CF241" s="209"/>
      <c r="CG241" s="209"/>
      <c r="CH241" s="209"/>
      <c r="CI241" s="209"/>
      <c r="CJ241" s="209"/>
      <c r="CK241" s="209"/>
      <c r="CL241" s="209"/>
      <c r="CM241" s="209"/>
      <c r="CN241" s="209"/>
      <c r="CO241" s="209"/>
      <c r="CP241" s="209"/>
      <c r="CQ241" s="209"/>
      <c r="CR241" s="209"/>
      <c r="CS241" s="209"/>
      <c r="CT241" s="209"/>
      <c r="CU241" s="209"/>
      <c r="CV241" s="209"/>
      <c r="CW241" s="209"/>
      <c r="CX241" s="209"/>
      <c r="CY241" s="209"/>
      <c r="CZ241" s="209"/>
      <c r="DA241" s="209"/>
      <c r="DB241" s="209"/>
      <c r="DC241" s="209"/>
      <c r="DD241" s="209"/>
      <c r="DE241" s="209"/>
      <c r="DF241" s="209"/>
      <c r="DG241" s="209"/>
      <c r="DH241" s="209"/>
      <c r="DI241" s="209"/>
      <c r="DJ241" s="209"/>
      <c r="DK241" s="209"/>
      <c r="DL241" s="209"/>
      <c r="DM241" s="209"/>
      <c r="DN241" s="209"/>
      <c r="DO241" s="209"/>
      <c r="DP241" s="209"/>
      <c r="DQ241" s="209"/>
      <c r="DR241" s="209"/>
      <c r="DS241" s="209"/>
      <c r="DT241" s="209"/>
      <c r="DU241" s="209"/>
      <c r="DV241" s="209"/>
      <c r="DW241" s="209"/>
      <c r="DX241" s="209"/>
      <c r="DY241" s="209"/>
      <c r="DZ241" s="209"/>
      <c r="EA241" s="209"/>
      <c r="EB241" s="209"/>
      <c r="EC241" s="209"/>
      <c r="ED241" s="209"/>
      <c r="EE241" s="209"/>
      <c r="EF241" s="209"/>
      <c r="EG241" s="209"/>
      <c r="EH241" s="209"/>
      <c r="EI241" s="209"/>
      <c r="EJ241" s="209"/>
      <c r="EK241" s="209"/>
      <c r="EL241" s="209"/>
      <c r="EM241" s="209"/>
      <c r="EN241" s="209"/>
    </row>
    <row r="242" spans="3:144" x14ac:dyDescent="0.2">
      <c r="C242" s="209"/>
      <c r="D242" s="209"/>
      <c r="E242" s="209"/>
      <c r="F242" s="209"/>
      <c r="G242" s="209"/>
      <c r="H242" s="209"/>
      <c r="I242" s="209"/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9"/>
      <c r="AA242" s="209"/>
      <c r="AB242" s="209"/>
      <c r="AC242" s="209"/>
      <c r="AD242" s="209"/>
      <c r="AE242" s="209"/>
      <c r="AF242" s="209"/>
      <c r="AG242" s="209"/>
      <c r="AH242" s="209"/>
      <c r="AI242" s="209"/>
      <c r="AJ242" s="209"/>
      <c r="AK242" s="209"/>
      <c r="AL242" s="209"/>
      <c r="AM242" s="209"/>
      <c r="AN242" s="209"/>
      <c r="AO242" s="209"/>
      <c r="AP242" s="209"/>
      <c r="AQ242" s="209"/>
      <c r="AR242" s="209"/>
      <c r="AS242" s="209"/>
      <c r="AT242" s="209"/>
      <c r="AU242" s="209"/>
      <c r="AV242" s="209"/>
      <c r="AW242" s="209"/>
      <c r="AX242" s="209"/>
      <c r="AY242" s="209"/>
      <c r="AZ242" s="209"/>
      <c r="BA242" s="209"/>
      <c r="BB242" s="209"/>
      <c r="BC242" s="209"/>
      <c r="BD242" s="209"/>
      <c r="BE242" s="209"/>
      <c r="BF242" s="209"/>
      <c r="BG242" s="209"/>
      <c r="BH242" s="209"/>
      <c r="BI242" s="209"/>
      <c r="BJ242" s="209"/>
      <c r="BK242" s="209"/>
      <c r="BL242" s="209"/>
      <c r="BM242" s="209"/>
      <c r="BN242" s="209"/>
      <c r="BO242" s="209"/>
      <c r="BP242" s="209"/>
      <c r="BQ242" s="209"/>
      <c r="BR242" s="209"/>
      <c r="BS242" s="209"/>
      <c r="BT242" s="209"/>
      <c r="BU242" s="209"/>
      <c r="BV242" s="209"/>
      <c r="BW242" s="209"/>
      <c r="BX242" s="209"/>
      <c r="BY242" s="209"/>
      <c r="BZ242" s="209"/>
      <c r="CA242" s="209"/>
      <c r="CB242" s="209"/>
      <c r="CC242" s="209"/>
      <c r="CD242" s="209"/>
      <c r="CE242" s="209"/>
      <c r="CF242" s="209"/>
      <c r="CG242" s="209"/>
      <c r="CH242" s="209"/>
      <c r="CI242" s="209"/>
      <c r="CJ242" s="209"/>
      <c r="CK242" s="209"/>
      <c r="CL242" s="209"/>
      <c r="CM242" s="209"/>
      <c r="CN242" s="209"/>
      <c r="CO242" s="209"/>
      <c r="CP242" s="209"/>
      <c r="CQ242" s="209"/>
      <c r="CR242" s="209"/>
      <c r="CS242" s="209"/>
      <c r="CT242" s="209"/>
      <c r="CU242" s="209"/>
      <c r="CV242" s="209"/>
      <c r="CW242" s="209"/>
      <c r="CX242" s="209"/>
      <c r="CY242" s="209"/>
      <c r="CZ242" s="209"/>
      <c r="DA242" s="209"/>
      <c r="DB242" s="209"/>
      <c r="DC242" s="209"/>
      <c r="DD242" s="209"/>
      <c r="DE242" s="209"/>
      <c r="DF242" s="209"/>
      <c r="DG242" s="209"/>
      <c r="DH242" s="209"/>
      <c r="DI242" s="209"/>
      <c r="DJ242" s="209"/>
      <c r="DK242" s="209"/>
      <c r="DL242" s="209"/>
      <c r="DM242" s="209"/>
      <c r="DN242" s="209"/>
      <c r="DO242" s="209"/>
      <c r="DP242" s="209"/>
      <c r="DQ242" s="209"/>
      <c r="DR242" s="209"/>
      <c r="DS242" s="209"/>
      <c r="DT242" s="209"/>
      <c r="DU242" s="209"/>
      <c r="DV242" s="209"/>
      <c r="DW242" s="209"/>
      <c r="DX242" s="209"/>
      <c r="DY242" s="209"/>
      <c r="DZ242" s="209"/>
      <c r="EA242" s="209"/>
      <c r="EB242" s="209"/>
      <c r="EC242" s="209"/>
      <c r="ED242" s="209"/>
      <c r="EE242" s="209"/>
      <c r="EF242" s="209"/>
      <c r="EG242" s="209"/>
      <c r="EH242" s="209"/>
      <c r="EI242" s="209"/>
      <c r="EJ242" s="209"/>
      <c r="EK242" s="209"/>
      <c r="EL242" s="209"/>
      <c r="EM242" s="209"/>
      <c r="EN242" s="209"/>
    </row>
    <row r="243" spans="3:144" x14ac:dyDescent="0.2">
      <c r="C243" s="209"/>
      <c r="D243" s="209"/>
      <c r="E243" s="209"/>
      <c r="F243" s="209"/>
      <c r="G243" s="209"/>
      <c r="H243" s="209"/>
      <c r="I243" s="209"/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  <c r="Z243" s="209"/>
      <c r="AA243" s="209"/>
      <c r="AB243" s="209"/>
      <c r="AC243" s="209"/>
      <c r="AD243" s="209"/>
      <c r="AE243" s="209"/>
      <c r="AF243" s="209"/>
      <c r="AG243" s="209"/>
      <c r="AH243" s="209"/>
      <c r="AI243" s="209"/>
      <c r="AJ243" s="209"/>
      <c r="AK243" s="209"/>
      <c r="AL243" s="209"/>
      <c r="AM243" s="209"/>
      <c r="AN243" s="209"/>
      <c r="AO243" s="209"/>
      <c r="AP243" s="209"/>
      <c r="AQ243" s="209"/>
      <c r="AR243" s="209"/>
      <c r="AS243" s="209"/>
      <c r="AT243" s="209"/>
      <c r="AU243" s="209"/>
      <c r="AV243" s="209"/>
      <c r="AW243" s="209"/>
      <c r="AX243" s="209"/>
      <c r="AY243" s="209"/>
      <c r="AZ243" s="209"/>
      <c r="BA243" s="209"/>
      <c r="BB243" s="209"/>
      <c r="BC243" s="209"/>
      <c r="BD243" s="209"/>
      <c r="BE243" s="209"/>
      <c r="BF243" s="209"/>
      <c r="BG243" s="209"/>
      <c r="BH243" s="209"/>
      <c r="BI243" s="209"/>
      <c r="BJ243" s="209"/>
      <c r="BK243" s="209"/>
      <c r="BL243" s="209"/>
      <c r="BM243" s="209"/>
      <c r="BN243" s="209"/>
      <c r="BO243" s="209"/>
      <c r="BP243" s="209"/>
      <c r="BQ243" s="209"/>
      <c r="BR243" s="209"/>
      <c r="BS243" s="209"/>
      <c r="BT243" s="209"/>
      <c r="BU243" s="209"/>
      <c r="BV243" s="209"/>
      <c r="BW243" s="209"/>
      <c r="BX243" s="209"/>
      <c r="BY243" s="209"/>
      <c r="BZ243" s="209"/>
      <c r="CA243" s="209"/>
      <c r="CB243" s="209"/>
      <c r="CC243" s="209"/>
      <c r="CD243" s="209"/>
      <c r="CE243" s="209"/>
      <c r="CF243" s="209"/>
      <c r="CG243" s="209"/>
      <c r="CH243" s="209"/>
      <c r="CI243" s="209"/>
      <c r="CJ243" s="209"/>
      <c r="CK243" s="209"/>
      <c r="CL243" s="209"/>
      <c r="CM243" s="209"/>
      <c r="CN243" s="209"/>
      <c r="CO243" s="209"/>
      <c r="CP243" s="209"/>
      <c r="CQ243" s="209"/>
      <c r="CR243" s="209"/>
      <c r="CS243" s="209"/>
      <c r="CT243" s="209"/>
      <c r="CU243" s="209"/>
      <c r="CV243" s="209"/>
      <c r="CW243" s="209"/>
      <c r="CX243" s="209"/>
      <c r="CY243" s="209"/>
      <c r="CZ243" s="209"/>
      <c r="DA243" s="209"/>
      <c r="DB243" s="209"/>
      <c r="DC243" s="209"/>
      <c r="DD243" s="209"/>
      <c r="DE243" s="209"/>
      <c r="DF243" s="209"/>
      <c r="DG243" s="209"/>
      <c r="DH243" s="209"/>
      <c r="DI243" s="209"/>
      <c r="DJ243" s="209"/>
      <c r="DK243" s="209"/>
      <c r="DL243" s="209"/>
      <c r="DM243" s="209"/>
      <c r="DN243" s="209"/>
      <c r="DO243" s="209"/>
      <c r="DP243" s="209"/>
      <c r="DQ243" s="209"/>
      <c r="DR243" s="209"/>
      <c r="DS243" s="209"/>
      <c r="DT243" s="209"/>
      <c r="DU243" s="209"/>
      <c r="DV243" s="209"/>
      <c r="DW243" s="209"/>
      <c r="DX243" s="209"/>
      <c r="DY243" s="209"/>
      <c r="DZ243" s="209"/>
      <c r="EA243" s="209"/>
      <c r="EB243" s="209"/>
      <c r="EC243" s="209"/>
      <c r="ED243" s="209"/>
      <c r="EE243" s="209"/>
      <c r="EF243" s="209"/>
      <c r="EG243" s="209"/>
      <c r="EH243" s="209"/>
      <c r="EI243" s="209"/>
      <c r="EJ243" s="209"/>
      <c r="EK243" s="209"/>
      <c r="EL243" s="209"/>
      <c r="EM243" s="209"/>
      <c r="EN243" s="209"/>
    </row>
    <row r="244" spans="3:144" x14ac:dyDescent="0.2">
      <c r="C244" s="209"/>
      <c r="D244" s="209"/>
      <c r="E244" s="209"/>
      <c r="F244" s="209"/>
      <c r="G244" s="209"/>
      <c r="H244" s="209"/>
      <c r="I244" s="209"/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  <c r="AA244" s="209"/>
      <c r="AB244" s="209"/>
      <c r="AC244" s="209"/>
      <c r="AD244" s="209"/>
      <c r="AE244" s="209"/>
      <c r="AF244" s="209"/>
      <c r="AG244" s="209"/>
      <c r="AH244" s="209"/>
      <c r="AI244" s="209"/>
      <c r="AJ244" s="209"/>
      <c r="AK244" s="209"/>
      <c r="AL244" s="209"/>
      <c r="AM244" s="209"/>
      <c r="AN244" s="209"/>
      <c r="AO244" s="209"/>
      <c r="AP244" s="209"/>
      <c r="AQ244" s="209"/>
      <c r="AR244" s="209"/>
      <c r="AS244" s="209"/>
      <c r="AT244" s="209"/>
      <c r="AU244" s="209"/>
      <c r="AV244" s="209"/>
      <c r="AW244" s="209"/>
      <c r="AX244" s="209"/>
      <c r="AY244" s="209"/>
      <c r="AZ244" s="209"/>
      <c r="BA244" s="209"/>
      <c r="BB244" s="209"/>
      <c r="BC244" s="209"/>
      <c r="BD244" s="209"/>
      <c r="BE244" s="209"/>
      <c r="BF244" s="209"/>
      <c r="BG244" s="209"/>
      <c r="BH244" s="209"/>
      <c r="BI244" s="209"/>
      <c r="BJ244" s="209"/>
      <c r="BK244" s="209"/>
      <c r="BL244" s="209"/>
      <c r="BM244" s="209"/>
      <c r="BN244" s="209"/>
      <c r="BO244" s="209"/>
      <c r="BP244" s="209"/>
      <c r="BQ244" s="209"/>
      <c r="BR244" s="209"/>
      <c r="BS244" s="209"/>
      <c r="BT244" s="209"/>
      <c r="BU244" s="209"/>
      <c r="BV244" s="209"/>
      <c r="BW244" s="209"/>
      <c r="BX244" s="209"/>
      <c r="BY244" s="209"/>
      <c r="BZ244" s="209"/>
      <c r="CA244" s="209"/>
      <c r="CB244" s="209"/>
      <c r="CC244" s="209"/>
      <c r="CD244" s="209"/>
      <c r="CE244" s="209"/>
      <c r="CF244" s="209"/>
      <c r="CG244" s="209"/>
      <c r="CH244" s="209"/>
      <c r="CI244" s="209"/>
      <c r="CJ244" s="209"/>
      <c r="CK244" s="209"/>
      <c r="CL244" s="209"/>
      <c r="CM244" s="209"/>
      <c r="CN244" s="209"/>
      <c r="CO244" s="209"/>
      <c r="CP244" s="209"/>
      <c r="CQ244" s="209"/>
      <c r="CR244" s="209"/>
      <c r="CS244" s="209"/>
      <c r="CT244" s="209"/>
      <c r="CU244" s="209"/>
      <c r="CV244" s="209"/>
      <c r="CW244" s="209"/>
      <c r="CX244" s="209"/>
      <c r="CY244" s="209"/>
      <c r="CZ244" s="209"/>
      <c r="DA244" s="209"/>
      <c r="DB244" s="209"/>
      <c r="DC244" s="209"/>
      <c r="DD244" s="209"/>
      <c r="DE244" s="209"/>
      <c r="DF244" s="209"/>
      <c r="DG244" s="209"/>
      <c r="DH244" s="209"/>
      <c r="DI244" s="209"/>
      <c r="DJ244" s="209"/>
      <c r="DK244" s="209"/>
      <c r="DL244" s="209"/>
      <c r="DM244" s="209"/>
      <c r="DN244" s="209"/>
      <c r="DO244" s="209"/>
      <c r="DP244" s="209"/>
      <c r="DQ244" s="209"/>
      <c r="DR244" s="209"/>
      <c r="DS244" s="209"/>
      <c r="DT244" s="209"/>
      <c r="DU244" s="209"/>
      <c r="DV244" s="209"/>
      <c r="DW244" s="209"/>
      <c r="DX244" s="209"/>
      <c r="DY244" s="209"/>
      <c r="DZ244" s="209"/>
      <c r="EA244" s="209"/>
      <c r="EB244" s="209"/>
      <c r="EC244" s="209"/>
      <c r="ED244" s="209"/>
      <c r="EE244" s="209"/>
      <c r="EF244" s="209"/>
      <c r="EG244" s="209"/>
      <c r="EH244" s="209"/>
      <c r="EI244" s="209"/>
      <c r="EJ244" s="209"/>
      <c r="EK244" s="209"/>
      <c r="EL244" s="209"/>
      <c r="EM244" s="209"/>
      <c r="EN244" s="209"/>
    </row>
    <row r="245" spans="3:144" x14ac:dyDescent="0.2">
      <c r="C245" s="209"/>
      <c r="D245" s="209"/>
      <c r="E245" s="209"/>
      <c r="F245" s="209"/>
      <c r="G245" s="209"/>
      <c r="H245" s="209"/>
      <c r="I245" s="209"/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  <c r="Z245" s="209"/>
      <c r="AA245" s="209"/>
      <c r="AB245" s="209"/>
      <c r="AC245" s="209"/>
      <c r="AD245" s="209"/>
      <c r="AE245" s="209"/>
      <c r="AF245" s="209"/>
      <c r="AG245" s="209"/>
      <c r="AH245" s="209"/>
      <c r="AI245" s="209"/>
      <c r="AJ245" s="209"/>
      <c r="AK245" s="209"/>
      <c r="AL245" s="209"/>
      <c r="AM245" s="209"/>
      <c r="AN245" s="209"/>
      <c r="AO245" s="209"/>
      <c r="AP245" s="209"/>
      <c r="AQ245" s="209"/>
      <c r="AR245" s="209"/>
      <c r="AS245" s="209"/>
      <c r="AT245" s="209"/>
      <c r="AU245" s="209"/>
      <c r="AV245" s="209"/>
      <c r="AW245" s="209"/>
      <c r="AX245" s="209"/>
      <c r="AY245" s="209"/>
      <c r="AZ245" s="209"/>
      <c r="BA245" s="209"/>
      <c r="BB245" s="209"/>
      <c r="BC245" s="209"/>
      <c r="BD245" s="209"/>
      <c r="BE245" s="209"/>
      <c r="BF245" s="209"/>
      <c r="BG245" s="209"/>
      <c r="BH245" s="209"/>
      <c r="BI245" s="209"/>
      <c r="BJ245" s="209"/>
      <c r="BK245" s="209"/>
      <c r="BL245" s="209"/>
      <c r="BM245" s="209"/>
      <c r="BN245" s="209"/>
      <c r="BO245" s="209"/>
      <c r="BP245" s="209"/>
      <c r="BQ245" s="209"/>
      <c r="BR245" s="209"/>
      <c r="BS245" s="209"/>
      <c r="BT245" s="209"/>
      <c r="BU245" s="209"/>
      <c r="BV245" s="209"/>
      <c r="BW245" s="209"/>
      <c r="BX245" s="209"/>
      <c r="BY245" s="209"/>
      <c r="BZ245" s="209"/>
      <c r="CA245" s="209"/>
      <c r="CB245" s="209"/>
      <c r="CC245" s="209"/>
      <c r="CD245" s="209"/>
      <c r="CE245" s="209"/>
      <c r="CF245" s="209"/>
      <c r="CG245" s="209"/>
      <c r="CH245" s="209"/>
      <c r="CI245" s="209"/>
      <c r="CJ245" s="209"/>
      <c r="CK245" s="209"/>
      <c r="CL245" s="209"/>
      <c r="CM245" s="209"/>
      <c r="CN245" s="209"/>
      <c r="CO245" s="209"/>
      <c r="CP245" s="209"/>
      <c r="CQ245" s="209"/>
      <c r="CR245" s="209"/>
      <c r="CS245" s="209"/>
      <c r="CT245" s="209"/>
      <c r="CU245" s="209"/>
      <c r="CV245" s="209"/>
      <c r="CW245" s="209"/>
      <c r="CX245" s="209"/>
      <c r="CY245" s="209"/>
      <c r="CZ245" s="209"/>
      <c r="DA245" s="209"/>
      <c r="DB245" s="209"/>
      <c r="DC245" s="209"/>
      <c r="DD245" s="209"/>
      <c r="DE245" s="209"/>
      <c r="DF245" s="209"/>
      <c r="DG245" s="209"/>
      <c r="DH245" s="209"/>
      <c r="DI245" s="209"/>
      <c r="DJ245" s="209"/>
      <c r="DK245" s="209"/>
      <c r="DL245" s="209"/>
      <c r="DM245" s="209"/>
      <c r="DN245" s="209"/>
      <c r="DO245" s="209"/>
      <c r="DP245" s="209"/>
      <c r="DQ245" s="209"/>
      <c r="DR245" s="209"/>
      <c r="DS245" s="209"/>
      <c r="DT245" s="209"/>
      <c r="DU245" s="209"/>
      <c r="DV245" s="209"/>
      <c r="DW245" s="209"/>
      <c r="DX245" s="209"/>
      <c r="DY245" s="209"/>
      <c r="DZ245" s="209"/>
      <c r="EA245" s="209"/>
      <c r="EB245" s="209"/>
      <c r="EC245" s="209"/>
      <c r="ED245" s="209"/>
      <c r="EE245" s="209"/>
      <c r="EF245" s="209"/>
      <c r="EG245" s="209"/>
      <c r="EH245" s="209"/>
      <c r="EI245" s="209"/>
      <c r="EJ245" s="209"/>
      <c r="EK245" s="209"/>
      <c r="EL245" s="209"/>
      <c r="EM245" s="209"/>
      <c r="EN245" s="209"/>
    </row>
    <row r="246" spans="3:144" x14ac:dyDescent="0.2">
      <c r="C246" s="209"/>
      <c r="D246" s="209"/>
      <c r="E246" s="209"/>
      <c r="F246" s="209"/>
      <c r="G246" s="209"/>
      <c r="H246" s="209"/>
      <c r="I246" s="209"/>
      <c r="J246" s="209"/>
      <c r="K246" s="209"/>
      <c r="L246" s="209"/>
      <c r="M246" s="209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  <c r="AA246" s="209"/>
      <c r="AB246" s="209"/>
      <c r="AC246" s="209"/>
      <c r="AD246" s="209"/>
      <c r="AE246" s="209"/>
      <c r="AF246" s="209"/>
      <c r="AG246" s="209"/>
      <c r="AH246" s="209"/>
      <c r="AI246" s="209"/>
      <c r="AJ246" s="209"/>
      <c r="AK246" s="209"/>
      <c r="AL246" s="209"/>
      <c r="AM246" s="209"/>
      <c r="AN246" s="209"/>
      <c r="AO246" s="209"/>
      <c r="AP246" s="209"/>
      <c r="AQ246" s="209"/>
      <c r="AR246" s="209"/>
      <c r="AS246" s="209"/>
      <c r="AT246" s="209"/>
      <c r="AU246" s="209"/>
      <c r="AV246" s="209"/>
      <c r="AW246" s="209"/>
      <c r="AX246" s="209"/>
      <c r="AY246" s="209"/>
      <c r="AZ246" s="209"/>
      <c r="BA246" s="209"/>
      <c r="BB246" s="209"/>
      <c r="BC246" s="209"/>
      <c r="BD246" s="209"/>
      <c r="BE246" s="209"/>
      <c r="BF246" s="209"/>
      <c r="BG246" s="209"/>
      <c r="BH246" s="209"/>
      <c r="BI246" s="209"/>
      <c r="BJ246" s="209"/>
      <c r="BK246" s="209"/>
      <c r="BL246" s="209"/>
      <c r="BM246" s="209"/>
      <c r="BN246" s="209"/>
      <c r="BO246" s="209"/>
      <c r="BP246" s="209"/>
      <c r="BQ246" s="209"/>
      <c r="BR246" s="209"/>
      <c r="BS246" s="209"/>
      <c r="BT246" s="209"/>
      <c r="BU246" s="209"/>
      <c r="BV246" s="209"/>
      <c r="BW246" s="209"/>
      <c r="BX246" s="209"/>
      <c r="BY246" s="209"/>
      <c r="BZ246" s="209"/>
      <c r="CA246" s="209"/>
      <c r="CB246" s="209"/>
      <c r="CC246" s="209"/>
      <c r="CD246" s="209"/>
      <c r="CE246" s="209"/>
      <c r="CF246" s="209"/>
      <c r="CG246" s="209"/>
      <c r="CH246" s="209"/>
      <c r="CI246" s="209"/>
      <c r="CJ246" s="209"/>
      <c r="CK246" s="209"/>
      <c r="CL246" s="209"/>
      <c r="CM246" s="209"/>
      <c r="CN246" s="209"/>
      <c r="CO246" s="209"/>
      <c r="CP246" s="209"/>
      <c r="CQ246" s="209"/>
      <c r="CR246" s="209"/>
      <c r="CS246" s="209"/>
      <c r="CT246" s="209"/>
      <c r="CU246" s="209"/>
      <c r="CV246" s="209"/>
      <c r="CW246" s="209"/>
      <c r="CX246" s="209"/>
      <c r="CY246" s="209"/>
      <c r="CZ246" s="209"/>
      <c r="DA246" s="209"/>
      <c r="DB246" s="209"/>
      <c r="DC246" s="209"/>
      <c r="DD246" s="209"/>
      <c r="DE246" s="209"/>
      <c r="DF246" s="209"/>
      <c r="DG246" s="209"/>
      <c r="DH246" s="209"/>
      <c r="DI246" s="209"/>
      <c r="DJ246" s="209"/>
      <c r="DK246" s="209"/>
      <c r="DL246" s="209"/>
      <c r="DM246" s="209"/>
      <c r="DN246" s="209"/>
      <c r="DO246" s="209"/>
      <c r="DP246" s="209"/>
      <c r="DQ246" s="209"/>
      <c r="DR246" s="209"/>
      <c r="DS246" s="209"/>
      <c r="DT246" s="209"/>
      <c r="DU246" s="209"/>
      <c r="DV246" s="209"/>
      <c r="DW246" s="209"/>
      <c r="DX246" s="209"/>
      <c r="DY246" s="209"/>
      <c r="DZ246" s="209"/>
      <c r="EA246" s="209"/>
      <c r="EB246" s="209"/>
      <c r="EC246" s="209"/>
      <c r="ED246" s="209"/>
      <c r="EE246" s="209"/>
      <c r="EF246" s="209"/>
      <c r="EG246" s="209"/>
      <c r="EH246" s="209"/>
      <c r="EI246" s="209"/>
      <c r="EJ246" s="209"/>
      <c r="EK246" s="209"/>
      <c r="EL246" s="209"/>
      <c r="EM246" s="209"/>
      <c r="EN246" s="209"/>
    </row>
    <row r="247" spans="3:144" x14ac:dyDescent="0.2">
      <c r="C247" s="209"/>
      <c r="D247" s="209"/>
      <c r="E247" s="209"/>
      <c r="F247" s="209"/>
      <c r="G247" s="209"/>
      <c r="H247" s="209"/>
      <c r="I247" s="209"/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  <c r="Z247" s="209"/>
      <c r="AA247" s="209"/>
      <c r="AB247" s="209"/>
      <c r="AC247" s="209"/>
      <c r="AD247" s="209"/>
      <c r="AE247" s="209"/>
      <c r="AF247" s="209"/>
      <c r="AG247" s="209"/>
      <c r="AH247" s="209"/>
      <c r="AI247" s="209"/>
      <c r="AJ247" s="209"/>
      <c r="AK247" s="209"/>
      <c r="AL247" s="209"/>
      <c r="AM247" s="209"/>
      <c r="AN247" s="209"/>
      <c r="AO247" s="209"/>
      <c r="AP247" s="209"/>
      <c r="AQ247" s="209"/>
      <c r="AR247" s="209"/>
      <c r="AS247" s="209"/>
      <c r="AT247" s="209"/>
      <c r="AU247" s="209"/>
      <c r="AV247" s="209"/>
      <c r="AW247" s="209"/>
      <c r="AX247" s="209"/>
      <c r="AY247" s="209"/>
      <c r="AZ247" s="209"/>
      <c r="BA247" s="209"/>
      <c r="BB247" s="209"/>
      <c r="BC247" s="209"/>
      <c r="BD247" s="209"/>
      <c r="BE247" s="209"/>
      <c r="BF247" s="209"/>
      <c r="BG247" s="209"/>
      <c r="BH247" s="209"/>
      <c r="BI247" s="209"/>
      <c r="BJ247" s="209"/>
      <c r="BK247" s="209"/>
      <c r="BL247" s="209"/>
      <c r="BM247" s="209"/>
      <c r="BN247" s="209"/>
      <c r="BO247" s="209"/>
      <c r="BP247" s="209"/>
      <c r="BQ247" s="209"/>
      <c r="BR247" s="209"/>
      <c r="BS247" s="209"/>
      <c r="BT247" s="209"/>
      <c r="BU247" s="209"/>
      <c r="BV247" s="209"/>
      <c r="BW247" s="209"/>
      <c r="BX247" s="209"/>
      <c r="BY247" s="209"/>
      <c r="BZ247" s="209"/>
      <c r="CA247" s="209"/>
      <c r="CB247" s="209"/>
      <c r="CC247" s="209"/>
      <c r="CD247" s="209"/>
      <c r="CE247" s="209"/>
      <c r="CF247" s="209"/>
      <c r="CG247" s="209"/>
      <c r="CH247" s="209"/>
      <c r="CI247" s="209"/>
      <c r="CJ247" s="209"/>
      <c r="CK247" s="209"/>
      <c r="CL247" s="209"/>
      <c r="CM247" s="209"/>
      <c r="CN247" s="209"/>
      <c r="CO247" s="209"/>
      <c r="CP247" s="209"/>
      <c r="CQ247" s="209"/>
      <c r="CR247" s="209"/>
      <c r="CS247" s="209"/>
      <c r="CT247" s="209"/>
      <c r="CU247" s="209"/>
      <c r="CV247" s="209"/>
      <c r="CW247" s="209"/>
      <c r="CX247" s="209"/>
      <c r="CY247" s="209"/>
      <c r="CZ247" s="209"/>
      <c r="DA247" s="209"/>
      <c r="DB247" s="209"/>
      <c r="DC247" s="209"/>
      <c r="DD247" s="209"/>
      <c r="DE247" s="209"/>
      <c r="DF247" s="209"/>
      <c r="DG247" s="209"/>
      <c r="DH247" s="209"/>
      <c r="DI247" s="209"/>
      <c r="DJ247" s="209"/>
      <c r="DK247" s="209"/>
      <c r="DL247" s="209"/>
      <c r="DM247" s="209"/>
      <c r="DN247" s="209"/>
      <c r="DO247" s="209"/>
      <c r="DP247" s="209"/>
      <c r="DQ247" s="209"/>
      <c r="DR247" s="209"/>
      <c r="DS247" s="209"/>
      <c r="DT247" s="209"/>
      <c r="DU247" s="209"/>
      <c r="DV247" s="209"/>
      <c r="DW247" s="209"/>
      <c r="DX247" s="209"/>
      <c r="DY247" s="209"/>
      <c r="DZ247" s="209"/>
      <c r="EA247" s="209"/>
      <c r="EB247" s="209"/>
      <c r="EC247" s="209"/>
      <c r="ED247" s="209"/>
      <c r="EE247" s="209"/>
      <c r="EF247" s="209"/>
      <c r="EG247" s="209"/>
      <c r="EH247" s="209"/>
      <c r="EI247" s="209"/>
      <c r="EJ247" s="209"/>
      <c r="EK247" s="209"/>
      <c r="EL247" s="209"/>
      <c r="EM247" s="209"/>
      <c r="EN247" s="209"/>
    </row>
    <row r="248" spans="3:144" x14ac:dyDescent="0.2">
      <c r="C248" s="209"/>
      <c r="D248" s="209"/>
      <c r="E248" s="209"/>
      <c r="F248" s="209"/>
      <c r="G248" s="209"/>
      <c r="H248" s="209"/>
      <c r="I248" s="209"/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  <c r="Z248" s="209"/>
      <c r="AA248" s="209"/>
      <c r="AB248" s="209"/>
      <c r="AC248" s="209"/>
      <c r="AD248" s="209"/>
      <c r="AE248" s="209"/>
      <c r="AF248" s="209"/>
      <c r="AG248" s="209"/>
      <c r="AH248" s="209"/>
      <c r="AI248" s="209"/>
      <c r="AJ248" s="209"/>
      <c r="AK248" s="209"/>
      <c r="AL248" s="209"/>
      <c r="AM248" s="209"/>
      <c r="AN248" s="209"/>
      <c r="AO248" s="209"/>
      <c r="AP248" s="209"/>
      <c r="AQ248" s="209"/>
      <c r="AR248" s="209"/>
      <c r="AS248" s="209"/>
      <c r="AT248" s="209"/>
      <c r="AU248" s="209"/>
      <c r="AV248" s="209"/>
      <c r="AW248" s="209"/>
      <c r="AX248" s="209"/>
      <c r="AY248" s="209"/>
      <c r="AZ248" s="209"/>
      <c r="BA248" s="209"/>
      <c r="BB248" s="209"/>
      <c r="BC248" s="209"/>
      <c r="BD248" s="209"/>
      <c r="BE248" s="209"/>
      <c r="BF248" s="209"/>
      <c r="BG248" s="209"/>
      <c r="BH248" s="209"/>
      <c r="BI248" s="209"/>
      <c r="BJ248" s="209"/>
      <c r="BK248" s="209"/>
      <c r="BL248" s="209"/>
      <c r="BM248" s="209"/>
      <c r="BN248" s="209"/>
      <c r="BO248" s="209"/>
      <c r="BP248" s="209"/>
      <c r="BQ248" s="209"/>
      <c r="BR248" s="209"/>
      <c r="BS248" s="209"/>
      <c r="BT248" s="209"/>
      <c r="BU248" s="209"/>
      <c r="BV248" s="209"/>
      <c r="BW248" s="209"/>
      <c r="BX248" s="209"/>
      <c r="BY248" s="209"/>
      <c r="BZ248" s="209"/>
      <c r="CA248" s="209"/>
      <c r="CB248" s="209"/>
      <c r="CC248" s="209"/>
      <c r="CD248" s="209"/>
      <c r="CE248" s="209"/>
      <c r="CF248" s="209"/>
      <c r="CG248" s="209"/>
      <c r="CH248" s="209"/>
      <c r="CI248" s="209"/>
      <c r="CJ248" s="209"/>
      <c r="CK248" s="209"/>
      <c r="CL248" s="209"/>
      <c r="CM248" s="209"/>
      <c r="CN248" s="209"/>
      <c r="CO248" s="209"/>
      <c r="CP248" s="209"/>
      <c r="CQ248" s="209"/>
      <c r="CR248" s="209"/>
      <c r="CS248" s="209"/>
      <c r="CT248" s="209"/>
      <c r="CU248" s="209"/>
      <c r="CV248" s="209"/>
      <c r="CW248" s="209"/>
      <c r="CX248" s="209"/>
      <c r="CY248" s="209"/>
      <c r="CZ248" s="209"/>
      <c r="DA248" s="209"/>
      <c r="DB248" s="209"/>
      <c r="DC248" s="209"/>
      <c r="DD248" s="209"/>
      <c r="DE248" s="209"/>
      <c r="DF248" s="209"/>
      <c r="DG248" s="209"/>
      <c r="DH248" s="209"/>
      <c r="DI248" s="209"/>
      <c r="DJ248" s="209"/>
      <c r="DK248" s="209"/>
      <c r="DL248" s="209"/>
      <c r="DM248" s="209"/>
      <c r="DN248" s="209"/>
      <c r="DO248" s="209"/>
      <c r="DP248" s="209"/>
      <c r="DQ248" s="209"/>
      <c r="DR248" s="209"/>
      <c r="DS248" s="209"/>
      <c r="DT248" s="209"/>
      <c r="DU248" s="209"/>
      <c r="DV248" s="209"/>
      <c r="DW248" s="209"/>
      <c r="DX248" s="209"/>
      <c r="DY248" s="209"/>
      <c r="DZ248" s="209"/>
      <c r="EA248" s="209"/>
      <c r="EB248" s="209"/>
      <c r="EC248" s="209"/>
      <c r="ED248" s="209"/>
      <c r="EE248" s="209"/>
      <c r="EF248" s="209"/>
      <c r="EG248" s="209"/>
      <c r="EH248" s="209"/>
      <c r="EI248" s="209"/>
      <c r="EJ248" s="209"/>
      <c r="EK248" s="209"/>
      <c r="EL248" s="209"/>
      <c r="EM248" s="209"/>
      <c r="EN248" s="209"/>
    </row>
    <row r="249" spans="3:144" x14ac:dyDescent="0.2">
      <c r="C249" s="209"/>
      <c r="D249" s="209"/>
      <c r="E249" s="209"/>
      <c r="F249" s="209"/>
      <c r="G249" s="209"/>
      <c r="H249" s="209"/>
      <c r="I249" s="209"/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  <c r="Z249" s="209"/>
      <c r="AA249" s="209"/>
      <c r="AB249" s="209"/>
      <c r="AC249" s="209"/>
      <c r="AD249" s="209"/>
      <c r="AE249" s="209"/>
      <c r="AF249" s="209"/>
      <c r="AG249" s="209"/>
      <c r="AH249" s="209"/>
      <c r="AI249" s="209"/>
      <c r="AJ249" s="209"/>
      <c r="AK249" s="209"/>
      <c r="AL249" s="209"/>
      <c r="AM249" s="209"/>
      <c r="AN249" s="209"/>
      <c r="AO249" s="209"/>
      <c r="AP249" s="209"/>
      <c r="AQ249" s="209"/>
      <c r="AR249" s="209"/>
      <c r="AS249" s="209"/>
      <c r="AT249" s="209"/>
      <c r="AU249" s="209"/>
      <c r="AV249" s="209"/>
      <c r="AW249" s="209"/>
      <c r="AX249" s="209"/>
      <c r="AY249" s="209"/>
      <c r="AZ249" s="209"/>
      <c r="BA249" s="209"/>
      <c r="BB249" s="209"/>
      <c r="BC249" s="209"/>
      <c r="BD249" s="209"/>
      <c r="BE249" s="209"/>
      <c r="BF249" s="209"/>
      <c r="BG249" s="209"/>
      <c r="BH249" s="209"/>
      <c r="BI249" s="209"/>
      <c r="BJ249" s="209"/>
      <c r="BK249" s="209"/>
      <c r="BL249" s="209"/>
      <c r="BM249" s="209"/>
      <c r="BN249" s="209"/>
      <c r="BO249" s="209"/>
      <c r="BP249" s="209"/>
      <c r="BQ249" s="209"/>
      <c r="BR249" s="209"/>
      <c r="BS249" s="209"/>
      <c r="BT249" s="209"/>
      <c r="BU249" s="209"/>
      <c r="BV249" s="209"/>
      <c r="BW249" s="209"/>
      <c r="BX249" s="209"/>
      <c r="BY249" s="209"/>
      <c r="BZ249" s="209"/>
      <c r="CA249" s="209"/>
      <c r="CB249" s="209"/>
      <c r="CC249" s="209"/>
      <c r="CD249" s="209"/>
      <c r="CE249" s="209"/>
      <c r="CF249" s="209"/>
      <c r="CG249" s="209"/>
      <c r="CH249" s="209"/>
      <c r="CI249" s="209"/>
      <c r="CJ249" s="209"/>
      <c r="CK249" s="209"/>
      <c r="CL249" s="209"/>
      <c r="CM249" s="209"/>
      <c r="CN249" s="209"/>
      <c r="CO249" s="209"/>
      <c r="CP249" s="209"/>
      <c r="CQ249" s="209"/>
      <c r="CR249" s="209"/>
      <c r="CS249" s="209"/>
      <c r="CT249" s="209"/>
      <c r="CU249" s="209"/>
      <c r="CV249" s="209"/>
      <c r="CW249" s="209"/>
      <c r="CX249" s="209"/>
      <c r="CY249" s="209"/>
      <c r="CZ249" s="209"/>
      <c r="DA249" s="209"/>
      <c r="DB249" s="209"/>
      <c r="DC249" s="209"/>
      <c r="DD249" s="209"/>
      <c r="DE249" s="209"/>
      <c r="DF249" s="209"/>
      <c r="DG249" s="209"/>
      <c r="DH249" s="209"/>
      <c r="DI249" s="209"/>
      <c r="DJ249" s="209"/>
      <c r="DK249" s="209"/>
      <c r="DL249" s="209"/>
      <c r="DM249" s="209"/>
      <c r="DN249" s="209"/>
      <c r="DO249" s="209"/>
      <c r="DP249" s="209"/>
      <c r="DQ249" s="209"/>
      <c r="DR249" s="209"/>
      <c r="DS249" s="209"/>
      <c r="DT249" s="209"/>
      <c r="DU249" s="209"/>
      <c r="DV249" s="209"/>
      <c r="DW249" s="209"/>
      <c r="DX249" s="209"/>
      <c r="DY249" s="209"/>
      <c r="DZ249" s="209"/>
      <c r="EA249" s="209"/>
      <c r="EB249" s="209"/>
      <c r="EC249" s="209"/>
      <c r="ED249" s="209"/>
      <c r="EE249" s="209"/>
      <c r="EF249" s="209"/>
      <c r="EG249" s="209"/>
      <c r="EH249" s="209"/>
      <c r="EI249" s="209"/>
      <c r="EJ249" s="209"/>
      <c r="EK249" s="209"/>
      <c r="EL249" s="209"/>
      <c r="EM249" s="209"/>
      <c r="EN249" s="209"/>
    </row>
    <row r="250" spans="3:144" x14ac:dyDescent="0.2">
      <c r="C250" s="209"/>
      <c r="D250" s="209"/>
      <c r="E250" s="209"/>
      <c r="F250" s="209"/>
      <c r="G250" s="209"/>
      <c r="H250" s="209"/>
      <c r="I250" s="209"/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  <c r="Z250" s="209"/>
      <c r="AA250" s="209"/>
      <c r="AB250" s="209"/>
      <c r="AC250" s="209"/>
      <c r="AD250" s="209"/>
      <c r="AE250" s="209"/>
      <c r="AF250" s="209"/>
      <c r="AG250" s="209"/>
      <c r="AH250" s="209"/>
      <c r="AI250" s="209"/>
      <c r="AJ250" s="209"/>
      <c r="AK250" s="209"/>
      <c r="AL250" s="209"/>
      <c r="AM250" s="209"/>
      <c r="AN250" s="209"/>
      <c r="AO250" s="209"/>
      <c r="AP250" s="209"/>
      <c r="AQ250" s="209"/>
      <c r="AR250" s="209"/>
      <c r="AS250" s="209"/>
      <c r="AT250" s="209"/>
      <c r="AU250" s="209"/>
      <c r="AV250" s="209"/>
      <c r="AW250" s="209"/>
      <c r="AX250" s="209"/>
      <c r="AY250" s="209"/>
      <c r="AZ250" s="209"/>
      <c r="BA250" s="209"/>
      <c r="BB250" s="209"/>
      <c r="BC250" s="209"/>
      <c r="BD250" s="209"/>
      <c r="BE250" s="209"/>
      <c r="BF250" s="209"/>
      <c r="BG250" s="209"/>
      <c r="BH250" s="209"/>
      <c r="BI250" s="209"/>
      <c r="BJ250" s="209"/>
      <c r="BK250" s="209"/>
      <c r="BL250" s="209"/>
      <c r="BM250" s="209"/>
      <c r="BN250" s="209"/>
      <c r="BO250" s="209"/>
      <c r="BP250" s="209"/>
      <c r="BQ250" s="209"/>
      <c r="BR250" s="209"/>
      <c r="BS250" s="209"/>
      <c r="BT250" s="209"/>
      <c r="BU250" s="209"/>
      <c r="BV250" s="209"/>
      <c r="BW250" s="209"/>
      <c r="BX250" s="209"/>
      <c r="BY250" s="209"/>
      <c r="BZ250" s="209"/>
      <c r="CA250" s="209"/>
      <c r="CB250" s="209"/>
      <c r="CC250" s="209"/>
      <c r="CD250" s="209"/>
      <c r="CE250" s="209"/>
      <c r="CF250" s="209"/>
      <c r="CG250" s="209"/>
      <c r="CH250" s="209"/>
      <c r="CI250" s="209"/>
      <c r="CJ250" s="209"/>
      <c r="CK250" s="209"/>
      <c r="CL250" s="209"/>
      <c r="CM250" s="209"/>
      <c r="CN250" s="209"/>
      <c r="CO250" s="209"/>
      <c r="CP250" s="209"/>
      <c r="CQ250" s="209"/>
      <c r="CR250" s="209"/>
      <c r="CS250" s="209"/>
      <c r="CT250" s="209"/>
      <c r="CU250" s="209"/>
      <c r="CV250" s="209"/>
      <c r="CW250" s="209"/>
      <c r="CX250" s="209"/>
      <c r="CY250" s="209"/>
      <c r="CZ250" s="209"/>
      <c r="DA250" s="209"/>
      <c r="DB250" s="209"/>
      <c r="DC250" s="209"/>
      <c r="DD250" s="209"/>
      <c r="DE250" s="209"/>
      <c r="DF250" s="209"/>
      <c r="DG250" s="209"/>
      <c r="DH250" s="209"/>
      <c r="DI250" s="209"/>
      <c r="DJ250" s="209"/>
      <c r="DK250" s="209"/>
      <c r="DL250" s="209"/>
      <c r="DM250" s="209"/>
      <c r="DN250" s="209"/>
      <c r="DO250" s="209"/>
      <c r="DP250" s="209"/>
      <c r="DQ250" s="209"/>
      <c r="DR250" s="209"/>
      <c r="DS250" s="209"/>
      <c r="DT250" s="209"/>
      <c r="DU250" s="209"/>
      <c r="DV250" s="209"/>
      <c r="DW250" s="209"/>
      <c r="DX250" s="209"/>
      <c r="DY250" s="209"/>
      <c r="DZ250" s="209"/>
      <c r="EA250" s="209"/>
      <c r="EB250" s="209"/>
      <c r="EC250" s="209"/>
      <c r="ED250" s="209"/>
      <c r="EE250" s="209"/>
      <c r="EF250" s="209"/>
      <c r="EG250" s="209"/>
      <c r="EH250" s="209"/>
      <c r="EI250" s="209"/>
      <c r="EJ250" s="209"/>
      <c r="EK250" s="209"/>
      <c r="EL250" s="209"/>
      <c r="EM250" s="209"/>
      <c r="EN250" s="209"/>
    </row>
    <row r="251" spans="3:144" x14ac:dyDescent="0.2">
      <c r="C251" s="209"/>
      <c r="D251" s="209"/>
      <c r="E251" s="209"/>
      <c r="F251" s="209"/>
      <c r="G251" s="209"/>
      <c r="H251" s="209"/>
      <c r="I251" s="209"/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  <c r="Z251" s="209"/>
      <c r="AA251" s="209"/>
      <c r="AB251" s="209"/>
      <c r="AC251" s="209"/>
      <c r="AD251" s="209"/>
      <c r="AE251" s="209"/>
      <c r="AF251" s="209"/>
      <c r="AG251" s="209"/>
      <c r="AH251" s="209"/>
      <c r="AI251" s="209"/>
      <c r="AJ251" s="209"/>
      <c r="AK251" s="209"/>
      <c r="AL251" s="209"/>
      <c r="AM251" s="209"/>
      <c r="AN251" s="209"/>
      <c r="AO251" s="209"/>
      <c r="AP251" s="209"/>
      <c r="AQ251" s="209"/>
      <c r="AR251" s="209"/>
      <c r="AS251" s="209"/>
      <c r="AT251" s="209"/>
      <c r="AU251" s="209"/>
      <c r="AV251" s="209"/>
      <c r="AW251" s="209"/>
      <c r="AX251" s="209"/>
      <c r="AY251" s="209"/>
      <c r="AZ251" s="209"/>
      <c r="BA251" s="209"/>
      <c r="BB251" s="209"/>
      <c r="BC251" s="209"/>
      <c r="BD251" s="209"/>
      <c r="BE251" s="209"/>
      <c r="BF251" s="209"/>
      <c r="BG251" s="209"/>
      <c r="BH251" s="209"/>
      <c r="BI251" s="209"/>
      <c r="BJ251" s="209"/>
      <c r="BK251" s="209"/>
      <c r="BL251" s="209"/>
      <c r="BM251" s="209"/>
      <c r="BN251" s="209"/>
      <c r="BO251" s="209"/>
      <c r="BP251" s="209"/>
      <c r="BQ251" s="209"/>
      <c r="BR251" s="209"/>
      <c r="BS251" s="209"/>
      <c r="BT251" s="209"/>
      <c r="BU251" s="209"/>
      <c r="BV251" s="209"/>
      <c r="BW251" s="209"/>
      <c r="BX251" s="209"/>
      <c r="BY251" s="209"/>
      <c r="BZ251" s="209"/>
      <c r="CA251" s="209"/>
      <c r="CB251" s="209"/>
      <c r="CC251" s="209"/>
      <c r="CD251" s="209"/>
      <c r="CE251" s="209"/>
      <c r="CF251" s="209"/>
      <c r="CG251" s="209"/>
      <c r="CH251" s="209"/>
      <c r="CI251" s="209"/>
      <c r="CJ251" s="209"/>
      <c r="CK251" s="209"/>
      <c r="CL251" s="209"/>
      <c r="CM251" s="209"/>
      <c r="CN251" s="209"/>
      <c r="CO251" s="209"/>
      <c r="CP251" s="209"/>
      <c r="CQ251" s="209"/>
      <c r="CR251" s="209"/>
      <c r="CS251" s="209"/>
      <c r="CT251" s="209"/>
      <c r="CU251" s="209"/>
      <c r="CV251" s="209"/>
      <c r="CW251" s="209"/>
      <c r="CX251" s="209"/>
      <c r="CY251" s="209"/>
      <c r="CZ251" s="209"/>
      <c r="DA251" s="209"/>
      <c r="DB251" s="209"/>
      <c r="DC251" s="209"/>
      <c r="DD251" s="209"/>
      <c r="DE251" s="209"/>
      <c r="DF251" s="209"/>
      <c r="DG251" s="209"/>
      <c r="DH251" s="209"/>
      <c r="DI251" s="209"/>
      <c r="DJ251" s="209"/>
      <c r="DK251" s="209"/>
      <c r="DL251" s="209"/>
      <c r="DM251" s="209"/>
      <c r="DN251" s="209"/>
      <c r="DO251" s="209"/>
      <c r="DP251" s="209"/>
      <c r="DQ251" s="209"/>
      <c r="DR251" s="209"/>
      <c r="DS251" s="209"/>
      <c r="DT251" s="209"/>
      <c r="DU251" s="209"/>
      <c r="DV251" s="209"/>
      <c r="DW251" s="209"/>
      <c r="DX251" s="209"/>
      <c r="DY251" s="209"/>
      <c r="DZ251" s="209"/>
      <c r="EA251" s="209"/>
      <c r="EB251" s="209"/>
      <c r="EC251" s="209"/>
      <c r="ED251" s="209"/>
      <c r="EE251" s="209"/>
      <c r="EF251" s="209"/>
      <c r="EG251" s="209"/>
      <c r="EH251" s="209"/>
      <c r="EI251" s="209"/>
      <c r="EJ251" s="209"/>
      <c r="EK251" s="209"/>
      <c r="EL251" s="209"/>
      <c r="EM251" s="209"/>
      <c r="EN251" s="209"/>
    </row>
    <row r="252" spans="3:144" x14ac:dyDescent="0.2">
      <c r="C252" s="209"/>
      <c r="D252" s="209"/>
      <c r="E252" s="209"/>
      <c r="F252" s="209"/>
      <c r="G252" s="209"/>
      <c r="H252" s="209"/>
      <c r="I252" s="209"/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  <c r="Z252" s="209"/>
      <c r="AA252" s="209"/>
      <c r="AB252" s="209"/>
      <c r="AC252" s="209"/>
      <c r="AD252" s="209"/>
      <c r="AE252" s="209"/>
      <c r="AF252" s="209"/>
      <c r="AG252" s="209"/>
      <c r="AH252" s="209"/>
      <c r="AI252" s="209"/>
      <c r="AJ252" s="209"/>
      <c r="AK252" s="209"/>
      <c r="AL252" s="209"/>
      <c r="AM252" s="209"/>
      <c r="AN252" s="209"/>
      <c r="AO252" s="209"/>
      <c r="AP252" s="209"/>
      <c r="AQ252" s="209"/>
      <c r="AR252" s="209"/>
      <c r="AS252" s="209"/>
      <c r="AT252" s="209"/>
      <c r="AU252" s="209"/>
      <c r="AV252" s="209"/>
      <c r="AW252" s="209"/>
      <c r="AX252" s="209"/>
      <c r="AY252" s="209"/>
      <c r="AZ252" s="209"/>
      <c r="BA252" s="209"/>
      <c r="BB252" s="209"/>
      <c r="BC252" s="209"/>
      <c r="BD252" s="209"/>
      <c r="BE252" s="209"/>
      <c r="BF252" s="209"/>
      <c r="BG252" s="209"/>
      <c r="BH252" s="209"/>
      <c r="BI252" s="209"/>
      <c r="BJ252" s="209"/>
      <c r="BK252" s="209"/>
      <c r="BL252" s="209"/>
      <c r="BM252" s="209"/>
      <c r="BN252" s="209"/>
      <c r="BO252" s="209"/>
      <c r="BP252" s="209"/>
      <c r="BQ252" s="209"/>
      <c r="BR252" s="209"/>
      <c r="BS252" s="209"/>
      <c r="BT252" s="209"/>
      <c r="BU252" s="209"/>
      <c r="BV252" s="209"/>
      <c r="BW252" s="209"/>
      <c r="BX252" s="209"/>
      <c r="BY252" s="209"/>
      <c r="BZ252" s="209"/>
      <c r="CA252" s="209"/>
      <c r="CB252" s="209"/>
      <c r="CC252" s="209"/>
      <c r="CD252" s="209"/>
      <c r="CE252" s="209"/>
      <c r="CF252" s="209"/>
      <c r="CG252" s="209"/>
      <c r="CH252" s="209"/>
      <c r="CI252" s="209"/>
      <c r="CJ252" s="209"/>
      <c r="CK252" s="209"/>
      <c r="CL252" s="209"/>
      <c r="CM252" s="209"/>
      <c r="CN252" s="209"/>
      <c r="CO252" s="209"/>
      <c r="CP252" s="209"/>
      <c r="CQ252" s="209"/>
      <c r="CR252" s="209"/>
      <c r="CS252" s="209"/>
      <c r="CT252" s="209"/>
      <c r="CU252" s="209"/>
      <c r="CV252" s="209"/>
      <c r="CW252" s="209"/>
      <c r="CX252" s="209"/>
      <c r="CY252" s="209"/>
      <c r="CZ252" s="209"/>
      <c r="DA252" s="209"/>
      <c r="DB252" s="209"/>
      <c r="DC252" s="209"/>
      <c r="DD252" s="209"/>
      <c r="DE252" s="209"/>
      <c r="DF252" s="209"/>
      <c r="DG252" s="209"/>
      <c r="DH252" s="209"/>
      <c r="DI252" s="209"/>
      <c r="DJ252" s="209"/>
      <c r="DK252" s="209"/>
      <c r="DL252" s="209"/>
      <c r="DM252" s="209"/>
      <c r="DN252" s="209"/>
      <c r="DO252" s="209"/>
      <c r="DP252" s="209"/>
      <c r="DQ252" s="209"/>
      <c r="DR252" s="209"/>
      <c r="DS252" s="209"/>
      <c r="DT252" s="209"/>
      <c r="DU252" s="209"/>
      <c r="DV252" s="209"/>
      <c r="DW252" s="209"/>
      <c r="DX252" s="209"/>
      <c r="DY252" s="209"/>
      <c r="DZ252" s="209"/>
      <c r="EA252" s="209"/>
      <c r="EB252" s="209"/>
      <c r="EC252" s="209"/>
      <c r="ED252" s="209"/>
      <c r="EE252" s="209"/>
      <c r="EF252" s="209"/>
      <c r="EG252" s="209"/>
      <c r="EH252" s="209"/>
      <c r="EI252" s="209"/>
      <c r="EJ252" s="209"/>
      <c r="EK252" s="209"/>
      <c r="EL252" s="209"/>
      <c r="EM252" s="209"/>
      <c r="EN252" s="209"/>
    </row>
    <row r="253" spans="3:144" x14ac:dyDescent="0.2">
      <c r="C253" s="209"/>
      <c r="D253" s="209"/>
      <c r="E253" s="209"/>
      <c r="F253" s="209"/>
      <c r="G253" s="209"/>
      <c r="H253" s="209"/>
      <c r="I253" s="209"/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  <c r="Z253" s="209"/>
      <c r="AA253" s="209"/>
      <c r="AB253" s="209"/>
      <c r="AC253" s="209"/>
      <c r="AD253" s="209"/>
      <c r="AE253" s="209"/>
      <c r="AF253" s="209"/>
      <c r="AG253" s="209"/>
      <c r="AH253" s="209"/>
      <c r="AI253" s="209"/>
      <c r="AJ253" s="209"/>
      <c r="AK253" s="209"/>
      <c r="AL253" s="209"/>
      <c r="AM253" s="209"/>
      <c r="AN253" s="209"/>
      <c r="AO253" s="209"/>
      <c r="AP253" s="209"/>
      <c r="AQ253" s="209"/>
      <c r="AR253" s="209"/>
      <c r="AS253" s="209"/>
      <c r="AT253" s="209"/>
      <c r="AU253" s="209"/>
      <c r="AV253" s="209"/>
      <c r="AW253" s="209"/>
      <c r="AX253" s="209"/>
      <c r="AY253" s="209"/>
      <c r="AZ253" s="209"/>
      <c r="BA253" s="209"/>
      <c r="BB253" s="209"/>
      <c r="BC253" s="209"/>
      <c r="BD253" s="209"/>
      <c r="BE253" s="209"/>
      <c r="BF253" s="209"/>
      <c r="BG253" s="209"/>
      <c r="BH253" s="209"/>
      <c r="BI253" s="209"/>
      <c r="BJ253" s="209"/>
      <c r="BK253" s="209"/>
      <c r="BL253" s="209"/>
      <c r="BM253" s="209"/>
      <c r="BN253" s="209"/>
      <c r="BO253" s="209"/>
      <c r="BP253" s="209"/>
      <c r="BQ253" s="209"/>
      <c r="BR253" s="209"/>
      <c r="BS253" s="209"/>
      <c r="BT253" s="209"/>
      <c r="BU253" s="209"/>
      <c r="BV253" s="209"/>
      <c r="BW253" s="209"/>
      <c r="BX253" s="209"/>
      <c r="BY253" s="209"/>
      <c r="BZ253" s="209"/>
      <c r="CA253" s="209"/>
      <c r="CB253" s="209"/>
      <c r="CC253" s="209"/>
      <c r="CD253" s="209"/>
      <c r="CE253" s="209"/>
      <c r="CF253" s="209"/>
      <c r="CG253" s="209"/>
      <c r="CH253" s="209"/>
      <c r="CI253" s="209"/>
      <c r="CJ253" s="209"/>
      <c r="CK253" s="209"/>
      <c r="CL253" s="209"/>
      <c r="CM253" s="209"/>
      <c r="CN253" s="209"/>
      <c r="CO253" s="209"/>
      <c r="CP253" s="209"/>
      <c r="CQ253" s="209"/>
      <c r="CR253" s="209"/>
      <c r="CS253" s="209"/>
      <c r="CT253" s="209"/>
      <c r="CU253" s="209"/>
      <c r="CV253" s="209"/>
      <c r="CW253" s="209"/>
      <c r="CX253" s="209"/>
      <c r="CY253" s="209"/>
      <c r="CZ253" s="209"/>
      <c r="DA253" s="209"/>
      <c r="DB253" s="209"/>
      <c r="DC253" s="209"/>
      <c r="DD253" s="209"/>
      <c r="DE253" s="209"/>
      <c r="DF253" s="209"/>
      <c r="DG253" s="209"/>
      <c r="DH253" s="209"/>
      <c r="DI253" s="209"/>
      <c r="DJ253" s="209"/>
      <c r="DK253" s="209"/>
      <c r="DL253" s="209"/>
      <c r="DM253" s="209"/>
      <c r="DN253" s="209"/>
      <c r="DO253" s="209"/>
      <c r="DP253" s="209"/>
      <c r="DQ253" s="209"/>
      <c r="DR253" s="209"/>
      <c r="DS253" s="209"/>
      <c r="DT253" s="209"/>
      <c r="DU253" s="209"/>
      <c r="DV253" s="209"/>
      <c r="DW253" s="209"/>
      <c r="DX253" s="209"/>
      <c r="DY253" s="209"/>
      <c r="DZ253" s="209"/>
      <c r="EA253" s="209"/>
      <c r="EB253" s="209"/>
      <c r="EC253" s="209"/>
      <c r="ED253" s="209"/>
      <c r="EE253" s="209"/>
      <c r="EF253" s="209"/>
      <c r="EG253" s="209"/>
      <c r="EH253" s="209"/>
      <c r="EI253" s="209"/>
      <c r="EJ253" s="209"/>
      <c r="EK253" s="209"/>
      <c r="EL253" s="209"/>
      <c r="EM253" s="209"/>
      <c r="EN253" s="209"/>
    </row>
    <row r="254" spans="3:144" x14ac:dyDescent="0.2">
      <c r="C254" s="209"/>
      <c r="D254" s="209"/>
      <c r="E254" s="209"/>
      <c r="F254" s="209"/>
      <c r="G254" s="209"/>
      <c r="H254" s="209"/>
      <c r="I254" s="209"/>
      <c r="J254" s="209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  <c r="Z254" s="209"/>
      <c r="AA254" s="209"/>
      <c r="AB254" s="209"/>
      <c r="AC254" s="209"/>
      <c r="AD254" s="209"/>
      <c r="AE254" s="209"/>
      <c r="AF254" s="209"/>
      <c r="AG254" s="209"/>
      <c r="AH254" s="209"/>
      <c r="AI254" s="209"/>
      <c r="AJ254" s="209"/>
      <c r="AK254" s="209"/>
      <c r="AL254" s="209"/>
      <c r="AM254" s="209"/>
      <c r="AN254" s="209"/>
      <c r="AO254" s="209"/>
      <c r="AP254" s="209"/>
      <c r="AQ254" s="209"/>
      <c r="AR254" s="209"/>
      <c r="AS254" s="209"/>
      <c r="AT254" s="209"/>
      <c r="AU254" s="209"/>
      <c r="AV254" s="209"/>
      <c r="AW254" s="209"/>
      <c r="AX254" s="209"/>
      <c r="AY254" s="209"/>
      <c r="AZ254" s="209"/>
      <c r="BA254" s="209"/>
      <c r="BB254" s="209"/>
      <c r="BC254" s="209"/>
      <c r="BD254" s="209"/>
      <c r="BE254" s="209"/>
      <c r="BF254" s="209"/>
      <c r="BG254" s="209"/>
      <c r="BH254" s="209"/>
      <c r="BI254" s="209"/>
      <c r="BJ254" s="209"/>
      <c r="BK254" s="209"/>
      <c r="BL254" s="209"/>
      <c r="BM254" s="209"/>
      <c r="BN254" s="209"/>
      <c r="BO254" s="209"/>
      <c r="BP254" s="209"/>
      <c r="BQ254" s="209"/>
      <c r="BR254" s="209"/>
      <c r="BS254" s="209"/>
      <c r="BT254" s="209"/>
      <c r="BU254" s="209"/>
      <c r="BV254" s="209"/>
      <c r="BW254" s="209"/>
      <c r="BX254" s="209"/>
      <c r="BY254" s="209"/>
      <c r="BZ254" s="209"/>
      <c r="CA254" s="209"/>
      <c r="CB254" s="209"/>
      <c r="CC254" s="209"/>
      <c r="CD254" s="209"/>
      <c r="CE254" s="209"/>
      <c r="CF254" s="209"/>
      <c r="CG254" s="209"/>
      <c r="CH254" s="209"/>
      <c r="CI254" s="209"/>
      <c r="CJ254" s="209"/>
      <c r="CK254" s="209"/>
      <c r="CL254" s="209"/>
      <c r="CM254" s="209"/>
      <c r="CN254" s="209"/>
      <c r="CO254" s="209"/>
      <c r="CP254" s="209"/>
      <c r="CQ254" s="209"/>
      <c r="CR254" s="209"/>
      <c r="CS254" s="209"/>
      <c r="CT254" s="209"/>
      <c r="CU254" s="209"/>
      <c r="CV254" s="209"/>
      <c r="CW254" s="209"/>
      <c r="CX254" s="209"/>
      <c r="CY254" s="209"/>
      <c r="CZ254" s="209"/>
      <c r="DA254" s="209"/>
      <c r="DB254" s="209"/>
      <c r="DC254" s="209"/>
      <c r="DD254" s="209"/>
      <c r="DE254" s="209"/>
      <c r="DF254" s="209"/>
      <c r="DG254" s="209"/>
      <c r="DH254" s="209"/>
      <c r="DI254" s="209"/>
      <c r="DJ254" s="209"/>
      <c r="DK254" s="209"/>
      <c r="DL254" s="209"/>
      <c r="DM254" s="209"/>
      <c r="DN254" s="209"/>
      <c r="DO254" s="209"/>
      <c r="DP254" s="209"/>
      <c r="DQ254" s="209"/>
      <c r="DR254" s="209"/>
      <c r="DS254" s="209"/>
      <c r="DT254" s="209"/>
      <c r="DU254" s="209"/>
      <c r="DV254" s="209"/>
      <c r="DW254" s="209"/>
      <c r="DX254" s="209"/>
      <c r="DY254" s="209"/>
      <c r="DZ254" s="209"/>
      <c r="EA254" s="209"/>
      <c r="EB254" s="209"/>
      <c r="EC254" s="209"/>
      <c r="ED254" s="209"/>
      <c r="EE254" s="209"/>
      <c r="EF254" s="209"/>
      <c r="EG254" s="209"/>
      <c r="EH254" s="209"/>
      <c r="EI254" s="209"/>
      <c r="EJ254" s="209"/>
      <c r="EK254" s="209"/>
      <c r="EL254" s="209"/>
      <c r="EM254" s="209"/>
      <c r="EN254" s="209"/>
    </row>
    <row r="255" spans="3:144" x14ac:dyDescent="0.2">
      <c r="C255" s="209"/>
      <c r="D255" s="209"/>
      <c r="E255" s="209"/>
      <c r="F255" s="209"/>
      <c r="G255" s="209"/>
      <c r="H255" s="209"/>
      <c r="I255" s="209"/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  <c r="Z255" s="209"/>
      <c r="AA255" s="209"/>
      <c r="AB255" s="209"/>
      <c r="AC255" s="209"/>
      <c r="AD255" s="209"/>
      <c r="AE255" s="209"/>
      <c r="AF255" s="209"/>
      <c r="AG255" s="209"/>
      <c r="AH255" s="209"/>
      <c r="AI255" s="209"/>
      <c r="AJ255" s="209"/>
      <c r="AK255" s="209"/>
      <c r="AL255" s="209"/>
      <c r="AM255" s="209"/>
      <c r="AN255" s="209"/>
      <c r="AO255" s="209"/>
      <c r="AP255" s="209"/>
      <c r="AQ255" s="209"/>
      <c r="AR255" s="209"/>
      <c r="AS255" s="209"/>
      <c r="AT255" s="209"/>
      <c r="AU255" s="209"/>
      <c r="AV255" s="209"/>
      <c r="AW255" s="209"/>
      <c r="AX255" s="209"/>
      <c r="AY255" s="209"/>
      <c r="AZ255" s="209"/>
      <c r="BA255" s="209"/>
      <c r="BB255" s="209"/>
      <c r="BC255" s="209"/>
      <c r="BD255" s="209"/>
      <c r="BE255" s="209"/>
      <c r="BF255" s="209"/>
      <c r="BG255" s="209"/>
      <c r="BH255" s="209"/>
      <c r="BI255" s="209"/>
      <c r="BJ255" s="209"/>
      <c r="BK255" s="209"/>
      <c r="BL255" s="209"/>
      <c r="BM255" s="209"/>
      <c r="BN255" s="209"/>
      <c r="BO255" s="209"/>
      <c r="BP255" s="209"/>
      <c r="BQ255" s="209"/>
      <c r="BR255" s="209"/>
      <c r="BS255" s="209"/>
      <c r="BT255" s="209"/>
      <c r="BU255" s="209"/>
      <c r="BV255" s="209"/>
      <c r="BW255" s="209"/>
      <c r="BX255" s="209"/>
      <c r="BY255" s="209"/>
      <c r="BZ255" s="209"/>
      <c r="CA255" s="209"/>
      <c r="CB255" s="209"/>
      <c r="CC255" s="209"/>
      <c r="CD255" s="209"/>
      <c r="CE255" s="209"/>
      <c r="CF255" s="209"/>
      <c r="CG255" s="209"/>
      <c r="CH255" s="209"/>
      <c r="CI255" s="209"/>
      <c r="CJ255" s="209"/>
      <c r="CK255" s="209"/>
      <c r="CL255" s="209"/>
      <c r="CM255" s="209"/>
      <c r="CN255" s="209"/>
      <c r="CO255" s="209"/>
      <c r="CP255" s="209"/>
      <c r="CQ255" s="209"/>
      <c r="CR255" s="209"/>
      <c r="CS255" s="209"/>
      <c r="CT255" s="209"/>
      <c r="CU255" s="209"/>
      <c r="CV255" s="209"/>
      <c r="CW255" s="209"/>
      <c r="CX255" s="209"/>
      <c r="CY255" s="209"/>
      <c r="CZ255" s="209"/>
      <c r="DA255" s="209"/>
      <c r="DB255" s="209"/>
      <c r="DC255" s="209"/>
      <c r="DD255" s="209"/>
      <c r="DE255" s="209"/>
      <c r="DF255" s="209"/>
      <c r="DG255" s="209"/>
      <c r="DH255" s="209"/>
      <c r="DI255" s="209"/>
      <c r="DJ255" s="209"/>
      <c r="DK255" s="209"/>
      <c r="DL255" s="209"/>
      <c r="DM255" s="209"/>
      <c r="DN255" s="209"/>
      <c r="DO255" s="209"/>
      <c r="DP255" s="209"/>
      <c r="DQ255" s="209"/>
      <c r="DR255" s="209"/>
      <c r="DS255" s="209"/>
      <c r="DT255" s="209"/>
      <c r="DU255" s="209"/>
      <c r="DV255" s="209"/>
      <c r="DW255" s="209"/>
      <c r="DX255" s="209"/>
      <c r="DY255" s="209"/>
      <c r="DZ255" s="209"/>
      <c r="EA255" s="209"/>
      <c r="EB255" s="209"/>
      <c r="EC255" s="209"/>
      <c r="ED255" s="209"/>
      <c r="EE255" s="209"/>
      <c r="EF255" s="209"/>
      <c r="EG255" s="209"/>
      <c r="EH255" s="209"/>
      <c r="EI255" s="209"/>
      <c r="EJ255" s="209"/>
      <c r="EK255" s="209"/>
      <c r="EL255" s="209"/>
      <c r="EM255" s="209"/>
      <c r="EN255" s="209"/>
    </row>
    <row r="256" spans="3:144" x14ac:dyDescent="0.2">
      <c r="C256" s="209"/>
      <c r="D256" s="209"/>
      <c r="E256" s="209"/>
      <c r="F256" s="209"/>
      <c r="G256" s="209"/>
      <c r="H256" s="209"/>
      <c r="I256" s="209"/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  <c r="Z256" s="209"/>
      <c r="AA256" s="209"/>
      <c r="AB256" s="209"/>
      <c r="AC256" s="209"/>
      <c r="AD256" s="209"/>
      <c r="AE256" s="209"/>
      <c r="AF256" s="209"/>
      <c r="AG256" s="209"/>
      <c r="AH256" s="209"/>
      <c r="AI256" s="209"/>
      <c r="AJ256" s="209"/>
      <c r="AK256" s="209"/>
      <c r="AL256" s="209"/>
      <c r="AM256" s="209"/>
      <c r="AN256" s="209"/>
      <c r="AO256" s="209"/>
      <c r="AP256" s="209"/>
      <c r="AQ256" s="209"/>
      <c r="AR256" s="209"/>
      <c r="AS256" s="209"/>
      <c r="AT256" s="209"/>
      <c r="AU256" s="209"/>
      <c r="AV256" s="209"/>
      <c r="AW256" s="209"/>
      <c r="AX256" s="209"/>
      <c r="AY256" s="209"/>
      <c r="AZ256" s="209"/>
      <c r="BA256" s="209"/>
      <c r="BB256" s="209"/>
      <c r="BC256" s="209"/>
      <c r="BD256" s="209"/>
      <c r="BE256" s="209"/>
      <c r="BF256" s="209"/>
      <c r="BG256" s="209"/>
      <c r="BH256" s="209"/>
      <c r="BI256" s="209"/>
      <c r="BJ256" s="209"/>
      <c r="BK256" s="209"/>
      <c r="BL256" s="209"/>
      <c r="BM256" s="209"/>
      <c r="BN256" s="209"/>
      <c r="BO256" s="209"/>
      <c r="BP256" s="209"/>
      <c r="BQ256" s="209"/>
      <c r="BR256" s="209"/>
      <c r="BS256" s="209"/>
      <c r="BT256" s="209"/>
      <c r="BU256" s="209"/>
      <c r="BV256" s="209"/>
      <c r="BW256" s="209"/>
      <c r="BX256" s="209"/>
      <c r="BY256" s="209"/>
      <c r="BZ256" s="209"/>
      <c r="CA256" s="209"/>
      <c r="CB256" s="209"/>
      <c r="CC256" s="209"/>
      <c r="CD256" s="209"/>
      <c r="CE256" s="209"/>
      <c r="CF256" s="209"/>
      <c r="CG256" s="209"/>
      <c r="CH256" s="209"/>
      <c r="CI256" s="209"/>
      <c r="CJ256" s="209"/>
      <c r="CK256" s="209"/>
      <c r="CL256" s="209"/>
      <c r="CM256" s="209"/>
      <c r="CN256" s="209"/>
      <c r="CO256" s="209"/>
      <c r="CP256" s="209"/>
      <c r="CQ256" s="209"/>
      <c r="CR256" s="209"/>
      <c r="CS256" s="209"/>
      <c r="CT256" s="209"/>
      <c r="CU256" s="209"/>
      <c r="CV256" s="209"/>
      <c r="CW256" s="209"/>
      <c r="CX256" s="209"/>
      <c r="CY256" s="209"/>
      <c r="CZ256" s="209"/>
      <c r="DA256" s="209"/>
      <c r="DB256" s="209"/>
      <c r="DC256" s="209"/>
      <c r="DD256" s="209"/>
      <c r="DE256" s="209"/>
      <c r="DF256" s="209"/>
      <c r="DG256" s="209"/>
      <c r="DH256" s="209"/>
      <c r="DI256" s="209"/>
      <c r="DJ256" s="209"/>
      <c r="DK256" s="209"/>
      <c r="DL256" s="209"/>
      <c r="DM256" s="209"/>
      <c r="DN256" s="209"/>
      <c r="DO256" s="209"/>
      <c r="DP256" s="209"/>
      <c r="DQ256" s="209"/>
      <c r="DR256" s="209"/>
      <c r="DS256" s="209"/>
      <c r="DT256" s="209"/>
      <c r="DU256" s="209"/>
      <c r="DV256" s="209"/>
      <c r="DW256" s="209"/>
      <c r="DX256" s="209"/>
      <c r="DY256" s="209"/>
      <c r="DZ256" s="209"/>
      <c r="EA256" s="209"/>
      <c r="EB256" s="209"/>
      <c r="EC256" s="209"/>
      <c r="ED256" s="209"/>
      <c r="EE256" s="209"/>
      <c r="EF256" s="209"/>
      <c r="EG256" s="209"/>
      <c r="EH256" s="209"/>
      <c r="EI256" s="209"/>
      <c r="EJ256" s="209"/>
      <c r="EK256" s="209"/>
      <c r="EL256" s="209"/>
      <c r="EM256" s="209"/>
      <c r="EN256" s="209"/>
    </row>
    <row r="257" spans="3:144" x14ac:dyDescent="0.2">
      <c r="C257" s="209"/>
      <c r="D257" s="209"/>
      <c r="E257" s="209"/>
      <c r="F257" s="209"/>
      <c r="G257" s="209"/>
      <c r="H257" s="209"/>
      <c r="I257" s="209"/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  <c r="Z257" s="209"/>
      <c r="AA257" s="209"/>
      <c r="AB257" s="209"/>
      <c r="AC257" s="209"/>
      <c r="AD257" s="209"/>
      <c r="AE257" s="209"/>
      <c r="AF257" s="209"/>
      <c r="AG257" s="209"/>
      <c r="AH257" s="209"/>
      <c r="AI257" s="209"/>
      <c r="AJ257" s="209"/>
      <c r="AK257" s="209"/>
      <c r="AL257" s="209"/>
      <c r="AM257" s="209"/>
      <c r="AN257" s="209"/>
      <c r="AO257" s="209"/>
      <c r="AP257" s="209"/>
      <c r="AQ257" s="209"/>
      <c r="AR257" s="209"/>
      <c r="AS257" s="209"/>
      <c r="AT257" s="209"/>
      <c r="AU257" s="209"/>
      <c r="AV257" s="209"/>
      <c r="AW257" s="209"/>
      <c r="AX257" s="209"/>
      <c r="AY257" s="209"/>
      <c r="AZ257" s="209"/>
      <c r="BA257" s="209"/>
      <c r="BB257" s="209"/>
      <c r="BC257" s="209"/>
      <c r="BD257" s="209"/>
      <c r="BE257" s="209"/>
      <c r="BF257" s="209"/>
      <c r="BG257" s="209"/>
      <c r="BH257" s="209"/>
      <c r="BI257" s="209"/>
      <c r="BJ257" s="209"/>
      <c r="BK257" s="209"/>
      <c r="BL257" s="209"/>
      <c r="BM257" s="209"/>
      <c r="BN257" s="209"/>
      <c r="BO257" s="209"/>
      <c r="BP257" s="209"/>
      <c r="BQ257" s="209"/>
      <c r="BR257" s="209"/>
      <c r="BS257" s="209"/>
      <c r="BT257" s="209"/>
      <c r="BU257" s="209"/>
      <c r="BV257" s="209"/>
      <c r="BW257" s="209"/>
      <c r="BX257" s="209"/>
      <c r="BY257" s="209"/>
      <c r="BZ257" s="209"/>
      <c r="CA257" s="209"/>
      <c r="CB257" s="209"/>
      <c r="CC257" s="209"/>
      <c r="CD257" s="209"/>
      <c r="CE257" s="209"/>
      <c r="CF257" s="209"/>
      <c r="CG257" s="209"/>
      <c r="CH257" s="209"/>
      <c r="CI257" s="209"/>
      <c r="CJ257" s="209"/>
      <c r="CK257" s="209"/>
      <c r="CL257" s="209"/>
      <c r="CM257" s="209"/>
      <c r="CN257" s="209"/>
      <c r="CO257" s="209"/>
      <c r="CP257" s="209"/>
      <c r="CQ257" s="209"/>
      <c r="CR257" s="209"/>
      <c r="CS257" s="209"/>
      <c r="CT257" s="209"/>
      <c r="CU257" s="209"/>
      <c r="CV257" s="209"/>
      <c r="CW257" s="209"/>
      <c r="CX257" s="209"/>
      <c r="CY257" s="209"/>
      <c r="CZ257" s="209"/>
      <c r="DA257" s="209"/>
      <c r="DB257" s="209"/>
      <c r="DC257" s="209"/>
      <c r="DD257" s="209"/>
      <c r="DE257" s="209"/>
      <c r="DF257" s="209"/>
      <c r="DG257" s="209"/>
      <c r="DH257" s="209"/>
      <c r="DI257" s="209"/>
      <c r="DJ257" s="209"/>
      <c r="DK257" s="209"/>
      <c r="DL257" s="209"/>
      <c r="DM257" s="209"/>
      <c r="DN257" s="209"/>
      <c r="DO257" s="209"/>
      <c r="DP257" s="209"/>
      <c r="DQ257" s="209"/>
      <c r="DR257" s="209"/>
      <c r="DS257" s="209"/>
      <c r="DT257" s="209"/>
      <c r="DU257" s="209"/>
      <c r="DV257" s="209"/>
      <c r="DW257" s="209"/>
      <c r="DX257" s="209"/>
      <c r="DY257" s="209"/>
      <c r="DZ257" s="209"/>
      <c r="EA257" s="209"/>
      <c r="EB257" s="209"/>
      <c r="EC257" s="209"/>
      <c r="ED257" s="209"/>
      <c r="EE257" s="209"/>
      <c r="EF257" s="209"/>
      <c r="EG257" s="209"/>
      <c r="EH257" s="209"/>
      <c r="EI257" s="209"/>
      <c r="EJ257" s="209"/>
      <c r="EK257" s="209"/>
      <c r="EL257" s="209"/>
      <c r="EM257" s="209"/>
      <c r="EN257" s="209"/>
    </row>
    <row r="258" spans="3:144" x14ac:dyDescent="0.2">
      <c r="C258" s="209"/>
      <c r="D258" s="209"/>
      <c r="E258" s="209"/>
      <c r="F258" s="209"/>
      <c r="G258" s="209"/>
      <c r="H258" s="209"/>
      <c r="I258" s="209"/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  <c r="Z258" s="209"/>
      <c r="AA258" s="209"/>
      <c r="AB258" s="209"/>
      <c r="AC258" s="209"/>
      <c r="AD258" s="209"/>
      <c r="AE258" s="209"/>
      <c r="AF258" s="209"/>
      <c r="AG258" s="209"/>
      <c r="AH258" s="209"/>
      <c r="AI258" s="209"/>
      <c r="AJ258" s="209"/>
      <c r="AK258" s="209"/>
      <c r="AL258" s="209"/>
      <c r="AM258" s="209"/>
      <c r="AN258" s="209"/>
      <c r="AO258" s="209"/>
      <c r="AP258" s="209"/>
      <c r="AQ258" s="209"/>
      <c r="AR258" s="209"/>
      <c r="AS258" s="209"/>
      <c r="AT258" s="209"/>
      <c r="AU258" s="209"/>
      <c r="AV258" s="209"/>
      <c r="AW258" s="209"/>
      <c r="AX258" s="209"/>
      <c r="AY258" s="209"/>
      <c r="AZ258" s="209"/>
      <c r="BA258" s="209"/>
      <c r="BB258" s="209"/>
      <c r="BC258" s="209"/>
      <c r="BD258" s="209"/>
      <c r="BE258" s="209"/>
      <c r="BF258" s="209"/>
      <c r="BG258" s="209"/>
      <c r="BH258" s="209"/>
      <c r="BI258" s="209"/>
      <c r="BJ258" s="209"/>
      <c r="BK258" s="209"/>
      <c r="BL258" s="209"/>
      <c r="BM258" s="209"/>
      <c r="BN258" s="209"/>
      <c r="BO258" s="209"/>
      <c r="BP258" s="209"/>
      <c r="BQ258" s="209"/>
      <c r="BR258" s="209"/>
      <c r="BS258" s="209"/>
      <c r="BT258" s="209"/>
      <c r="BU258" s="209"/>
      <c r="BV258" s="209"/>
      <c r="BW258" s="209"/>
      <c r="BX258" s="209"/>
      <c r="BY258" s="209"/>
      <c r="BZ258" s="209"/>
      <c r="CA258" s="209"/>
      <c r="CB258" s="209"/>
      <c r="CC258" s="209"/>
      <c r="CD258" s="209"/>
      <c r="CE258" s="209"/>
      <c r="CF258" s="209"/>
      <c r="CG258" s="209"/>
      <c r="CH258" s="209"/>
      <c r="CI258" s="209"/>
      <c r="CJ258" s="209"/>
      <c r="CK258" s="209"/>
      <c r="CL258" s="209"/>
      <c r="CM258" s="209"/>
      <c r="CN258" s="209"/>
      <c r="CO258" s="209"/>
      <c r="CP258" s="209"/>
      <c r="CQ258" s="209"/>
      <c r="CR258" s="209"/>
      <c r="CS258" s="209"/>
      <c r="CT258" s="209"/>
      <c r="CU258" s="209"/>
      <c r="CV258" s="209"/>
      <c r="CW258" s="209"/>
      <c r="CX258" s="209"/>
      <c r="CY258" s="209"/>
      <c r="CZ258" s="209"/>
      <c r="DA258" s="209"/>
      <c r="DB258" s="209"/>
      <c r="DC258" s="209"/>
      <c r="DD258" s="209"/>
      <c r="DE258" s="209"/>
      <c r="DF258" s="209"/>
      <c r="DG258" s="209"/>
      <c r="DH258" s="209"/>
      <c r="DI258" s="209"/>
      <c r="DJ258" s="209"/>
      <c r="DK258" s="209"/>
      <c r="DL258" s="209"/>
      <c r="DM258" s="209"/>
      <c r="DN258" s="209"/>
      <c r="DO258" s="209"/>
      <c r="DP258" s="209"/>
      <c r="DQ258" s="209"/>
      <c r="DR258" s="209"/>
      <c r="DS258" s="209"/>
      <c r="DT258" s="209"/>
      <c r="DU258" s="209"/>
      <c r="DV258" s="209"/>
      <c r="DW258" s="209"/>
      <c r="DX258" s="209"/>
      <c r="DY258" s="209"/>
      <c r="DZ258" s="209"/>
      <c r="EA258" s="209"/>
      <c r="EB258" s="209"/>
      <c r="EC258" s="209"/>
      <c r="ED258" s="209"/>
      <c r="EE258" s="209"/>
      <c r="EF258" s="209"/>
      <c r="EG258" s="209"/>
      <c r="EH258" s="209"/>
      <c r="EI258" s="209"/>
      <c r="EJ258" s="209"/>
      <c r="EK258" s="209"/>
      <c r="EL258" s="209"/>
      <c r="EM258" s="209"/>
      <c r="EN258" s="209"/>
    </row>
    <row r="259" spans="3:144" x14ac:dyDescent="0.2">
      <c r="C259" s="209"/>
      <c r="D259" s="209"/>
      <c r="E259" s="209"/>
      <c r="F259" s="209"/>
      <c r="G259" s="209"/>
      <c r="H259" s="209"/>
      <c r="I259" s="209"/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9"/>
      <c r="AA259" s="209"/>
      <c r="AB259" s="209"/>
      <c r="AC259" s="209"/>
      <c r="AD259" s="209"/>
      <c r="AE259" s="209"/>
      <c r="AF259" s="209"/>
      <c r="AG259" s="209"/>
      <c r="AH259" s="209"/>
      <c r="AI259" s="209"/>
      <c r="AJ259" s="209"/>
      <c r="AK259" s="209"/>
      <c r="AL259" s="209"/>
      <c r="AM259" s="209"/>
      <c r="AN259" s="209"/>
      <c r="AO259" s="209"/>
      <c r="AP259" s="209"/>
      <c r="AQ259" s="209"/>
      <c r="AR259" s="209"/>
      <c r="AS259" s="209"/>
      <c r="AT259" s="209"/>
      <c r="AU259" s="209"/>
      <c r="AV259" s="209"/>
      <c r="AW259" s="209"/>
      <c r="AX259" s="209"/>
      <c r="AY259" s="209"/>
      <c r="AZ259" s="209"/>
      <c r="BA259" s="209"/>
      <c r="BB259" s="209"/>
      <c r="BC259" s="209"/>
      <c r="BD259" s="209"/>
      <c r="BE259" s="209"/>
      <c r="BF259" s="209"/>
      <c r="BG259" s="209"/>
      <c r="BH259" s="209"/>
      <c r="BI259" s="209"/>
      <c r="BJ259" s="209"/>
      <c r="BK259" s="209"/>
      <c r="BL259" s="209"/>
      <c r="BM259" s="209"/>
      <c r="BN259" s="209"/>
      <c r="BO259" s="209"/>
      <c r="BP259" s="209"/>
      <c r="BQ259" s="209"/>
      <c r="BR259" s="209"/>
      <c r="BS259" s="209"/>
      <c r="BT259" s="209"/>
      <c r="BU259" s="209"/>
      <c r="BV259" s="209"/>
      <c r="BW259" s="209"/>
      <c r="BX259" s="209"/>
      <c r="BY259" s="209"/>
      <c r="BZ259" s="209"/>
      <c r="CA259" s="209"/>
      <c r="CB259" s="209"/>
      <c r="CC259" s="209"/>
      <c r="CD259" s="209"/>
      <c r="CE259" s="209"/>
      <c r="CF259" s="209"/>
      <c r="CG259" s="209"/>
      <c r="CH259" s="209"/>
      <c r="CI259" s="209"/>
      <c r="CJ259" s="209"/>
      <c r="CK259" s="209"/>
      <c r="CL259" s="209"/>
      <c r="CM259" s="209"/>
      <c r="CN259" s="209"/>
      <c r="CO259" s="209"/>
      <c r="CP259" s="209"/>
      <c r="CQ259" s="209"/>
      <c r="CR259" s="209"/>
      <c r="CS259" s="209"/>
      <c r="CT259" s="209"/>
      <c r="CU259" s="209"/>
      <c r="CV259" s="209"/>
      <c r="CW259" s="209"/>
      <c r="CX259" s="209"/>
      <c r="CY259" s="209"/>
      <c r="CZ259" s="209"/>
      <c r="DA259" s="209"/>
      <c r="DB259" s="209"/>
      <c r="DC259" s="209"/>
      <c r="DD259" s="209"/>
      <c r="DE259" s="209"/>
      <c r="DF259" s="209"/>
      <c r="DG259" s="209"/>
      <c r="DH259" s="209"/>
      <c r="DI259" s="209"/>
      <c r="DJ259" s="209"/>
      <c r="DK259" s="209"/>
      <c r="DL259" s="209"/>
      <c r="DM259" s="209"/>
      <c r="DN259" s="209"/>
      <c r="DO259" s="209"/>
      <c r="DP259" s="209"/>
      <c r="DQ259" s="209"/>
      <c r="DR259" s="209"/>
      <c r="DS259" s="209"/>
      <c r="DT259" s="209"/>
      <c r="DU259" s="209"/>
      <c r="DV259" s="209"/>
      <c r="DW259" s="209"/>
      <c r="DX259" s="209"/>
      <c r="DY259" s="209"/>
      <c r="DZ259" s="209"/>
      <c r="EA259" s="209"/>
      <c r="EB259" s="209"/>
      <c r="EC259" s="209"/>
      <c r="ED259" s="209"/>
      <c r="EE259" s="209"/>
      <c r="EF259" s="209"/>
      <c r="EG259" s="209"/>
      <c r="EH259" s="209"/>
      <c r="EI259" s="209"/>
      <c r="EJ259" s="209"/>
      <c r="EK259" s="209"/>
      <c r="EL259" s="209"/>
      <c r="EM259" s="209"/>
      <c r="EN259" s="209"/>
    </row>
    <row r="260" spans="3:144" x14ac:dyDescent="0.2">
      <c r="C260" s="209"/>
      <c r="D260" s="209"/>
      <c r="E260" s="209"/>
      <c r="F260" s="209"/>
      <c r="G260" s="209"/>
      <c r="H260" s="209"/>
      <c r="I260" s="209"/>
      <c r="J260" s="209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  <c r="Z260" s="209"/>
      <c r="AA260" s="209"/>
      <c r="AB260" s="209"/>
      <c r="AC260" s="209"/>
      <c r="AD260" s="209"/>
      <c r="AE260" s="209"/>
      <c r="AF260" s="209"/>
      <c r="AG260" s="209"/>
      <c r="AH260" s="209"/>
      <c r="AI260" s="209"/>
      <c r="AJ260" s="209"/>
      <c r="AK260" s="209"/>
      <c r="AL260" s="209"/>
      <c r="AM260" s="209"/>
      <c r="AN260" s="209"/>
      <c r="AO260" s="209"/>
      <c r="AP260" s="209"/>
      <c r="AQ260" s="209"/>
      <c r="AR260" s="209"/>
      <c r="AS260" s="209"/>
      <c r="AT260" s="209"/>
      <c r="AU260" s="209"/>
      <c r="AV260" s="209"/>
      <c r="AW260" s="209"/>
      <c r="AX260" s="209"/>
      <c r="AY260" s="209"/>
      <c r="AZ260" s="209"/>
      <c r="BA260" s="209"/>
      <c r="BB260" s="209"/>
      <c r="BC260" s="209"/>
      <c r="BD260" s="209"/>
      <c r="BE260" s="209"/>
      <c r="BF260" s="209"/>
      <c r="BG260" s="209"/>
      <c r="BH260" s="209"/>
      <c r="BI260" s="209"/>
      <c r="BJ260" s="209"/>
      <c r="BK260" s="209"/>
      <c r="BL260" s="209"/>
      <c r="BM260" s="209"/>
      <c r="BN260" s="209"/>
      <c r="BO260" s="209"/>
      <c r="BP260" s="209"/>
      <c r="BQ260" s="209"/>
      <c r="BR260" s="209"/>
      <c r="BS260" s="209"/>
      <c r="BT260" s="209"/>
      <c r="BU260" s="209"/>
      <c r="BV260" s="209"/>
      <c r="BW260" s="209"/>
      <c r="BX260" s="209"/>
      <c r="BY260" s="209"/>
      <c r="BZ260" s="209"/>
      <c r="CA260" s="209"/>
      <c r="CB260" s="209"/>
      <c r="CC260" s="209"/>
      <c r="CD260" s="209"/>
      <c r="CE260" s="209"/>
      <c r="CF260" s="209"/>
      <c r="CG260" s="209"/>
      <c r="CH260" s="209"/>
      <c r="CI260" s="209"/>
      <c r="CJ260" s="209"/>
      <c r="CK260" s="209"/>
      <c r="CL260" s="209"/>
      <c r="CM260" s="209"/>
      <c r="CN260" s="209"/>
      <c r="CO260" s="209"/>
      <c r="CP260" s="209"/>
      <c r="CQ260" s="209"/>
      <c r="CR260" s="209"/>
      <c r="CS260" s="209"/>
      <c r="CT260" s="209"/>
      <c r="CU260" s="209"/>
      <c r="CV260" s="209"/>
      <c r="CW260" s="209"/>
      <c r="CX260" s="209"/>
      <c r="CY260" s="209"/>
      <c r="CZ260" s="209"/>
      <c r="DA260" s="209"/>
      <c r="DB260" s="209"/>
      <c r="DC260" s="209"/>
      <c r="DD260" s="209"/>
      <c r="DE260" s="209"/>
      <c r="DF260" s="209"/>
      <c r="DG260" s="209"/>
      <c r="DH260" s="209"/>
      <c r="DI260" s="209"/>
      <c r="DJ260" s="209"/>
      <c r="DK260" s="209"/>
      <c r="DL260" s="209"/>
      <c r="DM260" s="209"/>
      <c r="DN260" s="209"/>
      <c r="DO260" s="209"/>
      <c r="DP260" s="209"/>
      <c r="DQ260" s="209"/>
      <c r="DR260" s="209"/>
      <c r="DS260" s="209"/>
      <c r="DT260" s="209"/>
      <c r="DU260" s="209"/>
      <c r="DV260" s="209"/>
      <c r="DW260" s="209"/>
      <c r="DX260" s="209"/>
      <c r="DY260" s="209"/>
      <c r="DZ260" s="209"/>
      <c r="EA260" s="209"/>
      <c r="EB260" s="209"/>
      <c r="EC260" s="209"/>
      <c r="ED260" s="209"/>
      <c r="EE260" s="209"/>
      <c r="EF260" s="209"/>
      <c r="EG260" s="209"/>
      <c r="EH260" s="209"/>
      <c r="EI260" s="209"/>
      <c r="EJ260" s="209"/>
      <c r="EK260" s="209"/>
      <c r="EL260" s="209"/>
      <c r="EM260" s="209"/>
      <c r="EN260" s="209"/>
    </row>
    <row r="261" spans="3:144" x14ac:dyDescent="0.2">
      <c r="C261" s="209"/>
      <c r="D261" s="209"/>
      <c r="E261" s="209"/>
      <c r="F261" s="209"/>
      <c r="G261" s="209"/>
      <c r="H261" s="209"/>
      <c r="I261" s="209"/>
      <c r="J261" s="209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  <c r="Z261" s="209"/>
      <c r="AA261" s="209"/>
      <c r="AB261" s="209"/>
      <c r="AC261" s="209"/>
      <c r="AD261" s="209"/>
      <c r="AE261" s="209"/>
      <c r="AF261" s="209"/>
      <c r="AG261" s="209"/>
      <c r="AH261" s="209"/>
      <c r="AI261" s="209"/>
      <c r="AJ261" s="209"/>
      <c r="AK261" s="209"/>
      <c r="AL261" s="209"/>
      <c r="AM261" s="209"/>
      <c r="AN261" s="209"/>
      <c r="AO261" s="209"/>
      <c r="AP261" s="209"/>
      <c r="AQ261" s="209"/>
      <c r="AR261" s="209"/>
      <c r="AS261" s="209"/>
      <c r="AT261" s="209"/>
      <c r="AU261" s="209"/>
      <c r="AV261" s="209"/>
      <c r="AW261" s="209"/>
      <c r="AX261" s="209"/>
      <c r="AY261" s="209"/>
      <c r="AZ261" s="209"/>
      <c r="BA261" s="209"/>
      <c r="BB261" s="209"/>
      <c r="BC261" s="209"/>
      <c r="BD261" s="209"/>
      <c r="BE261" s="209"/>
      <c r="BF261" s="209"/>
      <c r="BG261" s="209"/>
      <c r="BH261" s="209"/>
      <c r="BI261" s="209"/>
      <c r="BJ261" s="209"/>
      <c r="BK261" s="209"/>
      <c r="BL261" s="209"/>
      <c r="BM261" s="209"/>
      <c r="BN261" s="209"/>
      <c r="BO261" s="209"/>
      <c r="BP261" s="209"/>
      <c r="BQ261" s="209"/>
      <c r="BR261" s="209"/>
      <c r="BS261" s="209"/>
      <c r="BT261" s="209"/>
      <c r="BU261" s="209"/>
      <c r="BV261" s="209"/>
      <c r="BW261" s="209"/>
      <c r="BX261" s="209"/>
      <c r="BY261" s="209"/>
      <c r="BZ261" s="209"/>
      <c r="CA261" s="209"/>
      <c r="CB261" s="209"/>
      <c r="CC261" s="209"/>
      <c r="CD261" s="209"/>
      <c r="CE261" s="209"/>
      <c r="CF261" s="209"/>
      <c r="CG261" s="209"/>
      <c r="CH261" s="209"/>
      <c r="CI261" s="209"/>
      <c r="CJ261" s="209"/>
      <c r="CK261" s="209"/>
      <c r="CL261" s="209"/>
      <c r="CM261" s="209"/>
      <c r="CN261" s="209"/>
      <c r="CO261" s="209"/>
      <c r="CP261" s="209"/>
      <c r="CQ261" s="209"/>
      <c r="CR261" s="209"/>
      <c r="CS261" s="209"/>
      <c r="CT261" s="209"/>
      <c r="CU261" s="209"/>
      <c r="CV261" s="209"/>
      <c r="CW261" s="209"/>
      <c r="CX261" s="209"/>
      <c r="CY261" s="209"/>
      <c r="CZ261" s="209"/>
      <c r="DA261" s="209"/>
      <c r="DB261" s="209"/>
      <c r="DC261" s="209"/>
      <c r="DD261" s="209"/>
      <c r="DE261" s="209"/>
      <c r="DF261" s="209"/>
      <c r="DG261" s="209"/>
      <c r="DH261" s="209"/>
      <c r="DI261" s="209"/>
      <c r="DJ261" s="209"/>
      <c r="DK261" s="209"/>
      <c r="DL261" s="209"/>
      <c r="DM261" s="209"/>
      <c r="DN261" s="209"/>
      <c r="DO261" s="209"/>
      <c r="DP261" s="209"/>
      <c r="DQ261" s="209"/>
      <c r="DR261" s="209"/>
      <c r="DS261" s="209"/>
      <c r="DT261" s="209"/>
      <c r="DU261" s="209"/>
      <c r="DV261" s="209"/>
      <c r="DW261" s="209"/>
      <c r="DX261" s="209"/>
      <c r="DY261" s="209"/>
      <c r="DZ261" s="209"/>
      <c r="EA261" s="209"/>
      <c r="EB261" s="209"/>
      <c r="EC261" s="209"/>
      <c r="ED261" s="209"/>
      <c r="EE261" s="209"/>
      <c r="EF261" s="209"/>
      <c r="EG261" s="209"/>
      <c r="EH261" s="209"/>
      <c r="EI261" s="209"/>
      <c r="EJ261" s="209"/>
      <c r="EK261" s="209"/>
      <c r="EL261" s="209"/>
      <c r="EM261" s="209"/>
      <c r="EN261" s="209"/>
    </row>
    <row r="262" spans="3:144" x14ac:dyDescent="0.2">
      <c r="C262" s="209"/>
      <c r="D262" s="209"/>
      <c r="E262" s="209"/>
      <c r="F262" s="209"/>
      <c r="G262" s="209"/>
      <c r="H262" s="209"/>
      <c r="I262" s="209"/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  <c r="Z262" s="209"/>
      <c r="AA262" s="209"/>
      <c r="AB262" s="209"/>
      <c r="AC262" s="209"/>
      <c r="AD262" s="209"/>
      <c r="AE262" s="209"/>
      <c r="AF262" s="209"/>
      <c r="AG262" s="209"/>
      <c r="AH262" s="209"/>
      <c r="AI262" s="209"/>
      <c r="AJ262" s="209"/>
      <c r="AK262" s="209"/>
      <c r="AL262" s="209"/>
      <c r="AM262" s="209"/>
      <c r="AN262" s="209"/>
      <c r="AO262" s="209"/>
      <c r="AP262" s="209"/>
      <c r="AQ262" s="209"/>
      <c r="AR262" s="209"/>
      <c r="AS262" s="209"/>
      <c r="AT262" s="209"/>
      <c r="AU262" s="209"/>
      <c r="AV262" s="209"/>
      <c r="AW262" s="209"/>
      <c r="AX262" s="209"/>
      <c r="AY262" s="209"/>
      <c r="AZ262" s="209"/>
      <c r="BA262" s="209"/>
      <c r="BB262" s="209"/>
      <c r="BC262" s="209"/>
      <c r="BD262" s="209"/>
      <c r="BE262" s="209"/>
      <c r="BF262" s="209"/>
      <c r="BG262" s="209"/>
      <c r="BH262" s="209"/>
      <c r="BI262" s="209"/>
      <c r="BJ262" s="209"/>
      <c r="BK262" s="209"/>
      <c r="BL262" s="209"/>
      <c r="BM262" s="209"/>
      <c r="BN262" s="209"/>
      <c r="BO262" s="209"/>
      <c r="BP262" s="209"/>
      <c r="BQ262" s="209"/>
      <c r="BR262" s="209"/>
      <c r="BS262" s="209"/>
      <c r="BT262" s="209"/>
      <c r="BU262" s="209"/>
      <c r="BV262" s="209"/>
      <c r="BW262" s="209"/>
      <c r="BX262" s="209"/>
      <c r="BY262" s="209"/>
      <c r="BZ262" s="209"/>
      <c r="CA262" s="209"/>
      <c r="CB262" s="209"/>
      <c r="CC262" s="209"/>
      <c r="CD262" s="209"/>
      <c r="CE262" s="209"/>
      <c r="CF262" s="209"/>
      <c r="CG262" s="209"/>
      <c r="CH262" s="209"/>
      <c r="CI262" s="209"/>
      <c r="CJ262" s="209"/>
      <c r="CK262" s="209"/>
      <c r="CL262" s="209"/>
      <c r="CM262" s="209"/>
      <c r="CN262" s="209"/>
      <c r="CO262" s="209"/>
      <c r="CP262" s="209"/>
      <c r="CQ262" s="209"/>
      <c r="CR262" s="209"/>
      <c r="CS262" s="209"/>
      <c r="CT262" s="209"/>
      <c r="CU262" s="209"/>
      <c r="CV262" s="209"/>
      <c r="CW262" s="209"/>
      <c r="CX262" s="209"/>
      <c r="CY262" s="209"/>
      <c r="CZ262" s="209"/>
      <c r="DA262" s="209"/>
      <c r="DB262" s="209"/>
      <c r="DC262" s="209"/>
      <c r="DD262" s="209"/>
      <c r="DE262" s="209"/>
      <c r="DF262" s="209"/>
      <c r="DG262" s="209"/>
      <c r="DH262" s="209"/>
      <c r="DI262" s="209"/>
      <c r="DJ262" s="209"/>
      <c r="DK262" s="209"/>
      <c r="DL262" s="209"/>
      <c r="DM262" s="209"/>
      <c r="DN262" s="209"/>
      <c r="DO262" s="209"/>
      <c r="DP262" s="209"/>
      <c r="DQ262" s="209"/>
      <c r="DR262" s="209"/>
      <c r="DS262" s="209"/>
      <c r="DT262" s="209"/>
      <c r="DU262" s="209"/>
      <c r="DV262" s="209"/>
      <c r="DW262" s="209"/>
      <c r="DX262" s="209"/>
      <c r="DY262" s="209"/>
      <c r="DZ262" s="209"/>
      <c r="EA262" s="209"/>
      <c r="EB262" s="209"/>
      <c r="EC262" s="209"/>
      <c r="ED262" s="209"/>
      <c r="EE262" s="209"/>
      <c r="EF262" s="209"/>
      <c r="EG262" s="209"/>
      <c r="EH262" s="209"/>
      <c r="EI262" s="209"/>
      <c r="EJ262" s="209"/>
      <c r="EK262" s="209"/>
      <c r="EL262" s="209"/>
      <c r="EM262" s="209"/>
      <c r="EN262" s="209"/>
    </row>
    <row r="263" spans="3:144" x14ac:dyDescent="0.2">
      <c r="C263" s="209"/>
      <c r="D263" s="209"/>
      <c r="E263" s="209"/>
      <c r="F263" s="209"/>
      <c r="G263" s="209"/>
      <c r="H263" s="209"/>
      <c r="I263" s="209"/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  <c r="Z263" s="209"/>
      <c r="AA263" s="209"/>
      <c r="AB263" s="209"/>
      <c r="AC263" s="209"/>
      <c r="AD263" s="209"/>
      <c r="AE263" s="209"/>
      <c r="AF263" s="209"/>
      <c r="AG263" s="209"/>
      <c r="AH263" s="209"/>
      <c r="AI263" s="209"/>
      <c r="AJ263" s="209"/>
      <c r="AK263" s="209"/>
      <c r="AL263" s="209"/>
      <c r="AM263" s="209"/>
      <c r="AN263" s="209"/>
      <c r="AO263" s="209"/>
      <c r="AP263" s="209"/>
      <c r="AQ263" s="209"/>
      <c r="AR263" s="209"/>
      <c r="AS263" s="209"/>
      <c r="AT263" s="209"/>
      <c r="AU263" s="209"/>
      <c r="AV263" s="209"/>
      <c r="AW263" s="209"/>
      <c r="AX263" s="209"/>
      <c r="AY263" s="209"/>
      <c r="AZ263" s="209"/>
      <c r="BA263" s="209"/>
      <c r="BB263" s="209"/>
      <c r="BC263" s="209"/>
      <c r="BD263" s="209"/>
      <c r="BE263" s="209"/>
      <c r="BF263" s="209"/>
      <c r="BG263" s="209"/>
      <c r="BH263" s="209"/>
      <c r="BI263" s="209"/>
      <c r="BJ263" s="209"/>
      <c r="BK263" s="209"/>
      <c r="BL263" s="209"/>
      <c r="BM263" s="209"/>
      <c r="BN263" s="209"/>
      <c r="BO263" s="209"/>
      <c r="BP263" s="209"/>
      <c r="BQ263" s="209"/>
      <c r="BR263" s="209"/>
      <c r="BS263" s="209"/>
      <c r="BT263" s="209"/>
      <c r="BU263" s="209"/>
      <c r="BV263" s="209"/>
      <c r="BW263" s="209"/>
      <c r="BX263" s="209"/>
      <c r="BY263" s="209"/>
      <c r="BZ263" s="209"/>
      <c r="CA263" s="209"/>
      <c r="CB263" s="209"/>
      <c r="CC263" s="209"/>
      <c r="CD263" s="209"/>
      <c r="CE263" s="209"/>
      <c r="CF263" s="209"/>
      <c r="CG263" s="209"/>
      <c r="CH263" s="209"/>
      <c r="CI263" s="209"/>
      <c r="CJ263" s="209"/>
      <c r="CK263" s="209"/>
      <c r="CL263" s="209"/>
      <c r="CM263" s="209"/>
      <c r="CN263" s="209"/>
      <c r="CO263" s="209"/>
      <c r="CP263" s="209"/>
      <c r="CQ263" s="209"/>
      <c r="CR263" s="209"/>
      <c r="CS263" s="209"/>
      <c r="CT263" s="209"/>
      <c r="CU263" s="209"/>
      <c r="CV263" s="209"/>
      <c r="CW263" s="209"/>
      <c r="CX263" s="209"/>
      <c r="CY263" s="209"/>
      <c r="CZ263" s="209"/>
      <c r="DA263" s="209"/>
      <c r="DB263" s="209"/>
      <c r="DC263" s="209"/>
      <c r="DD263" s="209"/>
      <c r="DE263" s="209"/>
      <c r="DF263" s="209"/>
      <c r="DG263" s="209"/>
      <c r="DH263" s="209"/>
      <c r="DI263" s="209"/>
      <c r="DJ263" s="209"/>
      <c r="DK263" s="209"/>
      <c r="DL263" s="209"/>
      <c r="DM263" s="209"/>
      <c r="DN263" s="209"/>
      <c r="DO263" s="209"/>
      <c r="DP263" s="209"/>
      <c r="DQ263" s="209"/>
      <c r="DR263" s="209"/>
      <c r="DS263" s="209"/>
      <c r="DT263" s="209"/>
      <c r="DU263" s="209"/>
      <c r="DV263" s="209"/>
      <c r="DW263" s="209"/>
      <c r="DX263" s="209"/>
      <c r="DY263" s="209"/>
      <c r="DZ263" s="209"/>
      <c r="EA263" s="209"/>
      <c r="EB263" s="209"/>
      <c r="EC263" s="209"/>
      <c r="ED263" s="209"/>
      <c r="EE263" s="209"/>
      <c r="EF263" s="209"/>
      <c r="EG263" s="209"/>
      <c r="EH263" s="209"/>
      <c r="EI263" s="209"/>
      <c r="EJ263" s="209"/>
      <c r="EK263" s="209"/>
      <c r="EL263" s="209"/>
      <c r="EM263" s="209"/>
      <c r="EN263" s="209"/>
    </row>
    <row r="264" spans="3:144" x14ac:dyDescent="0.2">
      <c r="C264" s="209"/>
      <c r="D264" s="209"/>
      <c r="E264" s="209"/>
      <c r="F264" s="209"/>
      <c r="G264" s="209"/>
      <c r="H264" s="209"/>
      <c r="I264" s="209"/>
      <c r="J264" s="209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  <c r="Z264" s="209"/>
      <c r="AA264" s="209"/>
      <c r="AB264" s="209"/>
      <c r="AC264" s="209"/>
      <c r="AD264" s="209"/>
      <c r="AE264" s="209"/>
      <c r="AF264" s="209"/>
      <c r="AG264" s="209"/>
      <c r="AH264" s="209"/>
      <c r="AI264" s="209"/>
      <c r="AJ264" s="209"/>
      <c r="AK264" s="209"/>
      <c r="AL264" s="209"/>
      <c r="AM264" s="209"/>
      <c r="AN264" s="209"/>
      <c r="AO264" s="209"/>
      <c r="AP264" s="209"/>
      <c r="AQ264" s="209"/>
      <c r="AR264" s="209"/>
      <c r="AS264" s="209"/>
      <c r="AT264" s="209"/>
      <c r="AU264" s="209"/>
      <c r="AV264" s="209"/>
      <c r="AW264" s="209"/>
      <c r="AX264" s="209"/>
      <c r="AY264" s="209"/>
      <c r="AZ264" s="209"/>
      <c r="BA264" s="209"/>
      <c r="BB264" s="209"/>
      <c r="BC264" s="209"/>
      <c r="BD264" s="209"/>
      <c r="BE264" s="209"/>
      <c r="BF264" s="209"/>
      <c r="BG264" s="209"/>
      <c r="BH264" s="209"/>
      <c r="BI264" s="209"/>
      <c r="BJ264" s="209"/>
      <c r="BK264" s="209"/>
      <c r="BL264" s="209"/>
      <c r="BM264" s="209"/>
      <c r="BN264" s="209"/>
      <c r="BO264" s="209"/>
      <c r="BP264" s="209"/>
      <c r="BQ264" s="209"/>
      <c r="BR264" s="209"/>
      <c r="BS264" s="209"/>
      <c r="BT264" s="209"/>
      <c r="BU264" s="209"/>
      <c r="BV264" s="209"/>
      <c r="BW264" s="209"/>
      <c r="BX264" s="209"/>
      <c r="BY264" s="209"/>
      <c r="BZ264" s="209"/>
      <c r="CA264" s="209"/>
      <c r="CB264" s="209"/>
      <c r="CC264" s="209"/>
      <c r="CD264" s="209"/>
      <c r="CE264" s="209"/>
      <c r="CF264" s="209"/>
      <c r="CG264" s="209"/>
      <c r="CH264" s="209"/>
      <c r="CI264" s="209"/>
      <c r="CJ264" s="209"/>
      <c r="CK264" s="209"/>
      <c r="CL264" s="209"/>
      <c r="CM264" s="209"/>
      <c r="CN264" s="209"/>
      <c r="CO264" s="209"/>
      <c r="CP264" s="209"/>
      <c r="CQ264" s="209"/>
      <c r="CR264" s="209"/>
      <c r="CS264" s="209"/>
      <c r="CT264" s="209"/>
      <c r="CU264" s="209"/>
      <c r="CV264" s="209"/>
      <c r="CW264" s="209"/>
      <c r="CX264" s="209"/>
      <c r="CY264" s="209"/>
      <c r="CZ264" s="209"/>
      <c r="DA264" s="209"/>
      <c r="DB264" s="209"/>
      <c r="DC264" s="209"/>
      <c r="DD264" s="209"/>
      <c r="DE264" s="209"/>
      <c r="DF264" s="209"/>
      <c r="DG264" s="209"/>
      <c r="DH264" s="209"/>
      <c r="DI264" s="209"/>
      <c r="DJ264" s="209"/>
      <c r="DK264" s="209"/>
      <c r="DL264" s="209"/>
      <c r="DM264" s="209"/>
      <c r="DN264" s="209"/>
      <c r="DO264" s="209"/>
      <c r="DP264" s="209"/>
      <c r="DQ264" s="209"/>
      <c r="DR264" s="209"/>
      <c r="DS264" s="209"/>
      <c r="DT264" s="209"/>
      <c r="DU264" s="209"/>
      <c r="DV264" s="209"/>
      <c r="DW264" s="209"/>
      <c r="DX264" s="209"/>
      <c r="DY264" s="209"/>
      <c r="DZ264" s="209"/>
      <c r="EA264" s="209"/>
      <c r="EB264" s="209"/>
      <c r="EC264" s="209"/>
      <c r="ED264" s="209"/>
      <c r="EE264" s="209"/>
      <c r="EF264" s="209"/>
      <c r="EG264" s="209"/>
      <c r="EH264" s="209"/>
      <c r="EI264" s="209"/>
      <c r="EJ264" s="209"/>
      <c r="EK264" s="209"/>
      <c r="EL264" s="209"/>
      <c r="EM264" s="209"/>
      <c r="EN264" s="209"/>
    </row>
    <row r="265" spans="3:144" x14ac:dyDescent="0.2">
      <c r="C265" s="209"/>
      <c r="D265" s="209"/>
      <c r="E265" s="209"/>
      <c r="F265" s="209"/>
      <c r="G265" s="209"/>
      <c r="H265" s="209"/>
      <c r="I265" s="209"/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  <c r="Z265" s="209"/>
      <c r="AA265" s="209"/>
      <c r="AB265" s="209"/>
      <c r="AC265" s="209"/>
      <c r="AD265" s="209"/>
      <c r="AE265" s="209"/>
      <c r="AF265" s="209"/>
      <c r="AG265" s="209"/>
      <c r="AH265" s="209"/>
      <c r="AI265" s="209"/>
      <c r="AJ265" s="209"/>
      <c r="AK265" s="209"/>
      <c r="AL265" s="209"/>
      <c r="AM265" s="209"/>
      <c r="AN265" s="209"/>
      <c r="AO265" s="209"/>
      <c r="AP265" s="209"/>
      <c r="AQ265" s="209"/>
      <c r="AR265" s="209"/>
      <c r="AS265" s="209"/>
      <c r="AT265" s="209"/>
      <c r="AU265" s="209"/>
      <c r="AV265" s="209"/>
      <c r="AW265" s="209"/>
      <c r="AX265" s="209"/>
      <c r="AY265" s="209"/>
      <c r="AZ265" s="209"/>
      <c r="BA265" s="209"/>
      <c r="BB265" s="209"/>
      <c r="BC265" s="209"/>
      <c r="BD265" s="209"/>
      <c r="BE265" s="209"/>
      <c r="BF265" s="209"/>
      <c r="BG265" s="209"/>
      <c r="BH265" s="209"/>
      <c r="BI265" s="209"/>
      <c r="BJ265" s="209"/>
      <c r="BK265" s="209"/>
      <c r="BL265" s="209"/>
      <c r="BM265" s="209"/>
      <c r="BN265" s="209"/>
      <c r="BO265" s="209"/>
      <c r="BP265" s="209"/>
      <c r="BQ265" s="209"/>
      <c r="BR265" s="209"/>
      <c r="BS265" s="209"/>
      <c r="BT265" s="209"/>
      <c r="BU265" s="209"/>
      <c r="BV265" s="209"/>
      <c r="BW265" s="209"/>
      <c r="BX265" s="209"/>
      <c r="BY265" s="209"/>
      <c r="BZ265" s="209"/>
      <c r="CA265" s="209"/>
      <c r="CB265" s="209"/>
      <c r="CC265" s="209"/>
      <c r="CD265" s="209"/>
      <c r="CE265" s="209"/>
      <c r="CF265" s="209"/>
      <c r="CG265" s="209"/>
      <c r="CH265" s="209"/>
      <c r="CI265" s="209"/>
      <c r="CJ265" s="209"/>
      <c r="CK265" s="209"/>
      <c r="CL265" s="209"/>
      <c r="CM265" s="209"/>
      <c r="CN265" s="209"/>
      <c r="CO265" s="209"/>
      <c r="CP265" s="209"/>
      <c r="CQ265" s="209"/>
      <c r="CR265" s="209"/>
      <c r="CS265" s="209"/>
      <c r="CT265" s="209"/>
      <c r="CU265" s="209"/>
      <c r="CV265" s="209"/>
      <c r="CW265" s="209"/>
      <c r="CX265" s="209"/>
      <c r="CY265" s="209"/>
      <c r="CZ265" s="209"/>
      <c r="DA265" s="209"/>
      <c r="DB265" s="209"/>
      <c r="DC265" s="209"/>
      <c r="DD265" s="209"/>
      <c r="DE265" s="209"/>
      <c r="DF265" s="209"/>
      <c r="DG265" s="209"/>
      <c r="DH265" s="209"/>
      <c r="DI265" s="209"/>
      <c r="DJ265" s="209"/>
      <c r="DK265" s="209"/>
      <c r="DL265" s="209"/>
      <c r="DM265" s="209"/>
      <c r="DN265" s="209"/>
      <c r="DO265" s="209"/>
      <c r="DP265" s="209"/>
      <c r="DQ265" s="209"/>
      <c r="DR265" s="209"/>
      <c r="DS265" s="209"/>
      <c r="DT265" s="209"/>
      <c r="DU265" s="209"/>
      <c r="DV265" s="209"/>
      <c r="DW265" s="209"/>
      <c r="DX265" s="209"/>
      <c r="DY265" s="209"/>
      <c r="DZ265" s="209"/>
      <c r="EA265" s="209"/>
      <c r="EB265" s="209"/>
      <c r="EC265" s="209"/>
      <c r="ED265" s="209"/>
      <c r="EE265" s="209"/>
      <c r="EF265" s="209"/>
      <c r="EG265" s="209"/>
      <c r="EH265" s="209"/>
      <c r="EI265" s="209"/>
      <c r="EJ265" s="209"/>
      <c r="EK265" s="209"/>
      <c r="EL265" s="209"/>
      <c r="EM265" s="209"/>
      <c r="EN265" s="209"/>
    </row>
    <row r="266" spans="3:144" x14ac:dyDescent="0.2">
      <c r="C266" s="209"/>
      <c r="D266" s="209"/>
      <c r="E266" s="209"/>
      <c r="F266" s="209"/>
      <c r="G266" s="209"/>
      <c r="H266" s="209"/>
      <c r="I266" s="209"/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  <c r="Z266" s="209"/>
      <c r="AA266" s="209"/>
      <c r="AB266" s="209"/>
      <c r="AC266" s="209"/>
      <c r="AD266" s="209"/>
      <c r="AE266" s="209"/>
      <c r="AF266" s="209"/>
      <c r="AG266" s="209"/>
      <c r="AH266" s="209"/>
      <c r="AI266" s="209"/>
      <c r="AJ266" s="209"/>
      <c r="AK266" s="209"/>
      <c r="AL266" s="209"/>
      <c r="AM266" s="209"/>
      <c r="AN266" s="209"/>
      <c r="AO266" s="209"/>
      <c r="AP266" s="209"/>
      <c r="AQ266" s="209"/>
      <c r="AR266" s="209"/>
      <c r="AS266" s="209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209"/>
      <c r="BD266" s="209"/>
      <c r="BE266" s="209"/>
      <c r="BF266" s="209"/>
      <c r="BG266" s="209"/>
      <c r="BH266" s="209"/>
      <c r="BI266" s="209"/>
      <c r="BJ266" s="209"/>
      <c r="BK266" s="209"/>
      <c r="BL266" s="209"/>
      <c r="BM266" s="209"/>
      <c r="BN266" s="209"/>
      <c r="BO266" s="209"/>
      <c r="BP266" s="209"/>
      <c r="BQ266" s="209"/>
      <c r="BR266" s="209"/>
      <c r="BS266" s="209"/>
      <c r="BT266" s="209"/>
      <c r="BU266" s="209"/>
      <c r="BV266" s="209"/>
      <c r="BW266" s="209"/>
      <c r="BX266" s="209"/>
      <c r="BY266" s="209"/>
      <c r="BZ266" s="209"/>
      <c r="CA266" s="209"/>
      <c r="CB266" s="209"/>
      <c r="CC266" s="209"/>
      <c r="CD266" s="209"/>
      <c r="CE266" s="209"/>
      <c r="CF266" s="209"/>
      <c r="CG266" s="209"/>
      <c r="CH266" s="209"/>
      <c r="CI266" s="209"/>
      <c r="CJ266" s="209"/>
      <c r="CK266" s="209"/>
      <c r="CL266" s="209"/>
      <c r="CM266" s="209"/>
      <c r="CN266" s="209"/>
      <c r="CO266" s="209"/>
      <c r="CP266" s="209"/>
      <c r="CQ266" s="209"/>
      <c r="CR266" s="209"/>
      <c r="CS266" s="209"/>
      <c r="CT266" s="209"/>
      <c r="CU266" s="209"/>
      <c r="CV266" s="209"/>
      <c r="CW266" s="209"/>
      <c r="CX266" s="209"/>
      <c r="CY266" s="209"/>
      <c r="CZ266" s="209"/>
      <c r="DA266" s="209"/>
      <c r="DB266" s="209"/>
      <c r="DC266" s="209"/>
      <c r="DD266" s="209"/>
      <c r="DE266" s="209"/>
      <c r="DF266" s="209"/>
      <c r="DG266" s="209"/>
      <c r="DH266" s="209"/>
      <c r="DI266" s="209"/>
      <c r="DJ266" s="209"/>
      <c r="DK266" s="209"/>
      <c r="DL266" s="209"/>
      <c r="DM266" s="209"/>
      <c r="DN266" s="209"/>
      <c r="DO266" s="209"/>
      <c r="DP266" s="209"/>
      <c r="DQ266" s="209"/>
      <c r="DR266" s="209"/>
      <c r="DS266" s="209"/>
      <c r="DT266" s="209"/>
      <c r="DU266" s="209"/>
      <c r="DV266" s="209"/>
      <c r="DW266" s="209"/>
      <c r="DX266" s="209"/>
      <c r="DY266" s="209"/>
      <c r="DZ266" s="209"/>
      <c r="EA266" s="209"/>
      <c r="EB266" s="209"/>
      <c r="EC266" s="209"/>
      <c r="ED266" s="209"/>
      <c r="EE266" s="209"/>
      <c r="EF266" s="209"/>
      <c r="EG266" s="209"/>
      <c r="EH266" s="209"/>
      <c r="EI266" s="209"/>
      <c r="EJ266" s="209"/>
      <c r="EK266" s="209"/>
      <c r="EL266" s="209"/>
      <c r="EM266" s="209"/>
      <c r="EN266" s="209"/>
    </row>
    <row r="267" spans="3:144" x14ac:dyDescent="0.2">
      <c r="C267" s="209"/>
      <c r="D267" s="209"/>
      <c r="E267" s="209"/>
      <c r="F267" s="209"/>
      <c r="G267" s="209"/>
      <c r="H267" s="209"/>
      <c r="I267" s="209"/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  <c r="Z267" s="209"/>
      <c r="AA267" s="209"/>
      <c r="AB267" s="209"/>
      <c r="AC267" s="209"/>
      <c r="AD267" s="209"/>
      <c r="AE267" s="209"/>
      <c r="AF267" s="209"/>
      <c r="AG267" s="209"/>
      <c r="AH267" s="209"/>
      <c r="AI267" s="209"/>
      <c r="AJ267" s="209"/>
      <c r="AK267" s="209"/>
      <c r="AL267" s="209"/>
      <c r="AM267" s="209"/>
      <c r="AN267" s="209"/>
      <c r="AO267" s="209"/>
      <c r="AP267" s="209"/>
      <c r="AQ267" s="209"/>
      <c r="AR267" s="209"/>
      <c r="AS267" s="209"/>
      <c r="AT267" s="209"/>
      <c r="AU267" s="209"/>
      <c r="AV267" s="209"/>
      <c r="AW267" s="209"/>
      <c r="AX267" s="209"/>
      <c r="AY267" s="209"/>
      <c r="AZ267" s="209"/>
      <c r="BA267" s="209"/>
      <c r="BB267" s="209"/>
      <c r="BC267" s="209"/>
      <c r="BD267" s="209"/>
      <c r="BE267" s="209"/>
      <c r="BF267" s="209"/>
      <c r="BG267" s="209"/>
      <c r="BH267" s="209"/>
      <c r="BI267" s="209"/>
      <c r="BJ267" s="209"/>
      <c r="BK267" s="209"/>
      <c r="BL267" s="209"/>
      <c r="BM267" s="209"/>
      <c r="BN267" s="209"/>
      <c r="BO267" s="209"/>
      <c r="BP267" s="209"/>
      <c r="BQ267" s="209"/>
      <c r="BR267" s="209"/>
      <c r="BS267" s="209"/>
      <c r="BT267" s="209"/>
      <c r="BU267" s="209"/>
      <c r="BV267" s="209"/>
      <c r="BW267" s="209"/>
      <c r="BX267" s="209"/>
      <c r="BY267" s="209"/>
      <c r="BZ267" s="209"/>
      <c r="CA267" s="209"/>
      <c r="CB267" s="209"/>
      <c r="CC267" s="209"/>
      <c r="CD267" s="209"/>
      <c r="CE267" s="209"/>
      <c r="CF267" s="209"/>
      <c r="CG267" s="209"/>
      <c r="CH267" s="209"/>
      <c r="CI267" s="209"/>
      <c r="CJ267" s="209"/>
      <c r="CK267" s="209"/>
      <c r="CL267" s="209"/>
      <c r="CM267" s="209"/>
      <c r="CN267" s="209"/>
      <c r="CO267" s="209"/>
      <c r="CP267" s="209"/>
      <c r="CQ267" s="209"/>
      <c r="CR267" s="209"/>
      <c r="CS267" s="209"/>
      <c r="CT267" s="209"/>
      <c r="CU267" s="209"/>
      <c r="CV267" s="209"/>
      <c r="CW267" s="209"/>
      <c r="CX267" s="209"/>
      <c r="CY267" s="209"/>
      <c r="CZ267" s="209"/>
      <c r="DA267" s="209"/>
      <c r="DB267" s="209"/>
      <c r="DC267" s="209"/>
      <c r="DD267" s="209"/>
      <c r="DE267" s="209"/>
      <c r="DF267" s="209"/>
      <c r="DG267" s="209"/>
      <c r="DH267" s="209"/>
      <c r="DI267" s="209"/>
      <c r="DJ267" s="209"/>
      <c r="DK267" s="209"/>
      <c r="DL267" s="209"/>
      <c r="DM267" s="209"/>
      <c r="DN267" s="209"/>
      <c r="DO267" s="209"/>
      <c r="DP267" s="209"/>
      <c r="DQ267" s="209"/>
      <c r="DR267" s="209"/>
      <c r="DS267" s="209"/>
      <c r="DT267" s="209"/>
      <c r="DU267" s="209"/>
      <c r="DV267" s="209"/>
      <c r="DW267" s="209"/>
      <c r="DX267" s="209"/>
      <c r="DY267" s="209"/>
      <c r="DZ267" s="209"/>
      <c r="EA267" s="209"/>
      <c r="EB267" s="209"/>
      <c r="EC267" s="209"/>
      <c r="ED267" s="209"/>
      <c r="EE267" s="209"/>
      <c r="EF267" s="209"/>
      <c r="EG267" s="209"/>
      <c r="EH267" s="209"/>
      <c r="EI267" s="209"/>
      <c r="EJ267" s="209"/>
      <c r="EK267" s="209"/>
      <c r="EL267" s="209"/>
      <c r="EM267" s="209"/>
      <c r="EN267" s="209"/>
    </row>
    <row r="268" spans="3:144" x14ac:dyDescent="0.2">
      <c r="C268" s="209"/>
      <c r="D268" s="209"/>
      <c r="E268" s="209"/>
      <c r="F268" s="209"/>
      <c r="G268" s="209"/>
      <c r="H268" s="209"/>
      <c r="I268" s="209"/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  <c r="Z268" s="209"/>
      <c r="AA268" s="209"/>
      <c r="AB268" s="209"/>
      <c r="AC268" s="209"/>
      <c r="AD268" s="209"/>
      <c r="AE268" s="209"/>
      <c r="AF268" s="209"/>
      <c r="AG268" s="209"/>
      <c r="AH268" s="209"/>
      <c r="AI268" s="209"/>
      <c r="AJ268" s="209"/>
      <c r="AK268" s="209"/>
      <c r="AL268" s="209"/>
      <c r="AM268" s="209"/>
      <c r="AN268" s="209"/>
      <c r="AO268" s="209"/>
      <c r="AP268" s="209"/>
      <c r="AQ268" s="209"/>
      <c r="AR268" s="209"/>
      <c r="AS268" s="209"/>
      <c r="AT268" s="209"/>
      <c r="AU268" s="209"/>
      <c r="AV268" s="209"/>
      <c r="AW268" s="209"/>
      <c r="AX268" s="209"/>
      <c r="AY268" s="209"/>
      <c r="AZ268" s="209"/>
      <c r="BA268" s="209"/>
      <c r="BB268" s="209"/>
      <c r="BC268" s="209"/>
      <c r="BD268" s="209"/>
      <c r="BE268" s="209"/>
      <c r="BF268" s="209"/>
      <c r="BG268" s="209"/>
      <c r="BH268" s="209"/>
      <c r="BI268" s="209"/>
      <c r="BJ268" s="209"/>
      <c r="BK268" s="209"/>
      <c r="BL268" s="209"/>
      <c r="BM268" s="209"/>
      <c r="BN268" s="209"/>
      <c r="BO268" s="209"/>
      <c r="BP268" s="209"/>
      <c r="BQ268" s="209"/>
      <c r="BR268" s="209"/>
      <c r="BS268" s="209"/>
      <c r="BT268" s="209"/>
      <c r="BU268" s="209"/>
      <c r="BV268" s="209"/>
      <c r="BW268" s="209"/>
      <c r="BX268" s="209"/>
      <c r="BY268" s="209"/>
      <c r="BZ268" s="209"/>
      <c r="CA268" s="209"/>
      <c r="CB268" s="209"/>
      <c r="CC268" s="209"/>
      <c r="CD268" s="209"/>
      <c r="CE268" s="209"/>
      <c r="CF268" s="209"/>
      <c r="CG268" s="209"/>
      <c r="CH268" s="209"/>
      <c r="CI268" s="209"/>
      <c r="CJ268" s="209"/>
      <c r="CK268" s="209"/>
      <c r="CL268" s="209"/>
      <c r="CM268" s="209"/>
      <c r="CN268" s="209"/>
      <c r="CO268" s="209"/>
      <c r="CP268" s="209"/>
      <c r="CQ268" s="209"/>
      <c r="CR268" s="209"/>
      <c r="CS268" s="209"/>
      <c r="CT268" s="209"/>
      <c r="CU268" s="209"/>
      <c r="CV268" s="209"/>
      <c r="CW268" s="209"/>
      <c r="CX268" s="209"/>
      <c r="CY268" s="209"/>
      <c r="CZ268" s="209"/>
      <c r="DA268" s="209"/>
      <c r="DB268" s="209"/>
      <c r="DC268" s="209"/>
      <c r="DD268" s="209"/>
      <c r="DE268" s="209"/>
      <c r="DF268" s="209"/>
      <c r="DG268" s="209"/>
      <c r="DH268" s="209"/>
      <c r="DI268" s="209"/>
      <c r="DJ268" s="209"/>
      <c r="DK268" s="209"/>
      <c r="DL268" s="209"/>
      <c r="DM268" s="209"/>
      <c r="DN268" s="209"/>
      <c r="DO268" s="209"/>
      <c r="DP268" s="209"/>
      <c r="DQ268" s="209"/>
      <c r="DR268" s="209"/>
      <c r="DS268" s="209"/>
      <c r="DT268" s="209"/>
      <c r="DU268" s="209"/>
      <c r="DV268" s="209"/>
      <c r="DW268" s="209"/>
      <c r="DX268" s="209"/>
      <c r="DY268" s="209"/>
      <c r="DZ268" s="209"/>
      <c r="EA268" s="209"/>
      <c r="EB268" s="209"/>
      <c r="EC268" s="209"/>
      <c r="ED268" s="209"/>
      <c r="EE268" s="209"/>
      <c r="EF268" s="209"/>
      <c r="EG268" s="209"/>
      <c r="EH268" s="209"/>
      <c r="EI268" s="209"/>
      <c r="EJ268" s="209"/>
      <c r="EK268" s="209"/>
      <c r="EL268" s="209"/>
      <c r="EM268" s="209"/>
      <c r="EN268" s="209"/>
    </row>
    <row r="269" spans="3:144" x14ac:dyDescent="0.2">
      <c r="C269" s="209"/>
      <c r="D269" s="209"/>
      <c r="E269" s="209"/>
      <c r="F269" s="209"/>
      <c r="G269" s="209"/>
      <c r="H269" s="209"/>
      <c r="I269" s="209"/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9"/>
      <c r="AA269" s="209"/>
      <c r="AB269" s="209"/>
      <c r="AC269" s="209"/>
      <c r="AD269" s="209"/>
      <c r="AE269" s="209"/>
      <c r="AF269" s="209"/>
      <c r="AG269" s="209"/>
      <c r="AH269" s="209"/>
      <c r="AI269" s="209"/>
      <c r="AJ269" s="209"/>
      <c r="AK269" s="209"/>
      <c r="AL269" s="209"/>
      <c r="AM269" s="209"/>
      <c r="AN269" s="209"/>
      <c r="AO269" s="209"/>
      <c r="AP269" s="209"/>
      <c r="AQ269" s="209"/>
      <c r="AR269" s="209"/>
      <c r="AS269" s="209"/>
      <c r="AT269" s="209"/>
      <c r="AU269" s="209"/>
      <c r="AV269" s="209"/>
      <c r="AW269" s="209"/>
      <c r="AX269" s="209"/>
      <c r="AY269" s="209"/>
      <c r="AZ269" s="209"/>
      <c r="BA269" s="209"/>
      <c r="BB269" s="209"/>
      <c r="BC269" s="209"/>
      <c r="BD269" s="209"/>
      <c r="BE269" s="209"/>
      <c r="BF269" s="209"/>
      <c r="BG269" s="209"/>
      <c r="BH269" s="209"/>
      <c r="BI269" s="209"/>
      <c r="BJ269" s="209"/>
      <c r="BK269" s="209"/>
      <c r="BL269" s="209"/>
      <c r="BM269" s="209"/>
      <c r="BN269" s="209"/>
      <c r="BO269" s="209"/>
      <c r="BP269" s="209"/>
      <c r="BQ269" s="209"/>
      <c r="BR269" s="209"/>
      <c r="BS269" s="209"/>
      <c r="BT269" s="209"/>
      <c r="BU269" s="209"/>
      <c r="BV269" s="209"/>
      <c r="BW269" s="209"/>
      <c r="BX269" s="209"/>
      <c r="BY269" s="209"/>
      <c r="BZ269" s="209"/>
      <c r="CA269" s="209"/>
      <c r="CB269" s="209"/>
      <c r="CC269" s="209"/>
      <c r="CD269" s="209"/>
      <c r="CE269" s="209"/>
      <c r="CF269" s="209"/>
      <c r="CG269" s="209"/>
      <c r="CH269" s="209"/>
      <c r="CI269" s="209"/>
      <c r="CJ269" s="209"/>
      <c r="CK269" s="209"/>
      <c r="CL269" s="209"/>
      <c r="CM269" s="209"/>
      <c r="CN269" s="209"/>
      <c r="CO269" s="209"/>
      <c r="CP269" s="209"/>
      <c r="CQ269" s="209"/>
      <c r="CR269" s="209"/>
      <c r="CS269" s="209"/>
      <c r="CT269" s="209"/>
      <c r="CU269" s="209"/>
      <c r="CV269" s="209"/>
      <c r="CW269" s="209"/>
      <c r="CX269" s="209"/>
      <c r="CY269" s="209"/>
      <c r="CZ269" s="209"/>
      <c r="DA269" s="209"/>
      <c r="DB269" s="209"/>
      <c r="DC269" s="209"/>
      <c r="DD269" s="209"/>
      <c r="DE269" s="209"/>
      <c r="DF269" s="209"/>
      <c r="DG269" s="209"/>
      <c r="DH269" s="209"/>
      <c r="DI269" s="209"/>
      <c r="DJ269" s="209"/>
      <c r="DK269" s="209"/>
      <c r="DL269" s="209"/>
      <c r="DM269" s="209"/>
      <c r="DN269" s="209"/>
      <c r="DO269" s="209"/>
      <c r="DP269" s="209"/>
      <c r="DQ269" s="209"/>
      <c r="DR269" s="209"/>
      <c r="DS269" s="209"/>
      <c r="DT269" s="209"/>
      <c r="DU269" s="209"/>
      <c r="DV269" s="209"/>
      <c r="DW269" s="209"/>
      <c r="DX269" s="209"/>
      <c r="DY269" s="209"/>
      <c r="DZ269" s="209"/>
      <c r="EA269" s="209"/>
      <c r="EB269" s="209"/>
      <c r="EC269" s="209"/>
      <c r="ED269" s="209"/>
      <c r="EE269" s="209"/>
      <c r="EF269" s="209"/>
      <c r="EG269" s="209"/>
      <c r="EH269" s="209"/>
      <c r="EI269" s="209"/>
      <c r="EJ269" s="209"/>
      <c r="EK269" s="209"/>
      <c r="EL269" s="209"/>
      <c r="EM269" s="209"/>
      <c r="EN269" s="209"/>
    </row>
    <row r="270" spans="3:144" x14ac:dyDescent="0.2">
      <c r="C270" s="209"/>
      <c r="D270" s="209"/>
      <c r="E270" s="209"/>
      <c r="F270" s="209"/>
      <c r="G270" s="209"/>
      <c r="H270" s="209"/>
      <c r="I270" s="209"/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  <c r="Z270" s="209"/>
      <c r="AA270" s="209"/>
      <c r="AB270" s="209"/>
      <c r="AC270" s="209"/>
      <c r="AD270" s="209"/>
      <c r="AE270" s="209"/>
      <c r="AF270" s="209"/>
      <c r="AG270" s="209"/>
      <c r="AH270" s="209"/>
      <c r="AI270" s="209"/>
      <c r="AJ270" s="209"/>
      <c r="AK270" s="209"/>
      <c r="AL270" s="209"/>
      <c r="AM270" s="209"/>
      <c r="AN270" s="209"/>
      <c r="AO270" s="209"/>
      <c r="AP270" s="209"/>
      <c r="AQ270" s="209"/>
      <c r="AR270" s="209"/>
      <c r="AS270" s="209"/>
      <c r="AT270" s="209"/>
      <c r="AU270" s="209"/>
      <c r="AV270" s="209"/>
      <c r="AW270" s="209"/>
      <c r="AX270" s="209"/>
      <c r="AY270" s="209"/>
      <c r="AZ270" s="209"/>
      <c r="BA270" s="209"/>
      <c r="BB270" s="209"/>
      <c r="BC270" s="209"/>
      <c r="BD270" s="209"/>
      <c r="BE270" s="209"/>
      <c r="BF270" s="209"/>
      <c r="BG270" s="209"/>
      <c r="BH270" s="209"/>
      <c r="BI270" s="209"/>
      <c r="BJ270" s="209"/>
      <c r="BK270" s="209"/>
      <c r="BL270" s="209"/>
      <c r="BM270" s="209"/>
      <c r="BN270" s="209"/>
      <c r="BO270" s="209"/>
      <c r="BP270" s="209"/>
      <c r="BQ270" s="209"/>
      <c r="BR270" s="209"/>
      <c r="BS270" s="209"/>
      <c r="BT270" s="209"/>
      <c r="BU270" s="209"/>
      <c r="BV270" s="209"/>
      <c r="BW270" s="209"/>
      <c r="BX270" s="209"/>
      <c r="BY270" s="209"/>
      <c r="BZ270" s="209"/>
      <c r="CA270" s="209"/>
      <c r="CB270" s="209"/>
      <c r="CC270" s="209"/>
      <c r="CD270" s="209"/>
      <c r="CE270" s="209"/>
      <c r="CF270" s="209"/>
      <c r="CG270" s="209"/>
      <c r="CH270" s="209"/>
      <c r="CI270" s="209"/>
      <c r="CJ270" s="209"/>
      <c r="CK270" s="209"/>
      <c r="CL270" s="209"/>
      <c r="CM270" s="209"/>
      <c r="CN270" s="209"/>
      <c r="CO270" s="209"/>
      <c r="CP270" s="209"/>
      <c r="CQ270" s="209"/>
      <c r="CR270" s="209"/>
      <c r="CS270" s="209"/>
      <c r="CT270" s="209"/>
      <c r="CU270" s="209"/>
      <c r="CV270" s="209"/>
      <c r="CW270" s="209"/>
      <c r="CX270" s="209"/>
      <c r="CY270" s="209"/>
      <c r="CZ270" s="209"/>
      <c r="DA270" s="209"/>
      <c r="DB270" s="209"/>
      <c r="DC270" s="209"/>
      <c r="DD270" s="209"/>
      <c r="DE270" s="209"/>
      <c r="DF270" s="209"/>
      <c r="DG270" s="209"/>
      <c r="DH270" s="209"/>
      <c r="DI270" s="209"/>
      <c r="DJ270" s="209"/>
      <c r="DK270" s="209"/>
      <c r="DL270" s="209"/>
      <c r="DM270" s="209"/>
      <c r="DN270" s="209"/>
      <c r="DO270" s="209"/>
      <c r="DP270" s="209"/>
      <c r="DQ270" s="209"/>
      <c r="DR270" s="209"/>
      <c r="DS270" s="209"/>
      <c r="DT270" s="209"/>
      <c r="DU270" s="209"/>
      <c r="DV270" s="209"/>
      <c r="DW270" s="209"/>
      <c r="DX270" s="209"/>
      <c r="DY270" s="209"/>
      <c r="DZ270" s="209"/>
      <c r="EA270" s="209"/>
      <c r="EB270" s="209"/>
      <c r="EC270" s="209"/>
      <c r="ED270" s="209"/>
      <c r="EE270" s="209"/>
      <c r="EF270" s="209"/>
      <c r="EG270" s="209"/>
      <c r="EH270" s="209"/>
      <c r="EI270" s="209"/>
      <c r="EJ270" s="209"/>
      <c r="EK270" s="209"/>
      <c r="EL270" s="209"/>
      <c r="EM270" s="209"/>
      <c r="EN270" s="209"/>
    </row>
    <row r="271" spans="3:144" x14ac:dyDescent="0.2">
      <c r="C271" s="209"/>
      <c r="D271" s="209"/>
      <c r="E271" s="209"/>
      <c r="F271" s="209"/>
      <c r="G271" s="209"/>
      <c r="H271" s="209"/>
      <c r="I271" s="209"/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  <c r="Z271" s="209"/>
      <c r="AA271" s="209"/>
      <c r="AB271" s="209"/>
      <c r="AC271" s="209"/>
      <c r="AD271" s="209"/>
      <c r="AE271" s="209"/>
      <c r="AF271" s="209"/>
      <c r="AG271" s="209"/>
      <c r="AH271" s="209"/>
      <c r="AI271" s="209"/>
      <c r="AJ271" s="209"/>
      <c r="AK271" s="209"/>
      <c r="AL271" s="209"/>
      <c r="AM271" s="209"/>
      <c r="AN271" s="209"/>
      <c r="AO271" s="209"/>
      <c r="AP271" s="209"/>
      <c r="AQ271" s="209"/>
      <c r="AR271" s="209"/>
      <c r="AS271" s="209"/>
      <c r="AT271" s="209"/>
      <c r="AU271" s="209"/>
      <c r="AV271" s="209"/>
      <c r="AW271" s="209"/>
      <c r="AX271" s="209"/>
      <c r="AY271" s="209"/>
      <c r="AZ271" s="209"/>
      <c r="BA271" s="209"/>
      <c r="BB271" s="209"/>
      <c r="BC271" s="209"/>
      <c r="BD271" s="209"/>
      <c r="BE271" s="209"/>
      <c r="BF271" s="209"/>
      <c r="BG271" s="209"/>
      <c r="BH271" s="209"/>
      <c r="BI271" s="209"/>
      <c r="BJ271" s="209"/>
      <c r="BK271" s="209"/>
      <c r="BL271" s="209"/>
      <c r="BM271" s="209"/>
      <c r="BN271" s="209"/>
      <c r="BO271" s="209"/>
      <c r="BP271" s="209"/>
      <c r="BQ271" s="209"/>
      <c r="BR271" s="209"/>
      <c r="BS271" s="209"/>
      <c r="BT271" s="209"/>
      <c r="BU271" s="209"/>
      <c r="BV271" s="209"/>
      <c r="BW271" s="209"/>
      <c r="BX271" s="209"/>
      <c r="BY271" s="209"/>
      <c r="BZ271" s="209"/>
      <c r="CA271" s="209"/>
      <c r="CB271" s="209"/>
      <c r="CC271" s="209"/>
      <c r="CD271" s="209"/>
      <c r="CE271" s="209"/>
      <c r="CF271" s="209"/>
      <c r="CG271" s="209"/>
      <c r="CH271" s="209"/>
      <c r="CI271" s="209"/>
      <c r="CJ271" s="209"/>
      <c r="CK271" s="209"/>
      <c r="CL271" s="209"/>
      <c r="CM271" s="209"/>
      <c r="CN271" s="209"/>
      <c r="CO271" s="209"/>
      <c r="CP271" s="209"/>
      <c r="CQ271" s="209"/>
      <c r="CR271" s="209"/>
      <c r="CS271" s="209"/>
      <c r="CT271" s="209"/>
      <c r="CU271" s="209"/>
      <c r="CV271" s="209"/>
      <c r="CW271" s="209"/>
      <c r="CX271" s="209"/>
      <c r="CY271" s="209"/>
      <c r="CZ271" s="209"/>
      <c r="DA271" s="209"/>
      <c r="DB271" s="209"/>
      <c r="DC271" s="209"/>
      <c r="DD271" s="209"/>
      <c r="DE271" s="209"/>
      <c r="DF271" s="209"/>
      <c r="DG271" s="209"/>
      <c r="DH271" s="209"/>
      <c r="DI271" s="209"/>
      <c r="DJ271" s="209"/>
      <c r="DK271" s="209"/>
      <c r="DL271" s="209"/>
      <c r="DM271" s="209"/>
      <c r="DN271" s="209"/>
      <c r="DO271" s="209"/>
      <c r="DP271" s="209"/>
      <c r="DQ271" s="209"/>
      <c r="DR271" s="209"/>
      <c r="DS271" s="209"/>
      <c r="DT271" s="209"/>
      <c r="DU271" s="209"/>
      <c r="DV271" s="209"/>
      <c r="DW271" s="209"/>
      <c r="DX271" s="209"/>
      <c r="DY271" s="209"/>
      <c r="DZ271" s="209"/>
      <c r="EA271" s="209"/>
      <c r="EB271" s="209"/>
      <c r="EC271" s="209"/>
      <c r="ED271" s="209"/>
      <c r="EE271" s="209"/>
      <c r="EF271" s="209"/>
      <c r="EG271" s="209"/>
      <c r="EH271" s="209"/>
      <c r="EI271" s="209"/>
      <c r="EJ271" s="209"/>
      <c r="EK271" s="209"/>
      <c r="EL271" s="209"/>
      <c r="EM271" s="209"/>
      <c r="EN271" s="209"/>
    </row>
    <row r="272" spans="3:144" x14ac:dyDescent="0.2">
      <c r="C272" s="209"/>
      <c r="D272" s="209"/>
      <c r="E272" s="209"/>
      <c r="F272" s="209"/>
      <c r="G272" s="209"/>
      <c r="H272" s="209"/>
      <c r="I272" s="209"/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  <c r="AA272" s="209"/>
      <c r="AB272" s="209"/>
      <c r="AC272" s="209"/>
      <c r="AD272" s="209"/>
      <c r="AE272" s="209"/>
      <c r="AF272" s="209"/>
      <c r="AG272" s="209"/>
      <c r="AH272" s="209"/>
      <c r="AI272" s="209"/>
      <c r="AJ272" s="209"/>
      <c r="AK272" s="209"/>
      <c r="AL272" s="209"/>
      <c r="AM272" s="209"/>
      <c r="AN272" s="209"/>
      <c r="AO272" s="209"/>
      <c r="AP272" s="209"/>
      <c r="AQ272" s="209"/>
      <c r="AR272" s="209"/>
      <c r="AS272" s="209"/>
      <c r="AT272" s="209"/>
      <c r="AU272" s="209"/>
      <c r="AV272" s="209"/>
      <c r="AW272" s="209"/>
      <c r="AX272" s="209"/>
      <c r="AY272" s="209"/>
      <c r="AZ272" s="209"/>
      <c r="BA272" s="209"/>
      <c r="BB272" s="209"/>
      <c r="BC272" s="209"/>
      <c r="BD272" s="209"/>
      <c r="BE272" s="209"/>
      <c r="BF272" s="209"/>
      <c r="BG272" s="209"/>
      <c r="BH272" s="209"/>
      <c r="BI272" s="209"/>
      <c r="BJ272" s="209"/>
      <c r="BK272" s="209"/>
      <c r="BL272" s="209"/>
      <c r="BM272" s="209"/>
      <c r="BN272" s="209"/>
      <c r="BO272" s="209"/>
      <c r="BP272" s="209"/>
      <c r="BQ272" s="209"/>
      <c r="BR272" s="209"/>
      <c r="BS272" s="209"/>
      <c r="BT272" s="209"/>
      <c r="BU272" s="209"/>
      <c r="BV272" s="209"/>
      <c r="BW272" s="209"/>
      <c r="BX272" s="209"/>
      <c r="BY272" s="209"/>
      <c r="BZ272" s="209"/>
      <c r="CA272" s="209"/>
      <c r="CB272" s="209"/>
      <c r="CC272" s="209"/>
      <c r="CD272" s="209"/>
      <c r="CE272" s="209"/>
      <c r="CF272" s="209"/>
      <c r="CG272" s="209"/>
      <c r="CH272" s="209"/>
      <c r="CI272" s="209"/>
      <c r="CJ272" s="209"/>
      <c r="CK272" s="209"/>
      <c r="CL272" s="209"/>
      <c r="CM272" s="209"/>
      <c r="CN272" s="209"/>
      <c r="CO272" s="209"/>
      <c r="CP272" s="209"/>
      <c r="CQ272" s="209"/>
      <c r="CR272" s="209"/>
      <c r="CS272" s="209"/>
      <c r="CT272" s="209"/>
      <c r="CU272" s="209"/>
      <c r="CV272" s="209"/>
      <c r="CW272" s="209"/>
      <c r="CX272" s="209"/>
      <c r="CY272" s="209"/>
      <c r="CZ272" s="209"/>
      <c r="DA272" s="209"/>
      <c r="DB272" s="209"/>
      <c r="DC272" s="209"/>
      <c r="DD272" s="209"/>
      <c r="DE272" s="209"/>
      <c r="DF272" s="209"/>
      <c r="DG272" s="209"/>
      <c r="DH272" s="209"/>
      <c r="DI272" s="209"/>
      <c r="DJ272" s="209"/>
      <c r="DK272" s="209"/>
      <c r="DL272" s="209"/>
      <c r="DM272" s="209"/>
      <c r="DN272" s="209"/>
      <c r="DO272" s="209"/>
      <c r="DP272" s="209"/>
      <c r="DQ272" s="209"/>
      <c r="DR272" s="209"/>
      <c r="DS272" s="209"/>
      <c r="DT272" s="209"/>
      <c r="DU272" s="209"/>
      <c r="DV272" s="209"/>
      <c r="DW272" s="209"/>
      <c r="DX272" s="209"/>
      <c r="DY272" s="209"/>
      <c r="DZ272" s="209"/>
      <c r="EA272" s="209"/>
      <c r="EB272" s="209"/>
      <c r="EC272" s="209"/>
      <c r="ED272" s="209"/>
      <c r="EE272" s="209"/>
      <c r="EF272" s="209"/>
      <c r="EG272" s="209"/>
      <c r="EH272" s="209"/>
      <c r="EI272" s="209"/>
      <c r="EJ272" s="209"/>
      <c r="EK272" s="209"/>
      <c r="EL272" s="209"/>
      <c r="EM272" s="209"/>
      <c r="EN272" s="209"/>
    </row>
    <row r="273" spans="3:144" x14ac:dyDescent="0.2">
      <c r="C273" s="209"/>
      <c r="D273" s="209"/>
      <c r="E273" s="209"/>
      <c r="F273" s="209"/>
      <c r="G273" s="209"/>
      <c r="H273" s="209"/>
      <c r="I273" s="209"/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  <c r="AA273" s="209"/>
      <c r="AB273" s="209"/>
      <c r="AC273" s="209"/>
      <c r="AD273" s="209"/>
      <c r="AE273" s="209"/>
      <c r="AF273" s="209"/>
      <c r="AG273" s="209"/>
      <c r="AH273" s="209"/>
      <c r="AI273" s="209"/>
      <c r="AJ273" s="209"/>
      <c r="AK273" s="209"/>
      <c r="AL273" s="209"/>
      <c r="AM273" s="209"/>
      <c r="AN273" s="209"/>
      <c r="AO273" s="209"/>
      <c r="AP273" s="209"/>
      <c r="AQ273" s="209"/>
      <c r="AR273" s="209"/>
      <c r="AS273" s="209"/>
      <c r="AT273" s="209"/>
      <c r="AU273" s="209"/>
      <c r="AV273" s="209"/>
      <c r="AW273" s="209"/>
      <c r="AX273" s="209"/>
      <c r="AY273" s="209"/>
      <c r="AZ273" s="209"/>
      <c r="BA273" s="209"/>
      <c r="BB273" s="209"/>
      <c r="BC273" s="209"/>
      <c r="BD273" s="209"/>
      <c r="BE273" s="209"/>
      <c r="BF273" s="209"/>
      <c r="BG273" s="209"/>
      <c r="BH273" s="209"/>
      <c r="BI273" s="209"/>
      <c r="BJ273" s="209"/>
      <c r="BK273" s="209"/>
      <c r="BL273" s="209"/>
      <c r="BM273" s="209"/>
      <c r="BN273" s="209"/>
      <c r="BO273" s="209"/>
      <c r="BP273" s="209"/>
      <c r="BQ273" s="209"/>
      <c r="BR273" s="209"/>
      <c r="BS273" s="209"/>
      <c r="BT273" s="209"/>
      <c r="BU273" s="209"/>
      <c r="BV273" s="209"/>
      <c r="BW273" s="209"/>
      <c r="BX273" s="209"/>
      <c r="BY273" s="209"/>
      <c r="BZ273" s="209"/>
      <c r="CA273" s="209"/>
      <c r="CB273" s="209"/>
      <c r="CC273" s="209"/>
      <c r="CD273" s="209"/>
      <c r="CE273" s="209"/>
      <c r="CF273" s="209"/>
      <c r="CG273" s="209"/>
      <c r="CH273" s="209"/>
      <c r="CI273" s="209"/>
      <c r="CJ273" s="209"/>
      <c r="CK273" s="209"/>
      <c r="CL273" s="209"/>
      <c r="CM273" s="209"/>
      <c r="CN273" s="209"/>
      <c r="CO273" s="209"/>
      <c r="CP273" s="209"/>
      <c r="CQ273" s="209"/>
      <c r="CR273" s="209"/>
      <c r="CS273" s="209"/>
      <c r="CT273" s="209"/>
      <c r="CU273" s="209"/>
      <c r="CV273" s="209"/>
      <c r="CW273" s="209"/>
      <c r="CX273" s="209"/>
      <c r="CY273" s="209"/>
      <c r="CZ273" s="209"/>
      <c r="DA273" s="209"/>
      <c r="DB273" s="209"/>
      <c r="DC273" s="209"/>
      <c r="DD273" s="209"/>
      <c r="DE273" s="209"/>
      <c r="DF273" s="209"/>
      <c r="DG273" s="209"/>
      <c r="DH273" s="209"/>
      <c r="DI273" s="209"/>
      <c r="DJ273" s="209"/>
      <c r="DK273" s="209"/>
      <c r="DL273" s="209"/>
      <c r="DM273" s="209"/>
      <c r="DN273" s="209"/>
      <c r="DO273" s="209"/>
      <c r="DP273" s="209"/>
      <c r="DQ273" s="209"/>
      <c r="DR273" s="209"/>
      <c r="DS273" s="209"/>
      <c r="DT273" s="209"/>
      <c r="DU273" s="209"/>
      <c r="DV273" s="209"/>
      <c r="DW273" s="209"/>
      <c r="DX273" s="209"/>
      <c r="DY273" s="209"/>
      <c r="DZ273" s="209"/>
      <c r="EA273" s="209"/>
      <c r="EB273" s="209"/>
      <c r="EC273" s="209"/>
      <c r="ED273" s="209"/>
      <c r="EE273" s="209"/>
      <c r="EF273" s="209"/>
      <c r="EG273" s="209"/>
      <c r="EH273" s="209"/>
      <c r="EI273" s="209"/>
      <c r="EJ273" s="209"/>
      <c r="EK273" s="209"/>
      <c r="EL273" s="209"/>
      <c r="EM273" s="209"/>
      <c r="EN273" s="209"/>
    </row>
    <row r="274" spans="3:144" x14ac:dyDescent="0.2">
      <c r="C274" s="209"/>
      <c r="D274" s="209"/>
      <c r="E274" s="209"/>
      <c r="F274" s="209"/>
      <c r="G274" s="209"/>
      <c r="H274" s="209"/>
      <c r="I274" s="209"/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  <c r="AA274" s="209"/>
      <c r="AB274" s="209"/>
      <c r="AC274" s="209"/>
      <c r="AD274" s="209"/>
      <c r="AE274" s="209"/>
      <c r="AF274" s="209"/>
      <c r="AG274" s="209"/>
      <c r="AH274" s="209"/>
      <c r="AI274" s="209"/>
      <c r="AJ274" s="209"/>
      <c r="AK274" s="209"/>
      <c r="AL274" s="209"/>
      <c r="AM274" s="209"/>
      <c r="AN274" s="209"/>
      <c r="AO274" s="209"/>
      <c r="AP274" s="209"/>
      <c r="AQ274" s="209"/>
      <c r="AR274" s="209"/>
      <c r="AS274" s="209"/>
      <c r="AT274" s="209"/>
      <c r="AU274" s="209"/>
      <c r="AV274" s="209"/>
      <c r="AW274" s="209"/>
      <c r="AX274" s="209"/>
      <c r="AY274" s="209"/>
      <c r="AZ274" s="209"/>
      <c r="BA274" s="209"/>
      <c r="BB274" s="209"/>
      <c r="BC274" s="209"/>
      <c r="BD274" s="209"/>
      <c r="BE274" s="209"/>
      <c r="BF274" s="209"/>
      <c r="BG274" s="209"/>
      <c r="BH274" s="209"/>
      <c r="BI274" s="209"/>
      <c r="BJ274" s="209"/>
      <c r="BK274" s="209"/>
      <c r="BL274" s="209"/>
      <c r="BM274" s="209"/>
      <c r="BN274" s="209"/>
      <c r="BO274" s="209"/>
      <c r="BP274" s="209"/>
      <c r="BQ274" s="209"/>
      <c r="BR274" s="209"/>
      <c r="BS274" s="209"/>
      <c r="BT274" s="209"/>
      <c r="BU274" s="209"/>
      <c r="BV274" s="209"/>
      <c r="BW274" s="209"/>
      <c r="BX274" s="209"/>
      <c r="BY274" s="209"/>
      <c r="BZ274" s="209"/>
      <c r="CA274" s="209"/>
      <c r="CB274" s="209"/>
      <c r="CC274" s="209"/>
      <c r="CD274" s="209"/>
      <c r="CE274" s="209"/>
      <c r="CF274" s="209"/>
      <c r="CG274" s="209"/>
      <c r="CH274" s="209"/>
      <c r="CI274" s="209"/>
      <c r="CJ274" s="209"/>
      <c r="CK274" s="209"/>
      <c r="CL274" s="209"/>
      <c r="CM274" s="209"/>
      <c r="CN274" s="209"/>
      <c r="CO274" s="209"/>
      <c r="CP274" s="209"/>
      <c r="CQ274" s="209"/>
      <c r="CR274" s="209"/>
      <c r="CS274" s="209"/>
      <c r="CT274" s="209"/>
      <c r="CU274" s="209"/>
      <c r="CV274" s="209"/>
      <c r="CW274" s="209"/>
      <c r="CX274" s="209"/>
      <c r="CY274" s="209"/>
      <c r="CZ274" s="209"/>
      <c r="DA274" s="209"/>
      <c r="DB274" s="209"/>
      <c r="DC274" s="209"/>
      <c r="DD274" s="209"/>
      <c r="DE274" s="209"/>
      <c r="DF274" s="209"/>
      <c r="DG274" s="209"/>
      <c r="DH274" s="209"/>
      <c r="DI274" s="209"/>
      <c r="DJ274" s="209"/>
      <c r="DK274" s="209"/>
      <c r="DL274" s="209"/>
      <c r="DM274" s="209"/>
      <c r="DN274" s="209"/>
      <c r="DO274" s="209"/>
      <c r="DP274" s="209"/>
      <c r="DQ274" s="209"/>
      <c r="DR274" s="209"/>
      <c r="DS274" s="209"/>
      <c r="DT274" s="209"/>
      <c r="DU274" s="209"/>
      <c r="DV274" s="209"/>
      <c r="DW274" s="209"/>
      <c r="DX274" s="209"/>
      <c r="DY274" s="209"/>
      <c r="DZ274" s="209"/>
      <c r="EA274" s="209"/>
      <c r="EB274" s="209"/>
      <c r="EC274" s="209"/>
      <c r="ED274" s="209"/>
      <c r="EE274" s="209"/>
      <c r="EF274" s="209"/>
      <c r="EG274" s="209"/>
      <c r="EH274" s="209"/>
      <c r="EI274" s="209"/>
      <c r="EJ274" s="209"/>
      <c r="EK274" s="209"/>
      <c r="EL274" s="209"/>
      <c r="EM274" s="209"/>
      <c r="EN274" s="209"/>
    </row>
    <row r="275" spans="3:144" x14ac:dyDescent="0.2">
      <c r="C275" s="209"/>
      <c r="D275" s="209"/>
      <c r="E275" s="209"/>
      <c r="F275" s="209"/>
      <c r="G275" s="209"/>
      <c r="H275" s="209"/>
      <c r="I275" s="209"/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  <c r="AA275" s="209"/>
      <c r="AB275" s="209"/>
      <c r="AC275" s="209"/>
      <c r="AD275" s="209"/>
      <c r="AE275" s="209"/>
      <c r="AF275" s="209"/>
      <c r="AG275" s="209"/>
      <c r="AH275" s="209"/>
      <c r="AI275" s="209"/>
      <c r="AJ275" s="209"/>
      <c r="AK275" s="209"/>
      <c r="AL275" s="209"/>
      <c r="AM275" s="209"/>
      <c r="AN275" s="209"/>
      <c r="AO275" s="209"/>
      <c r="AP275" s="209"/>
      <c r="AQ275" s="209"/>
      <c r="AR275" s="209"/>
      <c r="AS275" s="209"/>
      <c r="AT275" s="209"/>
      <c r="AU275" s="209"/>
      <c r="AV275" s="209"/>
      <c r="AW275" s="209"/>
      <c r="AX275" s="209"/>
      <c r="AY275" s="209"/>
      <c r="AZ275" s="209"/>
      <c r="BA275" s="209"/>
      <c r="BB275" s="209"/>
      <c r="BC275" s="209"/>
      <c r="BD275" s="209"/>
      <c r="BE275" s="209"/>
      <c r="BF275" s="209"/>
      <c r="BG275" s="209"/>
      <c r="BH275" s="209"/>
      <c r="BI275" s="209"/>
      <c r="BJ275" s="209"/>
      <c r="BK275" s="209"/>
      <c r="BL275" s="209"/>
      <c r="BM275" s="209"/>
      <c r="BN275" s="209"/>
      <c r="BO275" s="209"/>
      <c r="BP275" s="209"/>
      <c r="BQ275" s="209"/>
      <c r="BR275" s="209"/>
      <c r="BS275" s="209"/>
      <c r="BT275" s="209"/>
      <c r="BU275" s="209"/>
      <c r="BV275" s="209"/>
      <c r="BW275" s="209"/>
      <c r="BX275" s="209"/>
      <c r="BY275" s="209"/>
      <c r="BZ275" s="209"/>
      <c r="CA275" s="209"/>
      <c r="CB275" s="209"/>
      <c r="CC275" s="209"/>
      <c r="CD275" s="209"/>
      <c r="CE275" s="209"/>
      <c r="CF275" s="209"/>
      <c r="CG275" s="209"/>
      <c r="CH275" s="209"/>
      <c r="CI275" s="209"/>
      <c r="CJ275" s="209"/>
      <c r="CK275" s="209"/>
      <c r="CL275" s="209"/>
      <c r="CM275" s="209"/>
      <c r="CN275" s="209"/>
      <c r="CO275" s="209"/>
      <c r="CP275" s="209"/>
      <c r="CQ275" s="209"/>
      <c r="CR275" s="209"/>
      <c r="CS275" s="209"/>
      <c r="CT275" s="209"/>
      <c r="CU275" s="209"/>
      <c r="CV275" s="209"/>
      <c r="CW275" s="209"/>
      <c r="CX275" s="209"/>
      <c r="CY275" s="209"/>
      <c r="CZ275" s="209"/>
      <c r="DA275" s="209"/>
      <c r="DB275" s="209"/>
      <c r="DC275" s="209"/>
      <c r="DD275" s="209"/>
      <c r="DE275" s="209"/>
      <c r="DF275" s="209"/>
      <c r="DG275" s="209"/>
      <c r="DH275" s="209"/>
      <c r="DI275" s="209"/>
      <c r="DJ275" s="209"/>
      <c r="DK275" s="209"/>
      <c r="DL275" s="209"/>
      <c r="DM275" s="209"/>
      <c r="DN275" s="209"/>
      <c r="DO275" s="209"/>
      <c r="DP275" s="209"/>
      <c r="DQ275" s="209"/>
      <c r="DR275" s="209"/>
      <c r="DS275" s="209"/>
      <c r="DT275" s="209"/>
      <c r="DU275" s="209"/>
      <c r="DV275" s="209"/>
      <c r="DW275" s="209"/>
      <c r="DX275" s="209"/>
      <c r="DY275" s="209"/>
      <c r="DZ275" s="209"/>
      <c r="EA275" s="209"/>
      <c r="EB275" s="209"/>
      <c r="EC275" s="209"/>
      <c r="ED275" s="209"/>
      <c r="EE275" s="209"/>
      <c r="EF275" s="209"/>
      <c r="EG275" s="209"/>
      <c r="EH275" s="209"/>
      <c r="EI275" s="209"/>
      <c r="EJ275" s="209"/>
      <c r="EK275" s="209"/>
      <c r="EL275" s="209"/>
      <c r="EM275" s="209"/>
      <c r="EN275" s="209"/>
    </row>
    <row r="276" spans="3:144" x14ac:dyDescent="0.2">
      <c r="C276" s="209"/>
      <c r="D276" s="209"/>
      <c r="E276" s="209"/>
      <c r="F276" s="209"/>
      <c r="G276" s="209"/>
      <c r="H276" s="209"/>
      <c r="I276" s="209"/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  <c r="AA276" s="209"/>
      <c r="AB276" s="209"/>
      <c r="AC276" s="209"/>
      <c r="AD276" s="209"/>
      <c r="AE276" s="209"/>
      <c r="AF276" s="209"/>
      <c r="AG276" s="209"/>
      <c r="AH276" s="209"/>
      <c r="AI276" s="209"/>
      <c r="AJ276" s="209"/>
      <c r="AK276" s="209"/>
      <c r="AL276" s="209"/>
      <c r="AM276" s="209"/>
      <c r="AN276" s="209"/>
      <c r="AO276" s="209"/>
      <c r="AP276" s="209"/>
      <c r="AQ276" s="209"/>
      <c r="AR276" s="209"/>
      <c r="AS276" s="209"/>
      <c r="AT276" s="209"/>
      <c r="AU276" s="209"/>
      <c r="AV276" s="209"/>
      <c r="AW276" s="209"/>
      <c r="AX276" s="209"/>
      <c r="AY276" s="209"/>
      <c r="AZ276" s="209"/>
      <c r="BA276" s="209"/>
      <c r="BB276" s="209"/>
      <c r="BC276" s="209"/>
      <c r="BD276" s="209"/>
      <c r="BE276" s="209"/>
      <c r="BF276" s="209"/>
      <c r="BG276" s="209"/>
      <c r="BH276" s="209"/>
      <c r="BI276" s="209"/>
      <c r="BJ276" s="209"/>
      <c r="BK276" s="209"/>
      <c r="BL276" s="209"/>
      <c r="BM276" s="209"/>
      <c r="BN276" s="209"/>
      <c r="BO276" s="209"/>
      <c r="BP276" s="209"/>
      <c r="BQ276" s="209"/>
      <c r="BR276" s="209"/>
      <c r="BS276" s="209"/>
      <c r="BT276" s="209"/>
      <c r="BU276" s="209"/>
      <c r="BV276" s="209"/>
      <c r="BW276" s="209"/>
      <c r="BX276" s="209"/>
      <c r="BY276" s="209"/>
      <c r="BZ276" s="209"/>
      <c r="CA276" s="209"/>
      <c r="CB276" s="209"/>
      <c r="CC276" s="209"/>
      <c r="CD276" s="209"/>
      <c r="CE276" s="209"/>
      <c r="CF276" s="209"/>
      <c r="CG276" s="209"/>
      <c r="CH276" s="209"/>
      <c r="CI276" s="209"/>
      <c r="CJ276" s="209"/>
      <c r="CK276" s="209"/>
      <c r="CL276" s="209"/>
      <c r="CM276" s="209"/>
      <c r="CN276" s="209"/>
      <c r="CO276" s="209"/>
      <c r="CP276" s="209"/>
      <c r="CQ276" s="209"/>
      <c r="CR276" s="209"/>
      <c r="CS276" s="209"/>
      <c r="CT276" s="209"/>
      <c r="CU276" s="209"/>
      <c r="CV276" s="209"/>
      <c r="CW276" s="209"/>
      <c r="CX276" s="209"/>
      <c r="CY276" s="209"/>
      <c r="CZ276" s="209"/>
      <c r="DA276" s="209"/>
      <c r="DB276" s="209"/>
      <c r="DC276" s="209"/>
      <c r="DD276" s="209"/>
      <c r="DE276" s="209"/>
      <c r="DF276" s="209"/>
      <c r="DG276" s="209"/>
      <c r="DH276" s="209"/>
      <c r="DI276" s="209"/>
      <c r="DJ276" s="209"/>
      <c r="DK276" s="209"/>
      <c r="DL276" s="209"/>
      <c r="DM276" s="209"/>
      <c r="DN276" s="209"/>
      <c r="DO276" s="209"/>
      <c r="DP276" s="209"/>
      <c r="DQ276" s="209"/>
      <c r="DR276" s="209"/>
      <c r="DS276" s="209"/>
      <c r="DT276" s="209"/>
      <c r="DU276" s="209"/>
      <c r="DV276" s="209"/>
      <c r="DW276" s="209"/>
      <c r="DX276" s="209"/>
      <c r="DY276" s="209"/>
      <c r="DZ276" s="209"/>
      <c r="EA276" s="209"/>
      <c r="EB276" s="209"/>
      <c r="EC276" s="209"/>
      <c r="ED276" s="209"/>
      <c r="EE276" s="209"/>
      <c r="EF276" s="209"/>
      <c r="EG276" s="209"/>
      <c r="EH276" s="209"/>
      <c r="EI276" s="209"/>
      <c r="EJ276" s="209"/>
      <c r="EK276" s="209"/>
      <c r="EL276" s="209"/>
      <c r="EM276" s="209"/>
      <c r="EN276" s="209"/>
    </row>
    <row r="277" spans="3:144" x14ac:dyDescent="0.2">
      <c r="C277" s="209"/>
      <c r="D277" s="209"/>
      <c r="E277" s="209"/>
      <c r="F277" s="209"/>
      <c r="G277" s="209"/>
      <c r="H277" s="209"/>
      <c r="I277" s="209"/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  <c r="Z277" s="209"/>
      <c r="AA277" s="209"/>
      <c r="AB277" s="209"/>
      <c r="AC277" s="209"/>
      <c r="AD277" s="209"/>
      <c r="AE277" s="209"/>
      <c r="AF277" s="209"/>
      <c r="AG277" s="209"/>
      <c r="AH277" s="209"/>
      <c r="AI277" s="209"/>
      <c r="AJ277" s="209"/>
      <c r="AK277" s="209"/>
      <c r="AL277" s="209"/>
      <c r="AM277" s="209"/>
      <c r="AN277" s="209"/>
      <c r="AO277" s="209"/>
      <c r="AP277" s="209"/>
      <c r="AQ277" s="209"/>
      <c r="AR277" s="209"/>
      <c r="AS277" s="209"/>
      <c r="AT277" s="209"/>
      <c r="AU277" s="209"/>
      <c r="AV277" s="209"/>
      <c r="AW277" s="209"/>
      <c r="AX277" s="209"/>
      <c r="AY277" s="209"/>
      <c r="AZ277" s="209"/>
      <c r="BA277" s="209"/>
      <c r="BB277" s="209"/>
      <c r="BC277" s="209"/>
      <c r="BD277" s="209"/>
      <c r="BE277" s="209"/>
      <c r="BF277" s="209"/>
      <c r="BG277" s="209"/>
      <c r="BH277" s="209"/>
      <c r="BI277" s="209"/>
      <c r="BJ277" s="209"/>
      <c r="BK277" s="209"/>
      <c r="BL277" s="209"/>
      <c r="BM277" s="209"/>
      <c r="BN277" s="209"/>
      <c r="BO277" s="209"/>
      <c r="BP277" s="209"/>
      <c r="BQ277" s="209"/>
      <c r="BR277" s="209"/>
      <c r="BS277" s="209"/>
      <c r="BT277" s="209"/>
      <c r="BU277" s="209"/>
      <c r="BV277" s="209"/>
      <c r="BW277" s="209"/>
      <c r="BX277" s="209"/>
      <c r="BY277" s="209"/>
      <c r="BZ277" s="209"/>
      <c r="CA277" s="209"/>
      <c r="CB277" s="209"/>
      <c r="CC277" s="209"/>
      <c r="CD277" s="209"/>
      <c r="CE277" s="209"/>
      <c r="CF277" s="209"/>
      <c r="CG277" s="209"/>
      <c r="CH277" s="209"/>
      <c r="CI277" s="209"/>
      <c r="CJ277" s="209"/>
      <c r="CK277" s="209"/>
      <c r="CL277" s="209"/>
      <c r="CM277" s="209"/>
      <c r="CN277" s="209"/>
      <c r="CO277" s="209"/>
      <c r="CP277" s="209"/>
      <c r="CQ277" s="209"/>
      <c r="CR277" s="209"/>
      <c r="CS277" s="209"/>
      <c r="CT277" s="209"/>
      <c r="CU277" s="209"/>
      <c r="CV277" s="209"/>
      <c r="CW277" s="209"/>
      <c r="CX277" s="209"/>
      <c r="CY277" s="209"/>
      <c r="CZ277" s="209"/>
      <c r="DA277" s="209"/>
      <c r="DB277" s="209"/>
      <c r="DC277" s="209"/>
      <c r="DD277" s="209"/>
      <c r="DE277" s="209"/>
      <c r="DF277" s="209"/>
      <c r="DG277" s="209"/>
      <c r="DH277" s="209"/>
      <c r="DI277" s="209"/>
      <c r="DJ277" s="209"/>
      <c r="DK277" s="209"/>
      <c r="DL277" s="209"/>
      <c r="DM277" s="209"/>
      <c r="DN277" s="209"/>
      <c r="DO277" s="209"/>
      <c r="DP277" s="209"/>
      <c r="DQ277" s="209"/>
      <c r="DR277" s="209"/>
      <c r="DS277" s="209"/>
      <c r="DT277" s="209"/>
      <c r="DU277" s="209"/>
      <c r="DV277" s="209"/>
      <c r="DW277" s="209"/>
      <c r="DX277" s="209"/>
      <c r="DY277" s="209"/>
      <c r="DZ277" s="209"/>
      <c r="EA277" s="209"/>
      <c r="EB277" s="209"/>
      <c r="EC277" s="209"/>
      <c r="ED277" s="209"/>
      <c r="EE277" s="209"/>
      <c r="EF277" s="209"/>
      <c r="EG277" s="209"/>
      <c r="EH277" s="209"/>
      <c r="EI277" s="209"/>
      <c r="EJ277" s="209"/>
      <c r="EK277" s="209"/>
      <c r="EL277" s="209"/>
      <c r="EM277" s="209"/>
      <c r="EN277" s="209"/>
    </row>
    <row r="278" spans="3:144" x14ac:dyDescent="0.2">
      <c r="C278" s="209"/>
      <c r="D278" s="209"/>
      <c r="E278" s="209"/>
      <c r="F278" s="209"/>
      <c r="G278" s="209"/>
      <c r="H278" s="209"/>
      <c r="I278" s="209"/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9"/>
      <c r="AA278" s="209"/>
      <c r="AB278" s="209"/>
      <c r="AC278" s="209"/>
      <c r="AD278" s="209"/>
      <c r="AE278" s="209"/>
      <c r="AF278" s="209"/>
      <c r="AG278" s="209"/>
      <c r="AH278" s="209"/>
      <c r="AI278" s="209"/>
      <c r="AJ278" s="209"/>
      <c r="AK278" s="209"/>
      <c r="AL278" s="209"/>
      <c r="AM278" s="209"/>
      <c r="AN278" s="209"/>
      <c r="AO278" s="209"/>
      <c r="AP278" s="209"/>
      <c r="AQ278" s="209"/>
      <c r="AR278" s="209"/>
      <c r="AS278" s="209"/>
      <c r="AT278" s="209"/>
      <c r="AU278" s="209"/>
      <c r="AV278" s="209"/>
      <c r="AW278" s="209"/>
      <c r="AX278" s="209"/>
      <c r="AY278" s="209"/>
      <c r="AZ278" s="209"/>
      <c r="BA278" s="209"/>
      <c r="BB278" s="209"/>
      <c r="BC278" s="209"/>
      <c r="BD278" s="209"/>
      <c r="BE278" s="209"/>
      <c r="BF278" s="209"/>
      <c r="BG278" s="209"/>
      <c r="BH278" s="209"/>
      <c r="BI278" s="209"/>
      <c r="BJ278" s="209"/>
      <c r="BK278" s="209"/>
      <c r="BL278" s="209"/>
      <c r="BM278" s="209"/>
      <c r="BN278" s="209"/>
      <c r="BO278" s="209"/>
      <c r="BP278" s="209"/>
      <c r="BQ278" s="209"/>
      <c r="BR278" s="209"/>
      <c r="BS278" s="209"/>
      <c r="BT278" s="209"/>
      <c r="BU278" s="209"/>
      <c r="BV278" s="209"/>
      <c r="BW278" s="209"/>
      <c r="BX278" s="209"/>
      <c r="BY278" s="209"/>
      <c r="BZ278" s="209"/>
      <c r="CA278" s="209"/>
      <c r="CB278" s="209"/>
      <c r="CC278" s="209"/>
      <c r="CD278" s="209"/>
      <c r="CE278" s="209"/>
      <c r="CF278" s="209"/>
      <c r="CG278" s="209"/>
      <c r="CH278" s="209"/>
      <c r="CI278" s="209"/>
      <c r="CJ278" s="209"/>
      <c r="CK278" s="209"/>
      <c r="CL278" s="209"/>
      <c r="CM278" s="209"/>
      <c r="CN278" s="209"/>
      <c r="CO278" s="209"/>
      <c r="CP278" s="209"/>
      <c r="CQ278" s="209"/>
      <c r="CR278" s="209"/>
      <c r="CS278" s="209"/>
      <c r="CT278" s="209"/>
      <c r="CU278" s="209"/>
      <c r="CV278" s="209"/>
      <c r="CW278" s="209"/>
      <c r="CX278" s="209"/>
      <c r="CY278" s="209"/>
      <c r="CZ278" s="209"/>
      <c r="DA278" s="209"/>
      <c r="DB278" s="209"/>
      <c r="DC278" s="209"/>
      <c r="DD278" s="209"/>
      <c r="DE278" s="209"/>
      <c r="DF278" s="209"/>
      <c r="DG278" s="209"/>
      <c r="DH278" s="209"/>
      <c r="DI278" s="209"/>
      <c r="DJ278" s="209"/>
      <c r="DK278" s="209"/>
      <c r="DL278" s="209"/>
      <c r="DM278" s="209"/>
      <c r="DN278" s="209"/>
      <c r="DO278" s="209"/>
      <c r="DP278" s="209"/>
      <c r="DQ278" s="209"/>
      <c r="DR278" s="209"/>
      <c r="DS278" s="209"/>
      <c r="DT278" s="209"/>
      <c r="DU278" s="209"/>
      <c r="DV278" s="209"/>
      <c r="DW278" s="209"/>
      <c r="DX278" s="209"/>
      <c r="DY278" s="209"/>
      <c r="DZ278" s="209"/>
      <c r="EA278" s="209"/>
      <c r="EB278" s="209"/>
      <c r="EC278" s="209"/>
      <c r="ED278" s="209"/>
      <c r="EE278" s="209"/>
      <c r="EF278" s="209"/>
      <c r="EG278" s="209"/>
      <c r="EH278" s="209"/>
      <c r="EI278" s="209"/>
      <c r="EJ278" s="209"/>
      <c r="EK278" s="209"/>
      <c r="EL278" s="209"/>
      <c r="EM278" s="209"/>
      <c r="EN278" s="209"/>
    </row>
    <row r="279" spans="3:144" x14ac:dyDescent="0.2">
      <c r="C279" s="209"/>
      <c r="D279" s="209"/>
      <c r="E279" s="209"/>
      <c r="F279" s="209"/>
      <c r="G279" s="209"/>
      <c r="H279" s="209"/>
      <c r="I279" s="209"/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9"/>
      <c r="AA279" s="209"/>
      <c r="AB279" s="209"/>
      <c r="AC279" s="209"/>
      <c r="AD279" s="209"/>
      <c r="AE279" s="209"/>
      <c r="AF279" s="209"/>
      <c r="AG279" s="209"/>
      <c r="AH279" s="209"/>
      <c r="AI279" s="209"/>
      <c r="AJ279" s="209"/>
      <c r="AK279" s="209"/>
      <c r="AL279" s="209"/>
      <c r="AM279" s="209"/>
      <c r="AN279" s="209"/>
      <c r="AO279" s="209"/>
      <c r="AP279" s="209"/>
      <c r="AQ279" s="209"/>
      <c r="AR279" s="209"/>
      <c r="AS279" s="209"/>
      <c r="AT279" s="209"/>
      <c r="AU279" s="209"/>
      <c r="AV279" s="209"/>
      <c r="AW279" s="209"/>
      <c r="AX279" s="209"/>
      <c r="AY279" s="209"/>
      <c r="AZ279" s="209"/>
      <c r="BA279" s="209"/>
      <c r="BB279" s="209"/>
      <c r="BC279" s="209"/>
      <c r="BD279" s="209"/>
      <c r="BE279" s="209"/>
      <c r="BF279" s="209"/>
      <c r="BG279" s="209"/>
      <c r="BH279" s="209"/>
      <c r="BI279" s="209"/>
      <c r="BJ279" s="209"/>
      <c r="BK279" s="209"/>
      <c r="BL279" s="209"/>
      <c r="BM279" s="209"/>
      <c r="BN279" s="209"/>
      <c r="BO279" s="209"/>
      <c r="BP279" s="209"/>
      <c r="BQ279" s="209"/>
      <c r="BR279" s="209"/>
      <c r="BS279" s="209"/>
      <c r="BT279" s="209"/>
      <c r="BU279" s="209"/>
      <c r="BV279" s="209"/>
      <c r="BW279" s="209"/>
      <c r="BX279" s="209"/>
      <c r="BY279" s="209"/>
      <c r="BZ279" s="209"/>
      <c r="CA279" s="209"/>
      <c r="CB279" s="209"/>
      <c r="CC279" s="209"/>
      <c r="CD279" s="209"/>
      <c r="CE279" s="209"/>
      <c r="CF279" s="209"/>
      <c r="CG279" s="209"/>
      <c r="CH279" s="209"/>
      <c r="CI279" s="209"/>
      <c r="CJ279" s="209"/>
      <c r="CK279" s="209"/>
      <c r="CL279" s="209"/>
      <c r="CM279" s="209"/>
      <c r="CN279" s="209"/>
      <c r="CO279" s="209"/>
      <c r="CP279" s="209"/>
      <c r="CQ279" s="209"/>
      <c r="CR279" s="209"/>
      <c r="CS279" s="209"/>
      <c r="CT279" s="209"/>
      <c r="CU279" s="209"/>
      <c r="CV279" s="209"/>
      <c r="CW279" s="209"/>
      <c r="CX279" s="209"/>
      <c r="CY279" s="209"/>
      <c r="CZ279" s="209"/>
      <c r="DA279" s="209"/>
      <c r="DB279" s="209"/>
      <c r="DC279" s="209"/>
      <c r="DD279" s="209"/>
      <c r="DE279" s="209"/>
      <c r="DF279" s="209"/>
      <c r="DG279" s="209"/>
      <c r="DH279" s="209"/>
      <c r="DI279" s="209"/>
      <c r="DJ279" s="209"/>
      <c r="DK279" s="209"/>
      <c r="DL279" s="209"/>
      <c r="DM279" s="209"/>
      <c r="DN279" s="209"/>
      <c r="DO279" s="209"/>
      <c r="DP279" s="209"/>
      <c r="DQ279" s="209"/>
      <c r="DR279" s="209"/>
      <c r="DS279" s="209"/>
      <c r="DT279" s="209"/>
      <c r="DU279" s="209"/>
      <c r="DV279" s="209"/>
      <c r="DW279" s="209"/>
      <c r="DX279" s="209"/>
      <c r="DY279" s="209"/>
      <c r="DZ279" s="209"/>
      <c r="EA279" s="209"/>
      <c r="EB279" s="209"/>
      <c r="EC279" s="209"/>
      <c r="ED279" s="209"/>
      <c r="EE279" s="209"/>
      <c r="EF279" s="209"/>
      <c r="EG279" s="209"/>
      <c r="EH279" s="209"/>
      <c r="EI279" s="209"/>
      <c r="EJ279" s="209"/>
      <c r="EK279" s="209"/>
      <c r="EL279" s="209"/>
      <c r="EM279" s="209"/>
      <c r="EN279" s="209"/>
    </row>
    <row r="280" spans="3:144" x14ac:dyDescent="0.2">
      <c r="C280" s="209"/>
      <c r="D280" s="209"/>
      <c r="E280" s="209"/>
      <c r="F280" s="209"/>
      <c r="G280" s="209"/>
      <c r="H280" s="209"/>
      <c r="I280" s="209"/>
      <c r="J280" s="209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9"/>
      <c r="AA280" s="209"/>
      <c r="AB280" s="209"/>
      <c r="AC280" s="209"/>
      <c r="AD280" s="209"/>
      <c r="AE280" s="209"/>
      <c r="AF280" s="209"/>
      <c r="AG280" s="209"/>
      <c r="AH280" s="209"/>
      <c r="AI280" s="209"/>
      <c r="AJ280" s="209"/>
      <c r="AK280" s="209"/>
      <c r="AL280" s="209"/>
      <c r="AM280" s="209"/>
      <c r="AN280" s="209"/>
      <c r="AO280" s="209"/>
      <c r="AP280" s="209"/>
      <c r="AQ280" s="209"/>
      <c r="AR280" s="209"/>
      <c r="AS280" s="209"/>
      <c r="AT280" s="209"/>
      <c r="AU280" s="209"/>
      <c r="AV280" s="209"/>
      <c r="AW280" s="209"/>
      <c r="AX280" s="209"/>
      <c r="AY280" s="209"/>
      <c r="AZ280" s="209"/>
      <c r="BA280" s="209"/>
      <c r="BB280" s="209"/>
      <c r="BC280" s="209"/>
      <c r="BD280" s="209"/>
      <c r="BE280" s="209"/>
      <c r="BF280" s="209"/>
      <c r="BG280" s="209"/>
      <c r="BH280" s="209"/>
      <c r="BI280" s="209"/>
      <c r="BJ280" s="209"/>
      <c r="BK280" s="209"/>
      <c r="BL280" s="209"/>
      <c r="BM280" s="209"/>
      <c r="BN280" s="209"/>
      <c r="BO280" s="209"/>
      <c r="BP280" s="209"/>
      <c r="BQ280" s="209"/>
      <c r="BR280" s="209"/>
      <c r="BS280" s="209"/>
      <c r="BT280" s="209"/>
      <c r="BU280" s="209"/>
      <c r="BV280" s="209"/>
      <c r="BW280" s="209"/>
      <c r="BX280" s="209"/>
      <c r="BY280" s="209"/>
      <c r="BZ280" s="209"/>
      <c r="CA280" s="209"/>
      <c r="CB280" s="209"/>
      <c r="CC280" s="209"/>
      <c r="CD280" s="209"/>
      <c r="CE280" s="209"/>
      <c r="CF280" s="209"/>
      <c r="CG280" s="209"/>
      <c r="CH280" s="209"/>
      <c r="CI280" s="209"/>
      <c r="CJ280" s="209"/>
      <c r="CK280" s="209"/>
      <c r="CL280" s="209"/>
      <c r="CM280" s="209"/>
      <c r="CN280" s="209"/>
      <c r="CO280" s="209"/>
      <c r="CP280" s="209"/>
      <c r="CQ280" s="209"/>
      <c r="CR280" s="209"/>
      <c r="CS280" s="209"/>
      <c r="CT280" s="209"/>
      <c r="CU280" s="209"/>
      <c r="CV280" s="209"/>
      <c r="CW280" s="209"/>
      <c r="CX280" s="209"/>
      <c r="CY280" s="209"/>
      <c r="CZ280" s="209"/>
      <c r="DA280" s="209"/>
      <c r="DB280" s="209"/>
      <c r="DC280" s="209"/>
      <c r="DD280" s="209"/>
      <c r="DE280" s="209"/>
      <c r="DF280" s="209"/>
      <c r="DG280" s="209"/>
      <c r="DH280" s="209"/>
      <c r="DI280" s="209"/>
      <c r="DJ280" s="209"/>
      <c r="DK280" s="209"/>
      <c r="DL280" s="209"/>
      <c r="DM280" s="209"/>
      <c r="DN280" s="209"/>
      <c r="DO280" s="209"/>
      <c r="DP280" s="209"/>
      <c r="DQ280" s="209"/>
      <c r="DR280" s="209"/>
      <c r="DS280" s="209"/>
      <c r="DT280" s="209"/>
      <c r="DU280" s="209"/>
      <c r="DV280" s="209"/>
      <c r="DW280" s="209"/>
      <c r="DX280" s="209"/>
      <c r="DY280" s="209"/>
      <c r="DZ280" s="209"/>
      <c r="EA280" s="209"/>
      <c r="EB280" s="209"/>
      <c r="EC280" s="209"/>
      <c r="ED280" s="209"/>
      <c r="EE280" s="209"/>
      <c r="EF280" s="209"/>
      <c r="EG280" s="209"/>
      <c r="EH280" s="209"/>
      <c r="EI280" s="209"/>
      <c r="EJ280" s="209"/>
      <c r="EK280" s="209"/>
      <c r="EL280" s="209"/>
      <c r="EM280" s="209"/>
      <c r="EN280" s="209"/>
    </row>
    <row r="281" spans="3:144" x14ac:dyDescent="0.2">
      <c r="C281" s="209"/>
      <c r="D281" s="209"/>
      <c r="E281" s="209"/>
      <c r="F281" s="209"/>
      <c r="G281" s="209"/>
      <c r="H281" s="209"/>
      <c r="I281" s="209"/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9"/>
      <c r="AA281" s="209"/>
      <c r="AB281" s="209"/>
      <c r="AC281" s="209"/>
      <c r="AD281" s="209"/>
      <c r="AE281" s="209"/>
      <c r="AF281" s="209"/>
      <c r="AG281" s="209"/>
      <c r="AH281" s="209"/>
      <c r="AI281" s="209"/>
      <c r="AJ281" s="209"/>
      <c r="AK281" s="209"/>
      <c r="AL281" s="209"/>
      <c r="AM281" s="209"/>
      <c r="AN281" s="209"/>
      <c r="AO281" s="209"/>
      <c r="AP281" s="209"/>
      <c r="AQ281" s="209"/>
      <c r="AR281" s="209"/>
      <c r="AS281" s="209"/>
      <c r="AT281" s="209"/>
      <c r="AU281" s="209"/>
      <c r="AV281" s="209"/>
      <c r="AW281" s="209"/>
      <c r="AX281" s="209"/>
      <c r="AY281" s="209"/>
      <c r="AZ281" s="209"/>
      <c r="BA281" s="209"/>
      <c r="BB281" s="209"/>
      <c r="BC281" s="209"/>
      <c r="BD281" s="209"/>
      <c r="BE281" s="209"/>
      <c r="BF281" s="209"/>
      <c r="BG281" s="209"/>
      <c r="BH281" s="209"/>
      <c r="BI281" s="209"/>
      <c r="BJ281" s="209"/>
      <c r="BK281" s="209"/>
      <c r="BL281" s="209"/>
      <c r="BM281" s="209"/>
      <c r="BN281" s="209"/>
      <c r="BO281" s="209"/>
      <c r="BP281" s="209"/>
      <c r="BQ281" s="209"/>
      <c r="BR281" s="209"/>
      <c r="BS281" s="209"/>
      <c r="BT281" s="209"/>
      <c r="BU281" s="209"/>
      <c r="BV281" s="209"/>
      <c r="BW281" s="209"/>
      <c r="BX281" s="209"/>
      <c r="BY281" s="209"/>
      <c r="BZ281" s="209"/>
      <c r="CA281" s="209"/>
      <c r="CB281" s="209"/>
      <c r="CC281" s="209"/>
      <c r="CD281" s="209"/>
      <c r="CE281" s="209"/>
      <c r="CF281" s="209"/>
      <c r="CG281" s="209"/>
      <c r="CH281" s="209"/>
      <c r="CI281" s="209"/>
      <c r="CJ281" s="209"/>
      <c r="CK281" s="209"/>
      <c r="CL281" s="209"/>
      <c r="CM281" s="209"/>
      <c r="CN281" s="209"/>
      <c r="CO281" s="209"/>
      <c r="CP281" s="209"/>
      <c r="CQ281" s="209"/>
      <c r="CR281" s="209"/>
      <c r="CS281" s="209"/>
      <c r="CT281" s="209"/>
      <c r="CU281" s="209"/>
      <c r="CV281" s="209"/>
      <c r="CW281" s="209"/>
      <c r="CX281" s="209"/>
      <c r="CY281" s="209"/>
      <c r="CZ281" s="209"/>
      <c r="DA281" s="209"/>
      <c r="DB281" s="209"/>
      <c r="DC281" s="209"/>
      <c r="DD281" s="209"/>
      <c r="DE281" s="209"/>
      <c r="DF281" s="209"/>
      <c r="DG281" s="209"/>
      <c r="DH281" s="209"/>
      <c r="DI281" s="209"/>
      <c r="DJ281" s="209"/>
      <c r="DK281" s="209"/>
      <c r="DL281" s="209"/>
      <c r="DM281" s="209"/>
      <c r="DN281" s="209"/>
      <c r="DO281" s="209"/>
      <c r="DP281" s="209"/>
      <c r="DQ281" s="209"/>
      <c r="DR281" s="209"/>
      <c r="DS281" s="209"/>
      <c r="DT281" s="209"/>
      <c r="DU281" s="209"/>
      <c r="DV281" s="209"/>
      <c r="DW281" s="209"/>
      <c r="DX281" s="209"/>
      <c r="DY281" s="209"/>
      <c r="DZ281" s="209"/>
      <c r="EA281" s="209"/>
      <c r="EB281" s="209"/>
      <c r="EC281" s="209"/>
      <c r="ED281" s="209"/>
      <c r="EE281" s="209"/>
      <c r="EF281" s="209"/>
      <c r="EG281" s="209"/>
      <c r="EH281" s="209"/>
      <c r="EI281" s="209"/>
      <c r="EJ281" s="209"/>
      <c r="EK281" s="209"/>
      <c r="EL281" s="209"/>
      <c r="EM281" s="209"/>
      <c r="EN281" s="209"/>
    </row>
    <row r="282" spans="3:144" x14ac:dyDescent="0.2">
      <c r="C282" s="209"/>
      <c r="D282" s="209"/>
      <c r="E282" s="209"/>
      <c r="F282" s="209"/>
      <c r="G282" s="209"/>
      <c r="H282" s="209"/>
      <c r="I282" s="209"/>
      <c r="J282" s="209"/>
      <c r="K282" s="209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9"/>
      <c r="AA282" s="209"/>
      <c r="AB282" s="209"/>
      <c r="AC282" s="209"/>
      <c r="AD282" s="209"/>
      <c r="AE282" s="209"/>
      <c r="AF282" s="209"/>
      <c r="AG282" s="209"/>
      <c r="AH282" s="209"/>
      <c r="AI282" s="209"/>
      <c r="AJ282" s="209"/>
      <c r="AK282" s="209"/>
      <c r="AL282" s="209"/>
      <c r="AM282" s="209"/>
      <c r="AN282" s="209"/>
      <c r="AO282" s="209"/>
      <c r="AP282" s="209"/>
      <c r="AQ282" s="209"/>
      <c r="AR282" s="209"/>
      <c r="AS282" s="209"/>
      <c r="AT282" s="209"/>
      <c r="AU282" s="209"/>
      <c r="AV282" s="209"/>
      <c r="AW282" s="209"/>
      <c r="AX282" s="209"/>
      <c r="AY282" s="209"/>
      <c r="AZ282" s="209"/>
      <c r="BA282" s="209"/>
      <c r="BB282" s="209"/>
      <c r="BC282" s="209"/>
      <c r="BD282" s="209"/>
      <c r="BE282" s="209"/>
      <c r="BF282" s="209"/>
      <c r="BG282" s="209"/>
      <c r="BH282" s="209"/>
      <c r="BI282" s="209"/>
      <c r="BJ282" s="209"/>
      <c r="BK282" s="209"/>
      <c r="BL282" s="209"/>
      <c r="BM282" s="209"/>
      <c r="BN282" s="209"/>
      <c r="BO282" s="209"/>
      <c r="BP282" s="209"/>
      <c r="BQ282" s="209"/>
      <c r="BR282" s="209"/>
      <c r="BS282" s="209"/>
      <c r="BT282" s="209"/>
      <c r="BU282" s="209"/>
      <c r="BV282" s="209"/>
      <c r="BW282" s="209"/>
      <c r="BX282" s="209"/>
      <c r="BY282" s="209"/>
      <c r="BZ282" s="209"/>
      <c r="CA282" s="209"/>
      <c r="CB282" s="209"/>
      <c r="CC282" s="209"/>
      <c r="CD282" s="209"/>
      <c r="CE282" s="209"/>
      <c r="CF282" s="209"/>
      <c r="CG282" s="209"/>
      <c r="CH282" s="209"/>
      <c r="CI282" s="209"/>
      <c r="CJ282" s="209"/>
      <c r="CK282" s="209"/>
      <c r="CL282" s="209"/>
      <c r="CM282" s="209"/>
      <c r="CN282" s="209"/>
      <c r="CO282" s="209"/>
      <c r="CP282" s="209"/>
      <c r="CQ282" s="209"/>
      <c r="CR282" s="209"/>
      <c r="CS282" s="209"/>
      <c r="CT282" s="209"/>
      <c r="CU282" s="209"/>
      <c r="CV282" s="209"/>
      <c r="CW282" s="209"/>
      <c r="CX282" s="209"/>
      <c r="CY282" s="209"/>
      <c r="CZ282" s="209"/>
      <c r="DA282" s="209"/>
      <c r="DB282" s="209"/>
      <c r="DC282" s="209"/>
      <c r="DD282" s="209"/>
      <c r="DE282" s="209"/>
      <c r="DF282" s="209"/>
      <c r="DG282" s="209"/>
      <c r="DH282" s="209"/>
      <c r="DI282" s="209"/>
      <c r="DJ282" s="209"/>
      <c r="DK282" s="209"/>
      <c r="DL282" s="209"/>
      <c r="DM282" s="209"/>
      <c r="DN282" s="209"/>
      <c r="DO282" s="209"/>
      <c r="DP282" s="209"/>
      <c r="DQ282" s="209"/>
      <c r="DR282" s="209"/>
      <c r="DS282" s="209"/>
      <c r="DT282" s="209"/>
      <c r="DU282" s="209"/>
      <c r="DV282" s="209"/>
      <c r="DW282" s="209"/>
      <c r="DX282" s="209"/>
      <c r="DY282" s="209"/>
      <c r="DZ282" s="209"/>
      <c r="EA282" s="209"/>
      <c r="EB282" s="209"/>
      <c r="EC282" s="209"/>
      <c r="ED282" s="209"/>
      <c r="EE282" s="209"/>
      <c r="EF282" s="209"/>
      <c r="EG282" s="209"/>
      <c r="EH282" s="209"/>
      <c r="EI282" s="209"/>
      <c r="EJ282" s="209"/>
      <c r="EK282" s="209"/>
      <c r="EL282" s="209"/>
      <c r="EM282" s="209"/>
      <c r="EN282" s="209"/>
    </row>
    <row r="283" spans="3:144" x14ac:dyDescent="0.2">
      <c r="C283" s="209"/>
      <c r="D283" s="209"/>
      <c r="E283" s="209"/>
      <c r="F283" s="209"/>
      <c r="G283" s="209"/>
      <c r="H283" s="209"/>
      <c r="I283" s="209"/>
      <c r="J283" s="209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9"/>
      <c r="AA283" s="209"/>
      <c r="AB283" s="209"/>
      <c r="AC283" s="209"/>
      <c r="AD283" s="209"/>
      <c r="AE283" s="209"/>
      <c r="AF283" s="209"/>
      <c r="AG283" s="209"/>
      <c r="AH283" s="209"/>
      <c r="AI283" s="209"/>
      <c r="AJ283" s="209"/>
      <c r="AK283" s="209"/>
      <c r="AL283" s="209"/>
      <c r="AM283" s="209"/>
      <c r="AN283" s="209"/>
      <c r="AO283" s="209"/>
      <c r="AP283" s="209"/>
      <c r="AQ283" s="209"/>
      <c r="AR283" s="209"/>
      <c r="AS283" s="209"/>
      <c r="AT283" s="209"/>
      <c r="AU283" s="209"/>
      <c r="AV283" s="209"/>
      <c r="AW283" s="209"/>
      <c r="AX283" s="209"/>
      <c r="AY283" s="209"/>
      <c r="AZ283" s="209"/>
      <c r="BA283" s="209"/>
      <c r="BB283" s="209"/>
      <c r="BC283" s="209"/>
      <c r="BD283" s="209"/>
      <c r="BE283" s="209"/>
      <c r="BF283" s="209"/>
      <c r="BG283" s="209"/>
      <c r="BH283" s="209"/>
      <c r="BI283" s="209"/>
      <c r="BJ283" s="209"/>
      <c r="BK283" s="209"/>
      <c r="BL283" s="209"/>
      <c r="BM283" s="209"/>
      <c r="BN283" s="209"/>
      <c r="BO283" s="209"/>
      <c r="BP283" s="209"/>
      <c r="BQ283" s="209"/>
      <c r="BR283" s="209"/>
      <c r="BS283" s="209"/>
      <c r="BT283" s="209"/>
      <c r="BU283" s="209"/>
      <c r="BV283" s="209"/>
      <c r="BW283" s="209"/>
      <c r="BX283" s="209"/>
      <c r="BY283" s="209"/>
      <c r="BZ283" s="209"/>
      <c r="CA283" s="209"/>
      <c r="CB283" s="209"/>
      <c r="CC283" s="209"/>
      <c r="CD283" s="209"/>
      <c r="CE283" s="209"/>
      <c r="CF283" s="209"/>
      <c r="CG283" s="209"/>
      <c r="CH283" s="209"/>
      <c r="CI283" s="209"/>
      <c r="CJ283" s="209"/>
      <c r="CK283" s="209"/>
      <c r="CL283" s="209"/>
      <c r="CM283" s="209"/>
      <c r="CN283" s="209"/>
      <c r="CO283" s="209"/>
      <c r="CP283" s="209"/>
      <c r="CQ283" s="209"/>
      <c r="CR283" s="209"/>
      <c r="CS283" s="209"/>
      <c r="CT283" s="209"/>
      <c r="CU283" s="209"/>
      <c r="CV283" s="209"/>
      <c r="CW283" s="209"/>
      <c r="CX283" s="209"/>
      <c r="CY283" s="209"/>
      <c r="CZ283" s="209"/>
      <c r="DA283" s="209"/>
      <c r="DB283" s="209"/>
      <c r="DC283" s="209"/>
      <c r="DD283" s="209"/>
      <c r="DE283" s="209"/>
      <c r="DF283" s="209"/>
      <c r="DG283" s="209"/>
      <c r="DH283" s="209"/>
      <c r="DI283" s="209"/>
      <c r="DJ283" s="209"/>
      <c r="DK283" s="209"/>
      <c r="DL283" s="209"/>
      <c r="DM283" s="209"/>
      <c r="DN283" s="209"/>
      <c r="DO283" s="209"/>
      <c r="DP283" s="209"/>
      <c r="DQ283" s="209"/>
      <c r="DR283" s="209"/>
      <c r="DS283" s="209"/>
      <c r="DT283" s="209"/>
      <c r="DU283" s="209"/>
      <c r="DV283" s="209"/>
      <c r="DW283" s="209"/>
      <c r="DX283" s="209"/>
      <c r="DY283" s="209"/>
      <c r="DZ283" s="209"/>
      <c r="EA283" s="209"/>
      <c r="EB283" s="209"/>
      <c r="EC283" s="209"/>
      <c r="ED283" s="209"/>
      <c r="EE283" s="209"/>
      <c r="EF283" s="209"/>
      <c r="EG283" s="209"/>
      <c r="EH283" s="209"/>
      <c r="EI283" s="209"/>
      <c r="EJ283" s="209"/>
      <c r="EK283" s="209"/>
      <c r="EL283" s="209"/>
      <c r="EM283" s="209"/>
      <c r="EN283" s="209"/>
    </row>
    <row r="284" spans="3:144" x14ac:dyDescent="0.2">
      <c r="C284" s="209"/>
      <c r="D284" s="209"/>
      <c r="E284" s="209"/>
      <c r="F284" s="209"/>
      <c r="G284" s="209"/>
      <c r="H284" s="209"/>
      <c r="I284" s="209"/>
      <c r="J284" s="209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9"/>
      <c r="AA284" s="209"/>
      <c r="AB284" s="209"/>
      <c r="AC284" s="209"/>
      <c r="AD284" s="209"/>
      <c r="AE284" s="209"/>
      <c r="AF284" s="209"/>
      <c r="AG284" s="209"/>
      <c r="AH284" s="209"/>
      <c r="AI284" s="209"/>
      <c r="AJ284" s="209"/>
      <c r="AK284" s="209"/>
      <c r="AL284" s="209"/>
      <c r="AM284" s="209"/>
      <c r="AN284" s="209"/>
      <c r="AO284" s="209"/>
      <c r="AP284" s="209"/>
      <c r="AQ284" s="209"/>
      <c r="AR284" s="209"/>
      <c r="AS284" s="209"/>
      <c r="AT284" s="209"/>
      <c r="AU284" s="209"/>
      <c r="AV284" s="209"/>
      <c r="AW284" s="209"/>
      <c r="AX284" s="209"/>
      <c r="AY284" s="209"/>
      <c r="AZ284" s="209"/>
      <c r="BA284" s="209"/>
      <c r="BB284" s="209"/>
      <c r="BC284" s="209"/>
      <c r="BD284" s="209"/>
      <c r="BE284" s="209"/>
      <c r="BF284" s="209"/>
      <c r="BG284" s="209"/>
      <c r="BH284" s="209"/>
      <c r="BI284" s="209"/>
      <c r="BJ284" s="209"/>
      <c r="BK284" s="209"/>
      <c r="BL284" s="209"/>
      <c r="BM284" s="209"/>
      <c r="BN284" s="209"/>
      <c r="BO284" s="209"/>
      <c r="BP284" s="209"/>
      <c r="BQ284" s="209"/>
      <c r="BR284" s="209"/>
      <c r="BS284" s="209"/>
      <c r="BT284" s="209"/>
      <c r="BU284" s="209"/>
      <c r="BV284" s="209"/>
      <c r="BW284" s="209"/>
      <c r="BX284" s="209"/>
      <c r="BY284" s="209"/>
      <c r="BZ284" s="209"/>
      <c r="CA284" s="209"/>
      <c r="CB284" s="209"/>
      <c r="CC284" s="209"/>
      <c r="CD284" s="209"/>
      <c r="CE284" s="209"/>
      <c r="CF284" s="209"/>
      <c r="CG284" s="209"/>
      <c r="CH284" s="209"/>
      <c r="CI284" s="209"/>
      <c r="CJ284" s="209"/>
      <c r="CK284" s="209"/>
      <c r="CL284" s="209"/>
      <c r="CM284" s="209"/>
      <c r="CN284" s="209"/>
      <c r="CO284" s="209"/>
      <c r="CP284" s="209"/>
      <c r="CQ284" s="209"/>
      <c r="CR284" s="209"/>
      <c r="CS284" s="209"/>
      <c r="CT284" s="209"/>
      <c r="CU284" s="209"/>
      <c r="CV284" s="209"/>
      <c r="CW284" s="209"/>
      <c r="CX284" s="209"/>
      <c r="CY284" s="209"/>
      <c r="CZ284" s="209"/>
      <c r="DA284" s="209"/>
      <c r="DB284" s="209"/>
      <c r="DC284" s="209"/>
      <c r="DD284" s="209"/>
      <c r="DE284" s="209"/>
      <c r="DF284" s="209"/>
      <c r="DG284" s="209"/>
      <c r="DH284" s="209"/>
      <c r="DI284" s="209"/>
      <c r="DJ284" s="209"/>
      <c r="DK284" s="209"/>
      <c r="DL284" s="209"/>
      <c r="DM284" s="209"/>
      <c r="DN284" s="209"/>
      <c r="DO284" s="209"/>
      <c r="DP284" s="209"/>
      <c r="DQ284" s="209"/>
      <c r="DR284" s="209"/>
      <c r="DS284" s="209"/>
      <c r="DT284" s="209"/>
      <c r="DU284" s="209"/>
      <c r="DV284" s="209"/>
      <c r="DW284" s="209"/>
      <c r="DX284" s="209"/>
      <c r="DY284" s="209"/>
      <c r="DZ284" s="209"/>
      <c r="EA284" s="209"/>
      <c r="EB284" s="209"/>
      <c r="EC284" s="209"/>
      <c r="ED284" s="209"/>
      <c r="EE284" s="209"/>
      <c r="EF284" s="209"/>
      <c r="EG284" s="209"/>
      <c r="EH284" s="209"/>
      <c r="EI284" s="209"/>
      <c r="EJ284" s="209"/>
      <c r="EK284" s="209"/>
      <c r="EL284" s="209"/>
      <c r="EM284" s="209"/>
      <c r="EN284" s="209"/>
    </row>
    <row r="285" spans="3:144" x14ac:dyDescent="0.2">
      <c r="C285" s="209"/>
      <c r="D285" s="209"/>
      <c r="E285" s="209"/>
      <c r="F285" s="209"/>
      <c r="G285" s="209"/>
      <c r="H285" s="209"/>
      <c r="I285" s="209"/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9"/>
      <c r="AA285" s="209"/>
      <c r="AB285" s="209"/>
      <c r="AC285" s="209"/>
      <c r="AD285" s="209"/>
      <c r="AE285" s="209"/>
      <c r="AF285" s="209"/>
      <c r="AG285" s="209"/>
      <c r="AH285" s="209"/>
      <c r="AI285" s="209"/>
      <c r="AJ285" s="209"/>
      <c r="AK285" s="209"/>
      <c r="AL285" s="209"/>
      <c r="AM285" s="209"/>
      <c r="AN285" s="209"/>
      <c r="AO285" s="209"/>
      <c r="AP285" s="209"/>
      <c r="AQ285" s="209"/>
      <c r="AR285" s="209"/>
      <c r="AS285" s="209"/>
      <c r="AT285" s="209"/>
      <c r="AU285" s="209"/>
      <c r="AV285" s="209"/>
      <c r="AW285" s="209"/>
      <c r="AX285" s="209"/>
      <c r="AY285" s="209"/>
      <c r="AZ285" s="209"/>
      <c r="BA285" s="209"/>
      <c r="BB285" s="209"/>
      <c r="BC285" s="209"/>
      <c r="BD285" s="209"/>
      <c r="BE285" s="209"/>
      <c r="BF285" s="209"/>
      <c r="BG285" s="209"/>
      <c r="BH285" s="209"/>
      <c r="BI285" s="209"/>
      <c r="BJ285" s="209"/>
      <c r="BK285" s="209"/>
      <c r="BL285" s="209"/>
      <c r="BM285" s="209"/>
      <c r="BN285" s="209"/>
      <c r="BO285" s="209"/>
      <c r="BP285" s="209"/>
      <c r="BQ285" s="209"/>
      <c r="BR285" s="209"/>
      <c r="BS285" s="209"/>
      <c r="BT285" s="209"/>
      <c r="BU285" s="209"/>
      <c r="BV285" s="209"/>
      <c r="BW285" s="209"/>
      <c r="BX285" s="209"/>
      <c r="BY285" s="209"/>
      <c r="BZ285" s="209"/>
      <c r="CA285" s="209"/>
      <c r="CB285" s="209"/>
      <c r="CC285" s="209"/>
      <c r="CD285" s="209"/>
      <c r="CE285" s="209"/>
      <c r="CF285" s="209"/>
      <c r="CG285" s="209"/>
      <c r="CH285" s="209"/>
      <c r="CI285" s="209"/>
      <c r="CJ285" s="209"/>
      <c r="CK285" s="209"/>
      <c r="CL285" s="209"/>
      <c r="CM285" s="209"/>
      <c r="CN285" s="209"/>
      <c r="CO285" s="209"/>
      <c r="CP285" s="209"/>
      <c r="CQ285" s="209"/>
      <c r="CR285" s="209"/>
      <c r="CS285" s="209"/>
      <c r="CT285" s="209"/>
      <c r="CU285" s="209"/>
      <c r="CV285" s="209"/>
      <c r="CW285" s="209"/>
      <c r="CX285" s="209"/>
      <c r="CY285" s="209"/>
      <c r="CZ285" s="209"/>
      <c r="DA285" s="209"/>
      <c r="DB285" s="209"/>
      <c r="DC285" s="209"/>
      <c r="DD285" s="209"/>
      <c r="DE285" s="209"/>
      <c r="DF285" s="209"/>
      <c r="DG285" s="209"/>
      <c r="DH285" s="209"/>
      <c r="DI285" s="209"/>
      <c r="DJ285" s="209"/>
      <c r="DK285" s="209"/>
      <c r="DL285" s="209"/>
      <c r="DM285" s="209"/>
      <c r="DN285" s="209"/>
      <c r="DO285" s="209"/>
      <c r="DP285" s="209"/>
      <c r="DQ285" s="209"/>
      <c r="DR285" s="209"/>
      <c r="DS285" s="209"/>
      <c r="DT285" s="209"/>
      <c r="DU285" s="209"/>
      <c r="DV285" s="209"/>
      <c r="DW285" s="209"/>
      <c r="DX285" s="209"/>
      <c r="DY285" s="209"/>
      <c r="DZ285" s="209"/>
      <c r="EA285" s="209"/>
      <c r="EB285" s="209"/>
      <c r="EC285" s="209"/>
      <c r="ED285" s="209"/>
      <c r="EE285" s="209"/>
      <c r="EF285" s="209"/>
      <c r="EG285" s="209"/>
      <c r="EH285" s="209"/>
      <c r="EI285" s="209"/>
      <c r="EJ285" s="209"/>
      <c r="EK285" s="209"/>
      <c r="EL285" s="209"/>
      <c r="EM285" s="209"/>
      <c r="EN285" s="209"/>
    </row>
    <row r="286" spans="3:144" x14ac:dyDescent="0.2">
      <c r="C286" s="209"/>
      <c r="D286" s="209"/>
      <c r="E286" s="209"/>
      <c r="F286" s="209"/>
      <c r="G286" s="209"/>
      <c r="H286" s="209"/>
      <c r="I286" s="209"/>
      <c r="J286" s="209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9"/>
      <c r="AA286" s="209"/>
      <c r="AB286" s="209"/>
      <c r="AC286" s="209"/>
      <c r="AD286" s="209"/>
      <c r="AE286" s="209"/>
      <c r="AF286" s="209"/>
      <c r="AG286" s="209"/>
      <c r="AH286" s="209"/>
      <c r="AI286" s="209"/>
      <c r="AJ286" s="209"/>
      <c r="AK286" s="209"/>
      <c r="AL286" s="209"/>
      <c r="AM286" s="209"/>
      <c r="AN286" s="209"/>
      <c r="AO286" s="209"/>
      <c r="AP286" s="209"/>
      <c r="AQ286" s="209"/>
      <c r="AR286" s="209"/>
      <c r="AS286" s="209"/>
      <c r="AT286" s="209"/>
      <c r="AU286" s="209"/>
      <c r="AV286" s="209"/>
      <c r="AW286" s="209"/>
      <c r="AX286" s="209"/>
      <c r="AY286" s="209"/>
      <c r="AZ286" s="209"/>
      <c r="BA286" s="209"/>
      <c r="BB286" s="209"/>
      <c r="BC286" s="209"/>
      <c r="BD286" s="209"/>
      <c r="BE286" s="209"/>
      <c r="BF286" s="209"/>
      <c r="BG286" s="209"/>
      <c r="BH286" s="209"/>
      <c r="BI286" s="209"/>
      <c r="BJ286" s="209"/>
      <c r="BK286" s="209"/>
      <c r="BL286" s="209"/>
      <c r="BM286" s="209"/>
      <c r="BN286" s="209"/>
      <c r="BO286" s="209"/>
      <c r="BP286" s="209"/>
      <c r="BQ286" s="209"/>
      <c r="BR286" s="209"/>
      <c r="BS286" s="209"/>
      <c r="BT286" s="209"/>
      <c r="BU286" s="209"/>
      <c r="BV286" s="209"/>
      <c r="BW286" s="209"/>
      <c r="BX286" s="209"/>
      <c r="BY286" s="209"/>
      <c r="BZ286" s="209"/>
      <c r="CA286" s="209"/>
      <c r="CB286" s="209"/>
      <c r="CC286" s="209"/>
      <c r="CD286" s="209"/>
      <c r="CE286" s="209"/>
      <c r="CF286" s="209"/>
      <c r="CG286" s="209"/>
      <c r="CH286" s="209"/>
      <c r="CI286" s="209"/>
      <c r="CJ286" s="209"/>
      <c r="CK286" s="209"/>
      <c r="CL286" s="209"/>
      <c r="CM286" s="209"/>
      <c r="CN286" s="209"/>
      <c r="CO286" s="209"/>
      <c r="CP286" s="209"/>
      <c r="CQ286" s="209"/>
      <c r="CR286" s="209"/>
      <c r="CS286" s="209"/>
      <c r="CT286" s="209"/>
      <c r="CU286" s="209"/>
      <c r="CV286" s="209"/>
      <c r="CW286" s="209"/>
      <c r="CX286" s="209"/>
      <c r="CY286" s="209"/>
      <c r="CZ286" s="209"/>
      <c r="DA286" s="209"/>
      <c r="DB286" s="209"/>
      <c r="DC286" s="209"/>
      <c r="DD286" s="209"/>
      <c r="DE286" s="209"/>
      <c r="DF286" s="209"/>
      <c r="DG286" s="209"/>
      <c r="DH286" s="209"/>
      <c r="DI286" s="209"/>
      <c r="DJ286" s="209"/>
      <c r="DK286" s="209"/>
      <c r="DL286" s="209"/>
      <c r="DM286" s="209"/>
      <c r="DN286" s="209"/>
      <c r="DO286" s="209"/>
      <c r="DP286" s="209"/>
      <c r="DQ286" s="209"/>
      <c r="DR286" s="209"/>
      <c r="DS286" s="209"/>
      <c r="DT286" s="209"/>
      <c r="DU286" s="209"/>
      <c r="DV286" s="209"/>
      <c r="DW286" s="209"/>
      <c r="DX286" s="209"/>
      <c r="DY286" s="209"/>
      <c r="DZ286" s="209"/>
      <c r="EA286" s="209"/>
      <c r="EB286" s="209"/>
      <c r="EC286" s="209"/>
      <c r="ED286" s="209"/>
      <c r="EE286" s="209"/>
      <c r="EF286" s="209"/>
      <c r="EG286" s="209"/>
      <c r="EH286" s="209"/>
      <c r="EI286" s="209"/>
      <c r="EJ286" s="209"/>
      <c r="EK286" s="209"/>
      <c r="EL286" s="209"/>
      <c r="EM286" s="209"/>
      <c r="EN286" s="209"/>
    </row>
    <row r="287" spans="3:144" x14ac:dyDescent="0.2">
      <c r="C287" s="209"/>
      <c r="D287" s="209"/>
      <c r="E287" s="209"/>
      <c r="F287" s="209"/>
      <c r="G287" s="209"/>
      <c r="H287" s="209"/>
      <c r="I287" s="209"/>
      <c r="J287" s="209"/>
      <c r="K287" s="209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9"/>
      <c r="AA287" s="209"/>
      <c r="AB287" s="209"/>
      <c r="AC287" s="209"/>
      <c r="AD287" s="209"/>
      <c r="AE287" s="209"/>
      <c r="AF287" s="209"/>
      <c r="AG287" s="209"/>
      <c r="AH287" s="209"/>
      <c r="AI287" s="209"/>
      <c r="AJ287" s="209"/>
      <c r="AK287" s="209"/>
      <c r="AL287" s="209"/>
      <c r="AM287" s="209"/>
      <c r="AN287" s="209"/>
      <c r="AO287" s="209"/>
      <c r="AP287" s="209"/>
      <c r="AQ287" s="209"/>
      <c r="AR287" s="209"/>
      <c r="AS287" s="209"/>
      <c r="AT287" s="209"/>
      <c r="AU287" s="209"/>
      <c r="AV287" s="209"/>
      <c r="AW287" s="209"/>
      <c r="AX287" s="209"/>
      <c r="AY287" s="209"/>
      <c r="AZ287" s="209"/>
      <c r="BA287" s="209"/>
      <c r="BB287" s="209"/>
      <c r="BC287" s="209"/>
      <c r="BD287" s="209"/>
      <c r="BE287" s="209"/>
      <c r="BF287" s="209"/>
      <c r="BG287" s="209"/>
      <c r="BH287" s="209"/>
      <c r="BI287" s="209"/>
      <c r="BJ287" s="209"/>
      <c r="BK287" s="209"/>
      <c r="BL287" s="209"/>
      <c r="BM287" s="209"/>
      <c r="BN287" s="209"/>
      <c r="BO287" s="209"/>
      <c r="BP287" s="209"/>
      <c r="BQ287" s="209"/>
      <c r="BR287" s="209"/>
      <c r="BS287" s="209"/>
      <c r="BT287" s="209"/>
      <c r="BU287" s="209"/>
      <c r="BV287" s="209"/>
      <c r="BW287" s="209"/>
      <c r="BX287" s="209"/>
      <c r="BY287" s="209"/>
      <c r="BZ287" s="209"/>
      <c r="CA287" s="209"/>
      <c r="CB287" s="209"/>
      <c r="CC287" s="209"/>
      <c r="CD287" s="209"/>
      <c r="CE287" s="209"/>
      <c r="CF287" s="209"/>
      <c r="CG287" s="209"/>
      <c r="CH287" s="209"/>
      <c r="CI287" s="209"/>
      <c r="CJ287" s="209"/>
      <c r="CK287" s="209"/>
      <c r="CL287" s="209"/>
      <c r="CM287" s="209"/>
      <c r="CN287" s="209"/>
      <c r="CO287" s="209"/>
      <c r="CP287" s="209"/>
      <c r="CQ287" s="209"/>
      <c r="CR287" s="209"/>
      <c r="CS287" s="209"/>
      <c r="CT287" s="209"/>
      <c r="CU287" s="209"/>
      <c r="CV287" s="209"/>
      <c r="CW287" s="209"/>
      <c r="CX287" s="209"/>
      <c r="CY287" s="209"/>
      <c r="CZ287" s="209"/>
      <c r="DA287" s="209"/>
      <c r="DB287" s="209"/>
      <c r="DC287" s="209"/>
      <c r="DD287" s="209"/>
      <c r="DE287" s="209"/>
      <c r="DF287" s="209"/>
      <c r="DG287" s="209"/>
      <c r="DH287" s="209"/>
      <c r="DI287" s="209"/>
      <c r="DJ287" s="209"/>
      <c r="DK287" s="209"/>
      <c r="DL287" s="209"/>
      <c r="DM287" s="209"/>
      <c r="DN287" s="209"/>
      <c r="DO287" s="209"/>
      <c r="DP287" s="209"/>
      <c r="DQ287" s="209"/>
      <c r="DR287" s="209"/>
      <c r="DS287" s="209"/>
      <c r="DT287" s="209"/>
      <c r="DU287" s="209"/>
      <c r="DV287" s="209"/>
      <c r="DW287" s="209"/>
      <c r="DX287" s="209"/>
      <c r="DY287" s="209"/>
      <c r="DZ287" s="209"/>
      <c r="EA287" s="209"/>
      <c r="EB287" s="209"/>
      <c r="EC287" s="209"/>
      <c r="ED287" s="209"/>
      <c r="EE287" s="209"/>
      <c r="EF287" s="209"/>
      <c r="EG287" s="209"/>
      <c r="EH287" s="209"/>
      <c r="EI287" s="209"/>
      <c r="EJ287" s="209"/>
      <c r="EK287" s="209"/>
      <c r="EL287" s="209"/>
      <c r="EM287" s="209"/>
      <c r="EN287" s="209"/>
    </row>
    <row r="288" spans="3:144" x14ac:dyDescent="0.2">
      <c r="C288" s="209"/>
      <c r="D288" s="209"/>
      <c r="E288" s="209"/>
      <c r="F288" s="209"/>
      <c r="G288" s="209"/>
      <c r="H288" s="209"/>
      <c r="I288" s="209"/>
      <c r="J288" s="209"/>
      <c r="K288" s="209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9"/>
      <c r="AA288" s="209"/>
      <c r="AB288" s="209"/>
      <c r="AC288" s="209"/>
      <c r="AD288" s="209"/>
      <c r="AE288" s="209"/>
      <c r="AF288" s="209"/>
      <c r="AG288" s="209"/>
      <c r="AH288" s="209"/>
      <c r="AI288" s="209"/>
      <c r="AJ288" s="209"/>
      <c r="AK288" s="209"/>
      <c r="AL288" s="209"/>
      <c r="AM288" s="209"/>
      <c r="AN288" s="209"/>
      <c r="AO288" s="209"/>
      <c r="AP288" s="209"/>
      <c r="AQ288" s="209"/>
      <c r="AR288" s="209"/>
      <c r="AS288" s="209"/>
      <c r="AT288" s="209"/>
      <c r="AU288" s="209"/>
      <c r="AV288" s="209"/>
      <c r="AW288" s="209"/>
      <c r="AX288" s="209"/>
      <c r="AY288" s="209"/>
      <c r="AZ288" s="209"/>
      <c r="BA288" s="209"/>
      <c r="BB288" s="209"/>
      <c r="BC288" s="209"/>
      <c r="BD288" s="209"/>
      <c r="BE288" s="209"/>
      <c r="BF288" s="209"/>
      <c r="BG288" s="209"/>
      <c r="BH288" s="209"/>
      <c r="BI288" s="209"/>
      <c r="BJ288" s="209"/>
      <c r="BK288" s="209"/>
      <c r="BL288" s="209"/>
      <c r="BM288" s="209"/>
      <c r="BN288" s="209"/>
      <c r="BO288" s="209"/>
      <c r="BP288" s="209"/>
      <c r="BQ288" s="209"/>
      <c r="BR288" s="209"/>
      <c r="BS288" s="209"/>
      <c r="BT288" s="209"/>
      <c r="BU288" s="209"/>
      <c r="BV288" s="209"/>
      <c r="BW288" s="209"/>
      <c r="BX288" s="209"/>
      <c r="BY288" s="209"/>
      <c r="BZ288" s="209"/>
      <c r="CA288" s="209"/>
      <c r="CB288" s="209"/>
      <c r="CC288" s="209"/>
      <c r="CD288" s="209"/>
      <c r="CE288" s="209"/>
      <c r="CF288" s="209"/>
      <c r="CG288" s="209"/>
      <c r="CH288" s="209"/>
      <c r="CI288" s="209"/>
      <c r="CJ288" s="209"/>
      <c r="CK288" s="209"/>
      <c r="CL288" s="209"/>
      <c r="CM288" s="209"/>
      <c r="CN288" s="209"/>
      <c r="CO288" s="209"/>
      <c r="CP288" s="209"/>
      <c r="CQ288" s="209"/>
      <c r="CR288" s="209"/>
      <c r="CS288" s="209"/>
      <c r="CT288" s="209"/>
      <c r="CU288" s="209"/>
      <c r="CV288" s="209"/>
      <c r="CW288" s="209"/>
      <c r="CX288" s="209"/>
      <c r="CY288" s="209"/>
      <c r="CZ288" s="209"/>
      <c r="DA288" s="209"/>
      <c r="DB288" s="209"/>
      <c r="DC288" s="209"/>
      <c r="DD288" s="209"/>
      <c r="DE288" s="209"/>
      <c r="DF288" s="209"/>
      <c r="DG288" s="209"/>
      <c r="DH288" s="209"/>
      <c r="DI288" s="209"/>
      <c r="DJ288" s="209"/>
      <c r="DK288" s="209"/>
      <c r="DL288" s="209"/>
      <c r="DM288" s="209"/>
      <c r="DN288" s="209"/>
      <c r="DO288" s="209"/>
      <c r="DP288" s="209"/>
      <c r="DQ288" s="209"/>
      <c r="DR288" s="209"/>
      <c r="DS288" s="209"/>
      <c r="DT288" s="209"/>
      <c r="DU288" s="209"/>
      <c r="DV288" s="209"/>
      <c r="DW288" s="209"/>
      <c r="DX288" s="209"/>
      <c r="DY288" s="209"/>
      <c r="DZ288" s="209"/>
      <c r="EA288" s="209"/>
      <c r="EB288" s="209"/>
      <c r="EC288" s="209"/>
      <c r="ED288" s="209"/>
      <c r="EE288" s="209"/>
      <c r="EF288" s="209"/>
      <c r="EG288" s="209"/>
      <c r="EH288" s="209"/>
      <c r="EI288" s="209"/>
      <c r="EJ288" s="209"/>
      <c r="EK288" s="209"/>
      <c r="EL288" s="209"/>
      <c r="EM288" s="209"/>
      <c r="EN288" s="209"/>
    </row>
    <row r="289" spans="3:144" x14ac:dyDescent="0.2">
      <c r="C289" s="209"/>
      <c r="D289" s="209"/>
      <c r="E289" s="209"/>
      <c r="F289" s="209"/>
      <c r="G289" s="209"/>
      <c r="H289" s="209"/>
      <c r="I289" s="209"/>
      <c r="J289" s="209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9"/>
      <c r="AA289" s="209"/>
      <c r="AB289" s="209"/>
      <c r="AC289" s="209"/>
      <c r="AD289" s="209"/>
      <c r="AE289" s="209"/>
      <c r="AF289" s="209"/>
      <c r="AG289" s="209"/>
      <c r="AH289" s="209"/>
      <c r="AI289" s="209"/>
      <c r="AJ289" s="209"/>
      <c r="AK289" s="209"/>
      <c r="AL289" s="209"/>
      <c r="AM289" s="209"/>
      <c r="AN289" s="209"/>
      <c r="AO289" s="209"/>
      <c r="AP289" s="209"/>
      <c r="AQ289" s="209"/>
      <c r="AR289" s="209"/>
      <c r="AS289" s="209"/>
      <c r="AT289" s="209"/>
      <c r="AU289" s="209"/>
      <c r="AV289" s="209"/>
      <c r="AW289" s="209"/>
      <c r="AX289" s="209"/>
      <c r="AY289" s="209"/>
      <c r="AZ289" s="209"/>
      <c r="BA289" s="209"/>
      <c r="BB289" s="209"/>
      <c r="BC289" s="209"/>
      <c r="BD289" s="209"/>
      <c r="BE289" s="209"/>
      <c r="BF289" s="209"/>
      <c r="BG289" s="209"/>
      <c r="BH289" s="209"/>
      <c r="BI289" s="209"/>
      <c r="BJ289" s="209"/>
      <c r="BK289" s="209"/>
      <c r="BL289" s="209"/>
      <c r="BM289" s="209"/>
      <c r="BN289" s="209"/>
      <c r="BO289" s="209"/>
      <c r="BP289" s="209"/>
      <c r="BQ289" s="209"/>
      <c r="BR289" s="209"/>
      <c r="BS289" s="209"/>
      <c r="BT289" s="209"/>
      <c r="BU289" s="209"/>
      <c r="BV289" s="209"/>
      <c r="BW289" s="209"/>
      <c r="BX289" s="209"/>
      <c r="BY289" s="209"/>
      <c r="BZ289" s="209"/>
      <c r="CA289" s="209"/>
      <c r="CB289" s="209"/>
      <c r="CC289" s="209"/>
      <c r="CD289" s="209"/>
      <c r="CE289" s="209"/>
      <c r="CF289" s="209"/>
      <c r="CG289" s="209"/>
      <c r="CH289" s="209"/>
      <c r="CI289" s="209"/>
      <c r="CJ289" s="209"/>
      <c r="CK289" s="209"/>
      <c r="CL289" s="209"/>
      <c r="CM289" s="209"/>
      <c r="CN289" s="209"/>
      <c r="CO289" s="209"/>
      <c r="CP289" s="209"/>
      <c r="CQ289" s="209"/>
      <c r="CR289" s="209"/>
      <c r="CS289" s="209"/>
      <c r="CT289" s="209"/>
      <c r="CU289" s="209"/>
      <c r="CV289" s="209"/>
      <c r="CW289" s="209"/>
      <c r="CX289" s="209"/>
      <c r="CY289" s="209"/>
      <c r="CZ289" s="209"/>
      <c r="DA289" s="209"/>
      <c r="DB289" s="209"/>
      <c r="DC289" s="209"/>
      <c r="DD289" s="209"/>
      <c r="DE289" s="209"/>
      <c r="DF289" s="209"/>
      <c r="DG289" s="209"/>
      <c r="DH289" s="209"/>
      <c r="DI289" s="209"/>
      <c r="DJ289" s="209"/>
      <c r="DK289" s="209"/>
      <c r="DL289" s="209"/>
      <c r="DM289" s="209"/>
      <c r="DN289" s="209"/>
      <c r="DO289" s="209"/>
      <c r="DP289" s="209"/>
      <c r="DQ289" s="209"/>
      <c r="DR289" s="209"/>
      <c r="DS289" s="209"/>
      <c r="DT289" s="209"/>
      <c r="DU289" s="209"/>
      <c r="DV289" s="209"/>
      <c r="DW289" s="209"/>
      <c r="DX289" s="209"/>
      <c r="DY289" s="209"/>
      <c r="DZ289" s="209"/>
      <c r="EA289" s="209"/>
      <c r="EB289" s="209"/>
      <c r="EC289" s="209"/>
      <c r="ED289" s="209"/>
      <c r="EE289" s="209"/>
      <c r="EF289" s="209"/>
      <c r="EG289" s="209"/>
      <c r="EH289" s="209"/>
      <c r="EI289" s="209"/>
      <c r="EJ289" s="209"/>
      <c r="EK289" s="209"/>
      <c r="EL289" s="209"/>
      <c r="EM289" s="209"/>
      <c r="EN289" s="209"/>
    </row>
    <row r="290" spans="3:144" x14ac:dyDescent="0.2">
      <c r="C290" s="209"/>
      <c r="D290" s="209"/>
      <c r="E290" s="209"/>
      <c r="F290" s="209"/>
      <c r="G290" s="209"/>
      <c r="H290" s="209"/>
      <c r="I290" s="209"/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9"/>
      <c r="AA290" s="209"/>
      <c r="AB290" s="209"/>
      <c r="AC290" s="209"/>
      <c r="AD290" s="209"/>
      <c r="AE290" s="209"/>
      <c r="AF290" s="209"/>
      <c r="AG290" s="209"/>
      <c r="AH290" s="209"/>
      <c r="AI290" s="209"/>
      <c r="AJ290" s="209"/>
      <c r="AK290" s="209"/>
      <c r="AL290" s="209"/>
      <c r="AM290" s="209"/>
      <c r="AN290" s="209"/>
      <c r="AO290" s="209"/>
      <c r="AP290" s="209"/>
      <c r="AQ290" s="209"/>
      <c r="AR290" s="209"/>
      <c r="AS290" s="209"/>
      <c r="AT290" s="209"/>
      <c r="AU290" s="209"/>
      <c r="AV290" s="209"/>
      <c r="AW290" s="209"/>
      <c r="AX290" s="209"/>
      <c r="AY290" s="209"/>
      <c r="AZ290" s="209"/>
      <c r="BA290" s="209"/>
      <c r="BB290" s="209"/>
      <c r="BC290" s="209"/>
      <c r="BD290" s="209"/>
      <c r="BE290" s="209"/>
      <c r="BF290" s="209"/>
      <c r="BG290" s="209"/>
      <c r="BH290" s="209"/>
      <c r="BI290" s="209"/>
      <c r="BJ290" s="209"/>
      <c r="BK290" s="209"/>
      <c r="BL290" s="209"/>
      <c r="BM290" s="209"/>
      <c r="BN290" s="209"/>
      <c r="BO290" s="209"/>
      <c r="BP290" s="209"/>
      <c r="BQ290" s="209"/>
      <c r="BR290" s="209"/>
      <c r="BS290" s="209"/>
      <c r="BT290" s="209"/>
      <c r="BU290" s="209"/>
      <c r="BV290" s="209"/>
      <c r="BW290" s="209"/>
      <c r="BX290" s="209"/>
      <c r="BY290" s="209"/>
      <c r="BZ290" s="209"/>
      <c r="CA290" s="209"/>
      <c r="CB290" s="209"/>
      <c r="CC290" s="209"/>
      <c r="CD290" s="209"/>
      <c r="CE290" s="209"/>
      <c r="CF290" s="209"/>
      <c r="CG290" s="209"/>
      <c r="CH290" s="209"/>
      <c r="CI290" s="209"/>
      <c r="CJ290" s="209"/>
      <c r="CK290" s="209"/>
      <c r="CL290" s="209"/>
      <c r="CM290" s="209"/>
      <c r="CN290" s="209"/>
      <c r="CO290" s="209"/>
      <c r="CP290" s="209"/>
      <c r="CQ290" s="209"/>
      <c r="CR290" s="209"/>
      <c r="CS290" s="209"/>
      <c r="CT290" s="209"/>
      <c r="CU290" s="209"/>
      <c r="CV290" s="209"/>
      <c r="CW290" s="209"/>
      <c r="CX290" s="209"/>
      <c r="CY290" s="209"/>
      <c r="CZ290" s="209"/>
      <c r="DA290" s="209"/>
      <c r="DB290" s="209"/>
      <c r="DC290" s="209"/>
      <c r="DD290" s="209"/>
      <c r="DE290" s="209"/>
      <c r="DF290" s="209"/>
      <c r="DG290" s="209"/>
      <c r="DH290" s="209"/>
      <c r="DI290" s="209"/>
      <c r="DJ290" s="209"/>
      <c r="DK290" s="209"/>
      <c r="DL290" s="209"/>
      <c r="DM290" s="209"/>
      <c r="DN290" s="209"/>
      <c r="DO290" s="209"/>
      <c r="DP290" s="209"/>
      <c r="DQ290" s="209"/>
      <c r="DR290" s="209"/>
      <c r="DS290" s="209"/>
      <c r="DT290" s="209"/>
      <c r="DU290" s="209"/>
      <c r="DV290" s="209"/>
      <c r="DW290" s="209"/>
      <c r="DX290" s="209"/>
      <c r="DY290" s="209"/>
      <c r="DZ290" s="209"/>
      <c r="EA290" s="209"/>
      <c r="EB290" s="209"/>
      <c r="EC290" s="209"/>
      <c r="ED290" s="209"/>
      <c r="EE290" s="209"/>
      <c r="EF290" s="209"/>
      <c r="EG290" s="209"/>
      <c r="EH290" s="209"/>
      <c r="EI290" s="209"/>
      <c r="EJ290" s="209"/>
      <c r="EK290" s="209"/>
      <c r="EL290" s="209"/>
      <c r="EM290" s="209"/>
      <c r="EN290" s="209"/>
    </row>
    <row r="291" spans="3:144" x14ac:dyDescent="0.2">
      <c r="C291" s="209"/>
      <c r="D291" s="209"/>
      <c r="E291" s="209"/>
      <c r="F291" s="209"/>
      <c r="G291" s="209"/>
      <c r="H291" s="209"/>
      <c r="I291" s="209"/>
      <c r="J291" s="209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  <c r="AA291" s="209"/>
      <c r="AB291" s="209"/>
      <c r="AC291" s="209"/>
      <c r="AD291" s="209"/>
      <c r="AE291" s="209"/>
      <c r="AF291" s="209"/>
      <c r="AG291" s="209"/>
      <c r="AH291" s="209"/>
      <c r="AI291" s="209"/>
      <c r="AJ291" s="209"/>
      <c r="AK291" s="209"/>
      <c r="AL291" s="209"/>
      <c r="AM291" s="209"/>
      <c r="AN291" s="209"/>
      <c r="AO291" s="209"/>
      <c r="AP291" s="209"/>
      <c r="AQ291" s="209"/>
      <c r="AR291" s="209"/>
      <c r="AS291" s="209"/>
      <c r="AT291" s="209"/>
      <c r="AU291" s="209"/>
      <c r="AV291" s="209"/>
      <c r="AW291" s="209"/>
      <c r="AX291" s="209"/>
      <c r="AY291" s="209"/>
      <c r="AZ291" s="209"/>
      <c r="BA291" s="209"/>
      <c r="BB291" s="209"/>
      <c r="BC291" s="209"/>
      <c r="BD291" s="209"/>
      <c r="BE291" s="209"/>
      <c r="BF291" s="209"/>
      <c r="BG291" s="209"/>
      <c r="BH291" s="209"/>
      <c r="BI291" s="209"/>
      <c r="BJ291" s="209"/>
      <c r="BK291" s="209"/>
      <c r="BL291" s="209"/>
      <c r="BM291" s="209"/>
      <c r="BN291" s="209"/>
      <c r="BO291" s="209"/>
      <c r="BP291" s="209"/>
      <c r="BQ291" s="209"/>
      <c r="BR291" s="209"/>
      <c r="BS291" s="209"/>
      <c r="BT291" s="209"/>
      <c r="BU291" s="209"/>
      <c r="BV291" s="209"/>
      <c r="BW291" s="209"/>
      <c r="BX291" s="209"/>
      <c r="BY291" s="209"/>
      <c r="BZ291" s="209"/>
      <c r="CA291" s="209"/>
      <c r="CB291" s="209"/>
      <c r="CC291" s="209"/>
      <c r="CD291" s="209"/>
      <c r="CE291" s="209"/>
      <c r="CF291" s="209"/>
      <c r="CG291" s="209"/>
      <c r="CH291" s="209"/>
      <c r="CI291" s="209"/>
      <c r="CJ291" s="209"/>
      <c r="CK291" s="209"/>
      <c r="CL291" s="209"/>
      <c r="CM291" s="209"/>
      <c r="CN291" s="209"/>
      <c r="CO291" s="209"/>
      <c r="CP291" s="209"/>
      <c r="CQ291" s="209"/>
      <c r="CR291" s="209"/>
      <c r="CS291" s="209"/>
      <c r="CT291" s="209"/>
      <c r="CU291" s="209"/>
      <c r="CV291" s="209"/>
      <c r="CW291" s="209"/>
      <c r="CX291" s="209"/>
      <c r="CY291" s="209"/>
      <c r="CZ291" s="209"/>
      <c r="DA291" s="209"/>
      <c r="DB291" s="209"/>
      <c r="DC291" s="209"/>
      <c r="DD291" s="209"/>
      <c r="DE291" s="209"/>
      <c r="DF291" s="209"/>
      <c r="DG291" s="209"/>
      <c r="DH291" s="209"/>
      <c r="DI291" s="209"/>
      <c r="DJ291" s="209"/>
      <c r="DK291" s="209"/>
      <c r="DL291" s="209"/>
      <c r="DM291" s="209"/>
      <c r="DN291" s="209"/>
      <c r="DO291" s="209"/>
      <c r="DP291" s="209"/>
      <c r="DQ291" s="209"/>
      <c r="DR291" s="209"/>
      <c r="DS291" s="209"/>
      <c r="DT291" s="209"/>
      <c r="DU291" s="209"/>
      <c r="DV291" s="209"/>
      <c r="DW291" s="209"/>
      <c r="DX291" s="209"/>
      <c r="DY291" s="209"/>
      <c r="DZ291" s="209"/>
      <c r="EA291" s="209"/>
      <c r="EB291" s="209"/>
      <c r="EC291" s="209"/>
      <c r="ED291" s="209"/>
      <c r="EE291" s="209"/>
      <c r="EF291" s="209"/>
      <c r="EG291" s="209"/>
      <c r="EH291" s="209"/>
      <c r="EI291" s="209"/>
      <c r="EJ291" s="209"/>
      <c r="EK291" s="209"/>
      <c r="EL291" s="209"/>
      <c r="EM291" s="209"/>
      <c r="EN291" s="209"/>
    </row>
    <row r="292" spans="3:144" x14ac:dyDescent="0.2">
      <c r="C292" s="209"/>
      <c r="D292" s="209"/>
      <c r="E292" s="209"/>
      <c r="F292" s="209"/>
      <c r="G292" s="209"/>
      <c r="H292" s="209"/>
      <c r="I292" s="209"/>
      <c r="J292" s="209"/>
      <c r="K292" s="209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  <c r="AA292" s="209"/>
      <c r="AB292" s="209"/>
      <c r="AC292" s="209"/>
      <c r="AD292" s="209"/>
      <c r="AE292" s="209"/>
      <c r="AF292" s="209"/>
      <c r="AG292" s="209"/>
      <c r="AH292" s="209"/>
      <c r="AI292" s="209"/>
      <c r="AJ292" s="209"/>
      <c r="AK292" s="209"/>
      <c r="AL292" s="209"/>
      <c r="AM292" s="209"/>
      <c r="AN292" s="209"/>
      <c r="AO292" s="209"/>
      <c r="AP292" s="209"/>
      <c r="AQ292" s="209"/>
      <c r="AR292" s="209"/>
      <c r="AS292" s="209"/>
      <c r="AT292" s="209"/>
      <c r="AU292" s="209"/>
      <c r="AV292" s="209"/>
      <c r="AW292" s="209"/>
      <c r="AX292" s="209"/>
      <c r="AY292" s="209"/>
      <c r="AZ292" s="209"/>
      <c r="BA292" s="209"/>
      <c r="BB292" s="209"/>
      <c r="BC292" s="209"/>
      <c r="BD292" s="209"/>
      <c r="BE292" s="209"/>
      <c r="BF292" s="209"/>
      <c r="BG292" s="209"/>
      <c r="BH292" s="209"/>
      <c r="BI292" s="209"/>
      <c r="BJ292" s="209"/>
      <c r="BK292" s="209"/>
      <c r="BL292" s="209"/>
      <c r="BM292" s="209"/>
      <c r="BN292" s="209"/>
      <c r="BO292" s="209"/>
      <c r="BP292" s="209"/>
      <c r="BQ292" s="209"/>
      <c r="BR292" s="209"/>
      <c r="BS292" s="209"/>
      <c r="BT292" s="209"/>
      <c r="BU292" s="209"/>
      <c r="BV292" s="209"/>
      <c r="BW292" s="209"/>
      <c r="BX292" s="209"/>
      <c r="BY292" s="209"/>
      <c r="BZ292" s="209"/>
      <c r="CA292" s="209"/>
      <c r="CB292" s="209"/>
      <c r="CC292" s="209"/>
      <c r="CD292" s="209"/>
      <c r="CE292" s="209"/>
      <c r="CF292" s="209"/>
      <c r="CG292" s="209"/>
      <c r="CH292" s="209"/>
      <c r="CI292" s="209"/>
      <c r="CJ292" s="209"/>
      <c r="CK292" s="209"/>
      <c r="CL292" s="209"/>
      <c r="CM292" s="209"/>
      <c r="CN292" s="209"/>
      <c r="CO292" s="209"/>
      <c r="CP292" s="209"/>
      <c r="CQ292" s="209"/>
      <c r="CR292" s="209"/>
      <c r="CS292" s="209"/>
      <c r="CT292" s="209"/>
      <c r="CU292" s="209"/>
      <c r="CV292" s="209"/>
      <c r="CW292" s="209"/>
      <c r="CX292" s="209"/>
      <c r="CY292" s="209"/>
      <c r="CZ292" s="209"/>
      <c r="DA292" s="209"/>
      <c r="DB292" s="209"/>
      <c r="DC292" s="209"/>
      <c r="DD292" s="209"/>
      <c r="DE292" s="209"/>
      <c r="DF292" s="209"/>
      <c r="DG292" s="209"/>
      <c r="DH292" s="209"/>
      <c r="DI292" s="209"/>
      <c r="DJ292" s="209"/>
      <c r="DK292" s="209"/>
      <c r="DL292" s="209"/>
      <c r="DM292" s="209"/>
      <c r="DN292" s="209"/>
      <c r="DO292" s="209"/>
      <c r="DP292" s="209"/>
      <c r="DQ292" s="209"/>
      <c r="DR292" s="209"/>
      <c r="DS292" s="209"/>
      <c r="DT292" s="209"/>
      <c r="DU292" s="209"/>
      <c r="DV292" s="209"/>
      <c r="DW292" s="209"/>
      <c r="DX292" s="209"/>
      <c r="DY292" s="209"/>
      <c r="DZ292" s="209"/>
      <c r="EA292" s="209"/>
      <c r="EB292" s="209"/>
      <c r="EC292" s="209"/>
      <c r="ED292" s="209"/>
      <c r="EE292" s="209"/>
      <c r="EF292" s="209"/>
      <c r="EG292" s="209"/>
      <c r="EH292" s="209"/>
      <c r="EI292" s="209"/>
      <c r="EJ292" s="209"/>
      <c r="EK292" s="209"/>
      <c r="EL292" s="209"/>
      <c r="EM292" s="209"/>
      <c r="EN292" s="209"/>
    </row>
    <row r="293" spans="3:144" x14ac:dyDescent="0.2">
      <c r="C293" s="209"/>
      <c r="D293" s="209"/>
      <c r="E293" s="209"/>
      <c r="F293" s="209"/>
      <c r="G293" s="209"/>
      <c r="H293" s="209"/>
      <c r="I293" s="209"/>
      <c r="J293" s="209"/>
      <c r="K293" s="209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9"/>
      <c r="AA293" s="209"/>
      <c r="AB293" s="209"/>
      <c r="AC293" s="209"/>
      <c r="AD293" s="209"/>
      <c r="AE293" s="209"/>
      <c r="AF293" s="209"/>
      <c r="AG293" s="209"/>
      <c r="AH293" s="209"/>
      <c r="AI293" s="209"/>
      <c r="AJ293" s="209"/>
      <c r="AK293" s="209"/>
      <c r="AL293" s="209"/>
      <c r="AM293" s="209"/>
      <c r="AN293" s="209"/>
      <c r="AO293" s="209"/>
      <c r="AP293" s="209"/>
      <c r="AQ293" s="209"/>
      <c r="AR293" s="209"/>
      <c r="AS293" s="209"/>
      <c r="AT293" s="209"/>
      <c r="AU293" s="209"/>
      <c r="AV293" s="209"/>
      <c r="AW293" s="209"/>
      <c r="AX293" s="209"/>
      <c r="AY293" s="209"/>
      <c r="AZ293" s="209"/>
      <c r="BA293" s="209"/>
      <c r="BB293" s="209"/>
      <c r="BC293" s="209"/>
      <c r="BD293" s="209"/>
      <c r="BE293" s="209"/>
      <c r="BF293" s="209"/>
      <c r="BG293" s="209"/>
      <c r="BH293" s="209"/>
      <c r="BI293" s="209"/>
      <c r="BJ293" s="209"/>
      <c r="BK293" s="209"/>
      <c r="BL293" s="209"/>
      <c r="BM293" s="209"/>
      <c r="BN293" s="209"/>
      <c r="BO293" s="209"/>
      <c r="BP293" s="209"/>
      <c r="BQ293" s="209"/>
      <c r="BR293" s="209"/>
      <c r="BS293" s="209"/>
      <c r="BT293" s="209"/>
      <c r="BU293" s="209"/>
      <c r="BV293" s="209"/>
      <c r="BW293" s="209"/>
      <c r="BX293" s="209"/>
      <c r="BY293" s="209"/>
      <c r="BZ293" s="209"/>
      <c r="CA293" s="209"/>
      <c r="CB293" s="209"/>
      <c r="CC293" s="209"/>
      <c r="CD293" s="209"/>
      <c r="CE293" s="209"/>
      <c r="CF293" s="209"/>
      <c r="CG293" s="209"/>
      <c r="CH293" s="209"/>
      <c r="CI293" s="209"/>
      <c r="CJ293" s="209"/>
      <c r="CK293" s="209"/>
      <c r="CL293" s="209"/>
      <c r="CM293" s="209"/>
      <c r="CN293" s="209"/>
      <c r="CO293" s="209"/>
      <c r="CP293" s="209"/>
      <c r="CQ293" s="209"/>
      <c r="CR293" s="209"/>
      <c r="CS293" s="209"/>
      <c r="CT293" s="209"/>
      <c r="CU293" s="209"/>
      <c r="CV293" s="209"/>
      <c r="CW293" s="209"/>
      <c r="CX293" s="209"/>
      <c r="CY293" s="209"/>
      <c r="CZ293" s="209"/>
      <c r="DA293" s="209"/>
      <c r="DB293" s="209"/>
      <c r="DC293" s="209"/>
      <c r="DD293" s="209"/>
      <c r="DE293" s="209"/>
      <c r="DF293" s="209"/>
      <c r="DG293" s="209"/>
      <c r="DH293" s="209"/>
      <c r="DI293" s="209"/>
      <c r="DJ293" s="209"/>
      <c r="DK293" s="209"/>
      <c r="DL293" s="209"/>
      <c r="DM293" s="209"/>
      <c r="DN293" s="209"/>
      <c r="DO293" s="209"/>
      <c r="DP293" s="209"/>
      <c r="DQ293" s="209"/>
      <c r="DR293" s="209"/>
      <c r="DS293" s="209"/>
      <c r="DT293" s="209"/>
      <c r="DU293" s="209"/>
      <c r="DV293" s="209"/>
      <c r="DW293" s="209"/>
      <c r="DX293" s="209"/>
      <c r="DY293" s="209"/>
      <c r="DZ293" s="209"/>
      <c r="EA293" s="209"/>
      <c r="EB293" s="209"/>
      <c r="EC293" s="209"/>
      <c r="ED293" s="209"/>
      <c r="EE293" s="209"/>
      <c r="EF293" s="209"/>
      <c r="EG293" s="209"/>
      <c r="EH293" s="209"/>
      <c r="EI293" s="209"/>
      <c r="EJ293" s="209"/>
      <c r="EK293" s="209"/>
      <c r="EL293" s="209"/>
      <c r="EM293" s="209"/>
      <c r="EN293" s="209"/>
    </row>
    <row r="294" spans="3:144" x14ac:dyDescent="0.2">
      <c r="C294" s="209"/>
      <c r="D294" s="209"/>
      <c r="E294" s="209"/>
      <c r="F294" s="209"/>
      <c r="G294" s="209"/>
      <c r="H294" s="209"/>
      <c r="I294" s="209"/>
      <c r="J294" s="209"/>
      <c r="K294" s="209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  <c r="AA294" s="209"/>
      <c r="AB294" s="209"/>
      <c r="AC294" s="209"/>
      <c r="AD294" s="209"/>
      <c r="AE294" s="209"/>
      <c r="AF294" s="209"/>
      <c r="AG294" s="209"/>
      <c r="AH294" s="209"/>
      <c r="AI294" s="209"/>
      <c r="AJ294" s="209"/>
      <c r="AK294" s="209"/>
      <c r="AL294" s="209"/>
      <c r="AM294" s="209"/>
      <c r="AN294" s="209"/>
      <c r="AO294" s="209"/>
      <c r="AP294" s="209"/>
      <c r="AQ294" s="209"/>
      <c r="AR294" s="209"/>
      <c r="AS294" s="209"/>
      <c r="AT294" s="209"/>
      <c r="AU294" s="209"/>
      <c r="AV294" s="209"/>
      <c r="AW294" s="209"/>
      <c r="AX294" s="209"/>
      <c r="AY294" s="209"/>
      <c r="AZ294" s="209"/>
      <c r="BA294" s="209"/>
      <c r="BB294" s="209"/>
      <c r="BC294" s="209"/>
      <c r="BD294" s="209"/>
      <c r="BE294" s="209"/>
      <c r="BF294" s="209"/>
      <c r="BG294" s="209"/>
      <c r="BH294" s="209"/>
      <c r="BI294" s="209"/>
      <c r="BJ294" s="209"/>
      <c r="BK294" s="209"/>
      <c r="BL294" s="209"/>
      <c r="BM294" s="209"/>
      <c r="BN294" s="209"/>
      <c r="BO294" s="209"/>
      <c r="BP294" s="209"/>
      <c r="BQ294" s="209"/>
      <c r="BR294" s="209"/>
      <c r="BS294" s="209"/>
      <c r="BT294" s="209"/>
      <c r="BU294" s="209"/>
      <c r="BV294" s="209"/>
      <c r="BW294" s="209"/>
      <c r="BX294" s="209"/>
      <c r="BY294" s="209"/>
      <c r="BZ294" s="209"/>
      <c r="CA294" s="209"/>
      <c r="CB294" s="209"/>
      <c r="CC294" s="209"/>
      <c r="CD294" s="209"/>
      <c r="CE294" s="209"/>
      <c r="CF294" s="209"/>
      <c r="CG294" s="209"/>
      <c r="CH294" s="209"/>
      <c r="CI294" s="209"/>
      <c r="CJ294" s="209"/>
      <c r="CK294" s="209"/>
      <c r="CL294" s="209"/>
      <c r="CM294" s="209"/>
      <c r="CN294" s="209"/>
      <c r="CO294" s="209"/>
      <c r="CP294" s="209"/>
      <c r="CQ294" s="209"/>
      <c r="CR294" s="209"/>
      <c r="CS294" s="209"/>
      <c r="CT294" s="209"/>
      <c r="CU294" s="209"/>
      <c r="CV294" s="209"/>
      <c r="CW294" s="209"/>
      <c r="CX294" s="209"/>
      <c r="CY294" s="209"/>
      <c r="CZ294" s="209"/>
      <c r="DA294" s="209"/>
      <c r="DB294" s="209"/>
      <c r="DC294" s="209"/>
      <c r="DD294" s="209"/>
      <c r="DE294" s="209"/>
      <c r="DF294" s="209"/>
      <c r="DG294" s="209"/>
      <c r="DH294" s="209"/>
      <c r="DI294" s="209"/>
      <c r="DJ294" s="209"/>
      <c r="DK294" s="209"/>
      <c r="DL294" s="209"/>
      <c r="DM294" s="209"/>
      <c r="DN294" s="209"/>
      <c r="DO294" s="209"/>
      <c r="DP294" s="209"/>
      <c r="DQ294" s="209"/>
      <c r="DR294" s="209"/>
      <c r="DS294" s="209"/>
      <c r="DT294" s="209"/>
      <c r="DU294" s="209"/>
      <c r="DV294" s="209"/>
      <c r="DW294" s="209"/>
      <c r="DX294" s="209"/>
      <c r="DY294" s="209"/>
      <c r="DZ294" s="209"/>
      <c r="EA294" s="209"/>
      <c r="EB294" s="209"/>
      <c r="EC294" s="209"/>
      <c r="ED294" s="209"/>
      <c r="EE294" s="209"/>
      <c r="EF294" s="209"/>
      <c r="EG294" s="209"/>
      <c r="EH294" s="209"/>
      <c r="EI294" s="209"/>
      <c r="EJ294" s="209"/>
      <c r="EK294" s="209"/>
      <c r="EL294" s="209"/>
      <c r="EM294" s="209"/>
      <c r="EN294" s="209"/>
    </row>
    <row r="295" spans="3:144" x14ac:dyDescent="0.2">
      <c r="C295" s="209"/>
      <c r="D295" s="209"/>
      <c r="E295" s="209"/>
      <c r="F295" s="209"/>
      <c r="G295" s="209"/>
      <c r="H295" s="209"/>
      <c r="I295" s="209"/>
      <c r="J295" s="209"/>
      <c r="K295" s="209"/>
      <c r="L295" s="209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9"/>
      <c r="AA295" s="209"/>
      <c r="AB295" s="209"/>
      <c r="AC295" s="209"/>
      <c r="AD295" s="209"/>
      <c r="AE295" s="209"/>
      <c r="AF295" s="209"/>
      <c r="AG295" s="209"/>
      <c r="AH295" s="209"/>
      <c r="AI295" s="209"/>
      <c r="AJ295" s="209"/>
      <c r="AK295" s="209"/>
      <c r="AL295" s="209"/>
      <c r="AM295" s="209"/>
      <c r="AN295" s="209"/>
      <c r="AO295" s="209"/>
      <c r="AP295" s="209"/>
      <c r="AQ295" s="209"/>
      <c r="AR295" s="209"/>
      <c r="AS295" s="209"/>
      <c r="AT295" s="209"/>
      <c r="AU295" s="209"/>
      <c r="AV295" s="209"/>
      <c r="AW295" s="209"/>
      <c r="AX295" s="209"/>
      <c r="AY295" s="209"/>
      <c r="AZ295" s="209"/>
      <c r="BA295" s="209"/>
      <c r="BB295" s="209"/>
      <c r="BC295" s="209"/>
      <c r="BD295" s="209"/>
      <c r="BE295" s="209"/>
      <c r="BF295" s="209"/>
      <c r="BG295" s="209"/>
      <c r="BH295" s="209"/>
      <c r="BI295" s="209"/>
      <c r="BJ295" s="209"/>
      <c r="BK295" s="209"/>
      <c r="BL295" s="209"/>
      <c r="BM295" s="209"/>
      <c r="BN295" s="209"/>
      <c r="BO295" s="209"/>
      <c r="BP295" s="209"/>
      <c r="BQ295" s="209"/>
      <c r="BR295" s="209"/>
      <c r="BS295" s="209"/>
      <c r="BT295" s="209"/>
      <c r="BU295" s="209"/>
      <c r="BV295" s="209"/>
      <c r="BW295" s="209"/>
      <c r="BX295" s="209"/>
      <c r="BY295" s="209"/>
      <c r="BZ295" s="209"/>
      <c r="CA295" s="209"/>
      <c r="CB295" s="209"/>
      <c r="CC295" s="209"/>
      <c r="CD295" s="209"/>
      <c r="CE295" s="209"/>
      <c r="CF295" s="209"/>
      <c r="CG295" s="209"/>
      <c r="CH295" s="209"/>
      <c r="CI295" s="209"/>
      <c r="CJ295" s="209"/>
      <c r="CK295" s="209"/>
      <c r="CL295" s="209"/>
      <c r="CM295" s="209"/>
      <c r="CN295" s="209"/>
      <c r="CO295" s="209"/>
      <c r="CP295" s="209"/>
      <c r="CQ295" s="209"/>
      <c r="CR295" s="209"/>
      <c r="CS295" s="209"/>
      <c r="CT295" s="209"/>
      <c r="CU295" s="209"/>
      <c r="CV295" s="209"/>
      <c r="CW295" s="209"/>
      <c r="CX295" s="209"/>
      <c r="CY295" s="209"/>
      <c r="CZ295" s="209"/>
      <c r="DA295" s="209"/>
      <c r="DB295" s="209"/>
      <c r="DC295" s="209"/>
      <c r="DD295" s="209"/>
      <c r="DE295" s="209"/>
      <c r="DF295" s="209"/>
      <c r="DG295" s="209"/>
      <c r="DH295" s="209"/>
      <c r="DI295" s="209"/>
      <c r="DJ295" s="209"/>
      <c r="DK295" s="209"/>
      <c r="DL295" s="209"/>
      <c r="DM295" s="209"/>
      <c r="DN295" s="209"/>
      <c r="DO295" s="209"/>
      <c r="DP295" s="209"/>
      <c r="DQ295" s="209"/>
      <c r="DR295" s="209"/>
      <c r="DS295" s="209"/>
      <c r="DT295" s="209"/>
      <c r="DU295" s="209"/>
      <c r="DV295" s="209"/>
      <c r="DW295" s="209"/>
      <c r="DX295" s="209"/>
      <c r="DY295" s="209"/>
      <c r="DZ295" s="209"/>
      <c r="EA295" s="209"/>
      <c r="EB295" s="209"/>
      <c r="EC295" s="209"/>
      <c r="ED295" s="209"/>
      <c r="EE295" s="209"/>
      <c r="EF295" s="209"/>
      <c r="EG295" s="209"/>
      <c r="EH295" s="209"/>
      <c r="EI295" s="209"/>
      <c r="EJ295" s="209"/>
      <c r="EK295" s="209"/>
      <c r="EL295" s="209"/>
      <c r="EM295" s="209"/>
      <c r="EN295" s="209"/>
    </row>
    <row r="296" spans="3:144" x14ac:dyDescent="0.2">
      <c r="C296" s="209"/>
      <c r="D296" s="209"/>
      <c r="E296" s="209"/>
      <c r="F296" s="209"/>
      <c r="G296" s="209"/>
      <c r="H296" s="209"/>
      <c r="I296" s="209"/>
      <c r="J296" s="209"/>
      <c r="K296" s="209"/>
      <c r="L296" s="209"/>
      <c r="M296" s="209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9"/>
      <c r="AA296" s="209"/>
      <c r="AB296" s="209"/>
      <c r="AC296" s="209"/>
      <c r="AD296" s="209"/>
      <c r="AE296" s="209"/>
      <c r="AF296" s="209"/>
      <c r="AG296" s="209"/>
      <c r="AH296" s="209"/>
      <c r="AI296" s="209"/>
      <c r="AJ296" s="209"/>
      <c r="AK296" s="209"/>
      <c r="AL296" s="209"/>
      <c r="AM296" s="209"/>
      <c r="AN296" s="209"/>
      <c r="AO296" s="209"/>
      <c r="AP296" s="209"/>
      <c r="AQ296" s="209"/>
      <c r="AR296" s="209"/>
      <c r="AS296" s="209"/>
      <c r="AT296" s="209"/>
      <c r="AU296" s="209"/>
      <c r="AV296" s="209"/>
      <c r="AW296" s="209"/>
      <c r="AX296" s="209"/>
      <c r="AY296" s="209"/>
      <c r="AZ296" s="209"/>
      <c r="BA296" s="209"/>
      <c r="BB296" s="209"/>
      <c r="BC296" s="209"/>
      <c r="BD296" s="209"/>
      <c r="BE296" s="209"/>
      <c r="BF296" s="209"/>
      <c r="BG296" s="209"/>
      <c r="BH296" s="209"/>
      <c r="BI296" s="209"/>
      <c r="BJ296" s="209"/>
      <c r="BK296" s="209"/>
      <c r="BL296" s="209"/>
      <c r="BM296" s="209"/>
      <c r="BN296" s="209"/>
      <c r="BO296" s="209"/>
      <c r="BP296" s="209"/>
      <c r="BQ296" s="209"/>
      <c r="BR296" s="209"/>
      <c r="BS296" s="209"/>
      <c r="BT296" s="209"/>
      <c r="BU296" s="209"/>
      <c r="BV296" s="209"/>
      <c r="BW296" s="209"/>
      <c r="BX296" s="209"/>
      <c r="BY296" s="209"/>
      <c r="BZ296" s="209"/>
      <c r="CA296" s="209"/>
      <c r="CB296" s="209"/>
      <c r="CC296" s="209"/>
      <c r="CD296" s="209"/>
      <c r="CE296" s="209"/>
      <c r="CF296" s="209"/>
      <c r="CG296" s="209"/>
      <c r="CH296" s="209"/>
      <c r="CI296" s="209"/>
      <c r="CJ296" s="209"/>
      <c r="CK296" s="209"/>
      <c r="CL296" s="209"/>
      <c r="CM296" s="209"/>
      <c r="CN296" s="209"/>
      <c r="CO296" s="209"/>
      <c r="CP296" s="209"/>
      <c r="CQ296" s="209"/>
      <c r="CR296" s="209"/>
      <c r="CS296" s="209"/>
      <c r="CT296" s="209"/>
      <c r="CU296" s="209"/>
      <c r="CV296" s="209"/>
      <c r="CW296" s="209"/>
      <c r="CX296" s="209"/>
      <c r="CY296" s="209"/>
      <c r="CZ296" s="209"/>
      <c r="DA296" s="209"/>
      <c r="DB296" s="209"/>
      <c r="DC296" s="209"/>
      <c r="DD296" s="209"/>
      <c r="DE296" s="209"/>
      <c r="DF296" s="209"/>
      <c r="DG296" s="209"/>
      <c r="DH296" s="209"/>
      <c r="DI296" s="209"/>
      <c r="DJ296" s="209"/>
      <c r="DK296" s="209"/>
      <c r="DL296" s="209"/>
      <c r="DM296" s="209"/>
      <c r="DN296" s="209"/>
      <c r="DO296" s="209"/>
      <c r="DP296" s="209"/>
      <c r="DQ296" s="209"/>
      <c r="DR296" s="209"/>
      <c r="DS296" s="209"/>
      <c r="DT296" s="209"/>
      <c r="DU296" s="209"/>
      <c r="DV296" s="209"/>
      <c r="DW296" s="209"/>
      <c r="DX296" s="209"/>
      <c r="DY296" s="209"/>
      <c r="DZ296" s="209"/>
      <c r="EA296" s="209"/>
      <c r="EB296" s="209"/>
      <c r="EC296" s="209"/>
      <c r="ED296" s="209"/>
      <c r="EE296" s="209"/>
      <c r="EF296" s="209"/>
      <c r="EG296" s="209"/>
      <c r="EH296" s="209"/>
      <c r="EI296" s="209"/>
      <c r="EJ296" s="209"/>
      <c r="EK296" s="209"/>
      <c r="EL296" s="209"/>
      <c r="EM296" s="209"/>
      <c r="EN296" s="209"/>
    </row>
    <row r="297" spans="3:144" x14ac:dyDescent="0.2">
      <c r="C297" s="209"/>
      <c r="D297" s="209"/>
      <c r="E297" s="209"/>
      <c r="F297" s="209"/>
      <c r="G297" s="209"/>
      <c r="H297" s="209"/>
      <c r="I297" s="209"/>
      <c r="J297" s="209"/>
      <c r="K297" s="209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9"/>
      <c r="AA297" s="209"/>
      <c r="AB297" s="209"/>
      <c r="AC297" s="209"/>
      <c r="AD297" s="209"/>
      <c r="AE297" s="209"/>
      <c r="AF297" s="209"/>
      <c r="AG297" s="209"/>
      <c r="AH297" s="209"/>
      <c r="AI297" s="209"/>
      <c r="AJ297" s="209"/>
      <c r="AK297" s="209"/>
      <c r="AL297" s="209"/>
      <c r="AM297" s="209"/>
      <c r="AN297" s="209"/>
      <c r="AO297" s="209"/>
      <c r="AP297" s="209"/>
      <c r="AQ297" s="209"/>
      <c r="AR297" s="209"/>
      <c r="AS297" s="209"/>
      <c r="AT297" s="209"/>
      <c r="AU297" s="209"/>
      <c r="AV297" s="209"/>
      <c r="AW297" s="209"/>
      <c r="AX297" s="209"/>
      <c r="AY297" s="209"/>
      <c r="AZ297" s="209"/>
      <c r="BA297" s="209"/>
      <c r="BB297" s="209"/>
      <c r="BC297" s="209"/>
      <c r="BD297" s="209"/>
      <c r="BE297" s="209"/>
      <c r="BF297" s="209"/>
      <c r="BG297" s="209"/>
      <c r="BH297" s="209"/>
      <c r="BI297" s="209"/>
      <c r="BJ297" s="209"/>
      <c r="BK297" s="209"/>
      <c r="BL297" s="209"/>
      <c r="BM297" s="209"/>
      <c r="BN297" s="209"/>
      <c r="BO297" s="209"/>
      <c r="BP297" s="209"/>
      <c r="BQ297" s="209"/>
      <c r="BR297" s="209"/>
      <c r="BS297" s="209"/>
      <c r="BT297" s="209"/>
      <c r="BU297" s="209"/>
      <c r="BV297" s="209"/>
      <c r="BW297" s="209"/>
      <c r="BX297" s="209"/>
      <c r="BY297" s="209"/>
      <c r="BZ297" s="209"/>
      <c r="CA297" s="209"/>
      <c r="CB297" s="209"/>
      <c r="CC297" s="209"/>
      <c r="CD297" s="209"/>
      <c r="CE297" s="209"/>
      <c r="CF297" s="209"/>
      <c r="CG297" s="209"/>
      <c r="CH297" s="209"/>
      <c r="CI297" s="209"/>
      <c r="CJ297" s="209"/>
      <c r="CK297" s="209"/>
      <c r="CL297" s="209"/>
      <c r="CM297" s="209"/>
      <c r="CN297" s="209"/>
      <c r="CO297" s="209"/>
      <c r="CP297" s="209"/>
      <c r="CQ297" s="209"/>
      <c r="CR297" s="209"/>
      <c r="CS297" s="209"/>
      <c r="CT297" s="209"/>
      <c r="CU297" s="209"/>
      <c r="CV297" s="209"/>
      <c r="CW297" s="209"/>
      <c r="CX297" s="209"/>
      <c r="CY297" s="209"/>
      <c r="CZ297" s="209"/>
      <c r="DA297" s="209"/>
      <c r="DB297" s="209"/>
      <c r="DC297" s="209"/>
      <c r="DD297" s="209"/>
      <c r="DE297" s="209"/>
      <c r="DF297" s="209"/>
      <c r="DG297" s="209"/>
      <c r="DH297" s="209"/>
      <c r="DI297" s="209"/>
      <c r="DJ297" s="209"/>
      <c r="DK297" s="209"/>
      <c r="DL297" s="209"/>
      <c r="DM297" s="209"/>
      <c r="DN297" s="209"/>
      <c r="DO297" s="209"/>
      <c r="DP297" s="209"/>
      <c r="DQ297" s="209"/>
      <c r="DR297" s="209"/>
      <c r="DS297" s="209"/>
      <c r="DT297" s="209"/>
      <c r="DU297" s="209"/>
      <c r="DV297" s="209"/>
      <c r="DW297" s="209"/>
      <c r="DX297" s="209"/>
      <c r="DY297" s="209"/>
      <c r="DZ297" s="209"/>
      <c r="EA297" s="209"/>
      <c r="EB297" s="209"/>
      <c r="EC297" s="209"/>
      <c r="ED297" s="209"/>
      <c r="EE297" s="209"/>
      <c r="EF297" s="209"/>
      <c r="EG297" s="209"/>
      <c r="EH297" s="209"/>
      <c r="EI297" s="209"/>
      <c r="EJ297" s="209"/>
      <c r="EK297" s="209"/>
      <c r="EL297" s="209"/>
      <c r="EM297" s="209"/>
      <c r="EN297" s="209"/>
    </row>
    <row r="298" spans="3:144" x14ac:dyDescent="0.2">
      <c r="C298" s="209"/>
      <c r="D298" s="209"/>
      <c r="E298" s="209"/>
      <c r="F298" s="209"/>
      <c r="G298" s="209"/>
      <c r="H298" s="209"/>
      <c r="I298" s="209"/>
      <c r="J298" s="209"/>
      <c r="K298" s="209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9"/>
      <c r="AA298" s="209"/>
      <c r="AB298" s="209"/>
      <c r="AC298" s="209"/>
      <c r="AD298" s="209"/>
      <c r="AE298" s="209"/>
      <c r="AF298" s="209"/>
      <c r="AG298" s="209"/>
      <c r="AH298" s="209"/>
      <c r="AI298" s="209"/>
      <c r="AJ298" s="209"/>
      <c r="AK298" s="209"/>
      <c r="AL298" s="209"/>
      <c r="AM298" s="209"/>
      <c r="AN298" s="209"/>
      <c r="AO298" s="209"/>
      <c r="AP298" s="209"/>
      <c r="AQ298" s="209"/>
      <c r="AR298" s="209"/>
      <c r="AS298" s="209"/>
      <c r="AT298" s="209"/>
      <c r="AU298" s="209"/>
      <c r="AV298" s="209"/>
      <c r="AW298" s="209"/>
      <c r="AX298" s="209"/>
      <c r="AY298" s="209"/>
      <c r="AZ298" s="209"/>
      <c r="BA298" s="209"/>
      <c r="BB298" s="209"/>
      <c r="BC298" s="209"/>
      <c r="BD298" s="209"/>
      <c r="BE298" s="209"/>
      <c r="BF298" s="209"/>
      <c r="BG298" s="209"/>
      <c r="BH298" s="209"/>
      <c r="BI298" s="209"/>
      <c r="BJ298" s="209"/>
      <c r="BK298" s="209"/>
      <c r="BL298" s="209"/>
      <c r="BM298" s="209"/>
      <c r="BN298" s="209"/>
      <c r="BO298" s="209"/>
      <c r="BP298" s="209"/>
      <c r="BQ298" s="209"/>
      <c r="BR298" s="209"/>
      <c r="BS298" s="209"/>
      <c r="BT298" s="209"/>
      <c r="BU298" s="209"/>
      <c r="BV298" s="209"/>
      <c r="BW298" s="209"/>
      <c r="BX298" s="209"/>
      <c r="BY298" s="209"/>
      <c r="BZ298" s="209"/>
      <c r="CA298" s="209"/>
      <c r="CB298" s="209"/>
      <c r="CC298" s="209"/>
      <c r="CD298" s="209"/>
      <c r="CE298" s="209"/>
      <c r="CF298" s="209"/>
      <c r="CG298" s="209"/>
      <c r="CH298" s="209"/>
      <c r="CI298" s="209"/>
      <c r="CJ298" s="209"/>
      <c r="CK298" s="209"/>
      <c r="CL298" s="209"/>
      <c r="CM298" s="209"/>
      <c r="CN298" s="209"/>
      <c r="CO298" s="209"/>
      <c r="CP298" s="209"/>
      <c r="CQ298" s="209"/>
      <c r="CR298" s="209"/>
      <c r="CS298" s="209"/>
      <c r="CT298" s="209"/>
      <c r="CU298" s="209"/>
      <c r="CV298" s="209"/>
      <c r="CW298" s="209"/>
      <c r="CX298" s="209"/>
      <c r="CY298" s="209"/>
      <c r="CZ298" s="209"/>
      <c r="DA298" s="209"/>
      <c r="DB298" s="209"/>
      <c r="DC298" s="209"/>
      <c r="DD298" s="209"/>
      <c r="DE298" s="209"/>
      <c r="DF298" s="209"/>
      <c r="DG298" s="209"/>
      <c r="DH298" s="209"/>
      <c r="DI298" s="209"/>
      <c r="DJ298" s="209"/>
      <c r="DK298" s="209"/>
      <c r="DL298" s="209"/>
      <c r="DM298" s="209"/>
      <c r="DN298" s="209"/>
      <c r="DO298" s="209"/>
      <c r="DP298" s="209"/>
      <c r="DQ298" s="209"/>
      <c r="DR298" s="209"/>
      <c r="DS298" s="209"/>
      <c r="DT298" s="209"/>
      <c r="DU298" s="209"/>
      <c r="DV298" s="209"/>
      <c r="DW298" s="209"/>
      <c r="DX298" s="209"/>
      <c r="DY298" s="209"/>
      <c r="DZ298" s="209"/>
      <c r="EA298" s="209"/>
      <c r="EB298" s="209"/>
      <c r="EC298" s="209"/>
      <c r="ED298" s="209"/>
      <c r="EE298" s="209"/>
      <c r="EF298" s="209"/>
      <c r="EG298" s="209"/>
      <c r="EH298" s="209"/>
      <c r="EI298" s="209"/>
      <c r="EJ298" s="209"/>
      <c r="EK298" s="209"/>
      <c r="EL298" s="209"/>
      <c r="EM298" s="209"/>
      <c r="EN298" s="209"/>
    </row>
    <row r="299" spans="3:144" x14ac:dyDescent="0.2">
      <c r="C299" s="209"/>
      <c r="D299" s="209"/>
      <c r="E299" s="209"/>
      <c r="F299" s="209"/>
      <c r="G299" s="209"/>
      <c r="H299" s="209"/>
      <c r="I299" s="209"/>
      <c r="J299" s="209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9"/>
      <c r="AA299" s="209"/>
      <c r="AB299" s="209"/>
      <c r="AC299" s="209"/>
      <c r="AD299" s="209"/>
      <c r="AE299" s="209"/>
      <c r="AF299" s="209"/>
      <c r="AG299" s="209"/>
      <c r="AH299" s="209"/>
      <c r="AI299" s="209"/>
      <c r="AJ299" s="209"/>
      <c r="AK299" s="209"/>
      <c r="AL299" s="209"/>
      <c r="AM299" s="209"/>
      <c r="AN299" s="209"/>
      <c r="AO299" s="209"/>
      <c r="AP299" s="209"/>
      <c r="AQ299" s="209"/>
      <c r="AR299" s="209"/>
      <c r="AS299" s="209"/>
      <c r="AT299" s="209"/>
      <c r="AU299" s="209"/>
      <c r="AV299" s="209"/>
      <c r="AW299" s="209"/>
      <c r="AX299" s="209"/>
      <c r="AY299" s="209"/>
      <c r="AZ299" s="209"/>
      <c r="BA299" s="209"/>
      <c r="BB299" s="209"/>
      <c r="BC299" s="209"/>
      <c r="BD299" s="209"/>
      <c r="BE299" s="209"/>
      <c r="BF299" s="209"/>
      <c r="BG299" s="209"/>
      <c r="BH299" s="209"/>
      <c r="BI299" s="209"/>
      <c r="BJ299" s="209"/>
      <c r="BK299" s="209"/>
      <c r="BL299" s="209"/>
      <c r="BM299" s="209"/>
      <c r="BN299" s="209"/>
      <c r="BO299" s="209"/>
      <c r="BP299" s="209"/>
      <c r="BQ299" s="209"/>
      <c r="BR299" s="209"/>
      <c r="BS299" s="209"/>
      <c r="BT299" s="209"/>
      <c r="BU299" s="209"/>
      <c r="BV299" s="209"/>
      <c r="BW299" s="209"/>
      <c r="BX299" s="209"/>
      <c r="BY299" s="209"/>
      <c r="BZ299" s="209"/>
      <c r="CA299" s="209"/>
      <c r="CB299" s="209"/>
      <c r="CC299" s="209"/>
      <c r="CD299" s="209"/>
      <c r="CE299" s="209"/>
      <c r="CF299" s="209"/>
      <c r="CG299" s="209"/>
      <c r="CH299" s="209"/>
      <c r="CI299" s="209"/>
      <c r="CJ299" s="209"/>
      <c r="CK299" s="209"/>
      <c r="CL299" s="209"/>
      <c r="CM299" s="209"/>
      <c r="CN299" s="209"/>
      <c r="CO299" s="209"/>
      <c r="CP299" s="209"/>
      <c r="CQ299" s="209"/>
      <c r="CR299" s="209"/>
      <c r="CS299" s="209"/>
      <c r="CT299" s="209"/>
      <c r="CU299" s="209"/>
      <c r="CV299" s="209"/>
      <c r="CW299" s="209"/>
      <c r="CX299" s="209"/>
      <c r="CY299" s="209"/>
      <c r="CZ299" s="209"/>
      <c r="DA299" s="209"/>
      <c r="DB299" s="209"/>
      <c r="DC299" s="209"/>
      <c r="DD299" s="209"/>
      <c r="DE299" s="209"/>
      <c r="DF299" s="209"/>
      <c r="DG299" s="209"/>
      <c r="DH299" s="209"/>
      <c r="DI299" s="209"/>
      <c r="DJ299" s="209"/>
      <c r="DK299" s="209"/>
      <c r="DL299" s="209"/>
      <c r="DM299" s="209"/>
      <c r="DN299" s="209"/>
      <c r="DO299" s="209"/>
      <c r="DP299" s="209"/>
      <c r="DQ299" s="209"/>
      <c r="DR299" s="209"/>
      <c r="DS299" s="209"/>
      <c r="DT299" s="209"/>
      <c r="DU299" s="209"/>
      <c r="DV299" s="209"/>
      <c r="DW299" s="209"/>
      <c r="DX299" s="209"/>
      <c r="DY299" s="209"/>
      <c r="DZ299" s="209"/>
      <c r="EA299" s="209"/>
      <c r="EB299" s="209"/>
      <c r="EC299" s="209"/>
      <c r="ED299" s="209"/>
      <c r="EE299" s="209"/>
      <c r="EF299" s="209"/>
      <c r="EG299" s="209"/>
      <c r="EH299" s="209"/>
      <c r="EI299" s="209"/>
      <c r="EJ299" s="209"/>
      <c r="EK299" s="209"/>
      <c r="EL299" s="209"/>
      <c r="EM299" s="209"/>
      <c r="EN299" s="209"/>
    </row>
    <row r="300" spans="3:144" x14ac:dyDescent="0.2">
      <c r="C300" s="209"/>
      <c r="D300" s="209"/>
      <c r="E300" s="209"/>
      <c r="F300" s="209"/>
      <c r="G300" s="209"/>
      <c r="H300" s="209"/>
      <c r="I300" s="209"/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  <c r="AA300" s="209"/>
      <c r="AB300" s="209"/>
      <c r="AC300" s="209"/>
      <c r="AD300" s="209"/>
      <c r="AE300" s="209"/>
      <c r="AF300" s="209"/>
      <c r="AG300" s="209"/>
      <c r="AH300" s="209"/>
      <c r="AI300" s="209"/>
      <c r="AJ300" s="209"/>
      <c r="AK300" s="209"/>
      <c r="AL300" s="209"/>
      <c r="AM300" s="209"/>
      <c r="AN300" s="209"/>
      <c r="AO300" s="209"/>
      <c r="AP300" s="209"/>
      <c r="AQ300" s="209"/>
      <c r="AR300" s="209"/>
      <c r="AS300" s="209"/>
      <c r="AT300" s="209"/>
      <c r="AU300" s="209"/>
      <c r="AV300" s="209"/>
      <c r="AW300" s="209"/>
      <c r="AX300" s="209"/>
      <c r="AY300" s="209"/>
      <c r="AZ300" s="209"/>
      <c r="BA300" s="209"/>
      <c r="BB300" s="209"/>
      <c r="BC300" s="209"/>
      <c r="BD300" s="209"/>
      <c r="BE300" s="209"/>
      <c r="BF300" s="209"/>
      <c r="BG300" s="209"/>
      <c r="BH300" s="209"/>
      <c r="BI300" s="209"/>
      <c r="BJ300" s="209"/>
      <c r="BK300" s="209"/>
      <c r="BL300" s="209"/>
      <c r="BM300" s="209"/>
      <c r="BN300" s="209"/>
      <c r="BO300" s="209"/>
      <c r="BP300" s="209"/>
      <c r="BQ300" s="209"/>
      <c r="BR300" s="209"/>
      <c r="BS300" s="209"/>
      <c r="BT300" s="209"/>
      <c r="BU300" s="209"/>
      <c r="BV300" s="209"/>
      <c r="BW300" s="209"/>
      <c r="BX300" s="209"/>
      <c r="BY300" s="209"/>
      <c r="BZ300" s="209"/>
      <c r="CA300" s="209"/>
      <c r="CB300" s="209"/>
      <c r="CC300" s="209"/>
      <c r="CD300" s="209"/>
      <c r="CE300" s="209"/>
      <c r="CF300" s="209"/>
      <c r="CG300" s="209"/>
      <c r="CH300" s="209"/>
      <c r="CI300" s="209"/>
      <c r="CJ300" s="209"/>
      <c r="CK300" s="209"/>
      <c r="CL300" s="209"/>
      <c r="CM300" s="209"/>
      <c r="CN300" s="209"/>
      <c r="CO300" s="209"/>
      <c r="CP300" s="209"/>
      <c r="CQ300" s="209"/>
      <c r="CR300" s="209"/>
      <c r="CS300" s="209"/>
      <c r="CT300" s="209"/>
      <c r="CU300" s="209"/>
      <c r="CV300" s="209"/>
      <c r="CW300" s="209"/>
      <c r="CX300" s="209"/>
      <c r="CY300" s="209"/>
      <c r="CZ300" s="209"/>
      <c r="DA300" s="209"/>
      <c r="DB300" s="209"/>
      <c r="DC300" s="209"/>
      <c r="DD300" s="209"/>
      <c r="DE300" s="209"/>
      <c r="DF300" s="209"/>
      <c r="DG300" s="209"/>
      <c r="DH300" s="209"/>
      <c r="DI300" s="209"/>
      <c r="DJ300" s="209"/>
      <c r="DK300" s="209"/>
      <c r="DL300" s="209"/>
      <c r="DM300" s="209"/>
      <c r="DN300" s="209"/>
      <c r="DO300" s="209"/>
      <c r="DP300" s="209"/>
      <c r="DQ300" s="209"/>
      <c r="DR300" s="209"/>
      <c r="DS300" s="209"/>
      <c r="DT300" s="209"/>
      <c r="DU300" s="209"/>
      <c r="DV300" s="209"/>
      <c r="DW300" s="209"/>
      <c r="DX300" s="209"/>
      <c r="DY300" s="209"/>
      <c r="DZ300" s="209"/>
      <c r="EA300" s="209"/>
      <c r="EB300" s="209"/>
      <c r="EC300" s="209"/>
      <c r="ED300" s="209"/>
      <c r="EE300" s="209"/>
      <c r="EF300" s="209"/>
      <c r="EG300" s="209"/>
      <c r="EH300" s="209"/>
      <c r="EI300" s="209"/>
      <c r="EJ300" s="209"/>
      <c r="EK300" s="209"/>
      <c r="EL300" s="209"/>
      <c r="EM300" s="209"/>
      <c r="EN300" s="209"/>
    </row>
    <row r="301" spans="3:144" x14ac:dyDescent="0.2">
      <c r="C301" s="209"/>
      <c r="D301" s="209"/>
      <c r="E301" s="209"/>
      <c r="F301" s="209"/>
      <c r="G301" s="209"/>
      <c r="H301" s="209"/>
      <c r="I301" s="209"/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  <c r="AA301" s="209"/>
      <c r="AB301" s="209"/>
      <c r="AC301" s="209"/>
      <c r="AD301" s="209"/>
      <c r="AE301" s="209"/>
      <c r="AF301" s="209"/>
      <c r="AG301" s="209"/>
      <c r="AH301" s="209"/>
      <c r="AI301" s="209"/>
      <c r="AJ301" s="209"/>
      <c r="AK301" s="209"/>
      <c r="AL301" s="209"/>
      <c r="AM301" s="209"/>
      <c r="AN301" s="209"/>
      <c r="AO301" s="209"/>
      <c r="AP301" s="209"/>
      <c r="AQ301" s="209"/>
      <c r="AR301" s="209"/>
      <c r="AS301" s="209"/>
      <c r="AT301" s="209"/>
      <c r="AU301" s="209"/>
      <c r="AV301" s="209"/>
      <c r="AW301" s="209"/>
      <c r="AX301" s="209"/>
      <c r="AY301" s="209"/>
      <c r="AZ301" s="209"/>
      <c r="BA301" s="209"/>
      <c r="BB301" s="209"/>
      <c r="BC301" s="209"/>
      <c r="BD301" s="209"/>
      <c r="BE301" s="209"/>
      <c r="BF301" s="209"/>
      <c r="BG301" s="209"/>
      <c r="BH301" s="209"/>
      <c r="BI301" s="209"/>
      <c r="BJ301" s="209"/>
      <c r="BK301" s="209"/>
      <c r="BL301" s="209"/>
      <c r="BM301" s="209"/>
      <c r="BN301" s="209"/>
      <c r="BO301" s="209"/>
      <c r="BP301" s="209"/>
      <c r="BQ301" s="209"/>
      <c r="BR301" s="209"/>
      <c r="BS301" s="209"/>
      <c r="BT301" s="209"/>
      <c r="BU301" s="209"/>
      <c r="BV301" s="209"/>
      <c r="BW301" s="209"/>
      <c r="BX301" s="209"/>
      <c r="BY301" s="209"/>
      <c r="BZ301" s="209"/>
      <c r="CA301" s="209"/>
      <c r="CB301" s="209"/>
      <c r="CC301" s="209"/>
      <c r="CD301" s="209"/>
      <c r="CE301" s="209"/>
      <c r="CF301" s="209"/>
      <c r="CG301" s="209"/>
      <c r="CH301" s="209"/>
      <c r="CI301" s="209"/>
      <c r="CJ301" s="209"/>
      <c r="CK301" s="209"/>
      <c r="CL301" s="209"/>
      <c r="CM301" s="209"/>
      <c r="CN301" s="209"/>
      <c r="CO301" s="209"/>
      <c r="CP301" s="209"/>
      <c r="CQ301" s="209"/>
      <c r="CR301" s="209"/>
      <c r="CS301" s="209"/>
      <c r="CT301" s="209"/>
      <c r="CU301" s="209"/>
      <c r="CV301" s="209"/>
      <c r="CW301" s="209"/>
      <c r="CX301" s="209"/>
      <c r="CY301" s="209"/>
      <c r="CZ301" s="209"/>
      <c r="DA301" s="209"/>
      <c r="DB301" s="209"/>
      <c r="DC301" s="209"/>
      <c r="DD301" s="209"/>
      <c r="DE301" s="209"/>
      <c r="DF301" s="209"/>
      <c r="DG301" s="209"/>
      <c r="DH301" s="209"/>
      <c r="DI301" s="209"/>
      <c r="DJ301" s="209"/>
      <c r="DK301" s="209"/>
      <c r="DL301" s="209"/>
      <c r="DM301" s="209"/>
      <c r="DN301" s="209"/>
      <c r="DO301" s="209"/>
      <c r="DP301" s="209"/>
      <c r="DQ301" s="209"/>
      <c r="DR301" s="209"/>
      <c r="DS301" s="209"/>
      <c r="DT301" s="209"/>
      <c r="DU301" s="209"/>
      <c r="DV301" s="209"/>
      <c r="DW301" s="209"/>
      <c r="DX301" s="209"/>
      <c r="DY301" s="209"/>
      <c r="DZ301" s="209"/>
      <c r="EA301" s="209"/>
      <c r="EB301" s="209"/>
      <c r="EC301" s="209"/>
      <c r="ED301" s="209"/>
      <c r="EE301" s="209"/>
      <c r="EF301" s="209"/>
      <c r="EG301" s="209"/>
      <c r="EH301" s="209"/>
      <c r="EI301" s="209"/>
      <c r="EJ301" s="209"/>
      <c r="EK301" s="209"/>
      <c r="EL301" s="209"/>
      <c r="EM301" s="209"/>
      <c r="EN301" s="209"/>
    </row>
    <row r="302" spans="3:144" x14ac:dyDescent="0.2">
      <c r="C302" s="209"/>
      <c r="D302" s="209"/>
      <c r="E302" s="209"/>
      <c r="F302" s="209"/>
      <c r="G302" s="209"/>
      <c r="H302" s="209"/>
      <c r="I302" s="209"/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  <c r="AA302" s="209"/>
      <c r="AB302" s="209"/>
      <c r="AC302" s="209"/>
      <c r="AD302" s="209"/>
      <c r="AE302" s="209"/>
      <c r="AF302" s="209"/>
      <c r="AG302" s="209"/>
      <c r="AH302" s="209"/>
      <c r="AI302" s="209"/>
      <c r="AJ302" s="209"/>
      <c r="AK302" s="209"/>
      <c r="AL302" s="209"/>
      <c r="AM302" s="209"/>
      <c r="AN302" s="209"/>
      <c r="AO302" s="209"/>
      <c r="AP302" s="209"/>
      <c r="AQ302" s="209"/>
      <c r="AR302" s="209"/>
      <c r="AS302" s="209"/>
      <c r="AT302" s="209"/>
      <c r="AU302" s="209"/>
      <c r="AV302" s="209"/>
      <c r="AW302" s="209"/>
      <c r="AX302" s="209"/>
      <c r="AY302" s="209"/>
      <c r="AZ302" s="209"/>
      <c r="BA302" s="209"/>
      <c r="BB302" s="209"/>
      <c r="BC302" s="209"/>
      <c r="BD302" s="209"/>
      <c r="BE302" s="209"/>
      <c r="BF302" s="209"/>
      <c r="BG302" s="209"/>
      <c r="BH302" s="209"/>
      <c r="BI302" s="209"/>
      <c r="BJ302" s="209"/>
      <c r="BK302" s="209"/>
      <c r="BL302" s="209"/>
      <c r="BM302" s="209"/>
      <c r="BN302" s="209"/>
      <c r="BO302" s="209"/>
      <c r="BP302" s="209"/>
      <c r="BQ302" s="209"/>
      <c r="BR302" s="209"/>
      <c r="BS302" s="209"/>
      <c r="BT302" s="209"/>
      <c r="BU302" s="209"/>
      <c r="BV302" s="209"/>
      <c r="BW302" s="209"/>
      <c r="BX302" s="209"/>
      <c r="BY302" s="209"/>
      <c r="BZ302" s="209"/>
      <c r="CA302" s="209"/>
      <c r="CB302" s="209"/>
      <c r="CC302" s="209"/>
      <c r="CD302" s="209"/>
      <c r="CE302" s="209"/>
      <c r="CF302" s="209"/>
      <c r="CG302" s="209"/>
      <c r="CH302" s="209"/>
      <c r="CI302" s="209"/>
      <c r="CJ302" s="209"/>
      <c r="CK302" s="209"/>
      <c r="CL302" s="209"/>
      <c r="CM302" s="209"/>
      <c r="CN302" s="209"/>
      <c r="CO302" s="209"/>
      <c r="CP302" s="209"/>
      <c r="CQ302" s="209"/>
      <c r="CR302" s="209"/>
      <c r="CS302" s="209"/>
      <c r="CT302" s="209"/>
      <c r="CU302" s="209"/>
      <c r="CV302" s="209"/>
      <c r="CW302" s="209"/>
      <c r="CX302" s="209"/>
      <c r="CY302" s="209"/>
      <c r="CZ302" s="209"/>
      <c r="DA302" s="209"/>
      <c r="DB302" s="209"/>
      <c r="DC302" s="209"/>
      <c r="DD302" s="209"/>
      <c r="DE302" s="209"/>
      <c r="DF302" s="209"/>
      <c r="DG302" s="209"/>
      <c r="DH302" s="209"/>
      <c r="DI302" s="209"/>
      <c r="DJ302" s="209"/>
      <c r="DK302" s="209"/>
      <c r="DL302" s="209"/>
      <c r="DM302" s="209"/>
      <c r="DN302" s="209"/>
      <c r="DO302" s="209"/>
      <c r="DP302" s="209"/>
      <c r="DQ302" s="209"/>
      <c r="DR302" s="209"/>
      <c r="DS302" s="209"/>
      <c r="DT302" s="209"/>
      <c r="DU302" s="209"/>
      <c r="DV302" s="209"/>
      <c r="DW302" s="209"/>
      <c r="DX302" s="209"/>
      <c r="DY302" s="209"/>
      <c r="DZ302" s="209"/>
      <c r="EA302" s="209"/>
      <c r="EB302" s="209"/>
      <c r="EC302" s="209"/>
      <c r="ED302" s="209"/>
      <c r="EE302" s="209"/>
      <c r="EF302" s="209"/>
      <c r="EG302" s="209"/>
      <c r="EH302" s="209"/>
      <c r="EI302" s="209"/>
      <c r="EJ302" s="209"/>
      <c r="EK302" s="209"/>
      <c r="EL302" s="209"/>
      <c r="EM302" s="209"/>
      <c r="EN302" s="209"/>
    </row>
    <row r="303" spans="3:144" x14ac:dyDescent="0.2">
      <c r="C303" s="209"/>
      <c r="D303" s="209"/>
      <c r="E303" s="209"/>
      <c r="F303" s="209"/>
      <c r="G303" s="209"/>
      <c r="H303" s="209"/>
      <c r="I303" s="209"/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  <c r="AA303" s="209"/>
      <c r="AB303" s="209"/>
      <c r="AC303" s="209"/>
      <c r="AD303" s="209"/>
      <c r="AE303" s="209"/>
      <c r="AF303" s="209"/>
      <c r="AG303" s="209"/>
      <c r="AH303" s="209"/>
      <c r="AI303" s="209"/>
      <c r="AJ303" s="209"/>
      <c r="AK303" s="209"/>
      <c r="AL303" s="209"/>
      <c r="AM303" s="209"/>
      <c r="AN303" s="209"/>
      <c r="AO303" s="209"/>
      <c r="AP303" s="209"/>
      <c r="AQ303" s="209"/>
      <c r="AR303" s="209"/>
      <c r="AS303" s="209"/>
      <c r="AT303" s="209"/>
      <c r="AU303" s="209"/>
      <c r="AV303" s="209"/>
      <c r="AW303" s="209"/>
      <c r="AX303" s="209"/>
      <c r="AY303" s="209"/>
      <c r="AZ303" s="209"/>
      <c r="BA303" s="209"/>
      <c r="BB303" s="209"/>
      <c r="BC303" s="209"/>
      <c r="BD303" s="209"/>
      <c r="BE303" s="209"/>
      <c r="BF303" s="209"/>
      <c r="BG303" s="209"/>
      <c r="BH303" s="209"/>
      <c r="BI303" s="209"/>
      <c r="BJ303" s="209"/>
      <c r="BK303" s="209"/>
      <c r="BL303" s="209"/>
      <c r="BM303" s="209"/>
      <c r="BN303" s="209"/>
      <c r="BO303" s="209"/>
      <c r="BP303" s="209"/>
      <c r="BQ303" s="209"/>
      <c r="BR303" s="209"/>
      <c r="BS303" s="209"/>
      <c r="BT303" s="209"/>
      <c r="BU303" s="209"/>
      <c r="BV303" s="209"/>
      <c r="BW303" s="209"/>
      <c r="BX303" s="209"/>
      <c r="BY303" s="209"/>
      <c r="BZ303" s="209"/>
      <c r="CA303" s="209"/>
      <c r="CB303" s="209"/>
      <c r="CC303" s="209"/>
      <c r="CD303" s="209"/>
      <c r="CE303" s="209"/>
      <c r="CF303" s="209"/>
      <c r="CG303" s="209"/>
      <c r="CH303" s="209"/>
      <c r="CI303" s="209"/>
      <c r="CJ303" s="209"/>
      <c r="CK303" s="209"/>
      <c r="CL303" s="209"/>
      <c r="CM303" s="209"/>
      <c r="CN303" s="209"/>
      <c r="CO303" s="209"/>
      <c r="CP303" s="209"/>
      <c r="CQ303" s="209"/>
      <c r="CR303" s="209"/>
      <c r="CS303" s="209"/>
      <c r="CT303" s="209"/>
      <c r="CU303" s="209"/>
      <c r="CV303" s="209"/>
      <c r="CW303" s="209"/>
      <c r="CX303" s="209"/>
      <c r="CY303" s="209"/>
      <c r="CZ303" s="209"/>
      <c r="DA303" s="209"/>
      <c r="DB303" s="209"/>
      <c r="DC303" s="209"/>
      <c r="DD303" s="209"/>
      <c r="DE303" s="209"/>
      <c r="DF303" s="209"/>
      <c r="DG303" s="209"/>
      <c r="DH303" s="209"/>
      <c r="DI303" s="209"/>
      <c r="DJ303" s="209"/>
      <c r="DK303" s="209"/>
      <c r="DL303" s="209"/>
      <c r="DM303" s="209"/>
      <c r="DN303" s="209"/>
      <c r="DO303" s="209"/>
      <c r="DP303" s="209"/>
      <c r="DQ303" s="209"/>
      <c r="DR303" s="209"/>
      <c r="DS303" s="209"/>
      <c r="DT303" s="209"/>
      <c r="DU303" s="209"/>
      <c r="DV303" s="209"/>
      <c r="DW303" s="209"/>
      <c r="DX303" s="209"/>
      <c r="DY303" s="209"/>
      <c r="DZ303" s="209"/>
      <c r="EA303" s="209"/>
      <c r="EB303" s="209"/>
      <c r="EC303" s="209"/>
      <c r="ED303" s="209"/>
      <c r="EE303" s="209"/>
      <c r="EF303" s="209"/>
      <c r="EG303" s="209"/>
      <c r="EH303" s="209"/>
      <c r="EI303" s="209"/>
      <c r="EJ303" s="209"/>
      <c r="EK303" s="209"/>
      <c r="EL303" s="209"/>
      <c r="EM303" s="209"/>
      <c r="EN303" s="209"/>
    </row>
    <row r="304" spans="3:144" x14ac:dyDescent="0.2">
      <c r="C304" s="209"/>
      <c r="D304" s="209"/>
      <c r="E304" s="209"/>
      <c r="F304" s="209"/>
      <c r="G304" s="209"/>
      <c r="H304" s="209"/>
      <c r="I304" s="209"/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  <c r="AA304" s="209"/>
      <c r="AB304" s="209"/>
      <c r="AC304" s="209"/>
      <c r="AD304" s="209"/>
      <c r="AE304" s="209"/>
      <c r="AF304" s="209"/>
      <c r="AG304" s="209"/>
      <c r="AH304" s="209"/>
      <c r="AI304" s="209"/>
      <c r="AJ304" s="209"/>
      <c r="AK304" s="209"/>
      <c r="AL304" s="209"/>
      <c r="AM304" s="209"/>
      <c r="AN304" s="209"/>
      <c r="AO304" s="209"/>
      <c r="AP304" s="209"/>
      <c r="AQ304" s="209"/>
      <c r="AR304" s="209"/>
      <c r="AS304" s="209"/>
      <c r="AT304" s="209"/>
      <c r="AU304" s="209"/>
      <c r="AV304" s="209"/>
      <c r="AW304" s="209"/>
      <c r="AX304" s="209"/>
      <c r="AY304" s="209"/>
      <c r="AZ304" s="209"/>
      <c r="BA304" s="209"/>
      <c r="BB304" s="209"/>
      <c r="BC304" s="209"/>
      <c r="BD304" s="209"/>
      <c r="BE304" s="209"/>
      <c r="BF304" s="209"/>
      <c r="BG304" s="209"/>
      <c r="BH304" s="209"/>
      <c r="BI304" s="209"/>
      <c r="BJ304" s="209"/>
      <c r="BK304" s="209"/>
      <c r="BL304" s="209"/>
      <c r="BM304" s="209"/>
      <c r="BN304" s="209"/>
      <c r="BO304" s="209"/>
      <c r="BP304" s="209"/>
      <c r="BQ304" s="209"/>
      <c r="BR304" s="209"/>
      <c r="BS304" s="209"/>
      <c r="BT304" s="209"/>
      <c r="BU304" s="209"/>
      <c r="BV304" s="209"/>
      <c r="BW304" s="209"/>
      <c r="BX304" s="209"/>
      <c r="BY304" s="209"/>
      <c r="BZ304" s="209"/>
      <c r="CA304" s="209"/>
      <c r="CB304" s="209"/>
      <c r="CC304" s="209"/>
      <c r="CD304" s="209"/>
      <c r="CE304" s="209"/>
      <c r="CF304" s="209"/>
      <c r="CG304" s="209"/>
      <c r="CH304" s="209"/>
      <c r="CI304" s="209"/>
      <c r="CJ304" s="209"/>
      <c r="CK304" s="209"/>
      <c r="CL304" s="209"/>
      <c r="CM304" s="209"/>
      <c r="CN304" s="209"/>
      <c r="CO304" s="209"/>
      <c r="CP304" s="209"/>
      <c r="CQ304" s="209"/>
      <c r="CR304" s="209"/>
      <c r="CS304" s="209"/>
      <c r="CT304" s="209"/>
      <c r="CU304" s="209"/>
      <c r="CV304" s="209"/>
      <c r="CW304" s="209"/>
      <c r="CX304" s="209"/>
      <c r="CY304" s="209"/>
      <c r="CZ304" s="209"/>
      <c r="DA304" s="209"/>
      <c r="DB304" s="209"/>
      <c r="DC304" s="209"/>
      <c r="DD304" s="209"/>
      <c r="DE304" s="209"/>
      <c r="DF304" s="209"/>
      <c r="DG304" s="209"/>
      <c r="DH304" s="209"/>
      <c r="DI304" s="209"/>
      <c r="DJ304" s="209"/>
      <c r="DK304" s="209"/>
      <c r="DL304" s="209"/>
      <c r="DM304" s="209"/>
      <c r="DN304" s="209"/>
      <c r="DO304" s="209"/>
      <c r="DP304" s="209"/>
      <c r="DQ304" s="209"/>
      <c r="DR304" s="209"/>
      <c r="DS304" s="209"/>
      <c r="DT304" s="209"/>
      <c r="DU304" s="209"/>
      <c r="DV304" s="209"/>
      <c r="DW304" s="209"/>
      <c r="DX304" s="209"/>
      <c r="DY304" s="209"/>
      <c r="DZ304" s="209"/>
      <c r="EA304" s="209"/>
      <c r="EB304" s="209"/>
      <c r="EC304" s="209"/>
      <c r="ED304" s="209"/>
      <c r="EE304" s="209"/>
      <c r="EF304" s="209"/>
      <c r="EG304" s="209"/>
      <c r="EH304" s="209"/>
      <c r="EI304" s="209"/>
      <c r="EJ304" s="209"/>
      <c r="EK304" s="209"/>
      <c r="EL304" s="209"/>
      <c r="EM304" s="209"/>
      <c r="EN304" s="209"/>
    </row>
    <row r="305" spans="3:144" x14ac:dyDescent="0.2">
      <c r="C305" s="209"/>
      <c r="D305" s="209"/>
      <c r="E305" s="209"/>
      <c r="F305" s="209"/>
      <c r="G305" s="209"/>
      <c r="H305" s="209"/>
      <c r="I305" s="209"/>
      <c r="J305" s="209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  <c r="AA305" s="209"/>
      <c r="AB305" s="209"/>
      <c r="AC305" s="209"/>
      <c r="AD305" s="209"/>
      <c r="AE305" s="209"/>
      <c r="AF305" s="209"/>
      <c r="AG305" s="209"/>
      <c r="AH305" s="209"/>
      <c r="AI305" s="209"/>
      <c r="AJ305" s="209"/>
      <c r="AK305" s="209"/>
      <c r="AL305" s="209"/>
      <c r="AM305" s="209"/>
      <c r="AN305" s="209"/>
      <c r="AO305" s="209"/>
      <c r="AP305" s="209"/>
      <c r="AQ305" s="209"/>
      <c r="AR305" s="209"/>
      <c r="AS305" s="209"/>
      <c r="AT305" s="209"/>
      <c r="AU305" s="209"/>
      <c r="AV305" s="209"/>
      <c r="AW305" s="209"/>
      <c r="AX305" s="209"/>
      <c r="AY305" s="209"/>
      <c r="AZ305" s="209"/>
      <c r="BA305" s="209"/>
      <c r="BB305" s="209"/>
      <c r="BC305" s="209"/>
      <c r="BD305" s="209"/>
      <c r="BE305" s="209"/>
      <c r="BF305" s="209"/>
      <c r="BG305" s="209"/>
      <c r="BH305" s="209"/>
      <c r="BI305" s="209"/>
      <c r="BJ305" s="209"/>
      <c r="BK305" s="209"/>
      <c r="BL305" s="209"/>
      <c r="BM305" s="209"/>
      <c r="BN305" s="209"/>
      <c r="BO305" s="209"/>
      <c r="BP305" s="209"/>
      <c r="BQ305" s="209"/>
      <c r="BR305" s="209"/>
      <c r="BS305" s="209"/>
      <c r="BT305" s="209"/>
      <c r="BU305" s="209"/>
      <c r="BV305" s="209"/>
      <c r="BW305" s="209"/>
      <c r="BX305" s="209"/>
      <c r="BY305" s="209"/>
      <c r="BZ305" s="209"/>
      <c r="CA305" s="209"/>
      <c r="CB305" s="209"/>
      <c r="CC305" s="209"/>
      <c r="CD305" s="209"/>
      <c r="CE305" s="209"/>
      <c r="CF305" s="209"/>
      <c r="CG305" s="209"/>
      <c r="CH305" s="209"/>
      <c r="CI305" s="209"/>
      <c r="CJ305" s="209"/>
      <c r="CK305" s="209"/>
      <c r="CL305" s="209"/>
      <c r="CM305" s="209"/>
      <c r="CN305" s="209"/>
      <c r="CO305" s="209"/>
      <c r="CP305" s="209"/>
      <c r="CQ305" s="209"/>
      <c r="CR305" s="209"/>
      <c r="CS305" s="209"/>
      <c r="CT305" s="209"/>
      <c r="CU305" s="209"/>
      <c r="CV305" s="209"/>
      <c r="CW305" s="209"/>
      <c r="CX305" s="209"/>
      <c r="CY305" s="209"/>
      <c r="CZ305" s="209"/>
      <c r="DA305" s="209"/>
      <c r="DB305" s="209"/>
      <c r="DC305" s="209"/>
      <c r="DD305" s="209"/>
      <c r="DE305" s="209"/>
      <c r="DF305" s="209"/>
      <c r="DG305" s="209"/>
      <c r="DH305" s="209"/>
      <c r="DI305" s="209"/>
      <c r="DJ305" s="209"/>
      <c r="DK305" s="209"/>
      <c r="DL305" s="209"/>
      <c r="DM305" s="209"/>
      <c r="DN305" s="209"/>
      <c r="DO305" s="209"/>
      <c r="DP305" s="209"/>
      <c r="DQ305" s="209"/>
      <c r="DR305" s="209"/>
      <c r="DS305" s="209"/>
      <c r="DT305" s="209"/>
      <c r="DU305" s="209"/>
      <c r="DV305" s="209"/>
      <c r="DW305" s="209"/>
      <c r="DX305" s="209"/>
      <c r="DY305" s="209"/>
      <c r="DZ305" s="209"/>
      <c r="EA305" s="209"/>
      <c r="EB305" s="209"/>
      <c r="EC305" s="209"/>
      <c r="ED305" s="209"/>
      <c r="EE305" s="209"/>
      <c r="EF305" s="209"/>
      <c r="EG305" s="209"/>
      <c r="EH305" s="209"/>
      <c r="EI305" s="209"/>
      <c r="EJ305" s="209"/>
      <c r="EK305" s="209"/>
      <c r="EL305" s="209"/>
      <c r="EM305" s="209"/>
      <c r="EN305" s="209"/>
    </row>
    <row r="306" spans="3:144" x14ac:dyDescent="0.2">
      <c r="C306" s="209"/>
      <c r="D306" s="209"/>
      <c r="E306" s="209"/>
      <c r="F306" s="209"/>
      <c r="G306" s="209"/>
      <c r="H306" s="209"/>
      <c r="I306" s="209"/>
      <c r="J306" s="209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9"/>
      <c r="AA306" s="209"/>
      <c r="AB306" s="209"/>
      <c r="AC306" s="209"/>
      <c r="AD306" s="209"/>
      <c r="AE306" s="209"/>
      <c r="AF306" s="209"/>
      <c r="AG306" s="209"/>
      <c r="AH306" s="209"/>
      <c r="AI306" s="209"/>
      <c r="AJ306" s="209"/>
      <c r="AK306" s="209"/>
      <c r="AL306" s="209"/>
      <c r="AM306" s="209"/>
      <c r="AN306" s="209"/>
      <c r="AO306" s="209"/>
      <c r="AP306" s="209"/>
      <c r="AQ306" s="209"/>
      <c r="AR306" s="209"/>
      <c r="AS306" s="209"/>
      <c r="AT306" s="209"/>
      <c r="AU306" s="209"/>
      <c r="AV306" s="209"/>
      <c r="AW306" s="209"/>
      <c r="AX306" s="209"/>
      <c r="AY306" s="209"/>
      <c r="AZ306" s="209"/>
      <c r="BA306" s="209"/>
      <c r="BB306" s="209"/>
      <c r="BC306" s="209"/>
      <c r="BD306" s="209"/>
      <c r="BE306" s="209"/>
      <c r="BF306" s="209"/>
      <c r="BG306" s="209"/>
      <c r="BH306" s="209"/>
      <c r="BI306" s="209"/>
      <c r="BJ306" s="209"/>
      <c r="BK306" s="209"/>
      <c r="BL306" s="209"/>
      <c r="BM306" s="209"/>
      <c r="BN306" s="209"/>
      <c r="BO306" s="209"/>
      <c r="BP306" s="209"/>
      <c r="BQ306" s="209"/>
      <c r="BR306" s="209"/>
      <c r="BS306" s="209"/>
      <c r="BT306" s="209"/>
      <c r="BU306" s="209"/>
      <c r="BV306" s="209"/>
      <c r="BW306" s="209"/>
      <c r="BX306" s="209"/>
      <c r="BY306" s="209"/>
      <c r="BZ306" s="209"/>
      <c r="CA306" s="209"/>
      <c r="CB306" s="209"/>
      <c r="CC306" s="209"/>
      <c r="CD306" s="209"/>
      <c r="CE306" s="209"/>
      <c r="CF306" s="209"/>
      <c r="CG306" s="209"/>
      <c r="CH306" s="209"/>
      <c r="CI306" s="209"/>
      <c r="CJ306" s="209"/>
      <c r="CK306" s="209"/>
      <c r="CL306" s="209"/>
      <c r="CM306" s="209"/>
      <c r="CN306" s="209"/>
      <c r="CO306" s="209"/>
      <c r="CP306" s="209"/>
      <c r="CQ306" s="209"/>
      <c r="CR306" s="209"/>
      <c r="CS306" s="209"/>
      <c r="CT306" s="209"/>
      <c r="CU306" s="209"/>
      <c r="CV306" s="209"/>
      <c r="CW306" s="209"/>
      <c r="CX306" s="209"/>
      <c r="CY306" s="209"/>
      <c r="CZ306" s="209"/>
      <c r="DA306" s="209"/>
      <c r="DB306" s="209"/>
      <c r="DC306" s="209"/>
      <c r="DD306" s="209"/>
      <c r="DE306" s="209"/>
      <c r="DF306" s="209"/>
      <c r="DG306" s="209"/>
      <c r="DH306" s="209"/>
      <c r="DI306" s="209"/>
      <c r="DJ306" s="209"/>
      <c r="DK306" s="209"/>
      <c r="DL306" s="209"/>
      <c r="DM306" s="209"/>
      <c r="DN306" s="209"/>
      <c r="DO306" s="209"/>
      <c r="DP306" s="209"/>
      <c r="DQ306" s="209"/>
      <c r="DR306" s="209"/>
      <c r="DS306" s="209"/>
      <c r="DT306" s="209"/>
      <c r="DU306" s="209"/>
      <c r="DV306" s="209"/>
      <c r="DW306" s="209"/>
      <c r="DX306" s="209"/>
      <c r="DY306" s="209"/>
      <c r="DZ306" s="209"/>
      <c r="EA306" s="209"/>
      <c r="EB306" s="209"/>
      <c r="EC306" s="209"/>
      <c r="ED306" s="209"/>
      <c r="EE306" s="209"/>
      <c r="EF306" s="209"/>
      <c r="EG306" s="209"/>
      <c r="EH306" s="209"/>
      <c r="EI306" s="209"/>
      <c r="EJ306" s="209"/>
      <c r="EK306" s="209"/>
      <c r="EL306" s="209"/>
      <c r="EM306" s="209"/>
      <c r="EN306" s="209"/>
    </row>
    <row r="307" spans="3:144" x14ac:dyDescent="0.2">
      <c r="C307" s="209"/>
      <c r="D307" s="209"/>
      <c r="E307" s="209"/>
      <c r="F307" s="209"/>
      <c r="G307" s="209"/>
      <c r="H307" s="209"/>
      <c r="I307" s="209"/>
      <c r="J307" s="209"/>
      <c r="K307" s="209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9"/>
      <c r="AA307" s="209"/>
      <c r="AB307" s="209"/>
      <c r="AC307" s="209"/>
      <c r="AD307" s="209"/>
      <c r="AE307" s="209"/>
      <c r="AF307" s="209"/>
      <c r="AG307" s="209"/>
      <c r="AH307" s="209"/>
      <c r="AI307" s="209"/>
      <c r="AJ307" s="209"/>
      <c r="AK307" s="209"/>
      <c r="AL307" s="209"/>
      <c r="AM307" s="209"/>
      <c r="AN307" s="209"/>
      <c r="AO307" s="209"/>
      <c r="AP307" s="209"/>
      <c r="AQ307" s="209"/>
      <c r="AR307" s="209"/>
      <c r="AS307" s="209"/>
      <c r="AT307" s="209"/>
      <c r="AU307" s="209"/>
      <c r="AV307" s="209"/>
      <c r="AW307" s="209"/>
      <c r="AX307" s="209"/>
      <c r="AY307" s="209"/>
      <c r="AZ307" s="209"/>
      <c r="BA307" s="209"/>
      <c r="BB307" s="209"/>
      <c r="BC307" s="209"/>
      <c r="BD307" s="209"/>
      <c r="BE307" s="209"/>
      <c r="BF307" s="209"/>
      <c r="BG307" s="209"/>
      <c r="BH307" s="209"/>
      <c r="BI307" s="209"/>
      <c r="BJ307" s="209"/>
      <c r="BK307" s="209"/>
      <c r="BL307" s="209"/>
      <c r="BM307" s="209"/>
      <c r="BN307" s="209"/>
      <c r="BO307" s="209"/>
      <c r="BP307" s="209"/>
      <c r="BQ307" s="209"/>
      <c r="BR307" s="209"/>
      <c r="BS307" s="209"/>
      <c r="BT307" s="209"/>
      <c r="BU307" s="209"/>
      <c r="BV307" s="209"/>
      <c r="BW307" s="209"/>
      <c r="BX307" s="209"/>
      <c r="BY307" s="209"/>
      <c r="BZ307" s="209"/>
      <c r="CA307" s="209"/>
      <c r="CB307" s="209"/>
      <c r="CC307" s="209"/>
      <c r="CD307" s="209"/>
      <c r="CE307" s="209"/>
      <c r="CF307" s="209"/>
      <c r="CG307" s="209"/>
      <c r="CH307" s="209"/>
      <c r="CI307" s="209"/>
      <c r="CJ307" s="209"/>
      <c r="CK307" s="209"/>
      <c r="CL307" s="209"/>
      <c r="CM307" s="209"/>
      <c r="CN307" s="209"/>
      <c r="CO307" s="209"/>
      <c r="CP307" s="209"/>
      <c r="CQ307" s="209"/>
      <c r="CR307" s="209"/>
      <c r="CS307" s="209"/>
      <c r="CT307" s="209"/>
      <c r="CU307" s="209"/>
      <c r="CV307" s="209"/>
      <c r="CW307" s="209"/>
      <c r="CX307" s="209"/>
      <c r="CY307" s="209"/>
      <c r="CZ307" s="209"/>
      <c r="DA307" s="209"/>
      <c r="DB307" s="209"/>
      <c r="DC307" s="209"/>
      <c r="DD307" s="209"/>
      <c r="DE307" s="209"/>
      <c r="DF307" s="209"/>
      <c r="DG307" s="209"/>
      <c r="DH307" s="209"/>
      <c r="DI307" s="209"/>
      <c r="DJ307" s="209"/>
      <c r="DK307" s="209"/>
      <c r="DL307" s="209"/>
      <c r="DM307" s="209"/>
      <c r="DN307" s="209"/>
      <c r="DO307" s="209"/>
      <c r="DP307" s="209"/>
      <c r="DQ307" s="209"/>
      <c r="DR307" s="209"/>
      <c r="DS307" s="209"/>
      <c r="DT307" s="209"/>
      <c r="DU307" s="209"/>
      <c r="DV307" s="209"/>
      <c r="DW307" s="209"/>
      <c r="DX307" s="209"/>
      <c r="DY307" s="209"/>
      <c r="DZ307" s="209"/>
      <c r="EA307" s="209"/>
      <c r="EB307" s="209"/>
      <c r="EC307" s="209"/>
      <c r="ED307" s="209"/>
      <c r="EE307" s="209"/>
      <c r="EF307" s="209"/>
      <c r="EG307" s="209"/>
      <c r="EH307" s="209"/>
      <c r="EI307" s="209"/>
      <c r="EJ307" s="209"/>
      <c r="EK307" s="209"/>
      <c r="EL307" s="209"/>
      <c r="EM307" s="209"/>
      <c r="EN307" s="209"/>
    </row>
    <row r="308" spans="3:144" x14ac:dyDescent="0.2">
      <c r="C308" s="209"/>
      <c r="D308" s="209"/>
      <c r="E308" s="209"/>
      <c r="F308" s="209"/>
      <c r="G308" s="209"/>
      <c r="H308" s="209"/>
      <c r="I308" s="209"/>
      <c r="J308" s="209"/>
      <c r="K308" s="209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9"/>
      <c r="AA308" s="209"/>
      <c r="AB308" s="209"/>
      <c r="AC308" s="209"/>
      <c r="AD308" s="209"/>
      <c r="AE308" s="209"/>
      <c r="AF308" s="209"/>
      <c r="AG308" s="209"/>
      <c r="AH308" s="209"/>
      <c r="AI308" s="209"/>
      <c r="AJ308" s="209"/>
      <c r="AK308" s="209"/>
      <c r="AL308" s="209"/>
      <c r="AM308" s="209"/>
      <c r="AN308" s="209"/>
      <c r="AO308" s="209"/>
      <c r="AP308" s="209"/>
      <c r="AQ308" s="209"/>
      <c r="AR308" s="209"/>
      <c r="AS308" s="209"/>
      <c r="AT308" s="209"/>
      <c r="AU308" s="209"/>
      <c r="AV308" s="209"/>
      <c r="AW308" s="209"/>
      <c r="AX308" s="209"/>
      <c r="AY308" s="209"/>
      <c r="AZ308" s="209"/>
      <c r="BA308" s="209"/>
      <c r="BB308" s="209"/>
      <c r="BC308" s="209"/>
      <c r="BD308" s="209"/>
      <c r="BE308" s="209"/>
      <c r="BF308" s="209"/>
      <c r="BG308" s="209"/>
      <c r="BH308" s="209"/>
      <c r="BI308" s="209"/>
      <c r="BJ308" s="209"/>
      <c r="BK308" s="209"/>
      <c r="BL308" s="209"/>
      <c r="BM308" s="209"/>
      <c r="BN308" s="209"/>
      <c r="BO308" s="209"/>
      <c r="BP308" s="209"/>
      <c r="BQ308" s="209"/>
      <c r="BR308" s="209"/>
      <c r="BS308" s="209"/>
      <c r="BT308" s="209"/>
      <c r="BU308" s="209"/>
      <c r="BV308" s="209"/>
      <c r="BW308" s="209"/>
      <c r="BX308" s="209"/>
      <c r="BY308" s="209"/>
      <c r="BZ308" s="209"/>
      <c r="CA308" s="209"/>
      <c r="CB308" s="209"/>
      <c r="CC308" s="209"/>
      <c r="CD308" s="209"/>
      <c r="CE308" s="209"/>
      <c r="CF308" s="209"/>
      <c r="CG308" s="209"/>
      <c r="CH308" s="209"/>
      <c r="CI308" s="209"/>
      <c r="CJ308" s="209"/>
      <c r="CK308" s="209"/>
      <c r="CL308" s="209"/>
      <c r="CM308" s="209"/>
      <c r="CN308" s="209"/>
      <c r="CO308" s="209"/>
      <c r="CP308" s="209"/>
      <c r="CQ308" s="209"/>
      <c r="CR308" s="209"/>
      <c r="CS308" s="209"/>
      <c r="CT308" s="209"/>
      <c r="CU308" s="209"/>
      <c r="CV308" s="209"/>
      <c r="CW308" s="209"/>
      <c r="CX308" s="209"/>
      <c r="CY308" s="209"/>
      <c r="CZ308" s="209"/>
      <c r="DA308" s="209"/>
      <c r="DB308" s="209"/>
      <c r="DC308" s="209"/>
      <c r="DD308" s="209"/>
      <c r="DE308" s="209"/>
      <c r="DF308" s="209"/>
      <c r="DG308" s="209"/>
      <c r="DH308" s="209"/>
      <c r="DI308" s="209"/>
      <c r="DJ308" s="209"/>
      <c r="DK308" s="209"/>
      <c r="DL308" s="209"/>
      <c r="DM308" s="209"/>
      <c r="DN308" s="209"/>
      <c r="DO308" s="209"/>
      <c r="DP308" s="209"/>
      <c r="DQ308" s="209"/>
      <c r="DR308" s="209"/>
      <c r="DS308" s="209"/>
      <c r="DT308" s="209"/>
      <c r="DU308" s="209"/>
      <c r="DV308" s="209"/>
      <c r="DW308" s="209"/>
      <c r="DX308" s="209"/>
      <c r="DY308" s="209"/>
      <c r="DZ308" s="209"/>
      <c r="EA308" s="209"/>
      <c r="EB308" s="209"/>
      <c r="EC308" s="209"/>
      <c r="ED308" s="209"/>
      <c r="EE308" s="209"/>
      <c r="EF308" s="209"/>
      <c r="EG308" s="209"/>
      <c r="EH308" s="209"/>
      <c r="EI308" s="209"/>
      <c r="EJ308" s="209"/>
      <c r="EK308" s="209"/>
      <c r="EL308" s="209"/>
      <c r="EM308" s="209"/>
      <c r="EN308" s="209"/>
    </row>
    <row r="309" spans="3:144" x14ac:dyDescent="0.2">
      <c r="C309" s="209"/>
      <c r="D309" s="209"/>
      <c r="E309" s="209"/>
      <c r="F309" s="209"/>
      <c r="G309" s="209"/>
      <c r="H309" s="209"/>
      <c r="I309" s="209"/>
      <c r="J309" s="209"/>
      <c r="K309" s="209"/>
      <c r="L309" s="209"/>
      <c r="M309" s="209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9"/>
      <c r="AA309" s="209"/>
      <c r="AB309" s="209"/>
      <c r="AC309" s="209"/>
      <c r="AD309" s="209"/>
      <c r="AE309" s="209"/>
      <c r="AF309" s="209"/>
      <c r="AG309" s="209"/>
      <c r="AH309" s="209"/>
      <c r="AI309" s="209"/>
      <c r="AJ309" s="209"/>
      <c r="AK309" s="209"/>
      <c r="AL309" s="209"/>
      <c r="AM309" s="209"/>
      <c r="AN309" s="209"/>
      <c r="AO309" s="209"/>
      <c r="AP309" s="209"/>
      <c r="AQ309" s="209"/>
      <c r="AR309" s="209"/>
      <c r="AS309" s="209"/>
      <c r="AT309" s="209"/>
      <c r="AU309" s="209"/>
      <c r="AV309" s="209"/>
      <c r="AW309" s="209"/>
      <c r="AX309" s="209"/>
      <c r="AY309" s="209"/>
      <c r="AZ309" s="209"/>
      <c r="BA309" s="209"/>
      <c r="BB309" s="209"/>
      <c r="BC309" s="209"/>
      <c r="BD309" s="209"/>
      <c r="BE309" s="209"/>
      <c r="BF309" s="209"/>
      <c r="BG309" s="209"/>
      <c r="BH309" s="209"/>
      <c r="BI309" s="209"/>
      <c r="BJ309" s="209"/>
      <c r="BK309" s="209"/>
      <c r="BL309" s="209"/>
      <c r="BM309" s="209"/>
      <c r="BN309" s="209"/>
      <c r="BO309" s="209"/>
      <c r="BP309" s="209"/>
      <c r="BQ309" s="209"/>
      <c r="BR309" s="209"/>
      <c r="BS309" s="209"/>
      <c r="BT309" s="209"/>
      <c r="BU309" s="209"/>
      <c r="BV309" s="209"/>
      <c r="BW309" s="209"/>
      <c r="BX309" s="209"/>
      <c r="BY309" s="209"/>
      <c r="BZ309" s="209"/>
      <c r="CA309" s="209"/>
      <c r="CB309" s="209"/>
      <c r="CC309" s="209"/>
      <c r="CD309" s="209"/>
      <c r="CE309" s="209"/>
      <c r="CF309" s="209"/>
      <c r="CG309" s="209"/>
      <c r="CH309" s="209"/>
      <c r="CI309" s="209"/>
      <c r="CJ309" s="209"/>
      <c r="CK309" s="209"/>
      <c r="CL309" s="209"/>
      <c r="CM309" s="209"/>
      <c r="CN309" s="209"/>
      <c r="CO309" s="209"/>
      <c r="CP309" s="209"/>
      <c r="CQ309" s="209"/>
      <c r="CR309" s="209"/>
      <c r="CS309" s="209"/>
      <c r="CT309" s="209"/>
      <c r="CU309" s="209"/>
      <c r="CV309" s="209"/>
      <c r="CW309" s="209"/>
      <c r="CX309" s="209"/>
      <c r="CY309" s="209"/>
      <c r="CZ309" s="209"/>
      <c r="DA309" s="209"/>
      <c r="DB309" s="209"/>
      <c r="DC309" s="209"/>
      <c r="DD309" s="209"/>
      <c r="DE309" s="209"/>
      <c r="DF309" s="209"/>
      <c r="DG309" s="209"/>
      <c r="DH309" s="209"/>
      <c r="DI309" s="209"/>
      <c r="DJ309" s="209"/>
      <c r="DK309" s="209"/>
      <c r="DL309" s="209"/>
      <c r="DM309" s="209"/>
      <c r="DN309" s="209"/>
      <c r="DO309" s="209"/>
      <c r="DP309" s="209"/>
      <c r="DQ309" s="209"/>
      <c r="DR309" s="209"/>
      <c r="DS309" s="209"/>
      <c r="DT309" s="209"/>
      <c r="DU309" s="209"/>
      <c r="DV309" s="209"/>
      <c r="DW309" s="209"/>
      <c r="DX309" s="209"/>
      <c r="DY309" s="209"/>
      <c r="DZ309" s="209"/>
      <c r="EA309" s="209"/>
      <c r="EB309" s="209"/>
      <c r="EC309" s="209"/>
      <c r="ED309" s="209"/>
      <c r="EE309" s="209"/>
      <c r="EF309" s="209"/>
      <c r="EG309" s="209"/>
      <c r="EH309" s="209"/>
      <c r="EI309" s="209"/>
      <c r="EJ309" s="209"/>
      <c r="EK309" s="209"/>
      <c r="EL309" s="209"/>
      <c r="EM309" s="209"/>
      <c r="EN309" s="209"/>
    </row>
    <row r="310" spans="3:144" x14ac:dyDescent="0.2">
      <c r="C310" s="209"/>
      <c r="D310" s="209"/>
      <c r="E310" s="209"/>
      <c r="F310" s="209"/>
      <c r="G310" s="209"/>
      <c r="H310" s="209"/>
      <c r="I310" s="209"/>
      <c r="J310" s="209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9"/>
      <c r="AA310" s="209"/>
      <c r="AB310" s="209"/>
      <c r="AC310" s="209"/>
      <c r="AD310" s="209"/>
      <c r="AE310" s="209"/>
      <c r="AF310" s="209"/>
      <c r="AG310" s="209"/>
      <c r="AH310" s="209"/>
      <c r="AI310" s="209"/>
      <c r="AJ310" s="209"/>
      <c r="AK310" s="209"/>
      <c r="AL310" s="209"/>
      <c r="AM310" s="209"/>
      <c r="AN310" s="209"/>
      <c r="AO310" s="209"/>
      <c r="AP310" s="209"/>
      <c r="AQ310" s="209"/>
      <c r="AR310" s="209"/>
      <c r="AS310" s="209"/>
      <c r="AT310" s="209"/>
      <c r="AU310" s="209"/>
      <c r="AV310" s="209"/>
      <c r="AW310" s="209"/>
      <c r="AX310" s="209"/>
      <c r="AY310" s="209"/>
      <c r="AZ310" s="209"/>
      <c r="BA310" s="209"/>
      <c r="BB310" s="209"/>
      <c r="BC310" s="209"/>
      <c r="BD310" s="209"/>
      <c r="BE310" s="209"/>
      <c r="BF310" s="209"/>
      <c r="BG310" s="209"/>
      <c r="BH310" s="209"/>
      <c r="BI310" s="209"/>
      <c r="BJ310" s="209"/>
      <c r="BK310" s="209"/>
      <c r="BL310" s="209"/>
      <c r="BM310" s="209"/>
      <c r="BN310" s="209"/>
      <c r="BO310" s="209"/>
      <c r="BP310" s="209"/>
      <c r="BQ310" s="209"/>
      <c r="BR310" s="209"/>
      <c r="BS310" s="209"/>
      <c r="BT310" s="209"/>
      <c r="BU310" s="209"/>
      <c r="BV310" s="209"/>
      <c r="BW310" s="209"/>
      <c r="BX310" s="209"/>
      <c r="BY310" s="209"/>
      <c r="BZ310" s="209"/>
      <c r="CA310" s="209"/>
      <c r="CB310" s="209"/>
      <c r="CC310" s="209"/>
      <c r="CD310" s="209"/>
      <c r="CE310" s="209"/>
      <c r="CF310" s="209"/>
      <c r="CG310" s="209"/>
      <c r="CH310" s="209"/>
      <c r="CI310" s="209"/>
      <c r="CJ310" s="209"/>
      <c r="CK310" s="209"/>
      <c r="CL310" s="209"/>
      <c r="CM310" s="209"/>
      <c r="CN310" s="209"/>
      <c r="CO310" s="209"/>
      <c r="CP310" s="209"/>
      <c r="CQ310" s="209"/>
      <c r="CR310" s="209"/>
      <c r="CS310" s="209"/>
      <c r="CT310" s="209"/>
      <c r="CU310" s="209"/>
      <c r="CV310" s="209"/>
      <c r="CW310" s="209"/>
      <c r="CX310" s="209"/>
      <c r="CY310" s="209"/>
      <c r="CZ310" s="209"/>
      <c r="DA310" s="209"/>
      <c r="DB310" s="209"/>
      <c r="DC310" s="209"/>
      <c r="DD310" s="209"/>
      <c r="DE310" s="209"/>
      <c r="DF310" s="209"/>
      <c r="DG310" s="209"/>
      <c r="DH310" s="209"/>
      <c r="DI310" s="209"/>
      <c r="DJ310" s="209"/>
      <c r="DK310" s="209"/>
      <c r="DL310" s="209"/>
      <c r="DM310" s="209"/>
      <c r="DN310" s="209"/>
      <c r="DO310" s="209"/>
      <c r="DP310" s="209"/>
      <c r="DQ310" s="209"/>
      <c r="DR310" s="209"/>
      <c r="DS310" s="209"/>
      <c r="DT310" s="209"/>
      <c r="DU310" s="209"/>
      <c r="DV310" s="209"/>
      <c r="DW310" s="209"/>
      <c r="DX310" s="209"/>
      <c r="DY310" s="209"/>
      <c r="DZ310" s="209"/>
      <c r="EA310" s="209"/>
      <c r="EB310" s="209"/>
      <c r="EC310" s="209"/>
      <c r="ED310" s="209"/>
      <c r="EE310" s="209"/>
      <c r="EF310" s="209"/>
      <c r="EG310" s="209"/>
      <c r="EH310" s="209"/>
      <c r="EI310" s="209"/>
      <c r="EJ310" s="209"/>
      <c r="EK310" s="209"/>
      <c r="EL310" s="209"/>
      <c r="EM310" s="209"/>
      <c r="EN310" s="209"/>
    </row>
    <row r="311" spans="3:144" x14ac:dyDescent="0.2">
      <c r="C311" s="209"/>
      <c r="D311" s="209"/>
      <c r="E311" s="209"/>
      <c r="F311" s="209"/>
      <c r="G311" s="209"/>
      <c r="H311" s="209"/>
      <c r="I311" s="209"/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  <c r="AA311" s="209"/>
      <c r="AB311" s="209"/>
      <c r="AC311" s="209"/>
      <c r="AD311" s="209"/>
      <c r="AE311" s="209"/>
      <c r="AF311" s="209"/>
      <c r="AG311" s="209"/>
      <c r="AH311" s="209"/>
      <c r="AI311" s="209"/>
      <c r="AJ311" s="209"/>
      <c r="AK311" s="209"/>
      <c r="AL311" s="209"/>
      <c r="AM311" s="209"/>
      <c r="AN311" s="209"/>
      <c r="AO311" s="209"/>
      <c r="AP311" s="209"/>
      <c r="AQ311" s="209"/>
      <c r="AR311" s="209"/>
      <c r="AS311" s="209"/>
      <c r="AT311" s="209"/>
      <c r="AU311" s="209"/>
      <c r="AV311" s="209"/>
      <c r="AW311" s="209"/>
      <c r="AX311" s="209"/>
      <c r="AY311" s="209"/>
      <c r="AZ311" s="209"/>
      <c r="BA311" s="209"/>
      <c r="BB311" s="209"/>
      <c r="BC311" s="209"/>
      <c r="BD311" s="209"/>
      <c r="BE311" s="209"/>
      <c r="BF311" s="209"/>
      <c r="BG311" s="209"/>
      <c r="BH311" s="209"/>
      <c r="BI311" s="209"/>
      <c r="BJ311" s="209"/>
      <c r="BK311" s="209"/>
      <c r="BL311" s="209"/>
      <c r="BM311" s="209"/>
      <c r="BN311" s="209"/>
      <c r="BO311" s="209"/>
      <c r="BP311" s="209"/>
      <c r="BQ311" s="209"/>
      <c r="BR311" s="209"/>
      <c r="BS311" s="209"/>
      <c r="BT311" s="209"/>
      <c r="BU311" s="209"/>
      <c r="BV311" s="209"/>
      <c r="BW311" s="209"/>
      <c r="BX311" s="209"/>
      <c r="BY311" s="209"/>
      <c r="BZ311" s="209"/>
      <c r="CA311" s="209"/>
      <c r="CB311" s="209"/>
      <c r="CC311" s="209"/>
      <c r="CD311" s="209"/>
      <c r="CE311" s="209"/>
      <c r="CF311" s="209"/>
      <c r="CG311" s="209"/>
      <c r="CH311" s="209"/>
      <c r="CI311" s="209"/>
      <c r="CJ311" s="209"/>
      <c r="CK311" s="209"/>
      <c r="CL311" s="209"/>
      <c r="CM311" s="209"/>
      <c r="CN311" s="209"/>
      <c r="CO311" s="209"/>
      <c r="CP311" s="209"/>
      <c r="CQ311" s="209"/>
      <c r="CR311" s="209"/>
      <c r="CS311" s="209"/>
      <c r="CT311" s="209"/>
      <c r="CU311" s="209"/>
      <c r="CV311" s="209"/>
      <c r="CW311" s="209"/>
      <c r="CX311" s="209"/>
      <c r="CY311" s="209"/>
      <c r="CZ311" s="209"/>
      <c r="DA311" s="209"/>
      <c r="DB311" s="209"/>
      <c r="DC311" s="209"/>
      <c r="DD311" s="209"/>
      <c r="DE311" s="209"/>
      <c r="DF311" s="209"/>
      <c r="DG311" s="209"/>
      <c r="DH311" s="209"/>
      <c r="DI311" s="209"/>
      <c r="DJ311" s="209"/>
      <c r="DK311" s="209"/>
      <c r="DL311" s="209"/>
      <c r="DM311" s="209"/>
      <c r="DN311" s="209"/>
      <c r="DO311" s="209"/>
      <c r="DP311" s="209"/>
      <c r="DQ311" s="209"/>
      <c r="DR311" s="209"/>
      <c r="DS311" s="209"/>
      <c r="DT311" s="209"/>
      <c r="DU311" s="209"/>
      <c r="DV311" s="209"/>
      <c r="DW311" s="209"/>
      <c r="DX311" s="209"/>
      <c r="DY311" s="209"/>
      <c r="DZ311" s="209"/>
      <c r="EA311" s="209"/>
      <c r="EB311" s="209"/>
      <c r="EC311" s="209"/>
      <c r="ED311" s="209"/>
      <c r="EE311" s="209"/>
      <c r="EF311" s="209"/>
      <c r="EG311" s="209"/>
      <c r="EH311" s="209"/>
      <c r="EI311" s="209"/>
      <c r="EJ311" s="209"/>
      <c r="EK311" s="209"/>
      <c r="EL311" s="209"/>
      <c r="EM311" s="209"/>
      <c r="EN311" s="209"/>
    </row>
    <row r="312" spans="3:144" x14ac:dyDescent="0.2">
      <c r="C312" s="209"/>
      <c r="D312" s="209"/>
      <c r="E312" s="209"/>
      <c r="F312" s="209"/>
      <c r="G312" s="209"/>
      <c r="H312" s="209"/>
      <c r="I312" s="209"/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9"/>
      <c r="AA312" s="209"/>
      <c r="AB312" s="209"/>
      <c r="AC312" s="209"/>
      <c r="AD312" s="209"/>
      <c r="AE312" s="209"/>
      <c r="AF312" s="209"/>
      <c r="AG312" s="209"/>
      <c r="AH312" s="209"/>
      <c r="AI312" s="209"/>
      <c r="AJ312" s="209"/>
      <c r="AK312" s="209"/>
      <c r="AL312" s="209"/>
      <c r="AM312" s="209"/>
      <c r="AN312" s="209"/>
      <c r="AO312" s="209"/>
      <c r="AP312" s="209"/>
      <c r="AQ312" s="209"/>
      <c r="AR312" s="209"/>
      <c r="AS312" s="209"/>
      <c r="AT312" s="209"/>
      <c r="AU312" s="209"/>
      <c r="AV312" s="209"/>
      <c r="AW312" s="209"/>
      <c r="AX312" s="209"/>
      <c r="AY312" s="209"/>
      <c r="AZ312" s="209"/>
      <c r="BA312" s="209"/>
      <c r="BB312" s="209"/>
      <c r="BC312" s="209"/>
      <c r="BD312" s="209"/>
      <c r="BE312" s="209"/>
      <c r="BF312" s="209"/>
      <c r="BG312" s="209"/>
      <c r="BH312" s="209"/>
      <c r="BI312" s="209"/>
      <c r="BJ312" s="209"/>
      <c r="BK312" s="209"/>
      <c r="BL312" s="209"/>
      <c r="BM312" s="209"/>
      <c r="BN312" s="209"/>
      <c r="BO312" s="209"/>
      <c r="BP312" s="209"/>
      <c r="BQ312" s="209"/>
      <c r="BR312" s="209"/>
      <c r="BS312" s="209"/>
      <c r="BT312" s="209"/>
      <c r="BU312" s="209"/>
      <c r="BV312" s="209"/>
      <c r="BW312" s="209"/>
      <c r="BX312" s="209"/>
      <c r="BY312" s="209"/>
      <c r="BZ312" s="209"/>
      <c r="CA312" s="209"/>
      <c r="CB312" s="209"/>
      <c r="CC312" s="209"/>
      <c r="CD312" s="209"/>
      <c r="CE312" s="209"/>
      <c r="CF312" s="209"/>
      <c r="CG312" s="209"/>
      <c r="CH312" s="209"/>
      <c r="CI312" s="209"/>
      <c r="CJ312" s="209"/>
      <c r="CK312" s="209"/>
      <c r="CL312" s="209"/>
      <c r="CM312" s="209"/>
      <c r="CN312" s="209"/>
      <c r="CO312" s="209"/>
      <c r="CP312" s="209"/>
      <c r="CQ312" s="209"/>
      <c r="CR312" s="209"/>
      <c r="CS312" s="209"/>
      <c r="CT312" s="209"/>
      <c r="CU312" s="209"/>
      <c r="CV312" s="209"/>
      <c r="CW312" s="209"/>
      <c r="CX312" s="209"/>
      <c r="CY312" s="209"/>
      <c r="CZ312" s="209"/>
      <c r="DA312" s="209"/>
      <c r="DB312" s="209"/>
      <c r="DC312" s="209"/>
      <c r="DD312" s="209"/>
      <c r="DE312" s="209"/>
      <c r="DF312" s="209"/>
      <c r="DG312" s="209"/>
      <c r="DH312" s="209"/>
      <c r="DI312" s="209"/>
      <c r="DJ312" s="209"/>
      <c r="DK312" s="209"/>
      <c r="DL312" s="209"/>
      <c r="DM312" s="209"/>
      <c r="DN312" s="209"/>
      <c r="DO312" s="209"/>
      <c r="DP312" s="209"/>
      <c r="DQ312" s="209"/>
      <c r="DR312" s="209"/>
      <c r="DS312" s="209"/>
      <c r="DT312" s="209"/>
      <c r="DU312" s="209"/>
      <c r="DV312" s="209"/>
      <c r="DW312" s="209"/>
      <c r="DX312" s="209"/>
      <c r="DY312" s="209"/>
      <c r="DZ312" s="209"/>
      <c r="EA312" s="209"/>
      <c r="EB312" s="209"/>
      <c r="EC312" s="209"/>
      <c r="ED312" s="209"/>
      <c r="EE312" s="209"/>
      <c r="EF312" s="209"/>
      <c r="EG312" s="209"/>
      <c r="EH312" s="209"/>
      <c r="EI312" s="209"/>
      <c r="EJ312" s="209"/>
      <c r="EK312" s="209"/>
      <c r="EL312" s="209"/>
      <c r="EM312" s="209"/>
      <c r="EN312" s="209"/>
    </row>
    <row r="313" spans="3:144" x14ac:dyDescent="0.2">
      <c r="C313" s="209"/>
      <c r="D313" s="209"/>
      <c r="E313" s="209"/>
      <c r="F313" s="209"/>
      <c r="G313" s="209"/>
      <c r="H313" s="209"/>
      <c r="I313" s="209"/>
      <c r="J313" s="209"/>
      <c r="K313" s="209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9"/>
      <c r="AA313" s="209"/>
      <c r="AB313" s="209"/>
      <c r="AC313" s="209"/>
      <c r="AD313" s="209"/>
      <c r="AE313" s="209"/>
      <c r="AF313" s="209"/>
      <c r="AG313" s="209"/>
      <c r="AH313" s="209"/>
      <c r="AI313" s="209"/>
      <c r="AJ313" s="209"/>
      <c r="AK313" s="209"/>
      <c r="AL313" s="209"/>
      <c r="AM313" s="209"/>
      <c r="AN313" s="209"/>
      <c r="AO313" s="209"/>
      <c r="AP313" s="209"/>
      <c r="AQ313" s="209"/>
      <c r="AR313" s="209"/>
      <c r="AS313" s="209"/>
      <c r="AT313" s="209"/>
      <c r="AU313" s="209"/>
      <c r="AV313" s="209"/>
      <c r="AW313" s="209"/>
      <c r="AX313" s="209"/>
      <c r="AY313" s="209"/>
      <c r="AZ313" s="209"/>
      <c r="BA313" s="209"/>
      <c r="BB313" s="209"/>
      <c r="BC313" s="209"/>
      <c r="BD313" s="209"/>
      <c r="BE313" s="209"/>
      <c r="BF313" s="209"/>
      <c r="BG313" s="209"/>
      <c r="BH313" s="209"/>
      <c r="BI313" s="209"/>
      <c r="BJ313" s="209"/>
      <c r="BK313" s="209"/>
      <c r="BL313" s="209"/>
      <c r="BM313" s="209"/>
      <c r="BN313" s="209"/>
      <c r="BO313" s="209"/>
      <c r="BP313" s="209"/>
      <c r="BQ313" s="209"/>
      <c r="BR313" s="209"/>
      <c r="BS313" s="209"/>
      <c r="BT313" s="209"/>
      <c r="BU313" s="209"/>
      <c r="BV313" s="209"/>
      <c r="BW313" s="209"/>
      <c r="BX313" s="209"/>
      <c r="BY313" s="209"/>
      <c r="BZ313" s="209"/>
      <c r="CA313" s="209"/>
      <c r="CB313" s="209"/>
      <c r="CC313" s="209"/>
      <c r="CD313" s="209"/>
      <c r="CE313" s="209"/>
      <c r="CF313" s="209"/>
      <c r="CG313" s="209"/>
      <c r="CH313" s="209"/>
      <c r="CI313" s="209"/>
      <c r="CJ313" s="209"/>
      <c r="CK313" s="209"/>
      <c r="CL313" s="209"/>
      <c r="CM313" s="209"/>
      <c r="CN313" s="209"/>
      <c r="CO313" s="209"/>
      <c r="CP313" s="209"/>
      <c r="CQ313" s="209"/>
      <c r="CR313" s="209"/>
      <c r="CS313" s="209"/>
      <c r="CT313" s="209"/>
      <c r="CU313" s="209"/>
      <c r="CV313" s="209"/>
      <c r="CW313" s="209"/>
      <c r="CX313" s="209"/>
      <c r="CY313" s="209"/>
      <c r="CZ313" s="209"/>
      <c r="DA313" s="209"/>
      <c r="DB313" s="209"/>
      <c r="DC313" s="209"/>
      <c r="DD313" s="209"/>
      <c r="DE313" s="209"/>
      <c r="DF313" s="209"/>
      <c r="DG313" s="209"/>
      <c r="DH313" s="209"/>
      <c r="DI313" s="209"/>
      <c r="DJ313" s="209"/>
      <c r="DK313" s="209"/>
      <c r="DL313" s="209"/>
      <c r="DM313" s="209"/>
      <c r="DN313" s="209"/>
      <c r="DO313" s="209"/>
      <c r="DP313" s="209"/>
      <c r="DQ313" s="209"/>
      <c r="DR313" s="209"/>
      <c r="DS313" s="209"/>
      <c r="DT313" s="209"/>
      <c r="DU313" s="209"/>
      <c r="DV313" s="209"/>
      <c r="DW313" s="209"/>
      <c r="DX313" s="209"/>
      <c r="DY313" s="209"/>
      <c r="DZ313" s="209"/>
      <c r="EA313" s="209"/>
      <c r="EB313" s="209"/>
      <c r="EC313" s="209"/>
      <c r="ED313" s="209"/>
      <c r="EE313" s="209"/>
      <c r="EF313" s="209"/>
      <c r="EG313" s="209"/>
      <c r="EH313" s="209"/>
      <c r="EI313" s="209"/>
      <c r="EJ313" s="209"/>
      <c r="EK313" s="209"/>
      <c r="EL313" s="209"/>
      <c r="EM313" s="209"/>
      <c r="EN313" s="209"/>
    </row>
    <row r="314" spans="3:144" x14ac:dyDescent="0.2">
      <c r="C314" s="209"/>
      <c r="D314" s="209"/>
      <c r="E314" s="209"/>
      <c r="F314" s="209"/>
      <c r="G314" s="209"/>
      <c r="H314" s="209"/>
      <c r="I314" s="209"/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  <c r="AA314" s="209"/>
      <c r="AB314" s="209"/>
      <c r="AC314" s="209"/>
      <c r="AD314" s="209"/>
      <c r="AE314" s="209"/>
      <c r="AF314" s="209"/>
      <c r="AG314" s="209"/>
      <c r="AH314" s="209"/>
      <c r="AI314" s="209"/>
      <c r="AJ314" s="209"/>
      <c r="AK314" s="209"/>
      <c r="AL314" s="209"/>
      <c r="AM314" s="209"/>
      <c r="AN314" s="209"/>
      <c r="AO314" s="209"/>
      <c r="AP314" s="209"/>
      <c r="AQ314" s="209"/>
      <c r="AR314" s="209"/>
      <c r="AS314" s="209"/>
      <c r="AT314" s="209"/>
      <c r="AU314" s="209"/>
      <c r="AV314" s="209"/>
      <c r="AW314" s="209"/>
      <c r="AX314" s="209"/>
      <c r="AY314" s="209"/>
      <c r="AZ314" s="209"/>
      <c r="BA314" s="209"/>
      <c r="BB314" s="209"/>
      <c r="BC314" s="209"/>
      <c r="BD314" s="209"/>
      <c r="BE314" s="209"/>
      <c r="BF314" s="209"/>
      <c r="BG314" s="209"/>
      <c r="BH314" s="209"/>
      <c r="BI314" s="209"/>
      <c r="BJ314" s="209"/>
      <c r="BK314" s="209"/>
      <c r="BL314" s="209"/>
      <c r="BM314" s="209"/>
      <c r="BN314" s="209"/>
      <c r="BO314" s="209"/>
      <c r="BP314" s="209"/>
      <c r="BQ314" s="209"/>
      <c r="BR314" s="209"/>
      <c r="BS314" s="209"/>
      <c r="BT314" s="209"/>
      <c r="BU314" s="209"/>
      <c r="BV314" s="209"/>
      <c r="BW314" s="209"/>
      <c r="BX314" s="209"/>
      <c r="BY314" s="209"/>
      <c r="BZ314" s="209"/>
      <c r="CA314" s="209"/>
      <c r="CB314" s="209"/>
      <c r="CC314" s="209"/>
      <c r="CD314" s="209"/>
      <c r="CE314" s="209"/>
      <c r="CF314" s="209"/>
      <c r="CG314" s="209"/>
      <c r="CH314" s="209"/>
      <c r="CI314" s="209"/>
      <c r="CJ314" s="209"/>
      <c r="CK314" s="209"/>
      <c r="CL314" s="209"/>
      <c r="CM314" s="209"/>
      <c r="CN314" s="209"/>
      <c r="CO314" s="209"/>
      <c r="CP314" s="209"/>
      <c r="CQ314" s="209"/>
      <c r="CR314" s="209"/>
      <c r="CS314" s="209"/>
      <c r="CT314" s="209"/>
      <c r="CU314" s="209"/>
      <c r="CV314" s="209"/>
      <c r="CW314" s="209"/>
      <c r="CX314" s="209"/>
      <c r="CY314" s="209"/>
      <c r="CZ314" s="209"/>
      <c r="DA314" s="209"/>
      <c r="DB314" s="209"/>
      <c r="DC314" s="209"/>
      <c r="DD314" s="209"/>
      <c r="DE314" s="209"/>
      <c r="DF314" s="209"/>
      <c r="DG314" s="209"/>
      <c r="DH314" s="209"/>
      <c r="DI314" s="209"/>
      <c r="DJ314" s="209"/>
      <c r="DK314" s="209"/>
      <c r="DL314" s="209"/>
      <c r="DM314" s="209"/>
      <c r="DN314" s="209"/>
      <c r="DO314" s="209"/>
      <c r="DP314" s="209"/>
      <c r="DQ314" s="209"/>
      <c r="DR314" s="209"/>
      <c r="DS314" s="209"/>
      <c r="DT314" s="209"/>
      <c r="DU314" s="209"/>
      <c r="DV314" s="209"/>
      <c r="DW314" s="209"/>
      <c r="DX314" s="209"/>
      <c r="DY314" s="209"/>
      <c r="DZ314" s="209"/>
      <c r="EA314" s="209"/>
      <c r="EB314" s="209"/>
      <c r="EC314" s="209"/>
      <c r="ED314" s="209"/>
      <c r="EE314" s="209"/>
      <c r="EF314" s="209"/>
      <c r="EG314" s="209"/>
      <c r="EH314" s="209"/>
      <c r="EI314" s="209"/>
      <c r="EJ314" s="209"/>
      <c r="EK314" s="209"/>
      <c r="EL314" s="209"/>
      <c r="EM314" s="209"/>
      <c r="EN314" s="209"/>
    </row>
    <row r="315" spans="3:144" x14ac:dyDescent="0.2">
      <c r="C315" s="209"/>
      <c r="D315" s="209"/>
      <c r="E315" s="209"/>
      <c r="F315" s="209"/>
      <c r="G315" s="209"/>
      <c r="H315" s="209"/>
      <c r="I315" s="209"/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  <c r="AA315" s="209"/>
      <c r="AB315" s="209"/>
      <c r="AC315" s="209"/>
      <c r="AD315" s="209"/>
      <c r="AE315" s="209"/>
      <c r="AF315" s="209"/>
      <c r="AG315" s="209"/>
      <c r="AH315" s="209"/>
      <c r="AI315" s="209"/>
      <c r="AJ315" s="209"/>
      <c r="AK315" s="209"/>
      <c r="AL315" s="209"/>
      <c r="AM315" s="209"/>
      <c r="AN315" s="209"/>
      <c r="AO315" s="209"/>
      <c r="AP315" s="209"/>
      <c r="AQ315" s="209"/>
      <c r="AR315" s="209"/>
      <c r="AS315" s="209"/>
      <c r="AT315" s="209"/>
      <c r="AU315" s="209"/>
      <c r="AV315" s="209"/>
      <c r="AW315" s="209"/>
      <c r="AX315" s="209"/>
      <c r="AY315" s="209"/>
      <c r="AZ315" s="209"/>
      <c r="BA315" s="209"/>
      <c r="BB315" s="209"/>
      <c r="BC315" s="209"/>
      <c r="BD315" s="209"/>
      <c r="BE315" s="209"/>
      <c r="BF315" s="209"/>
      <c r="BG315" s="209"/>
      <c r="BH315" s="209"/>
      <c r="BI315" s="209"/>
      <c r="BJ315" s="209"/>
      <c r="BK315" s="209"/>
      <c r="BL315" s="209"/>
      <c r="BM315" s="209"/>
      <c r="BN315" s="209"/>
      <c r="BO315" s="209"/>
      <c r="BP315" s="209"/>
      <c r="BQ315" s="209"/>
      <c r="BR315" s="209"/>
      <c r="BS315" s="209"/>
      <c r="BT315" s="209"/>
      <c r="BU315" s="209"/>
      <c r="BV315" s="209"/>
      <c r="BW315" s="209"/>
      <c r="BX315" s="209"/>
      <c r="BY315" s="209"/>
      <c r="BZ315" s="209"/>
      <c r="CA315" s="209"/>
      <c r="CB315" s="209"/>
      <c r="CC315" s="209"/>
      <c r="CD315" s="209"/>
      <c r="CE315" s="209"/>
      <c r="CF315" s="209"/>
      <c r="CG315" s="209"/>
      <c r="CH315" s="209"/>
      <c r="CI315" s="209"/>
      <c r="CJ315" s="209"/>
      <c r="CK315" s="209"/>
      <c r="CL315" s="209"/>
      <c r="CM315" s="209"/>
      <c r="CN315" s="209"/>
      <c r="CO315" s="209"/>
      <c r="CP315" s="209"/>
      <c r="CQ315" s="209"/>
      <c r="CR315" s="209"/>
      <c r="CS315" s="209"/>
      <c r="CT315" s="209"/>
      <c r="CU315" s="209"/>
      <c r="CV315" s="209"/>
      <c r="CW315" s="209"/>
      <c r="CX315" s="209"/>
      <c r="CY315" s="209"/>
      <c r="CZ315" s="209"/>
      <c r="DA315" s="209"/>
      <c r="DB315" s="209"/>
      <c r="DC315" s="209"/>
      <c r="DD315" s="209"/>
      <c r="DE315" s="209"/>
      <c r="DF315" s="209"/>
      <c r="DG315" s="209"/>
      <c r="DH315" s="209"/>
      <c r="DI315" s="209"/>
      <c r="DJ315" s="209"/>
      <c r="DK315" s="209"/>
      <c r="DL315" s="209"/>
      <c r="DM315" s="209"/>
      <c r="DN315" s="209"/>
      <c r="DO315" s="209"/>
      <c r="DP315" s="209"/>
      <c r="DQ315" s="209"/>
      <c r="DR315" s="209"/>
      <c r="DS315" s="209"/>
      <c r="DT315" s="209"/>
      <c r="DU315" s="209"/>
      <c r="DV315" s="209"/>
      <c r="DW315" s="209"/>
      <c r="DX315" s="209"/>
      <c r="DY315" s="209"/>
      <c r="DZ315" s="209"/>
      <c r="EA315" s="209"/>
      <c r="EB315" s="209"/>
      <c r="EC315" s="209"/>
      <c r="ED315" s="209"/>
      <c r="EE315" s="209"/>
      <c r="EF315" s="209"/>
      <c r="EG315" s="209"/>
      <c r="EH315" s="209"/>
      <c r="EI315" s="209"/>
      <c r="EJ315" s="209"/>
      <c r="EK315" s="209"/>
      <c r="EL315" s="209"/>
      <c r="EM315" s="209"/>
      <c r="EN315" s="209"/>
    </row>
    <row r="316" spans="3:144" x14ac:dyDescent="0.2">
      <c r="C316" s="209"/>
      <c r="D316" s="209"/>
      <c r="E316" s="209"/>
      <c r="F316" s="209"/>
      <c r="G316" s="209"/>
      <c r="H316" s="209"/>
      <c r="I316" s="209"/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  <c r="AA316" s="209"/>
      <c r="AB316" s="209"/>
      <c r="AC316" s="209"/>
      <c r="AD316" s="209"/>
      <c r="AE316" s="209"/>
      <c r="AF316" s="209"/>
      <c r="AG316" s="209"/>
      <c r="AH316" s="209"/>
      <c r="AI316" s="209"/>
      <c r="AJ316" s="209"/>
      <c r="AK316" s="209"/>
      <c r="AL316" s="209"/>
      <c r="AM316" s="209"/>
      <c r="AN316" s="209"/>
      <c r="AO316" s="209"/>
      <c r="AP316" s="209"/>
      <c r="AQ316" s="209"/>
      <c r="AR316" s="209"/>
      <c r="AS316" s="209"/>
      <c r="AT316" s="209"/>
      <c r="AU316" s="209"/>
      <c r="AV316" s="209"/>
      <c r="AW316" s="209"/>
      <c r="AX316" s="209"/>
      <c r="AY316" s="209"/>
      <c r="AZ316" s="209"/>
      <c r="BA316" s="209"/>
      <c r="BB316" s="209"/>
      <c r="BC316" s="209"/>
      <c r="BD316" s="209"/>
      <c r="BE316" s="209"/>
      <c r="BF316" s="209"/>
      <c r="BG316" s="209"/>
      <c r="BH316" s="209"/>
      <c r="BI316" s="209"/>
      <c r="BJ316" s="209"/>
      <c r="BK316" s="209"/>
      <c r="BL316" s="209"/>
      <c r="BM316" s="209"/>
      <c r="BN316" s="209"/>
      <c r="BO316" s="209"/>
      <c r="BP316" s="209"/>
      <c r="BQ316" s="209"/>
      <c r="BR316" s="209"/>
      <c r="BS316" s="209"/>
      <c r="BT316" s="209"/>
      <c r="BU316" s="209"/>
      <c r="BV316" s="209"/>
      <c r="BW316" s="209"/>
      <c r="BX316" s="209"/>
      <c r="BY316" s="209"/>
      <c r="BZ316" s="209"/>
      <c r="CA316" s="209"/>
      <c r="CB316" s="209"/>
      <c r="CC316" s="209"/>
      <c r="CD316" s="209"/>
      <c r="CE316" s="209"/>
      <c r="CF316" s="209"/>
      <c r="CG316" s="209"/>
      <c r="CH316" s="209"/>
      <c r="CI316" s="209"/>
      <c r="CJ316" s="209"/>
      <c r="CK316" s="209"/>
      <c r="CL316" s="209"/>
      <c r="CM316" s="209"/>
      <c r="CN316" s="209"/>
      <c r="CO316" s="209"/>
      <c r="CP316" s="209"/>
      <c r="CQ316" s="209"/>
      <c r="CR316" s="209"/>
      <c r="CS316" s="209"/>
      <c r="CT316" s="209"/>
      <c r="CU316" s="209"/>
      <c r="CV316" s="209"/>
      <c r="CW316" s="209"/>
      <c r="CX316" s="209"/>
      <c r="CY316" s="209"/>
      <c r="CZ316" s="209"/>
      <c r="DA316" s="209"/>
      <c r="DB316" s="209"/>
      <c r="DC316" s="209"/>
      <c r="DD316" s="209"/>
      <c r="DE316" s="209"/>
      <c r="DF316" s="209"/>
      <c r="DG316" s="209"/>
      <c r="DH316" s="209"/>
      <c r="DI316" s="209"/>
      <c r="DJ316" s="209"/>
      <c r="DK316" s="209"/>
      <c r="DL316" s="209"/>
      <c r="DM316" s="209"/>
      <c r="DN316" s="209"/>
      <c r="DO316" s="209"/>
      <c r="DP316" s="209"/>
      <c r="DQ316" s="209"/>
      <c r="DR316" s="209"/>
      <c r="DS316" s="209"/>
      <c r="DT316" s="209"/>
      <c r="DU316" s="209"/>
      <c r="DV316" s="209"/>
      <c r="DW316" s="209"/>
      <c r="DX316" s="209"/>
      <c r="DY316" s="209"/>
      <c r="DZ316" s="209"/>
      <c r="EA316" s="209"/>
      <c r="EB316" s="209"/>
      <c r="EC316" s="209"/>
      <c r="ED316" s="209"/>
      <c r="EE316" s="209"/>
      <c r="EF316" s="209"/>
      <c r="EG316" s="209"/>
      <c r="EH316" s="209"/>
      <c r="EI316" s="209"/>
      <c r="EJ316" s="209"/>
      <c r="EK316" s="209"/>
      <c r="EL316" s="209"/>
      <c r="EM316" s="209"/>
      <c r="EN316" s="209"/>
    </row>
    <row r="317" spans="3:144" x14ac:dyDescent="0.2">
      <c r="C317" s="209"/>
      <c r="D317" s="209"/>
      <c r="E317" s="209"/>
      <c r="F317" s="209"/>
      <c r="G317" s="209"/>
      <c r="H317" s="209"/>
      <c r="I317" s="209"/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  <c r="AA317" s="209"/>
      <c r="AB317" s="209"/>
      <c r="AC317" s="209"/>
      <c r="AD317" s="209"/>
      <c r="AE317" s="209"/>
      <c r="AF317" s="209"/>
      <c r="AG317" s="209"/>
      <c r="AH317" s="209"/>
      <c r="AI317" s="209"/>
      <c r="AJ317" s="209"/>
      <c r="AK317" s="209"/>
      <c r="AL317" s="209"/>
      <c r="AM317" s="209"/>
      <c r="AN317" s="209"/>
      <c r="AO317" s="209"/>
      <c r="AP317" s="209"/>
      <c r="AQ317" s="209"/>
      <c r="AR317" s="209"/>
      <c r="AS317" s="209"/>
      <c r="AT317" s="209"/>
      <c r="AU317" s="209"/>
      <c r="AV317" s="209"/>
      <c r="AW317" s="209"/>
      <c r="AX317" s="209"/>
      <c r="AY317" s="209"/>
      <c r="AZ317" s="209"/>
      <c r="BA317" s="209"/>
      <c r="BB317" s="209"/>
      <c r="BC317" s="209"/>
      <c r="BD317" s="209"/>
      <c r="BE317" s="209"/>
      <c r="BF317" s="209"/>
      <c r="BG317" s="209"/>
      <c r="BH317" s="209"/>
      <c r="BI317" s="209"/>
      <c r="BJ317" s="209"/>
      <c r="BK317" s="209"/>
      <c r="BL317" s="209"/>
      <c r="BM317" s="209"/>
      <c r="BN317" s="209"/>
      <c r="BO317" s="209"/>
      <c r="BP317" s="209"/>
      <c r="BQ317" s="209"/>
      <c r="BR317" s="209"/>
      <c r="BS317" s="209"/>
      <c r="BT317" s="209"/>
      <c r="BU317" s="209"/>
      <c r="BV317" s="209"/>
      <c r="BW317" s="209"/>
      <c r="BX317" s="209"/>
      <c r="BY317" s="209"/>
      <c r="BZ317" s="209"/>
      <c r="CA317" s="209"/>
      <c r="CB317" s="209"/>
      <c r="CC317" s="209"/>
      <c r="CD317" s="209"/>
      <c r="CE317" s="209"/>
      <c r="CF317" s="209"/>
      <c r="CG317" s="209"/>
      <c r="CH317" s="209"/>
      <c r="CI317" s="209"/>
      <c r="CJ317" s="209"/>
      <c r="CK317" s="209"/>
      <c r="CL317" s="209"/>
      <c r="CM317" s="209"/>
      <c r="CN317" s="209"/>
      <c r="CO317" s="209"/>
      <c r="CP317" s="209"/>
      <c r="CQ317" s="209"/>
      <c r="CR317" s="209"/>
      <c r="CS317" s="209"/>
      <c r="CT317" s="209"/>
      <c r="CU317" s="209"/>
      <c r="CV317" s="209"/>
      <c r="CW317" s="209"/>
      <c r="CX317" s="209"/>
      <c r="CY317" s="209"/>
      <c r="CZ317" s="209"/>
      <c r="DA317" s="209"/>
      <c r="DB317" s="209"/>
      <c r="DC317" s="209"/>
      <c r="DD317" s="209"/>
      <c r="DE317" s="209"/>
      <c r="DF317" s="209"/>
      <c r="DG317" s="209"/>
      <c r="DH317" s="209"/>
      <c r="DI317" s="209"/>
      <c r="DJ317" s="209"/>
      <c r="DK317" s="209"/>
      <c r="DL317" s="209"/>
      <c r="DM317" s="209"/>
      <c r="DN317" s="209"/>
      <c r="DO317" s="209"/>
      <c r="DP317" s="209"/>
      <c r="DQ317" s="209"/>
      <c r="DR317" s="209"/>
      <c r="DS317" s="209"/>
      <c r="DT317" s="209"/>
      <c r="DU317" s="209"/>
      <c r="DV317" s="209"/>
      <c r="DW317" s="209"/>
      <c r="DX317" s="209"/>
      <c r="DY317" s="209"/>
      <c r="DZ317" s="209"/>
      <c r="EA317" s="209"/>
      <c r="EB317" s="209"/>
      <c r="EC317" s="209"/>
      <c r="ED317" s="209"/>
      <c r="EE317" s="209"/>
      <c r="EF317" s="209"/>
      <c r="EG317" s="209"/>
      <c r="EH317" s="209"/>
      <c r="EI317" s="209"/>
      <c r="EJ317" s="209"/>
      <c r="EK317" s="209"/>
      <c r="EL317" s="209"/>
      <c r="EM317" s="209"/>
      <c r="EN317" s="209"/>
    </row>
    <row r="318" spans="3:144" x14ac:dyDescent="0.2">
      <c r="C318" s="209"/>
      <c r="D318" s="209"/>
      <c r="E318" s="209"/>
      <c r="F318" s="209"/>
      <c r="G318" s="209"/>
      <c r="H318" s="209"/>
      <c r="I318" s="209"/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  <c r="AA318" s="209"/>
      <c r="AB318" s="209"/>
      <c r="AC318" s="209"/>
      <c r="AD318" s="209"/>
      <c r="AE318" s="209"/>
      <c r="AF318" s="209"/>
      <c r="AG318" s="209"/>
      <c r="AH318" s="209"/>
      <c r="AI318" s="209"/>
      <c r="AJ318" s="209"/>
      <c r="AK318" s="209"/>
      <c r="AL318" s="209"/>
      <c r="AM318" s="209"/>
      <c r="AN318" s="209"/>
      <c r="AO318" s="209"/>
      <c r="AP318" s="209"/>
      <c r="AQ318" s="209"/>
      <c r="AR318" s="209"/>
      <c r="AS318" s="209"/>
      <c r="AT318" s="209"/>
      <c r="AU318" s="209"/>
      <c r="AV318" s="209"/>
      <c r="AW318" s="209"/>
      <c r="AX318" s="209"/>
      <c r="AY318" s="209"/>
      <c r="AZ318" s="209"/>
      <c r="BA318" s="209"/>
      <c r="BB318" s="209"/>
      <c r="BC318" s="209"/>
      <c r="BD318" s="209"/>
      <c r="BE318" s="209"/>
      <c r="BF318" s="209"/>
      <c r="BG318" s="209"/>
      <c r="BH318" s="209"/>
      <c r="BI318" s="209"/>
      <c r="BJ318" s="209"/>
      <c r="BK318" s="209"/>
      <c r="BL318" s="209"/>
      <c r="BM318" s="209"/>
      <c r="BN318" s="209"/>
      <c r="BO318" s="209"/>
      <c r="BP318" s="209"/>
      <c r="BQ318" s="209"/>
      <c r="BR318" s="209"/>
      <c r="BS318" s="209"/>
      <c r="BT318" s="209"/>
      <c r="BU318" s="209"/>
      <c r="BV318" s="209"/>
      <c r="BW318" s="209"/>
      <c r="BX318" s="209"/>
      <c r="BY318" s="209"/>
      <c r="BZ318" s="209"/>
      <c r="CA318" s="209"/>
      <c r="CB318" s="209"/>
      <c r="CC318" s="209"/>
      <c r="CD318" s="209"/>
      <c r="CE318" s="209"/>
      <c r="CF318" s="209"/>
      <c r="CG318" s="209"/>
      <c r="CH318" s="209"/>
      <c r="CI318" s="209"/>
      <c r="CJ318" s="209"/>
      <c r="CK318" s="209"/>
      <c r="CL318" s="209"/>
      <c r="CM318" s="209"/>
      <c r="CN318" s="209"/>
      <c r="CO318" s="209"/>
      <c r="CP318" s="209"/>
      <c r="CQ318" s="209"/>
      <c r="CR318" s="209"/>
      <c r="CS318" s="209"/>
      <c r="CT318" s="209"/>
      <c r="CU318" s="209"/>
      <c r="CV318" s="209"/>
      <c r="CW318" s="209"/>
      <c r="CX318" s="209"/>
      <c r="CY318" s="209"/>
      <c r="CZ318" s="209"/>
      <c r="DA318" s="209"/>
      <c r="DB318" s="209"/>
      <c r="DC318" s="209"/>
      <c r="DD318" s="209"/>
      <c r="DE318" s="209"/>
      <c r="DF318" s="209"/>
      <c r="DG318" s="209"/>
      <c r="DH318" s="209"/>
      <c r="DI318" s="209"/>
      <c r="DJ318" s="209"/>
      <c r="DK318" s="209"/>
      <c r="DL318" s="209"/>
      <c r="DM318" s="209"/>
      <c r="DN318" s="209"/>
      <c r="DO318" s="209"/>
      <c r="DP318" s="209"/>
      <c r="DQ318" s="209"/>
      <c r="DR318" s="209"/>
      <c r="DS318" s="209"/>
      <c r="DT318" s="209"/>
      <c r="DU318" s="209"/>
      <c r="DV318" s="209"/>
      <c r="DW318" s="209"/>
      <c r="DX318" s="209"/>
      <c r="DY318" s="209"/>
      <c r="DZ318" s="209"/>
      <c r="EA318" s="209"/>
      <c r="EB318" s="209"/>
      <c r="EC318" s="209"/>
      <c r="ED318" s="209"/>
      <c r="EE318" s="209"/>
      <c r="EF318" s="209"/>
      <c r="EG318" s="209"/>
      <c r="EH318" s="209"/>
      <c r="EI318" s="209"/>
      <c r="EJ318" s="209"/>
      <c r="EK318" s="209"/>
      <c r="EL318" s="209"/>
      <c r="EM318" s="209"/>
      <c r="EN318" s="209"/>
    </row>
    <row r="319" spans="3:144" x14ac:dyDescent="0.2">
      <c r="C319" s="209"/>
      <c r="D319" s="209"/>
      <c r="E319" s="209"/>
      <c r="F319" s="209"/>
      <c r="G319" s="209"/>
      <c r="H319" s="209"/>
      <c r="I319" s="209"/>
      <c r="J319" s="209"/>
      <c r="K319" s="209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9"/>
      <c r="AA319" s="209"/>
      <c r="AB319" s="209"/>
      <c r="AC319" s="209"/>
      <c r="AD319" s="209"/>
      <c r="AE319" s="209"/>
      <c r="AF319" s="209"/>
      <c r="AG319" s="209"/>
      <c r="AH319" s="209"/>
      <c r="AI319" s="209"/>
      <c r="AJ319" s="209"/>
      <c r="AK319" s="209"/>
      <c r="AL319" s="209"/>
      <c r="AM319" s="209"/>
      <c r="AN319" s="209"/>
      <c r="AO319" s="209"/>
      <c r="AP319" s="209"/>
      <c r="AQ319" s="209"/>
      <c r="AR319" s="209"/>
      <c r="AS319" s="209"/>
      <c r="AT319" s="209"/>
      <c r="AU319" s="209"/>
      <c r="AV319" s="209"/>
      <c r="AW319" s="209"/>
      <c r="AX319" s="209"/>
      <c r="AY319" s="209"/>
      <c r="AZ319" s="209"/>
      <c r="BA319" s="209"/>
      <c r="BB319" s="209"/>
      <c r="BC319" s="209"/>
      <c r="BD319" s="209"/>
      <c r="BE319" s="209"/>
      <c r="BF319" s="209"/>
      <c r="BG319" s="209"/>
      <c r="BH319" s="209"/>
      <c r="BI319" s="209"/>
      <c r="BJ319" s="209"/>
      <c r="BK319" s="209"/>
      <c r="BL319" s="209"/>
      <c r="BM319" s="209"/>
      <c r="BN319" s="209"/>
      <c r="BO319" s="209"/>
      <c r="BP319" s="209"/>
      <c r="BQ319" s="209"/>
      <c r="BR319" s="209"/>
      <c r="BS319" s="209"/>
      <c r="BT319" s="209"/>
      <c r="BU319" s="209"/>
      <c r="BV319" s="209"/>
      <c r="BW319" s="209"/>
      <c r="BX319" s="209"/>
      <c r="BY319" s="209"/>
      <c r="BZ319" s="209"/>
      <c r="CA319" s="209"/>
      <c r="CB319" s="209"/>
      <c r="CC319" s="209"/>
      <c r="CD319" s="209"/>
      <c r="CE319" s="209"/>
      <c r="CF319" s="209"/>
      <c r="CG319" s="209"/>
      <c r="CH319" s="209"/>
      <c r="CI319" s="209"/>
      <c r="CJ319" s="209"/>
      <c r="CK319" s="209"/>
      <c r="CL319" s="209"/>
      <c r="CM319" s="209"/>
      <c r="CN319" s="209"/>
      <c r="CO319" s="209"/>
      <c r="CP319" s="209"/>
      <c r="CQ319" s="209"/>
      <c r="CR319" s="209"/>
      <c r="CS319" s="209"/>
      <c r="CT319" s="209"/>
      <c r="CU319" s="209"/>
      <c r="CV319" s="209"/>
      <c r="CW319" s="209"/>
      <c r="CX319" s="209"/>
      <c r="CY319" s="209"/>
      <c r="CZ319" s="209"/>
      <c r="DA319" s="209"/>
      <c r="DB319" s="209"/>
      <c r="DC319" s="209"/>
      <c r="DD319" s="209"/>
      <c r="DE319" s="209"/>
      <c r="DF319" s="209"/>
      <c r="DG319" s="209"/>
      <c r="DH319" s="209"/>
      <c r="DI319" s="209"/>
      <c r="DJ319" s="209"/>
      <c r="DK319" s="209"/>
      <c r="DL319" s="209"/>
      <c r="DM319" s="209"/>
      <c r="DN319" s="209"/>
      <c r="DO319" s="209"/>
      <c r="DP319" s="209"/>
      <c r="DQ319" s="209"/>
      <c r="DR319" s="209"/>
      <c r="DS319" s="209"/>
      <c r="DT319" s="209"/>
      <c r="DU319" s="209"/>
      <c r="DV319" s="209"/>
      <c r="DW319" s="209"/>
      <c r="DX319" s="209"/>
      <c r="DY319" s="209"/>
      <c r="DZ319" s="209"/>
      <c r="EA319" s="209"/>
      <c r="EB319" s="209"/>
      <c r="EC319" s="209"/>
      <c r="ED319" s="209"/>
      <c r="EE319" s="209"/>
      <c r="EF319" s="209"/>
      <c r="EG319" s="209"/>
      <c r="EH319" s="209"/>
      <c r="EI319" s="209"/>
      <c r="EJ319" s="209"/>
      <c r="EK319" s="209"/>
      <c r="EL319" s="209"/>
      <c r="EM319" s="209"/>
      <c r="EN319" s="209"/>
    </row>
    <row r="320" spans="3:144" x14ac:dyDescent="0.2">
      <c r="C320" s="209"/>
      <c r="D320" s="209"/>
      <c r="E320" s="209"/>
      <c r="F320" s="209"/>
      <c r="G320" s="209"/>
      <c r="H320" s="209"/>
      <c r="I320" s="209"/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9"/>
      <c r="AA320" s="209"/>
      <c r="AB320" s="209"/>
      <c r="AC320" s="209"/>
      <c r="AD320" s="209"/>
      <c r="AE320" s="209"/>
      <c r="AF320" s="209"/>
      <c r="AG320" s="209"/>
      <c r="AH320" s="209"/>
      <c r="AI320" s="209"/>
      <c r="AJ320" s="209"/>
      <c r="AK320" s="209"/>
      <c r="AL320" s="209"/>
      <c r="AM320" s="209"/>
      <c r="AN320" s="209"/>
      <c r="AO320" s="209"/>
      <c r="AP320" s="209"/>
      <c r="AQ320" s="209"/>
      <c r="AR320" s="209"/>
      <c r="AS320" s="209"/>
      <c r="AT320" s="209"/>
      <c r="AU320" s="209"/>
      <c r="AV320" s="209"/>
      <c r="AW320" s="209"/>
      <c r="AX320" s="209"/>
      <c r="AY320" s="209"/>
      <c r="AZ320" s="209"/>
      <c r="BA320" s="209"/>
      <c r="BB320" s="209"/>
      <c r="BC320" s="209"/>
      <c r="BD320" s="209"/>
      <c r="BE320" s="209"/>
      <c r="BF320" s="209"/>
      <c r="BG320" s="209"/>
      <c r="BH320" s="209"/>
      <c r="BI320" s="209"/>
      <c r="BJ320" s="209"/>
      <c r="BK320" s="209"/>
      <c r="BL320" s="209"/>
      <c r="BM320" s="209"/>
      <c r="BN320" s="209"/>
      <c r="BO320" s="209"/>
      <c r="BP320" s="209"/>
      <c r="BQ320" s="209"/>
      <c r="BR320" s="209"/>
      <c r="BS320" s="209"/>
      <c r="BT320" s="209"/>
      <c r="BU320" s="209"/>
      <c r="BV320" s="209"/>
      <c r="BW320" s="209"/>
      <c r="BX320" s="209"/>
      <c r="BY320" s="209"/>
      <c r="BZ320" s="209"/>
      <c r="CA320" s="209"/>
      <c r="CB320" s="209"/>
      <c r="CC320" s="209"/>
      <c r="CD320" s="209"/>
      <c r="CE320" s="209"/>
      <c r="CF320" s="209"/>
      <c r="CG320" s="209"/>
      <c r="CH320" s="209"/>
      <c r="CI320" s="209"/>
      <c r="CJ320" s="209"/>
      <c r="CK320" s="209"/>
      <c r="CL320" s="209"/>
      <c r="CM320" s="209"/>
      <c r="CN320" s="209"/>
      <c r="CO320" s="209"/>
      <c r="CP320" s="209"/>
      <c r="CQ320" s="209"/>
      <c r="CR320" s="209"/>
      <c r="CS320" s="209"/>
      <c r="CT320" s="209"/>
      <c r="CU320" s="209"/>
      <c r="CV320" s="209"/>
      <c r="CW320" s="209"/>
      <c r="CX320" s="209"/>
      <c r="CY320" s="209"/>
      <c r="CZ320" s="209"/>
      <c r="DA320" s="209"/>
      <c r="DB320" s="209"/>
      <c r="DC320" s="209"/>
      <c r="DD320" s="209"/>
      <c r="DE320" s="209"/>
      <c r="DF320" s="209"/>
      <c r="DG320" s="209"/>
      <c r="DH320" s="209"/>
      <c r="DI320" s="209"/>
      <c r="DJ320" s="209"/>
      <c r="DK320" s="209"/>
      <c r="DL320" s="209"/>
      <c r="DM320" s="209"/>
      <c r="DN320" s="209"/>
      <c r="DO320" s="209"/>
      <c r="DP320" s="209"/>
      <c r="DQ320" s="209"/>
      <c r="DR320" s="209"/>
      <c r="DS320" s="209"/>
      <c r="DT320" s="209"/>
      <c r="DU320" s="209"/>
      <c r="DV320" s="209"/>
      <c r="DW320" s="209"/>
      <c r="DX320" s="209"/>
      <c r="DY320" s="209"/>
      <c r="DZ320" s="209"/>
      <c r="EA320" s="209"/>
      <c r="EB320" s="209"/>
      <c r="EC320" s="209"/>
      <c r="ED320" s="209"/>
      <c r="EE320" s="209"/>
      <c r="EF320" s="209"/>
      <c r="EG320" s="209"/>
      <c r="EH320" s="209"/>
      <c r="EI320" s="209"/>
      <c r="EJ320" s="209"/>
      <c r="EK320" s="209"/>
      <c r="EL320" s="209"/>
      <c r="EM320" s="209"/>
      <c r="EN320" s="209"/>
    </row>
    <row r="321" spans="3:144" x14ac:dyDescent="0.2">
      <c r="C321" s="209"/>
      <c r="D321" s="209"/>
      <c r="E321" s="209"/>
      <c r="F321" s="209"/>
      <c r="G321" s="209"/>
      <c r="H321" s="209"/>
      <c r="I321" s="209"/>
      <c r="J321" s="209"/>
      <c r="K321" s="209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9"/>
      <c r="AA321" s="209"/>
      <c r="AB321" s="209"/>
      <c r="AC321" s="209"/>
      <c r="AD321" s="209"/>
      <c r="AE321" s="209"/>
      <c r="AF321" s="209"/>
      <c r="AG321" s="209"/>
      <c r="AH321" s="209"/>
      <c r="AI321" s="209"/>
      <c r="AJ321" s="209"/>
      <c r="AK321" s="209"/>
      <c r="AL321" s="209"/>
      <c r="AM321" s="209"/>
      <c r="AN321" s="209"/>
      <c r="AO321" s="209"/>
      <c r="AP321" s="209"/>
      <c r="AQ321" s="209"/>
      <c r="AR321" s="209"/>
      <c r="AS321" s="209"/>
      <c r="AT321" s="209"/>
      <c r="AU321" s="209"/>
      <c r="AV321" s="209"/>
      <c r="AW321" s="209"/>
      <c r="AX321" s="209"/>
      <c r="AY321" s="209"/>
      <c r="AZ321" s="209"/>
      <c r="BA321" s="209"/>
      <c r="BB321" s="209"/>
      <c r="BC321" s="209"/>
      <c r="BD321" s="209"/>
      <c r="BE321" s="209"/>
      <c r="BF321" s="209"/>
      <c r="BG321" s="209"/>
      <c r="BH321" s="209"/>
      <c r="BI321" s="209"/>
      <c r="BJ321" s="209"/>
      <c r="BK321" s="209"/>
      <c r="BL321" s="209"/>
      <c r="BM321" s="209"/>
      <c r="BN321" s="209"/>
      <c r="BO321" s="209"/>
      <c r="BP321" s="209"/>
      <c r="BQ321" s="209"/>
      <c r="BR321" s="209"/>
      <c r="BS321" s="209"/>
      <c r="BT321" s="209"/>
      <c r="BU321" s="209"/>
      <c r="BV321" s="209"/>
      <c r="BW321" s="209"/>
      <c r="BX321" s="209"/>
      <c r="BY321" s="209"/>
      <c r="BZ321" s="209"/>
      <c r="CA321" s="209"/>
      <c r="CB321" s="209"/>
      <c r="CC321" s="209"/>
      <c r="CD321" s="209"/>
      <c r="CE321" s="209"/>
      <c r="CF321" s="209"/>
      <c r="CG321" s="209"/>
      <c r="CH321" s="209"/>
      <c r="CI321" s="209"/>
      <c r="CJ321" s="209"/>
      <c r="CK321" s="209"/>
      <c r="CL321" s="209"/>
      <c r="CM321" s="209"/>
      <c r="CN321" s="209"/>
      <c r="CO321" s="209"/>
      <c r="CP321" s="209"/>
      <c r="CQ321" s="209"/>
      <c r="CR321" s="209"/>
      <c r="CS321" s="209"/>
      <c r="CT321" s="209"/>
      <c r="CU321" s="209"/>
      <c r="CV321" s="209"/>
      <c r="CW321" s="209"/>
      <c r="CX321" s="209"/>
      <c r="CY321" s="209"/>
      <c r="CZ321" s="209"/>
      <c r="DA321" s="209"/>
      <c r="DB321" s="209"/>
      <c r="DC321" s="209"/>
      <c r="DD321" s="209"/>
      <c r="DE321" s="209"/>
      <c r="DF321" s="209"/>
      <c r="DG321" s="209"/>
      <c r="DH321" s="209"/>
      <c r="DI321" s="209"/>
      <c r="DJ321" s="209"/>
      <c r="DK321" s="209"/>
      <c r="DL321" s="209"/>
      <c r="DM321" s="209"/>
      <c r="DN321" s="209"/>
      <c r="DO321" s="209"/>
      <c r="DP321" s="209"/>
      <c r="DQ321" s="209"/>
      <c r="DR321" s="209"/>
      <c r="DS321" s="209"/>
      <c r="DT321" s="209"/>
      <c r="DU321" s="209"/>
      <c r="DV321" s="209"/>
      <c r="DW321" s="209"/>
      <c r="DX321" s="209"/>
      <c r="DY321" s="209"/>
      <c r="DZ321" s="209"/>
      <c r="EA321" s="209"/>
      <c r="EB321" s="209"/>
      <c r="EC321" s="209"/>
      <c r="ED321" s="209"/>
      <c r="EE321" s="209"/>
      <c r="EF321" s="209"/>
      <c r="EG321" s="209"/>
      <c r="EH321" s="209"/>
      <c r="EI321" s="209"/>
      <c r="EJ321" s="209"/>
      <c r="EK321" s="209"/>
      <c r="EL321" s="209"/>
      <c r="EM321" s="209"/>
      <c r="EN321" s="209"/>
    </row>
    <row r="322" spans="3:144" x14ac:dyDescent="0.2">
      <c r="C322" s="209"/>
      <c r="D322" s="209"/>
      <c r="E322" s="209"/>
      <c r="F322" s="209"/>
      <c r="G322" s="209"/>
      <c r="H322" s="209"/>
      <c r="I322" s="209"/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9"/>
      <c r="AA322" s="209"/>
      <c r="AB322" s="209"/>
      <c r="AC322" s="209"/>
      <c r="AD322" s="209"/>
      <c r="AE322" s="209"/>
      <c r="AF322" s="209"/>
      <c r="AG322" s="209"/>
      <c r="AH322" s="209"/>
      <c r="AI322" s="209"/>
      <c r="AJ322" s="209"/>
      <c r="AK322" s="209"/>
      <c r="AL322" s="209"/>
      <c r="AM322" s="209"/>
      <c r="AN322" s="209"/>
      <c r="AO322" s="209"/>
      <c r="AP322" s="209"/>
      <c r="AQ322" s="209"/>
      <c r="AR322" s="209"/>
      <c r="AS322" s="209"/>
      <c r="AT322" s="209"/>
      <c r="AU322" s="209"/>
      <c r="AV322" s="209"/>
      <c r="AW322" s="209"/>
      <c r="AX322" s="209"/>
      <c r="AY322" s="209"/>
      <c r="AZ322" s="209"/>
      <c r="BA322" s="209"/>
      <c r="BB322" s="209"/>
      <c r="BC322" s="209"/>
      <c r="BD322" s="209"/>
      <c r="BE322" s="209"/>
      <c r="BF322" s="209"/>
      <c r="BG322" s="209"/>
      <c r="BH322" s="209"/>
      <c r="BI322" s="209"/>
      <c r="BJ322" s="209"/>
      <c r="BK322" s="209"/>
      <c r="BL322" s="209"/>
      <c r="BM322" s="209"/>
      <c r="BN322" s="209"/>
      <c r="BO322" s="209"/>
      <c r="BP322" s="209"/>
      <c r="BQ322" s="209"/>
      <c r="BR322" s="209"/>
      <c r="BS322" s="209"/>
      <c r="BT322" s="209"/>
      <c r="BU322" s="209"/>
      <c r="BV322" s="209"/>
      <c r="BW322" s="209"/>
      <c r="BX322" s="209"/>
      <c r="BY322" s="209"/>
      <c r="BZ322" s="209"/>
      <c r="CA322" s="209"/>
      <c r="CB322" s="209"/>
      <c r="CC322" s="209"/>
      <c r="CD322" s="209"/>
      <c r="CE322" s="209"/>
      <c r="CF322" s="209"/>
      <c r="CG322" s="209"/>
      <c r="CH322" s="209"/>
      <c r="CI322" s="209"/>
      <c r="CJ322" s="209"/>
      <c r="CK322" s="209"/>
      <c r="CL322" s="209"/>
      <c r="CM322" s="209"/>
      <c r="CN322" s="209"/>
      <c r="CO322" s="209"/>
      <c r="CP322" s="209"/>
      <c r="CQ322" s="209"/>
      <c r="CR322" s="209"/>
      <c r="CS322" s="209"/>
      <c r="CT322" s="209"/>
      <c r="CU322" s="209"/>
      <c r="CV322" s="209"/>
      <c r="CW322" s="209"/>
      <c r="CX322" s="209"/>
      <c r="CY322" s="209"/>
      <c r="CZ322" s="209"/>
      <c r="DA322" s="209"/>
      <c r="DB322" s="209"/>
      <c r="DC322" s="209"/>
      <c r="DD322" s="209"/>
      <c r="DE322" s="209"/>
      <c r="DF322" s="209"/>
      <c r="DG322" s="209"/>
      <c r="DH322" s="209"/>
      <c r="DI322" s="209"/>
      <c r="DJ322" s="209"/>
      <c r="DK322" s="209"/>
      <c r="DL322" s="209"/>
      <c r="DM322" s="209"/>
      <c r="DN322" s="209"/>
      <c r="DO322" s="209"/>
      <c r="DP322" s="209"/>
      <c r="DQ322" s="209"/>
      <c r="DR322" s="209"/>
      <c r="DS322" s="209"/>
      <c r="DT322" s="209"/>
      <c r="DU322" s="209"/>
      <c r="DV322" s="209"/>
      <c r="DW322" s="209"/>
      <c r="DX322" s="209"/>
      <c r="DY322" s="209"/>
      <c r="DZ322" s="209"/>
      <c r="EA322" s="209"/>
      <c r="EB322" s="209"/>
      <c r="EC322" s="209"/>
      <c r="ED322" s="209"/>
      <c r="EE322" s="209"/>
      <c r="EF322" s="209"/>
      <c r="EG322" s="209"/>
      <c r="EH322" s="209"/>
      <c r="EI322" s="209"/>
      <c r="EJ322" s="209"/>
      <c r="EK322" s="209"/>
      <c r="EL322" s="209"/>
      <c r="EM322" s="209"/>
      <c r="EN322" s="209"/>
    </row>
    <row r="323" spans="3:144" x14ac:dyDescent="0.2">
      <c r="C323" s="209"/>
      <c r="D323" s="209"/>
      <c r="E323" s="209"/>
      <c r="F323" s="209"/>
      <c r="G323" s="209"/>
      <c r="H323" s="209"/>
      <c r="I323" s="209"/>
      <c r="J323" s="209"/>
      <c r="K323" s="209"/>
      <c r="L323" s="209"/>
      <c r="M323" s="209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9"/>
      <c r="AA323" s="209"/>
      <c r="AB323" s="209"/>
      <c r="AC323" s="209"/>
      <c r="AD323" s="209"/>
      <c r="AE323" s="209"/>
      <c r="AF323" s="209"/>
      <c r="AG323" s="209"/>
      <c r="AH323" s="209"/>
      <c r="AI323" s="209"/>
      <c r="AJ323" s="209"/>
      <c r="AK323" s="209"/>
      <c r="AL323" s="209"/>
      <c r="AM323" s="209"/>
      <c r="AN323" s="209"/>
      <c r="AO323" s="209"/>
      <c r="AP323" s="209"/>
      <c r="AQ323" s="209"/>
      <c r="AR323" s="209"/>
      <c r="AS323" s="209"/>
      <c r="AT323" s="209"/>
      <c r="AU323" s="209"/>
      <c r="AV323" s="209"/>
      <c r="AW323" s="209"/>
      <c r="AX323" s="209"/>
      <c r="AY323" s="209"/>
      <c r="AZ323" s="209"/>
      <c r="BA323" s="209"/>
      <c r="BB323" s="209"/>
      <c r="BC323" s="209"/>
      <c r="BD323" s="209"/>
      <c r="BE323" s="209"/>
      <c r="BF323" s="209"/>
      <c r="BG323" s="209"/>
      <c r="BH323" s="209"/>
      <c r="BI323" s="209"/>
      <c r="BJ323" s="209"/>
      <c r="BK323" s="209"/>
      <c r="BL323" s="209"/>
      <c r="BM323" s="209"/>
      <c r="BN323" s="209"/>
      <c r="BO323" s="209"/>
      <c r="BP323" s="209"/>
      <c r="BQ323" s="209"/>
      <c r="BR323" s="209"/>
      <c r="BS323" s="209"/>
      <c r="BT323" s="209"/>
      <c r="BU323" s="209"/>
      <c r="BV323" s="209"/>
      <c r="BW323" s="209"/>
      <c r="BX323" s="209"/>
      <c r="BY323" s="209"/>
      <c r="BZ323" s="209"/>
      <c r="CA323" s="209"/>
      <c r="CB323" s="209"/>
      <c r="CC323" s="209"/>
      <c r="CD323" s="209"/>
      <c r="CE323" s="209"/>
      <c r="CF323" s="209"/>
      <c r="CG323" s="209"/>
      <c r="CH323" s="209"/>
      <c r="CI323" s="209"/>
      <c r="CJ323" s="209"/>
      <c r="CK323" s="209"/>
      <c r="CL323" s="209"/>
      <c r="CM323" s="209"/>
      <c r="CN323" s="209"/>
      <c r="CO323" s="209"/>
      <c r="CP323" s="209"/>
      <c r="CQ323" s="209"/>
      <c r="CR323" s="209"/>
      <c r="CS323" s="209"/>
      <c r="CT323" s="209"/>
      <c r="CU323" s="209"/>
      <c r="CV323" s="209"/>
      <c r="CW323" s="209"/>
      <c r="CX323" s="209"/>
      <c r="CY323" s="209"/>
      <c r="CZ323" s="209"/>
      <c r="DA323" s="209"/>
      <c r="DB323" s="209"/>
      <c r="DC323" s="209"/>
      <c r="DD323" s="209"/>
      <c r="DE323" s="209"/>
      <c r="DF323" s="209"/>
      <c r="DG323" s="209"/>
      <c r="DH323" s="209"/>
      <c r="DI323" s="209"/>
      <c r="DJ323" s="209"/>
      <c r="DK323" s="209"/>
      <c r="DL323" s="209"/>
      <c r="DM323" s="209"/>
      <c r="DN323" s="209"/>
      <c r="DO323" s="209"/>
      <c r="DP323" s="209"/>
      <c r="DQ323" s="209"/>
      <c r="DR323" s="209"/>
      <c r="DS323" s="209"/>
      <c r="DT323" s="209"/>
      <c r="DU323" s="209"/>
      <c r="DV323" s="209"/>
      <c r="DW323" s="209"/>
      <c r="DX323" s="209"/>
      <c r="DY323" s="209"/>
      <c r="DZ323" s="209"/>
      <c r="EA323" s="209"/>
      <c r="EB323" s="209"/>
      <c r="EC323" s="209"/>
      <c r="ED323" s="209"/>
      <c r="EE323" s="209"/>
      <c r="EF323" s="209"/>
      <c r="EG323" s="209"/>
      <c r="EH323" s="209"/>
      <c r="EI323" s="209"/>
      <c r="EJ323" s="209"/>
      <c r="EK323" s="209"/>
      <c r="EL323" s="209"/>
      <c r="EM323" s="209"/>
      <c r="EN323" s="209"/>
    </row>
    <row r="324" spans="3:144" x14ac:dyDescent="0.2">
      <c r="C324" s="209"/>
      <c r="D324" s="209"/>
      <c r="E324" s="209"/>
      <c r="F324" s="209"/>
      <c r="G324" s="209"/>
      <c r="H324" s="209"/>
      <c r="I324" s="209"/>
      <c r="J324" s="209"/>
      <c r="K324" s="209"/>
      <c r="L324" s="209"/>
      <c r="M324" s="209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9"/>
      <c r="AA324" s="209"/>
      <c r="AB324" s="209"/>
      <c r="AC324" s="209"/>
      <c r="AD324" s="209"/>
      <c r="AE324" s="209"/>
      <c r="AF324" s="209"/>
      <c r="AG324" s="209"/>
      <c r="AH324" s="209"/>
      <c r="AI324" s="209"/>
      <c r="AJ324" s="209"/>
      <c r="AK324" s="209"/>
      <c r="AL324" s="209"/>
      <c r="AM324" s="209"/>
      <c r="AN324" s="209"/>
      <c r="AO324" s="209"/>
      <c r="AP324" s="209"/>
      <c r="AQ324" s="209"/>
      <c r="AR324" s="209"/>
      <c r="AS324" s="209"/>
      <c r="AT324" s="209"/>
      <c r="AU324" s="209"/>
      <c r="AV324" s="209"/>
      <c r="AW324" s="209"/>
      <c r="AX324" s="209"/>
      <c r="AY324" s="209"/>
      <c r="AZ324" s="209"/>
      <c r="BA324" s="209"/>
      <c r="BB324" s="209"/>
      <c r="BC324" s="209"/>
      <c r="BD324" s="209"/>
      <c r="BE324" s="209"/>
      <c r="BF324" s="209"/>
      <c r="BG324" s="209"/>
      <c r="BH324" s="209"/>
      <c r="BI324" s="209"/>
      <c r="BJ324" s="209"/>
      <c r="BK324" s="209"/>
      <c r="BL324" s="209"/>
      <c r="BM324" s="209"/>
      <c r="BN324" s="209"/>
      <c r="BO324" s="209"/>
      <c r="BP324" s="209"/>
      <c r="BQ324" s="209"/>
      <c r="BR324" s="209"/>
      <c r="BS324" s="209"/>
      <c r="BT324" s="209"/>
      <c r="BU324" s="209"/>
      <c r="BV324" s="209"/>
      <c r="BW324" s="209"/>
      <c r="BX324" s="209"/>
      <c r="BY324" s="209"/>
      <c r="BZ324" s="209"/>
      <c r="CA324" s="209"/>
      <c r="CB324" s="209"/>
      <c r="CC324" s="209"/>
      <c r="CD324" s="209"/>
      <c r="CE324" s="209"/>
      <c r="CF324" s="209"/>
      <c r="CG324" s="209"/>
      <c r="CH324" s="209"/>
      <c r="CI324" s="209"/>
      <c r="CJ324" s="209"/>
      <c r="CK324" s="209"/>
      <c r="CL324" s="209"/>
      <c r="CM324" s="209"/>
      <c r="CN324" s="209"/>
      <c r="CO324" s="209"/>
      <c r="CP324" s="209"/>
      <c r="CQ324" s="209"/>
      <c r="CR324" s="209"/>
      <c r="CS324" s="209"/>
      <c r="CT324" s="209"/>
      <c r="CU324" s="209"/>
      <c r="CV324" s="209"/>
      <c r="CW324" s="209"/>
      <c r="CX324" s="209"/>
      <c r="CY324" s="209"/>
      <c r="CZ324" s="209"/>
      <c r="DA324" s="209"/>
      <c r="DB324" s="209"/>
      <c r="DC324" s="209"/>
      <c r="DD324" s="209"/>
      <c r="DE324" s="209"/>
      <c r="DF324" s="209"/>
      <c r="DG324" s="209"/>
      <c r="DH324" s="209"/>
      <c r="DI324" s="209"/>
      <c r="DJ324" s="209"/>
      <c r="DK324" s="209"/>
      <c r="DL324" s="209"/>
      <c r="DM324" s="209"/>
      <c r="DN324" s="209"/>
      <c r="DO324" s="209"/>
      <c r="DP324" s="209"/>
      <c r="DQ324" s="209"/>
      <c r="DR324" s="209"/>
      <c r="DS324" s="209"/>
      <c r="DT324" s="209"/>
      <c r="DU324" s="209"/>
      <c r="DV324" s="209"/>
      <c r="DW324" s="209"/>
      <c r="DX324" s="209"/>
      <c r="DY324" s="209"/>
      <c r="DZ324" s="209"/>
      <c r="EA324" s="209"/>
      <c r="EB324" s="209"/>
      <c r="EC324" s="209"/>
      <c r="ED324" s="209"/>
      <c r="EE324" s="209"/>
      <c r="EF324" s="209"/>
      <c r="EG324" s="209"/>
      <c r="EH324" s="209"/>
      <c r="EI324" s="209"/>
      <c r="EJ324" s="209"/>
      <c r="EK324" s="209"/>
      <c r="EL324" s="209"/>
      <c r="EM324" s="209"/>
      <c r="EN324" s="209"/>
    </row>
    <row r="325" spans="3:144" x14ac:dyDescent="0.2">
      <c r="C325" s="209"/>
      <c r="D325" s="209"/>
      <c r="E325" s="209"/>
      <c r="F325" s="209"/>
      <c r="G325" s="209"/>
      <c r="H325" s="209"/>
      <c r="I325" s="209"/>
      <c r="J325" s="209"/>
      <c r="K325" s="209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9"/>
      <c r="AA325" s="209"/>
      <c r="AB325" s="209"/>
      <c r="AC325" s="209"/>
      <c r="AD325" s="209"/>
      <c r="AE325" s="209"/>
      <c r="AF325" s="209"/>
      <c r="AG325" s="209"/>
      <c r="AH325" s="209"/>
      <c r="AI325" s="209"/>
      <c r="AJ325" s="209"/>
      <c r="AK325" s="209"/>
      <c r="AL325" s="209"/>
      <c r="AM325" s="209"/>
      <c r="AN325" s="209"/>
      <c r="AO325" s="209"/>
      <c r="AP325" s="209"/>
      <c r="AQ325" s="209"/>
      <c r="AR325" s="209"/>
      <c r="AS325" s="209"/>
      <c r="AT325" s="209"/>
      <c r="AU325" s="209"/>
      <c r="AV325" s="209"/>
      <c r="AW325" s="209"/>
      <c r="AX325" s="209"/>
      <c r="AY325" s="209"/>
      <c r="AZ325" s="209"/>
      <c r="BA325" s="209"/>
      <c r="BB325" s="209"/>
      <c r="BC325" s="209"/>
      <c r="BD325" s="209"/>
      <c r="BE325" s="209"/>
      <c r="BF325" s="209"/>
      <c r="BG325" s="209"/>
      <c r="BH325" s="209"/>
      <c r="BI325" s="209"/>
      <c r="BJ325" s="209"/>
      <c r="BK325" s="209"/>
      <c r="BL325" s="209"/>
      <c r="BM325" s="209"/>
      <c r="BN325" s="209"/>
      <c r="BO325" s="209"/>
      <c r="BP325" s="209"/>
      <c r="BQ325" s="209"/>
      <c r="BR325" s="209"/>
      <c r="BS325" s="209"/>
      <c r="BT325" s="209"/>
      <c r="BU325" s="209"/>
      <c r="BV325" s="209"/>
      <c r="BW325" s="209"/>
      <c r="BX325" s="209"/>
      <c r="BY325" s="209"/>
      <c r="BZ325" s="209"/>
      <c r="CA325" s="209"/>
      <c r="CB325" s="209"/>
      <c r="CC325" s="209"/>
      <c r="CD325" s="209"/>
      <c r="CE325" s="209"/>
      <c r="CF325" s="209"/>
      <c r="CG325" s="209"/>
      <c r="CH325" s="209"/>
      <c r="CI325" s="209"/>
      <c r="CJ325" s="209"/>
      <c r="CK325" s="209"/>
      <c r="CL325" s="209"/>
      <c r="CM325" s="209"/>
      <c r="CN325" s="209"/>
      <c r="CO325" s="209"/>
      <c r="CP325" s="209"/>
      <c r="CQ325" s="209"/>
      <c r="CR325" s="209"/>
      <c r="CS325" s="209"/>
      <c r="CT325" s="209"/>
      <c r="CU325" s="209"/>
      <c r="CV325" s="209"/>
      <c r="CW325" s="209"/>
      <c r="CX325" s="209"/>
      <c r="CY325" s="209"/>
      <c r="CZ325" s="209"/>
      <c r="DA325" s="209"/>
      <c r="DB325" s="209"/>
      <c r="DC325" s="209"/>
      <c r="DD325" s="209"/>
      <c r="DE325" s="209"/>
      <c r="DF325" s="209"/>
      <c r="DG325" s="209"/>
      <c r="DH325" s="209"/>
      <c r="DI325" s="209"/>
      <c r="DJ325" s="209"/>
      <c r="DK325" s="209"/>
      <c r="DL325" s="209"/>
      <c r="DM325" s="209"/>
      <c r="DN325" s="209"/>
      <c r="DO325" s="209"/>
      <c r="DP325" s="209"/>
      <c r="DQ325" s="209"/>
      <c r="DR325" s="209"/>
      <c r="DS325" s="209"/>
      <c r="DT325" s="209"/>
      <c r="DU325" s="209"/>
      <c r="DV325" s="209"/>
      <c r="DW325" s="209"/>
      <c r="DX325" s="209"/>
      <c r="DY325" s="209"/>
      <c r="DZ325" s="209"/>
      <c r="EA325" s="209"/>
      <c r="EB325" s="209"/>
      <c r="EC325" s="209"/>
      <c r="ED325" s="209"/>
      <c r="EE325" s="209"/>
      <c r="EF325" s="209"/>
      <c r="EG325" s="209"/>
      <c r="EH325" s="209"/>
      <c r="EI325" s="209"/>
      <c r="EJ325" s="209"/>
      <c r="EK325" s="209"/>
      <c r="EL325" s="209"/>
      <c r="EM325" s="209"/>
      <c r="EN325" s="209"/>
    </row>
    <row r="326" spans="3:144" x14ac:dyDescent="0.2">
      <c r="C326" s="209"/>
      <c r="D326" s="209"/>
      <c r="E326" s="209"/>
      <c r="F326" s="209"/>
      <c r="G326" s="209"/>
      <c r="H326" s="209"/>
      <c r="I326" s="209"/>
      <c r="J326" s="209"/>
      <c r="K326" s="209"/>
      <c r="L326" s="209"/>
      <c r="M326" s="209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9"/>
      <c r="AA326" s="209"/>
      <c r="AB326" s="209"/>
      <c r="AC326" s="209"/>
      <c r="AD326" s="209"/>
      <c r="AE326" s="209"/>
      <c r="AF326" s="209"/>
      <c r="AG326" s="209"/>
      <c r="AH326" s="209"/>
      <c r="AI326" s="209"/>
      <c r="AJ326" s="209"/>
      <c r="AK326" s="209"/>
      <c r="AL326" s="209"/>
      <c r="AM326" s="209"/>
      <c r="AN326" s="209"/>
      <c r="AO326" s="209"/>
      <c r="AP326" s="209"/>
      <c r="AQ326" s="209"/>
      <c r="AR326" s="209"/>
      <c r="AS326" s="209"/>
      <c r="AT326" s="209"/>
      <c r="AU326" s="209"/>
      <c r="AV326" s="209"/>
      <c r="AW326" s="209"/>
      <c r="AX326" s="209"/>
      <c r="AY326" s="209"/>
      <c r="AZ326" s="209"/>
      <c r="BA326" s="209"/>
      <c r="BB326" s="209"/>
      <c r="BC326" s="209"/>
      <c r="BD326" s="209"/>
      <c r="BE326" s="209"/>
      <c r="BF326" s="209"/>
      <c r="BG326" s="209"/>
      <c r="BH326" s="209"/>
      <c r="BI326" s="209"/>
      <c r="BJ326" s="209"/>
      <c r="BK326" s="209"/>
      <c r="BL326" s="209"/>
      <c r="BM326" s="209"/>
      <c r="BN326" s="209"/>
      <c r="BO326" s="209"/>
      <c r="BP326" s="209"/>
      <c r="BQ326" s="209"/>
      <c r="BR326" s="209"/>
      <c r="BS326" s="209"/>
      <c r="BT326" s="209"/>
      <c r="BU326" s="209"/>
      <c r="BV326" s="209"/>
      <c r="BW326" s="209"/>
      <c r="BX326" s="209"/>
      <c r="BY326" s="209"/>
      <c r="BZ326" s="209"/>
      <c r="CA326" s="209"/>
      <c r="CB326" s="209"/>
      <c r="CC326" s="209"/>
      <c r="CD326" s="209"/>
      <c r="CE326" s="209"/>
      <c r="CF326" s="209"/>
      <c r="CG326" s="209"/>
      <c r="CH326" s="209"/>
      <c r="CI326" s="209"/>
      <c r="CJ326" s="209"/>
      <c r="CK326" s="209"/>
      <c r="CL326" s="209"/>
      <c r="CM326" s="209"/>
      <c r="CN326" s="209"/>
      <c r="CO326" s="209"/>
      <c r="CP326" s="209"/>
      <c r="CQ326" s="209"/>
      <c r="CR326" s="209"/>
      <c r="CS326" s="209"/>
      <c r="CT326" s="209"/>
      <c r="CU326" s="209"/>
      <c r="CV326" s="209"/>
      <c r="CW326" s="209"/>
      <c r="CX326" s="209"/>
      <c r="CY326" s="209"/>
      <c r="CZ326" s="209"/>
      <c r="DA326" s="209"/>
      <c r="DB326" s="209"/>
      <c r="DC326" s="209"/>
      <c r="DD326" s="209"/>
      <c r="DE326" s="209"/>
      <c r="DF326" s="209"/>
      <c r="DG326" s="209"/>
      <c r="DH326" s="209"/>
      <c r="DI326" s="209"/>
      <c r="DJ326" s="209"/>
      <c r="DK326" s="209"/>
      <c r="DL326" s="209"/>
      <c r="DM326" s="209"/>
      <c r="DN326" s="209"/>
      <c r="DO326" s="209"/>
      <c r="DP326" s="209"/>
      <c r="DQ326" s="209"/>
      <c r="DR326" s="209"/>
      <c r="DS326" s="209"/>
      <c r="DT326" s="209"/>
      <c r="DU326" s="209"/>
      <c r="DV326" s="209"/>
      <c r="DW326" s="209"/>
      <c r="DX326" s="209"/>
      <c r="DY326" s="209"/>
      <c r="DZ326" s="209"/>
      <c r="EA326" s="209"/>
      <c r="EB326" s="209"/>
      <c r="EC326" s="209"/>
      <c r="ED326" s="209"/>
      <c r="EE326" s="209"/>
      <c r="EF326" s="209"/>
      <c r="EG326" s="209"/>
      <c r="EH326" s="209"/>
      <c r="EI326" s="209"/>
      <c r="EJ326" s="209"/>
      <c r="EK326" s="209"/>
      <c r="EL326" s="209"/>
      <c r="EM326" s="209"/>
      <c r="EN326" s="209"/>
    </row>
    <row r="327" spans="3:144" x14ac:dyDescent="0.2">
      <c r="C327" s="209"/>
      <c r="D327" s="209"/>
      <c r="E327" s="209"/>
      <c r="F327" s="209"/>
      <c r="G327" s="209"/>
      <c r="H327" s="209"/>
      <c r="I327" s="209"/>
      <c r="J327" s="209"/>
      <c r="K327" s="209"/>
      <c r="L327" s="209"/>
      <c r="M327" s="209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9"/>
      <c r="AA327" s="209"/>
      <c r="AB327" s="209"/>
      <c r="AC327" s="209"/>
      <c r="AD327" s="209"/>
      <c r="AE327" s="209"/>
      <c r="AF327" s="209"/>
      <c r="AG327" s="209"/>
      <c r="AH327" s="209"/>
      <c r="AI327" s="209"/>
      <c r="AJ327" s="209"/>
      <c r="AK327" s="209"/>
      <c r="AL327" s="209"/>
      <c r="AM327" s="209"/>
      <c r="AN327" s="209"/>
      <c r="AO327" s="209"/>
      <c r="AP327" s="209"/>
      <c r="AQ327" s="209"/>
      <c r="AR327" s="209"/>
      <c r="AS327" s="209"/>
      <c r="AT327" s="209"/>
      <c r="AU327" s="209"/>
      <c r="AV327" s="209"/>
      <c r="AW327" s="209"/>
      <c r="AX327" s="209"/>
      <c r="AY327" s="209"/>
      <c r="AZ327" s="209"/>
      <c r="BA327" s="209"/>
      <c r="BB327" s="209"/>
      <c r="BC327" s="209"/>
      <c r="BD327" s="209"/>
      <c r="BE327" s="209"/>
      <c r="BF327" s="209"/>
      <c r="BG327" s="209"/>
      <c r="BH327" s="209"/>
      <c r="BI327" s="209"/>
      <c r="BJ327" s="209"/>
      <c r="BK327" s="209"/>
      <c r="BL327" s="209"/>
      <c r="BM327" s="209"/>
      <c r="BN327" s="209"/>
      <c r="BO327" s="209"/>
      <c r="BP327" s="209"/>
      <c r="BQ327" s="209"/>
      <c r="BR327" s="209"/>
      <c r="BS327" s="209"/>
      <c r="BT327" s="209"/>
      <c r="BU327" s="209"/>
      <c r="BV327" s="209"/>
      <c r="BW327" s="209"/>
      <c r="BX327" s="209"/>
      <c r="BY327" s="209"/>
      <c r="BZ327" s="209"/>
      <c r="CA327" s="209"/>
      <c r="CB327" s="209"/>
      <c r="CC327" s="209"/>
      <c r="CD327" s="209"/>
      <c r="CE327" s="209"/>
      <c r="CF327" s="209"/>
      <c r="CG327" s="209"/>
      <c r="CH327" s="209"/>
      <c r="CI327" s="209"/>
      <c r="CJ327" s="209"/>
      <c r="CK327" s="209"/>
      <c r="CL327" s="209"/>
      <c r="CM327" s="209"/>
      <c r="CN327" s="209"/>
      <c r="CO327" s="209"/>
      <c r="CP327" s="209"/>
      <c r="CQ327" s="209"/>
      <c r="CR327" s="209"/>
      <c r="CS327" s="209"/>
      <c r="CT327" s="209"/>
      <c r="CU327" s="209"/>
      <c r="CV327" s="209"/>
      <c r="CW327" s="209"/>
      <c r="CX327" s="209"/>
      <c r="CY327" s="209"/>
      <c r="CZ327" s="209"/>
      <c r="DA327" s="209"/>
      <c r="DB327" s="209"/>
      <c r="DC327" s="209"/>
      <c r="DD327" s="209"/>
      <c r="DE327" s="209"/>
      <c r="DF327" s="209"/>
      <c r="DG327" s="209"/>
      <c r="DH327" s="209"/>
      <c r="DI327" s="209"/>
      <c r="DJ327" s="209"/>
      <c r="DK327" s="209"/>
      <c r="DL327" s="209"/>
      <c r="DM327" s="209"/>
      <c r="DN327" s="209"/>
      <c r="DO327" s="209"/>
      <c r="DP327" s="209"/>
      <c r="DQ327" s="209"/>
      <c r="DR327" s="209"/>
      <c r="DS327" s="209"/>
      <c r="DT327" s="209"/>
      <c r="DU327" s="209"/>
      <c r="DV327" s="209"/>
      <c r="DW327" s="209"/>
      <c r="DX327" s="209"/>
      <c r="DY327" s="209"/>
      <c r="DZ327" s="209"/>
      <c r="EA327" s="209"/>
      <c r="EB327" s="209"/>
      <c r="EC327" s="209"/>
      <c r="ED327" s="209"/>
      <c r="EE327" s="209"/>
      <c r="EF327" s="209"/>
      <c r="EG327" s="209"/>
      <c r="EH327" s="209"/>
      <c r="EI327" s="209"/>
      <c r="EJ327" s="209"/>
      <c r="EK327" s="209"/>
      <c r="EL327" s="209"/>
      <c r="EM327" s="209"/>
      <c r="EN327" s="209"/>
    </row>
    <row r="328" spans="3:144" x14ac:dyDescent="0.2">
      <c r="C328" s="209"/>
      <c r="D328" s="209"/>
      <c r="E328" s="209"/>
      <c r="F328" s="209"/>
      <c r="G328" s="209"/>
      <c r="H328" s="209"/>
      <c r="I328" s="209"/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  <c r="AA328" s="209"/>
      <c r="AB328" s="209"/>
      <c r="AC328" s="209"/>
      <c r="AD328" s="209"/>
      <c r="AE328" s="209"/>
      <c r="AF328" s="209"/>
      <c r="AG328" s="209"/>
      <c r="AH328" s="209"/>
      <c r="AI328" s="209"/>
      <c r="AJ328" s="209"/>
      <c r="AK328" s="209"/>
      <c r="AL328" s="209"/>
      <c r="AM328" s="209"/>
      <c r="AN328" s="209"/>
      <c r="AO328" s="209"/>
      <c r="AP328" s="209"/>
      <c r="AQ328" s="209"/>
      <c r="AR328" s="209"/>
      <c r="AS328" s="209"/>
      <c r="AT328" s="209"/>
      <c r="AU328" s="209"/>
      <c r="AV328" s="209"/>
      <c r="AW328" s="209"/>
      <c r="AX328" s="209"/>
      <c r="AY328" s="209"/>
      <c r="AZ328" s="209"/>
      <c r="BA328" s="209"/>
      <c r="BB328" s="209"/>
      <c r="BC328" s="209"/>
      <c r="BD328" s="209"/>
      <c r="BE328" s="209"/>
      <c r="BF328" s="209"/>
      <c r="BG328" s="209"/>
      <c r="BH328" s="209"/>
      <c r="BI328" s="209"/>
      <c r="BJ328" s="209"/>
      <c r="BK328" s="209"/>
      <c r="BL328" s="209"/>
      <c r="BM328" s="209"/>
      <c r="BN328" s="209"/>
      <c r="BO328" s="209"/>
      <c r="BP328" s="209"/>
      <c r="BQ328" s="209"/>
      <c r="BR328" s="209"/>
      <c r="BS328" s="209"/>
      <c r="BT328" s="209"/>
      <c r="BU328" s="209"/>
      <c r="BV328" s="209"/>
      <c r="BW328" s="209"/>
      <c r="BX328" s="209"/>
      <c r="BY328" s="209"/>
      <c r="BZ328" s="209"/>
      <c r="CA328" s="209"/>
      <c r="CB328" s="209"/>
      <c r="CC328" s="209"/>
      <c r="CD328" s="209"/>
      <c r="CE328" s="209"/>
      <c r="CF328" s="209"/>
      <c r="CG328" s="209"/>
      <c r="CH328" s="209"/>
      <c r="CI328" s="209"/>
      <c r="CJ328" s="209"/>
      <c r="CK328" s="209"/>
      <c r="CL328" s="209"/>
      <c r="CM328" s="209"/>
      <c r="CN328" s="209"/>
      <c r="CO328" s="209"/>
      <c r="CP328" s="209"/>
      <c r="CQ328" s="209"/>
      <c r="CR328" s="209"/>
      <c r="CS328" s="209"/>
      <c r="CT328" s="209"/>
      <c r="CU328" s="209"/>
      <c r="CV328" s="209"/>
      <c r="CW328" s="209"/>
      <c r="CX328" s="209"/>
      <c r="CY328" s="209"/>
      <c r="CZ328" s="209"/>
      <c r="DA328" s="209"/>
      <c r="DB328" s="209"/>
      <c r="DC328" s="209"/>
      <c r="DD328" s="209"/>
      <c r="DE328" s="209"/>
      <c r="DF328" s="209"/>
      <c r="DG328" s="209"/>
      <c r="DH328" s="209"/>
      <c r="DI328" s="209"/>
      <c r="DJ328" s="209"/>
      <c r="DK328" s="209"/>
      <c r="DL328" s="209"/>
      <c r="DM328" s="209"/>
      <c r="DN328" s="209"/>
      <c r="DO328" s="209"/>
      <c r="DP328" s="209"/>
      <c r="DQ328" s="209"/>
      <c r="DR328" s="209"/>
      <c r="DS328" s="209"/>
      <c r="DT328" s="209"/>
      <c r="DU328" s="209"/>
      <c r="DV328" s="209"/>
      <c r="DW328" s="209"/>
      <c r="DX328" s="209"/>
      <c r="DY328" s="209"/>
      <c r="DZ328" s="209"/>
      <c r="EA328" s="209"/>
      <c r="EB328" s="209"/>
      <c r="EC328" s="209"/>
      <c r="ED328" s="209"/>
      <c r="EE328" s="209"/>
      <c r="EF328" s="209"/>
      <c r="EG328" s="209"/>
      <c r="EH328" s="209"/>
      <c r="EI328" s="209"/>
      <c r="EJ328" s="209"/>
      <c r="EK328" s="209"/>
      <c r="EL328" s="209"/>
      <c r="EM328" s="209"/>
      <c r="EN328" s="209"/>
    </row>
    <row r="329" spans="3:144" x14ac:dyDescent="0.2">
      <c r="C329" s="209"/>
      <c r="D329" s="209"/>
      <c r="E329" s="209"/>
      <c r="F329" s="209"/>
      <c r="G329" s="209"/>
      <c r="H329" s="209"/>
      <c r="I329" s="209"/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  <c r="AA329" s="209"/>
      <c r="AB329" s="209"/>
      <c r="AC329" s="209"/>
      <c r="AD329" s="209"/>
      <c r="AE329" s="209"/>
      <c r="AF329" s="209"/>
      <c r="AG329" s="209"/>
      <c r="AH329" s="209"/>
      <c r="AI329" s="209"/>
      <c r="AJ329" s="209"/>
      <c r="AK329" s="209"/>
      <c r="AL329" s="209"/>
      <c r="AM329" s="209"/>
      <c r="AN329" s="209"/>
      <c r="AO329" s="209"/>
      <c r="AP329" s="209"/>
      <c r="AQ329" s="209"/>
      <c r="AR329" s="209"/>
      <c r="AS329" s="209"/>
      <c r="AT329" s="209"/>
      <c r="AU329" s="209"/>
      <c r="AV329" s="209"/>
      <c r="AW329" s="209"/>
      <c r="AX329" s="209"/>
      <c r="AY329" s="209"/>
      <c r="AZ329" s="209"/>
      <c r="BA329" s="209"/>
      <c r="BB329" s="209"/>
      <c r="BC329" s="209"/>
      <c r="BD329" s="209"/>
      <c r="BE329" s="209"/>
      <c r="BF329" s="209"/>
      <c r="BG329" s="209"/>
      <c r="BH329" s="209"/>
      <c r="BI329" s="209"/>
      <c r="BJ329" s="209"/>
      <c r="BK329" s="209"/>
      <c r="BL329" s="209"/>
      <c r="BM329" s="209"/>
      <c r="BN329" s="209"/>
      <c r="BO329" s="209"/>
      <c r="BP329" s="209"/>
      <c r="BQ329" s="209"/>
      <c r="BR329" s="209"/>
      <c r="BS329" s="209"/>
      <c r="BT329" s="209"/>
      <c r="BU329" s="209"/>
      <c r="BV329" s="209"/>
      <c r="BW329" s="209"/>
      <c r="BX329" s="209"/>
      <c r="BY329" s="209"/>
      <c r="BZ329" s="209"/>
      <c r="CA329" s="209"/>
      <c r="CB329" s="209"/>
      <c r="CC329" s="209"/>
      <c r="CD329" s="209"/>
      <c r="CE329" s="209"/>
      <c r="CF329" s="209"/>
      <c r="CG329" s="209"/>
      <c r="CH329" s="209"/>
      <c r="CI329" s="209"/>
      <c r="CJ329" s="209"/>
      <c r="CK329" s="209"/>
      <c r="CL329" s="209"/>
      <c r="CM329" s="209"/>
      <c r="CN329" s="209"/>
      <c r="CO329" s="209"/>
      <c r="CP329" s="209"/>
      <c r="CQ329" s="209"/>
      <c r="CR329" s="209"/>
      <c r="CS329" s="209"/>
      <c r="CT329" s="209"/>
      <c r="CU329" s="209"/>
      <c r="CV329" s="209"/>
      <c r="CW329" s="209"/>
      <c r="CX329" s="209"/>
      <c r="CY329" s="209"/>
      <c r="CZ329" s="209"/>
      <c r="DA329" s="209"/>
      <c r="DB329" s="209"/>
      <c r="DC329" s="209"/>
      <c r="DD329" s="209"/>
      <c r="DE329" s="209"/>
      <c r="DF329" s="209"/>
      <c r="DG329" s="209"/>
      <c r="DH329" s="209"/>
      <c r="DI329" s="209"/>
      <c r="DJ329" s="209"/>
      <c r="DK329" s="209"/>
      <c r="DL329" s="209"/>
      <c r="DM329" s="209"/>
      <c r="DN329" s="209"/>
      <c r="DO329" s="209"/>
      <c r="DP329" s="209"/>
      <c r="DQ329" s="209"/>
      <c r="DR329" s="209"/>
      <c r="DS329" s="209"/>
      <c r="DT329" s="209"/>
      <c r="DU329" s="209"/>
      <c r="DV329" s="209"/>
      <c r="DW329" s="209"/>
      <c r="DX329" s="209"/>
      <c r="DY329" s="209"/>
      <c r="DZ329" s="209"/>
      <c r="EA329" s="209"/>
      <c r="EB329" s="209"/>
      <c r="EC329" s="209"/>
      <c r="ED329" s="209"/>
      <c r="EE329" s="209"/>
      <c r="EF329" s="209"/>
      <c r="EG329" s="209"/>
      <c r="EH329" s="209"/>
      <c r="EI329" s="209"/>
      <c r="EJ329" s="209"/>
      <c r="EK329" s="209"/>
      <c r="EL329" s="209"/>
      <c r="EM329" s="209"/>
      <c r="EN329" s="209"/>
    </row>
    <row r="330" spans="3:144" x14ac:dyDescent="0.2">
      <c r="C330" s="209"/>
      <c r="D330" s="209"/>
      <c r="E330" s="209"/>
      <c r="F330" s="209"/>
      <c r="G330" s="209"/>
      <c r="H330" s="209"/>
      <c r="I330" s="209"/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  <c r="AA330" s="209"/>
      <c r="AB330" s="209"/>
      <c r="AC330" s="209"/>
      <c r="AD330" s="209"/>
      <c r="AE330" s="209"/>
      <c r="AF330" s="209"/>
      <c r="AG330" s="209"/>
      <c r="AH330" s="209"/>
      <c r="AI330" s="209"/>
      <c r="AJ330" s="209"/>
      <c r="AK330" s="209"/>
      <c r="AL330" s="209"/>
      <c r="AM330" s="209"/>
      <c r="AN330" s="209"/>
      <c r="AO330" s="209"/>
      <c r="AP330" s="209"/>
      <c r="AQ330" s="209"/>
      <c r="AR330" s="209"/>
      <c r="AS330" s="209"/>
      <c r="AT330" s="209"/>
      <c r="AU330" s="209"/>
      <c r="AV330" s="209"/>
      <c r="AW330" s="209"/>
      <c r="AX330" s="209"/>
      <c r="AY330" s="209"/>
      <c r="AZ330" s="209"/>
      <c r="BA330" s="209"/>
      <c r="BB330" s="209"/>
      <c r="BC330" s="209"/>
      <c r="BD330" s="209"/>
      <c r="BE330" s="209"/>
      <c r="BF330" s="209"/>
      <c r="BG330" s="209"/>
      <c r="BH330" s="209"/>
      <c r="BI330" s="209"/>
      <c r="BJ330" s="209"/>
      <c r="BK330" s="209"/>
      <c r="BL330" s="209"/>
      <c r="BM330" s="209"/>
      <c r="BN330" s="209"/>
      <c r="BO330" s="209"/>
      <c r="BP330" s="209"/>
      <c r="BQ330" s="209"/>
      <c r="BR330" s="209"/>
      <c r="BS330" s="209"/>
      <c r="BT330" s="209"/>
      <c r="BU330" s="209"/>
      <c r="BV330" s="209"/>
      <c r="BW330" s="209"/>
      <c r="BX330" s="209"/>
      <c r="BY330" s="209"/>
      <c r="BZ330" s="209"/>
      <c r="CA330" s="209"/>
      <c r="CB330" s="209"/>
      <c r="CC330" s="209"/>
      <c r="CD330" s="209"/>
      <c r="CE330" s="209"/>
      <c r="CF330" s="209"/>
      <c r="CG330" s="209"/>
      <c r="CH330" s="209"/>
      <c r="CI330" s="209"/>
      <c r="CJ330" s="209"/>
      <c r="CK330" s="209"/>
      <c r="CL330" s="209"/>
      <c r="CM330" s="209"/>
      <c r="CN330" s="209"/>
      <c r="CO330" s="209"/>
      <c r="CP330" s="209"/>
      <c r="CQ330" s="209"/>
      <c r="CR330" s="209"/>
      <c r="CS330" s="209"/>
      <c r="CT330" s="209"/>
      <c r="CU330" s="209"/>
      <c r="CV330" s="209"/>
      <c r="CW330" s="209"/>
      <c r="CX330" s="209"/>
      <c r="CY330" s="209"/>
      <c r="CZ330" s="209"/>
      <c r="DA330" s="209"/>
      <c r="DB330" s="209"/>
      <c r="DC330" s="209"/>
      <c r="DD330" s="209"/>
      <c r="DE330" s="209"/>
      <c r="DF330" s="209"/>
      <c r="DG330" s="209"/>
      <c r="DH330" s="209"/>
      <c r="DI330" s="209"/>
      <c r="DJ330" s="209"/>
      <c r="DK330" s="209"/>
      <c r="DL330" s="209"/>
      <c r="DM330" s="209"/>
      <c r="DN330" s="209"/>
      <c r="DO330" s="209"/>
      <c r="DP330" s="209"/>
      <c r="DQ330" s="209"/>
      <c r="DR330" s="209"/>
      <c r="DS330" s="209"/>
      <c r="DT330" s="209"/>
      <c r="DU330" s="209"/>
      <c r="DV330" s="209"/>
      <c r="DW330" s="209"/>
      <c r="DX330" s="209"/>
      <c r="DY330" s="209"/>
      <c r="DZ330" s="209"/>
      <c r="EA330" s="209"/>
      <c r="EB330" s="209"/>
      <c r="EC330" s="209"/>
      <c r="ED330" s="209"/>
      <c r="EE330" s="209"/>
      <c r="EF330" s="209"/>
      <c r="EG330" s="209"/>
      <c r="EH330" s="209"/>
      <c r="EI330" s="209"/>
      <c r="EJ330" s="209"/>
      <c r="EK330" s="209"/>
      <c r="EL330" s="209"/>
      <c r="EM330" s="209"/>
      <c r="EN330" s="209"/>
    </row>
    <row r="331" spans="3:144" x14ac:dyDescent="0.2">
      <c r="C331" s="209"/>
      <c r="D331" s="209"/>
      <c r="E331" s="209"/>
      <c r="F331" s="209"/>
      <c r="G331" s="209"/>
      <c r="H331" s="209"/>
      <c r="I331" s="209"/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  <c r="AA331" s="209"/>
      <c r="AB331" s="209"/>
      <c r="AC331" s="209"/>
      <c r="AD331" s="209"/>
      <c r="AE331" s="209"/>
      <c r="AF331" s="209"/>
      <c r="AG331" s="209"/>
      <c r="AH331" s="209"/>
      <c r="AI331" s="209"/>
      <c r="AJ331" s="209"/>
      <c r="AK331" s="209"/>
      <c r="AL331" s="209"/>
      <c r="AM331" s="209"/>
      <c r="AN331" s="209"/>
      <c r="AO331" s="209"/>
      <c r="AP331" s="209"/>
      <c r="AQ331" s="209"/>
      <c r="AR331" s="209"/>
      <c r="AS331" s="209"/>
      <c r="AT331" s="209"/>
      <c r="AU331" s="209"/>
      <c r="AV331" s="209"/>
      <c r="AW331" s="209"/>
      <c r="AX331" s="209"/>
      <c r="AY331" s="209"/>
      <c r="AZ331" s="209"/>
      <c r="BA331" s="209"/>
      <c r="BB331" s="209"/>
      <c r="BC331" s="209"/>
      <c r="BD331" s="209"/>
      <c r="BE331" s="209"/>
      <c r="BF331" s="209"/>
      <c r="BG331" s="209"/>
      <c r="BH331" s="209"/>
      <c r="BI331" s="209"/>
      <c r="BJ331" s="209"/>
      <c r="BK331" s="209"/>
      <c r="BL331" s="209"/>
      <c r="BM331" s="209"/>
      <c r="BN331" s="209"/>
      <c r="BO331" s="209"/>
      <c r="BP331" s="209"/>
      <c r="BQ331" s="209"/>
      <c r="BR331" s="209"/>
      <c r="BS331" s="209"/>
      <c r="BT331" s="209"/>
      <c r="BU331" s="209"/>
      <c r="BV331" s="209"/>
      <c r="BW331" s="209"/>
      <c r="BX331" s="209"/>
      <c r="BY331" s="209"/>
      <c r="BZ331" s="209"/>
      <c r="CA331" s="209"/>
      <c r="CB331" s="209"/>
      <c r="CC331" s="209"/>
      <c r="CD331" s="209"/>
      <c r="CE331" s="209"/>
      <c r="CF331" s="209"/>
      <c r="CG331" s="209"/>
      <c r="CH331" s="209"/>
      <c r="CI331" s="209"/>
      <c r="CJ331" s="209"/>
      <c r="CK331" s="209"/>
      <c r="CL331" s="209"/>
      <c r="CM331" s="209"/>
      <c r="CN331" s="209"/>
      <c r="CO331" s="209"/>
      <c r="CP331" s="209"/>
      <c r="CQ331" s="209"/>
      <c r="CR331" s="209"/>
      <c r="CS331" s="209"/>
      <c r="CT331" s="209"/>
      <c r="CU331" s="209"/>
      <c r="CV331" s="209"/>
      <c r="CW331" s="209"/>
      <c r="CX331" s="209"/>
      <c r="CY331" s="209"/>
      <c r="CZ331" s="209"/>
      <c r="DA331" s="209"/>
      <c r="DB331" s="209"/>
      <c r="DC331" s="209"/>
      <c r="DD331" s="209"/>
      <c r="DE331" s="209"/>
      <c r="DF331" s="209"/>
      <c r="DG331" s="209"/>
      <c r="DH331" s="209"/>
      <c r="DI331" s="209"/>
      <c r="DJ331" s="209"/>
      <c r="DK331" s="209"/>
      <c r="DL331" s="209"/>
      <c r="DM331" s="209"/>
      <c r="DN331" s="209"/>
      <c r="DO331" s="209"/>
      <c r="DP331" s="209"/>
      <c r="DQ331" s="209"/>
      <c r="DR331" s="209"/>
      <c r="DS331" s="209"/>
      <c r="DT331" s="209"/>
      <c r="DU331" s="209"/>
      <c r="DV331" s="209"/>
      <c r="DW331" s="209"/>
      <c r="DX331" s="209"/>
      <c r="DY331" s="209"/>
      <c r="DZ331" s="209"/>
      <c r="EA331" s="209"/>
      <c r="EB331" s="209"/>
      <c r="EC331" s="209"/>
      <c r="ED331" s="209"/>
      <c r="EE331" s="209"/>
      <c r="EF331" s="209"/>
      <c r="EG331" s="209"/>
      <c r="EH331" s="209"/>
      <c r="EI331" s="209"/>
      <c r="EJ331" s="209"/>
      <c r="EK331" s="209"/>
      <c r="EL331" s="209"/>
      <c r="EM331" s="209"/>
      <c r="EN331" s="209"/>
    </row>
    <row r="332" spans="3:144" x14ac:dyDescent="0.2">
      <c r="C332" s="209"/>
      <c r="D332" s="209"/>
      <c r="E332" s="209"/>
      <c r="F332" s="209"/>
      <c r="G332" s="209"/>
      <c r="H332" s="209"/>
      <c r="I332" s="209"/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  <c r="AA332" s="209"/>
      <c r="AB332" s="209"/>
      <c r="AC332" s="209"/>
      <c r="AD332" s="209"/>
      <c r="AE332" s="209"/>
      <c r="AF332" s="209"/>
      <c r="AG332" s="209"/>
      <c r="AH332" s="209"/>
      <c r="AI332" s="209"/>
      <c r="AJ332" s="209"/>
      <c r="AK332" s="209"/>
      <c r="AL332" s="209"/>
      <c r="AM332" s="209"/>
      <c r="AN332" s="209"/>
      <c r="AO332" s="209"/>
      <c r="AP332" s="209"/>
      <c r="AQ332" s="209"/>
      <c r="AR332" s="209"/>
      <c r="AS332" s="209"/>
      <c r="AT332" s="209"/>
      <c r="AU332" s="209"/>
      <c r="AV332" s="209"/>
      <c r="AW332" s="209"/>
      <c r="AX332" s="209"/>
      <c r="AY332" s="209"/>
      <c r="AZ332" s="209"/>
      <c r="BA332" s="209"/>
      <c r="BB332" s="209"/>
      <c r="BC332" s="209"/>
      <c r="BD332" s="209"/>
      <c r="BE332" s="209"/>
      <c r="BF332" s="209"/>
      <c r="BG332" s="209"/>
      <c r="BH332" s="209"/>
      <c r="BI332" s="209"/>
      <c r="BJ332" s="209"/>
      <c r="BK332" s="209"/>
      <c r="BL332" s="209"/>
      <c r="BM332" s="209"/>
      <c r="BN332" s="209"/>
      <c r="BO332" s="209"/>
      <c r="BP332" s="209"/>
      <c r="BQ332" s="209"/>
      <c r="BR332" s="209"/>
      <c r="BS332" s="209"/>
      <c r="BT332" s="209"/>
      <c r="BU332" s="209"/>
      <c r="BV332" s="209"/>
      <c r="BW332" s="209"/>
      <c r="BX332" s="209"/>
      <c r="BY332" s="209"/>
      <c r="BZ332" s="209"/>
      <c r="CA332" s="209"/>
      <c r="CB332" s="209"/>
      <c r="CC332" s="209"/>
      <c r="CD332" s="209"/>
      <c r="CE332" s="209"/>
      <c r="CF332" s="209"/>
      <c r="CG332" s="209"/>
      <c r="CH332" s="209"/>
      <c r="CI332" s="209"/>
      <c r="CJ332" s="209"/>
      <c r="CK332" s="209"/>
      <c r="CL332" s="209"/>
      <c r="CM332" s="209"/>
      <c r="CN332" s="209"/>
      <c r="CO332" s="209"/>
      <c r="CP332" s="209"/>
      <c r="CQ332" s="209"/>
      <c r="CR332" s="209"/>
      <c r="CS332" s="209"/>
      <c r="CT332" s="209"/>
      <c r="CU332" s="209"/>
      <c r="CV332" s="209"/>
      <c r="CW332" s="209"/>
      <c r="CX332" s="209"/>
      <c r="CY332" s="209"/>
      <c r="CZ332" s="209"/>
      <c r="DA332" s="209"/>
      <c r="DB332" s="209"/>
      <c r="DC332" s="209"/>
      <c r="DD332" s="209"/>
      <c r="DE332" s="209"/>
      <c r="DF332" s="209"/>
      <c r="DG332" s="209"/>
      <c r="DH332" s="209"/>
      <c r="DI332" s="209"/>
      <c r="DJ332" s="209"/>
      <c r="DK332" s="209"/>
      <c r="DL332" s="209"/>
      <c r="DM332" s="209"/>
      <c r="DN332" s="209"/>
      <c r="DO332" s="209"/>
      <c r="DP332" s="209"/>
      <c r="DQ332" s="209"/>
      <c r="DR332" s="209"/>
      <c r="DS332" s="209"/>
      <c r="DT332" s="209"/>
      <c r="DU332" s="209"/>
      <c r="DV332" s="209"/>
      <c r="DW332" s="209"/>
      <c r="DX332" s="209"/>
      <c r="DY332" s="209"/>
      <c r="DZ332" s="209"/>
      <c r="EA332" s="209"/>
      <c r="EB332" s="209"/>
      <c r="EC332" s="209"/>
      <c r="ED332" s="209"/>
      <c r="EE332" s="209"/>
      <c r="EF332" s="209"/>
      <c r="EG332" s="209"/>
      <c r="EH332" s="209"/>
      <c r="EI332" s="209"/>
      <c r="EJ332" s="209"/>
      <c r="EK332" s="209"/>
      <c r="EL332" s="209"/>
      <c r="EM332" s="209"/>
      <c r="EN332" s="209"/>
    </row>
    <row r="333" spans="3:144" x14ac:dyDescent="0.2">
      <c r="C333" s="209"/>
      <c r="D333" s="209"/>
      <c r="E333" s="209"/>
      <c r="F333" s="209"/>
      <c r="G333" s="209"/>
      <c r="H333" s="209"/>
      <c r="I333" s="209"/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9"/>
      <c r="AA333" s="209"/>
      <c r="AB333" s="209"/>
      <c r="AC333" s="209"/>
      <c r="AD333" s="209"/>
      <c r="AE333" s="209"/>
      <c r="AF333" s="209"/>
      <c r="AG333" s="209"/>
      <c r="AH333" s="209"/>
      <c r="AI333" s="209"/>
      <c r="AJ333" s="209"/>
      <c r="AK333" s="209"/>
      <c r="AL333" s="209"/>
      <c r="AM333" s="209"/>
      <c r="AN333" s="209"/>
      <c r="AO333" s="209"/>
      <c r="AP333" s="209"/>
      <c r="AQ333" s="209"/>
      <c r="AR333" s="209"/>
      <c r="AS333" s="209"/>
      <c r="AT333" s="209"/>
      <c r="AU333" s="209"/>
      <c r="AV333" s="209"/>
      <c r="AW333" s="209"/>
      <c r="AX333" s="209"/>
      <c r="AY333" s="209"/>
      <c r="AZ333" s="209"/>
      <c r="BA333" s="209"/>
      <c r="BB333" s="209"/>
      <c r="BC333" s="209"/>
      <c r="BD333" s="209"/>
      <c r="BE333" s="209"/>
      <c r="BF333" s="209"/>
      <c r="BG333" s="209"/>
      <c r="BH333" s="209"/>
      <c r="BI333" s="209"/>
      <c r="BJ333" s="209"/>
      <c r="BK333" s="209"/>
      <c r="BL333" s="209"/>
      <c r="BM333" s="209"/>
      <c r="BN333" s="209"/>
      <c r="BO333" s="209"/>
      <c r="BP333" s="209"/>
      <c r="BQ333" s="209"/>
      <c r="BR333" s="209"/>
      <c r="BS333" s="209"/>
      <c r="BT333" s="209"/>
      <c r="BU333" s="209"/>
      <c r="BV333" s="209"/>
      <c r="BW333" s="209"/>
      <c r="BX333" s="209"/>
      <c r="BY333" s="209"/>
      <c r="BZ333" s="209"/>
      <c r="CA333" s="209"/>
      <c r="CB333" s="209"/>
      <c r="CC333" s="209"/>
      <c r="CD333" s="209"/>
      <c r="CE333" s="209"/>
      <c r="CF333" s="209"/>
      <c r="CG333" s="209"/>
      <c r="CH333" s="209"/>
      <c r="CI333" s="209"/>
      <c r="CJ333" s="209"/>
      <c r="CK333" s="209"/>
      <c r="CL333" s="209"/>
      <c r="CM333" s="209"/>
      <c r="CN333" s="209"/>
      <c r="CO333" s="209"/>
      <c r="CP333" s="209"/>
      <c r="CQ333" s="209"/>
      <c r="CR333" s="209"/>
      <c r="CS333" s="209"/>
      <c r="CT333" s="209"/>
      <c r="CU333" s="209"/>
      <c r="CV333" s="209"/>
      <c r="CW333" s="209"/>
      <c r="CX333" s="209"/>
      <c r="CY333" s="209"/>
      <c r="CZ333" s="209"/>
      <c r="DA333" s="209"/>
      <c r="DB333" s="209"/>
      <c r="DC333" s="209"/>
      <c r="DD333" s="209"/>
      <c r="DE333" s="209"/>
      <c r="DF333" s="209"/>
      <c r="DG333" s="209"/>
      <c r="DH333" s="209"/>
      <c r="DI333" s="209"/>
      <c r="DJ333" s="209"/>
      <c r="DK333" s="209"/>
      <c r="DL333" s="209"/>
      <c r="DM333" s="209"/>
      <c r="DN333" s="209"/>
      <c r="DO333" s="209"/>
      <c r="DP333" s="209"/>
      <c r="DQ333" s="209"/>
      <c r="DR333" s="209"/>
      <c r="DS333" s="209"/>
      <c r="DT333" s="209"/>
      <c r="DU333" s="209"/>
      <c r="DV333" s="209"/>
      <c r="DW333" s="209"/>
      <c r="DX333" s="209"/>
      <c r="DY333" s="209"/>
      <c r="DZ333" s="209"/>
      <c r="EA333" s="209"/>
      <c r="EB333" s="209"/>
      <c r="EC333" s="209"/>
      <c r="ED333" s="209"/>
      <c r="EE333" s="209"/>
      <c r="EF333" s="209"/>
      <c r="EG333" s="209"/>
      <c r="EH333" s="209"/>
      <c r="EI333" s="209"/>
      <c r="EJ333" s="209"/>
      <c r="EK333" s="209"/>
      <c r="EL333" s="209"/>
      <c r="EM333" s="209"/>
      <c r="EN333" s="209"/>
    </row>
    <row r="334" spans="3:144" x14ac:dyDescent="0.2">
      <c r="C334" s="209"/>
      <c r="D334" s="209"/>
      <c r="E334" s="209"/>
      <c r="F334" s="209"/>
      <c r="G334" s="209"/>
      <c r="H334" s="209"/>
      <c r="I334" s="209"/>
      <c r="J334" s="209"/>
      <c r="K334" s="209"/>
      <c r="L334" s="209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9"/>
      <c r="AA334" s="209"/>
      <c r="AB334" s="209"/>
      <c r="AC334" s="209"/>
      <c r="AD334" s="209"/>
      <c r="AE334" s="209"/>
      <c r="AF334" s="209"/>
      <c r="AG334" s="209"/>
      <c r="AH334" s="209"/>
      <c r="AI334" s="209"/>
      <c r="AJ334" s="209"/>
      <c r="AK334" s="209"/>
      <c r="AL334" s="209"/>
      <c r="AM334" s="209"/>
      <c r="AN334" s="209"/>
      <c r="AO334" s="209"/>
      <c r="AP334" s="209"/>
      <c r="AQ334" s="209"/>
      <c r="AR334" s="209"/>
      <c r="AS334" s="209"/>
      <c r="AT334" s="209"/>
      <c r="AU334" s="209"/>
      <c r="AV334" s="209"/>
      <c r="AW334" s="209"/>
      <c r="AX334" s="209"/>
      <c r="AY334" s="209"/>
      <c r="AZ334" s="209"/>
      <c r="BA334" s="209"/>
      <c r="BB334" s="209"/>
      <c r="BC334" s="209"/>
      <c r="BD334" s="209"/>
      <c r="BE334" s="209"/>
      <c r="BF334" s="209"/>
      <c r="BG334" s="209"/>
      <c r="BH334" s="209"/>
      <c r="BI334" s="209"/>
      <c r="BJ334" s="209"/>
      <c r="BK334" s="209"/>
      <c r="BL334" s="209"/>
      <c r="BM334" s="209"/>
      <c r="BN334" s="209"/>
      <c r="BO334" s="209"/>
      <c r="BP334" s="209"/>
      <c r="BQ334" s="209"/>
      <c r="BR334" s="209"/>
      <c r="BS334" s="209"/>
      <c r="BT334" s="209"/>
      <c r="BU334" s="209"/>
      <c r="BV334" s="209"/>
      <c r="BW334" s="209"/>
      <c r="BX334" s="209"/>
      <c r="BY334" s="209"/>
      <c r="BZ334" s="209"/>
      <c r="CA334" s="209"/>
      <c r="CB334" s="209"/>
      <c r="CC334" s="209"/>
      <c r="CD334" s="209"/>
      <c r="CE334" s="209"/>
      <c r="CF334" s="209"/>
      <c r="CG334" s="209"/>
      <c r="CH334" s="209"/>
      <c r="CI334" s="209"/>
      <c r="CJ334" s="209"/>
      <c r="CK334" s="209"/>
      <c r="CL334" s="209"/>
      <c r="CM334" s="209"/>
      <c r="CN334" s="209"/>
      <c r="CO334" s="209"/>
      <c r="CP334" s="209"/>
      <c r="CQ334" s="209"/>
      <c r="CR334" s="209"/>
      <c r="CS334" s="209"/>
      <c r="CT334" s="209"/>
      <c r="CU334" s="209"/>
      <c r="CV334" s="209"/>
      <c r="CW334" s="209"/>
      <c r="CX334" s="209"/>
      <c r="CY334" s="209"/>
      <c r="CZ334" s="209"/>
      <c r="DA334" s="209"/>
      <c r="DB334" s="209"/>
      <c r="DC334" s="209"/>
      <c r="DD334" s="209"/>
      <c r="DE334" s="209"/>
      <c r="DF334" s="209"/>
      <c r="DG334" s="209"/>
      <c r="DH334" s="209"/>
      <c r="DI334" s="209"/>
      <c r="DJ334" s="209"/>
      <c r="DK334" s="209"/>
      <c r="DL334" s="209"/>
      <c r="DM334" s="209"/>
      <c r="DN334" s="209"/>
      <c r="DO334" s="209"/>
      <c r="DP334" s="209"/>
      <c r="DQ334" s="209"/>
      <c r="DR334" s="209"/>
      <c r="DS334" s="209"/>
      <c r="DT334" s="209"/>
      <c r="DU334" s="209"/>
      <c r="DV334" s="209"/>
      <c r="DW334" s="209"/>
      <c r="DX334" s="209"/>
      <c r="DY334" s="209"/>
      <c r="DZ334" s="209"/>
      <c r="EA334" s="209"/>
      <c r="EB334" s="209"/>
      <c r="EC334" s="209"/>
      <c r="ED334" s="209"/>
      <c r="EE334" s="209"/>
      <c r="EF334" s="209"/>
      <c r="EG334" s="209"/>
      <c r="EH334" s="209"/>
      <c r="EI334" s="209"/>
      <c r="EJ334" s="209"/>
      <c r="EK334" s="209"/>
      <c r="EL334" s="209"/>
      <c r="EM334" s="209"/>
      <c r="EN334" s="209"/>
    </row>
    <row r="335" spans="3:144" x14ac:dyDescent="0.2">
      <c r="C335" s="209"/>
      <c r="D335" s="209"/>
      <c r="E335" s="209"/>
      <c r="F335" s="209"/>
      <c r="G335" s="209"/>
      <c r="H335" s="209"/>
      <c r="I335" s="209"/>
      <c r="J335" s="209"/>
      <c r="K335" s="209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9"/>
      <c r="AA335" s="209"/>
      <c r="AB335" s="209"/>
      <c r="AC335" s="209"/>
      <c r="AD335" s="209"/>
      <c r="AE335" s="209"/>
      <c r="AF335" s="209"/>
      <c r="AG335" s="209"/>
      <c r="AH335" s="209"/>
      <c r="AI335" s="209"/>
      <c r="AJ335" s="209"/>
      <c r="AK335" s="209"/>
      <c r="AL335" s="209"/>
      <c r="AM335" s="209"/>
      <c r="AN335" s="209"/>
      <c r="AO335" s="209"/>
      <c r="AP335" s="209"/>
      <c r="AQ335" s="209"/>
      <c r="AR335" s="209"/>
      <c r="AS335" s="209"/>
      <c r="AT335" s="209"/>
      <c r="AU335" s="209"/>
      <c r="AV335" s="209"/>
      <c r="AW335" s="209"/>
      <c r="AX335" s="209"/>
      <c r="AY335" s="209"/>
      <c r="AZ335" s="209"/>
      <c r="BA335" s="209"/>
      <c r="BB335" s="209"/>
      <c r="BC335" s="209"/>
      <c r="BD335" s="209"/>
      <c r="BE335" s="209"/>
      <c r="BF335" s="209"/>
      <c r="BG335" s="209"/>
      <c r="BH335" s="209"/>
      <c r="BI335" s="209"/>
      <c r="BJ335" s="209"/>
      <c r="BK335" s="209"/>
      <c r="BL335" s="209"/>
      <c r="BM335" s="209"/>
      <c r="BN335" s="209"/>
      <c r="BO335" s="209"/>
      <c r="BP335" s="209"/>
      <c r="BQ335" s="209"/>
      <c r="BR335" s="209"/>
      <c r="BS335" s="209"/>
      <c r="BT335" s="209"/>
      <c r="BU335" s="209"/>
      <c r="BV335" s="209"/>
      <c r="BW335" s="209"/>
      <c r="BX335" s="209"/>
      <c r="BY335" s="209"/>
      <c r="BZ335" s="209"/>
      <c r="CA335" s="209"/>
      <c r="CB335" s="209"/>
      <c r="CC335" s="209"/>
      <c r="CD335" s="209"/>
      <c r="CE335" s="209"/>
      <c r="CF335" s="209"/>
      <c r="CG335" s="209"/>
      <c r="CH335" s="209"/>
      <c r="CI335" s="209"/>
      <c r="CJ335" s="209"/>
      <c r="CK335" s="209"/>
      <c r="CL335" s="209"/>
      <c r="CM335" s="209"/>
      <c r="CN335" s="209"/>
      <c r="CO335" s="209"/>
      <c r="CP335" s="209"/>
      <c r="CQ335" s="209"/>
      <c r="CR335" s="209"/>
      <c r="CS335" s="209"/>
      <c r="CT335" s="209"/>
      <c r="CU335" s="209"/>
      <c r="CV335" s="209"/>
      <c r="CW335" s="209"/>
      <c r="CX335" s="209"/>
      <c r="CY335" s="209"/>
      <c r="CZ335" s="209"/>
      <c r="DA335" s="209"/>
      <c r="DB335" s="209"/>
      <c r="DC335" s="209"/>
      <c r="DD335" s="209"/>
      <c r="DE335" s="209"/>
      <c r="DF335" s="209"/>
      <c r="DG335" s="209"/>
      <c r="DH335" s="209"/>
      <c r="DI335" s="209"/>
      <c r="DJ335" s="209"/>
      <c r="DK335" s="209"/>
      <c r="DL335" s="209"/>
      <c r="DM335" s="209"/>
      <c r="DN335" s="209"/>
      <c r="DO335" s="209"/>
      <c r="DP335" s="209"/>
      <c r="DQ335" s="209"/>
      <c r="DR335" s="209"/>
      <c r="DS335" s="209"/>
      <c r="DT335" s="209"/>
      <c r="DU335" s="209"/>
      <c r="DV335" s="209"/>
      <c r="DW335" s="209"/>
      <c r="DX335" s="209"/>
      <c r="DY335" s="209"/>
      <c r="DZ335" s="209"/>
      <c r="EA335" s="209"/>
      <c r="EB335" s="209"/>
      <c r="EC335" s="209"/>
      <c r="ED335" s="209"/>
      <c r="EE335" s="209"/>
      <c r="EF335" s="209"/>
      <c r="EG335" s="209"/>
      <c r="EH335" s="209"/>
      <c r="EI335" s="209"/>
      <c r="EJ335" s="209"/>
      <c r="EK335" s="209"/>
      <c r="EL335" s="209"/>
      <c r="EM335" s="209"/>
      <c r="EN335" s="209"/>
    </row>
    <row r="336" spans="3:144" x14ac:dyDescent="0.2">
      <c r="C336" s="209"/>
      <c r="D336" s="209"/>
      <c r="E336" s="209"/>
      <c r="F336" s="209"/>
      <c r="G336" s="209"/>
      <c r="H336" s="209"/>
      <c r="I336" s="209"/>
      <c r="J336" s="209"/>
      <c r="K336" s="209"/>
      <c r="L336" s="209"/>
      <c r="M336" s="209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9"/>
      <c r="AA336" s="209"/>
      <c r="AB336" s="209"/>
      <c r="AC336" s="209"/>
      <c r="AD336" s="209"/>
      <c r="AE336" s="209"/>
      <c r="AF336" s="209"/>
      <c r="AG336" s="209"/>
      <c r="AH336" s="209"/>
      <c r="AI336" s="209"/>
      <c r="AJ336" s="209"/>
      <c r="AK336" s="209"/>
      <c r="AL336" s="209"/>
      <c r="AM336" s="209"/>
      <c r="AN336" s="209"/>
      <c r="AO336" s="209"/>
      <c r="AP336" s="209"/>
      <c r="AQ336" s="209"/>
      <c r="AR336" s="209"/>
      <c r="AS336" s="209"/>
      <c r="AT336" s="209"/>
      <c r="AU336" s="209"/>
      <c r="AV336" s="209"/>
      <c r="AW336" s="209"/>
      <c r="AX336" s="209"/>
      <c r="AY336" s="209"/>
      <c r="AZ336" s="209"/>
      <c r="BA336" s="209"/>
      <c r="BB336" s="209"/>
      <c r="BC336" s="209"/>
      <c r="BD336" s="209"/>
      <c r="BE336" s="209"/>
      <c r="BF336" s="209"/>
      <c r="BG336" s="209"/>
      <c r="BH336" s="209"/>
      <c r="BI336" s="209"/>
      <c r="BJ336" s="209"/>
      <c r="BK336" s="209"/>
      <c r="BL336" s="209"/>
      <c r="BM336" s="209"/>
      <c r="BN336" s="209"/>
      <c r="BO336" s="209"/>
      <c r="BP336" s="209"/>
      <c r="BQ336" s="209"/>
      <c r="BR336" s="209"/>
      <c r="BS336" s="209"/>
      <c r="BT336" s="209"/>
      <c r="BU336" s="209"/>
      <c r="BV336" s="209"/>
      <c r="BW336" s="209"/>
      <c r="BX336" s="209"/>
      <c r="BY336" s="209"/>
      <c r="BZ336" s="209"/>
      <c r="CA336" s="209"/>
      <c r="CB336" s="209"/>
      <c r="CC336" s="209"/>
      <c r="CD336" s="209"/>
      <c r="CE336" s="209"/>
      <c r="CF336" s="209"/>
      <c r="CG336" s="209"/>
      <c r="CH336" s="209"/>
      <c r="CI336" s="209"/>
      <c r="CJ336" s="209"/>
      <c r="CK336" s="209"/>
      <c r="CL336" s="209"/>
      <c r="CM336" s="209"/>
      <c r="CN336" s="209"/>
      <c r="CO336" s="209"/>
      <c r="CP336" s="209"/>
      <c r="CQ336" s="209"/>
      <c r="CR336" s="209"/>
      <c r="CS336" s="209"/>
      <c r="CT336" s="209"/>
      <c r="CU336" s="209"/>
      <c r="CV336" s="209"/>
      <c r="CW336" s="209"/>
      <c r="CX336" s="209"/>
      <c r="CY336" s="209"/>
      <c r="CZ336" s="209"/>
      <c r="DA336" s="209"/>
      <c r="DB336" s="209"/>
      <c r="DC336" s="209"/>
      <c r="DD336" s="209"/>
      <c r="DE336" s="209"/>
      <c r="DF336" s="209"/>
      <c r="DG336" s="209"/>
      <c r="DH336" s="209"/>
      <c r="DI336" s="209"/>
      <c r="DJ336" s="209"/>
      <c r="DK336" s="209"/>
      <c r="DL336" s="209"/>
      <c r="DM336" s="209"/>
      <c r="DN336" s="209"/>
      <c r="DO336" s="209"/>
      <c r="DP336" s="209"/>
      <c r="DQ336" s="209"/>
      <c r="DR336" s="209"/>
      <c r="DS336" s="209"/>
      <c r="DT336" s="209"/>
      <c r="DU336" s="209"/>
      <c r="DV336" s="209"/>
      <c r="DW336" s="209"/>
      <c r="DX336" s="209"/>
      <c r="DY336" s="209"/>
      <c r="DZ336" s="209"/>
      <c r="EA336" s="209"/>
      <c r="EB336" s="209"/>
      <c r="EC336" s="209"/>
      <c r="ED336" s="209"/>
      <c r="EE336" s="209"/>
      <c r="EF336" s="209"/>
      <c r="EG336" s="209"/>
      <c r="EH336" s="209"/>
      <c r="EI336" s="209"/>
      <c r="EJ336" s="209"/>
      <c r="EK336" s="209"/>
      <c r="EL336" s="209"/>
      <c r="EM336" s="209"/>
      <c r="EN336" s="209"/>
    </row>
    <row r="337" spans="3:144" x14ac:dyDescent="0.2">
      <c r="C337" s="209"/>
      <c r="D337" s="209"/>
      <c r="E337" s="209"/>
      <c r="F337" s="209"/>
      <c r="G337" s="209"/>
      <c r="H337" s="209"/>
      <c r="I337" s="209"/>
      <c r="J337" s="209"/>
      <c r="K337" s="209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9"/>
      <c r="AA337" s="209"/>
      <c r="AB337" s="209"/>
      <c r="AC337" s="209"/>
      <c r="AD337" s="209"/>
      <c r="AE337" s="209"/>
      <c r="AF337" s="209"/>
      <c r="AG337" s="209"/>
      <c r="AH337" s="209"/>
      <c r="AI337" s="209"/>
      <c r="AJ337" s="209"/>
      <c r="AK337" s="209"/>
      <c r="AL337" s="209"/>
      <c r="AM337" s="209"/>
      <c r="AN337" s="209"/>
      <c r="AO337" s="209"/>
      <c r="AP337" s="209"/>
      <c r="AQ337" s="209"/>
      <c r="AR337" s="209"/>
      <c r="AS337" s="209"/>
      <c r="AT337" s="209"/>
      <c r="AU337" s="209"/>
      <c r="AV337" s="209"/>
      <c r="AW337" s="209"/>
      <c r="AX337" s="209"/>
      <c r="AY337" s="209"/>
      <c r="AZ337" s="209"/>
      <c r="BA337" s="209"/>
      <c r="BB337" s="209"/>
      <c r="BC337" s="209"/>
      <c r="BD337" s="209"/>
      <c r="BE337" s="209"/>
      <c r="BF337" s="209"/>
      <c r="BG337" s="209"/>
      <c r="BH337" s="209"/>
      <c r="BI337" s="209"/>
      <c r="BJ337" s="209"/>
      <c r="BK337" s="209"/>
      <c r="BL337" s="209"/>
      <c r="BM337" s="209"/>
      <c r="BN337" s="209"/>
      <c r="BO337" s="209"/>
      <c r="BP337" s="209"/>
      <c r="BQ337" s="209"/>
      <c r="BR337" s="209"/>
      <c r="BS337" s="209"/>
      <c r="BT337" s="209"/>
      <c r="BU337" s="209"/>
      <c r="BV337" s="209"/>
      <c r="BW337" s="209"/>
      <c r="BX337" s="209"/>
      <c r="BY337" s="209"/>
      <c r="BZ337" s="209"/>
      <c r="CA337" s="209"/>
      <c r="CB337" s="209"/>
      <c r="CC337" s="209"/>
      <c r="CD337" s="209"/>
      <c r="CE337" s="209"/>
      <c r="CF337" s="209"/>
      <c r="CG337" s="209"/>
      <c r="CH337" s="209"/>
      <c r="CI337" s="209"/>
      <c r="CJ337" s="209"/>
      <c r="CK337" s="209"/>
      <c r="CL337" s="209"/>
      <c r="CM337" s="209"/>
      <c r="CN337" s="209"/>
      <c r="CO337" s="209"/>
      <c r="CP337" s="209"/>
      <c r="CQ337" s="209"/>
      <c r="CR337" s="209"/>
      <c r="CS337" s="209"/>
      <c r="CT337" s="209"/>
      <c r="CU337" s="209"/>
      <c r="CV337" s="209"/>
      <c r="CW337" s="209"/>
      <c r="CX337" s="209"/>
      <c r="CY337" s="209"/>
      <c r="CZ337" s="209"/>
      <c r="DA337" s="209"/>
      <c r="DB337" s="209"/>
      <c r="DC337" s="209"/>
      <c r="DD337" s="209"/>
      <c r="DE337" s="209"/>
      <c r="DF337" s="209"/>
      <c r="DG337" s="209"/>
      <c r="DH337" s="209"/>
      <c r="DI337" s="209"/>
      <c r="DJ337" s="209"/>
      <c r="DK337" s="209"/>
      <c r="DL337" s="209"/>
      <c r="DM337" s="209"/>
      <c r="DN337" s="209"/>
      <c r="DO337" s="209"/>
      <c r="DP337" s="209"/>
      <c r="DQ337" s="209"/>
      <c r="DR337" s="209"/>
      <c r="DS337" s="209"/>
      <c r="DT337" s="209"/>
      <c r="DU337" s="209"/>
      <c r="DV337" s="209"/>
      <c r="DW337" s="209"/>
      <c r="DX337" s="209"/>
      <c r="DY337" s="209"/>
      <c r="DZ337" s="209"/>
      <c r="EA337" s="209"/>
      <c r="EB337" s="209"/>
      <c r="EC337" s="209"/>
      <c r="ED337" s="209"/>
      <c r="EE337" s="209"/>
      <c r="EF337" s="209"/>
      <c r="EG337" s="209"/>
      <c r="EH337" s="209"/>
      <c r="EI337" s="209"/>
      <c r="EJ337" s="209"/>
      <c r="EK337" s="209"/>
      <c r="EL337" s="209"/>
      <c r="EM337" s="209"/>
      <c r="EN337" s="209"/>
    </row>
    <row r="338" spans="3:144" x14ac:dyDescent="0.2">
      <c r="C338" s="209"/>
      <c r="D338" s="209"/>
      <c r="E338" s="209"/>
      <c r="F338" s="209"/>
      <c r="G338" s="209"/>
      <c r="H338" s="209"/>
      <c r="I338" s="209"/>
      <c r="J338" s="209"/>
      <c r="K338" s="209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9"/>
      <c r="AA338" s="209"/>
      <c r="AB338" s="209"/>
      <c r="AC338" s="209"/>
      <c r="AD338" s="209"/>
      <c r="AE338" s="209"/>
      <c r="AF338" s="209"/>
      <c r="AG338" s="209"/>
      <c r="AH338" s="209"/>
      <c r="AI338" s="209"/>
      <c r="AJ338" s="209"/>
      <c r="AK338" s="209"/>
      <c r="AL338" s="209"/>
      <c r="AM338" s="209"/>
      <c r="AN338" s="209"/>
      <c r="AO338" s="209"/>
      <c r="AP338" s="209"/>
      <c r="AQ338" s="209"/>
      <c r="AR338" s="209"/>
      <c r="AS338" s="209"/>
      <c r="AT338" s="209"/>
      <c r="AU338" s="209"/>
      <c r="AV338" s="209"/>
      <c r="AW338" s="209"/>
      <c r="AX338" s="209"/>
      <c r="AY338" s="209"/>
      <c r="AZ338" s="209"/>
      <c r="BA338" s="209"/>
      <c r="BB338" s="209"/>
      <c r="BC338" s="209"/>
      <c r="BD338" s="209"/>
      <c r="BE338" s="209"/>
      <c r="BF338" s="209"/>
      <c r="BG338" s="209"/>
      <c r="BH338" s="209"/>
      <c r="BI338" s="209"/>
      <c r="BJ338" s="209"/>
      <c r="BK338" s="209"/>
      <c r="BL338" s="209"/>
      <c r="BM338" s="209"/>
      <c r="BN338" s="209"/>
      <c r="BO338" s="209"/>
      <c r="BP338" s="209"/>
      <c r="BQ338" s="209"/>
      <c r="BR338" s="209"/>
      <c r="BS338" s="209"/>
      <c r="BT338" s="209"/>
      <c r="BU338" s="209"/>
      <c r="BV338" s="209"/>
      <c r="BW338" s="209"/>
      <c r="BX338" s="209"/>
      <c r="BY338" s="209"/>
      <c r="BZ338" s="209"/>
      <c r="CA338" s="209"/>
      <c r="CB338" s="209"/>
      <c r="CC338" s="209"/>
      <c r="CD338" s="209"/>
      <c r="CE338" s="209"/>
      <c r="CF338" s="209"/>
      <c r="CG338" s="209"/>
      <c r="CH338" s="209"/>
      <c r="CI338" s="209"/>
      <c r="CJ338" s="209"/>
      <c r="CK338" s="209"/>
      <c r="CL338" s="209"/>
      <c r="CM338" s="209"/>
      <c r="CN338" s="209"/>
      <c r="CO338" s="209"/>
      <c r="CP338" s="209"/>
      <c r="CQ338" s="209"/>
      <c r="CR338" s="209"/>
      <c r="CS338" s="209"/>
      <c r="CT338" s="209"/>
      <c r="CU338" s="209"/>
      <c r="CV338" s="209"/>
      <c r="CW338" s="209"/>
      <c r="CX338" s="209"/>
      <c r="CY338" s="209"/>
      <c r="CZ338" s="209"/>
      <c r="DA338" s="209"/>
      <c r="DB338" s="209"/>
      <c r="DC338" s="209"/>
      <c r="DD338" s="209"/>
      <c r="DE338" s="209"/>
      <c r="DF338" s="209"/>
      <c r="DG338" s="209"/>
      <c r="DH338" s="209"/>
      <c r="DI338" s="209"/>
      <c r="DJ338" s="209"/>
      <c r="DK338" s="209"/>
      <c r="DL338" s="209"/>
      <c r="DM338" s="209"/>
      <c r="DN338" s="209"/>
      <c r="DO338" s="209"/>
      <c r="DP338" s="209"/>
      <c r="DQ338" s="209"/>
      <c r="DR338" s="209"/>
      <c r="DS338" s="209"/>
      <c r="DT338" s="209"/>
      <c r="DU338" s="209"/>
      <c r="DV338" s="209"/>
      <c r="DW338" s="209"/>
      <c r="DX338" s="209"/>
      <c r="DY338" s="209"/>
      <c r="DZ338" s="209"/>
      <c r="EA338" s="209"/>
      <c r="EB338" s="209"/>
      <c r="EC338" s="209"/>
      <c r="ED338" s="209"/>
      <c r="EE338" s="209"/>
      <c r="EF338" s="209"/>
      <c r="EG338" s="209"/>
      <c r="EH338" s="209"/>
      <c r="EI338" s="209"/>
      <c r="EJ338" s="209"/>
      <c r="EK338" s="209"/>
      <c r="EL338" s="209"/>
      <c r="EM338" s="209"/>
      <c r="EN338" s="209"/>
    </row>
    <row r="339" spans="3:144" x14ac:dyDescent="0.2">
      <c r="C339" s="209"/>
      <c r="D339" s="209"/>
      <c r="E339" s="209"/>
      <c r="F339" s="209"/>
      <c r="G339" s="209"/>
      <c r="H339" s="209"/>
      <c r="I339" s="209"/>
      <c r="J339" s="209"/>
      <c r="K339" s="209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9"/>
      <c r="AA339" s="209"/>
      <c r="AB339" s="209"/>
      <c r="AC339" s="209"/>
      <c r="AD339" s="209"/>
      <c r="AE339" s="209"/>
      <c r="AF339" s="209"/>
      <c r="AG339" s="209"/>
      <c r="AH339" s="209"/>
      <c r="AI339" s="209"/>
      <c r="AJ339" s="209"/>
      <c r="AK339" s="209"/>
      <c r="AL339" s="209"/>
      <c r="AM339" s="209"/>
      <c r="AN339" s="209"/>
      <c r="AO339" s="209"/>
      <c r="AP339" s="209"/>
      <c r="AQ339" s="209"/>
      <c r="AR339" s="209"/>
      <c r="AS339" s="209"/>
      <c r="AT339" s="209"/>
      <c r="AU339" s="209"/>
      <c r="AV339" s="209"/>
      <c r="AW339" s="209"/>
      <c r="AX339" s="209"/>
      <c r="AY339" s="209"/>
      <c r="AZ339" s="209"/>
      <c r="BA339" s="209"/>
      <c r="BB339" s="209"/>
      <c r="BC339" s="209"/>
      <c r="BD339" s="209"/>
      <c r="BE339" s="209"/>
      <c r="BF339" s="209"/>
      <c r="BG339" s="209"/>
      <c r="BH339" s="209"/>
      <c r="BI339" s="209"/>
      <c r="BJ339" s="209"/>
      <c r="BK339" s="209"/>
      <c r="BL339" s="209"/>
      <c r="BM339" s="209"/>
      <c r="BN339" s="209"/>
      <c r="BO339" s="209"/>
      <c r="BP339" s="209"/>
      <c r="BQ339" s="209"/>
      <c r="BR339" s="209"/>
      <c r="BS339" s="209"/>
      <c r="BT339" s="209"/>
      <c r="BU339" s="209"/>
      <c r="BV339" s="209"/>
      <c r="BW339" s="209"/>
      <c r="BX339" s="209"/>
      <c r="BY339" s="209"/>
      <c r="BZ339" s="209"/>
      <c r="CA339" s="209"/>
      <c r="CB339" s="209"/>
      <c r="CC339" s="209"/>
      <c r="CD339" s="209"/>
      <c r="CE339" s="209"/>
      <c r="CF339" s="209"/>
      <c r="CG339" s="209"/>
      <c r="CH339" s="209"/>
      <c r="CI339" s="209"/>
      <c r="CJ339" s="209"/>
      <c r="CK339" s="209"/>
      <c r="CL339" s="209"/>
      <c r="CM339" s="209"/>
      <c r="CN339" s="209"/>
      <c r="CO339" s="209"/>
      <c r="CP339" s="209"/>
      <c r="CQ339" s="209"/>
      <c r="CR339" s="209"/>
      <c r="CS339" s="209"/>
      <c r="CT339" s="209"/>
      <c r="CU339" s="209"/>
      <c r="CV339" s="209"/>
      <c r="CW339" s="209"/>
      <c r="CX339" s="209"/>
      <c r="CY339" s="209"/>
      <c r="CZ339" s="209"/>
      <c r="DA339" s="209"/>
      <c r="DB339" s="209"/>
      <c r="DC339" s="209"/>
      <c r="DD339" s="209"/>
      <c r="DE339" s="209"/>
      <c r="DF339" s="209"/>
      <c r="DG339" s="209"/>
      <c r="DH339" s="209"/>
      <c r="DI339" s="209"/>
      <c r="DJ339" s="209"/>
      <c r="DK339" s="209"/>
      <c r="DL339" s="209"/>
      <c r="DM339" s="209"/>
      <c r="DN339" s="209"/>
      <c r="DO339" s="209"/>
      <c r="DP339" s="209"/>
      <c r="DQ339" s="209"/>
      <c r="DR339" s="209"/>
      <c r="DS339" s="209"/>
      <c r="DT339" s="209"/>
      <c r="DU339" s="209"/>
      <c r="DV339" s="209"/>
      <c r="DW339" s="209"/>
      <c r="DX339" s="209"/>
      <c r="DY339" s="209"/>
      <c r="DZ339" s="209"/>
      <c r="EA339" s="209"/>
      <c r="EB339" s="209"/>
      <c r="EC339" s="209"/>
      <c r="ED339" s="209"/>
      <c r="EE339" s="209"/>
      <c r="EF339" s="209"/>
      <c r="EG339" s="209"/>
      <c r="EH339" s="209"/>
      <c r="EI339" s="209"/>
      <c r="EJ339" s="209"/>
      <c r="EK339" s="209"/>
      <c r="EL339" s="209"/>
      <c r="EM339" s="209"/>
      <c r="EN339" s="209"/>
    </row>
    <row r="340" spans="3:144" x14ac:dyDescent="0.2"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9"/>
      <c r="AA340" s="209"/>
      <c r="AB340" s="209"/>
      <c r="AC340" s="209"/>
      <c r="AD340" s="209"/>
      <c r="AE340" s="209"/>
      <c r="AF340" s="209"/>
      <c r="AG340" s="209"/>
      <c r="AH340" s="209"/>
      <c r="AI340" s="209"/>
      <c r="AJ340" s="209"/>
      <c r="AK340" s="209"/>
      <c r="AL340" s="209"/>
      <c r="AM340" s="209"/>
      <c r="AN340" s="209"/>
      <c r="AO340" s="209"/>
      <c r="AP340" s="209"/>
      <c r="AQ340" s="209"/>
      <c r="AR340" s="209"/>
      <c r="AS340" s="209"/>
      <c r="AT340" s="209"/>
      <c r="AU340" s="209"/>
      <c r="AV340" s="209"/>
      <c r="AW340" s="209"/>
      <c r="AX340" s="209"/>
      <c r="AY340" s="209"/>
      <c r="AZ340" s="209"/>
      <c r="BA340" s="209"/>
      <c r="BB340" s="209"/>
      <c r="BC340" s="209"/>
      <c r="BD340" s="209"/>
      <c r="BE340" s="209"/>
      <c r="BF340" s="209"/>
      <c r="BG340" s="209"/>
      <c r="BH340" s="209"/>
      <c r="BI340" s="209"/>
      <c r="BJ340" s="209"/>
      <c r="BK340" s="209"/>
      <c r="BL340" s="209"/>
      <c r="BM340" s="209"/>
      <c r="BN340" s="209"/>
      <c r="BO340" s="209"/>
      <c r="BP340" s="209"/>
      <c r="BQ340" s="209"/>
      <c r="BR340" s="209"/>
      <c r="BS340" s="209"/>
      <c r="BT340" s="209"/>
      <c r="BU340" s="209"/>
      <c r="BV340" s="209"/>
      <c r="BW340" s="209"/>
      <c r="BX340" s="209"/>
      <c r="BY340" s="209"/>
      <c r="BZ340" s="209"/>
      <c r="CA340" s="209"/>
      <c r="CB340" s="209"/>
      <c r="CC340" s="209"/>
      <c r="CD340" s="209"/>
      <c r="CE340" s="209"/>
      <c r="CF340" s="209"/>
      <c r="CG340" s="209"/>
      <c r="CH340" s="209"/>
      <c r="CI340" s="209"/>
      <c r="CJ340" s="209"/>
      <c r="CK340" s="209"/>
      <c r="CL340" s="209"/>
      <c r="CM340" s="209"/>
      <c r="CN340" s="209"/>
      <c r="CO340" s="209"/>
      <c r="CP340" s="209"/>
      <c r="CQ340" s="209"/>
      <c r="CR340" s="209"/>
      <c r="CS340" s="209"/>
      <c r="CT340" s="209"/>
      <c r="CU340" s="209"/>
      <c r="CV340" s="209"/>
      <c r="CW340" s="209"/>
      <c r="CX340" s="209"/>
      <c r="CY340" s="209"/>
      <c r="CZ340" s="209"/>
      <c r="DA340" s="209"/>
      <c r="DB340" s="209"/>
      <c r="DC340" s="209"/>
      <c r="DD340" s="209"/>
      <c r="DE340" s="209"/>
      <c r="DF340" s="209"/>
      <c r="DG340" s="209"/>
      <c r="DH340" s="209"/>
      <c r="DI340" s="209"/>
      <c r="DJ340" s="209"/>
      <c r="DK340" s="209"/>
      <c r="DL340" s="209"/>
      <c r="DM340" s="209"/>
      <c r="DN340" s="209"/>
      <c r="DO340" s="209"/>
      <c r="DP340" s="209"/>
      <c r="DQ340" s="209"/>
      <c r="DR340" s="209"/>
      <c r="DS340" s="209"/>
      <c r="DT340" s="209"/>
      <c r="DU340" s="209"/>
      <c r="DV340" s="209"/>
      <c r="DW340" s="209"/>
      <c r="DX340" s="209"/>
      <c r="DY340" s="209"/>
      <c r="DZ340" s="209"/>
      <c r="EA340" s="209"/>
      <c r="EB340" s="209"/>
      <c r="EC340" s="209"/>
      <c r="ED340" s="209"/>
      <c r="EE340" s="209"/>
      <c r="EF340" s="209"/>
      <c r="EG340" s="209"/>
      <c r="EH340" s="209"/>
      <c r="EI340" s="209"/>
      <c r="EJ340" s="209"/>
      <c r="EK340" s="209"/>
      <c r="EL340" s="209"/>
      <c r="EM340" s="209"/>
      <c r="EN340" s="209"/>
    </row>
    <row r="341" spans="3:144" x14ac:dyDescent="0.2">
      <c r="C341" s="209"/>
      <c r="D341" s="209"/>
      <c r="E341" s="209"/>
      <c r="F341" s="209"/>
      <c r="G341" s="209"/>
      <c r="H341" s="209"/>
      <c r="I341" s="209"/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9"/>
      <c r="AA341" s="209"/>
      <c r="AB341" s="209"/>
      <c r="AC341" s="209"/>
      <c r="AD341" s="209"/>
      <c r="AE341" s="209"/>
      <c r="AF341" s="209"/>
      <c r="AG341" s="209"/>
      <c r="AH341" s="209"/>
      <c r="AI341" s="209"/>
      <c r="AJ341" s="209"/>
      <c r="AK341" s="209"/>
      <c r="AL341" s="209"/>
      <c r="AM341" s="209"/>
      <c r="AN341" s="209"/>
      <c r="AO341" s="209"/>
      <c r="AP341" s="209"/>
      <c r="AQ341" s="209"/>
      <c r="AR341" s="209"/>
      <c r="AS341" s="209"/>
      <c r="AT341" s="209"/>
      <c r="AU341" s="209"/>
      <c r="AV341" s="209"/>
      <c r="AW341" s="209"/>
      <c r="AX341" s="209"/>
      <c r="AY341" s="209"/>
      <c r="AZ341" s="209"/>
      <c r="BA341" s="209"/>
      <c r="BB341" s="209"/>
      <c r="BC341" s="209"/>
      <c r="BD341" s="209"/>
      <c r="BE341" s="209"/>
      <c r="BF341" s="209"/>
      <c r="BG341" s="209"/>
      <c r="BH341" s="209"/>
      <c r="BI341" s="209"/>
      <c r="BJ341" s="209"/>
      <c r="BK341" s="209"/>
      <c r="BL341" s="209"/>
      <c r="BM341" s="209"/>
      <c r="BN341" s="209"/>
      <c r="BO341" s="209"/>
      <c r="BP341" s="209"/>
      <c r="BQ341" s="209"/>
      <c r="BR341" s="209"/>
      <c r="BS341" s="209"/>
      <c r="BT341" s="209"/>
      <c r="BU341" s="209"/>
      <c r="BV341" s="209"/>
      <c r="BW341" s="209"/>
      <c r="BX341" s="209"/>
      <c r="BY341" s="209"/>
      <c r="BZ341" s="209"/>
      <c r="CA341" s="209"/>
      <c r="CB341" s="209"/>
      <c r="CC341" s="209"/>
      <c r="CD341" s="209"/>
      <c r="CE341" s="209"/>
      <c r="CF341" s="209"/>
      <c r="CG341" s="209"/>
      <c r="CH341" s="209"/>
      <c r="CI341" s="209"/>
      <c r="CJ341" s="209"/>
      <c r="CK341" s="209"/>
      <c r="CL341" s="209"/>
      <c r="CM341" s="209"/>
      <c r="CN341" s="209"/>
      <c r="CO341" s="209"/>
      <c r="CP341" s="209"/>
      <c r="CQ341" s="209"/>
      <c r="CR341" s="209"/>
      <c r="CS341" s="209"/>
      <c r="CT341" s="209"/>
      <c r="CU341" s="209"/>
      <c r="CV341" s="209"/>
      <c r="CW341" s="209"/>
      <c r="CX341" s="209"/>
      <c r="CY341" s="209"/>
      <c r="CZ341" s="209"/>
      <c r="DA341" s="209"/>
      <c r="DB341" s="209"/>
      <c r="DC341" s="209"/>
      <c r="DD341" s="209"/>
      <c r="DE341" s="209"/>
      <c r="DF341" s="209"/>
      <c r="DG341" s="209"/>
      <c r="DH341" s="209"/>
      <c r="DI341" s="209"/>
      <c r="DJ341" s="209"/>
      <c r="DK341" s="209"/>
      <c r="DL341" s="209"/>
      <c r="DM341" s="209"/>
      <c r="DN341" s="209"/>
      <c r="DO341" s="209"/>
      <c r="DP341" s="209"/>
      <c r="DQ341" s="209"/>
      <c r="DR341" s="209"/>
      <c r="DS341" s="209"/>
      <c r="DT341" s="209"/>
      <c r="DU341" s="209"/>
      <c r="DV341" s="209"/>
      <c r="DW341" s="209"/>
      <c r="DX341" s="209"/>
      <c r="DY341" s="209"/>
      <c r="DZ341" s="209"/>
      <c r="EA341" s="209"/>
      <c r="EB341" s="209"/>
      <c r="EC341" s="209"/>
      <c r="ED341" s="209"/>
      <c r="EE341" s="209"/>
      <c r="EF341" s="209"/>
      <c r="EG341" s="209"/>
      <c r="EH341" s="209"/>
      <c r="EI341" s="209"/>
      <c r="EJ341" s="209"/>
      <c r="EK341" s="209"/>
      <c r="EL341" s="209"/>
      <c r="EM341" s="209"/>
      <c r="EN341" s="209"/>
    </row>
    <row r="342" spans="3:144" x14ac:dyDescent="0.2"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209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9"/>
      <c r="AA342" s="209"/>
      <c r="AB342" s="209"/>
      <c r="AC342" s="209"/>
      <c r="AD342" s="209"/>
      <c r="AE342" s="209"/>
      <c r="AF342" s="209"/>
      <c r="AG342" s="209"/>
      <c r="AH342" s="209"/>
      <c r="AI342" s="209"/>
      <c r="AJ342" s="209"/>
      <c r="AK342" s="209"/>
      <c r="AL342" s="209"/>
      <c r="AM342" s="209"/>
      <c r="AN342" s="209"/>
      <c r="AO342" s="209"/>
      <c r="AP342" s="209"/>
      <c r="AQ342" s="209"/>
      <c r="AR342" s="209"/>
      <c r="AS342" s="209"/>
      <c r="AT342" s="209"/>
      <c r="AU342" s="209"/>
      <c r="AV342" s="209"/>
      <c r="AW342" s="209"/>
      <c r="AX342" s="209"/>
      <c r="AY342" s="209"/>
      <c r="AZ342" s="209"/>
      <c r="BA342" s="209"/>
      <c r="BB342" s="209"/>
      <c r="BC342" s="209"/>
      <c r="BD342" s="209"/>
      <c r="BE342" s="209"/>
      <c r="BF342" s="209"/>
      <c r="BG342" s="209"/>
      <c r="BH342" s="209"/>
      <c r="BI342" s="209"/>
      <c r="BJ342" s="209"/>
      <c r="BK342" s="209"/>
      <c r="BL342" s="209"/>
      <c r="BM342" s="209"/>
      <c r="BN342" s="209"/>
      <c r="BO342" s="209"/>
      <c r="BP342" s="209"/>
      <c r="BQ342" s="209"/>
      <c r="BR342" s="209"/>
      <c r="BS342" s="209"/>
      <c r="BT342" s="209"/>
      <c r="BU342" s="209"/>
      <c r="BV342" s="209"/>
      <c r="BW342" s="209"/>
      <c r="BX342" s="209"/>
      <c r="BY342" s="209"/>
      <c r="BZ342" s="209"/>
      <c r="CA342" s="209"/>
      <c r="CB342" s="209"/>
      <c r="CC342" s="209"/>
      <c r="CD342" s="209"/>
      <c r="CE342" s="209"/>
      <c r="CF342" s="209"/>
      <c r="CG342" s="209"/>
      <c r="CH342" s="209"/>
      <c r="CI342" s="209"/>
      <c r="CJ342" s="209"/>
      <c r="CK342" s="209"/>
      <c r="CL342" s="209"/>
      <c r="CM342" s="209"/>
      <c r="CN342" s="209"/>
      <c r="CO342" s="209"/>
      <c r="CP342" s="209"/>
      <c r="CQ342" s="209"/>
      <c r="CR342" s="209"/>
      <c r="CS342" s="209"/>
      <c r="CT342" s="209"/>
      <c r="CU342" s="209"/>
      <c r="CV342" s="209"/>
      <c r="CW342" s="209"/>
      <c r="CX342" s="209"/>
      <c r="CY342" s="209"/>
      <c r="CZ342" s="209"/>
      <c r="DA342" s="209"/>
      <c r="DB342" s="209"/>
      <c r="DC342" s="209"/>
      <c r="DD342" s="209"/>
      <c r="DE342" s="209"/>
      <c r="DF342" s="209"/>
      <c r="DG342" s="209"/>
      <c r="DH342" s="209"/>
      <c r="DI342" s="209"/>
      <c r="DJ342" s="209"/>
      <c r="DK342" s="209"/>
      <c r="DL342" s="209"/>
      <c r="DM342" s="209"/>
      <c r="DN342" s="209"/>
      <c r="DO342" s="209"/>
      <c r="DP342" s="209"/>
      <c r="DQ342" s="209"/>
      <c r="DR342" s="209"/>
      <c r="DS342" s="209"/>
      <c r="DT342" s="209"/>
      <c r="DU342" s="209"/>
      <c r="DV342" s="209"/>
      <c r="DW342" s="209"/>
      <c r="DX342" s="209"/>
      <c r="DY342" s="209"/>
      <c r="DZ342" s="209"/>
      <c r="EA342" s="209"/>
      <c r="EB342" s="209"/>
      <c r="EC342" s="209"/>
      <c r="ED342" s="209"/>
      <c r="EE342" s="209"/>
      <c r="EF342" s="209"/>
      <c r="EG342" s="209"/>
      <c r="EH342" s="209"/>
      <c r="EI342" s="209"/>
      <c r="EJ342" s="209"/>
      <c r="EK342" s="209"/>
      <c r="EL342" s="209"/>
      <c r="EM342" s="209"/>
      <c r="EN342" s="209"/>
    </row>
    <row r="343" spans="3:144" x14ac:dyDescent="0.2">
      <c r="C343" s="209"/>
      <c r="D343" s="209"/>
      <c r="E343" s="209"/>
      <c r="F343" s="209"/>
      <c r="G343" s="209"/>
      <c r="H343" s="209"/>
      <c r="I343" s="209"/>
      <c r="J343" s="209"/>
      <c r="K343" s="209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9"/>
      <c r="AA343" s="209"/>
      <c r="AB343" s="209"/>
      <c r="AC343" s="209"/>
      <c r="AD343" s="209"/>
      <c r="AE343" s="209"/>
      <c r="AF343" s="209"/>
      <c r="AG343" s="209"/>
      <c r="AH343" s="209"/>
      <c r="AI343" s="209"/>
      <c r="AJ343" s="209"/>
      <c r="AK343" s="209"/>
      <c r="AL343" s="209"/>
      <c r="AM343" s="209"/>
      <c r="AN343" s="209"/>
      <c r="AO343" s="209"/>
      <c r="AP343" s="209"/>
      <c r="AQ343" s="209"/>
      <c r="AR343" s="209"/>
      <c r="AS343" s="209"/>
      <c r="AT343" s="209"/>
      <c r="AU343" s="209"/>
      <c r="AV343" s="209"/>
      <c r="AW343" s="209"/>
      <c r="AX343" s="209"/>
      <c r="AY343" s="209"/>
      <c r="AZ343" s="209"/>
      <c r="BA343" s="209"/>
      <c r="BB343" s="209"/>
      <c r="BC343" s="209"/>
      <c r="BD343" s="209"/>
      <c r="BE343" s="209"/>
      <c r="BF343" s="209"/>
      <c r="BG343" s="209"/>
      <c r="BH343" s="209"/>
      <c r="BI343" s="209"/>
      <c r="BJ343" s="209"/>
      <c r="BK343" s="209"/>
      <c r="BL343" s="209"/>
      <c r="BM343" s="209"/>
      <c r="BN343" s="209"/>
      <c r="BO343" s="209"/>
      <c r="BP343" s="209"/>
      <c r="BQ343" s="209"/>
      <c r="BR343" s="209"/>
      <c r="BS343" s="209"/>
      <c r="BT343" s="209"/>
      <c r="BU343" s="209"/>
      <c r="BV343" s="209"/>
      <c r="BW343" s="209"/>
      <c r="BX343" s="209"/>
      <c r="BY343" s="209"/>
      <c r="BZ343" s="209"/>
      <c r="CA343" s="209"/>
      <c r="CB343" s="209"/>
      <c r="CC343" s="209"/>
      <c r="CD343" s="209"/>
      <c r="CE343" s="209"/>
      <c r="CF343" s="209"/>
      <c r="CG343" s="209"/>
      <c r="CH343" s="209"/>
      <c r="CI343" s="209"/>
      <c r="CJ343" s="209"/>
      <c r="CK343" s="209"/>
      <c r="CL343" s="209"/>
      <c r="CM343" s="209"/>
      <c r="CN343" s="209"/>
      <c r="CO343" s="209"/>
      <c r="CP343" s="209"/>
      <c r="CQ343" s="209"/>
      <c r="CR343" s="209"/>
      <c r="CS343" s="209"/>
      <c r="CT343" s="209"/>
      <c r="CU343" s="209"/>
      <c r="CV343" s="209"/>
      <c r="CW343" s="209"/>
      <c r="CX343" s="209"/>
      <c r="CY343" s="209"/>
      <c r="CZ343" s="209"/>
      <c r="DA343" s="209"/>
      <c r="DB343" s="209"/>
      <c r="DC343" s="209"/>
      <c r="DD343" s="209"/>
      <c r="DE343" s="209"/>
      <c r="DF343" s="209"/>
      <c r="DG343" s="209"/>
      <c r="DH343" s="209"/>
      <c r="DI343" s="209"/>
      <c r="DJ343" s="209"/>
      <c r="DK343" s="209"/>
      <c r="DL343" s="209"/>
      <c r="DM343" s="209"/>
      <c r="DN343" s="209"/>
      <c r="DO343" s="209"/>
      <c r="DP343" s="209"/>
      <c r="DQ343" s="209"/>
      <c r="DR343" s="209"/>
      <c r="DS343" s="209"/>
      <c r="DT343" s="209"/>
      <c r="DU343" s="209"/>
      <c r="DV343" s="209"/>
      <c r="DW343" s="209"/>
      <c r="DX343" s="209"/>
      <c r="DY343" s="209"/>
      <c r="DZ343" s="209"/>
      <c r="EA343" s="209"/>
      <c r="EB343" s="209"/>
      <c r="EC343" s="209"/>
      <c r="ED343" s="209"/>
      <c r="EE343" s="209"/>
      <c r="EF343" s="209"/>
      <c r="EG343" s="209"/>
      <c r="EH343" s="209"/>
      <c r="EI343" s="209"/>
      <c r="EJ343" s="209"/>
      <c r="EK343" s="209"/>
      <c r="EL343" s="209"/>
      <c r="EM343" s="209"/>
      <c r="EN343" s="209"/>
    </row>
    <row r="344" spans="3:144" x14ac:dyDescent="0.2">
      <c r="C344" s="209"/>
      <c r="D344" s="209"/>
      <c r="E344" s="209"/>
      <c r="F344" s="209"/>
      <c r="G344" s="209"/>
      <c r="H344" s="209"/>
      <c r="I344" s="209"/>
      <c r="J344" s="209"/>
      <c r="K344" s="209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9"/>
      <c r="AA344" s="209"/>
      <c r="AB344" s="209"/>
      <c r="AC344" s="209"/>
      <c r="AD344" s="209"/>
      <c r="AE344" s="209"/>
      <c r="AF344" s="209"/>
      <c r="AG344" s="209"/>
      <c r="AH344" s="209"/>
      <c r="AI344" s="209"/>
      <c r="AJ344" s="209"/>
      <c r="AK344" s="209"/>
      <c r="AL344" s="209"/>
      <c r="AM344" s="209"/>
      <c r="AN344" s="209"/>
      <c r="AO344" s="209"/>
      <c r="AP344" s="209"/>
      <c r="AQ344" s="209"/>
      <c r="AR344" s="209"/>
      <c r="AS344" s="209"/>
      <c r="AT344" s="209"/>
      <c r="AU344" s="209"/>
      <c r="AV344" s="209"/>
      <c r="AW344" s="209"/>
      <c r="AX344" s="209"/>
      <c r="AY344" s="209"/>
      <c r="AZ344" s="209"/>
      <c r="BA344" s="209"/>
      <c r="BB344" s="209"/>
      <c r="BC344" s="209"/>
      <c r="BD344" s="209"/>
      <c r="BE344" s="209"/>
      <c r="BF344" s="209"/>
      <c r="BG344" s="209"/>
      <c r="BH344" s="209"/>
      <c r="BI344" s="209"/>
      <c r="BJ344" s="209"/>
      <c r="BK344" s="209"/>
      <c r="BL344" s="209"/>
      <c r="BM344" s="209"/>
      <c r="BN344" s="209"/>
      <c r="BO344" s="209"/>
      <c r="BP344" s="209"/>
      <c r="BQ344" s="209"/>
      <c r="BR344" s="209"/>
      <c r="BS344" s="209"/>
      <c r="BT344" s="209"/>
      <c r="BU344" s="209"/>
      <c r="BV344" s="209"/>
      <c r="BW344" s="209"/>
      <c r="BX344" s="209"/>
      <c r="BY344" s="209"/>
      <c r="BZ344" s="209"/>
      <c r="CA344" s="209"/>
      <c r="CB344" s="209"/>
      <c r="CC344" s="209"/>
      <c r="CD344" s="209"/>
      <c r="CE344" s="209"/>
      <c r="CF344" s="209"/>
      <c r="CG344" s="209"/>
      <c r="CH344" s="209"/>
      <c r="CI344" s="209"/>
      <c r="CJ344" s="209"/>
      <c r="CK344" s="209"/>
      <c r="CL344" s="209"/>
      <c r="CM344" s="209"/>
      <c r="CN344" s="209"/>
      <c r="CO344" s="209"/>
      <c r="CP344" s="209"/>
      <c r="CQ344" s="209"/>
      <c r="CR344" s="209"/>
      <c r="CS344" s="209"/>
      <c r="CT344" s="209"/>
      <c r="CU344" s="209"/>
      <c r="CV344" s="209"/>
      <c r="CW344" s="209"/>
      <c r="CX344" s="209"/>
      <c r="CY344" s="209"/>
      <c r="CZ344" s="209"/>
      <c r="DA344" s="209"/>
      <c r="DB344" s="209"/>
      <c r="DC344" s="209"/>
      <c r="DD344" s="209"/>
      <c r="DE344" s="209"/>
      <c r="DF344" s="209"/>
      <c r="DG344" s="209"/>
      <c r="DH344" s="209"/>
      <c r="DI344" s="209"/>
      <c r="DJ344" s="209"/>
      <c r="DK344" s="209"/>
      <c r="DL344" s="209"/>
      <c r="DM344" s="209"/>
      <c r="DN344" s="209"/>
      <c r="DO344" s="209"/>
      <c r="DP344" s="209"/>
      <c r="DQ344" s="209"/>
      <c r="DR344" s="209"/>
      <c r="DS344" s="209"/>
      <c r="DT344" s="209"/>
      <c r="DU344" s="209"/>
      <c r="DV344" s="209"/>
      <c r="DW344" s="209"/>
      <c r="DX344" s="209"/>
      <c r="DY344" s="209"/>
      <c r="DZ344" s="209"/>
      <c r="EA344" s="209"/>
      <c r="EB344" s="209"/>
      <c r="EC344" s="209"/>
      <c r="ED344" s="209"/>
      <c r="EE344" s="209"/>
      <c r="EF344" s="209"/>
      <c r="EG344" s="209"/>
      <c r="EH344" s="209"/>
      <c r="EI344" s="209"/>
      <c r="EJ344" s="209"/>
      <c r="EK344" s="209"/>
      <c r="EL344" s="209"/>
      <c r="EM344" s="209"/>
      <c r="EN344" s="209"/>
    </row>
    <row r="345" spans="3:144" x14ac:dyDescent="0.2">
      <c r="C345" s="209"/>
      <c r="D345" s="209"/>
      <c r="E345" s="209"/>
      <c r="F345" s="209"/>
      <c r="G345" s="209"/>
      <c r="H345" s="209"/>
      <c r="I345" s="209"/>
      <c r="J345" s="209"/>
      <c r="K345" s="209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9"/>
      <c r="AA345" s="209"/>
      <c r="AB345" s="209"/>
      <c r="AC345" s="209"/>
      <c r="AD345" s="209"/>
      <c r="AE345" s="209"/>
      <c r="AF345" s="209"/>
      <c r="AG345" s="209"/>
      <c r="AH345" s="209"/>
      <c r="AI345" s="209"/>
      <c r="AJ345" s="209"/>
      <c r="AK345" s="209"/>
      <c r="AL345" s="209"/>
      <c r="AM345" s="209"/>
      <c r="AN345" s="209"/>
      <c r="AO345" s="209"/>
      <c r="AP345" s="209"/>
      <c r="AQ345" s="209"/>
      <c r="AR345" s="209"/>
      <c r="AS345" s="209"/>
      <c r="AT345" s="209"/>
      <c r="AU345" s="209"/>
      <c r="AV345" s="209"/>
      <c r="AW345" s="209"/>
      <c r="AX345" s="209"/>
      <c r="AY345" s="209"/>
      <c r="AZ345" s="209"/>
      <c r="BA345" s="209"/>
      <c r="BB345" s="209"/>
      <c r="BC345" s="209"/>
      <c r="BD345" s="209"/>
      <c r="BE345" s="209"/>
      <c r="BF345" s="209"/>
      <c r="BG345" s="209"/>
      <c r="BH345" s="209"/>
      <c r="BI345" s="209"/>
      <c r="BJ345" s="209"/>
      <c r="BK345" s="209"/>
      <c r="BL345" s="209"/>
      <c r="BM345" s="209"/>
      <c r="BN345" s="209"/>
      <c r="BO345" s="209"/>
      <c r="BP345" s="209"/>
      <c r="BQ345" s="209"/>
      <c r="BR345" s="209"/>
      <c r="BS345" s="209"/>
      <c r="BT345" s="209"/>
      <c r="BU345" s="209"/>
      <c r="BV345" s="209"/>
      <c r="BW345" s="209"/>
      <c r="BX345" s="209"/>
      <c r="BY345" s="209"/>
      <c r="BZ345" s="209"/>
      <c r="CA345" s="209"/>
      <c r="CB345" s="209"/>
      <c r="CC345" s="209"/>
      <c r="CD345" s="209"/>
      <c r="CE345" s="209"/>
      <c r="CF345" s="209"/>
      <c r="CG345" s="209"/>
      <c r="CH345" s="209"/>
      <c r="CI345" s="209"/>
      <c r="CJ345" s="209"/>
      <c r="CK345" s="209"/>
      <c r="CL345" s="209"/>
      <c r="CM345" s="209"/>
      <c r="CN345" s="209"/>
      <c r="CO345" s="209"/>
      <c r="CP345" s="209"/>
      <c r="CQ345" s="209"/>
      <c r="CR345" s="209"/>
      <c r="CS345" s="209"/>
      <c r="CT345" s="209"/>
      <c r="CU345" s="209"/>
      <c r="CV345" s="209"/>
      <c r="CW345" s="209"/>
      <c r="CX345" s="209"/>
      <c r="CY345" s="209"/>
      <c r="CZ345" s="209"/>
      <c r="DA345" s="209"/>
      <c r="DB345" s="209"/>
      <c r="DC345" s="209"/>
      <c r="DD345" s="209"/>
      <c r="DE345" s="209"/>
      <c r="DF345" s="209"/>
      <c r="DG345" s="209"/>
      <c r="DH345" s="209"/>
      <c r="DI345" s="209"/>
      <c r="DJ345" s="209"/>
      <c r="DK345" s="209"/>
      <c r="DL345" s="209"/>
      <c r="DM345" s="209"/>
      <c r="DN345" s="209"/>
      <c r="DO345" s="209"/>
      <c r="DP345" s="209"/>
      <c r="DQ345" s="209"/>
      <c r="DR345" s="209"/>
      <c r="DS345" s="209"/>
      <c r="DT345" s="209"/>
      <c r="DU345" s="209"/>
      <c r="DV345" s="209"/>
      <c r="DW345" s="209"/>
      <c r="DX345" s="209"/>
      <c r="DY345" s="209"/>
      <c r="DZ345" s="209"/>
      <c r="EA345" s="209"/>
      <c r="EB345" s="209"/>
      <c r="EC345" s="209"/>
      <c r="ED345" s="209"/>
      <c r="EE345" s="209"/>
      <c r="EF345" s="209"/>
      <c r="EG345" s="209"/>
      <c r="EH345" s="209"/>
      <c r="EI345" s="209"/>
      <c r="EJ345" s="209"/>
      <c r="EK345" s="209"/>
      <c r="EL345" s="209"/>
      <c r="EM345" s="209"/>
      <c r="EN345" s="209"/>
    </row>
    <row r="346" spans="3:144" x14ac:dyDescent="0.2">
      <c r="C346" s="209"/>
      <c r="D346" s="209"/>
      <c r="E346" s="209"/>
      <c r="F346" s="209"/>
      <c r="G346" s="209"/>
      <c r="H346" s="209"/>
      <c r="I346" s="209"/>
      <c r="J346" s="209"/>
      <c r="K346" s="209"/>
      <c r="L346" s="209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9"/>
      <c r="AA346" s="209"/>
      <c r="AB346" s="209"/>
      <c r="AC346" s="209"/>
      <c r="AD346" s="209"/>
      <c r="AE346" s="209"/>
      <c r="AF346" s="209"/>
      <c r="AG346" s="209"/>
      <c r="AH346" s="209"/>
      <c r="AI346" s="209"/>
      <c r="AJ346" s="209"/>
      <c r="AK346" s="209"/>
      <c r="AL346" s="209"/>
      <c r="AM346" s="209"/>
      <c r="AN346" s="209"/>
      <c r="AO346" s="209"/>
      <c r="AP346" s="209"/>
      <c r="AQ346" s="209"/>
      <c r="AR346" s="209"/>
      <c r="AS346" s="209"/>
      <c r="AT346" s="209"/>
      <c r="AU346" s="209"/>
      <c r="AV346" s="209"/>
      <c r="AW346" s="209"/>
      <c r="AX346" s="209"/>
      <c r="AY346" s="209"/>
      <c r="AZ346" s="209"/>
      <c r="BA346" s="209"/>
      <c r="BB346" s="209"/>
      <c r="BC346" s="209"/>
      <c r="BD346" s="209"/>
      <c r="BE346" s="209"/>
      <c r="BF346" s="209"/>
      <c r="BG346" s="209"/>
      <c r="BH346" s="209"/>
      <c r="BI346" s="209"/>
      <c r="BJ346" s="209"/>
      <c r="BK346" s="209"/>
      <c r="BL346" s="209"/>
      <c r="BM346" s="209"/>
      <c r="BN346" s="209"/>
      <c r="BO346" s="209"/>
      <c r="BP346" s="209"/>
      <c r="BQ346" s="209"/>
      <c r="BR346" s="209"/>
      <c r="BS346" s="209"/>
      <c r="BT346" s="209"/>
      <c r="BU346" s="209"/>
      <c r="BV346" s="209"/>
      <c r="BW346" s="209"/>
      <c r="BX346" s="209"/>
      <c r="BY346" s="209"/>
      <c r="BZ346" s="209"/>
      <c r="CA346" s="209"/>
      <c r="CB346" s="209"/>
      <c r="CC346" s="209"/>
      <c r="CD346" s="209"/>
      <c r="CE346" s="209"/>
      <c r="CF346" s="209"/>
      <c r="CG346" s="209"/>
      <c r="CH346" s="209"/>
      <c r="CI346" s="209"/>
      <c r="CJ346" s="209"/>
      <c r="CK346" s="209"/>
      <c r="CL346" s="209"/>
      <c r="CM346" s="209"/>
      <c r="CN346" s="209"/>
      <c r="CO346" s="209"/>
      <c r="CP346" s="209"/>
      <c r="CQ346" s="209"/>
      <c r="CR346" s="209"/>
      <c r="CS346" s="209"/>
      <c r="CT346" s="209"/>
      <c r="CU346" s="209"/>
      <c r="CV346" s="209"/>
      <c r="CW346" s="209"/>
      <c r="CX346" s="209"/>
      <c r="CY346" s="209"/>
      <c r="CZ346" s="209"/>
      <c r="DA346" s="209"/>
      <c r="DB346" s="209"/>
      <c r="DC346" s="209"/>
      <c r="DD346" s="209"/>
      <c r="DE346" s="209"/>
      <c r="DF346" s="209"/>
      <c r="DG346" s="209"/>
      <c r="DH346" s="209"/>
      <c r="DI346" s="209"/>
      <c r="DJ346" s="209"/>
      <c r="DK346" s="209"/>
      <c r="DL346" s="209"/>
      <c r="DM346" s="209"/>
      <c r="DN346" s="209"/>
      <c r="DO346" s="209"/>
      <c r="DP346" s="209"/>
      <c r="DQ346" s="209"/>
      <c r="DR346" s="209"/>
      <c r="DS346" s="209"/>
      <c r="DT346" s="209"/>
      <c r="DU346" s="209"/>
      <c r="DV346" s="209"/>
      <c r="DW346" s="209"/>
      <c r="DX346" s="209"/>
      <c r="DY346" s="209"/>
      <c r="DZ346" s="209"/>
      <c r="EA346" s="209"/>
      <c r="EB346" s="209"/>
      <c r="EC346" s="209"/>
      <c r="ED346" s="209"/>
      <c r="EE346" s="209"/>
      <c r="EF346" s="209"/>
      <c r="EG346" s="209"/>
      <c r="EH346" s="209"/>
      <c r="EI346" s="209"/>
      <c r="EJ346" s="209"/>
      <c r="EK346" s="209"/>
      <c r="EL346" s="209"/>
      <c r="EM346" s="209"/>
      <c r="EN346" s="209"/>
    </row>
    <row r="347" spans="3:144" x14ac:dyDescent="0.2">
      <c r="C347" s="209"/>
      <c r="D347" s="209"/>
      <c r="E347" s="209"/>
      <c r="F347" s="209"/>
      <c r="G347" s="209"/>
      <c r="H347" s="209"/>
      <c r="I347" s="209"/>
      <c r="J347" s="209"/>
      <c r="K347" s="209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9"/>
      <c r="AA347" s="209"/>
      <c r="AB347" s="209"/>
      <c r="AC347" s="209"/>
      <c r="AD347" s="209"/>
      <c r="AE347" s="209"/>
      <c r="AF347" s="209"/>
      <c r="AG347" s="209"/>
      <c r="AH347" s="209"/>
      <c r="AI347" s="209"/>
      <c r="AJ347" s="209"/>
      <c r="AK347" s="209"/>
      <c r="AL347" s="209"/>
      <c r="AM347" s="209"/>
      <c r="AN347" s="209"/>
      <c r="AO347" s="209"/>
      <c r="AP347" s="209"/>
      <c r="AQ347" s="209"/>
      <c r="AR347" s="209"/>
      <c r="AS347" s="209"/>
      <c r="AT347" s="209"/>
      <c r="AU347" s="209"/>
      <c r="AV347" s="209"/>
      <c r="AW347" s="209"/>
      <c r="AX347" s="209"/>
      <c r="AY347" s="209"/>
      <c r="AZ347" s="209"/>
      <c r="BA347" s="209"/>
      <c r="BB347" s="209"/>
      <c r="BC347" s="209"/>
      <c r="BD347" s="209"/>
      <c r="BE347" s="209"/>
      <c r="BF347" s="209"/>
      <c r="BG347" s="209"/>
      <c r="BH347" s="209"/>
      <c r="BI347" s="209"/>
      <c r="BJ347" s="209"/>
      <c r="BK347" s="209"/>
      <c r="BL347" s="209"/>
      <c r="BM347" s="209"/>
      <c r="BN347" s="209"/>
      <c r="BO347" s="209"/>
      <c r="BP347" s="209"/>
      <c r="BQ347" s="209"/>
      <c r="BR347" s="209"/>
      <c r="BS347" s="209"/>
      <c r="BT347" s="209"/>
      <c r="BU347" s="209"/>
      <c r="BV347" s="209"/>
      <c r="BW347" s="209"/>
      <c r="BX347" s="209"/>
      <c r="BY347" s="209"/>
      <c r="BZ347" s="209"/>
      <c r="CA347" s="209"/>
      <c r="CB347" s="209"/>
      <c r="CC347" s="209"/>
      <c r="CD347" s="209"/>
      <c r="CE347" s="209"/>
      <c r="CF347" s="209"/>
      <c r="CG347" s="209"/>
      <c r="CH347" s="209"/>
      <c r="CI347" s="209"/>
      <c r="CJ347" s="209"/>
      <c r="CK347" s="209"/>
      <c r="CL347" s="209"/>
      <c r="CM347" s="209"/>
      <c r="CN347" s="209"/>
      <c r="CO347" s="209"/>
      <c r="CP347" s="209"/>
      <c r="CQ347" s="209"/>
      <c r="CR347" s="209"/>
      <c r="CS347" s="209"/>
      <c r="CT347" s="209"/>
      <c r="CU347" s="209"/>
      <c r="CV347" s="209"/>
      <c r="CW347" s="209"/>
      <c r="CX347" s="209"/>
      <c r="CY347" s="209"/>
      <c r="CZ347" s="209"/>
      <c r="DA347" s="209"/>
      <c r="DB347" s="209"/>
      <c r="DC347" s="209"/>
      <c r="DD347" s="209"/>
      <c r="DE347" s="209"/>
      <c r="DF347" s="209"/>
      <c r="DG347" s="209"/>
      <c r="DH347" s="209"/>
      <c r="DI347" s="209"/>
      <c r="DJ347" s="209"/>
      <c r="DK347" s="209"/>
      <c r="DL347" s="209"/>
      <c r="DM347" s="209"/>
      <c r="DN347" s="209"/>
      <c r="DO347" s="209"/>
      <c r="DP347" s="209"/>
      <c r="DQ347" s="209"/>
      <c r="DR347" s="209"/>
      <c r="DS347" s="209"/>
      <c r="DT347" s="209"/>
      <c r="DU347" s="209"/>
      <c r="DV347" s="209"/>
      <c r="DW347" s="209"/>
      <c r="DX347" s="209"/>
      <c r="DY347" s="209"/>
      <c r="DZ347" s="209"/>
      <c r="EA347" s="209"/>
      <c r="EB347" s="209"/>
      <c r="EC347" s="209"/>
      <c r="ED347" s="209"/>
      <c r="EE347" s="209"/>
      <c r="EF347" s="209"/>
      <c r="EG347" s="209"/>
      <c r="EH347" s="209"/>
      <c r="EI347" s="209"/>
      <c r="EJ347" s="209"/>
      <c r="EK347" s="209"/>
      <c r="EL347" s="209"/>
      <c r="EM347" s="209"/>
      <c r="EN347" s="209"/>
    </row>
    <row r="348" spans="3:144" x14ac:dyDescent="0.2">
      <c r="C348" s="209"/>
      <c r="D348" s="209"/>
      <c r="E348" s="209"/>
      <c r="F348" s="209"/>
      <c r="G348" s="209"/>
      <c r="H348" s="209"/>
      <c r="I348" s="209"/>
      <c r="J348" s="209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9"/>
      <c r="AA348" s="209"/>
      <c r="AB348" s="209"/>
      <c r="AC348" s="209"/>
      <c r="AD348" s="209"/>
      <c r="AE348" s="209"/>
      <c r="AF348" s="209"/>
      <c r="AG348" s="209"/>
      <c r="AH348" s="209"/>
      <c r="AI348" s="209"/>
      <c r="AJ348" s="209"/>
      <c r="AK348" s="209"/>
      <c r="AL348" s="209"/>
      <c r="AM348" s="209"/>
      <c r="AN348" s="209"/>
      <c r="AO348" s="209"/>
      <c r="AP348" s="209"/>
      <c r="AQ348" s="209"/>
      <c r="AR348" s="209"/>
      <c r="AS348" s="209"/>
      <c r="AT348" s="209"/>
      <c r="AU348" s="209"/>
      <c r="AV348" s="209"/>
      <c r="AW348" s="209"/>
      <c r="AX348" s="209"/>
      <c r="AY348" s="209"/>
      <c r="AZ348" s="209"/>
      <c r="BA348" s="209"/>
      <c r="BB348" s="209"/>
      <c r="BC348" s="209"/>
      <c r="BD348" s="209"/>
      <c r="BE348" s="209"/>
      <c r="BF348" s="209"/>
      <c r="BG348" s="209"/>
      <c r="BH348" s="209"/>
      <c r="BI348" s="209"/>
      <c r="BJ348" s="209"/>
      <c r="BK348" s="209"/>
      <c r="BL348" s="209"/>
      <c r="BM348" s="209"/>
      <c r="BN348" s="209"/>
      <c r="BO348" s="209"/>
      <c r="BP348" s="209"/>
      <c r="BQ348" s="209"/>
      <c r="BR348" s="209"/>
      <c r="BS348" s="209"/>
      <c r="BT348" s="209"/>
      <c r="BU348" s="209"/>
      <c r="BV348" s="209"/>
      <c r="BW348" s="209"/>
      <c r="BX348" s="209"/>
      <c r="BY348" s="209"/>
      <c r="BZ348" s="209"/>
      <c r="CA348" s="209"/>
      <c r="CB348" s="209"/>
      <c r="CC348" s="209"/>
      <c r="CD348" s="209"/>
      <c r="CE348" s="209"/>
      <c r="CF348" s="209"/>
      <c r="CG348" s="209"/>
      <c r="CH348" s="209"/>
      <c r="CI348" s="209"/>
      <c r="CJ348" s="209"/>
      <c r="CK348" s="209"/>
      <c r="CL348" s="209"/>
      <c r="CM348" s="209"/>
      <c r="CN348" s="209"/>
      <c r="CO348" s="209"/>
      <c r="CP348" s="209"/>
      <c r="CQ348" s="209"/>
      <c r="CR348" s="209"/>
      <c r="CS348" s="209"/>
      <c r="CT348" s="209"/>
      <c r="CU348" s="209"/>
      <c r="CV348" s="209"/>
      <c r="CW348" s="209"/>
      <c r="CX348" s="209"/>
      <c r="CY348" s="209"/>
      <c r="CZ348" s="209"/>
      <c r="DA348" s="209"/>
      <c r="DB348" s="209"/>
      <c r="DC348" s="209"/>
      <c r="DD348" s="209"/>
      <c r="DE348" s="209"/>
      <c r="DF348" s="209"/>
      <c r="DG348" s="209"/>
      <c r="DH348" s="209"/>
      <c r="DI348" s="209"/>
      <c r="DJ348" s="209"/>
      <c r="DK348" s="209"/>
      <c r="DL348" s="209"/>
      <c r="DM348" s="209"/>
      <c r="DN348" s="209"/>
      <c r="DO348" s="209"/>
      <c r="DP348" s="209"/>
      <c r="DQ348" s="209"/>
      <c r="DR348" s="209"/>
      <c r="DS348" s="209"/>
      <c r="DT348" s="209"/>
      <c r="DU348" s="209"/>
      <c r="DV348" s="209"/>
      <c r="DW348" s="209"/>
      <c r="DX348" s="209"/>
      <c r="DY348" s="209"/>
      <c r="DZ348" s="209"/>
      <c r="EA348" s="209"/>
      <c r="EB348" s="209"/>
      <c r="EC348" s="209"/>
      <c r="ED348" s="209"/>
      <c r="EE348" s="209"/>
      <c r="EF348" s="209"/>
      <c r="EG348" s="209"/>
      <c r="EH348" s="209"/>
      <c r="EI348" s="209"/>
      <c r="EJ348" s="209"/>
      <c r="EK348" s="209"/>
      <c r="EL348" s="209"/>
      <c r="EM348" s="209"/>
      <c r="EN348" s="209"/>
    </row>
    <row r="349" spans="3:144" x14ac:dyDescent="0.2">
      <c r="C349" s="209"/>
      <c r="D349" s="209"/>
      <c r="E349" s="209"/>
      <c r="F349" s="209"/>
      <c r="G349" s="209"/>
      <c r="H349" s="209"/>
      <c r="I349" s="209"/>
      <c r="J349" s="209"/>
      <c r="K349" s="209"/>
      <c r="L349" s="209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9"/>
      <c r="AA349" s="209"/>
      <c r="AB349" s="209"/>
      <c r="AC349" s="209"/>
      <c r="AD349" s="209"/>
      <c r="AE349" s="209"/>
      <c r="AF349" s="209"/>
      <c r="AG349" s="209"/>
      <c r="AH349" s="209"/>
      <c r="AI349" s="209"/>
      <c r="AJ349" s="209"/>
      <c r="AK349" s="209"/>
      <c r="AL349" s="209"/>
      <c r="AM349" s="209"/>
      <c r="AN349" s="209"/>
      <c r="AO349" s="209"/>
      <c r="AP349" s="209"/>
      <c r="AQ349" s="209"/>
      <c r="AR349" s="209"/>
      <c r="AS349" s="209"/>
      <c r="AT349" s="209"/>
      <c r="AU349" s="209"/>
      <c r="AV349" s="209"/>
      <c r="AW349" s="209"/>
      <c r="AX349" s="209"/>
      <c r="AY349" s="209"/>
      <c r="AZ349" s="209"/>
      <c r="BA349" s="209"/>
      <c r="BB349" s="209"/>
      <c r="BC349" s="209"/>
      <c r="BD349" s="209"/>
      <c r="BE349" s="209"/>
      <c r="BF349" s="209"/>
      <c r="BG349" s="209"/>
      <c r="BH349" s="209"/>
      <c r="BI349" s="209"/>
      <c r="BJ349" s="209"/>
      <c r="BK349" s="209"/>
      <c r="BL349" s="209"/>
      <c r="BM349" s="209"/>
      <c r="BN349" s="209"/>
      <c r="BO349" s="209"/>
      <c r="BP349" s="209"/>
      <c r="BQ349" s="209"/>
      <c r="BR349" s="209"/>
      <c r="BS349" s="209"/>
      <c r="BT349" s="209"/>
      <c r="BU349" s="209"/>
      <c r="BV349" s="209"/>
      <c r="BW349" s="209"/>
      <c r="BX349" s="209"/>
      <c r="BY349" s="209"/>
      <c r="BZ349" s="209"/>
      <c r="CA349" s="209"/>
      <c r="CB349" s="209"/>
      <c r="CC349" s="209"/>
      <c r="CD349" s="209"/>
      <c r="CE349" s="209"/>
      <c r="CF349" s="209"/>
      <c r="CG349" s="209"/>
      <c r="CH349" s="209"/>
      <c r="CI349" s="209"/>
      <c r="CJ349" s="209"/>
      <c r="CK349" s="209"/>
      <c r="CL349" s="209"/>
      <c r="CM349" s="209"/>
      <c r="CN349" s="209"/>
      <c r="CO349" s="209"/>
      <c r="CP349" s="209"/>
      <c r="CQ349" s="209"/>
      <c r="CR349" s="209"/>
      <c r="CS349" s="209"/>
      <c r="CT349" s="209"/>
      <c r="CU349" s="209"/>
      <c r="CV349" s="209"/>
      <c r="CW349" s="209"/>
      <c r="CX349" s="209"/>
      <c r="CY349" s="209"/>
      <c r="CZ349" s="209"/>
      <c r="DA349" s="209"/>
      <c r="DB349" s="209"/>
      <c r="DC349" s="209"/>
      <c r="DD349" s="209"/>
      <c r="DE349" s="209"/>
      <c r="DF349" s="209"/>
      <c r="DG349" s="209"/>
      <c r="DH349" s="209"/>
      <c r="DI349" s="209"/>
      <c r="DJ349" s="209"/>
      <c r="DK349" s="209"/>
      <c r="DL349" s="209"/>
      <c r="DM349" s="209"/>
      <c r="DN349" s="209"/>
      <c r="DO349" s="209"/>
      <c r="DP349" s="209"/>
      <c r="DQ349" s="209"/>
      <c r="DR349" s="209"/>
      <c r="DS349" s="209"/>
      <c r="DT349" s="209"/>
      <c r="DU349" s="209"/>
      <c r="DV349" s="209"/>
      <c r="DW349" s="209"/>
      <c r="DX349" s="209"/>
      <c r="DY349" s="209"/>
      <c r="DZ349" s="209"/>
      <c r="EA349" s="209"/>
      <c r="EB349" s="209"/>
      <c r="EC349" s="209"/>
      <c r="ED349" s="209"/>
      <c r="EE349" s="209"/>
      <c r="EF349" s="209"/>
      <c r="EG349" s="209"/>
      <c r="EH349" s="209"/>
      <c r="EI349" s="209"/>
      <c r="EJ349" s="209"/>
      <c r="EK349" s="209"/>
      <c r="EL349" s="209"/>
      <c r="EM349" s="209"/>
      <c r="EN349" s="209"/>
    </row>
    <row r="350" spans="3:144" x14ac:dyDescent="0.2">
      <c r="C350" s="209"/>
      <c r="D350" s="209"/>
      <c r="E350" s="209"/>
      <c r="F350" s="209"/>
      <c r="G350" s="209"/>
      <c r="H350" s="209"/>
      <c r="I350" s="209"/>
      <c r="J350" s="209"/>
      <c r="K350" s="209"/>
      <c r="L350" s="209"/>
      <c r="M350" s="209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9"/>
      <c r="AA350" s="209"/>
      <c r="AB350" s="209"/>
      <c r="AC350" s="209"/>
      <c r="AD350" s="209"/>
      <c r="AE350" s="209"/>
      <c r="AF350" s="209"/>
      <c r="AG350" s="209"/>
      <c r="AH350" s="209"/>
      <c r="AI350" s="209"/>
      <c r="AJ350" s="209"/>
      <c r="AK350" s="209"/>
      <c r="AL350" s="209"/>
      <c r="AM350" s="209"/>
      <c r="AN350" s="209"/>
      <c r="AO350" s="209"/>
      <c r="AP350" s="209"/>
      <c r="AQ350" s="209"/>
      <c r="AR350" s="209"/>
      <c r="AS350" s="209"/>
      <c r="AT350" s="209"/>
      <c r="AU350" s="209"/>
      <c r="AV350" s="209"/>
      <c r="AW350" s="209"/>
      <c r="AX350" s="209"/>
      <c r="AY350" s="209"/>
      <c r="AZ350" s="209"/>
      <c r="BA350" s="209"/>
      <c r="BB350" s="209"/>
      <c r="BC350" s="209"/>
      <c r="BD350" s="209"/>
      <c r="BE350" s="209"/>
      <c r="BF350" s="209"/>
      <c r="BG350" s="209"/>
      <c r="BH350" s="209"/>
      <c r="BI350" s="209"/>
      <c r="BJ350" s="209"/>
      <c r="BK350" s="209"/>
      <c r="BL350" s="209"/>
      <c r="BM350" s="209"/>
      <c r="BN350" s="209"/>
      <c r="BO350" s="209"/>
      <c r="BP350" s="209"/>
      <c r="BQ350" s="209"/>
      <c r="BR350" s="209"/>
      <c r="BS350" s="209"/>
      <c r="BT350" s="209"/>
      <c r="BU350" s="209"/>
      <c r="BV350" s="209"/>
      <c r="BW350" s="209"/>
      <c r="BX350" s="209"/>
      <c r="BY350" s="209"/>
      <c r="BZ350" s="209"/>
      <c r="CA350" s="209"/>
      <c r="CB350" s="209"/>
      <c r="CC350" s="209"/>
      <c r="CD350" s="209"/>
      <c r="CE350" s="209"/>
      <c r="CF350" s="209"/>
      <c r="CG350" s="209"/>
      <c r="CH350" s="209"/>
      <c r="CI350" s="209"/>
      <c r="CJ350" s="209"/>
      <c r="CK350" s="209"/>
      <c r="CL350" s="209"/>
      <c r="CM350" s="209"/>
      <c r="CN350" s="209"/>
      <c r="CO350" s="209"/>
      <c r="CP350" s="209"/>
      <c r="CQ350" s="209"/>
      <c r="CR350" s="209"/>
      <c r="CS350" s="209"/>
      <c r="CT350" s="209"/>
      <c r="CU350" s="209"/>
      <c r="CV350" s="209"/>
      <c r="CW350" s="209"/>
      <c r="CX350" s="209"/>
      <c r="CY350" s="209"/>
      <c r="CZ350" s="209"/>
      <c r="DA350" s="209"/>
      <c r="DB350" s="209"/>
      <c r="DC350" s="209"/>
      <c r="DD350" s="209"/>
      <c r="DE350" s="209"/>
      <c r="DF350" s="209"/>
      <c r="DG350" s="209"/>
      <c r="DH350" s="209"/>
      <c r="DI350" s="209"/>
      <c r="DJ350" s="209"/>
      <c r="DK350" s="209"/>
      <c r="DL350" s="209"/>
      <c r="DM350" s="209"/>
      <c r="DN350" s="209"/>
      <c r="DO350" s="209"/>
      <c r="DP350" s="209"/>
      <c r="DQ350" s="209"/>
      <c r="DR350" s="209"/>
      <c r="DS350" s="209"/>
      <c r="DT350" s="209"/>
      <c r="DU350" s="209"/>
      <c r="DV350" s="209"/>
      <c r="DW350" s="209"/>
      <c r="DX350" s="209"/>
      <c r="DY350" s="209"/>
      <c r="DZ350" s="209"/>
      <c r="EA350" s="209"/>
      <c r="EB350" s="209"/>
      <c r="EC350" s="209"/>
      <c r="ED350" s="209"/>
      <c r="EE350" s="209"/>
      <c r="EF350" s="209"/>
      <c r="EG350" s="209"/>
      <c r="EH350" s="209"/>
      <c r="EI350" s="209"/>
      <c r="EJ350" s="209"/>
      <c r="EK350" s="209"/>
      <c r="EL350" s="209"/>
      <c r="EM350" s="209"/>
      <c r="EN350" s="209"/>
    </row>
    <row r="351" spans="3:144" x14ac:dyDescent="0.2">
      <c r="C351" s="209"/>
      <c r="D351" s="209"/>
      <c r="E351" s="209"/>
      <c r="F351" s="209"/>
      <c r="G351" s="209"/>
      <c r="H351" s="209"/>
      <c r="I351" s="209"/>
      <c r="J351" s="209"/>
      <c r="K351" s="209"/>
      <c r="L351" s="209"/>
      <c r="M351" s="209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9"/>
      <c r="AA351" s="209"/>
      <c r="AB351" s="209"/>
      <c r="AC351" s="209"/>
      <c r="AD351" s="209"/>
      <c r="AE351" s="209"/>
      <c r="AF351" s="209"/>
      <c r="AG351" s="209"/>
      <c r="AH351" s="209"/>
      <c r="AI351" s="209"/>
      <c r="AJ351" s="209"/>
      <c r="AK351" s="209"/>
      <c r="AL351" s="209"/>
      <c r="AM351" s="209"/>
      <c r="AN351" s="209"/>
      <c r="AO351" s="209"/>
      <c r="AP351" s="209"/>
      <c r="AQ351" s="209"/>
      <c r="AR351" s="209"/>
      <c r="AS351" s="209"/>
      <c r="AT351" s="209"/>
      <c r="AU351" s="209"/>
      <c r="AV351" s="209"/>
      <c r="AW351" s="209"/>
      <c r="AX351" s="209"/>
      <c r="AY351" s="209"/>
      <c r="AZ351" s="209"/>
      <c r="BA351" s="209"/>
      <c r="BB351" s="209"/>
      <c r="BC351" s="209"/>
      <c r="BD351" s="209"/>
      <c r="BE351" s="209"/>
      <c r="BF351" s="209"/>
      <c r="BG351" s="209"/>
      <c r="BH351" s="209"/>
      <c r="BI351" s="209"/>
      <c r="BJ351" s="209"/>
      <c r="BK351" s="209"/>
      <c r="BL351" s="209"/>
      <c r="BM351" s="209"/>
      <c r="BN351" s="209"/>
      <c r="BO351" s="209"/>
      <c r="BP351" s="209"/>
      <c r="BQ351" s="209"/>
      <c r="BR351" s="209"/>
      <c r="BS351" s="209"/>
      <c r="BT351" s="209"/>
      <c r="BU351" s="209"/>
      <c r="BV351" s="209"/>
      <c r="BW351" s="209"/>
      <c r="BX351" s="209"/>
      <c r="BY351" s="209"/>
      <c r="BZ351" s="209"/>
      <c r="CA351" s="209"/>
      <c r="CB351" s="209"/>
      <c r="CC351" s="209"/>
      <c r="CD351" s="209"/>
      <c r="CE351" s="209"/>
      <c r="CF351" s="209"/>
      <c r="CG351" s="209"/>
      <c r="CH351" s="209"/>
      <c r="CI351" s="209"/>
      <c r="CJ351" s="209"/>
      <c r="CK351" s="209"/>
      <c r="CL351" s="209"/>
      <c r="CM351" s="209"/>
      <c r="CN351" s="209"/>
      <c r="CO351" s="209"/>
      <c r="CP351" s="209"/>
      <c r="CQ351" s="209"/>
      <c r="CR351" s="209"/>
      <c r="CS351" s="209"/>
      <c r="CT351" s="209"/>
      <c r="CU351" s="209"/>
      <c r="CV351" s="209"/>
      <c r="CW351" s="209"/>
      <c r="CX351" s="209"/>
      <c r="CY351" s="209"/>
      <c r="CZ351" s="209"/>
      <c r="DA351" s="209"/>
      <c r="DB351" s="209"/>
      <c r="DC351" s="209"/>
      <c r="DD351" s="209"/>
      <c r="DE351" s="209"/>
      <c r="DF351" s="209"/>
      <c r="DG351" s="209"/>
      <c r="DH351" s="209"/>
      <c r="DI351" s="209"/>
      <c r="DJ351" s="209"/>
      <c r="DK351" s="209"/>
      <c r="DL351" s="209"/>
      <c r="DM351" s="209"/>
      <c r="DN351" s="209"/>
      <c r="DO351" s="209"/>
      <c r="DP351" s="209"/>
      <c r="DQ351" s="209"/>
      <c r="DR351" s="209"/>
      <c r="DS351" s="209"/>
      <c r="DT351" s="209"/>
      <c r="DU351" s="209"/>
      <c r="DV351" s="209"/>
      <c r="DW351" s="209"/>
      <c r="DX351" s="209"/>
      <c r="DY351" s="209"/>
      <c r="DZ351" s="209"/>
      <c r="EA351" s="209"/>
      <c r="EB351" s="209"/>
      <c r="EC351" s="209"/>
      <c r="ED351" s="209"/>
      <c r="EE351" s="209"/>
      <c r="EF351" s="209"/>
      <c r="EG351" s="209"/>
      <c r="EH351" s="209"/>
      <c r="EI351" s="209"/>
      <c r="EJ351" s="209"/>
      <c r="EK351" s="209"/>
      <c r="EL351" s="209"/>
      <c r="EM351" s="209"/>
      <c r="EN351" s="209"/>
    </row>
    <row r="352" spans="3:144" x14ac:dyDescent="0.2">
      <c r="C352" s="209"/>
      <c r="D352" s="209"/>
      <c r="E352" s="209"/>
      <c r="F352" s="209"/>
      <c r="G352" s="209"/>
      <c r="H352" s="209"/>
      <c r="I352" s="209"/>
      <c r="J352" s="209"/>
      <c r="K352" s="209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9"/>
      <c r="AA352" s="209"/>
      <c r="AB352" s="209"/>
      <c r="AC352" s="209"/>
      <c r="AD352" s="209"/>
      <c r="AE352" s="209"/>
      <c r="AF352" s="209"/>
      <c r="AG352" s="209"/>
      <c r="AH352" s="209"/>
      <c r="AI352" s="209"/>
      <c r="AJ352" s="209"/>
      <c r="AK352" s="209"/>
      <c r="AL352" s="209"/>
      <c r="AM352" s="209"/>
      <c r="AN352" s="209"/>
      <c r="AO352" s="209"/>
      <c r="AP352" s="209"/>
      <c r="AQ352" s="209"/>
      <c r="AR352" s="209"/>
      <c r="AS352" s="209"/>
      <c r="AT352" s="209"/>
      <c r="AU352" s="209"/>
      <c r="AV352" s="209"/>
      <c r="AW352" s="209"/>
      <c r="AX352" s="209"/>
      <c r="AY352" s="209"/>
      <c r="AZ352" s="209"/>
      <c r="BA352" s="209"/>
      <c r="BB352" s="209"/>
      <c r="BC352" s="209"/>
      <c r="BD352" s="209"/>
      <c r="BE352" s="209"/>
      <c r="BF352" s="209"/>
      <c r="BG352" s="209"/>
      <c r="BH352" s="209"/>
      <c r="BI352" s="209"/>
      <c r="BJ352" s="209"/>
      <c r="BK352" s="209"/>
      <c r="BL352" s="209"/>
      <c r="BM352" s="209"/>
      <c r="BN352" s="209"/>
      <c r="BO352" s="209"/>
      <c r="BP352" s="209"/>
      <c r="BQ352" s="209"/>
      <c r="BR352" s="209"/>
      <c r="BS352" s="209"/>
      <c r="BT352" s="209"/>
      <c r="BU352" s="209"/>
      <c r="BV352" s="209"/>
      <c r="BW352" s="209"/>
      <c r="BX352" s="209"/>
      <c r="BY352" s="209"/>
      <c r="BZ352" s="209"/>
      <c r="CA352" s="209"/>
      <c r="CB352" s="209"/>
      <c r="CC352" s="209"/>
      <c r="CD352" s="209"/>
      <c r="CE352" s="209"/>
      <c r="CF352" s="209"/>
      <c r="CG352" s="209"/>
      <c r="CH352" s="209"/>
      <c r="CI352" s="209"/>
      <c r="CJ352" s="209"/>
      <c r="CK352" s="209"/>
      <c r="CL352" s="209"/>
      <c r="CM352" s="209"/>
      <c r="CN352" s="209"/>
      <c r="CO352" s="209"/>
      <c r="CP352" s="209"/>
      <c r="CQ352" s="209"/>
      <c r="CR352" s="209"/>
      <c r="CS352" s="209"/>
      <c r="CT352" s="209"/>
      <c r="CU352" s="209"/>
      <c r="CV352" s="209"/>
      <c r="CW352" s="209"/>
      <c r="CX352" s="209"/>
      <c r="CY352" s="209"/>
      <c r="CZ352" s="209"/>
      <c r="DA352" s="209"/>
      <c r="DB352" s="209"/>
      <c r="DC352" s="209"/>
      <c r="DD352" s="209"/>
      <c r="DE352" s="209"/>
      <c r="DF352" s="209"/>
      <c r="DG352" s="209"/>
      <c r="DH352" s="209"/>
      <c r="DI352" s="209"/>
      <c r="DJ352" s="209"/>
      <c r="DK352" s="209"/>
      <c r="DL352" s="209"/>
      <c r="DM352" s="209"/>
      <c r="DN352" s="209"/>
      <c r="DO352" s="209"/>
      <c r="DP352" s="209"/>
      <c r="DQ352" s="209"/>
      <c r="DR352" s="209"/>
      <c r="DS352" s="209"/>
      <c r="DT352" s="209"/>
      <c r="DU352" s="209"/>
      <c r="DV352" s="209"/>
      <c r="DW352" s="209"/>
      <c r="DX352" s="209"/>
      <c r="DY352" s="209"/>
      <c r="DZ352" s="209"/>
      <c r="EA352" s="209"/>
      <c r="EB352" s="209"/>
      <c r="EC352" s="209"/>
      <c r="ED352" s="209"/>
      <c r="EE352" s="209"/>
      <c r="EF352" s="209"/>
      <c r="EG352" s="209"/>
      <c r="EH352" s="209"/>
      <c r="EI352" s="209"/>
      <c r="EJ352" s="209"/>
      <c r="EK352" s="209"/>
      <c r="EL352" s="209"/>
      <c r="EM352" s="209"/>
      <c r="EN352" s="209"/>
    </row>
    <row r="353" spans="3:144" x14ac:dyDescent="0.2">
      <c r="C353" s="209"/>
      <c r="D353" s="209"/>
      <c r="E353" s="209"/>
      <c r="F353" s="209"/>
      <c r="G353" s="209"/>
      <c r="H353" s="209"/>
      <c r="I353" s="209"/>
      <c r="J353" s="209"/>
      <c r="K353" s="209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9"/>
      <c r="AA353" s="209"/>
      <c r="AB353" s="209"/>
      <c r="AC353" s="209"/>
      <c r="AD353" s="209"/>
      <c r="AE353" s="209"/>
      <c r="AF353" s="209"/>
      <c r="AG353" s="209"/>
      <c r="AH353" s="209"/>
      <c r="AI353" s="209"/>
      <c r="AJ353" s="209"/>
      <c r="AK353" s="209"/>
      <c r="AL353" s="209"/>
      <c r="AM353" s="209"/>
      <c r="AN353" s="209"/>
      <c r="AO353" s="209"/>
      <c r="AP353" s="209"/>
      <c r="AQ353" s="209"/>
      <c r="AR353" s="209"/>
      <c r="AS353" s="209"/>
      <c r="AT353" s="209"/>
      <c r="AU353" s="209"/>
      <c r="AV353" s="209"/>
      <c r="AW353" s="209"/>
      <c r="AX353" s="209"/>
      <c r="AY353" s="209"/>
      <c r="AZ353" s="209"/>
      <c r="BA353" s="209"/>
      <c r="BB353" s="209"/>
      <c r="BC353" s="209"/>
      <c r="BD353" s="209"/>
      <c r="BE353" s="209"/>
      <c r="BF353" s="209"/>
      <c r="BG353" s="209"/>
      <c r="BH353" s="209"/>
      <c r="BI353" s="209"/>
      <c r="BJ353" s="209"/>
      <c r="BK353" s="209"/>
      <c r="BL353" s="209"/>
      <c r="BM353" s="209"/>
      <c r="BN353" s="209"/>
      <c r="BO353" s="209"/>
      <c r="BP353" s="209"/>
      <c r="BQ353" s="209"/>
      <c r="BR353" s="209"/>
      <c r="BS353" s="209"/>
      <c r="BT353" s="209"/>
      <c r="BU353" s="209"/>
      <c r="BV353" s="209"/>
      <c r="BW353" s="209"/>
      <c r="BX353" s="209"/>
      <c r="BY353" s="209"/>
      <c r="BZ353" s="209"/>
      <c r="CA353" s="209"/>
      <c r="CB353" s="209"/>
      <c r="CC353" s="209"/>
      <c r="CD353" s="209"/>
      <c r="CE353" s="209"/>
      <c r="CF353" s="209"/>
      <c r="CG353" s="209"/>
      <c r="CH353" s="209"/>
      <c r="CI353" s="209"/>
      <c r="CJ353" s="209"/>
      <c r="CK353" s="209"/>
      <c r="CL353" s="209"/>
      <c r="CM353" s="209"/>
      <c r="CN353" s="209"/>
      <c r="CO353" s="209"/>
      <c r="CP353" s="209"/>
      <c r="CQ353" s="209"/>
      <c r="CR353" s="209"/>
      <c r="CS353" s="209"/>
      <c r="CT353" s="209"/>
      <c r="CU353" s="209"/>
      <c r="CV353" s="209"/>
      <c r="CW353" s="209"/>
      <c r="CX353" s="209"/>
      <c r="CY353" s="209"/>
      <c r="CZ353" s="209"/>
      <c r="DA353" s="209"/>
      <c r="DB353" s="209"/>
      <c r="DC353" s="209"/>
      <c r="DD353" s="209"/>
      <c r="DE353" s="209"/>
      <c r="DF353" s="209"/>
      <c r="DG353" s="209"/>
      <c r="DH353" s="209"/>
      <c r="DI353" s="209"/>
      <c r="DJ353" s="209"/>
      <c r="DK353" s="209"/>
      <c r="DL353" s="209"/>
      <c r="DM353" s="209"/>
      <c r="DN353" s="209"/>
      <c r="DO353" s="209"/>
      <c r="DP353" s="209"/>
      <c r="DQ353" s="209"/>
      <c r="DR353" s="209"/>
      <c r="DS353" s="209"/>
      <c r="DT353" s="209"/>
      <c r="DU353" s="209"/>
      <c r="DV353" s="209"/>
      <c r="DW353" s="209"/>
      <c r="DX353" s="209"/>
      <c r="DY353" s="209"/>
      <c r="DZ353" s="209"/>
      <c r="EA353" s="209"/>
      <c r="EB353" s="209"/>
      <c r="EC353" s="209"/>
      <c r="ED353" s="209"/>
      <c r="EE353" s="209"/>
      <c r="EF353" s="209"/>
      <c r="EG353" s="209"/>
      <c r="EH353" s="209"/>
      <c r="EI353" s="209"/>
      <c r="EJ353" s="209"/>
      <c r="EK353" s="209"/>
      <c r="EL353" s="209"/>
      <c r="EM353" s="209"/>
      <c r="EN353" s="209"/>
    </row>
    <row r="354" spans="3:144" x14ac:dyDescent="0.2">
      <c r="C354" s="209"/>
      <c r="D354" s="209"/>
      <c r="E354" s="209"/>
      <c r="F354" s="209"/>
      <c r="G354" s="209"/>
      <c r="H354" s="209"/>
      <c r="I354" s="209"/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9"/>
      <c r="AA354" s="209"/>
      <c r="AB354" s="209"/>
      <c r="AC354" s="209"/>
      <c r="AD354" s="209"/>
      <c r="AE354" s="209"/>
      <c r="AF354" s="209"/>
      <c r="AG354" s="209"/>
      <c r="AH354" s="209"/>
      <c r="AI354" s="209"/>
      <c r="AJ354" s="209"/>
      <c r="AK354" s="209"/>
      <c r="AL354" s="209"/>
      <c r="AM354" s="209"/>
      <c r="AN354" s="209"/>
      <c r="AO354" s="209"/>
      <c r="AP354" s="209"/>
      <c r="AQ354" s="209"/>
      <c r="AR354" s="209"/>
      <c r="AS354" s="209"/>
      <c r="AT354" s="209"/>
      <c r="AU354" s="209"/>
      <c r="AV354" s="209"/>
      <c r="AW354" s="209"/>
      <c r="AX354" s="209"/>
      <c r="AY354" s="209"/>
      <c r="AZ354" s="209"/>
      <c r="BA354" s="209"/>
      <c r="BB354" s="209"/>
      <c r="BC354" s="209"/>
      <c r="BD354" s="209"/>
      <c r="BE354" s="209"/>
      <c r="BF354" s="209"/>
      <c r="BG354" s="209"/>
      <c r="BH354" s="209"/>
      <c r="BI354" s="209"/>
      <c r="BJ354" s="209"/>
      <c r="BK354" s="209"/>
      <c r="BL354" s="209"/>
      <c r="BM354" s="209"/>
      <c r="BN354" s="209"/>
      <c r="BO354" s="209"/>
      <c r="BP354" s="209"/>
      <c r="BQ354" s="209"/>
      <c r="BR354" s="209"/>
      <c r="BS354" s="209"/>
      <c r="BT354" s="209"/>
      <c r="BU354" s="209"/>
      <c r="BV354" s="209"/>
      <c r="BW354" s="209"/>
      <c r="BX354" s="209"/>
      <c r="BY354" s="209"/>
      <c r="BZ354" s="209"/>
      <c r="CA354" s="209"/>
      <c r="CB354" s="209"/>
      <c r="CC354" s="209"/>
      <c r="CD354" s="209"/>
      <c r="CE354" s="209"/>
      <c r="CF354" s="209"/>
      <c r="CG354" s="209"/>
      <c r="CH354" s="209"/>
      <c r="CI354" s="209"/>
      <c r="CJ354" s="209"/>
      <c r="CK354" s="209"/>
      <c r="CL354" s="209"/>
      <c r="CM354" s="209"/>
      <c r="CN354" s="209"/>
      <c r="CO354" s="209"/>
      <c r="CP354" s="209"/>
      <c r="CQ354" s="209"/>
      <c r="CR354" s="209"/>
      <c r="CS354" s="209"/>
      <c r="CT354" s="209"/>
      <c r="CU354" s="209"/>
      <c r="CV354" s="209"/>
      <c r="CW354" s="209"/>
      <c r="CX354" s="209"/>
      <c r="CY354" s="209"/>
      <c r="CZ354" s="209"/>
      <c r="DA354" s="209"/>
      <c r="DB354" s="209"/>
      <c r="DC354" s="209"/>
      <c r="DD354" s="209"/>
      <c r="DE354" s="209"/>
      <c r="DF354" s="209"/>
      <c r="DG354" s="209"/>
      <c r="DH354" s="209"/>
      <c r="DI354" s="209"/>
      <c r="DJ354" s="209"/>
      <c r="DK354" s="209"/>
      <c r="DL354" s="209"/>
      <c r="DM354" s="209"/>
      <c r="DN354" s="209"/>
      <c r="DO354" s="209"/>
      <c r="DP354" s="209"/>
      <c r="DQ354" s="209"/>
      <c r="DR354" s="209"/>
      <c r="DS354" s="209"/>
      <c r="DT354" s="209"/>
      <c r="DU354" s="209"/>
      <c r="DV354" s="209"/>
      <c r="DW354" s="209"/>
      <c r="DX354" s="209"/>
      <c r="DY354" s="209"/>
      <c r="DZ354" s="209"/>
      <c r="EA354" s="209"/>
      <c r="EB354" s="209"/>
      <c r="EC354" s="209"/>
      <c r="ED354" s="209"/>
      <c r="EE354" s="209"/>
      <c r="EF354" s="209"/>
      <c r="EG354" s="209"/>
      <c r="EH354" s="209"/>
      <c r="EI354" s="209"/>
      <c r="EJ354" s="209"/>
      <c r="EK354" s="209"/>
      <c r="EL354" s="209"/>
      <c r="EM354" s="209"/>
      <c r="EN354" s="209"/>
    </row>
    <row r="355" spans="3:144" x14ac:dyDescent="0.2">
      <c r="C355" s="209"/>
      <c r="D355" s="209"/>
      <c r="E355" s="209"/>
      <c r="F355" s="209"/>
      <c r="G355" s="209"/>
      <c r="H355" s="209"/>
      <c r="I355" s="209"/>
      <c r="J355" s="209"/>
      <c r="K355" s="209"/>
      <c r="L355" s="209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9"/>
      <c r="AA355" s="209"/>
      <c r="AB355" s="209"/>
      <c r="AC355" s="209"/>
      <c r="AD355" s="209"/>
      <c r="AE355" s="209"/>
      <c r="AF355" s="209"/>
      <c r="AG355" s="209"/>
      <c r="AH355" s="209"/>
      <c r="AI355" s="209"/>
      <c r="AJ355" s="209"/>
      <c r="AK355" s="209"/>
      <c r="AL355" s="209"/>
      <c r="AM355" s="209"/>
      <c r="AN355" s="209"/>
      <c r="AO355" s="209"/>
      <c r="AP355" s="209"/>
      <c r="AQ355" s="209"/>
      <c r="AR355" s="209"/>
      <c r="AS355" s="209"/>
      <c r="AT355" s="209"/>
      <c r="AU355" s="209"/>
      <c r="AV355" s="209"/>
      <c r="AW355" s="209"/>
      <c r="AX355" s="209"/>
      <c r="AY355" s="209"/>
      <c r="AZ355" s="209"/>
      <c r="BA355" s="209"/>
      <c r="BB355" s="209"/>
      <c r="BC355" s="209"/>
      <c r="BD355" s="209"/>
      <c r="BE355" s="209"/>
      <c r="BF355" s="209"/>
      <c r="BG355" s="209"/>
      <c r="BH355" s="209"/>
      <c r="BI355" s="209"/>
      <c r="BJ355" s="209"/>
      <c r="BK355" s="209"/>
      <c r="BL355" s="209"/>
      <c r="BM355" s="209"/>
      <c r="BN355" s="209"/>
      <c r="BO355" s="209"/>
      <c r="BP355" s="209"/>
      <c r="BQ355" s="209"/>
      <c r="BR355" s="209"/>
      <c r="BS355" s="209"/>
      <c r="BT355" s="209"/>
      <c r="BU355" s="209"/>
      <c r="BV355" s="209"/>
      <c r="BW355" s="209"/>
      <c r="BX355" s="209"/>
      <c r="BY355" s="209"/>
      <c r="BZ355" s="209"/>
      <c r="CA355" s="209"/>
      <c r="CB355" s="209"/>
      <c r="CC355" s="209"/>
      <c r="CD355" s="209"/>
      <c r="CE355" s="209"/>
      <c r="CF355" s="209"/>
      <c r="CG355" s="209"/>
      <c r="CH355" s="209"/>
      <c r="CI355" s="209"/>
      <c r="CJ355" s="209"/>
      <c r="CK355" s="209"/>
      <c r="CL355" s="209"/>
      <c r="CM355" s="209"/>
      <c r="CN355" s="209"/>
      <c r="CO355" s="209"/>
      <c r="CP355" s="209"/>
      <c r="CQ355" s="209"/>
      <c r="CR355" s="209"/>
      <c r="CS355" s="209"/>
      <c r="CT355" s="209"/>
      <c r="CU355" s="209"/>
      <c r="CV355" s="209"/>
      <c r="CW355" s="209"/>
      <c r="CX355" s="209"/>
      <c r="CY355" s="209"/>
      <c r="CZ355" s="209"/>
      <c r="DA355" s="209"/>
      <c r="DB355" s="209"/>
      <c r="DC355" s="209"/>
      <c r="DD355" s="209"/>
      <c r="DE355" s="209"/>
      <c r="DF355" s="209"/>
      <c r="DG355" s="209"/>
      <c r="DH355" s="209"/>
      <c r="DI355" s="209"/>
      <c r="DJ355" s="209"/>
      <c r="DK355" s="209"/>
      <c r="DL355" s="209"/>
      <c r="DM355" s="209"/>
      <c r="DN355" s="209"/>
      <c r="DO355" s="209"/>
      <c r="DP355" s="209"/>
      <c r="DQ355" s="209"/>
      <c r="DR355" s="209"/>
      <c r="DS355" s="209"/>
      <c r="DT355" s="209"/>
      <c r="DU355" s="209"/>
      <c r="DV355" s="209"/>
      <c r="DW355" s="209"/>
      <c r="DX355" s="209"/>
      <c r="DY355" s="209"/>
      <c r="DZ355" s="209"/>
      <c r="EA355" s="209"/>
      <c r="EB355" s="209"/>
      <c r="EC355" s="209"/>
      <c r="ED355" s="209"/>
      <c r="EE355" s="209"/>
      <c r="EF355" s="209"/>
      <c r="EG355" s="209"/>
      <c r="EH355" s="209"/>
      <c r="EI355" s="209"/>
      <c r="EJ355" s="209"/>
      <c r="EK355" s="209"/>
      <c r="EL355" s="209"/>
      <c r="EM355" s="209"/>
      <c r="EN355" s="209"/>
    </row>
    <row r="356" spans="3:144" x14ac:dyDescent="0.2">
      <c r="C356" s="209"/>
      <c r="D356" s="209"/>
      <c r="E356" s="209"/>
      <c r="F356" s="209"/>
      <c r="G356" s="209"/>
      <c r="H356" s="209"/>
      <c r="I356" s="209"/>
      <c r="J356" s="209"/>
      <c r="K356" s="209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9"/>
      <c r="AA356" s="209"/>
      <c r="AB356" s="209"/>
      <c r="AC356" s="209"/>
      <c r="AD356" s="209"/>
      <c r="AE356" s="209"/>
      <c r="AF356" s="209"/>
      <c r="AG356" s="209"/>
      <c r="AH356" s="209"/>
      <c r="AI356" s="209"/>
      <c r="AJ356" s="209"/>
      <c r="AK356" s="209"/>
      <c r="AL356" s="209"/>
      <c r="AM356" s="209"/>
      <c r="AN356" s="209"/>
      <c r="AO356" s="209"/>
      <c r="AP356" s="209"/>
      <c r="AQ356" s="209"/>
      <c r="AR356" s="209"/>
      <c r="AS356" s="209"/>
      <c r="AT356" s="209"/>
      <c r="AU356" s="209"/>
      <c r="AV356" s="209"/>
      <c r="AW356" s="209"/>
      <c r="AX356" s="209"/>
      <c r="AY356" s="209"/>
      <c r="AZ356" s="209"/>
      <c r="BA356" s="209"/>
      <c r="BB356" s="209"/>
      <c r="BC356" s="209"/>
      <c r="BD356" s="209"/>
      <c r="BE356" s="209"/>
      <c r="BF356" s="209"/>
      <c r="BG356" s="209"/>
      <c r="BH356" s="209"/>
      <c r="BI356" s="209"/>
      <c r="BJ356" s="209"/>
      <c r="BK356" s="209"/>
      <c r="BL356" s="209"/>
      <c r="BM356" s="209"/>
      <c r="BN356" s="209"/>
      <c r="BO356" s="209"/>
      <c r="BP356" s="209"/>
      <c r="BQ356" s="209"/>
      <c r="BR356" s="209"/>
      <c r="BS356" s="209"/>
      <c r="BT356" s="209"/>
      <c r="BU356" s="209"/>
      <c r="BV356" s="209"/>
      <c r="BW356" s="209"/>
      <c r="BX356" s="209"/>
      <c r="BY356" s="209"/>
      <c r="BZ356" s="209"/>
      <c r="CA356" s="209"/>
      <c r="CB356" s="209"/>
      <c r="CC356" s="209"/>
      <c r="CD356" s="209"/>
      <c r="CE356" s="209"/>
      <c r="CF356" s="209"/>
      <c r="CG356" s="209"/>
      <c r="CH356" s="209"/>
      <c r="CI356" s="209"/>
      <c r="CJ356" s="209"/>
      <c r="CK356" s="209"/>
      <c r="CL356" s="209"/>
      <c r="CM356" s="209"/>
      <c r="CN356" s="209"/>
      <c r="CO356" s="209"/>
      <c r="CP356" s="209"/>
      <c r="CQ356" s="209"/>
      <c r="CR356" s="209"/>
      <c r="CS356" s="209"/>
      <c r="CT356" s="209"/>
      <c r="CU356" s="209"/>
      <c r="CV356" s="209"/>
      <c r="CW356" s="209"/>
      <c r="CX356" s="209"/>
      <c r="CY356" s="209"/>
      <c r="CZ356" s="209"/>
      <c r="DA356" s="209"/>
      <c r="DB356" s="209"/>
      <c r="DC356" s="209"/>
      <c r="DD356" s="209"/>
      <c r="DE356" s="209"/>
      <c r="DF356" s="209"/>
      <c r="DG356" s="209"/>
      <c r="DH356" s="209"/>
      <c r="DI356" s="209"/>
      <c r="DJ356" s="209"/>
      <c r="DK356" s="209"/>
      <c r="DL356" s="209"/>
      <c r="DM356" s="209"/>
      <c r="DN356" s="209"/>
      <c r="DO356" s="209"/>
      <c r="DP356" s="209"/>
      <c r="DQ356" s="209"/>
      <c r="DR356" s="209"/>
      <c r="DS356" s="209"/>
      <c r="DT356" s="209"/>
      <c r="DU356" s="209"/>
      <c r="DV356" s="209"/>
      <c r="DW356" s="209"/>
      <c r="DX356" s="209"/>
      <c r="DY356" s="209"/>
      <c r="DZ356" s="209"/>
      <c r="EA356" s="209"/>
      <c r="EB356" s="209"/>
      <c r="EC356" s="209"/>
      <c r="ED356" s="209"/>
      <c r="EE356" s="209"/>
      <c r="EF356" s="209"/>
      <c r="EG356" s="209"/>
      <c r="EH356" s="209"/>
      <c r="EI356" s="209"/>
      <c r="EJ356" s="209"/>
      <c r="EK356" s="209"/>
      <c r="EL356" s="209"/>
      <c r="EM356" s="209"/>
      <c r="EN356" s="209"/>
    </row>
    <row r="357" spans="3:144" x14ac:dyDescent="0.2">
      <c r="C357" s="209"/>
      <c r="D357" s="209"/>
      <c r="E357" s="209"/>
      <c r="F357" s="209"/>
      <c r="G357" s="209"/>
      <c r="H357" s="209"/>
      <c r="I357" s="209"/>
      <c r="J357" s="209"/>
      <c r="K357" s="209"/>
      <c r="L357" s="209"/>
      <c r="M357" s="209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9"/>
      <c r="AA357" s="209"/>
      <c r="AB357" s="209"/>
      <c r="AC357" s="209"/>
      <c r="AD357" s="209"/>
      <c r="AE357" s="209"/>
      <c r="AF357" s="209"/>
      <c r="AG357" s="209"/>
      <c r="AH357" s="209"/>
      <c r="AI357" s="209"/>
      <c r="AJ357" s="209"/>
      <c r="AK357" s="209"/>
      <c r="AL357" s="209"/>
      <c r="AM357" s="209"/>
      <c r="AN357" s="209"/>
      <c r="AO357" s="209"/>
      <c r="AP357" s="209"/>
      <c r="AQ357" s="209"/>
      <c r="AR357" s="209"/>
      <c r="AS357" s="209"/>
      <c r="AT357" s="209"/>
      <c r="AU357" s="209"/>
      <c r="AV357" s="209"/>
      <c r="AW357" s="209"/>
      <c r="AX357" s="209"/>
      <c r="AY357" s="209"/>
      <c r="AZ357" s="209"/>
      <c r="BA357" s="209"/>
      <c r="BB357" s="209"/>
      <c r="BC357" s="209"/>
      <c r="BD357" s="209"/>
      <c r="BE357" s="209"/>
      <c r="BF357" s="209"/>
      <c r="BG357" s="209"/>
      <c r="BH357" s="209"/>
      <c r="BI357" s="209"/>
      <c r="BJ357" s="209"/>
      <c r="BK357" s="209"/>
      <c r="BL357" s="209"/>
      <c r="BM357" s="209"/>
      <c r="BN357" s="209"/>
      <c r="BO357" s="209"/>
      <c r="BP357" s="209"/>
      <c r="BQ357" s="209"/>
      <c r="BR357" s="209"/>
      <c r="BS357" s="209"/>
      <c r="BT357" s="209"/>
      <c r="BU357" s="209"/>
      <c r="BV357" s="209"/>
      <c r="BW357" s="209"/>
      <c r="BX357" s="209"/>
      <c r="BY357" s="209"/>
      <c r="BZ357" s="209"/>
      <c r="CA357" s="209"/>
      <c r="CB357" s="209"/>
      <c r="CC357" s="209"/>
      <c r="CD357" s="209"/>
      <c r="CE357" s="209"/>
      <c r="CF357" s="209"/>
      <c r="CG357" s="209"/>
      <c r="CH357" s="209"/>
      <c r="CI357" s="209"/>
      <c r="CJ357" s="209"/>
      <c r="CK357" s="209"/>
      <c r="CL357" s="209"/>
      <c r="CM357" s="209"/>
      <c r="CN357" s="209"/>
      <c r="CO357" s="209"/>
      <c r="CP357" s="209"/>
      <c r="CQ357" s="209"/>
      <c r="CR357" s="209"/>
      <c r="CS357" s="209"/>
      <c r="CT357" s="209"/>
      <c r="CU357" s="209"/>
      <c r="CV357" s="209"/>
      <c r="CW357" s="209"/>
      <c r="CX357" s="209"/>
      <c r="CY357" s="209"/>
      <c r="CZ357" s="209"/>
      <c r="DA357" s="209"/>
      <c r="DB357" s="209"/>
      <c r="DC357" s="209"/>
      <c r="DD357" s="209"/>
      <c r="DE357" s="209"/>
      <c r="DF357" s="209"/>
      <c r="DG357" s="209"/>
      <c r="DH357" s="209"/>
      <c r="DI357" s="209"/>
      <c r="DJ357" s="209"/>
      <c r="DK357" s="209"/>
      <c r="DL357" s="209"/>
      <c r="DM357" s="209"/>
      <c r="DN357" s="209"/>
      <c r="DO357" s="209"/>
      <c r="DP357" s="209"/>
      <c r="DQ357" s="209"/>
      <c r="DR357" s="209"/>
      <c r="DS357" s="209"/>
      <c r="DT357" s="209"/>
      <c r="DU357" s="209"/>
      <c r="DV357" s="209"/>
      <c r="DW357" s="209"/>
      <c r="DX357" s="209"/>
      <c r="DY357" s="209"/>
      <c r="DZ357" s="209"/>
      <c r="EA357" s="209"/>
      <c r="EB357" s="209"/>
      <c r="EC357" s="209"/>
      <c r="ED357" s="209"/>
      <c r="EE357" s="209"/>
      <c r="EF357" s="209"/>
      <c r="EG357" s="209"/>
      <c r="EH357" s="209"/>
      <c r="EI357" s="209"/>
      <c r="EJ357" s="209"/>
      <c r="EK357" s="209"/>
      <c r="EL357" s="209"/>
      <c r="EM357" s="209"/>
      <c r="EN357" s="209"/>
    </row>
    <row r="358" spans="3:144" x14ac:dyDescent="0.2">
      <c r="C358" s="209"/>
      <c r="D358" s="209"/>
      <c r="E358" s="209"/>
      <c r="F358" s="209"/>
      <c r="G358" s="209"/>
      <c r="H358" s="209"/>
      <c r="I358" s="209"/>
      <c r="J358" s="209"/>
      <c r="K358" s="209"/>
      <c r="L358" s="209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9"/>
      <c r="AA358" s="209"/>
      <c r="AB358" s="209"/>
      <c r="AC358" s="209"/>
      <c r="AD358" s="209"/>
      <c r="AE358" s="209"/>
      <c r="AF358" s="209"/>
      <c r="AG358" s="209"/>
      <c r="AH358" s="209"/>
      <c r="AI358" s="209"/>
      <c r="AJ358" s="209"/>
      <c r="AK358" s="209"/>
      <c r="AL358" s="209"/>
      <c r="AM358" s="209"/>
      <c r="AN358" s="209"/>
      <c r="AO358" s="209"/>
      <c r="AP358" s="209"/>
      <c r="AQ358" s="209"/>
      <c r="AR358" s="209"/>
      <c r="AS358" s="209"/>
      <c r="AT358" s="209"/>
      <c r="AU358" s="209"/>
      <c r="AV358" s="209"/>
      <c r="AW358" s="209"/>
      <c r="AX358" s="209"/>
      <c r="AY358" s="209"/>
      <c r="AZ358" s="209"/>
      <c r="BA358" s="209"/>
      <c r="BB358" s="209"/>
      <c r="BC358" s="209"/>
      <c r="BD358" s="209"/>
      <c r="BE358" s="209"/>
      <c r="BF358" s="209"/>
      <c r="BG358" s="209"/>
      <c r="BH358" s="209"/>
      <c r="BI358" s="209"/>
      <c r="BJ358" s="209"/>
      <c r="BK358" s="209"/>
      <c r="BL358" s="209"/>
      <c r="BM358" s="209"/>
      <c r="BN358" s="209"/>
      <c r="BO358" s="209"/>
      <c r="BP358" s="209"/>
      <c r="BQ358" s="209"/>
      <c r="BR358" s="209"/>
      <c r="BS358" s="209"/>
      <c r="BT358" s="209"/>
      <c r="BU358" s="209"/>
      <c r="BV358" s="209"/>
      <c r="BW358" s="209"/>
      <c r="BX358" s="209"/>
      <c r="BY358" s="209"/>
      <c r="BZ358" s="209"/>
      <c r="CA358" s="209"/>
      <c r="CB358" s="209"/>
      <c r="CC358" s="209"/>
      <c r="CD358" s="209"/>
      <c r="CE358" s="209"/>
      <c r="CF358" s="209"/>
      <c r="CG358" s="209"/>
      <c r="CH358" s="209"/>
      <c r="CI358" s="209"/>
      <c r="CJ358" s="209"/>
      <c r="CK358" s="209"/>
      <c r="CL358" s="209"/>
      <c r="CM358" s="209"/>
      <c r="CN358" s="209"/>
      <c r="CO358" s="209"/>
      <c r="CP358" s="209"/>
      <c r="CQ358" s="209"/>
      <c r="CR358" s="209"/>
      <c r="CS358" s="209"/>
      <c r="CT358" s="209"/>
      <c r="CU358" s="209"/>
      <c r="CV358" s="209"/>
      <c r="CW358" s="209"/>
      <c r="CX358" s="209"/>
      <c r="CY358" s="209"/>
      <c r="CZ358" s="209"/>
      <c r="DA358" s="209"/>
      <c r="DB358" s="209"/>
      <c r="DC358" s="209"/>
      <c r="DD358" s="209"/>
      <c r="DE358" s="209"/>
      <c r="DF358" s="209"/>
      <c r="DG358" s="209"/>
      <c r="DH358" s="209"/>
      <c r="DI358" s="209"/>
      <c r="DJ358" s="209"/>
      <c r="DK358" s="209"/>
      <c r="DL358" s="209"/>
      <c r="DM358" s="209"/>
      <c r="DN358" s="209"/>
      <c r="DO358" s="209"/>
      <c r="DP358" s="209"/>
      <c r="DQ358" s="209"/>
      <c r="DR358" s="209"/>
      <c r="DS358" s="209"/>
      <c r="DT358" s="209"/>
      <c r="DU358" s="209"/>
      <c r="DV358" s="209"/>
      <c r="DW358" s="209"/>
      <c r="DX358" s="209"/>
      <c r="DY358" s="209"/>
      <c r="DZ358" s="209"/>
      <c r="EA358" s="209"/>
      <c r="EB358" s="209"/>
      <c r="EC358" s="209"/>
      <c r="ED358" s="209"/>
      <c r="EE358" s="209"/>
      <c r="EF358" s="209"/>
      <c r="EG358" s="209"/>
      <c r="EH358" s="209"/>
      <c r="EI358" s="209"/>
      <c r="EJ358" s="209"/>
      <c r="EK358" s="209"/>
      <c r="EL358" s="209"/>
      <c r="EM358" s="209"/>
      <c r="EN358" s="209"/>
    </row>
    <row r="359" spans="3:144" x14ac:dyDescent="0.2">
      <c r="C359" s="209"/>
      <c r="D359" s="209"/>
      <c r="E359" s="209"/>
      <c r="F359" s="209"/>
      <c r="G359" s="209"/>
      <c r="H359" s="209"/>
      <c r="I359" s="209"/>
      <c r="J359" s="209"/>
      <c r="K359" s="209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  <c r="AA359" s="209"/>
      <c r="AB359" s="209"/>
      <c r="AC359" s="209"/>
      <c r="AD359" s="209"/>
      <c r="AE359" s="209"/>
      <c r="AF359" s="209"/>
      <c r="AG359" s="209"/>
      <c r="AH359" s="209"/>
      <c r="AI359" s="209"/>
      <c r="AJ359" s="209"/>
      <c r="AK359" s="209"/>
      <c r="AL359" s="209"/>
      <c r="AM359" s="209"/>
      <c r="AN359" s="209"/>
      <c r="AO359" s="209"/>
      <c r="AP359" s="209"/>
      <c r="AQ359" s="209"/>
      <c r="AR359" s="209"/>
      <c r="AS359" s="209"/>
      <c r="AT359" s="209"/>
      <c r="AU359" s="209"/>
      <c r="AV359" s="209"/>
      <c r="AW359" s="209"/>
      <c r="AX359" s="209"/>
      <c r="AY359" s="209"/>
      <c r="AZ359" s="209"/>
      <c r="BA359" s="209"/>
      <c r="BB359" s="209"/>
      <c r="BC359" s="209"/>
      <c r="BD359" s="209"/>
      <c r="BE359" s="209"/>
      <c r="BF359" s="209"/>
      <c r="BG359" s="209"/>
      <c r="BH359" s="209"/>
      <c r="BI359" s="209"/>
      <c r="BJ359" s="209"/>
      <c r="BK359" s="209"/>
      <c r="BL359" s="209"/>
      <c r="BM359" s="209"/>
      <c r="BN359" s="209"/>
      <c r="BO359" s="209"/>
      <c r="BP359" s="209"/>
      <c r="BQ359" s="209"/>
      <c r="BR359" s="209"/>
      <c r="BS359" s="209"/>
      <c r="BT359" s="209"/>
      <c r="BU359" s="209"/>
      <c r="BV359" s="209"/>
      <c r="BW359" s="209"/>
      <c r="BX359" s="209"/>
      <c r="BY359" s="209"/>
      <c r="BZ359" s="209"/>
      <c r="CA359" s="209"/>
      <c r="CB359" s="209"/>
      <c r="CC359" s="209"/>
      <c r="CD359" s="209"/>
      <c r="CE359" s="209"/>
      <c r="CF359" s="209"/>
      <c r="CG359" s="209"/>
      <c r="CH359" s="209"/>
      <c r="CI359" s="209"/>
      <c r="CJ359" s="209"/>
      <c r="CK359" s="209"/>
      <c r="CL359" s="209"/>
      <c r="CM359" s="209"/>
      <c r="CN359" s="209"/>
      <c r="CO359" s="209"/>
      <c r="CP359" s="209"/>
      <c r="CQ359" s="209"/>
      <c r="CR359" s="209"/>
      <c r="CS359" s="209"/>
      <c r="CT359" s="209"/>
      <c r="CU359" s="209"/>
      <c r="CV359" s="209"/>
      <c r="CW359" s="209"/>
      <c r="CX359" s="209"/>
      <c r="CY359" s="209"/>
      <c r="CZ359" s="209"/>
      <c r="DA359" s="209"/>
      <c r="DB359" s="209"/>
      <c r="DC359" s="209"/>
      <c r="DD359" s="209"/>
      <c r="DE359" s="209"/>
      <c r="DF359" s="209"/>
      <c r="DG359" s="209"/>
      <c r="DH359" s="209"/>
      <c r="DI359" s="209"/>
      <c r="DJ359" s="209"/>
      <c r="DK359" s="209"/>
      <c r="DL359" s="209"/>
      <c r="DM359" s="209"/>
      <c r="DN359" s="209"/>
      <c r="DO359" s="209"/>
      <c r="DP359" s="209"/>
      <c r="DQ359" s="209"/>
      <c r="DR359" s="209"/>
      <c r="DS359" s="209"/>
      <c r="DT359" s="209"/>
      <c r="DU359" s="209"/>
      <c r="DV359" s="209"/>
      <c r="DW359" s="209"/>
      <c r="DX359" s="209"/>
      <c r="DY359" s="209"/>
      <c r="DZ359" s="209"/>
      <c r="EA359" s="209"/>
      <c r="EB359" s="209"/>
      <c r="EC359" s="209"/>
      <c r="ED359" s="209"/>
      <c r="EE359" s="209"/>
      <c r="EF359" s="209"/>
      <c r="EG359" s="209"/>
      <c r="EH359" s="209"/>
      <c r="EI359" s="209"/>
      <c r="EJ359" s="209"/>
      <c r="EK359" s="209"/>
      <c r="EL359" s="209"/>
      <c r="EM359" s="209"/>
      <c r="EN359" s="209"/>
    </row>
    <row r="360" spans="3:144" x14ac:dyDescent="0.2">
      <c r="C360" s="209"/>
      <c r="D360" s="209"/>
      <c r="E360" s="209"/>
      <c r="F360" s="209"/>
      <c r="G360" s="209"/>
      <c r="H360" s="209"/>
      <c r="I360" s="209"/>
      <c r="J360" s="209"/>
      <c r="K360" s="209"/>
      <c r="L360" s="209"/>
      <c r="M360" s="209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9"/>
      <c r="AA360" s="209"/>
      <c r="AB360" s="209"/>
      <c r="AC360" s="209"/>
      <c r="AD360" s="209"/>
      <c r="AE360" s="209"/>
      <c r="AF360" s="209"/>
      <c r="AG360" s="209"/>
      <c r="AH360" s="209"/>
      <c r="AI360" s="209"/>
      <c r="AJ360" s="209"/>
      <c r="AK360" s="209"/>
      <c r="AL360" s="209"/>
      <c r="AM360" s="209"/>
      <c r="AN360" s="209"/>
      <c r="AO360" s="209"/>
      <c r="AP360" s="209"/>
      <c r="AQ360" s="209"/>
      <c r="AR360" s="209"/>
      <c r="AS360" s="209"/>
      <c r="AT360" s="209"/>
      <c r="AU360" s="209"/>
      <c r="AV360" s="209"/>
      <c r="AW360" s="209"/>
      <c r="AX360" s="209"/>
      <c r="AY360" s="209"/>
      <c r="AZ360" s="209"/>
      <c r="BA360" s="209"/>
      <c r="BB360" s="209"/>
      <c r="BC360" s="209"/>
      <c r="BD360" s="209"/>
      <c r="BE360" s="209"/>
      <c r="BF360" s="209"/>
      <c r="BG360" s="209"/>
      <c r="BH360" s="209"/>
      <c r="BI360" s="209"/>
      <c r="BJ360" s="209"/>
      <c r="BK360" s="209"/>
      <c r="BL360" s="209"/>
      <c r="BM360" s="209"/>
      <c r="BN360" s="209"/>
      <c r="BO360" s="209"/>
      <c r="BP360" s="209"/>
      <c r="BQ360" s="209"/>
      <c r="BR360" s="209"/>
      <c r="BS360" s="209"/>
      <c r="BT360" s="209"/>
      <c r="BU360" s="209"/>
      <c r="BV360" s="209"/>
      <c r="BW360" s="209"/>
      <c r="BX360" s="209"/>
      <c r="BY360" s="209"/>
      <c r="BZ360" s="209"/>
      <c r="CA360" s="209"/>
      <c r="CB360" s="209"/>
      <c r="CC360" s="209"/>
      <c r="CD360" s="209"/>
      <c r="CE360" s="209"/>
      <c r="CF360" s="209"/>
      <c r="CG360" s="209"/>
      <c r="CH360" s="209"/>
      <c r="CI360" s="209"/>
      <c r="CJ360" s="209"/>
      <c r="CK360" s="209"/>
      <c r="CL360" s="209"/>
      <c r="CM360" s="209"/>
      <c r="CN360" s="209"/>
      <c r="CO360" s="209"/>
      <c r="CP360" s="209"/>
      <c r="CQ360" s="209"/>
      <c r="CR360" s="209"/>
      <c r="CS360" s="209"/>
      <c r="CT360" s="209"/>
      <c r="CU360" s="209"/>
      <c r="CV360" s="209"/>
      <c r="CW360" s="209"/>
      <c r="CX360" s="209"/>
      <c r="CY360" s="209"/>
      <c r="CZ360" s="209"/>
      <c r="DA360" s="209"/>
      <c r="DB360" s="209"/>
      <c r="DC360" s="209"/>
      <c r="DD360" s="209"/>
      <c r="DE360" s="209"/>
      <c r="DF360" s="209"/>
      <c r="DG360" s="209"/>
      <c r="DH360" s="209"/>
      <c r="DI360" s="209"/>
      <c r="DJ360" s="209"/>
      <c r="DK360" s="209"/>
      <c r="DL360" s="209"/>
      <c r="DM360" s="209"/>
      <c r="DN360" s="209"/>
      <c r="DO360" s="209"/>
      <c r="DP360" s="209"/>
      <c r="DQ360" s="209"/>
      <c r="DR360" s="209"/>
      <c r="DS360" s="209"/>
      <c r="DT360" s="209"/>
      <c r="DU360" s="209"/>
      <c r="DV360" s="209"/>
      <c r="DW360" s="209"/>
      <c r="DX360" s="209"/>
      <c r="DY360" s="209"/>
      <c r="DZ360" s="209"/>
      <c r="EA360" s="209"/>
      <c r="EB360" s="209"/>
      <c r="EC360" s="209"/>
      <c r="ED360" s="209"/>
      <c r="EE360" s="209"/>
      <c r="EF360" s="209"/>
      <c r="EG360" s="209"/>
      <c r="EH360" s="209"/>
      <c r="EI360" s="209"/>
      <c r="EJ360" s="209"/>
      <c r="EK360" s="209"/>
      <c r="EL360" s="209"/>
      <c r="EM360" s="209"/>
      <c r="EN360" s="209"/>
    </row>
    <row r="361" spans="3:144" x14ac:dyDescent="0.2">
      <c r="C361" s="209"/>
      <c r="D361" s="209"/>
      <c r="E361" s="209"/>
      <c r="F361" s="209"/>
      <c r="G361" s="209"/>
      <c r="H361" s="209"/>
      <c r="I361" s="209"/>
      <c r="J361" s="209"/>
      <c r="K361" s="209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9"/>
      <c r="AA361" s="209"/>
      <c r="AB361" s="209"/>
      <c r="AC361" s="209"/>
      <c r="AD361" s="209"/>
      <c r="AE361" s="209"/>
      <c r="AF361" s="209"/>
      <c r="AG361" s="209"/>
      <c r="AH361" s="209"/>
      <c r="AI361" s="209"/>
      <c r="AJ361" s="209"/>
      <c r="AK361" s="209"/>
      <c r="AL361" s="209"/>
      <c r="AM361" s="209"/>
      <c r="AN361" s="209"/>
      <c r="AO361" s="209"/>
      <c r="AP361" s="209"/>
      <c r="AQ361" s="209"/>
      <c r="AR361" s="209"/>
      <c r="AS361" s="209"/>
      <c r="AT361" s="209"/>
      <c r="AU361" s="209"/>
      <c r="AV361" s="209"/>
      <c r="AW361" s="209"/>
      <c r="AX361" s="209"/>
      <c r="AY361" s="209"/>
      <c r="AZ361" s="209"/>
      <c r="BA361" s="209"/>
      <c r="BB361" s="209"/>
      <c r="BC361" s="209"/>
      <c r="BD361" s="209"/>
      <c r="BE361" s="209"/>
      <c r="BF361" s="209"/>
      <c r="BG361" s="209"/>
      <c r="BH361" s="209"/>
      <c r="BI361" s="209"/>
      <c r="BJ361" s="209"/>
      <c r="BK361" s="209"/>
      <c r="BL361" s="209"/>
      <c r="BM361" s="209"/>
      <c r="BN361" s="209"/>
      <c r="BO361" s="209"/>
      <c r="BP361" s="209"/>
      <c r="BQ361" s="209"/>
      <c r="BR361" s="209"/>
      <c r="BS361" s="209"/>
      <c r="BT361" s="209"/>
      <c r="BU361" s="209"/>
      <c r="BV361" s="209"/>
      <c r="BW361" s="209"/>
      <c r="BX361" s="209"/>
      <c r="BY361" s="209"/>
      <c r="BZ361" s="209"/>
      <c r="CA361" s="209"/>
      <c r="CB361" s="209"/>
      <c r="CC361" s="209"/>
      <c r="CD361" s="209"/>
      <c r="CE361" s="209"/>
      <c r="CF361" s="209"/>
      <c r="CG361" s="209"/>
      <c r="CH361" s="209"/>
      <c r="CI361" s="209"/>
      <c r="CJ361" s="209"/>
      <c r="CK361" s="209"/>
      <c r="CL361" s="209"/>
      <c r="CM361" s="209"/>
      <c r="CN361" s="209"/>
      <c r="CO361" s="209"/>
      <c r="CP361" s="209"/>
      <c r="CQ361" s="209"/>
      <c r="CR361" s="209"/>
      <c r="CS361" s="209"/>
      <c r="CT361" s="209"/>
      <c r="CU361" s="209"/>
      <c r="CV361" s="209"/>
      <c r="CW361" s="209"/>
      <c r="CX361" s="209"/>
      <c r="CY361" s="209"/>
      <c r="CZ361" s="209"/>
      <c r="DA361" s="209"/>
      <c r="DB361" s="209"/>
      <c r="DC361" s="209"/>
      <c r="DD361" s="209"/>
      <c r="DE361" s="209"/>
      <c r="DF361" s="209"/>
      <c r="DG361" s="209"/>
      <c r="DH361" s="209"/>
      <c r="DI361" s="209"/>
      <c r="DJ361" s="209"/>
      <c r="DK361" s="209"/>
      <c r="DL361" s="209"/>
      <c r="DM361" s="209"/>
      <c r="DN361" s="209"/>
      <c r="DO361" s="209"/>
      <c r="DP361" s="209"/>
      <c r="DQ361" s="209"/>
      <c r="DR361" s="209"/>
      <c r="DS361" s="209"/>
      <c r="DT361" s="209"/>
      <c r="DU361" s="209"/>
      <c r="DV361" s="209"/>
      <c r="DW361" s="209"/>
      <c r="DX361" s="209"/>
      <c r="DY361" s="209"/>
      <c r="DZ361" s="209"/>
      <c r="EA361" s="209"/>
      <c r="EB361" s="209"/>
      <c r="EC361" s="209"/>
      <c r="ED361" s="209"/>
      <c r="EE361" s="209"/>
      <c r="EF361" s="209"/>
      <c r="EG361" s="209"/>
      <c r="EH361" s="209"/>
      <c r="EI361" s="209"/>
      <c r="EJ361" s="209"/>
      <c r="EK361" s="209"/>
      <c r="EL361" s="209"/>
      <c r="EM361" s="209"/>
      <c r="EN361" s="209"/>
    </row>
    <row r="362" spans="3:144" x14ac:dyDescent="0.2">
      <c r="C362" s="209"/>
      <c r="D362" s="209"/>
      <c r="E362" s="209"/>
      <c r="F362" s="209"/>
      <c r="G362" s="209"/>
      <c r="H362" s="209"/>
      <c r="I362" s="209"/>
      <c r="J362" s="209"/>
      <c r="K362" s="209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9"/>
      <c r="AA362" s="209"/>
      <c r="AB362" s="209"/>
      <c r="AC362" s="209"/>
      <c r="AD362" s="209"/>
      <c r="AE362" s="209"/>
      <c r="AF362" s="209"/>
      <c r="AG362" s="209"/>
      <c r="AH362" s="209"/>
      <c r="AI362" s="209"/>
      <c r="AJ362" s="209"/>
      <c r="AK362" s="209"/>
      <c r="AL362" s="209"/>
      <c r="AM362" s="209"/>
      <c r="AN362" s="209"/>
      <c r="AO362" s="209"/>
      <c r="AP362" s="209"/>
      <c r="AQ362" s="209"/>
      <c r="AR362" s="209"/>
      <c r="AS362" s="209"/>
      <c r="AT362" s="209"/>
      <c r="AU362" s="209"/>
      <c r="AV362" s="209"/>
      <c r="AW362" s="209"/>
      <c r="AX362" s="209"/>
      <c r="AY362" s="209"/>
      <c r="AZ362" s="209"/>
      <c r="BA362" s="209"/>
      <c r="BB362" s="209"/>
      <c r="BC362" s="209"/>
      <c r="BD362" s="209"/>
      <c r="BE362" s="209"/>
      <c r="BF362" s="209"/>
      <c r="BG362" s="209"/>
      <c r="BH362" s="209"/>
      <c r="BI362" s="209"/>
      <c r="BJ362" s="209"/>
      <c r="BK362" s="209"/>
      <c r="BL362" s="209"/>
      <c r="BM362" s="209"/>
      <c r="BN362" s="209"/>
      <c r="BO362" s="209"/>
      <c r="BP362" s="209"/>
      <c r="BQ362" s="209"/>
      <c r="BR362" s="209"/>
      <c r="BS362" s="209"/>
      <c r="BT362" s="209"/>
      <c r="BU362" s="209"/>
      <c r="BV362" s="209"/>
      <c r="BW362" s="209"/>
      <c r="BX362" s="209"/>
      <c r="BY362" s="209"/>
      <c r="BZ362" s="209"/>
      <c r="CA362" s="209"/>
      <c r="CB362" s="209"/>
      <c r="CC362" s="209"/>
      <c r="CD362" s="209"/>
      <c r="CE362" s="209"/>
      <c r="CF362" s="209"/>
      <c r="CG362" s="209"/>
      <c r="CH362" s="209"/>
      <c r="CI362" s="209"/>
      <c r="CJ362" s="209"/>
      <c r="CK362" s="209"/>
      <c r="CL362" s="209"/>
      <c r="CM362" s="209"/>
      <c r="CN362" s="209"/>
      <c r="CO362" s="209"/>
      <c r="CP362" s="209"/>
      <c r="CQ362" s="209"/>
      <c r="CR362" s="209"/>
      <c r="CS362" s="209"/>
      <c r="CT362" s="209"/>
      <c r="CU362" s="209"/>
      <c r="CV362" s="209"/>
      <c r="CW362" s="209"/>
      <c r="CX362" s="209"/>
      <c r="CY362" s="209"/>
      <c r="CZ362" s="209"/>
      <c r="DA362" s="209"/>
      <c r="DB362" s="209"/>
      <c r="DC362" s="209"/>
      <c r="DD362" s="209"/>
      <c r="DE362" s="209"/>
      <c r="DF362" s="209"/>
      <c r="DG362" s="209"/>
      <c r="DH362" s="209"/>
      <c r="DI362" s="209"/>
      <c r="DJ362" s="209"/>
      <c r="DK362" s="209"/>
      <c r="DL362" s="209"/>
      <c r="DM362" s="209"/>
      <c r="DN362" s="209"/>
      <c r="DO362" s="209"/>
      <c r="DP362" s="209"/>
      <c r="DQ362" s="209"/>
      <c r="DR362" s="209"/>
      <c r="DS362" s="209"/>
      <c r="DT362" s="209"/>
      <c r="DU362" s="209"/>
      <c r="DV362" s="209"/>
      <c r="DW362" s="209"/>
      <c r="DX362" s="209"/>
      <c r="DY362" s="209"/>
      <c r="DZ362" s="209"/>
      <c r="EA362" s="209"/>
      <c r="EB362" s="209"/>
      <c r="EC362" s="209"/>
      <c r="ED362" s="209"/>
      <c r="EE362" s="209"/>
      <c r="EF362" s="209"/>
      <c r="EG362" s="209"/>
      <c r="EH362" s="209"/>
      <c r="EI362" s="209"/>
      <c r="EJ362" s="209"/>
      <c r="EK362" s="209"/>
      <c r="EL362" s="209"/>
      <c r="EM362" s="209"/>
      <c r="EN362" s="209"/>
    </row>
    <row r="363" spans="3:144" x14ac:dyDescent="0.2">
      <c r="C363" s="209"/>
      <c r="D363" s="209"/>
      <c r="E363" s="209"/>
      <c r="F363" s="209"/>
      <c r="G363" s="209"/>
      <c r="H363" s="209"/>
      <c r="I363" s="209"/>
      <c r="J363" s="209"/>
      <c r="K363" s="209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9"/>
      <c r="AA363" s="209"/>
      <c r="AB363" s="209"/>
      <c r="AC363" s="209"/>
      <c r="AD363" s="209"/>
      <c r="AE363" s="209"/>
      <c r="AF363" s="209"/>
      <c r="AG363" s="209"/>
      <c r="AH363" s="209"/>
      <c r="AI363" s="209"/>
      <c r="AJ363" s="209"/>
      <c r="AK363" s="209"/>
      <c r="AL363" s="209"/>
      <c r="AM363" s="209"/>
      <c r="AN363" s="209"/>
      <c r="AO363" s="209"/>
      <c r="AP363" s="209"/>
      <c r="AQ363" s="209"/>
      <c r="AR363" s="209"/>
      <c r="AS363" s="209"/>
      <c r="AT363" s="209"/>
      <c r="AU363" s="209"/>
      <c r="AV363" s="209"/>
      <c r="AW363" s="209"/>
      <c r="AX363" s="209"/>
      <c r="AY363" s="209"/>
      <c r="AZ363" s="209"/>
      <c r="BA363" s="209"/>
      <c r="BB363" s="209"/>
      <c r="BC363" s="209"/>
      <c r="BD363" s="209"/>
      <c r="BE363" s="209"/>
      <c r="BF363" s="209"/>
      <c r="BG363" s="209"/>
      <c r="BH363" s="209"/>
      <c r="BI363" s="209"/>
      <c r="BJ363" s="209"/>
      <c r="BK363" s="209"/>
      <c r="BL363" s="209"/>
      <c r="BM363" s="209"/>
      <c r="BN363" s="209"/>
      <c r="BO363" s="209"/>
      <c r="BP363" s="209"/>
      <c r="BQ363" s="209"/>
      <c r="BR363" s="209"/>
      <c r="BS363" s="209"/>
      <c r="BT363" s="209"/>
      <c r="BU363" s="209"/>
      <c r="BV363" s="209"/>
      <c r="BW363" s="209"/>
      <c r="BX363" s="209"/>
      <c r="BY363" s="209"/>
      <c r="BZ363" s="209"/>
      <c r="CA363" s="209"/>
      <c r="CB363" s="209"/>
      <c r="CC363" s="209"/>
      <c r="CD363" s="209"/>
      <c r="CE363" s="209"/>
      <c r="CF363" s="209"/>
      <c r="CG363" s="209"/>
      <c r="CH363" s="209"/>
      <c r="CI363" s="209"/>
      <c r="CJ363" s="209"/>
      <c r="CK363" s="209"/>
      <c r="CL363" s="209"/>
      <c r="CM363" s="209"/>
      <c r="CN363" s="209"/>
      <c r="CO363" s="209"/>
      <c r="CP363" s="209"/>
      <c r="CQ363" s="209"/>
      <c r="CR363" s="209"/>
      <c r="CS363" s="209"/>
      <c r="CT363" s="209"/>
      <c r="CU363" s="209"/>
      <c r="CV363" s="209"/>
      <c r="CW363" s="209"/>
      <c r="CX363" s="209"/>
      <c r="CY363" s="209"/>
      <c r="CZ363" s="209"/>
      <c r="DA363" s="209"/>
      <c r="DB363" s="209"/>
      <c r="DC363" s="209"/>
      <c r="DD363" s="209"/>
      <c r="DE363" s="209"/>
      <c r="DF363" s="209"/>
      <c r="DG363" s="209"/>
      <c r="DH363" s="209"/>
      <c r="DI363" s="209"/>
      <c r="DJ363" s="209"/>
      <c r="DK363" s="209"/>
      <c r="DL363" s="209"/>
      <c r="DM363" s="209"/>
      <c r="DN363" s="209"/>
      <c r="DO363" s="209"/>
      <c r="DP363" s="209"/>
      <c r="DQ363" s="209"/>
      <c r="DR363" s="209"/>
      <c r="DS363" s="209"/>
      <c r="DT363" s="209"/>
      <c r="DU363" s="209"/>
      <c r="DV363" s="209"/>
      <c r="DW363" s="209"/>
      <c r="DX363" s="209"/>
      <c r="DY363" s="209"/>
      <c r="DZ363" s="209"/>
      <c r="EA363" s="209"/>
      <c r="EB363" s="209"/>
      <c r="EC363" s="209"/>
      <c r="ED363" s="209"/>
      <c r="EE363" s="209"/>
      <c r="EF363" s="209"/>
      <c r="EG363" s="209"/>
      <c r="EH363" s="209"/>
      <c r="EI363" s="209"/>
      <c r="EJ363" s="209"/>
      <c r="EK363" s="209"/>
      <c r="EL363" s="209"/>
      <c r="EM363" s="209"/>
      <c r="EN363" s="209"/>
    </row>
    <row r="364" spans="3:144" x14ac:dyDescent="0.2">
      <c r="C364" s="209"/>
      <c r="D364" s="209"/>
      <c r="E364" s="209"/>
      <c r="F364" s="209"/>
      <c r="G364" s="209"/>
      <c r="H364" s="209"/>
      <c r="I364" s="209"/>
      <c r="J364" s="209"/>
      <c r="K364" s="209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9"/>
      <c r="AA364" s="209"/>
      <c r="AB364" s="209"/>
      <c r="AC364" s="209"/>
      <c r="AD364" s="209"/>
      <c r="AE364" s="209"/>
      <c r="AF364" s="209"/>
      <c r="AG364" s="209"/>
      <c r="AH364" s="209"/>
      <c r="AI364" s="209"/>
      <c r="AJ364" s="209"/>
      <c r="AK364" s="209"/>
      <c r="AL364" s="209"/>
      <c r="AM364" s="209"/>
      <c r="AN364" s="209"/>
      <c r="AO364" s="209"/>
      <c r="AP364" s="209"/>
      <c r="AQ364" s="209"/>
      <c r="AR364" s="209"/>
      <c r="AS364" s="209"/>
      <c r="AT364" s="209"/>
      <c r="AU364" s="209"/>
      <c r="AV364" s="209"/>
      <c r="AW364" s="209"/>
      <c r="AX364" s="209"/>
      <c r="AY364" s="209"/>
      <c r="AZ364" s="209"/>
      <c r="BA364" s="209"/>
      <c r="BB364" s="209"/>
      <c r="BC364" s="209"/>
      <c r="BD364" s="209"/>
      <c r="BE364" s="209"/>
      <c r="BF364" s="209"/>
      <c r="BG364" s="209"/>
      <c r="BH364" s="209"/>
      <c r="BI364" s="209"/>
      <c r="BJ364" s="209"/>
      <c r="BK364" s="209"/>
      <c r="BL364" s="209"/>
      <c r="BM364" s="209"/>
      <c r="BN364" s="209"/>
      <c r="BO364" s="209"/>
      <c r="BP364" s="209"/>
      <c r="BQ364" s="209"/>
      <c r="BR364" s="209"/>
      <c r="BS364" s="209"/>
      <c r="BT364" s="209"/>
      <c r="BU364" s="209"/>
      <c r="BV364" s="209"/>
      <c r="BW364" s="209"/>
      <c r="BX364" s="209"/>
      <c r="BY364" s="209"/>
      <c r="BZ364" s="209"/>
      <c r="CA364" s="209"/>
      <c r="CB364" s="209"/>
      <c r="CC364" s="209"/>
      <c r="CD364" s="209"/>
      <c r="CE364" s="209"/>
      <c r="CF364" s="209"/>
      <c r="CG364" s="209"/>
      <c r="CH364" s="209"/>
      <c r="CI364" s="209"/>
      <c r="CJ364" s="209"/>
      <c r="CK364" s="209"/>
      <c r="CL364" s="209"/>
      <c r="CM364" s="209"/>
      <c r="CN364" s="209"/>
      <c r="CO364" s="209"/>
      <c r="CP364" s="209"/>
      <c r="CQ364" s="209"/>
      <c r="CR364" s="209"/>
      <c r="CS364" s="209"/>
      <c r="CT364" s="209"/>
      <c r="CU364" s="209"/>
      <c r="CV364" s="209"/>
      <c r="CW364" s="209"/>
      <c r="CX364" s="209"/>
      <c r="CY364" s="209"/>
      <c r="CZ364" s="209"/>
      <c r="DA364" s="209"/>
      <c r="DB364" s="209"/>
      <c r="DC364" s="209"/>
      <c r="DD364" s="209"/>
      <c r="DE364" s="209"/>
      <c r="DF364" s="209"/>
      <c r="DG364" s="209"/>
      <c r="DH364" s="209"/>
      <c r="DI364" s="209"/>
      <c r="DJ364" s="209"/>
      <c r="DK364" s="209"/>
      <c r="DL364" s="209"/>
      <c r="DM364" s="209"/>
      <c r="DN364" s="209"/>
      <c r="DO364" s="209"/>
      <c r="DP364" s="209"/>
      <c r="DQ364" s="209"/>
      <c r="DR364" s="209"/>
      <c r="DS364" s="209"/>
      <c r="DT364" s="209"/>
      <c r="DU364" s="209"/>
      <c r="DV364" s="209"/>
      <c r="DW364" s="209"/>
      <c r="DX364" s="209"/>
      <c r="DY364" s="209"/>
      <c r="DZ364" s="209"/>
      <c r="EA364" s="209"/>
      <c r="EB364" s="209"/>
      <c r="EC364" s="209"/>
      <c r="ED364" s="209"/>
      <c r="EE364" s="209"/>
      <c r="EF364" s="209"/>
      <c r="EG364" s="209"/>
      <c r="EH364" s="209"/>
      <c r="EI364" s="209"/>
      <c r="EJ364" s="209"/>
      <c r="EK364" s="209"/>
      <c r="EL364" s="209"/>
      <c r="EM364" s="209"/>
      <c r="EN364" s="209"/>
    </row>
    <row r="365" spans="3:144" x14ac:dyDescent="0.2">
      <c r="C365" s="209"/>
      <c r="D365" s="209"/>
      <c r="E365" s="209"/>
      <c r="F365" s="209"/>
      <c r="G365" s="209"/>
      <c r="H365" s="209"/>
      <c r="I365" s="209"/>
      <c r="J365" s="209"/>
      <c r="K365" s="209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9"/>
      <c r="AA365" s="209"/>
      <c r="AB365" s="209"/>
      <c r="AC365" s="209"/>
      <c r="AD365" s="209"/>
      <c r="AE365" s="209"/>
      <c r="AF365" s="209"/>
      <c r="AG365" s="209"/>
      <c r="AH365" s="209"/>
      <c r="AI365" s="209"/>
      <c r="AJ365" s="209"/>
      <c r="AK365" s="209"/>
      <c r="AL365" s="209"/>
      <c r="AM365" s="209"/>
      <c r="AN365" s="209"/>
      <c r="AO365" s="209"/>
      <c r="AP365" s="209"/>
      <c r="AQ365" s="209"/>
      <c r="AR365" s="209"/>
      <c r="AS365" s="209"/>
      <c r="AT365" s="209"/>
      <c r="AU365" s="209"/>
      <c r="AV365" s="209"/>
      <c r="AW365" s="209"/>
      <c r="AX365" s="209"/>
      <c r="AY365" s="209"/>
      <c r="AZ365" s="209"/>
      <c r="BA365" s="209"/>
      <c r="BB365" s="209"/>
      <c r="BC365" s="209"/>
      <c r="BD365" s="209"/>
      <c r="BE365" s="209"/>
      <c r="BF365" s="209"/>
      <c r="BG365" s="209"/>
      <c r="BH365" s="209"/>
      <c r="BI365" s="209"/>
      <c r="BJ365" s="209"/>
      <c r="BK365" s="209"/>
      <c r="BL365" s="209"/>
      <c r="BM365" s="209"/>
      <c r="BN365" s="209"/>
      <c r="BO365" s="209"/>
      <c r="BP365" s="209"/>
      <c r="BQ365" s="209"/>
      <c r="BR365" s="209"/>
      <c r="BS365" s="209"/>
      <c r="BT365" s="209"/>
      <c r="BU365" s="209"/>
      <c r="BV365" s="209"/>
      <c r="BW365" s="209"/>
      <c r="BX365" s="209"/>
      <c r="BY365" s="209"/>
      <c r="BZ365" s="209"/>
      <c r="CA365" s="209"/>
      <c r="CB365" s="209"/>
      <c r="CC365" s="209"/>
      <c r="CD365" s="209"/>
      <c r="CE365" s="209"/>
      <c r="CF365" s="209"/>
      <c r="CG365" s="209"/>
      <c r="CH365" s="209"/>
      <c r="CI365" s="209"/>
      <c r="CJ365" s="209"/>
      <c r="CK365" s="209"/>
      <c r="CL365" s="209"/>
      <c r="CM365" s="209"/>
      <c r="CN365" s="209"/>
      <c r="CO365" s="209"/>
      <c r="CP365" s="209"/>
      <c r="CQ365" s="209"/>
      <c r="CR365" s="209"/>
      <c r="CS365" s="209"/>
      <c r="CT365" s="209"/>
      <c r="CU365" s="209"/>
      <c r="CV365" s="209"/>
      <c r="CW365" s="209"/>
      <c r="CX365" s="209"/>
      <c r="CY365" s="209"/>
      <c r="CZ365" s="209"/>
      <c r="DA365" s="209"/>
      <c r="DB365" s="209"/>
      <c r="DC365" s="209"/>
      <c r="DD365" s="209"/>
      <c r="DE365" s="209"/>
      <c r="DF365" s="209"/>
      <c r="DG365" s="209"/>
      <c r="DH365" s="209"/>
      <c r="DI365" s="209"/>
      <c r="DJ365" s="209"/>
      <c r="DK365" s="209"/>
      <c r="DL365" s="209"/>
      <c r="DM365" s="209"/>
      <c r="DN365" s="209"/>
      <c r="DO365" s="209"/>
      <c r="DP365" s="209"/>
      <c r="DQ365" s="209"/>
      <c r="DR365" s="209"/>
      <c r="DS365" s="209"/>
      <c r="DT365" s="209"/>
      <c r="DU365" s="209"/>
      <c r="DV365" s="209"/>
      <c r="DW365" s="209"/>
      <c r="DX365" s="209"/>
      <c r="DY365" s="209"/>
      <c r="DZ365" s="209"/>
      <c r="EA365" s="209"/>
      <c r="EB365" s="209"/>
      <c r="EC365" s="209"/>
      <c r="ED365" s="209"/>
      <c r="EE365" s="209"/>
      <c r="EF365" s="209"/>
      <c r="EG365" s="209"/>
      <c r="EH365" s="209"/>
      <c r="EI365" s="209"/>
      <c r="EJ365" s="209"/>
      <c r="EK365" s="209"/>
      <c r="EL365" s="209"/>
      <c r="EM365" s="209"/>
      <c r="EN365" s="209"/>
    </row>
    <row r="366" spans="3:144" x14ac:dyDescent="0.2">
      <c r="C366" s="209"/>
      <c r="D366" s="209"/>
      <c r="E366" s="209"/>
      <c r="F366" s="209"/>
      <c r="G366" s="209"/>
      <c r="H366" s="209"/>
      <c r="I366" s="209"/>
      <c r="J366" s="209"/>
      <c r="K366" s="209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9"/>
      <c r="AA366" s="209"/>
      <c r="AB366" s="209"/>
      <c r="AC366" s="209"/>
      <c r="AD366" s="209"/>
      <c r="AE366" s="209"/>
      <c r="AF366" s="209"/>
      <c r="AG366" s="209"/>
      <c r="AH366" s="209"/>
      <c r="AI366" s="209"/>
      <c r="AJ366" s="209"/>
      <c r="AK366" s="209"/>
      <c r="AL366" s="209"/>
      <c r="AM366" s="209"/>
      <c r="AN366" s="209"/>
      <c r="AO366" s="209"/>
      <c r="AP366" s="209"/>
      <c r="AQ366" s="209"/>
      <c r="AR366" s="209"/>
      <c r="AS366" s="209"/>
      <c r="AT366" s="209"/>
      <c r="AU366" s="209"/>
      <c r="AV366" s="209"/>
      <c r="AW366" s="209"/>
      <c r="AX366" s="209"/>
      <c r="AY366" s="209"/>
      <c r="AZ366" s="209"/>
      <c r="BA366" s="209"/>
      <c r="BB366" s="209"/>
      <c r="BC366" s="209"/>
      <c r="BD366" s="209"/>
      <c r="BE366" s="209"/>
      <c r="BF366" s="209"/>
      <c r="BG366" s="209"/>
      <c r="BH366" s="209"/>
      <c r="BI366" s="209"/>
      <c r="BJ366" s="209"/>
      <c r="BK366" s="209"/>
      <c r="BL366" s="209"/>
      <c r="BM366" s="209"/>
      <c r="BN366" s="209"/>
      <c r="BO366" s="209"/>
      <c r="BP366" s="209"/>
      <c r="BQ366" s="209"/>
      <c r="BR366" s="209"/>
      <c r="BS366" s="209"/>
      <c r="BT366" s="209"/>
      <c r="BU366" s="209"/>
      <c r="BV366" s="209"/>
      <c r="BW366" s="209"/>
      <c r="BX366" s="209"/>
      <c r="BY366" s="209"/>
      <c r="BZ366" s="209"/>
      <c r="CA366" s="209"/>
      <c r="CB366" s="209"/>
      <c r="CC366" s="209"/>
      <c r="CD366" s="209"/>
      <c r="CE366" s="209"/>
      <c r="CF366" s="209"/>
      <c r="CG366" s="209"/>
      <c r="CH366" s="209"/>
      <c r="CI366" s="209"/>
      <c r="CJ366" s="209"/>
      <c r="CK366" s="209"/>
      <c r="CL366" s="209"/>
      <c r="CM366" s="209"/>
      <c r="CN366" s="209"/>
      <c r="CO366" s="209"/>
      <c r="CP366" s="209"/>
      <c r="CQ366" s="209"/>
      <c r="CR366" s="209"/>
      <c r="CS366" s="209"/>
      <c r="CT366" s="209"/>
      <c r="CU366" s="209"/>
      <c r="CV366" s="209"/>
      <c r="CW366" s="209"/>
      <c r="CX366" s="209"/>
      <c r="CY366" s="209"/>
      <c r="CZ366" s="209"/>
      <c r="DA366" s="209"/>
      <c r="DB366" s="209"/>
      <c r="DC366" s="209"/>
      <c r="DD366" s="209"/>
      <c r="DE366" s="209"/>
      <c r="DF366" s="209"/>
      <c r="DG366" s="209"/>
      <c r="DH366" s="209"/>
      <c r="DI366" s="209"/>
      <c r="DJ366" s="209"/>
      <c r="DK366" s="209"/>
      <c r="DL366" s="209"/>
      <c r="DM366" s="209"/>
      <c r="DN366" s="209"/>
      <c r="DO366" s="209"/>
      <c r="DP366" s="209"/>
      <c r="DQ366" s="209"/>
      <c r="DR366" s="209"/>
      <c r="DS366" s="209"/>
      <c r="DT366" s="209"/>
      <c r="DU366" s="209"/>
      <c r="DV366" s="209"/>
      <c r="DW366" s="209"/>
      <c r="DX366" s="209"/>
      <c r="DY366" s="209"/>
      <c r="DZ366" s="209"/>
      <c r="EA366" s="209"/>
      <c r="EB366" s="209"/>
      <c r="EC366" s="209"/>
      <c r="ED366" s="209"/>
      <c r="EE366" s="209"/>
      <c r="EF366" s="209"/>
      <c r="EG366" s="209"/>
      <c r="EH366" s="209"/>
      <c r="EI366" s="209"/>
      <c r="EJ366" s="209"/>
      <c r="EK366" s="209"/>
      <c r="EL366" s="209"/>
      <c r="EM366" s="209"/>
      <c r="EN366" s="209"/>
    </row>
    <row r="367" spans="3:144" x14ac:dyDescent="0.2">
      <c r="C367" s="209"/>
      <c r="D367" s="209"/>
      <c r="E367" s="209"/>
      <c r="F367" s="209"/>
      <c r="G367" s="209"/>
      <c r="H367" s="209"/>
      <c r="I367" s="209"/>
      <c r="J367" s="209"/>
      <c r="K367" s="209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  <c r="AA367" s="209"/>
      <c r="AB367" s="209"/>
      <c r="AC367" s="209"/>
      <c r="AD367" s="209"/>
      <c r="AE367" s="209"/>
      <c r="AF367" s="209"/>
      <c r="AG367" s="209"/>
      <c r="AH367" s="209"/>
      <c r="AI367" s="209"/>
      <c r="AJ367" s="209"/>
      <c r="AK367" s="209"/>
      <c r="AL367" s="209"/>
      <c r="AM367" s="209"/>
      <c r="AN367" s="209"/>
      <c r="AO367" s="209"/>
      <c r="AP367" s="209"/>
      <c r="AQ367" s="209"/>
      <c r="AR367" s="209"/>
      <c r="AS367" s="209"/>
      <c r="AT367" s="209"/>
      <c r="AU367" s="209"/>
      <c r="AV367" s="209"/>
      <c r="AW367" s="209"/>
      <c r="AX367" s="209"/>
      <c r="AY367" s="209"/>
      <c r="AZ367" s="209"/>
      <c r="BA367" s="209"/>
      <c r="BB367" s="209"/>
      <c r="BC367" s="209"/>
      <c r="BD367" s="209"/>
      <c r="BE367" s="209"/>
      <c r="BF367" s="209"/>
      <c r="BG367" s="209"/>
      <c r="BH367" s="209"/>
      <c r="BI367" s="209"/>
      <c r="BJ367" s="209"/>
      <c r="BK367" s="209"/>
      <c r="BL367" s="209"/>
      <c r="BM367" s="209"/>
      <c r="BN367" s="209"/>
      <c r="BO367" s="209"/>
      <c r="BP367" s="209"/>
      <c r="BQ367" s="209"/>
      <c r="BR367" s="209"/>
      <c r="BS367" s="209"/>
      <c r="BT367" s="209"/>
      <c r="BU367" s="209"/>
      <c r="BV367" s="209"/>
      <c r="BW367" s="209"/>
      <c r="BX367" s="209"/>
      <c r="BY367" s="209"/>
      <c r="BZ367" s="209"/>
      <c r="CA367" s="209"/>
      <c r="CB367" s="209"/>
      <c r="CC367" s="209"/>
      <c r="CD367" s="209"/>
      <c r="CE367" s="209"/>
      <c r="CF367" s="209"/>
      <c r="CG367" s="209"/>
      <c r="CH367" s="209"/>
      <c r="CI367" s="209"/>
      <c r="CJ367" s="209"/>
      <c r="CK367" s="209"/>
      <c r="CL367" s="209"/>
      <c r="CM367" s="209"/>
      <c r="CN367" s="209"/>
      <c r="CO367" s="209"/>
      <c r="CP367" s="209"/>
      <c r="CQ367" s="209"/>
      <c r="CR367" s="209"/>
      <c r="CS367" s="209"/>
      <c r="CT367" s="209"/>
      <c r="CU367" s="209"/>
      <c r="CV367" s="209"/>
      <c r="CW367" s="209"/>
      <c r="CX367" s="209"/>
      <c r="CY367" s="209"/>
      <c r="CZ367" s="209"/>
      <c r="DA367" s="209"/>
      <c r="DB367" s="209"/>
      <c r="DC367" s="209"/>
      <c r="DD367" s="209"/>
      <c r="DE367" s="209"/>
      <c r="DF367" s="209"/>
      <c r="DG367" s="209"/>
      <c r="DH367" s="209"/>
      <c r="DI367" s="209"/>
      <c r="DJ367" s="209"/>
      <c r="DK367" s="209"/>
      <c r="DL367" s="209"/>
      <c r="DM367" s="209"/>
      <c r="DN367" s="209"/>
      <c r="DO367" s="209"/>
      <c r="DP367" s="209"/>
      <c r="DQ367" s="209"/>
      <c r="DR367" s="209"/>
      <c r="DS367" s="209"/>
      <c r="DT367" s="209"/>
      <c r="DU367" s="209"/>
      <c r="DV367" s="209"/>
      <c r="DW367" s="209"/>
      <c r="DX367" s="209"/>
      <c r="DY367" s="209"/>
      <c r="DZ367" s="209"/>
      <c r="EA367" s="209"/>
      <c r="EB367" s="209"/>
      <c r="EC367" s="209"/>
      <c r="ED367" s="209"/>
      <c r="EE367" s="209"/>
      <c r="EF367" s="209"/>
      <c r="EG367" s="209"/>
      <c r="EH367" s="209"/>
      <c r="EI367" s="209"/>
      <c r="EJ367" s="209"/>
      <c r="EK367" s="209"/>
      <c r="EL367" s="209"/>
      <c r="EM367" s="209"/>
      <c r="EN367" s="209"/>
    </row>
    <row r="368" spans="3:144" x14ac:dyDescent="0.2">
      <c r="C368" s="209"/>
      <c r="D368" s="209"/>
      <c r="E368" s="209"/>
      <c r="F368" s="209"/>
      <c r="G368" s="209"/>
      <c r="H368" s="209"/>
      <c r="I368" s="209"/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  <c r="AA368" s="209"/>
      <c r="AB368" s="209"/>
      <c r="AC368" s="209"/>
      <c r="AD368" s="209"/>
      <c r="AE368" s="209"/>
      <c r="AF368" s="209"/>
      <c r="AG368" s="209"/>
      <c r="AH368" s="209"/>
      <c r="AI368" s="209"/>
      <c r="AJ368" s="209"/>
      <c r="AK368" s="209"/>
      <c r="AL368" s="209"/>
      <c r="AM368" s="209"/>
      <c r="AN368" s="209"/>
      <c r="AO368" s="209"/>
      <c r="AP368" s="209"/>
      <c r="AQ368" s="209"/>
      <c r="AR368" s="209"/>
      <c r="AS368" s="209"/>
      <c r="AT368" s="209"/>
      <c r="AU368" s="209"/>
      <c r="AV368" s="209"/>
      <c r="AW368" s="209"/>
      <c r="AX368" s="209"/>
      <c r="AY368" s="209"/>
      <c r="AZ368" s="209"/>
      <c r="BA368" s="209"/>
      <c r="BB368" s="209"/>
      <c r="BC368" s="209"/>
      <c r="BD368" s="209"/>
      <c r="BE368" s="209"/>
      <c r="BF368" s="209"/>
      <c r="BG368" s="209"/>
      <c r="BH368" s="209"/>
      <c r="BI368" s="209"/>
      <c r="BJ368" s="209"/>
      <c r="BK368" s="209"/>
      <c r="BL368" s="209"/>
      <c r="BM368" s="209"/>
      <c r="BN368" s="209"/>
      <c r="BO368" s="209"/>
      <c r="BP368" s="209"/>
      <c r="BQ368" s="209"/>
      <c r="BR368" s="209"/>
      <c r="BS368" s="209"/>
      <c r="BT368" s="209"/>
      <c r="BU368" s="209"/>
      <c r="BV368" s="209"/>
      <c r="BW368" s="209"/>
      <c r="BX368" s="209"/>
      <c r="BY368" s="209"/>
      <c r="BZ368" s="209"/>
      <c r="CA368" s="209"/>
      <c r="CB368" s="209"/>
      <c r="CC368" s="209"/>
      <c r="CD368" s="209"/>
      <c r="CE368" s="209"/>
      <c r="CF368" s="209"/>
      <c r="CG368" s="209"/>
      <c r="CH368" s="209"/>
      <c r="CI368" s="209"/>
      <c r="CJ368" s="209"/>
      <c r="CK368" s="209"/>
      <c r="CL368" s="209"/>
      <c r="CM368" s="209"/>
      <c r="CN368" s="209"/>
      <c r="CO368" s="209"/>
      <c r="CP368" s="209"/>
      <c r="CQ368" s="209"/>
      <c r="CR368" s="209"/>
      <c r="CS368" s="209"/>
      <c r="CT368" s="209"/>
      <c r="CU368" s="209"/>
      <c r="CV368" s="209"/>
      <c r="CW368" s="209"/>
      <c r="CX368" s="209"/>
      <c r="CY368" s="209"/>
      <c r="CZ368" s="209"/>
      <c r="DA368" s="209"/>
      <c r="DB368" s="209"/>
      <c r="DC368" s="209"/>
      <c r="DD368" s="209"/>
      <c r="DE368" s="209"/>
      <c r="DF368" s="209"/>
      <c r="DG368" s="209"/>
      <c r="DH368" s="209"/>
      <c r="DI368" s="209"/>
      <c r="DJ368" s="209"/>
      <c r="DK368" s="209"/>
      <c r="DL368" s="209"/>
      <c r="DM368" s="209"/>
      <c r="DN368" s="209"/>
      <c r="DO368" s="209"/>
      <c r="DP368" s="209"/>
      <c r="DQ368" s="209"/>
      <c r="DR368" s="209"/>
      <c r="DS368" s="209"/>
      <c r="DT368" s="209"/>
      <c r="DU368" s="209"/>
      <c r="DV368" s="209"/>
      <c r="DW368" s="209"/>
      <c r="DX368" s="209"/>
      <c r="DY368" s="209"/>
      <c r="DZ368" s="209"/>
      <c r="EA368" s="209"/>
      <c r="EB368" s="209"/>
      <c r="EC368" s="209"/>
      <c r="ED368" s="209"/>
      <c r="EE368" s="209"/>
      <c r="EF368" s="209"/>
      <c r="EG368" s="209"/>
      <c r="EH368" s="209"/>
      <c r="EI368" s="209"/>
      <c r="EJ368" s="209"/>
      <c r="EK368" s="209"/>
      <c r="EL368" s="209"/>
      <c r="EM368" s="209"/>
      <c r="EN368" s="209"/>
    </row>
    <row r="369" spans="3:144" x14ac:dyDescent="0.2">
      <c r="C369" s="209"/>
      <c r="D369" s="209"/>
      <c r="E369" s="209"/>
      <c r="F369" s="209"/>
      <c r="G369" s="209"/>
      <c r="H369" s="209"/>
      <c r="I369" s="209"/>
      <c r="J369" s="209"/>
      <c r="K369" s="209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  <c r="AA369" s="209"/>
      <c r="AB369" s="209"/>
      <c r="AC369" s="209"/>
      <c r="AD369" s="209"/>
      <c r="AE369" s="209"/>
      <c r="AF369" s="209"/>
      <c r="AG369" s="209"/>
      <c r="AH369" s="209"/>
      <c r="AI369" s="209"/>
      <c r="AJ369" s="209"/>
      <c r="AK369" s="209"/>
      <c r="AL369" s="209"/>
      <c r="AM369" s="209"/>
      <c r="AN369" s="209"/>
      <c r="AO369" s="209"/>
      <c r="AP369" s="209"/>
      <c r="AQ369" s="209"/>
      <c r="AR369" s="209"/>
      <c r="AS369" s="209"/>
      <c r="AT369" s="209"/>
      <c r="AU369" s="209"/>
      <c r="AV369" s="209"/>
      <c r="AW369" s="209"/>
      <c r="AX369" s="209"/>
      <c r="AY369" s="209"/>
      <c r="AZ369" s="209"/>
      <c r="BA369" s="209"/>
      <c r="BB369" s="209"/>
      <c r="BC369" s="209"/>
      <c r="BD369" s="209"/>
      <c r="BE369" s="209"/>
      <c r="BF369" s="209"/>
      <c r="BG369" s="209"/>
      <c r="BH369" s="209"/>
      <c r="BI369" s="209"/>
      <c r="BJ369" s="209"/>
      <c r="BK369" s="209"/>
      <c r="BL369" s="209"/>
      <c r="BM369" s="209"/>
      <c r="BN369" s="209"/>
      <c r="BO369" s="209"/>
      <c r="BP369" s="209"/>
      <c r="BQ369" s="209"/>
      <c r="BR369" s="209"/>
      <c r="BS369" s="209"/>
      <c r="BT369" s="209"/>
      <c r="BU369" s="209"/>
      <c r="BV369" s="209"/>
      <c r="BW369" s="209"/>
      <c r="BX369" s="209"/>
      <c r="BY369" s="209"/>
      <c r="BZ369" s="209"/>
      <c r="CA369" s="209"/>
      <c r="CB369" s="209"/>
      <c r="CC369" s="209"/>
      <c r="CD369" s="209"/>
      <c r="CE369" s="209"/>
      <c r="CF369" s="209"/>
      <c r="CG369" s="209"/>
      <c r="CH369" s="209"/>
      <c r="CI369" s="209"/>
      <c r="CJ369" s="209"/>
      <c r="CK369" s="209"/>
      <c r="CL369" s="209"/>
      <c r="CM369" s="209"/>
      <c r="CN369" s="209"/>
      <c r="CO369" s="209"/>
      <c r="CP369" s="209"/>
      <c r="CQ369" s="209"/>
      <c r="CR369" s="209"/>
      <c r="CS369" s="209"/>
      <c r="CT369" s="209"/>
      <c r="CU369" s="209"/>
      <c r="CV369" s="209"/>
      <c r="CW369" s="209"/>
      <c r="CX369" s="209"/>
      <c r="CY369" s="209"/>
      <c r="CZ369" s="209"/>
      <c r="DA369" s="209"/>
      <c r="DB369" s="209"/>
      <c r="DC369" s="209"/>
      <c r="DD369" s="209"/>
      <c r="DE369" s="209"/>
      <c r="DF369" s="209"/>
      <c r="DG369" s="209"/>
      <c r="DH369" s="209"/>
      <c r="DI369" s="209"/>
      <c r="DJ369" s="209"/>
      <c r="DK369" s="209"/>
      <c r="DL369" s="209"/>
      <c r="DM369" s="209"/>
      <c r="DN369" s="209"/>
      <c r="DO369" s="209"/>
      <c r="DP369" s="209"/>
      <c r="DQ369" s="209"/>
      <c r="DR369" s="209"/>
      <c r="DS369" s="209"/>
      <c r="DT369" s="209"/>
      <c r="DU369" s="209"/>
      <c r="DV369" s="209"/>
      <c r="DW369" s="209"/>
      <c r="DX369" s="209"/>
      <c r="DY369" s="209"/>
      <c r="DZ369" s="209"/>
      <c r="EA369" s="209"/>
      <c r="EB369" s="209"/>
      <c r="EC369" s="209"/>
      <c r="ED369" s="209"/>
      <c r="EE369" s="209"/>
      <c r="EF369" s="209"/>
      <c r="EG369" s="209"/>
      <c r="EH369" s="209"/>
      <c r="EI369" s="209"/>
      <c r="EJ369" s="209"/>
      <c r="EK369" s="209"/>
      <c r="EL369" s="209"/>
      <c r="EM369" s="209"/>
      <c r="EN369" s="209"/>
    </row>
    <row r="370" spans="3:144" x14ac:dyDescent="0.2">
      <c r="C370" s="209"/>
      <c r="D370" s="209"/>
      <c r="E370" s="209"/>
      <c r="F370" s="209"/>
      <c r="G370" s="209"/>
      <c r="H370" s="209"/>
      <c r="I370" s="209"/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  <c r="AA370" s="209"/>
      <c r="AB370" s="209"/>
      <c r="AC370" s="209"/>
      <c r="AD370" s="209"/>
      <c r="AE370" s="209"/>
      <c r="AF370" s="209"/>
      <c r="AG370" s="209"/>
      <c r="AH370" s="209"/>
      <c r="AI370" s="209"/>
      <c r="AJ370" s="209"/>
      <c r="AK370" s="209"/>
      <c r="AL370" s="209"/>
      <c r="AM370" s="209"/>
      <c r="AN370" s="209"/>
      <c r="AO370" s="209"/>
      <c r="AP370" s="209"/>
      <c r="AQ370" s="209"/>
      <c r="AR370" s="209"/>
      <c r="AS370" s="209"/>
      <c r="AT370" s="209"/>
      <c r="AU370" s="209"/>
      <c r="AV370" s="209"/>
      <c r="AW370" s="209"/>
      <c r="AX370" s="209"/>
      <c r="AY370" s="209"/>
      <c r="AZ370" s="209"/>
      <c r="BA370" s="209"/>
      <c r="BB370" s="209"/>
      <c r="BC370" s="209"/>
      <c r="BD370" s="209"/>
      <c r="BE370" s="209"/>
      <c r="BF370" s="209"/>
      <c r="BG370" s="209"/>
      <c r="BH370" s="209"/>
      <c r="BI370" s="209"/>
      <c r="BJ370" s="209"/>
      <c r="BK370" s="209"/>
      <c r="BL370" s="209"/>
      <c r="BM370" s="209"/>
      <c r="BN370" s="209"/>
      <c r="BO370" s="209"/>
      <c r="BP370" s="209"/>
      <c r="BQ370" s="209"/>
      <c r="BR370" s="209"/>
      <c r="BS370" s="209"/>
      <c r="BT370" s="209"/>
      <c r="BU370" s="209"/>
      <c r="BV370" s="209"/>
      <c r="BW370" s="209"/>
      <c r="BX370" s="209"/>
      <c r="BY370" s="209"/>
      <c r="BZ370" s="209"/>
      <c r="CA370" s="209"/>
      <c r="CB370" s="209"/>
      <c r="CC370" s="209"/>
      <c r="CD370" s="209"/>
      <c r="CE370" s="209"/>
      <c r="CF370" s="209"/>
      <c r="CG370" s="209"/>
      <c r="CH370" s="209"/>
      <c r="CI370" s="209"/>
      <c r="CJ370" s="209"/>
      <c r="CK370" s="209"/>
      <c r="CL370" s="209"/>
      <c r="CM370" s="209"/>
      <c r="CN370" s="209"/>
      <c r="CO370" s="209"/>
      <c r="CP370" s="209"/>
      <c r="CQ370" s="209"/>
      <c r="CR370" s="209"/>
      <c r="CS370" s="209"/>
      <c r="CT370" s="209"/>
      <c r="CU370" s="209"/>
      <c r="CV370" s="209"/>
      <c r="CW370" s="209"/>
      <c r="CX370" s="209"/>
      <c r="CY370" s="209"/>
      <c r="CZ370" s="209"/>
      <c r="DA370" s="209"/>
      <c r="DB370" s="209"/>
      <c r="DC370" s="209"/>
      <c r="DD370" s="209"/>
      <c r="DE370" s="209"/>
      <c r="DF370" s="209"/>
      <c r="DG370" s="209"/>
      <c r="DH370" s="209"/>
      <c r="DI370" s="209"/>
      <c r="DJ370" s="209"/>
      <c r="DK370" s="209"/>
      <c r="DL370" s="209"/>
      <c r="DM370" s="209"/>
      <c r="DN370" s="209"/>
      <c r="DO370" s="209"/>
      <c r="DP370" s="209"/>
      <c r="DQ370" s="209"/>
      <c r="DR370" s="209"/>
      <c r="DS370" s="209"/>
      <c r="DT370" s="209"/>
      <c r="DU370" s="209"/>
      <c r="DV370" s="209"/>
      <c r="DW370" s="209"/>
      <c r="DX370" s="209"/>
      <c r="DY370" s="209"/>
      <c r="DZ370" s="209"/>
      <c r="EA370" s="209"/>
      <c r="EB370" s="209"/>
      <c r="EC370" s="209"/>
      <c r="ED370" s="209"/>
      <c r="EE370" s="209"/>
      <c r="EF370" s="209"/>
      <c r="EG370" s="209"/>
      <c r="EH370" s="209"/>
      <c r="EI370" s="209"/>
      <c r="EJ370" s="209"/>
      <c r="EK370" s="209"/>
      <c r="EL370" s="209"/>
      <c r="EM370" s="209"/>
      <c r="EN370" s="209"/>
    </row>
    <row r="371" spans="3:144" x14ac:dyDescent="0.2">
      <c r="C371" s="209"/>
      <c r="D371" s="209"/>
      <c r="E371" s="209"/>
      <c r="F371" s="209"/>
      <c r="G371" s="209"/>
      <c r="H371" s="209"/>
      <c r="I371" s="209"/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  <c r="AA371" s="209"/>
      <c r="AB371" s="209"/>
      <c r="AC371" s="209"/>
      <c r="AD371" s="209"/>
      <c r="AE371" s="209"/>
      <c r="AF371" s="209"/>
      <c r="AG371" s="209"/>
      <c r="AH371" s="209"/>
      <c r="AI371" s="209"/>
      <c r="AJ371" s="209"/>
      <c r="AK371" s="209"/>
      <c r="AL371" s="209"/>
      <c r="AM371" s="209"/>
      <c r="AN371" s="209"/>
      <c r="AO371" s="209"/>
      <c r="AP371" s="209"/>
      <c r="AQ371" s="209"/>
      <c r="AR371" s="209"/>
      <c r="AS371" s="209"/>
      <c r="AT371" s="209"/>
      <c r="AU371" s="209"/>
      <c r="AV371" s="209"/>
      <c r="AW371" s="209"/>
      <c r="AX371" s="209"/>
      <c r="AY371" s="209"/>
      <c r="AZ371" s="209"/>
      <c r="BA371" s="209"/>
      <c r="BB371" s="209"/>
      <c r="BC371" s="209"/>
      <c r="BD371" s="209"/>
      <c r="BE371" s="209"/>
      <c r="BF371" s="209"/>
      <c r="BG371" s="209"/>
      <c r="BH371" s="209"/>
      <c r="BI371" s="209"/>
      <c r="BJ371" s="209"/>
      <c r="BK371" s="209"/>
      <c r="BL371" s="209"/>
      <c r="BM371" s="209"/>
      <c r="BN371" s="209"/>
      <c r="BO371" s="209"/>
      <c r="BP371" s="209"/>
      <c r="BQ371" s="209"/>
      <c r="BR371" s="209"/>
      <c r="BS371" s="209"/>
      <c r="BT371" s="209"/>
      <c r="BU371" s="209"/>
      <c r="BV371" s="209"/>
      <c r="BW371" s="209"/>
      <c r="BX371" s="209"/>
      <c r="BY371" s="209"/>
      <c r="BZ371" s="209"/>
      <c r="CA371" s="209"/>
      <c r="CB371" s="209"/>
      <c r="CC371" s="209"/>
      <c r="CD371" s="209"/>
      <c r="CE371" s="209"/>
      <c r="CF371" s="209"/>
      <c r="CG371" s="209"/>
      <c r="CH371" s="209"/>
      <c r="CI371" s="209"/>
      <c r="CJ371" s="209"/>
      <c r="CK371" s="209"/>
      <c r="CL371" s="209"/>
      <c r="CM371" s="209"/>
      <c r="CN371" s="209"/>
      <c r="CO371" s="209"/>
      <c r="CP371" s="209"/>
      <c r="CQ371" s="209"/>
      <c r="CR371" s="209"/>
      <c r="CS371" s="209"/>
      <c r="CT371" s="209"/>
      <c r="CU371" s="209"/>
      <c r="CV371" s="209"/>
      <c r="CW371" s="209"/>
      <c r="CX371" s="209"/>
      <c r="CY371" s="209"/>
      <c r="CZ371" s="209"/>
      <c r="DA371" s="209"/>
      <c r="DB371" s="209"/>
      <c r="DC371" s="209"/>
      <c r="DD371" s="209"/>
      <c r="DE371" s="209"/>
      <c r="DF371" s="209"/>
      <c r="DG371" s="209"/>
      <c r="DH371" s="209"/>
      <c r="DI371" s="209"/>
      <c r="DJ371" s="209"/>
      <c r="DK371" s="209"/>
      <c r="DL371" s="209"/>
      <c r="DM371" s="209"/>
      <c r="DN371" s="209"/>
      <c r="DO371" s="209"/>
      <c r="DP371" s="209"/>
      <c r="DQ371" s="209"/>
      <c r="DR371" s="209"/>
      <c r="DS371" s="209"/>
      <c r="DT371" s="209"/>
      <c r="DU371" s="209"/>
      <c r="DV371" s="209"/>
      <c r="DW371" s="209"/>
      <c r="DX371" s="209"/>
      <c r="DY371" s="209"/>
      <c r="DZ371" s="209"/>
      <c r="EA371" s="209"/>
      <c r="EB371" s="209"/>
      <c r="EC371" s="209"/>
      <c r="ED371" s="209"/>
      <c r="EE371" s="209"/>
      <c r="EF371" s="209"/>
      <c r="EG371" s="209"/>
      <c r="EH371" s="209"/>
      <c r="EI371" s="209"/>
      <c r="EJ371" s="209"/>
      <c r="EK371" s="209"/>
      <c r="EL371" s="209"/>
      <c r="EM371" s="209"/>
      <c r="EN371" s="209"/>
    </row>
    <row r="372" spans="3:144" x14ac:dyDescent="0.2">
      <c r="C372" s="209"/>
      <c r="D372" s="209"/>
      <c r="E372" s="209"/>
      <c r="F372" s="209"/>
      <c r="G372" s="209"/>
      <c r="H372" s="209"/>
      <c r="I372" s="209"/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  <c r="AA372" s="209"/>
      <c r="AB372" s="209"/>
      <c r="AC372" s="209"/>
      <c r="AD372" s="209"/>
      <c r="AE372" s="209"/>
      <c r="AF372" s="209"/>
      <c r="AG372" s="209"/>
      <c r="AH372" s="209"/>
      <c r="AI372" s="209"/>
      <c r="AJ372" s="209"/>
      <c r="AK372" s="209"/>
      <c r="AL372" s="209"/>
      <c r="AM372" s="209"/>
      <c r="AN372" s="209"/>
      <c r="AO372" s="209"/>
      <c r="AP372" s="209"/>
      <c r="AQ372" s="209"/>
      <c r="AR372" s="209"/>
      <c r="AS372" s="209"/>
      <c r="AT372" s="209"/>
      <c r="AU372" s="209"/>
      <c r="AV372" s="209"/>
      <c r="AW372" s="209"/>
      <c r="AX372" s="209"/>
      <c r="AY372" s="209"/>
      <c r="AZ372" s="209"/>
      <c r="BA372" s="209"/>
      <c r="BB372" s="209"/>
      <c r="BC372" s="209"/>
      <c r="BD372" s="209"/>
      <c r="BE372" s="209"/>
      <c r="BF372" s="209"/>
      <c r="BG372" s="209"/>
      <c r="BH372" s="209"/>
      <c r="BI372" s="209"/>
      <c r="BJ372" s="209"/>
      <c r="BK372" s="209"/>
      <c r="BL372" s="209"/>
      <c r="BM372" s="209"/>
      <c r="BN372" s="209"/>
      <c r="BO372" s="209"/>
      <c r="BP372" s="209"/>
      <c r="BQ372" s="209"/>
      <c r="BR372" s="209"/>
      <c r="BS372" s="209"/>
      <c r="BT372" s="209"/>
      <c r="BU372" s="209"/>
      <c r="BV372" s="209"/>
      <c r="BW372" s="209"/>
      <c r="BX372" s="209"/>
      <c r="BY372" s="209"/>
      <c r="BZ372" s="209"/>
      <c r="CA372" s="209"/>
      <c r="CB372" s="209"/>
      <c r="CC372" s="209"/>
      <c r="CD372" s="209"/>
      <c r="CE372" s="209"/>
      <c r="CF372" s="209"/>
      <c r="CG372" s="209"/>
      <c r="CH372" s="209"/>
      <c r="CI372" s="209"/>
      <c r="CJ372" s="209"/>
      <c r="CK372" s="209"/>
      <c r="CL372" s="209"/>
      <c r="CM372" s="209"/>
      <c r="CN372" s="209"/>
      <c r="CO372" s="209"/>
      <c r="CP372" s="209"/>
      <c r="CQ372" s="209"/>
      <c r="CR372" s="209"/>
      <c r="CS372" s="209"/>
      <c r="CT372" s="209"/>
      <c r="CU372" s="209"/>
      <c r="CV372" s="209"/>
      <c r="CW372" s="209"/>
      <c r="CX372" s="209"/>
      <c r="CY372" s="209"/>
      <c r="CZ372" s="209"/>
      <c r="DA372" s="209"/>
      <c r="DB372" s="209"/>
      <c r="DC372" s="209"/>
      <c r="DD372" s="209"/>
      <c r="DE372" s="209"/>
      <c r="DF372" s="209"/>
      <c r="DG372" s="209"/>
      <c r="DH372" s="209"/>
      <c r="DI372" s="209"/>
      <c r="DJ372" s="209"/>
      <c r="DK372" s="209"/>
      <c r="DL372" s="209"/>
      <c r="DM372" s="209"/>
      <c r="DN372" s="209"/>
      <c r="DO372" s="209"/>
      <c r="DP372" s="209"/>
      <c r="DQ372" s="209"/>
      <c r="DR372" s="209"/>
      <c r="DS372" s="209"/>
      <c r="DT372" s="209"/>
      <c r="DU372" s="209"/>
      <c r="DV372" s="209"/>
      <c r="DW372" s="209"/>
      <c r="DX372" s="209"/>
      <c r="DY372" s="209"/>
      <c r="DZ372" s="209"/>
      <c r="EA372" s="209"/>
      <c r="EB372" s="209"/>
      <c r="EC372" s="209"/>
      <c r="ED372" s="209"/>
      <c r="EE372" s="209"/>
      <c r="EF372" s="209"/>
      <c r="EG372" s="209"/>
      <c r="EH372" s="209"/>
      <c r="EI372" s="209"/>
      <c r="EJ372" s="209"/>
      <c r="EK372" s="209"/>
      <c r="EL372" s="209"/>
      <c r="EM372" s="209"/>
      <c r="EN372" s="209"/>
    </row>
    <row r="373" spans="3:144" x14ac:dyDescent="0.2">
      <c r="C373" s="209"/>
      <c r="D373" s="209"/>
      <c r="E373" s="209"/>
      <c r="F373" s="209"/>
      <c r="G373" s="209"/>
      <c r="H373" s="209"/>
      <c r="I373" s="209"/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  <c r="AA373" s="209"/>
      <c r="AB373" s="209"/>
      <c r="AC373" s="209"/>
      <c r="AD373" s="209"/>
      <c r="AE373" s="209"/>
      <c r="AF373" s="209"/>
      <c r="AG373" s="209"/>
      <c r="AH373" s="209"/>
      <c r="AI373" s="209"/>
      <c r="AJ373" s="209"/>
      <c r="AK373" s="209"/>
      <c r="AL373" s="209"/>
      <c r="AM373" s="209"/>
      <c r="AN373" s="209"/>
      <c r="AO373" s="209"/>
      <c r="AP373" s="209"/>
      <c r="AQ373" s="209"/>
      <c r="AR373" s="209"/>
      <c r="AS373" s="209"/>
      <c r="AT373" s="209"/>
      <c r="AU373" s="209"/>
      <c r="AV373" s="209"/>
      <c r="AW373" s="209"/>
      <c r="AX373" s="209"/>
      <c r="AY373" s="209"/>
      <c r="AZ373" s="209"/>
      <c r="BA373" s="209"/>
      <c r="BB373" s="209"/>
      <c r="BC373" s="209"/>
      <c r="BD373" s="209"/>
      <c r="BE373" s="209"/>
      <c r="BF373" s="209"/>
      <c r="BG373" s="209"/>
      <c r="BH373" s="209"/>
      <c r="BI373" s="209"/>
      <c r="BJ373" s="209"/>
      <c r="BK373" s="209"/>
      <c r="BL373" s="209"/>
      <c r="BM373" s="209"/>
      <c r="BN373" s="209"/>
      <c r="BO373" s="209"/>
      <c r="BP373" s="209"/>
      <c r="BQ373" s="209"/>
      <c r="BR373" s="209"/>
      <c r="BS373" s="209"/>
      <c r="BT373" s="209"/>
      <c r="BU373" s="209"/>
      <c r="BV373" s="209"/>
      <c r="BW373" s="209"/>
      <c r="BX373" s="209"/>
      <c r="BY373" s="209"/>
      <c r="BZ373" s="209"/>
      <c r="CA373" s="209"/>
      <c r="CB373" s="209"/>
      <c r="CC373" s="209"/>
      <c r="CD373" s="209"/>
      <c r="CE373" s="209"/>
      <c r="CF373" s="209"/>
      <c r="CG373" s="209"/>
      <c r="CH373" s="209"/>
      <c r="CI373" s="209"/>
      <c r="CJ373" s="209"/>
      <c r="CK373" s="209"/>
      <c r="CL373" s="209"/>
      <c r="CM373" s="209"/>
      <c r="CN373" s="209"/>
      <c r="CO373" s="209"/>
      <c r="CP373" s="209"/>
      <c r="CQ373" s="209"/>
      <c r="CR373" s="209"/>
      <c r="CS373" s="209"/>
      <c r="CT373" s="209"/>
      <c r="CU373" s="209"/>
      <c r="CV373" s="209"/>
      <c r="CW373" s="209"/>
      <c r="CX373" s="209"/>
      <c r="CY373" s="209"/>
      <c r="CZ373" s="209"/>
      <c r="DA373" s="209"/>
      <c r="DB373" s="209"/>
      <c r="DC373" s="209"/>
      <c r="DD373" s="209"/>
      <c r="DE373" s="209"/>
      <c r="DF373" s="209"/>
      <c r="DG373" s="209"/>
      <c r="DH373" s="209"/>
      <c r="DI373" s="209"/>
      <c r="DJ373" s="209"/>
      <c r="DK373" s="209"/>
      <c r="DL373" s="209"/>
      <c r="DM373" s="209"/>
      <c r="DN373" s="209"/>
      <c r="DO373" s="209"/>
      <c r="DP373" s="209"/>
      <c r="DQ373" s="209"/>
      <c r="DR373" s="209"/>
      <c r="DS373" s="209"/>
      <c r="DT373" s="209"/>
      <c r="DU373" s="209"/>
      <c r="DV373" s="209"/>
      <c r="DW373" s="209"/>
      <c r="DX373" s="209"/>
      <c r="DY373" s="209"/>
      <c r="DZ373" s="209"/>
      <c r="EA373" s="209"/>
      <c r="EB373" s="209"/>
      <c r="EC373" s="209"/>
      <c r="ED373" s="209"/>
      <c r="EE373" s="209"/>
      <c r="EF373" s="209"/>
      <c r="EG373" s="209"/>
      <c r="EH373" s="209"/>
      <c r="EI373" s="209"/>
      <c r="EJ373" s="209"/>
      <c r="EK373" s="209"/>
      <c r="EL373" s="209"/>
      <c r="EM373" s="209"/>
      <c r="EN373" s="209"/>
    </row>
    <row r="374" spans="3:144" x14ac:dyDescent="0.2">
      <c r="C374" s="209"/>
      <c r="D374" s="209"/>
      <c r="E374" s="209"/>
      <c r="F374" s="209"/>
      <c r="G374" s="209"/>
      <c r="H374" s="209"/>
      <c r="I374" s="209"/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  <c r="AA374" s="209"/>
      <c r="AB374" s="209"/>
      <c r="AC374" s="209"/>
      <c r="AD374" s="209"/>
      <c r="AE374" s="209"/>
      <c r="AF374" s="209"/>
      <c r="AG374" s="209"/>
      <c r="AH374" s="209"/>
      <c r="AI374" s="209"/>
      <c r="AJ374" s="209"/>
      <c r="AK374" s="209"/>
      <c r="AL374" s="209"/>
      <c r="AM374" s="209"/>
      <c r="AN374" s="209"/>
      <c r="AO374" s="209"/>
      <c r="AP374" s="209"/>
      <c r="AQ374" s="209"/>
      <c r="AR374" s="209"/>
      <c r="AS374" s="209"/>
      <c r="AT374" s="209"/>
      <c r="AU374" s="209"/>
      <c r="AV374" s="209"/>
      <c r="AW374" s="209"/>
      <c r="AX374" s="209"/>
      <c r="AY374" s="209"/>
      <c r="AZ374" s="209"/>
      <c r="BA374" s="209"/>
      <c r="BB374" s="209"/>
      <c r="BC374" s="209"/>
      <c r="BD374" s="209"/>
      <c r="BE374" s="209"/>
      <c r="BF374" s="209"/>
      <c r="BG374" s="209"/>
      <c r="BH374" s="209"/>
      <c r="BI374" s="209"/>
      <c r="BJ374" s="209"/>
      <c r="BK374" s="209"/>
      <c r="BL374" s="209"/>
      <c r="BM374" s="209"/>
      <c r="BN374" s="209"/>
      <c r="BO374" s="209"/>
      <c r="BP374" s="209"/>
      <c r="BQ374" s="209"/>
      <c r="BR374" s="209"/>
      <c r="BS374" s="209"/>
      <c r="BT374" s="209"/>
      <c r="BU374" s="209"/>
      <c r="BV374" s="209"/>
      <c r="BW374" s="209"/>
      <c r="BX374" s="209"/>
      <c r="BY374" s="209"/>
      <c r="BZ374" s="209"/>
      <c r="CA374" s="209"/>
      <c r="CB374" s="209"/>
      <c r="CC374" s="209"/>
      <c r="CD374" s="209"/>
      <c r="CE374" s="209"/>
      <c r="CF374" s="209"/>
      <c r="CG374" s="209"/>
      <c r="CH374" s="209"/>
      <c r="CI374" s="209"/>
      <c r="CJ374" s="209"/>
      <c r="CK374" s="209"/>
      <c r="CL374" s="209"/>
      <c r="CM374" s="209"/>
      <c r="CN374" s="209"/>
      <c r="CO374" s="209"/>
      <c r="CP374" s="209"/>
      <c r="CQ374" s="209"/>
      <c r="CR374" s="209"/>
      <c r="CS374" s="209"/>
      <c r="CT374" s="209"/>
      <c r="CU374" s="209"/>
      <c r="CV374" s="209"/>
      <c r="CW374" s="209"/>
      <c r="CX374" s="209"/>
      <c r="CY374" s="209"/>
      <c r="CZ374" s="209"/>
      <c r="DA374" s="209"/>
      <c r="DB374" s="209"/>
      <c r="DC374" s="209"/>
      <c r="DD374" s="209"/>
      <c r="DE374" s="209"/>
      <c r="DF374" s="209"/>
      <c r="DG374" s="209"/>
      <c r="DH374" s="209"/>
      <c r="DI374" s="209"/>
      <c r="DJ374" s="209"/>
      <c r="DK374" s="209"/>
      <c r="DL374" s="209"/>
      <c r="DM374" s="209"/>
      <c r="DN374" s="209"/>
      <c r="DO374" s="209"/>
      <c r="DP374" s="209"/>
      <c r="DQ374" s="209"/>
      <c r="DR374" s="209"/>
      <c r="DS374" s="209"/>
      <c r="DT374" s="209"/>
      <c r="DU374" s="209"/>
      <c r="DV374" s="209"/>
      <c r="DW374" s="209"/>
      <c r="DX374" s="209"/>
      <c r="DY374" s="209"/>
      <c r="DZ374" s="209"/>
      <c r="EA374" s="209"/>
      <c r="EB374" s="209"/>
      <c r="EC374" s="209"/>
      <c r="ED374" s="209"/>
      <c r="EE374" s="209"/>
      <c r="EF374" s="209"/>
      <c r="EG374" s="209"/>
      <c r="EH374" s="209"/>
      <c r="EI374" s="209"/>
      <c r="EJ374" s="209"/>
      <c r="EK374" s="209"/>
      <c r="EL374" s="209"/>
      <c r="EM374" s="209"/>
      <c r="EN374" s="209"/>
    </row>
    <row r="375" spans="3:144" x14ac:dyDescent="0.2">
      <c r="C375" s="209"/>
      <c r="D375" s="209"/>
      <c r="E375" s="209"/>
      <c r="F375" s="209"/>
      <c r="G375" s="209"/>
      <c r="H375" s="209"/>
      <c r="I375" s="209"/>
      <c r="J375" s="209"/>
      <c r="K375" s="209"/>
      <c r="L375" s="209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9"/>
      <c r="AA375" s="209"/>
      <c r="AB375" s="209"/>
      <c r="AC375" s="209"/>
      <c r="AD375" s="209"/>
      <c r="AE375" s="209"/>
      <c r="AF375" s="209"/>
      <c r="AG375" s="209"/>
      <c r="AH375" s="209"/>
      <c r="AI375" s="209"/>
      <c r="AJ375" s="209"/>
      <c r="AK375" s="209"/>
      <c r="AL375" s="209"/>
      <c r="AM375" s="209"/>
      <c r="AN375" s="209"/>
      <c r="AO375" s="209"/>
      <c r="AP375" s="209"/>
      <c r="AQ375" s="209"/>
      <c r="AR375" s="209"/>
      <c r="AS375" s="209"/>
      <c r="AT375" s="209"/>
      <c r="AU375" s="209"/>
      <c r="AV375" s="209"/>
      <c r="AW375" s="209"/>
      <c r="AX375" s="209"/>
      <c r="AY375" s="209"/>
      <c r="AZ375" s="209"/>
      <c r="BA375" s="209"/>
      <c r="BB375" s="209"/>
      <c r="BC375" s="209"/>
      <c r="BD375" s="209"/>
      <c r="BE375" s="209"/>
      <c r="BF375" s="209"/>
      <c r="BG375" s="209"/>
      <c r="BH375" s="209"/>
      <c r="BI375" s="209"/>
      <c r="BJ375" s="209"/>
      <c r="BK375" s="209"/>
      <c r="BL375" s="209"/>
      <c r="BM375" s="209"/>
      <c r="BN375" s="209"/>
      <c r="BO375" s="209"/>
      <c r="BP375" s="209"/>
      <c r="BQ375" s="209"/>
      <c r="BR375" s="209"/>
      <c r="BS375" s="209"/>
      <c r="BT375" s="209"/>
      <c r="BU375" s="209"/>
      <c r="BV375" s="209"/>
      <c r="BW375" s="209"/>
      <c r="BX375" s="209"/>
      <c r="BY375" s="209"/>
      <c r="BZ375" s="209"/>
      <c r="CA375" s="209"/>
      <c r="CB375" s="209"/>
      <c r="CC375" s="209"/>
      <c r="CD375" s="209"/>
      <c r="CE375" s="209"/>
      <c r="CF375" s="209"/>
      <c r="CG375" s="209"/>
      <c r="CH375" s="209"/>
      <c r="CI375" s="209"/>
      <c r="CJ375" s="209"/>
      <c r="CK375" s="209"/>
      <c r="CL375" s="209"/>
      <c r="CM375" s="209"/>
      <c r="CN375" s="209"/>
      <c r="CO375" s="209"/>
      <c r="CP375" s="209"/>
      <c r="CQ375" s="209"/>
      <c r="CR375" s="209"/>
      <c r="CS375" s="209"/>
      <c r="CT375" s="209"/>
      <c r="CU375" s="209"/>
      <c r="CV375" s="209"/>
      <c r="CW375" s="209"/>
      <c r="CX375" s="209"/>
      <c r="CY375" s="209"/>
      <c r="CZ375" s="209"/>
      <c r="DA375" s="209"/>
      <c r="DB375" s="209"/>
      <c r="DC375" s="209"/>
      <c r="DD375" s="209"/>
      <c r="DE375" s="209"/>
      <c r="DF375" s="209"/>
      <c r="DG375" s="209"/>
      <c r="DH375" s="209"/>
      <c r="DI375" s="209"/>
      <c r="DJ375" s="209"/>
      <c r="DK375" s="209"/>
      <c r="DL375" s="209"/>
      <c r="DM375" s="209"/>
      <c r="DN375" s="209"/>
      <c r="DO375" s="209"/>
      <c r="DP375" s="209"/>
      <c r="DQ375" s="209"/>
      <c r="DR375" s="209"/>
      <c r="DS375" s="209"/>
      <c r="DT375" s="209"/>
      <c r="DU375" s="209"/>
      <c r="DV375" s="209"/>
      <c r="DW375" s="209"/>
      <c r="DX375" s="209"/>
      <c r="DY375" s="209"/>
      <c r="DZ375" s="209"/>
      <c r="EA375" s="209"/>
      <c r="EB375" s="209"/>
      <c r="EC375" s="209"/>
      <c r="ED375" s="209"/>
      <c r="EE375" s="209"/>
      <c r="EF375" s="209"/>
      <c r="EG375" s="209"/>
      <c r="EH375" s="209"/>
      <c r="EI375" s="209"/>
      <c r="EJ375" s="209"/>
      <c r="EK375" s="209"/>
      <c r="EL375" s="209"/>
      <c r="EM375" s="209"/>
      <c r="EN375" s="209"/>
    </row>
    <row r="376" spans="3:144" x14ac:dyDescent="0.2">
      <c r="C376" s="209"/>
      <c r="D376" s="209"/>
      <c r="E376" s="209"/>
      <c r="F376" s="209"/>
      <c r="G376" s="209"/>
      <c r="H376" s="209"/>
      <c r="I376" s="209"/>
      <c r="J376" s="209"/>
      <c r="K376" s="209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9"/>
      <c r="AA376" s="209"/>
      <c r="AB376" s="209"/>
      <c r="AC376" s="209"/>
      <c r="AD376" s="209"/>
      <c r="AE376" s="209"/>
      <c r="AF376" s="209"/>
      <c r="AG376" s="209"/>
      <c r="AH376" s="209"/>
      <c r="AI376" s="209"/>
      <c r="AJ376" s="209"/>
      <c r="AK376" s="209"/>
      <c r="AL376" s="209"/>
      <c r="AM376" s="209"/>
      <c r="AN376" s="209"/>
      <c r="AO376" s="209"/>
      <c r="AP376" s="209"/>
      <c r="AQ376" s="209"/>
      <c r="AR376" s="209"/>
      <c r="AS376" s="209"/>
      <c r="AT376" s="209"/>
      <c r="AU376" s="209"/>
      <c r="AV376" s="209"/>
      <c r="AW376" s="209"/>
      <c r="AX376" s="209"/>
      <c r="AY376" s="209"/>
      <c r="AZ376" s="209"/>
      <c r="BA376" s="209"/>
      <c r="BB376" s="209"/>
      <c r="BC376" s="209"/>
      <c r="BD376" s="209"/>
      <c r="BE376" s="209"/>
      <c r="BF376" s="209"/>
      <c r="BG376" s="209"/>
      <c r="BH376" s="209"/>
      <c r="BI376" s="209"/>
      <c r="BJ376" s="209"/>
      <c r="BK376" s="209"/>
      <c r="BL376" s="209"/>
      <c r="BM376" s="209"/>
      <c r="BN376" s="209"/>
      <c r="BO376" s="209"/>
      <c r="BP376" s="209"/>
      <c r="BQ376" s="209"/>
      <c r="BR376" s="209"/>
      <c r="BS376" s="209"/>
      <c r="BT376" s="209"/>
      <c r="BU376" s="209"/>
      <c r="BV376" s="209"/>
      <c r="BW376" s="209"/>
      <c r="BX376" s="209"/>
      <c r="BY376" s="209"/>
      <c r="BZ376" s="209"/>
      <c r="CA376" s="209"/>
      <c r="CB376" s="209"/>
      <c r="CC376" s="209"/>
      <c r="CD376" s="209"/>
      <c r="CE376" s="209"/>
      <c r="CF376" s="209"/>
      <c r="CG376" s="209"/>
      <c r="CH376" s="209"/>
      <c r="CI376" s="209"/>
      <c r="CJ376" s="209"/>
      <c r="CK376" s="209"/>
      <c r="CL376" s="209"/>
      <c r="CM376" s="209"/>
      <c r="CN376" s="209"/>
      <c r="CO376" s="209"/>
      <c r="CP376" s="209"/>
      <c r="CQ376" s="209"/>
      <c r="CR376" s="209"/>
      <c r="CS376" s="209"/>
      <c r="CT376" s="209"/>
      <c r="CU376" s="209"/>
      <c r="CV376" s="209"/>
      <c r="CW376" s="209"/>
      <c r="CX376" s="209"/>
      <c r="CY376" s="209"/>
      <c r="CZ376" s="209"/>
      <c r="DA376" s="209"/>
      <c r="DB376" s="209"/>
      <c r="DC376" s="209"/>
      <c r="DD376" s="209"/>
      <c r="DE376" s="209"/>
      <c r="DF376" s="209"/>
      <c r="DG376" s="209"/>
      <c r="DH376" s="209"/>
      <c r="DI376" s="209"/>
      <c r="DJ376" s="209"/>
      <c r="DK376" s="209"/>
      <c r="DL376" s="209"/>
      <c r="DM376" s="209"/>
      <c r="DN376" s="209"/>
      <c r="DO376" s="209"/>
      <c r="DP376" s="209"/>
      <c r="DQ376" s="209"/>
      <c r="DR376" s="209"/>
      <c r="DS376" s="209"/>
      <c r="DT376" s="209"/>
      <c r="DU376" s="209"/>
      <c r="DV376" s="209"/>
      <c r="DW376" s="209"/>
      <c r="DX376" s="209"/>
      <c r="DY376" s="209"/>
      <c r="DZ376" s="209"/>
      <c r="EA376" s="209"/>
      <c r="EB376" s="209"/>
      <c r="EC376" s="209"/>
      <c r="ED376" s="209"/>
      <c r="EE376" s="209"/>
      <c r="EF376" s="209"/>
      <c r="EG376" s="209"/>
      <c r="EH376" s="209"/>
      <c r="EI376" s="209"/>
      <c r="EJ376" s="209"/>
      <c r="EK376" s="209"/>
      <c r="EL376" s="209"/>
      <c r="EM376" s="209"/>
      <c r="EN376" s="209"/>
    </row>
    <row r="377" spans="3:144" x14ac:dyDescent="0.2">
      <c r="C377" s="209"/>
      <c r="D377" s="209"/>
      <c r="E377" s="209"/>
      <c r="F377" s="209"/>
      <c r="G377" s="209"/>
      <c r="H377" s="209"/>
      <c r="I377" s="209"/>
      <c r="J377" s="209"/>
      <c r="K377" s="209"/>
      <c r="L377" s="209"/>
      <c r="M377" s="209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9"/>
      <c r="AA377" s="209"/>
      <c r="AB377" s="209"/>
      <c r="AC377" s="209"/>
      <c r="AD377" s="209"/>
      <c r="AE377" s="209"/>
      <c r="AF377" s="209"/>
      <c r="AG377" s="209"/>
      <c r="AH377" s="209"/>
      <c r="AI377" s="209"/>
      <c r="AJ377" s="209"/>
      <c r="AK377" s="209"/>
      <c r="AL377" s="209"/>
      <c r="AM377" s="209"/>
      <c r="AN377" s="209"/>
      <c r="AO377" s="209"/>
      <c r="AP377" s="209"/>
      <c r="AQ377" s="209"/>
      <c r="AR377" s="209"/>
      <c r="AS377" s="209"/>
      <c r="AT377" s="209"/>
      <c r="AU377" s="209"/>
      <c r="AV377" s="209"/>
      <c r="AW377" s="209"/>
      <c r="AX377" s="209"/>
      <c r="AY377" s="209"/>
      <c r="AZ377" s="209"/>
      <c r="BA377" s="209"/>
      <c r="BB377" s="209"/>
      <c r="BC377" s="209"/>
      <c r="BD377" s="209"/>
      <c r="BE377" s="209"/>
      <c r="BF377" s="209"/>
      <c r="BG377" s="209"/>
      <c r="BH377" s="209"/>
      <c r="BI377" s="209"/>
      <c r="BJ377" s="209"/>
      <c r="BK377" s="209"/>
      <c r="BL377" s="209"/>
      <c r="BM377" s="209"/>
      <c r="BN377" s="209"/>
      <c r="BO377" s="209"/>
      <c r="BP377" s="209"/>
      <c r="BQ377" s="209"/>
      <c r="BR377" s="209"/>
      <c r="BS377" s="209"/>
      <c r="BT377" s="209"/>
      <c r="BU377" s="209"/>
      <c r="BV377" s="209"/>
      <c r="BW377" s="209"/>
      <c r="BX377" s="209"/>
      <c r="BY377" s="209"/>
      <c r="BZ377" s="209"/>
      <c r="CA377" s="209"/>
      <c r="CB377" s="209"/>
      <c r="CC377" s="209"/>
      <c r="CD377" s="209"/>
      <c r="CE377" s="209"/>
      <c r="CF377" s="209"/>
      <c r="CG377" s="209"/>
      <c r="CH377" s="209"/>
      <c r="CI377" s="209"/>
      <c r="CJ377" s="209"/>
      <c r="CK377" s="209"/>
      <c r="CL377" s="209"/>
      <c r="CM377" s="209"/>
      <c r="CN377" s="209"/>
      <c r="CO377" s="209"/>
      <c r="CP377" s="209"/>
      <c r="CQ377" s="209"/>
      <c r="CR377" s="209"/>
      <c r="CS377" s="209"/>
      <c r="CT377" s="209"/>
      <c r="CU377" s="209"/>
      <c r="CV377" s="209"/>
      <c r="CW377" s="209"/>
      <c r="CX377" s="209"/>
      <c r="CY377" s="209"/>
      <c r="CZ377" s="209"/>
      <c r="DA377" s="209"/>
      <c r="DB377" s="209"/>
      <c r="DC377" s="209"/>
      <c r="DD377" s="209"/>
      <c r="DE377" s="209"/>
      <c r="DF377" s="209"/>
      <c r="DG377" s="209"/>
      <c r="DH377" s="209"/>
      <c r="DI377" s="209"/>
      <c r="DJ377" s="209"/>
      <c r="DK377" s="209"/>
      <c r="DL377" s="209"/>
      <c r="DM377" s="209"/>
      <c r="DN377" s="209"/>
      <c r="DO377" s="209"/>
      <c r="DP377" s="209"/>
      <c r="DQ377" s="209"/>
      <c r="DR377" s="209"/>
      <c r="DS377" s="209"/>
      <c r="DT377" s="209"/>
      <c r="DU377" s="209"/>
      <c r="DV377" s="209"/>
      <c r="DW377" s="209"/>
      <c r="DX377" s="209"/>
      <c r="DY377" s="209"/>
      <c r="DZ377" s="209"/>
      <c r="EA377" s="209"/>
      <c r="EB377" s="209"/>
      <c r="EC377" s="209"/>
      <c r="ED377" s="209"/>
      <c r="EE377" s="209"/>
      <c r="EF377" s="209"/>
      <c r="EG377" s="209"/>
      <c r="EH377" s="209"/>
      <c r="EI377" s="209"/>
      <c r="EJ377" s="209"/>
      <c r="EK377" s="209"/>
      <c r="EL377" s="209"/>
      <c r="EM377" s="209"/>
      <c r="EN377" s="209"/>
    </row>
    <row r="378" spans="3:144" x14ac:dyDescent="0.2">
      <c r="C378" s="209"/>
      <c r="D378" s="209"/>
      <c r="E378" s="209"/>
      <c r="F378" s="209"/>
      <c r="G378" s="209"/>
      <c r="H378" s="209"/>
      <c r="I378" s="209"/>
      <c r="J378" s="209"/>
      <c r="K378" s="209"/>
      <c r="L378" s="209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9"/>
      <c r="AA378" s="209"/>
      <c r="AB378" s="209"/>
      <c r="AC378" s="209"/>
      <c r="AD378" s="209"/>
      <c r="AE378" s="209"/>
      <c r="AF378" s="209"/>
      <c r="AG378" s="209"/>
      <c r="AH378" s="209"/>
      <c r="AI378" s="209"/>
      <c r="AJ378" s="209"/>
      <c r="AK378" s="209"/>
      <c r="AL378" s="209"/>
      <c r="AM378" s="209"/>
      <c r="AN378" s="209"/>
      <c r="AO378" s="209"/>
      <c r="AP378" s="209"/>
      <c r="AQ378" s="209"/>
      <c r="AR378" s="209"/>
      <c r="AS378" s="209"/>
      <c r="AT378" s="209"/>
      <c r="AU378" s="209"/>
      <c r="AV378" s="209"/>
      <c r="AW378" s="209"/>
      <c r="AX378" s="209"/>
      <c r="AY378" s="209"/>
      <c r="AZ378" s="209"/>
      <c r="BA378" s="209"/>
      <c r="BB378" s="209"/>
      <c r="BC378" s="209"/>
      <c r="BD378" s="209"/>
      <c r="BE378" s="209"/>
      <c r="BF378" s="209"/>
      <c r="BG378" s="209"/>
      <c r="BH378" s="209"/>
      <c r="BI378" s="209"/>
      <c r="BJ378" s="209"/>
      <c r="BK378" s="209"/>
      <c r="BL378" s="209"/>
      <c r="BM378" s="209"/>
      <c r="BN378" s="209"/>
      <c r="BO378" s="209"/>
      <c r="BP378" s="209"/>
      <c r="BQ378" s="209"/>
      <c r="BR378" s="209"/>
      <c r="BS378" s="209"/>
      <c r="BT378" s="209"/>
      <c r="BU378" s="209"/>
      <c r="BV378" s="209"/>
      <c r="BW378" s="209"/>
      <c r="BX378" s="209"/>
      <c r="BY378" s="209"/>
      <c r="BZ378" s="209"/>
      <c r="CA378" s="209"/>
      <c r="CB378" s="209"/>
      <c r="CC378" s="209"/>
      <c r="CD378" s="209"/>
      <c r="CE378" s="209"/>
      <c r="CF378" s="209"/>
      <c r="CG378" s="209"/>
      <c r="CH378" s="209"/>
      <c r="CI378" s="209"/>
      <c r="CJ378" s="209"/>
      <c r="CK378" s="209"/>
      <c r="CL378" s="209"/>
      <c r="CM378" s="209"/>
      <c r="CN378" s="209"/>
      <c r="CO378" s="209"/>
      <c r="CP378" s="209"/>
      <c r="CQ378" s="209"/>
      <c r="CR378" s="209"/>
      <c r="CS378" s="209"/>
      <c r="CT378" s="209"/>
      <c r="CU378" s="209"/>
      <c r="CV378" s="209"/>
      <c r="CW378" s="209"/>
      <c r="CX378" s="209"/>
      <c r="CY378" s="209"/>
      <c r="CZ378" s="209"/>
      <c r="DA378" s="209"/>
      <c r="DB378" s="209"/>
      <c r="DC378" s="209"/>
      <c r="DD378" s="209"/>
      <c r="DE378" s="209"/>
      <c r="DF378" s="209"/>
      <c r="DG378" s="209"/>
      <c r="DH378" s="209"/>
      <c r="DI378" s="209"/>
      <c r="DJ378" s="209"/>
      <c r="DK378" s="209"/>
      <c r="DL378" s="209"/>
      <c r="DM378" s="209"/>
      <c r="DN378" s="209"/>
      <c r="DO378" s="209"/>
      <c r="DP378" s="209"/>
      <c r="DQ378" s="209"/>
      <c r="DR378" s="209"/>
      <c r="DS378" s="209"/>
      <c r="DT378" s="209"/>
      <c r="DU378" s="209"/>
      <c r="DV378" s="209"/>
      <c r="DW378" s="209"/>
      <c r="DX378" s="209"/>
      <c r="DY378" s="209"/>
      <c r="DZ378" s="209"/>
      <c r="EA378" s="209"/>
      <c r="EB378" s="209"/>
      <c r="EC378" s="209"/>
      <c r="ED378" s="209"/>
      <c r="EE378" s="209"/>
      <c r="EF378" s="209"/>
      <c r="EG378" s="209"/>
      <c r="EH378" s="209"/>
      <c r="EI378" s="209"/>
      <c r="EJ378" s="209"/>
      <c r="EK378" s="209"/>
      <c r="EL378" s="209"/>
      <c r="EM378" s="209"/>
      <c r="EN378" s="209"/>
    </row>
    <row r="379" spans="3:144" x14ac:dyDescent="0.2">
      <c r="C379" s="209"/>
      <c r="D379" s="209"/>
      <c r="E379" s="209"/>
      <c r="F379" s="209"/>
      <c r="G379" s="209"/>
      <c r="H379" s="209"/>
      <c r="I379" s="209"/>
      <c r="J379" s="209"/>
      <c r="K379" s="209"/>
      <c r="L379" s="209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9"/>
      <c r="AA379" s="209"/>
      <c r="AB379" s="209"/>
      <c r="AC379" s="209"/>
      <c r="AD379" s="209"/>
      <c r="AE379" s="209"/>
      <c r="AF379" s="209"/>
      <c r="AG379" s="209"/>
      <c r="AH379" s="209"/>
      <c r="AI379" s="209"/>
      <c r="AJ379" s="209"/>
      <c r="AK379" s="209"/>
      <c r="AL379" s="209"/>
      <c r="AM379" s="209"/>
      <c r="AN379" s="209"/>
      <c r="AO379" s="209"/>
      <c r="AP379" s="209"/>
      <c r="AQ379" s="209"/>
      <c r="AR379" s="209"/>
      <c r="AS379" s="209"/>
      <c r="AT379" s="209"/>
      <c r="AU379" s="209"/>
      <c r="AV379" s="209"/>
      <c r="AW379" s="209"/>
      <c r="AX379" s="209"/>
      <c r="AY379" s="209"/>
      <c r="AZ379" s="209"/>
      <c r="BA379" s="209"/>
      <c r="BB379" s="209"/>
      <c r="BC379" s="209"/>
      <c r="BD379" s="209"/>
      <c r="BE379" s="209"/>
      <c r="BF379" s="209"/>
      <c r="BG379" s="209"/>
      <c r="BH379" s="209"/>
      <c r="BI379" s="209"/>
      <c r="BJ379" s="209"/>
      <c r="BK379" s="209"/>
      <c r="BL379" s="209"/>
      <c r="BM379" s="209"/>
      <c r="BN379" s="209"/>
      <c r="BO379" s="209"/>
      <c r="BP379" s="209"/>
      <c r="BQ379" s="209"/>
      <c r="BR379" s="209"/>
      <c r="BS379" s="209"/>
      <c r="BT379" s="209"/>
      <c r="BU379" s="209"/>
      <c r="BV379" s="209"/>
      <c r="BW379" s="209"/>
      <c r="BX379" s="209"/>
      <c r="BY379" s="209"/>
      <c r="BZ379" s="209"/>
      <c r="CA379" s="209"/>
      <c r="CB379" s="209"/>
      <c r="CC379" s="209"/>
      <c r="CD379" s="209"/>
      <c r="CE379" s="209"/>
      <c r="CF379" s="209"/>
      <c r="CG379" s="209"/>
      <c r="CH379" s="209"/>
      <c r="CI379" s="209"/>
      <c r="CJ379" s="209"/>
      <c r="CK379" s="209"/>
      <c r="CL379" s="209"/>
      <c r="CM379" s="209"/>
      <c r="CN379" s="209"/>
      <c r="CO379" s="209"/>
      <c r="CP379" s="209"/>
      <c r="CQ379" s="209"/>
      <c r="CR379" s="209"/>
      <c r="CS379" s="209"/>
      <c r="CT379" s="209"/>
      <c r="CU379" s="209"/>
      <c r="CV379" s="209"/>
      <c r="CW379" s="209"/>
      <c r="CX379" s="209"/>
      <c r="CY379" s="209"/>
      <c r="CZ379" s="209"/>
      <c r="DA379" s="209"/>
      <c r="DB379" s="209"/>
      <c r="DC379" s="209"/>
      <c r="DD379" s="209"/>
      <c r="DE379" s="209"/>
      <c r="DF379" s="209"/>
      <c r="DG379" s="209"/>
      <c r="DH379" s="209"/>
      <c r="DI379" s="209"/>
      <c r="DJ379" s="209"/>
      <c r="DK379" s="209"/>
      <c r="DL379" s="209"/>
      <c r="DM379" s="209"/>
      <c r="DN379" s="209"/>
      <c r="DO379" s="209"/>
      <c r="DP379" s="209"/>
      <c r="DQ379" s="209"/>
      <c r="DR379" s="209"/>
      <c r="DS379" s="209"/>
      <c r="DT379" s="209"/>
      <c r="DU379" s="209"/>
      <c r="DV379" s="209"/>
      <c r="DW379" s="209"/>
      <c r="DX379" s="209"/>
      <c r="DY379" s="209"/>
      <c r="DZ379" s="209"/>
      <c r="EA379" s="209"/>
      <c r="EB379" s="209"/>
      <c r="EC379" s="209"/>
      <c r="ED379" s="209"/>
      <c r="EE379" s="209"/>
      <c r="EF379" s="209"/>
      <c r="EG379" s="209"/>
      <c r="EH379" s="209"/>
      <c r="EI379" s="209"/>
      <c r="EJ379" s="209"/>
      <c r="EK379" s="209"/>
      <c r="EL379" s="209"/>
      <c r="EM379" s="209"/>
      <c r="EN379" s="209"/>
    </row>
    <row r="380" spans="3:144" x14ac:dyDescent="0.2">
      <c r="C380" s="209"/>
      <c r="D380" s="209"/>
      <c r="E380" s="209"/>
      <c r="F380" s="209"/>
      <c r="G380" s="209"/>
      <c r="H380" s="209"/>
      <c r="I380" s="209"/>
      <c r="J380" s="209"/>
      <c r="K380" s="209"/>
      <c r="L380" s="209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9"/>
      <c r="AA380" s="209"/>
      <c r="AB380" s="209"/>
      <c r="AC380" s="209"/>
      <c r="AD380" s="209"/>
      <c r="AE380" s="209"/>
      <c r="AF380" s="209"/>
      <c r="AG380" s="209"/>
      <c r="AH380" s="209"/>
      <c r="AI380" s="209"/>
      <c r="AJ380" s="209"/>
      <c r="AK380" s="209"/>
      <c r="AL380" s="209"/>
      <c r="AM380" s="209"/>
      <c r="AN380" s="209"/>
      <c r="AO380" s="209"/>
      <c r="AP380" s="209"/>
      <c r="AQ380" s="209"/>
      <c r="AR380" s="209"/>
      <c r="AS380" s="209"/>
      <c r="AT380" s="209"/>
      <c r="AU380" s="209"/>
      <c r="AV380" s="209"/>
      <c r="AW380" s="209"/>
      <c r="AX380" s="209"/>
      <c r="AY380" s="209"/>
      <c r="AZ380" s="209"/>
      <c r="BA380" s="209"/>
      <c r="BB380" s="209"/>
      <c r="BC380" s="209"/>
      <c r="BD380" s="209"/>
      <c r="BE380" s="209"/>
      <c r="BF380" s="209"/>
      <c r="BG380" s="209"/>
      <c r="BH380" s="209"/>
      <c r="BI380" s="209"/>
      <c r="BJ380" s="209"/>
      <c r="BK380" s="209"/>
      <c r="BL380" s="209"/>
      <c r="BM380" s="209"/>
      <c r="BN380" s="209"/>
      <c r="BO380" s="209"/>
      <c r="BP380" s="209"/>
      <c r="BQ380" s="209"/>
      <c r="BR380" s="209"/>
      <c r="BS380" s="209"/>
      <c r="BT380" s="209"/>
      <c r="BU380" s="209"/>
      <c r="BV380" s="209"/>
      <c r="BW380" s="209"/>
      <c r="BX380" s="209"/>
      <c r="BY380" s="209"/>
      <c r="BZ380" s="209"/>
      <c r="CA380" s="209"/>
      <c r="CB380" s="209"/>
      <c r="CC380" s="209"/>
      <c r="CD380" s="209"/>
      <c r="CE380" s="209"/>
      <c r="CF380" s="209"/>
      <c r="CG380" s="209"/>
      <c r="CH380" s="209"/>
      <c r="CI380" s="209"/>
      <c r="CJ380" s="209"/>
      <c r="CK380" s="209"/>
      <c r="CL380" s="209"/>
      <c r="CM380" s="209"/>
      <c r="CN380" s="209"/>
      <c r="CO380" s="209"/>
      <c r="CP380" s="209"/>
      <c r="CQ380" s="209"/>
      <c r="CR380" s="209"/>
      <c r="CS380" s="209"/>
      <c r="CT380" s="209"/>
      <c r="CU380" s="209"/>
      <c r="CV380" s="209"/>
      <c r="CW380" s="209"/>
      <c r="CX380" s="209"/>
      <c r="CY380" s="209"/>
      <c r="CZ380" s="209"/>
      <c r="DA380" s="209"/>
      <c r="DB380" s="209"/>
      <c r="DC380" s="209"/>
      <c r="DD380" s="209"/>
      <c r="DE380" s="209"/>
      <c r="DF380" s="209"/>
      <c r="DG380" s="209"/>
      <c r="DH380" s="209"/>
      <c r="DI380" s="209"/>
      <c r="DJ380" s="209"/>
      <c r="DK380" s="209"/>
      <c r="DL380" s="209"/>
      <c r="DM380" s="209"/>
      <c r="DN380" s="209"/>
      <c r="DO380" s="209"/>
      <c r="DP380" s="209"/>
      <c r="DQ380" s="209"/>
      <c r="DR380" s="209"/>
      <c r="DS380" s="209"/>
      <c r="DT380" s="209"/>
      <c r="DU380" s="209"/>
      <c r="DV380" s="209"/>
      <c r="DW380" s="209"/>
      <c r="DX380" s="209"/>
      <c r="DY380" s="209"/>
      <c r="DZ380" s="209"/>
      <c r="EA380" s="209"/>
      <c r="EB380" s="209"/>
      <c r="EC380" s="209"/>
      <c r="ED380" s="209"/>
      <c r="EE380" s="209"/>
      <c r="EF380" s="209"/>
      <c r="EG380" s="209"/>
      <c r="EH380" s="209"/>
      <c r="EI380" s="209"/>
      <c r="EJ380" s="209"/>
      <c r="EK380" s="209"/>
      <c r="EL380" s="209"/>
      <c r="EM380" s="209"/>
      <c r="EN380" s="209"/>
    </row>
    <row r="381" spans="3:144" x14ac:dyDescent="0.2">
      <c r="C381" s="209"/>
      <c r="D381" s="209"/>
      <c r="E381" s="209"/>
      <c r="F381" s="209"/>
      <c r="G381" s="209"/>
      <c r="H381" s="209"/>
      <c r="I381" s="209"/>
      <c r="J381" s="209"/>
      <c r="K381" s="209"/>
      <c r="L381" s="209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9"/>
      <c r="AA381" s="209"/>
      <c r="AB381" s="209"/>
      <c r="AC381" s="209"/>
      <c r="AD381" s="209"/>
      <c r="AE381" s="209"/>
      <c r="AF381" s="209"/>
      <c r="AG381" s="209"/>
      <c r="AH381" s="209"/>
      <c r="AI381" s="209"/>
      <c r="AJ381" s="209"/>
      <c r="AK381" s="209"/>
      <c r="AL381" s="209"/>
      <c r="AM381" s="209"/>
      <c r="AN381" s="209"/>
      <c r="AO381" s="209"/>
      <c r="AP381" s="209"/>
      <c r="AQ381" s="209"/>
      <c r="AR381" s="209"/>
      <c r="AS381" s="209"/>
      <c r="AT381" s="209"/>
      <c r="AU381" s="209"/>
      <c r="AV381" s="209"/>
      <c r="AW381" s="209"/>
      <c r="AX381" s="209"/>
      <c r="AY381" s="209"/>
      <c r="AZ381" s="209"/>
      <c r="BA381" s="209"/>
      <c r="BB381" s="209"/>
      <c r="BC381" s="209"/>
      <c r="BD381" s="209"/>
      <c r="BE381" s="209"/>
      <c r="BF381" s="209"/>
      <c r="BG381" s="209"/>
      <c r="BH381" s="209"/>
      <c r="BI381" s="209"/>
      <c r="BJ381" s="209"/>
      <c r="BK381" s="209"/>
      <c r="BL381" s="209"/>
      <c r="BM381" s="209"/>
      <c r="BN381" s="209"/>
      <c r="BO381" s="209"/>
      <c r="BP381" s="209"/>
      <c r="BQ381" s="209"/>
      <c r="BR381" s="209"/>
      <c r="BS381" s="209"/>
      <c r="BT381" s="209"/>
      <c r="BU381" s="209"/>
      <c r="BV381" s="209"/>
      <c r="BW381" s="209"/>
      <c r="BX381" s="209"/>
      <c r="BY381" s="209"/>
      <c r="BZ381" s="209"/>
      <c r="CA381" s="209"/>
      <c r="CB381" s="209"/>
      <c r="CC381" s="209"/>
      <c r="CD381" s="209"/>
      <c r="CE381" s="209"/>
      <c r="CF381" s="209"/>
      <c r="CG381" s="209"/>
      <c r="CH381" s="209"/>
      <c r="CI381" s="209"/>
      <c r="CJ381" s="209"/>
      <c r="CK381" s="209"/>
      <c r="CL381" s="209"/>
      <c r="CM381" s="209"/>
      <c r="CN381" s="209"/>
      <c r="CO381" s="209"/>
      <c r="CP381" s="209"/>
      <c r="CQ381" s="209"/>
      <c r="CR381" s="209"/>
      <c r="CS381" s="209"/>
      <c r="CT381" s="209"/>
      <c r="CU381" s="209"/>
      <c r="CV381" s="209"/>
      <c r="CW381" s="209"/>
      <c r="CX381" s="209"/>
      <c r="CY381" s="209"/>
      <c r="CZ381" s="209"/>
      <c r="DA381" s="209"/>
      <c r="DB381" s="209"/>
      <c r="DC381" s="209"/>
      <c r="DD381" s="209"/>
      <c r="DE381" s="209"/>
      <c r="DF381" s="209"/>
      <c r="DG381" s="209"/>
      <c r="DH381" s="209"/>
      <c r="DI381" s="209"/>
      <c r="DJ381" s="209"/>
      <c r="DK381" s="209"/>
      <c r="DL381" s="209"/>
      <c r="DM381" s="209"/>
      <c r="DN381" s="209"/>
      <c r="DO381" s="209"/>
      <c r="DP381" s="209"/>
      <c r="DQ381" s="209"/>
      <c r="DR381" s="209"/>
      <c r="DS381" s="209"/>
      <c r="DT381" s="209"/>
      <c r="DU381" s="209"/>
      <c r="DV381" s="209"/>
      <c r="DW381" s="209"/>
      <c r="DX381" s="209"/>
      <c r="DY381" s="209"/>
      <c r="DZ381" s="209"/>
      <c r="EA381" s="209"/>
      <c r="EB381" s="209"/>
      <c r="EC381" s="209"/>
      <c r="ED381" s="209"/>
      <c r="EE381" s="209"/>
      <c r="EF381" s="209"/>
      <c r="EG381" s="209"/>
      <c r="EH381" s="209"/>
      <c r="EI381" s="209"/>
      <c r="EJ381" s="209"/>
      <c r="EK381" s="209"/>
      <c r="EL381" s="209"/>
      <c r="EM381" s="209"/>
      <c r="EN381" s="209"/>
    </row>
    <row r="382" spans="3:144" x14ac:dyDescent="0.2">
      <c r="C382" s="209"/>
      <c r="D382" s="209"/>
      <c r="E382" s="209"/>
      <c r="F382" s="209"/>
      <c r="G382" s="209"/>
      <c r="H382" s="209"/>
      <c r="I382" s="209"/>
      <c r="J382" s="209"/>
      <c r="K382" s="209"/>
      <c r="L382" s="209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9"/>
      <c r="AA382" s="209"/>
      <c r="AB382" s="209"/>
      <c r="AC382" s="209"/>
      <c r="AD382" s="209"/>
      <c r="AE382" s="209"/>
      <c r="AF382" s="209"/>
      <c r="AG382" s="209"/>
      <c r="AH382" s="209"/>
      <c r="AI382" s="209"/>
      <c r="AJ382" s="209"/>
      <c r="AK382" s="209"/>
      <c r="AL382" s="209"/>
      <c r="AM382" s="209"/>
      <c r="AN382" s="209"/>
      <c r="AO382" s="209"/>
      <c r="AP382" s="209"/>
      <c r="AQ382" s="209"/>
      <c r="AR382" s="209"/>
      <c r="AS382" s="209"/>
      <c r="AT382" s="209"/>
      <c r="AU382" s="209"/>
      <c r="AV382" s="209"/>
      <c r="AW382" s="209"/>
      <c r="AX382" s="209"/>
      <c r="AY382" s="209"/>
      <c r="AZ382" s="209"/>
      <c r="BA382" s="209"/>
      <c r="BB382" s="209"/>
      <c r="BC382" s="209"/>
      <c r="BD382" s="209"/>
      <c r="BE382" s="209"/>
      <c r="BF382" s="209"/>
      <c r="BG382" s="209"/>
      <c r="BH382" s="209"/>
      <c r="BI382" s="209"/>
      <c r="BJ382" s="209"/>
      <c r="BK382" s="209"/>
      <c r="BL382" s="209"/>
      <c r="BM382" s="209"/>
      <c r="BN382" s="209"/>
      <c r="BO382" s="209"/>
      <c r="BP382" s="209"/>
      <c r="BQ382" s="209"/>
      <c r="BR382" s="209"/>
      <c r="BS382" s="209"/>
      <c r="BT382" s="209"/>
      <c r="BU382" s="209"/>
      <c r="BV382" s="209"/>
      <c r="BW382" s="209"/>
      <c r="BX382" s="209"/>
      <c r="BY382" s="209"/>
      <c r="BZ382" s="209"/>
      <c r="CA382" s="209"/>
      <c r="CB382" s="209"/>
      <c r="CC382" s="209"/>
      <c r="CD382" s="209"/>
      <c r="CE382" s="209"/>
      <c r="CF382" s="209"/>
      <c r="CG382" s="209"/>
      <c r="CH382" s="209"/>
      <c r="CI382" s="209"/>
      <c r="CJ382" s="209"/>
      <c r="CK382" s="209"/>
      <c r="CL382" s="209"/>
      <c r="CM382" s="209"/>
      <c r="CN382" s="209"/>
      <c r="CO382" s="209"/>
      <c r="CP382" s="209"/>
      <c r="CQ382" s="209"/>
      <c r="CR382" s="209"/>
      <c r="CS382" s="209"/>
      <c r="CT382" s="209"/>
      <c r="CU382" s="209"/>
      <c r="CV382" s="209"/>
      <c r="CW382" s="209"/>
      <c r="CX382" s="209"/>
      <c r="CY382" s="209"/>
      <c r="CZ382" s="209"/>
      <c r="DA382" s="209"/>
      <c r="DB382" s="209"/>
      <c r="DC382" s="209"/>
      <c r="DD382" s="209"/>
      <c r="DE382" s="209"/>
      <c r="DF382" s="209"/>
      <c r="DG382" s="209"/>
      <c r="DH382" s="209"/>
      <c r="DI382" s="209"/>
      <c r="DJ382" s="209"/>
      <c r="DK382" s="209"/>
      <c r="DL382" s="209"/>
      <c r="DM382" s="209"/>
      <c r="DN382" s="209"/>
      <c r="DO382" s="209"/>
      <c r="DP382" s="209"/>
      <c r="DQ382" s="209"/>
      <c r="DR382" s="209"/>
      <c r="DS382" s="209"/>
      <c r="DT382" s="209"/>
      <c r="DU382" s="209"/>
      <c r="DV382" s="209"/>
      <c r="DW382" s="209"/>
      <c r="DX382" s="209"/>
      <c r="DY382" s="209"/>
      <c r="DZ382" s="209"/>
      <c r="EA382" s="209"/>
      <c r="EB382" s="209"/>
      <c r="EC382" s="209"/>
      <c r="ED382" s="209"/>
      <c r="EE382" s="209"/>
      <c r="EF382" s="209"/>
      <c r="EG382" s="209"/>
      <c r="EH382" s="209"/>
      <c r="EI382" s="209"/>
      <c r="EJ382" s="209"/>
      <c r="EK382" s="209"/>
      <c r="EL382" s="209"/>
      <c r="EM382" s="209"/>
      <c r="EN382" s="209"/>
    </row>
    <row r="383" spans="3:144" x14ac:dyDescent="0.2">
      <c r="C383" s="209"/>
      <c r="D383" s="209"/>
      <c r="E383" s="209"/>
      <c r="F383" s="209"/>
      <c r="G383" s="209"/>
      <c r="H383" s="209"/>
      <c r="I383" s="209"/>
      <c r="J383" s="209"/>
      <c r="K383" s="209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9"/>
      <c r="AA383" s="209"/>
      <c r="AB383" s="209"/>
      <c r="AC383" s="209"/>
      <c r="AD383" s="209"/>
      <c r="AE383" s="209"/>
      <c r="AF383" s="209"/>
      <c r="AG383" s="209"/>
      <c r="AH383" s="209"/>
      <c r="AI383" s="209"/>
      <c r="AJ383" s="209"/>
      <c r="AK383" s="209"/>
      <c r="AL383" s="209"/>
      <c r="AM383" s="209"/>
      <c r="AN383" s="209"/>
      <c r="AO383" s="209"/>
      <c r="AP383" s="209"/>
      <c r="AQ383" s="209"/>
      <c r="AR383" s="209"/>
      <c r="AS383" s="209"/>
      <c r="AT383" s="209"/>
      <c r="AU383" s="209"/>
      <c r="AV383" s="209"/>
      <c r="AW383" s="209"/>
      <c r="AX383" s="209"/>
      <c r="AY383" s="209"/>
      <c r="AZ383" s="209"/>
      <c r="BA383" s="209"/>
      <c r="BB383" s="209"/>
      <c r="BC383" s="209"/>
      <c r="BD383" s="209"/>
      <c r="BE383" s="209"/>
      <c r="BF383" s="209"/>
      <c r="BG383" s="209"/>
      <c r="BH383" s="209"/>
      <c r="BI383" s="209"/>
      <c r="BJ383" s="209"/>
      <c r="BK383" s="209"/>
      <c r="BL383" s="209"/>
      <c r="BM383" s="209"/>
      <c r="BN383" s="209"/>
      <c r="BO383" s="209"/>
      <c r="BP383" s="209"/>
      <c r="BQ383" s="209"/>
      <c r="BR383" s="209"/>
      <c r="BS383" s="209"/>
      <c r="BT383" s="209"/>
      <c r="BU383" s="209"/>
      <c r="BV383" s="209"/>
      <c r="BW383" s="209"/>
      <c r="BX383" s="209"/>
      <c r="BY383" s="209"/>
      <c r="BZ383" s="209"/>
      <c r="CA383" s="209"/>
      <c r="CB383" s="209"/>
      <c r="CC383" s="209"/>
      <c r="CD383" s="209"/>
      <c r="CE383" s="209"/>
      <c r="CF383" s="209"/>
      <c r="CG383" s="209"/>
      <c r="CH383" s="209"/>
      <c r="CI383" s="209"/>
      <c r="CJ383" s="209"/>
      <c r="CK383" s="209"/>
      <c r="CL383" s="209"/>
      <c r="CM383" s="209"/>
      <c r="CN383" s="209"/>
      <c r="CO383" s="209"/>
      <c r="CP383" s="209"/>
      <c r="CQ383" s="209"/>
      <c r="CR383" s="209"/>
      <c r="CS383" s="209"/>
      <c r="CT383" s="209"/>
      <c r="CU383" s="209"/>
      <c r="CV383" s="209"/>
      <c r="CW383" s="209"/>
      <c r="CX383" s="209"/>
      <c r="CY383" s="209"/>
      <c r="CZ383" s="209"/>
      <c r="DA383" s="209"/>
      <c r="DB383" s="209"/>
      <c r="DC383" s="209"/>
      <c r="DD383" s="209"/>
      <c r="DE383" s="209"/>
      <c r="DF383" s="209"/>
      <c r="DG383" s="209"/>
      <c r="DH383" s="209"/>
      <c r="DI383" s="209"/>
      <c r="DJ383" s="209"/>
      <c r="DK383" s="209"/>
      <c r="DL383" s="209"/>
      <c r="DM383" s="209"/>
      <c r="DN383" s="209"/>
      <c r="DO383" s="209"/>
      <c r="DP383" s="209"/>
      <c r="DQ383" s="209"/>
      <c r="DR383" s="209"/>
      <c r="DS383" s="209"/>
      <c r="DT383" s="209"/>
      <c r="DU383" s="209"/>
      <c r="DV383" s="209"/>
      <c r="DW383" s="209"/>
      <c r="DX383" s="209"/>
      <c r="DY383" s="209"/>
      <c r="DZ383" s="209"/>
      <c r="EA383" s="209"/>
      <c r="EB383" s="209"/>
      <c r="EC383" s="209"/>
      <c r="ED383" s="209"/>
      <c r="EE383" s="209"/>
      <c r="EF383" s="209"/>
      <c r="EG383" s="209"/>
      <c r="EH383" s="209"/>
      <c r="EI383" s="209"/>
      <c r="EJ383" s="209"/>
      <c r="EK383" s="209"/>
      <c r="EL383" s="209"/>
      <c r="EM383" s="209"/>
      <c r="EN383" s="209"/>
    </row>
    <row r="384" spans="3:144" x14ac:dyDescent="0.2">
      <c r="C384" s="209"/>
      <c r="D384" s="209"/>
      <c r="E384" s="209"/>
      <c r="F384" s="209"/>
      <c r="G384" s="209"/>
      <c r="H384" s="209"/>
      <c r="I384" s="209"/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  <c r="AA384" s="209"/>
      <c r="AB384" s="209"/>
      <c r="AC384" s="209"/>
      <c r="AD384" s="209"/>
      <c r="AE384" s="209"/>
      <c r="AF384" s="209"/>
      <c r="AG384" s="209"/>
      <c r="AH384" s="209"/>
      <c r="AI384" s="209"/>
      <c r="AJ384" s="209"/>
      <c r="AK384" s="209"/>
      <c r="AL384" s="209"/>
      <c r="AM384" s="209"/>
      <c r="AN384" s="209"/>
      <c r="AO384" s="209"/>
      <c r="AP384" s="209"/>
      <c r="AQ384" s="209"/>
      <c r="AR384" s="209"/>
      <c r="AS384" s="209"/>
      <c r="AT384" s="209"/>
      <c r="AU384" s="209"/>
      <c r="AV384" s="209"/>
      <c r="AW384" s="209"/>
      <c r="AX384" s="209"/>
      <c r="AY384" s="209"/>
      <c r="AZ384" s="209"/>
      <c r="BA384" s="209"/>
      <c r="BB384" s="209"/>
      <c r="BC384" s="209"/>
      <c r="BD384" s="209"/>
      <c r="BE384" s="209"/>
      <c r="BF384" s="209"/>
      <c r="BG384" s="209"/>
      <c r="BH384" s="209"/>
      <c r="BI384" s="209"/>
      <c r="BJ384" s="209"/>
      <c r="BK384" s="209"/>
      <c r="BL384" s="209"/>
      <c r="BM384" s="209"/>
      <c r="BN384" s="209"/>
      <c r="BO384" s="209"/>
      <c r="BP384" s="209"/>
      <c r="BQ384" s="209"/>
      <c r="BR384" s="209"/>
      <c r="BS384" s="209"/>
      <c r="BT384" s="209"/>
      <c r="BU384" s="209"/>
      <c r="BV384" s="209"/>
      <c r="BW384" s="209"/>
      <c r="BX384" s="209"/>
      <c r="BY384" s="209"/>
      <c r="BZ384" s="209"/>
      <c r="CA384" s="209"/>
      <c r="CB384" s="209"/>
      <c r="CC384" s="209"/>
      <c r="CD384" s="209"/>
      <c r="CE384" s="209"/>
      <c r="CF384" s="209"/>
      <c r="CG384" s="209"/>
      <c r="CH384" s="209"/>
      <c r="CI384" s="209"/>
      <c r="CJ384" s="209"/>
      <c r="CK384" s="209"/>
      <c r="CL384" s="209"/>
      <c r="CM384" s="209"/>
      <c r="CN384" s="209"/>
      <c r="CO384" s="209"/>
      <c r="CP384" s="209"/>
      <c r="CQ384" s="209"/>
      <c r="CR384" s="209"/>
      <c r="CS384" s="209"/>
      <c r="CT384" s="209"/>
      <c r="CU384" s="209"/>
      <c r="CV384" s="209"/>
      <c r="CW384" s="209"/>
      <c r="CX384" s="209"/>
      <c r="CY384" s="209"/>
      <c r="CZ384" s="209"/>
      <c r="DA384" s="209"/>
      <c r="DB384" s="209"/>
      <c r="DC384" s="209"/>
      <c r="DD384" s="209"/>
      <c r="DE384" s="209"/>
      <c r="DF384" s="209"/>
      <c r="DG384" s="209"/>
      <c r="DH384" s="209"/>
      <c r="DI384" s="209"/>
      <c r="DJ384" s="209"/>
      <c r="DK384" s="209"/>
      <c r="DL384" s="209"/>
      <c r="DM384" s="209"/>
      <c r="DN384" s="209"/>
      <c r="DO384" s="209"/>
      <c r="DP384" s="209"/>
      <c r="DQ384" s="209"/>
      <c r="DR384" s="209"/>
      <c r="DS384" s="209"/>
      <c r="DT384" s="209"/>
      <c r="DU384" s="209"/>
      <c r="DV384" s="209"/>
      <c r="DW384" s="209"/>
      <c r="DX384" s="209"/>
      <c r="DY384" s="209"/>
      <c r="DZ384" s="209"/>
      <c r="EA384" s="209"/>
      <c r="EB384" s="209"/>
      <c r="EC384" s="209"/>
      <c r="ED384" s="209"/>
      <c r="EE384" s="209"/>
      <c r="EF384" s="209"/>
      <c r="EG384" s="209"/>
      <c r="EH384" s="209"/>
      <c r="EI384" s="209"/>
      <c r="EJ384" s="209"/>
      <c r="EK384" s="209"/>
      <c r="EL384" s="209"/>
      <c r="EM384" s="209"/>
      <c r="EN384" s="209"/>
    </row>
    <row r="385" spans="3:144" x14ac:dyDescent="0.2">
      <c r="C385" s="209"/>
      <c r="D385" s="209"/>
      <c r="E385" s="209"/>
      <c r="F385" s="209"/>
      <c r="G385" s="209"/>
      <c r="H385" s="209"/>
      <c r="I385" s="209"/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  <c r="AA385" s="209"/>
      <c r="AB385" s="209"/>
      <c r="AC385" s="209"/>
      <c r="AD385" s="209"/>
      <c r="AE385" s="209"/>
      <c r="AF385" s="209"/>
      <c r="AG385" s="209"/>
      <c r="AH385" s="209"/>
      <c r="AI385" s="209"/>
      <c r="AJ385" s="209"/>
      <c r="AK385" s="209"/>
      <c r="AL385" s="209"/>
      <c r="AM385" s="209"/>
      <c r="AN385" s="209"/>
      <c r="AO385" s="209"/>
      <c r="AP385" s="209"/>
      <c r="AQ385" s="209"/>
      <c r="AR385" s="209"/>
      <c r="AS385" s="209"/>
      <c r="AT385" s="209"/>
      <c r="AU385" s="209"/>
      <c r="AV385" s="209"/>
      <c r="AW385" s="209"/>
      <c r="AX385" s="209"/>
      <c r="AY385" s="209"/>
      <c r="AZ385" s="209"/>
      <c r="BA385" s="209"/>
      <c r="BB385" s="209"/>
      <c r="BC385" s="209"/>
      <c r="BD385" s="209"/>
      <c r="BE385" s="209"/>
      <c r="BF385" s="209"/>
      <c r="BG385" s="209"/>
      <c r="BH385" s="209"/>
      <c r="BI385" s="209"/>
      <c r="BJ385" s="209"/>
      <c r="BK385" s="209"/>
      <c r="BL385" s="209"/>
      <c r="BM385" s="209"/>
      <c r="BN385" s="209"/>
      <c r="BO385" s="209"/>
      <c r="BP385" s="209"/>
      <c r="BQ385" s="209"/>
      <c r="BR385" s="209"/>
      <c r="BS385" s="209"/>
      <c r="BT385" s="209"/>
      <c r="BU385" s="209"/>
      <c r="BV385" s="209"/>
      <c r="BW385" s="209"/>
      <c r="BX385" s="209"/>
      <c r="BY385" s="209"/>
      <c r="BZ385" s="209"/>
      <c r="CA385" s="209"/>
      <c r="CB385" s="209"/>
      <c r="CC385" s="209"/>
      <c r="CD385" s="209"/>
      <c r="CE385" s="209"/>
      <c r="CF385" s="209"/>
      <c r="CG385" s="209"/>
      <c r="CH385" s="209"/>
      <c r="CI385" s="209"/>
      <c r="CJ385" s="209"/>
      <c r="CK385" s="209"/>
      <c r="CL385" s="209"/>
      <c r="CM385" s="209"/>
      <c r="CN385" s="209"/>
      <c r="CO385" s="209"/>
      <c r="CP385" s="209"/>
      <c r="CQ385" s="209"/>
      <c r="CR385" s="209"/>
      <c r="CS385" s="209"/>
      <c r="CT385" s="209"/>
      <c r="CU385" s="209"/>
      <c r="CV385" s="209"/>
      <c r="CW385" s="209"/>
      <c r="CX385" s="209"/>
      <c r="CY385" s="209"/>
      <c r="CZ385" s="209"/>
      <c r="DA385" s="209"/>
      <c r="DB385" s="209"/>
      <c r="DC385" s="209"/>
      <c r="DD385" s="209"/>
      <c r="DE385" s="209"/>
      <c r="DF385" s="209"/>
      <c r="DG385" s="209"/>
      <c r="DH385" s="209"/>
      <c r="DI385" s="209"/>
      <c r="DJ385" s="209"/>
      <c r="DK385" s="209"/>
      <c r="DL385" s="209"/>
      <c r="DM385" s="209"/>
      <c r="DN385" s="209"/>
      <c r="DO385" s="209"/>
      <c r="DP385" s="209"/>
      <c r="DQ385" s="209"/>
      <c r="DR385" s="209"/>
      <c r="DS385" s="209"/>
      <c r="DT385" s="209"/>
      <c r="DU385" s="209"/>
      <c r="DV385" s="209"/>
      <c r="DW385" s="209"/>
      <c r="DX385" s="209"/>
      <c r="DY385" s="209"/>
      <c r="DZ385" s="209"/>
      <c r="EA385" s="209"/>
      <c r="EB385" s="209"/>
      <c r="EC385" s="209"/>
      <c r="ED385" s="209"/>
      <c r="EE385" s="209"/>
      <c r="EF385" s="209"/>
      <c r="EG385" s="209"/>
      <c r="EH385" s="209"/>
      <c r="EI385" s="209"/>
      <c r="EJ385" s="209"/>
      <c r="EK385" s="209"/>
      <c r="EL385" s="209"/>
      <c r="EM385" s="209"/>
      <c r="EN385" s="209"/>
    </row>
    <row r="386" spans="3:144" x14ac:dyDescent="0.2">
      <c r="C386" s="209"/>
      <c r="D386" s="209"/>
      <c r="E386" s="209"/>
      <c r="F386" s="209"/>
      <c r="G386" s="209"/>
      <c r="H386" s="209"/>
      <c r="I386" s="209"/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  <c r="AA386" s="209"/>
      <c r="AB386" s="209"/>
      <c r="AC386" s="209"/>
      <c r="AD386" s="209"/>
      <c r="AE386" s="209"/>
      <c r="AF386" s="209"/>
      <c r="AG386" s="209"/>
      <c r="AH386" s="209"/>
      <c r="AI386" s="209"/>
      <c r="AJ386" s="209"/>
      <c r="AK386" s="209"/>
      <c r="AL386" s="209"/>
      <c r="AM386" s="209"/>
      <c r="AN386" s="209"/>
      <c r="AO386" s="209"/>
      <c r="AP386" s="209"/>
      <c r="AQ386" s="209"/>
      <c r="AR386" s="209"/>
      <c r="AS386" s="209"/>
      <c r="AT386" s="209"/>
      <c r="AU386" s="209"/>
      <c r="AV386" s="209"/>
      <c r="AW386" s="209"/>
      <c r="AX386" s="209"/>
      <c r="AY386" s="209"/>
      <c r="AZ386" s="209"/>
      <c r="BA386" s="209"/>
      <c r="BB386" s="209"/>
      <c r="BC386" s="209"/>
      <c r="BD386" s="209"/>
      <c r="BE386" s="209"/>
      <c r="BF386" s="209"/>
      <c r="BG386" s="209"/>
      <c r="BH386" s="209"/>
      <c r="BI386" s="209"/>
      <c r="BJ386" s="209"/>
      <c r="BK386" s="209"/>
      <c r="BL386" s="209"/>
      <c r="BM386" s="209"/>
      <c r="BN386" s="209"/>
      <c r="BO386" s="209"/>
      <c r="BP386" s="209"/>
      <c r="BQ386" s="209"/>
      <c r="BR386" s="209"/>
      <c r="BS386" s="209"/>
      <c r="BT386" s="209"/>
      <c r="BU386" s="209"/>
      <c r="BV386" s="209"/>
      <c r="BW386" s="209"/>
      <c r="BX386" s="209"/>
      <c r="BY386" s="209"/>
      <c r="BZ386" s="209"/>
      <c r="CA386" s="209"/>
      <c r="CB386" s="209"/>
      <c r="CC386" s="209"/>
      <c r="CD386" s="209"/>
      <c r="CE386" s="209"/>
      <c r="CF386" s="209"/>
      <c r="CG386" s="209"/>
      <c r="CH386" s="209"/>
      <c r="CI386" s="209"/>
      <c r="CJ386" s="209"/>
      <c r="CK386" s="209"/>
      <c r="CL386" s="209"/>
      <c r="CM386" s="209"/>
      <c r="CN386" s="209"/>
      <c r="CO386" s="209"/>
      <c r="CP386" s="209"/>
      <c r="CQ386" s="209"/>
      <c r="CR386" s="209"/>
      <c r="CS386" s="209"/>
      <c r="CT386" s="209"/>
      <c r="CU386" s="209"/>
      <c r="CV386" s="209"/>
      <c r="CW386" s="209"/>
      <c r="CX386" s="209"/>
      <c r="CY386" s="209"/>
      <c r="CZ386" s="209"/>
      <c r="DA386" s="209"/>
      <c r="DB386" s="209"/>
      <c r="DC386" s="209"/>
      <c r="DD386" s="209"/>
      <c r="DE386" s="209"/>
      <c r="DF386" s="209"/>
      <c r="DG386" s="209"/>
      <c r="DH386" s="209"/>
      <c r="DI386" s="209"/>
      <c r="DJ386" s="209"/>
      <c r="DK386" s="209"/>
      <c r="DL386" s="209"/>
      <c r="DM386" s="209"/>
      <c r="DN386" s="209"/>
      <c r="DO386" s="209"/>
      <c r="DP386" s="209"/>
      <c r="DQ386" s="209"/>
      <c r="DR386" s="209"/>
      <c r="DS386" s="209"/>
      <c r="DT386" s="209"/>
      <c r="DU386" s="209"/>
      <c r="DV386" s="209"/>
      <c r="DW386" s="209"/>
      <c r="DX386" s="209"/>
      <c r="DY386" s="209"/>
      <c r="DZ386" s="209"/>
      <c r="EA386" s="209"/>
      <c r="EB386" s="209"/>
      <c r="EC386" s="209"/>
      <c r="ED386" s="209"/>
      <c r="EE386" s="209"/>
      <c r="EF386" s="209"/>
      <c r="EG386" s="209"/>
      <c r="EH386" s="209"/>
      <c r="EI386" s="209"/>
      <c r="EJ386" s="209"/>
      <c r="EK386" s="209"/>
      <c r="EL386" s="209"/>
      <c r="EM386" s="209"/>
      <c r="EN386" s="209"/>
    </row>
    <row r="387" spans="3:144" x14ac:dyDescent="0.2">
      <c r="C387" s="209"/>
      <c r="D387" s="209"/>
      <c r="E387" s="209"/>
      <c r="F387" s="209"/>
      <c r="G387" s="209"/>
      <c r="H387" s="209"/>
      <c r="I387" s="209"/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  <c r="AA387" s="209"/>
      <c r="AB387" s="209"/>
      <c r="AC387" s="209"/>
      <c r="AD387" s="209"/>
      <c r="AE387" s="209"/>
      <c r="AF387" s="209"/>
      <c r="AG387" s="209"/>
      <c r="AH387" s="209"/>
      <c r="AI387" s="209"/>
      <c r="AJ387" s="209"/>
      <c r="AK387" s="209"/>
      <c r="AL387" s="209"/>
      <c r="AM387" s="209"/>
      <c r="AN387" s="209"/>
      <c r="AO387" s="209"/>
      <c r="AP387" s="209"/>
      <c r="AQ387" s="209"/>
      <c r="AR387" s="209"/>
      <c r="AS387" s="209"/>
      <c r="AT387" s="209"/>
      <c r="AU387" s="209"/>
      <c r="AV387" s="209"/>
      <c r="AW387" s="209"/>
      <c r="AX387" s="209"/>
      <c r="AY387" s="209"/>
      <c r="AZ387" s="209"/>
      <c r="BA387" s="209"/>
      <c r="BB387" s="209"/>
      <c r="BC387" s="209"/>
      <c r="BD387" s="209"/>
      <c r="BE387" s="209"/>
      <c r="BF387" s="209"/>
      <c r="BG387" s="209"/>
      <c r="BH387" s="209"/>
      <c r="BI387" s="209"/>
      <c r="BJ387" s="209"/>
      <c r="BK387" s="209"/>
      <c r="BL387" s="209"/>
      <c r="BM387" s="209"/>
      <c r="BN387" s="209"/>
      <c r="BO387" s="209"/>
      <c r="BP387" s="209"/>
      <c r="BQ387" s="209"/>
      <c r="BR387" s="209"/>
      <c r="BS387" s="209"/>
      <c r="BT387" s="209"/>
      <c r="BU387" s="209"/>
      <c r="BV387" s="209"/>
      <c r="BW387" s="209"/>
      <c r="BX387" s="209"/>
      <c r="BY387" s="209"/>
      <c r="BZ387" s="209"/>
      <c r="CA387" s="209"/>
      <c r="CB387" s="209"/>
      <c r="CC387" s="209"/>
      <c r="CD387" s="209"/>
      <c r="CE387" s="209"/>
      <c r="CF387" s="209"/>
      <c r="CG387" s="209"/>
      <c r="CH387" s="209"/>
      <c r="CI387" s="209"/>
      <c r="CJ387" s="209"/>
      <c r="CK387" s="209"/>
      <c r="CL387" s="209"/>
      <c r="CM387" s="209"/>
      <c r="CN387" s="209"/>
      <c r="CO387" s="209"/>
      <c r="CP387" s="209"/>
      <c r="CQ387" s="209"/>
      <c r="CR387" s="209"/>
      <c r="CS387" s="209"/>
      <c r="CT387" s="209"/>
      <c r="CU387" s="209"/>
      <c r="CV387" s="209"/>
      <c r="CW387" s="209"/>
      <c r="CX387" s="209"/>
      <c r="CY387" s="209"/>
      <c r="CZ387" s="209"/>
      <c r="DA387" s="209"/>
      <c r="DB387" s="209"/>
      <c r="DC387" s="209"/>
      <c r="DD387" s="209"/>
      <c r="DE387" s="209"/>
      <c r="DF387" s="209"/>
      <c r="DG387" s="209"/>
      <c r="DH387" s="209"/>
      <c r="DI387" s="209"/>
      <c r="DJ387" s="209"/>
      <c r="DK387" s="209"/>
      <c r="DL387" s="209"/>
      <c r="DM387" s="209"/>
      <c r="DN387" s="209"/>
      <c r="DO387" s="209"/>
      <c r="DP387" s="209"/>
      <c r="DQ387" s="209"/>
      <c r="DR387" s="209"/>
      <c r="DS387" s="209"/>
      <c r="DT387" s="209"/>
      <c r="DU387" s="209"/>
      <c r="DV387" s="209"/>
      <c r="DW387" s="209"/>
      <c r="DX387" s="209"/>
      <c r="DY387" s="209"/>
      <c r="DZ387" s="209"/>
      <c r="EA387" s="209"/>
      <c r="EB387" s="209"/>
      <c r="EC387" s="209"/>
      <c r="ED387" s="209"/>
      <c r="EE387" s="209"/>
      <c r="EF387" s="209"/>
      <c r="EG387" s="209"/>
      <c r="EH387" s="209"/>
      <c r="EI387" s="209"/>
      <c r="EJ387" s="209"/>
      <c r="EK387" s="209"/>
      <c r="EL387" s="209"/>
      <c r="EM387" s="209"/>
      <c r="EN387" s="209"/>
    </row>
    <row r="388" spans="3:144" x14ac:dyDescent="0.2">
      <c r="C388" s="209"/>
      <c r="D388" s="209"/>
      <c r="E388" s="209"/>
      <c r="F388" s="209"/>
      <c r="G388" s="209"/>
      <c r="H388" s="209"/>
      <c r="I388" s="209"/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  <c r="AA388" s="209"/>
      <c r="AB388" s="209"/>
      <c r="AC388" s="209"/>
      <c r="AD388" s="209"/>
      <c r="AE388" s="209"/>
      <c r="AF388" s="209"/>
      <c r="AG388" s="209"/>
      <c r="AH388" s="209"/>
      <c r="AI388" s="209"/>
      <c r="AJ388" s="209"/>
      <c r="AK388" s="209"/>
      <c r="AL388" s="209"/>
      <c r="AM388" s="209"/>
      <c r="AN388" s="209"/>
      <c r="AO388" s="209"/>
      <c r="AP388" s="209"/>
      <c r="AQ388" s="209"/>
      <c r="AR388" s="209"/>
      <c r="AS388" s="209"/>
      <c r="AT388" s="209"/>
      <c r="AU388" s="209"/>
      <c r="AV388" s="209"/>
      <c r="AW388" s="209"/>
      <c r="AX388" s="209"/>
      <c r="AY388" s="209"/>
      <c r="AZ388" s="209"/>
      <c r="BA388" s="209"/>
      <c r="BB388" s="209"/>
      <c r="BC388" s="209"/>
      <c r="BD388" s="209"/>
      <c r="BE388" s="209"/>
      <c r="BF388" s="209"/>
      <c r="BG388" s="209"/>
      <c r="BH388" s="209"/>
      <c r="BI388" s="209"/>
      <c r="BJ388" s="209"/>
      <c r="BK388" s="209"/>
      <c r="BL388" s="209"/>
      <c r="BM388" s="209"/>
      <c r="BN388" s="209"/>
      <c r="BO388" s="209"/>
      <c r="BP388" s="209"/>
      <c r="BQ388" s="209"/>
      <c r="BR388" s="209"/>
      <c r="BS388" s="209"/>
      <c r="BT388" s="209"/>
      <c r="BU388" s="209"/>
      <c r="BV388" s="209"/>
      <c r="BW388" s="209"/>
      <c r="BX388" s="209"/>
      <c r="BY388" s="209"/>
      <c r="BZ388" s="209"/>
      <c r="CA388" s="209"/>
      <c r="CB388" s="209"/>
      <c r="CC388" s="209"/>
      <c r="CD388" s="209"/>
      <c r="CE388" s="209"/>
      <c r="CF388" s="209"/>
      <c r="CG388" s="209"/>
      <c r="CH388" s="209"/>
      <c r="CI388" s="209"/>
      <c r="CJ388" s="209"/>
      <c r="CK388" s="209"/>
      <c r="CL388" s="209"/>
      <c r="CM388" s="209"/>
      <c r="CN388" s="209"/>
      <c r="CO388" s="209"/>
      <c r="CP388" s="209"/>
      <c r="CQ388" s="209"/>
      <c r="CR388" s="209"/>
      <c r="CS388" s="209"/>
      <c r="CT388" s="209"/>
      <c r="CU388" s="209"/>
      <c r="CV388" s="209"/>
      <c r="CW388" s="209"/>
      <c r="CX388" s="209"/>
      <c r="CY388" s="209"/>
      <c r="CZ388" s="209"/>
      <c r="DA388" s="209"/>
      <c r="DB388" s="209"/>
      <c r="DC388" s="209"/>
      <c r="DD388" s="209"/>
      <c r="DE388" s="209"/>
      <c r="DF388" s="209"/>
      <c r="DG388" s="209"/>
      <c r="DH388" s="209"/>
      <c r="DI388" s="209"/>
      <c r="DJ388" s="209"/>
      <c r="DK388" s="209"/>
      <c r="DL388" s="209"/>
      <c r="DM388" s="209"/>
      <c r="DN388" s="209"/>
      <c r="DO388" s="209"/>
      <c r="DP388" s="209"/>
      <c r="DQ388" s="209"/>
      <c r="DR388" s="209"/>
      <c r="DS388" s="209"/>
      <c r="DT388" s="209"/>
      <c r="DU388" s="209"/>
      <c r="DV388" s="209"/>
      <c r="DW388" s="209"/>
      <c r="DX388" s="209"/>
      <c r="DY388" s="209"/>
      <c r="DZ388" s="209"/>
      <c r="EA388" s="209"/>
      <c r="EB388" s="209"/>
      <c r="EC388" s="209"/>
      <c r="ED388" s="209"/>
      <c r="EE388" s="209"/>
      <c r="EF388" s="209"/>
      <c r="EG388" s="209"/>
      <c r="EH388" s="209"/>
      <c r="EI388" s="209"/>
      <c r="EJ388" s="209"/>
      <c r="EK388" s="209"/>
      <c r="EL388" s="209"/>
      <c r="EM388" s="209"/>
      <c r="EN388" s="209"/>
    </row>
    <row r="389" spans="3:144" x14ac:dyDescent="0.2">
      <c r="C389" s="209"/>
      <c r="D389" s="209"/>
      <c r="E389" s="209"/>
      <c r="F389" s="209"/>
      <c r="G389" s="209"/>
      <c r="H389" s="209"/>
      <c r="I389" s="209"/>
      <c r="J389" s="209"/>
      <c r="K389" s="209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9"/>
      <c r="AA389" s="209"/>
      <c r="AB389" s="209"/>
      <c r="AC389" s="209"/>
      <c r="AD389" s="209"/>
      <c r="AE389" s="209"/>
      <c r="AF389" s="209"/>
      <c r="AG389" s="209"/>
      <c r="AH389" s="209"/>
      <c r="AI389" s="209"/>
      <c r="AJ389" s="209"/>
      <c r="AK389" s="209"/>
      <c r="AL389" s="209"/>
      <c r="AM389" s="209"/>
      <c r="AN389" s="209"/>
      <c r="AO389" s="209"/>
      <c r="AP389" s="209"/>
      <c r="AQ389" s="209"/>
      <c r="AR389" s="209"/>
      <c r="AS389" s="209"/>
      <c r="AT389" s="209"/>
      <c r="AU389" s="209"/>
      <c r="AV389" s="209"/>
      <c r="AW389" s="209"/>
      <c r="AX389" s="209"/>
      <c r="AY389" s="209"/>
      <c r="AZ389" s="209"/>
      <c r="BA389" s="209"/>
      <c r="BB389" s="209"/>
      <c r="BC389" s="209"/>
      <c r="BD389" s="209"/>
      <c r="BE389" s="209"/>
      <c r="BF389" s="209"/>
      <c r="BG389" s="209"/>
      <c r="BH389" s="209"/>
      <c r="BI389" s="209"/>
      <c r="BJ389" s="209"/>
      <c r="BK389" s="209"/>
      <c r="BL389" s="209"/>
      <c r="BM389" s="209"/>
      <c r="BN389" s="209"/>
      <c r="BO389" s="209"/>
      <c r="BP389" s="209"/>
      <c r="BQ389" s="209"/>
      <c r="BR389" s="209"/>
      <c r="BS389" s="209"/>
      <c r="BT389" s="209"/>
      <c r="BU389" s="209"/>
      <c r="BV389" s="209"/>
      <c r="BW389" s="209"/>
      <c r="BX389" s="209"/>
      <c r="BY389" s="209"/>
      <c r="BZ389" s="209"/>
      <c r="CA389" s="209"/>
      <c r="CB389" s="209"/>
      <c r="CC389" s="209"/>
      <c r="CD389" s="209"/>
      <c r="CE389" s="209"/>
      <c r="CF389" s="209"/>
      <c r="CG389" s="209"/>
      <c r="CH389" s="209"/>
      <c r="CI389" s="209"/>
      <c r="CJ389" s="209"/>
      <c r="CK389" s="209"/>
      <c r="CL389" s="209"/>
      <c r="CM389" s="209"/>
      <c r="CN389" s="209"/>
      <c r="CO389" s="209"/>
      <c r="CP389" s="209"/>
      <c r="CQ389" s="209"/>
      <c r="CR389" s="209"/>
      <c r="CS389" s="209"/>
      <c r="CT389" s="209"/>
      <c r="CU389" s="209"/>
      <c r="CV389" s="209"/>
      <c r="CW389" s="209"/>
      <c r="CX389" s="209"/>
      <c r="CY389" s="209"/>
      <c r="CZ389" s="209"/>
      <c r="DA389" s="209"/>
      <c r="DB389" s="209"/>
      <c r="DC389" s="209"/>
      <c r="DD389" s="209"/>
      <c r="DE389" s="209"/>
      <c r="DF389" s="209"/>
      <c r="DG389" s="209"/>
      <c r="DH389" s="209"/>
      <c r="DI389" s="209"/>
      <c r="DJ389" s="209"/>
      <c r="DK389" s="209"/>
      <c r="DL389" s="209"/>
      <c r="DM389" s="209"/>
      <c r="DN389" s="209"/>
      <c r="DO389" s="209"/>
      <c r="DP389" s="209"/>
      <c r="DQ389" s="209"/>
      <c r="DR389" s="209"/>
      <c r="DS389" s="209"/>
      <c r="DT389" s="209"/>
      <c r="DU389" s="209"/>
      <c r="DV389" s="209"/>
      <c r="DW389" s="209"/>
      <c r="DX389" s="209"/>
      <c r="DY389" s="209"/>
      <c r="DZ389" s="209"/>
      <c r="EA389" s="209"/>
      <c r="EB389" s="209"/>
      <c r="EC389" s="209"/>
      <c r="ED389" s="209"/>
      <c r="EE389" s="209"/>
      <c r="EF389" s="209"/>
      <c r="EG389" s="209"/>
      <c r="EH389" s="209"/>
      <c r="EI389" s="209"/>
      <c r="EJ389" s="209"/>
      <c r="EK389" s="209"/>
      <c r="EL389" s="209"/>
      <c r="EM389" s="209"/>
      <c r="EN389" s="209"/>
    </row>
    <row r="390" spans="3:144" x14ac:dyDescent="0.2">
      <c r="C390" s="209"/>
      <c r="D390" s="209"/>
      <c r="E390" s="209"/>
      <c r="F390" s="209"/>
      <c r="G390" s="209"/>
      <c r="H390" s="209"/>
      <c r="I390" s="209"/>
      <c r="J390" s="209"/>
      <c r="K390" s="209"/>
      <c r="L390" s="209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9"/>
      <c r="AA390" s="209"/>
      <c r="AB390" s="209"/>
      <c r="AC390" s="209"/>
      <c r="AD390" s="209"/>
      <c r="AE390" s="209"/>
      <c r="AF390" s="209"/>
      <c r="AG390" s="209"/>
      <c r="AH390" s="209"/>
      <c r="AI390" s="209"/>
      <c r="AJ390" s="209"/>
      <c r="AK390" s="209"/>
      <c r="AL390" s="209"/>
      <c r="AM390" s="209"/>
      <c r="AN390" s="209"/>
      <c r="AO390" s="209"/>
      <c r="AP390" s="209"/>
      <c r="AQ390" s="209"/>
      <c r="AR390" s="209"/>
      <c r="AS390" s="209"/>
      <c r="AT390" s="209"/>
      <c r="AU390" s="209"/>
      <c r="AV390" s="209"/>
      <c r="AW390" s="209"/>
      <c r="AX390" s="209"/>
      <c r="AY390" s="209"/>
      <c r="AZ390" s="209"/>
      <c r="BA390" s="209"/>
      <c r="BB390" s="209"/>
      <c r="BC390" s="209"/>
      <c r="BD390" s="209"/>
      <c r="BE390" s="209"/>
      <c r="BF390" s="209"/>
      <c r="BG390" s="209"/>
      <c r="BH390" s="209"/>
      <c r="BI390" s="209"/>
      <c r="BJ390" s="209"/>
      <c r="BK390" s="209"/>
      <c r="BL390" s="209"/>
      <c r="BM390" s="209"/>
      <c r="BN390" s="209"/>
      <c r="BO390" s="209"/>
      <c r="BP390" s="209"/>
      <c r="BQ390" s="209"/>
      <c r="BR390" s="209"/>
      <c r="BS390" s="209"/>
      <c r="BT390" s="209"/>
      <c r="BU390" s="209"/>
      <c r="BV390" s="209"/>
      <c r="BW390" s="209"/>
      <c r="BX390" s="209"/>
      <c r="BY390" s="209"/>
      <c r="BZ390" s="209"/>
      <c r="CA390" s="209"/>
      <c r="CB390" s="209"/>
      <c r="CC390" s="209"/>
      <c r="CD390" s="209"/>
      <c r="CE390" s="209"/>
      <c r="CF390" s="209"/>
      <c r="CG390" s="209"/>
      <c r="CH390" s="209"/>
      <c r="CI390" s="209"/>
      <c r="CJ390" s="209"/>
      <c r="CK390" s="209"/>
      <c r="CL390" s="209"/>
      <c r="CM390" s="209"/>
      <c r="CN390" s="209"/>
      <c r="CO390" s="209"/>
      <c r="CP390" s="209"/>
      <c r="CQ390" s="209"/>
      <c r="CR390" s="209"/>
      <c r="CS390" s="209"/>
      <c r="CT390" s="209"/>
      <c r="CU390" s="209"/>
      <c r="CV390" s="209"/>
      <c r="CW390" s="209"/>
      <c r="CX390" s="209"/>
      <c r="CY390" s="209"/>
      <c r="CZ390" s="209"/>
      <c r="DA390" s="209"/>
      <c r="DB390" s="209"/>
      <c r="DC390" s="209"/>
      <c r="DD390" s="209"/>
      <c r="DE390" s="209"/>
      <c r="DF390" s="209"/>
      <c r="DG390" s="209"/>
      <c r="DH390" s="209"/>
      <c r="DI390" s="209"/>
      <c r="DJ390" s="209"/>
      <c r="DK390" s="209"/>
      <c r="DL390" s="209"/>
      <c r="DM390" s="209"/>
      <c r="DN390" s="209"/>
      <c r="DO390" s="209"/>
      <c r="DP390" s="209"/>
      <c r="DQ390" s="209"/>
      <c r="DR390" s="209"/>
      <c r="DS390" s="209"/>
      <c r="DT390" s="209"/>
      <c r="DU390" s="209"/>
      <c r="DV390" s="209"/>
      <c r="DW390" s="209"/>
      <c r="DX390" s="209"/>
      <c r="DY390" s="209"/>
      <c r="DZ390" s="209"/>
      <c r="EA390" s="209"/>
      <c r="EB390" s="209"/>
      <c r="EC390" s="209"/>
      <c r="ED390" s="209"/>
      <c r="EE390" s="209"/>
      <c r="EF390" s="209"/>
      <c r="EG390" s="209"/>
      <c r="EH390" s="209"/>
      <c r="EI390" s="209"/>
      <c r="EJ390" s="209"/>
      <c r="EK390" s="209"/>
      <c r="EL390" s="209"/>
      <c r="EM390" s="209"/>
      <c r="EN390" s="209"/>
    </row>
    <row r="391" spans="3:144" x14ac:dyDescent="0.2">
      <c r="C391" s="209"/>
      <c r="D391" s="209"/>
      <c r="E391" s="209"/>
      <c r="F391" s="209"/>
      <c r="G391" s="209"/>
      <c r="H391" s="209"/>
      <c r="I391" s="209"/>
      <c r="J391" s="209"/>
      <c r="K391" s="209"/>
      <c r="L391" s="209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9"/>
      <c r="AA391" s="209"/>
      <c r="AB391" s="209"/>
      <c r="AC391" s="209"/>
      <c r="AD391" s="209"/>
      <c r="AE391" s="209"/>
      <c r="AF391" s="209"/>
      <c r="AG391" s="209"/>
      <c r="AH391" s="209"/>
      <c r="AI391" s="209"/>
      <c r="AJ391" s="209"/>
      <c r="AK391" s="209"/>
      <c r="AL391" s="209"/>
      <c r="AM391" s="209"/>
      <c r="AN391" s="209"/>
      <c r="AO391" s="209"/>
      <c r="AP391" s="209"/>
      <c r="AQ391" s="209"/>
      <c r="AR391" s="209"/>
      <c r="AS391" s="209"/>
      <c r="AT391" s="209"/>
      <c r="AU391" s="209"/>
      <c r="AV391" s="209"/>
      <c r="AW391" s="209"/>
      <c r="AX391" s="209"/>
      <c r="AY391" s="209"/>
      <c r="AZ391" s="209"/>
      <c r="BA391" s="209"/>
      <c r="BB391" s="209"/>
      <c r="BC391" s="209"/>
      <c r="BD391" s="209"/>
      <c r="BE391" s="209"/>
      <c r="BF391" s="209"/>
      <c r="BG391" s="209"/>
      <c r="BH391" s="209"/>
      <c r="BI391" s="209"/>
      <c r="BJ391" s="209"/>
      <c r="BK391" s="209"/>
      <c r="BL391" s="209"/>
      <c r="BM391" s="209"/>
      <c r="BN391" s="209"/>
      <c r="BO391" s="209"/>
      <c r="BP391" s="209"/>
      <c r="BQ391" s="209"/>
      <c r="BR391" s="209"/>
      <c r="BS391" s="209"/>
      <c r="BT391" s="209"/>
      <c r="BU391" s="209"/>
      <c r="BV391" s="209"/>
      <c r="BW391" s="209"/>
      <c r="BX391" s="209"/>
      <c r="BY391" s="209"/>
      <c r="BZ391" s="209"/>
      <c r="CA391" s="209"/>
      <c r="CB391" s="209"/>
      <c r="CC391" s="209"/>
      <c r="CD391" s="209"/>
      <c r="CE391" s="209"/>
      <c r="CF391" s="209"/>
      <c r="CG391" s="209"/>
      <c r="CH391" s="209"/>
      <c r="CI391" s="209"/>
      <c r="CJ391" s="209"/>
      <c r="CK391" s="209"/>
      <c r="CL391" s="209"/>
      <c r="CM391" s="209"/>
      <c r="CN391" s="209"/>
      <c r="CO391" s="209"/>
      <c r="CP391" s="209"/>
      <c r="CQ391" s="209"/>
      <c r="CR391" s="209"/>
      <c r="CS391" s="209"/>
      <c r="CT391" s="209"/>
      <c r="CU391" s="209"/>
      <c r="CV391" s="209"/>
      <c r="CW391" s="209"/>
      <c r="CX391" s="209"/>
      <c r="CY391" s="209"/>
      <c r="CZ391" s="209"/>
      <c r="DA391" s="209"/>
      <c r="DB391" s="209"/>
      <c r="DC391" s="209"/>
      <c r="DD391" s="209"/>
      <c r="DE391" s="209"/>
      <c r="DF391" s="209"/>
      <c r="DG391" s="209"/>
      <c r="DH391" s="209"/>
      <c r="DI391" s="209"/>
      <c r="DJ391" s="209"/>
      <c r="DK391" s="209"/>
      <c r="DL391" s="209"/>
      <c r="DM391" s="209"/>
      <c r="DN391" s="209"/>
      <c r="DO391" s="209"/>
      <c r="DP391" s="209"/>
      <c r="DQ391" s="209"/>
      <c r="DR391" s="209"/>
      <c r="DS391" s="209"/>
      <c r="DT391" s="209"/>
      <c r="DU391" s="209"/>
      <c r="DV391" s="209"/>
      <c r="DW391" s="209"/>
      <c r="DX391" s="209"/>
      <c r="DY391" s="209"/>
      <c r="DZ391" s="209"/>
      <c r="EA391" s="209"/>
      <c r="EB391" s="209"/>
      <c r="EC391" s="209"/>
      <c r="ED391" s="209"/>
      <c r="EE391" s="209"/>
      <c r="EF391" s="209"/>
      <c r="EG391" s="209"/>
      <c r="EH391" s="209"/>
      <c r="EI391" s="209"/>
      <c r="EJ391" s="209"/>
      <c r="EK391" s="209"/>
      <c r="EL391" s="209"/>
      <c r="EM391" s="209"/>
      <c r="EN391" s="209"/>
    </row>
    <row r="392" spans="3:144" x14ac:dyDescent="0.2">
      <c r="C392" s="209"/>
      <c r="D392" s="209"/>
      <c r="E392" s="209"/>
      <c r="F392" s="209"/>
      <c r="G392" s="209"/>
      <c r="H392" s="209"/>
      <c r="I392" s="209"/>
      <c r="J392" s="209"/>
      <c r="K392" s="209"/>
      <c r="L392" s="209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9"/>
      <c r="AA392" s="209"/>
      <c r="AB392" s="209"/>
      <c r="AC392" s="209"/>
      <c r="AD392" s="209"/>
      <c r="AE392" s="209"/>
      <c r="AF392" s="209"/>
      <c r="AG392" s="209"/>
      <c r="AH392" s="209"/>
      <c r="AI392" s="209"/>
      <c r="AJ392" s="209"/>
      <c r="AK392" s="209"/>
      <c r="AL392" s="209"/>
      <c r="AM392" s="209"/>
      <c r="AN392" s="209"/>
      <c r="AO392" s="209"/>
      <c r="AP392" s="209"/>
      <c r="AQ392" s="209"/>
      <c r="AR392" s="209"/>
      <c r="AS392" s="209"/>
      <c r="AT392" s="209"/>
      <c r="AU392" s="209"/>
      <c r="AV392" s="209"/>
      <c r="AW392" s="209"/>
      <c r="AX392" s="209"/>
      <c r="AY392" s="209"/>
      <c r="AZ392" s="209"/>
      <c r="BA392" s="209"/>
      <c r="BB392" s="209"/>
      <c r="BC392" s="209"/>
      <c r="BD392" s="209"/>
      <c r="BE392" s="209"/>
      <c r="BF392" s="209"/>
      <c r="BG392" s="209"/>
      <c r="BH392" s="209"/>
      <c r="BI392" s="209"/>
      <c r="BJ392" s="209"/>
      <c r="BK392" s="209"/>
      <c r="BL392" s="209"/>
      <c r="BM392" s="209"/>
      <c r="BN392" s="209"/>
      <c r="BO392" s="209"/>
      <c r="BP392" s="209"/>
      <c r="BQ392" s="209"/>
      <c r="BR392" s="209"/>
      <c r="BS392" s="209"/>
      <c r="BT392" s="209"/>
      <c r="BU392" s="209"/>
      <c r="BV392" s="209"/>
      <c r="BW392" s="209"/>
      <c r="BX392" s="209"/>
      <c r="BY392" s="209"/>
      <c r="BZ392" s="209"/>
      <c r="CA392" s="209"/>
      <c r="CB392" s="209"/>
      <c r="CC392" s="209"/>
      <c r="CD392" s="209"/>
      <c r="CE392" s="209"/>
      <c r="CF392" s="209"/>
      <c r="CG392" s="209"/>
      <c r="CH392" s="209"/>
      <c r="CI392" s="209"/>
      <c r="CJ392" s="209"/>
      <c r="CK392" s="209"/>
      <c r="CL392" s="209"/>
      <c r="CM392" s="209"/>
      <c r="CN392" s="209"/>
      <c r="CO392" s="209"/>
      <c r="CP392" s="209"/>
      <c r="CQ392" s="209"/>
      <c r="CR392" s="209"/>
      <c r="CS392" s="209"/>
      <c r="CT392" s="209"/>
      <c r="CU392" s="209"/>
      <c r="CV392" s="209"/>
      <c r="CW392" s="209"/>
      <c r="CX392" s="209"/>
      <c r="CY392" s="209"/>
      <c r="CZ392" s="209"/>
      <c r="DA392" s="209"/>
      <c r="DB392" s="209"/>
      <c r="DC392" s="209"/>
      <c r="DD392" s="209"/>
      <c r="DE392" s="209"/>
      <c r="DF392" s="209"/>
      <c r="DG392" s="209"/>
      <c r="DH392" s="209"/>
      <c r="DI392" s="209"/>
      <c r="DJ392" s="209"/>
      <c r="DK392" s="209"/>
      <c r="DL392" s="209"/>
      <c r="DM392" s="209"/>
      <c r="DN392" s="209"/>
      <c r="DO392" s="209"/>
      <c r="DP392" s="209"/>
      <c r="DQ392" s="209"/>
      <c r="DR392" s="209"/>
      <c r="DS392" s="209"/>
      <c r="DT392" s="209"/>
      <c r="DU392" s="209"/>
      <c r="DV392" s="209"/>
      <c r="DW392" s="209"/>
      <c r="DX392" s="209"/>
      <c r="DY392" s="209"/>
      <c r="DZ392" s="209"/>
      <c r="EA392" s="209"/>
      <c r="EB392" s="209"/>
      <c r="EC392" s="209"/>
      <c r="ED392" s="209"/>
      <c r="EE392" s="209"/>
      <c r="EF392" s="209"/>
      <c r="EG392" s="209"/>
      <c r="EH392" s="209"/>
      <c r="EI392" s="209"/>
      <c r="EJ392" s="209"/>
      <c r="EK392" s="209"/>
      <c r="EL392" s="209"/>
      <c r="EM392" s="209"/>
      <c r="EN392" s="209"/>
    </row>
    <row r="393" spans="3:144" x14ac:dyDescent="0.2">
      <c r="C393" s="209"/>
      <c r="D393" s="209"/>
      <c r="E393" s="209"/>
      <c r="F393" s="209"/>
      <c r="G393" s="209"/>
      <c r="H393" s="209"/>
      <c r="I393" s="209"/>
      <c r="J393" s="209"/>
      <c r="K393" s="209"/>
      <c r="L393" s="209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9"/>
      <c r="AA393" s="209"/>
      <c r="AB393" s="209"/>
      <c r="AC393" s="209"/>
      <c r="AD393" s="209"/>
      <c r="AE393" s="209"/>
      <c r="AF393" s="209"/>
      <c r="AG393" s="209"/>
      <c r="AH393" s="209"/>
      <c r="AI393" s="209"/>
      <c r="AJ393" s="209"/>
      <c r="AK393" s="209"/>
      <c r="AL393" s="209"/>
      <c r="AM393" s="209"/>
      <c r="AN393" s="209"/>
      <c r="AO393" s="209"/>
      <c r="AP393" s="209"/>
      <c r="AQ393" s="209"/>
      <c r="AR393" s="209"/>
      <c r="AS393" s="209"/>
      <c r="AT393" s="209"/>
      <c r="AU393" s="209"/>
      <c r="AV393" s="209"/>
      <c r="AW393" s="209"/>
      <c r="AX393" s="209"/>
      <c r="AY393" s="209"/>
      <c r="AZ393" s="209"/>
      <c r="BA393" s="209"/>
      <c r="BB393" s="209"/>
      <c r="BC393" s="209"/>
      <c r="BD393" s="209"/>
      <c r="BE393" s="209"/>
      <c r="BF393" s="209"/>
      <c r="BG393" s="209"/>
      <c r="BH393" s="209"/>
      <c r="BI393" s="209"/>
      <c r="BJ393" s="209"/>
      <c r="BK393" s="209"/>
      <c r="BL393" s="209"/>
      <c r="BM393" s="209"/>
      <c r="BN393" s="209"/>
      <c r="BO393" s="209"/>
      <c r="BP393" s="209"/>
      <c r="BQ393" s="209"/>
      <c r="BR393" s="209"/>
      <c r="BS393" s="209"/>
      <c r="BT393" s="209"/>
      <c r="BU393" s="209"/>
      <c r="BV393" s="209"/>
      <c r="BW393" s="209"/>
      <c r="BX393" s="209"/>
      <c r="BY393" s="209"/>
      <c r="BZ393" s="209"/>
      <c r="CA393" s="209"/>
      <c r="CB393" s="209"/>
      <c r="CC393" s="209"/>
      <c r="CD393" s="209"/>
      <c r="CE393" s="209"/>
      <c r="CF393" s="209"/>
      <c r="CG393" s="209"/>
      <c r="CH393" s="209"/>
      <c r="CI393" s="209"/>
      <c r="CJ393" s="209"/>
      <c r="CK393" s="209"/>
      <c r="CL393" s="209"/>
      <c r="CM393" s="209"/>
      <c r="CN393" s="209"/>
      <c r="CO393" s="209"/>
      <c r="CP393" s="209"/>
      <c r="CQ393" s="209"/>
      <c r="CR393" s="209"/>
      <c r="CS393" s="209"/>
      <c r="CT393" s="209"/>
      <c r="CU393" s="209"/>
      <c r="CV393" s="209"/>
      <c r="CW393" s="209"/>
      <c r="CX393" s="209"/>
      <c r="CY393" s="209"/>
      <c r="CZ393" s="209"/>
      <c r="DA393" s="209"/>
      <c r="DB393" s="209"/>
      <c r="DC393" s="209"/>
      <c r="DD393" s="209"/>
      <c r="DE393" s="209"/>
      <c r="DF393" s="209"/>
      <c r="DG393" s="209"/>
      <c r="DH393" s="209"/>
      <c r="DI393" s="209"/>
      <c r="DJ393" s="209"/>
      <c r="DK393" s="209"/>
      <c r="DL393" s="209"/>
      <c r="DM393" s="209"/>
      <c r="DN393" s="209"/>
      <c r="DO393" s="209"/>
      <c r="DP393" s="209"/>
      <c r="DQ393" s="209"/>
      <c r="DR393" s="209"/>
      <c r="DS393" s="209"/>
      <c r="DT393" s="209"/>
      <c r="DU393" s="209"/>
      <c r="DV393" s="209"/>
      <c r="DW393" s="209"/>
      <c r="DX393" s="209"/>
      <c r="DY393" s="209"/>
      <c r="DZ393" s="209"/>
      <c r="EA393" s="209"/>
      <c r="EB393" s="209"/>
      <c r="EC393" s="209"/>
      <c r="ED393" s="209"/>
      <c r="EE393" s="209"/>
      <c r="EF393" s="209"/>
      <c r="EG393" s="209"/>
      <c r="EH393" s="209"/>
      <c r="EI393" s="209"/>
      <c r="EJ393" s="209"/>
      <c r="EK393" s="209"/>
      <c r="EL393" s="209"/>
      <c r="EM393" s="209"/>
      <c r="EN393" s="209"/>
    </row>
    <row r="394" spans="3:144" x14ac:dyDescent="0.2">
      <c r="C394" s="209"/>
      <c r="D394" s="209"/>
      <c r="E394" s="209"/>
      <c r="F394" s="209"/>
      <c r="G394" s="209"/>
      <c r="H394" s="209"/>
      <c r="I394" s="209"/>
      <c r="J394" s="209"/>
      <c r="K394" s="209"/>
      <c r="L394" s="209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9"/>
      <c r="AA394" s="209"/>
      <c r="AB394" s="209"/>
      <c r="AC394" s="209"/>
      <c r="AD394" s="209"/>
      <c r="AE394" s="209"/>
      <c r="AF394" s="209"/>
      <c r="AG394" s="209"/>
      <c r="AH394" s="209"/>
      <c r="AI394" s="209"/>
      <c r="AJ394" s="209"/>
      <c r="AK394" s="209"/>
      <c r="AL394" s="209"/>
      <c r="AM394" s="209"/>
      <c r="AN394" s="209"/>
      <c r="AO394" s="209"/>
      <c r="AP394" s="209"/>
      <c r="AQ394" s="209"/>
      <c r="AR394" s="209"/>
      <c r="AS394" s="209"/>
      <c r="AT394" s="209"/>
      <c r="AU394" s="209"/>
      <c r="AV394" s="209"/>
      <c r="AW394" s="209"/>
      <c r="AX394" s="209"/>
      <c r="AY394" s="209"/>
      <c r="AZ394" s="209"/>
      <c r="BA394" s="209"/>
      <c r="BB394" s="209"/>
      <c r="BC394" s="209"/>
      <c r="BD394" s="209"/>
      <c r="BE394" s="209"/>
      <c r="BF394" s="209"/>
      <c r="BG394" s="209"/>
      <c r="BH394" s="209"/>
      <c r="BI394" s="209"/>
      <c r="BJ394" s="209"/>
      <c r="BK394" s="209"/>
      <c r="BL394" s="209"/>
      <c r="BM394" s="209"/>
      <c r="BN394" s="209"/>
      <c r="BO394" s="209"/>
      <c r="BP394" s="209"/>
      <c r="BQ394" s="209"/>
      <c r="BR394" s="209"/>
      <c r="BS394" s="209"/>
      <c r="BT394" s="209"/>
      <c r="BU394" s="209"/>
      <c r="BV394" s="209"/>
      <c r="BW394" s="209"/>
      <c r="BX394" s="209"/>
      <c r="BY394" s="209"/>
      <c r="BZ394" s="209"/>
      <c r="CA394" s="209"/>
      <c r="CB394" s="209"/>
      <c r="CC394" s="209"/>
      <c r="CD394" s="209"/>
      <c r="CE394" s="209"/>
      <c r="CF394" s="209"/>
      <c r="CG394" s="209"/>
      <c r="CH394" s="209"/>
      <c r="CI394" s="209"/>
      <c r="CJ394" s="209"/>
      <c r="CK394" s="209"/>
      <c r="CL394" s="209"/>
      <c r="CM394" s="209"/>
      <c r="CN394" s="209"/>
      <c r="CO394" s="209"/>
      <c r="CP394" s="209"/>
      <c r="CQ394" s="209"/>
      <c r="CR394" s="209"/>
      <c r="CS394" s="209"/>
      <c r="CT394" s="209"/>
      <c r="CU394" s="209"/>
      <c r="CV394" s="209"/>
      <c r="CW394" s="209"/>
      <c r="CX394" s="209"/>
      <c r="CY394" s="209"/>
      <c r="CZ394" s="209"/>
      <c r="DA394" s="209"/>
      <c r="DB394" s="209"/>
      <c r="DC394" s="209"/>
      <c r="DD394" s="209"/>
      <c r="DE394" s="209"/>
      <c r="DF394" s="209"/>
      <c r="DG394" s="209"/>
      <c r="DH394" s="209"/>
      <c r="DI394" s="209"/>
      <c r="DJ394" s="209"/>
      <c r="DK394" s="209"/>
      <c r="DL394" s="209"/>
      <c r="DM394" s="209"/>
      <c r="DN394" s="209"/>
      <c r="DO394" s="209"/>
      <c r="DP394" s="209"/>
      <c r="DQ394" s="209"/>
      <c r="DR394" s="209"/>
      <c r="DS394" s="209"/>
      <c r="DT394" s="209"/>
      <c r="DU394" s="209"/>
      <c r="DV394" s="209"/>
      <c r="DW394" s="209"/>
      <c r="DX394" s="209"/>
      <c r="DY394" s="209"/>
      <c r="DZ394" s="209"/>
      <c r="EA394" s="209"/>
      <c r="EB394" s="209"/>
      <c r="EC394" s="209"/>
      <c r="ED394" s="209"/>
      <c r="EE394" s="209"/>
      <c r="EF394" s="209"/>
      <c r="EG394" s="209"/>
      <c r="EH394" s="209"/>
      <c r="EI394" s="209"/>
      <c r="EJ394" s="209"/>
      <c r="EK394" s="209"/>
      <c r="EL394" s="209"/>
      <c r="EM394" s="209"/>
      <c r="EN394" s="209"/>
    </row>
    <row r="395" spans="3:144" x14ac:dyDescent="0.2">
      <c r="C395" s="209"/>
      <c r="D395" s="209"/>
      <c r="E395" s="209"/>
      <c r="F395" s="209"/>
      <c r="G395" s="209"/>
      <c r="H395" s="209"/>
      <c r="I395" s="209"/>
      <c r="J395" s="209"/>
      <c r="K395" s="209"/>
      <c r="L395" s="209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9"/>
      <c r="AA395" s="209"/>
      <c r="AB395" s="209"/>
      <c r="AC395" s="209"/>
      <c r="AD395" s="209"/>
      <c r="AE395" s="209"/>
      <c r="AF395" s="209"/>
      <c r="AG395" s="209"/>
      <c r="AH395" s="209"/>
      <c r="AI395" s="209"/>
      <c r="AJ395" s="209"/>
      <c r="AK395" s="209"/>
      <c r="AL395" s="209"/>
      <c r="AM395" s="209"/>
      <c r="AN395" s="209"/>
      <c r="AO395" s="209"/>
      <c r="AP395" s="209"/>
      <c r="AQ395" s="209"/>
      <c r="AR395" s="209"/>
      <c r="AS395" s="209"/>
      <c r="AT395" s="209"/>
      <c r="AU395" s="209"/>
      <c r="AV395" s="209"/>
      <c r="AW395" s="209"/>
      <c r="AX395" s="209"/>
      <c r="AY395" s="209"/>
      <c r="AZ395" s="209"/>
      <c r="BA395" s="209"/>
      <c r="BB395" s="209"/>
      <c r="BC395" s="209"/>
      <c r="BD395" s="209"/>
      <c r="BE395" s="209"/>
      <c r="BF395" s="209"/>
      <c r="BG395" s="209"/>
      <c r="BH395" s="209"/>
      <c r="BI395" s="209"/>
      <c r="BJ395" s="209"/>
      <c r="BK395" s="209"/>
      <c r="BL395" s="209"/>
      <c r="BM395" s="209"/>
      <c r="BN395" s="209"/>
      <c r="BO395" s="209"/>
      <c r="BP395" s="209"/>
      <c r="BQ395" s="209"/>
      <c r="BR395" s="209"/>
      <c r="BS395" s="209"/>
      <c r="BT395" s="209"/>
      <c r="BU395" s="209"/>
      <c r="BV395" s="209"/>
      <c r="BW395" s="209"/>
      <c r="BX395" s="209"/>
      <c r="BY395" s="209"/>
      <c r="BZ395" s="209"/>
      <c r="CA395" s="209"/>
      <c r="CB395" s="209"/>
      <c r="CC395" s="209"/>
      <c r="CD395" s="209"/>
      <c r="CE395" s="209"/>
      <c r="CF395" s="209"/>
      <c r="CG395" s="209"/>
      <c r="CH395" s="209"/>
      <c r="CI395" s="209"/>
      <c r="CJ395" s="209"/>
      <c r="CK395" s="209"/>
      <c r="CL395" s="209"/>
      <c r="CM395" s="209"/>
      <c r="CN395" s="209"/>
      <c r="CO395" s="209"/>
      <c r="CP395" s="209"/>
      <c r="CQ395" s="209"/>
      <c r="CR395" s="209"/>
      <c r="CS395" s="209"/>
      <c r="CT395" s="209"/>
      <c r="CU395" s="209"/>
      <c r="CV395" s="209"/>
      <c r="CW395" s="209"/>
      <c r="CX395" s="209"/>
      <c r="CY395" s="209"/>
      <c r="CZ395" s="209"/>
      <c r="DA395" s="209"/>
      <c r="DB395" s="209"/>
      <c r="DC395" s="209"/>
      <c r="DD395" s="209"/>
      <c r="DE395" s="209"/>
      <c r="DF395" s="209"/>
      <c r="DG395" s="209"/>
      <c r="DH395" s="209"/>
      <c r="DI395" s="209"/>
      <c r="DJ395" s="209"/>
      <c r="DK395" s="209"/>
      <c r="DL395" s="209"/>
      <c r="DM395" s="209"/>
      <c r="DN395" s="209"/>
      <c r="DO395" s="209"/>
      <c r="DP395" s="209"/>
      <c r="DQ395" s="209"/>
      <c r="DR395" s="209"/>
      <c r="DS395" s="209"/>
      <c r="DT395" s="209"/>
      <c r="DU395" s="209"/>
      <c r="DV395" s="209"/>
      <c r="DW395" s="209"/>
      <c r="DX395" s="209"/>
      <c r="DY395" s="209"/>
      <c r="DZ395" s="209"/>
      <c r="EA395" s="209"/>
      <c r="EB395" s="209"/>
      <c r="EC395" s="209"/>
      <c r="ED395" s="209"/>
      <c r="EE395" s="209"/>
      <c r="EF395" s="209"/>
      <c r="EG395" s="209"/>
      <c r="EH395" s="209"/>
      <c r="EI395" s="209"/>
      <c r="EJ395" s="209"/>
      <c r="EK395" s="209"/>
      <c r="EL395" s="209"/>
      <c r="EM395" s="209"/>
      <c r="EN395" s="209"/>
    </row>
    <row r="396" spans="3:144" x14ac:dyDescent="0.2">
      <c r="C396" s="209"/>
      <c r="D396" s="209"/>
      <c r="E396" s="209"/>
      <c r="F396" s="209"/>
      <c r="G396" s="209"/>
      <c r="H396" s="209"/>
      <c r="I396" s="209"/>
      <c r="J396" s="209"/>
      <c r="K396" s="209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9"/>
      <c r="AA396" s="209"/>
      <c r="AB396" s="209"/>
      <c r="AC396" s="209"/>
      <c r="AD396" s="209"/>
      <c r="AE396" s="209"/>
      <c r="AF396" s="209"/>
      <c r="AG396" s="209"/>
      <c r="AH396" s="209"/>
      <c r="AI396" s="209"/>
      <c r="AJ396" s="209"/>
      <c r="AK396" s="209"/>
      <c r="AL396" s="209"/>
      <c r="AM396" s="209"/>
      <c r="AN396" s="209"/>
      <c r="AO396" s="209"/>
      <c r="AP396" s="209"/>
      <c r="AQ396" s="209"/>
      <c r="AR396" s="209"/>
      <c r="AS396" s="209"/>
      <c r="AT396" s="209"/>
      <c r="AU396" s="209"/>
      <c r="AV396" s="209"/>
      <c r="AW396" s="209"/>
      <c r="AX396" s="209"/>
      <c r="AY396" s="209"/>
      <c r="AZ396" s="209"/>
      <c r="BA396" s="209"/>
      <c r="BB396" s="209"/>
      <c r="BC396" s="209"/>
      <c r="BD396" s="209"/>
      <c r="BE396" s="209"/>
      <c r="BF396" s="209"/>
      <c r="BG396" s="209"/>
      <c r="BH396" s="209"/>
      <c r="BI396" s="209"/>
      <c r="BJ396" s="209"/>
      <c r="BK396" s="209"/>
      <c r="BL396" s="209"/>
      <c r="BM396" s="209"/>
      <c r="BN396" s="209"/>
      <c r="BO396" s="209"/>
      <c r="BP396" s="209"/>
      <c r="BQ396" s="209"/>
      <c r="BR396" s="209"/>
      <c r="BS396" s="209"/>
      <c r="BT396" s="209"/>
      <c r="BU396" s="209"/>
      <c r="BV396" s="209"/>
      <c r="BW396" s="209"/>
      <c r="BX396" s="209"/>
      <c r="BY396" s="209"/>
      <c r="BZ396" s="209"/>
      <c r="CA396" s="209"/>
      <c r="CB396" s="209"/>
      <c r="CC396" s="209"/>
      <c r="CD396" s="209"/>
      <c r="CE396" s="209"/>
      <c r="CF396" s="209"/>
      <c r="CG396" s="209"/>
      <c r="CH396" s="209"/>
      <c r="CI396" s="209"/>
      <c r="CJ396" s="209"/>
      <c r="CK396" s="209"/>
      <c r="CL396" s="209"/>
      <c r="CM396" s="209"/>
      <c r="CN396" s="209"/>
      <c r="CO396" s="209"/>
      <c r="CP396" s="209"/>
      <c r="CQ396" s="209"/>
      <c r="CR396" s="209"/>
      <c r="CS396" s="209"/>
      <c r="CT396" s="209"/>
      <c r="CU396" s="209"/>
      <c r="CV396" s="209"/>
      <c r="CW396" s="209"/>
      <c r="CX396" s="209"/>
      <c r="CY396" s="209"/>
      <c r="CZ396" s="209"/>
      <c r="DA396" s="209"/>
      <c r="DB396" s="209"/>
      <c r="DC396" s="209"/>
      <c r="DD396" s="209"/>
      <c r="DE396" s="209"/>
      <c r="DF396" s="209"/>
      <c r="DG396" s="209"/>
      <c r="DH396" s="209"/>
      <c r="DI396" s="209"/>
      <c r="DJ396" s="209"/>
      <c r="DK396" s="209"/>
      <c r="DL396" s="209"/>
      <c r="DM396" s="209"/>
      <c r="DN396" s="209"/>
      <c r="DO396" s="209"/>
      <c r="DP396" s="209"/>
      <c r="DQ396" s="209"/>
      <c r="DR396" s="209"/>
      <c r="DS396" s="209"/>
      <c r="DT396" s="209"/>
      <c r="DU396" s="209"/>
      <c r="DV396" s="209"/>
      <c r="DW396" s="209"/>
      <c r="DX396" s="209"/>
      <c r="DY396" s="209"/>
      <c r="DZ396" s="209"/>
      <c r="EA396" s="209"/>
      <c r="EB396" s="209"/>
      <c r="EC396" s="209"/>
      <c r="ED396" s="209"/>
      <c r="EE396" s="209"/>
      <c r="EF396" s="209"/>
      <c r="EG396" s="209"/>
      <c r="EH396" s="209"/>
      <c r="EI396" s="209"/>
      <c r="EJ396" s="209"/>
      <c r="EK396" s="209"/>
      <c r="EL396" s="209"/>
      <c r="EM396" s="209"/>
      <c r="EN396" s="209"/>
    </row>
    <row r="397" spans="3:144" x14ac:dyDescent="0.2">
      <c r="C397" s="209"/>
      <c r="D397" s="209"/>
      <c r="E397" s="209"/>
      <c r="F397" s="209"/>
      <c r="G397" s="209"/>
      <c r="H397" s="209"/>
      <c r="I397" s="209"/>
      <c r="J397" s="209"/>
      <c r="K397" s="209"/>
      <c r="L397" s="209"/>
      <c r="M397" s="209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9"/>
      <c r="AA397" s="209"/>
      <c r="AB397" s="209"/>
      <c r="AC397" s="209"/>
      <c r="AD397" s="209"/>
      <c r="AE397" s="209"/>
      <c r="AF397" s="209"/>
      <c r="AG397" s="209"/>
      <c r="AH397" s="209"/>
      <c r="AI397" s="209"/>
      <c r="AJ397" s="209"/>
      <c r="AK397" s="209"/>
      <c r="AL397" s="209"/>
      <c r="AM397" s="209"/>
      <c r="AN397" s="209"/>
      <c r="AO397" s="209"/>
      <c r="AP397" s="209"/>
      <c r="AQ397" s="209"/>
      <c r="AR397" s="209"/>
      <c r="AS397" s="209"/>
      <c r="AT397" s="209"/>
      <c r="AU397" s="209"/>
      <c r="AV397" s="209"/>
      <c r="AW397" s="209"/>
      <c r="AX397" s="209"/>
      <c r="AY397" s="209"/>
      <c r="AZ397" s="209"/>
      <c r="BA397" s="209"/>
      <c r="BB397" s="209"/>
      <c r="BC397" s="209"/>
      <c r="BD397" s="209"/>
      <c r="BE397" s="209"/>
      <c r="BF397" s="209"/>
      <c r="BG397" s="209"/>
      <c r="BH397" s="209"/>
      <c r="BI397" s="209"/>
      <c r="BJ397" s="209"/>
      <c r="BK397" s="209"/>
      <c r="BL397" s="209"/>
      <c r="BM397" s="209"/>
      <c r="BN397" s="209"/>
      <c r="BO397" s="209"/>
      <c r="BP397" s="209"/>
      <c r="BQ397" s="209"/>
      <c r="BR397" s="209"/>
      <c r="BS397" s="209"/>
      <c r="BT397" s="209"/>
      <c r="BU397" s="209"/>
      <c r="BV397" s="209"/>
      <c r="BW397" s="209"/>
      <c r="BX397" s="209"/>
      <c r="BY397" s="209"/>
      <c r="BZ397" s="209"/>
      <c r="CA397" s="209"/>
      <c r="CB397" s="209"/>
      <c r="CC397" s="209"/>
      <c r="CD397" s="209"/>
      <c r="CE397" s="209"/>
      <c r="CF397" s="209"/>
      <c r="CG397" s="209"/>
      <c r="CH397" s="209"/>
      <c r="CI397" s="209"/>
      <c r="CJ397" s="209"/>
      <c r="CK397" s="209"/>
      <c r="CL397" s="209"/>
      <c r="CM397" s="209"/>
      <c r="CN397" s="209"/>
      <c r="CO397" s="209"/>
      <c r="CP397" s="209"/>
      <c r="CQ397" s="209"/>
      <c r="CR397" s="209"/>
      <c r="CS397" s="209"/>
      <c r="CT397" s="209"/>
      <c r="CU397" s="209"/>
      <c r="CV397" s="209"/>
      <c r="CW397" s="209"/>
      <c r="CX397" s="209"/>
      <c r="CY397" s="209"/>
      <c r="CZ397" s="209"/>
      <c r="DA397" s="209"/>
      <c r="DB397" s="209"/>
      <c r="DC397" s="209"/>
      <c r="DD397" s="209"/>
      <c r="DE397" s="209"/>
      <c r="DF397" s="209"/>
      <c r="DG397" s="209"/>
      <c r="DH397" s="209"/>
      <c r="DI397" s="209"/>
      <c r="DJ397" s="209"/>
      <c r="DK397" s="209"/>
      <c r="DL397" s="209"/>
      <c r="DM397" s="209"/>
      <c r="DN397" s="209"/>
      <c r="DO397" s="209"/>
      <c r="DP397" s="209"/>
      <c r="DQ397" s="209"/>
      <c r="DR397" s="209"/>
      <c r="DS397" s="209"/>
      <c r="DT397" s="209"/>
      <c r="DU397" s="209"/>
      <c r="DV397" s="209"/>
      <c r="DW397" s="209"/>
      <c r="DX397" s="209"/>
      <c r="DY397" s="209"/>
      <c r="DZ397" s="209"/>
      <c r="EA397" s="209"/>
      <c r="EB397" s="209"/>
      <c r="EC397" s="209"/>
      <c r="ED397" s="209"/>
      <c r="EE397" s="209"/>
      <c r="EF397" s="209"/>
      <c r="EG397" s="209"/>
      <c r="EH397" s="209"/>
      <c r="EI397" s="209"/>
      <c r="EJ397" s="209"/>
      <c r="EK397" s="209"/>
      <c r="EL397" s="209"/>
      <c r="EM397" s="209"/>
      <c r="EN397" s="209"/>
    </row>
    <row r="398" spans="3:144" x14ac:dyDescent="0.2">
      <c r="C398" s="209"/>
      <c r="D398" s="209"/>
      <c r="E398" s="209"/>
      <c r="F398" s="209"/>
      <c r="G398" s="209"/>
      <c r="H398" s="209"/>
      <c r="I398" s="209"/>
      <c r="J398" s="209"/>
      <c r="K398" s="209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9"/>
      <c r="AA398" s="209"/>
      <c r="AB398" s="209"/>
      <c r="AC398" s="209"/>
      <c r="AD398" s="209"/>
      <c r="AE398" s="209"/>
      <c r="AF398" s="209"/>
      <c r="AG398" s="209"/>
      <c r="AH398" s="209"/>
      <c r="AI398" s="209"/>
      <c r="AJ398" s="209"/>
      <c r="AK398" s="209"/>
      <c r="AL398" s="209"/>
      <c r="AM398" s="209"/>
      <c r="AN398" s="209"/>
      <c r="AO398" s="209"/>
      <c r="AP398" s="209"/>
      <c r="AQ398" s="209"/>
      <c r="AR398" s="209"/>
      <c r="AS398" s="209"/>
      <c r="AT398" s="209"/>
      <c r="AU398" s="209"/>
      <c r="AV398" s="209"/>
      <c r="AW398" s="209"/>
      <c r="AX398" s="209"/>
      <c r="AY398" s="209"/>
      <c r="AZ398" s="209"/>
      <c r="BA398" s="209"/>
      <c r="BB398" s="209"/>
      <c r="BC398" s="209"/>
      <c r="BD398" s="209"/>
      <c r="BE398" s="209"/>
      <c r="BF398" s="209"/>
      <c r="BG398" s="209"/>
      <c r="BH398" s="209"/>
      <c r="BI398" s="209"/>
      <c r="BJ398" s="209"/>
      <c r="BK398" s="209"/>
      <c r="BL398" s="209"/>
      <c r="BM398" s="209"/>
      <c r="BN398" s="209"/>
      <c r="BO398" s="209"/>
      <c r="BP398" s="209"/>
      <c r="BQ398" s="209"/>
      <c r="BR398" s="209"/>
      <c r="BS398" s="209"/>
      <c r="BT398" s="209"/>
      <c r="BU398" s="209"/>
      <c r="BV398" s="209"/>
      <c r="BW398" s="209"/>
      <c r="BX398" s="209"/>
      <c r="BY398" s="209"/>
      <c r="BZ398" s="209"/>
      <c r="CA398" s="209"/>
      <c r="CB398" s="209"/>
      <c r="CC398" s="209"/>
      <c r="CD398" s="209"/>
      <c r="CE398" s="209"/>
      <c r="CF398" s="209"/>
      <c r="CG398" s="209"/>
      <c r="CH398" s="209"/>
      <c r="CI398" s="209"/>
      <c r="CJ398" s="209"/>
      <c r="CK398" s="209"/>
      <c r="CL398" s="209"/>
      <c r="CM398" s="209"/>
      <c r="CN398" s="209"/>
      <c r="CO398" s="209"/>
      <c r="CP398" s="209"/>
      <c r="CQ398" s="209"/>
      <c r="CR398" s="209"/>
      <c r="CS398" s="209"/>
      <c r="CT398" s="209"/>
      <c r="CU398" s="209"/>
      <c r="CV398" s="209"/>
      <c r="CW398" s="209"/>
      <c r="CX398" s="209"/>
      <c r="CY398" s="209"/>
      <c r="CZ398" s="209"/>
      <c r="DA398" s="209"/>
      <c r="DB398" s="209"/>
      <c r="DC398" s="209"/>
      <c r="DD398" s="209"/>
      <c r="DE398" s="209"/>
      <c r="DF398" s="209"/>
      <c r="DG398" s="209"/>
      <c r="DH398" s="209"/>
      <c r="DI398" s="209"/>
      <c r="DJ398" s="209"/>
      <c r="DK398" s="209"/>
      <c r="DL398" s="209"/>
      <c r="DM398" s="209"/>
      <c r="DN398" s="209"/>
      <c r="DO398" s="209"/>
      <c r="DP398" s="209"/>
      <c r="DQ398" s="209"/>
      <c r="DR398" s="209"/>
      <c r="DS398" s="209"/>
      <c r="DT398" s="209"/>
      <c r="DU398" s="209"/>
      <c r="DV398" s="209"/>
      <c r="DW398" s="209"/>
      <c r="DX398" s="209"/>
      <c r="DY398" s="209"/>
      <c r="DZ398" s="209"/>
      <c r="EA398" s="209"/>
      <c r="EB398" s="209"/>
      <c r="EC398" s="209"/>
      <c r="ED398" s="209"/>
      <c r="EE398" s="209"/>
      <c r="EF398" s="209"/>
      <c r="EG398" s="209"/>
      <c r="EH398" s="209"/>
      <c r="EI398" s="209"/>
      <c r="EJ398" s="209"/>
      <c r="EK398" s="209"/>
      <c r="EL398" s="209"/>
      <c r="EM398" s="209"/>
      <c r="EN398" s="209"/>
    </row>
    <row r="399" spans="3:144" x14ac:dyDescent="0.2">
      <c r="C399" s="209"/>
      <c r="D399" s="209"/>
      <c r="E399" s="209"/>
      <c r="F399" s="209"/>
      <c r="G399" s="209"/>
      <c r="H399" s="209"/>
      <c r="I399" s="209"/>
      <c r="J399" s="209"/>
      <c r="K399" s="209"/>
      <c r="L399" s="209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9"/>
      <c r="AA399" s="209"/>
      <c r="AB399" s="209"/>
      <c r="AC399" s="209"/>
      <c r="AD399" s="209"/>
      <c r="AE399" s="209"/>
      <c r="AF399" s="209"/>
      <c r="AG399" s="209"/>
      <c r="AH399" s="209"/>
      <c r="AI399" s="209"/>
      <c r="AJ399" s="209"/>
      <c r="AK399" s="209"/>
      <c r="AL399" s="209"/>
      <c r="AM399" s="209"/>
      <c r="AN399" s="209"/>
      <c r="AO399" s="209"/>
      <c r="AP399" s="209"/>
      <c r="AQ399" s="209"/>
      <c r="AR399" s="209"/>
      <c r="AS399" s="209"/>
      <c r="AT399" s="209"/>
      <c r="AU399" s="209"/>
      <c r="AV399" s="209"/>
      <c r="AW399" s="209"/>
      <c r="AX399" s="209"/>
      <c r="AY399" s="209"/>
      <c r="AZ399" s="209"/>
      <c r="BA399" s="209"/>
      <c r="BB399" s="209"/>
      <c r="BC399" s="209"/>
      <c r="BD399" s="209"/>
      <c r="BE399" s="209"/>
      <c r="BF399" s="209"/>
      <c r="BG399" s="209"/>
      <c r="BH399" s="209"/>
      <c r="BI399" s="209"/>
      <c r="BJ399" s="209"/>
      <c r="BK399" s="209"/>
      <c r="BL399" s="209"/>
      <c r="BM399" s="209"/>
      <c r="BN399" s="209"/>
      <c r="BO399" s="209"/>
      <c r="BP399" s="209"/>
      <c r="BQ399" s="209"/>
      <c r="BR399" s="209"/>
      <c r="BS399" s="209"/>
      <c r="BT399" s="209"/>
      <c r="BU399" s="209"/>
      <c r="BV399" s="209"/>
      <c r="BW399" s="209"/>
      <c r="BX399" s="209"/>
      <c r="BY399" s="209"/>
      <c r="BZ399" s="209"/>
      <c r="CA399" s="209"/>
      <c r="CB399" s="209"/>
      <c r="CC399" s="209"/>
      <c r="CD399" s="209"/>
      <c r="CE399" s="209"/>
      <c r="CF399" s="209"/>
      <c r="CG399" s="209"/>
      <c r="CH399" s="209"/>
      <c r="CI399" s="209"/>
      <c r="CJ399" s="209"/>
      <c r="CK399" s="209"/>
      <c r="CL399" s="209"/>
      <c r="CM399" s="209"/>
      <c r="CN399" s="209"/>
      <c r="CO399" s="209"/>
      <c r="CP399" s="209"/>
      <c r="CQ399" s="209"/>
      <c r="CR399" s="209"/>
      <c r="CS399" s="209"/>
      <c r="CT399" s="209"/>
      <c r="CU399" s="209"/>
      <c r="CV399" s="209"/>
      <c r="CW399" s="209"/>
      <c r="CX399" s="209"/>
      <c r="CY399" s="209"/>
      <c r="CZ399" s="209"/>
      <c r="DA399" s="209"/>
      <c r="DB399" s="209"/>
      <c r="DC399" s="209"/>
      <c r="DD399" s="209"/>
      <c r="DE399" s="209"/>
      <c r="DF399" s="209"/>
      <c r="DG399" s="209"/>
      <c r="DH399" s="209"/>
      <c r="DI399" s="209"/>
      <c r="DJ399" s="209"/>
      <c r="DK399" s="209"/>
      <c r="DL399" s="209"/>
      <c r="DM399" s="209"/>
      <c r="DN399" s="209"/>
      <c r="DO399" s="209"/>
      <c r="DP399" s="209"/>
      <c r="DQ399" s="209"/>
      <c r="DR399" s="209"/>
      <c r="DS399" s="209"/>
      <c r="DT399" s="209"/>
      <c r="DU399" s="209"/>
      <c r="DV399" s="209"/>
      <c r="DW399" s="209"/>
      <c r="DX399" s="209"/>
      <c r="DY399" s="209"/>
      <c r="DZ399" s="209"/>
      <c r="EA399" s="209"/>
      <c r="EB399" s="209"/>
      <c r="EC399" s="209"/>
      <c r="ED399" s="209"/>
      <c r="EE399" s="209"/>
      <c r="EF399" s="209"/>
      <c r="EG399" s="209"/>
      <c r="EH399" s="209"/>
      <c r="EI399" s="209"/>
      <c r="EJ399" s="209"/>
      <c r="EK399" s="209"/>
      <c r="EL399" s="209"/>
      <c r="EM399" s="209"/>
      <c r="EN399" s="209"/>
    </row>
    <row r="400" spans="3:144" x14ac:dyDescent="0.2">
      <c r="C400" s="209"/>
      <c r="D400" s="209"/>
      <c r="E400" s="209"/>
      <c r="F400" s="209"/>
      <c r="G400" s="209"/>
      <c r="H400" s="209"/>
      <c r="I400" s="209"/>
      <c r="J400" s="209"/>
      <c r="K400" s="209"/>
      <c r="L400" s="209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9"/>
      <c r="AA400" s="209"/>
      <c r="AB400" s="209"/>
      <c r="AC400" s="209"/>
      <c r="AD400" s="209"/>
      <c r="AE400" s="209"/>
      <c r="AF400" s="209"/>
      <c r="AG400" s="209"/>
      <c r="AH400" s="209"/>
      <c r="AI400" s="209"/>
      <c r="AJ400" s="209"/>
      <c r="AK400" s="209"/>
      <c r="AL400" s="209"/>
      <c r="AM400" s="209"/>
      <c r="AN400" s="209"/>
      <c r="AO400" s="209"/>
      <c r="AP400" s="209"/>
      <c r="AQ400" s="209"/>
      <c r="AR400" s="209"/>
      <c r="AS400" s="209"/>
      <c r="AT400" s="209"/>
      <c r="AU400" s="209"/>
      <c r="AV400" s="209"/>
      <c r="AW400" s="209"/>
      <c r="AX400" s="209"/>
      <c r="AY400" s="209"/>
      <c r="AZ400" s="209"/>
      <c r="BA400" s="209"/>
      <c r="BB400" s="209"/>
      <c r="BC400" s="209"/>
      <c r="BD400" s="209"/>
      <c r="BE400" s="209"/>
      <c r="BF400" s="209"/>
      <c r="BG400" s="209"/>
      <c r="BH400" s="209"/>
      <c r="BI400" s="209"/>
      <c r="BJ400" s="209"/>
      <c r="BK400" s="209"/>
      <c r="BL400" s="209"/>
      <c r="BM400" s="209"/>
      <c r="BN400" s="209"/>
      <c r="BO400" s="209"/>
      <c r="BP400" s="209"/>
      <c r="BQ400" s="209"/>
      <c r="BR400" s="209"/>
      <c r="BS400" s="209"/>
      <c r="BT400" s="209"/>
      <c r="BU400" s="209"/>
      <c r="BV400" s="209"/>
      <c r="BW400" s="209"/>
      <c r="BX400" s="209"/>
      <c r="BY400" s="209"/>
      <c r="BZ400" s="209"/>
      <c r="CA400" s="209"/>
      <c r="CB400" s="209"/>
      <c r="CC400" s="209"/>
      <c r="CD400" s="209"/>
      <c r="CE400" s="209"/>
      <c r="CF400" s="209"/>
      <c r="CG400" s="209"/>
      <c r="CH400" s="209"/>
      <c r="CI400" s="209"/>
      <c r="CJ400" s="209"/>
      <c r="CK400" s="209"/>
      <c r="CL400" s="209"/>
      <c r="CM400" s="209"/>
      <c r="CN400" s="209"/>
      <c r="CO400" s="209"/>
      <c r="CP400" s="209"/>
      <c r="CQ400" s="209"/>
      <c r="CR400" s="209"/>
      <c r="CS400" s="209"/>
      <c r="CT400" s="209"/>
      <c r="CU400" s="209"/>
      <c r="CV400" s="209"/>
      <c r="CW400" s="209"/>
      <c r="CX400" s="209"/>
      <c r="CY400" s="209"/>
      <c r="CZ400" s="209"/>
      <c r="DA400" s="209"/>
      <c r="DB400" s="209"/>
      <c r="DC400" s="209"/>
      <c r="DD400" s="209"/>
      <c r="DE400" s="209"/>
      <c r="DF400" s="209"/>
      <c r="DG400" s="209"/>
      <c r="DH400" s="209"/>
      <c r="DI400" s="209"/>
      <c r="DJ400" s="209"/>
      <c r="DK400" s="209"/>
      <c r="DL400" s="209"/>
      <c r="DM400" s="209"/>
      <c r="DN400" s="209"/>
      <c r="DO400" s="209"/>
      <c r="DP400" s="209"/>
      <c r="DQ400" s="209"/>
      <c r="DR400" s="209"/>
      <c r="DS400" s="209"/>
      <c r="DT400" s="209"/>
      <c r="DU400" s="209"/>
      <c r="DV400" s="209"/>
      <c r="DW400" s="209"/>
      <c r="DX400" s="209"/>
      <c r="DY400" s="209"/>
      <c r="DZ400" s="209"/>
      <c r="EA400" s="209"/>
      <c r="EB400" s="209"/>
      <c r="EC400" s="209"/>
      <c r="ED400" s="209"/>
      <c r="EE400" s="209"/>
      <c r="EF400" s="209"/>
      <c r="EG400" s="209"/>
      <c r="EH400" s="209"/>
      <c r="EI400" s="209"/>
      <c r="EJ400" s="209"/>
      <c r="EK400" s="209"/>
      <c r="EL400" s="209"/>
      <c r="EM400" s="209"/>
      <c r="EN400" s="209"/>
    </row>
    <row r="401" spans="3:144" x14ac:dyDescent="0.2">
      <c r="C401" s="209"/>
      <c r="D401" s="209"/>
      <c r="E401" s="209"/>
      <c r="F401" s="209"/>
      <c r="G401" s="209"/>
      <c r="H401" s="209"/>
      <c r="I401" s="209"/>
      <c r="J401" s="209"/>
      <c r="K401" s="209"/>
      <c r="L401" s="209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9"/>
      <c r="AA401" s="209"/>
      <c r="AB401" s="209"/>
      <c r="AC401" s="209"/>
      <c r="AD401" s="209"/>
      <c r="AE401" s="209"/>
      <c r="AF401" s="209"/>
      <c r="AG401" s="209"/>
      <c r="AH401" s="209"/>
      <c r="AI401" s="209"/>
      <c r="AJ401" s="209"/>
      <c r="AK401" s="209"/>
      <c r="AL401" s="209"/>
      <c r="AM401" s="209"/>
      <c r="AN401" s="209"/>
      <c r="AO401" s="209"/>
      <c r="AP401" s="209"/>
      <c r="AQ401" s="209"/>
      <c r="AR401" s="209"/>
      <c r="AS401" s="209"/>
      <c r="AT401" s="209"/>
      <c r="AU401" s="209"/>
      <c r="AV401" s="209"/>
      <c r="AW401" s="209"/>
      <c r="AX401" s="209"/>
      <c r="AY401" s="209"/>
      <c r="AZ401" s="209"/>
      <c r="BA401" s="209"/>
      <c r="BB401" s="209"/>
      <c r="BC401" s="209"/>
      <c r="BD401" s="209"/>
      <c r="BE401" s="209"/>
      <c r="BF401" s="209"/>
      <c r="BG401" s="209"/>
      <c r="BH401" s="209"/>
      <c r="BI401" s="209"/>
      <c r="BJ401" s="209"/>
      <c r="BK401" s="209"/>
      <c r="BL401" s="209"/>
      <c r="BM401" s="209"/>
      <c r="BN401" s="209"/>
      <c r="BO401" s="209"/>
      <c r="BP401" s="209"/>
      <c r="BQ401" s="209"/>
      <c r="BR401" s="209"/>
      <c r="BS401" s="209"/>
      <c r="BT401" s="209"/>
      <c r="BU401" s="209"/>
      <c r="BV401" s="209"/>
      <c r="BW401" s="209"/>
      <c r="BX401" s="209"/>
      <c r="BY401" s="209"/>
      <c r="BZ401" s="209"/>
      <c r="CA401" s="209"/>
      <c r="CB401" s="209"/>
      <c r="CC401" s="209"/>
      <c r="CD401" s="209"/>
      <c r="CE401" s="209"/>
      <c r="CF401" s="209"/>
      <c r="CG401" s="209"/>
      <c r="CH401" s="209"/>
      <c r="CI401" s="209"/>
      <c r="CJ401" s="209"/>
      <c r="CK401" s="209"/>
      <c r="CL401" s="209"/>
      <c r="CM401" s="209"/>
      <c r="CN401" s="209"/>
      <c r="CO401" s="209"/>
      <c r="CP401" s="209"/>
      <c r="CQ401" s="209"/>
      <c r="CR401" s="209"/>
      <c r="CS401" s="209"/>
      <c r="CT401" s="209"/>
      <c r="CU401" s="209"/>
      <c r="CV401" s="209"/>
      <c r="CW401" s="209"/>
      <c r="CX401" s="209"/>
      <c r="CY401" s="209"/>
      <c r="CZ401" s="209"/>
      <c r="DA401" s="209"/>
      <c r="DB401" s="209"/>
      <c r="DC401" s="209"/>
      <c r="DD401" s="209"/>
      <c r="DE401" s="209"/>
      <c r="DF401" s="209"/>
      <c r="DG401" s="209"/>
      <c r="DH401" s="209"/>
      <c r="DI401" s="209"/>
      <c r="DJ401" s="209"/>
      <c r="DK401" s="209"/>
      <c r="DL401" s="209"/>
      <c r="DM401" s="209"/>
      <c r="DN401" s="209"/>
      <c r="DO401" s="209"/>
      <c r="DP401" s="209"/>
      <c r="DQ401" s="209"/>
      <c r="DR401" s="209"/>
      <c r="DS401" s="209"/>
      <c r="DT401" s="209"/>
      <c r="DU401" s="209"/>
      <c r="DV401" s="209"/>
      <c r="DW401" s="209"/>
      <c r="DX401" s="209"/>
      <c r="DY401" s="209"/>
      <c r="DZ401" s="209"/>
      <c r="EA401" s="209"/>
      <c r="EB401" s="209"/>
      <c r="EC401" s="209"/>
      <c r="ED401" s="209"/>
      <c r="EE401" s="209"/>
      <c r="EF401" s="209"/>
      <c r="EG401" s="209"/>
      <c r="EH401" s="209"/>
      <c r="EI401" s="209"/>
      <c r="EJ401" s="209"/>
      <c r="EK401" s="209"/>
      <c r="EL401" s="209"/>
      <c r="EM401" s="209"/>
      <c r="EN401" s="209"/>
    </row>
    <row r="402" spans="3:144" x14ac:dyDescent="0.2">
      <c r="C402" s="209"/>
      <c r="D402" s="209"/>
      <c r="E402" s="209"/>
      <c r="F402" s="209"/>
      <c r="G402" s="209"/>
      <c r="H402" s="209"/>
      <c r="I402" s="209"/>
      <c r="J402" s="209"/>
      <c r="K402" s="209"/>
      <c r="L402" s="209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9"/>
      <c r="AA402" s="209"/>
      <c r="AB402" s="209"/>
      <c r="AC402" s="209"/>
      <c r="AD402" s="209"/>
      <c r="AE402" s="209"/>
      <c r="AF402" s="209"/>
      <c r="AG402" s="209"/>
      <c r="AH402" s="209"/>
      <c r="AI402" s="209"/>
      <c r="AJ402" s="209"/>
      <c r="AK402" s="209"/>
      <c r="AL402" s="209"/>
      <c r="AM402" s="209"/>
      <c r="AN402" s="209"/>
      <c r="AO402" s="209"/>
      <c r="AP402" s="209"/>
      <c r="AQ402" s="209"/>
      <c r="AR402" s="209"/>
      <c r="AS402" s="209"/>
      <c r="AT402" s="209"/>
      <c r="AU402" s="209"/>
      <c r="AV402" s="209"/>
      <c r="AW402" s="209"/>
      <c r="AX402" s="209"/>
      <c r="AY402" s="209"/>
      <c r="AZ402" s="209"/>
      <c r="BA402" s="209"/>
      <c r="BB402" s="209"/>
      <c r="BC402" s="209"/>
      <c r="BD402" s="209"/>
      <c r="BE402" s="209"/>
      <c r="BF402" s="209"/>
      <c r="BG402" s="209"/>
      <c r="BH402" s="209"/>
      <c r="BI402" s="209"/>
      <c r="BJ402" s="209"/>
      <c r="BK402" s="209"/>
      <c r="BL402" s="209"/>
      <c r="BM402" s="209"/>
      <c r="BN402" s="209"/>
      <c r="BO402" s="209"/>
      <c r="BP402" s="209"/>
      <c r="BQ402" s="209"/>
      <c r="BR402" s="209"/>
      <c r="BS402" s="209"/>
      <c r="BT402" s="209"/>
      <c r="BU402" s="209"/>
      <c r="BV402" s="209"/>
      <c r="BW402" s="209"/>
      <c r="BX402" s="209"/>
      <c r="BY402" s="209"/>
      <c r="BZ402" s="209"/>
      <c r="CA402" s="209"/>
      <c r="CB402" s="209"/>
      <c r="CC402" s="209"/>
      <c r="CD402" s="209"/>
      <c r="CE402" s="209"/>
      <c r="CF402" s="209"/>
      <c r="CG402" s="209"/>
      <c r="CH402" s="209"/>
      <c r="CI402" s="209"/>
      <c r="CJ402" s="209"/>
      <c r="CK402" s="209"/>
      <c r="CL402" s="209"/>
      <c r="CM402" s="209"/>
      <c r="CN402" s="209"/>
      <c r="CO402" s="209"/>
      <c r="CP402" s="209"/>
      <c r="CQ402" s="209"/>
      <c r="CR402" s="209"/>
      <c r="CS402" s="209"/>
      <c r="CT402" s="209"/>
      <c r="CU402" s="209"/>
      <c r="CV402" s="209"/>
      <c r="CW402" s="209"/>
      <c r="CX402" s="209"/>
      <c r="CY402" s="209"/>
      <c r="CZ402" s="209"/>
      <c r="DA402" s="209"/>
      <c r="DB402" s="209"/>
      <c r="DC402" s="209"/>
      <c r="DD402" s="209"/>
      <c r="DE402" s="209"/>
      <c r="DF402" s="209"/>
      <c r="DG402" s="209"/>
      <c r="DH402" s="209"/>
      <c r="DI402" s="209"/>
      <c r="DJ402" s="209"/>
      <c r="DK402" s="209"/>
      <c r="DL402" s="209"/>
      <c r="DM402" s="209"/>
      <c r="DN402" s="209"/>
      <c r="DO402" s="209"/>
      <c r="DP402" s="209"/>
      <c r="DQ402" s="209"/>
      <c r="DR402" s="209"/>
      <c r="DS402" s="209"/>
      <c r="DT402" s="209"/>
      <c r="DU402" s="209"/>
      <c r="DV402" s="209"/>
      <c r="DW402" s="209"/>
      <c r="DX402" s="209"/>
      <c r="DY402" s="209"/>
      <c r="DZ402" s="209"/>
      <c r="EA402" s="209"/>
      <c r="EB402" s="209"/>
      <c r="EC402" s="209"/>
      <c r="ED402" s="209"/>
      <c r="EE402" s="209"/>
      <c r="EF402" s="209"/>
      <c r="EG402" s="209"/>
      <c r="EH402" s="209"/>
      <c r="EI402" s="209"/>
      <c r="EJ402" s="209"/>
      <c r="EK402" s="209"/>
      <c r="EL402" s="209"/>
      <c r="EM402" s="209"/>
      <c r="EN402" s="209"/>
    </row>
    <row r="403" spans="3:144" x14ac:dyDescent="0.2">
      <c r="C403" s="209"/>
      <c r="D403" s="209"/>
      <c r="E403" s="209"/>
      <c r="F403" s="209"/>
      <c r="G403" s="209"/>
      <c r="H403" s="209"/>
      <c r="I403" s="209"/>
      <c r="J403" s="209"/>
      <c r="K403" s="209"/>
      <c r="L403" s="209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9"/>
      <c r="AA403" s="209"/>
      <c r="AB403" s="209"/>
      <c r="AC403" s="209"/>
      <c r="AD403" s="209"/>
      <c r="AE403" s="209"/>
      <c r="AF403" s="209"/>
      <c r="AG403" s="209"/>
      <c r="AH403" s="209"/>
      <c r="AI403" s="209"/>
      <c r="AJ403" s="209"/>
      <c r="AK403" s="209"/>
      <c r="AL403" s="209"/>
      <c r="AM403" s="209"/>
      <c r="AN403" s="209"/>
      <c r="AO403" s="209"/>
      <c r="AP403" s="209"/>
      <c r="AQ403" s="209"/>
      <c r="AR403" s="209"/>
      <c r="AS403" s="209"/>
      <c r="AT403" s="209"/>
      <c r="AU403" s="209"/>
      <c r="AV403" s="209"/>
      <c r="AW403" s="209"/>
      <c r="AX403" s="209"/>
      <c r="AY403" s="209"/>
      <c r="AZ403" s="209"/>
      <c r="BA403" s="209"/>
      <c r="BB403" s="209"/>
      <c r="BC403" s="209"/>
      <c r="BD403" s="209"/>
      <c r="BE403" s="209"/>
      <c r="BF403" s="209"/>
      <c r="BG403" s="209"/>
      <c r="BH403" s="209"/>
      <c r="BI403" s="209"/>
      <c r="BJ403" s="209"/>
      <c r="BK403" s="209"/>
      <c r="BL403" s="209"/>
      <c r="BM403" s="209"/>
      <c r="BN403" s="209"/>
      <c r="BO403" s="209"/>
      <c r="BP403" s="209"/>
      <c r="BQ403" s="209"/>
      <c r="BR403" s="209"/>
      <c r="BS403" s="209"/>
      <c r="BT403" s="209"/>
      <c r="BU403" s="209"/>
      <c r="BV403" s="209"/>
      <c r="BW403" s="209"/>
      <c r="BX403" s="209"/>
      <c r="BY403" s="209"/>
      <c r="BZ403" s="209"/>
      <c r="CA403" s="209"/>
      <c r="CB403" s="209"/>
      <c r="CC403" s="209"/>
      <c r="CD403" s="209"/>
      <c r="CE403" s="209"/>
      <c r="CF403" s="209"/>
      <c r="CG403" s="209"/>
      <c r="CH403" s="209"/>
      <c r="CI403" s="209"/>
      <c r="CJ403" s="209"/>
      <c r="CK403" s="209"/>
      <c r="CL403" s="209"/>
      <c r="CM403" s="209"/>
      <c r="CN403" s="209"/>
      <c r="CO403" s="209"/>
      <c r="CP403" s="209"/>
      <c r="CQ403" s="209"/>
      <c r="CR403" s="209"/>
      <c r="CS403" s="209"/>
      <c r="CT403" s="209"/>
      <c r="CU403" s="209"/>
      <c r="CV403" s="209"/>
      <c r="CW403" s="209"/>
      <c r="CX403" s="209"/>
      <c r="CY403" s="209"/>
      <c r="CZ403" s="209"/>
      <c r="DA403" s="209"/>
      <c r="DB403" s="209"/>
      <c r="DC403" s="209"/>
      <c r="DD403" s="209"/>
      <c r="DE403" s="209"/>
      <c r="DF403" s="209"/>
      <c r="DG403" s="209"/>
      <c r="DH403" s="209"/>
      <c r="DI403" s="209"/>
      <c r="DJ403" s="209"/>
      <c r="DK403" s="209"/>
      <c r="DL403" s="209"/>
      <c r="DM403" s="209"/>
      <c r="DN403" s="209"/>
      <c r="DO403" s="209"/>
      <c r="DP403" s="209"/>
      <c r="DQ403" s="209"/>
      <c r="DR403" s="209"/>
      <c r="DS403" s="209"/>
      <c r="DT403" s="209"/>
      <c r="DU403" s="209"/>
      <c r="DV403" s="209"/>
      <c r="DW403" s="209"/>
      <c r="DX403" s="209"/>
      <c r="DY403" s="209"/>
      <c r="DZ403" s="209"/>
      <c r="EA403" s="209"/>
      <c r="EB403" s="209"/>
      <c r="EC403" s="209"/>
      <c r="ED403" s="209"/>
      <c r="EE403" s="209"/>
      <c r="EF403" s="209"/>
      <c r="EG403" s="209"/>
      <c r="EH403" s="209"/>
      <c r="EI403" s="209"/>
      <c r="EJ403" s="209"/>
      <c r="EK403" s="209"/>
      <c r="EL403" s="209"/>
      <c r="EM403" s="209"/>
      <c r="EN403" s="209"/>
    </row>
    <row r="404" spans="3:144" x14ac:dyDescent="0.2">
      <c r="C404" s="209"/>
      <c r="D404" s="209"/>
      <c r="E404" s="209"/>
      <c r="F404" s="209"/>
      <c r="G404" s="209"/>
      <c r="H404" s="209"/>
      <c r="I404" s="209"/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  <c r="AA404" s="209"/>
      <c r="AB404" s="209"/>
      <c r="AC404" s="209"/>
      <c r="AD404" s="209"/>
      <c r="AE404" s="209"/>
      <c r="AF404" s="209"/>
      <c r="AG404" s="209"/>
      <c r="AH404" s="209"/>
      <c r="AI404" s="209"/>
      <c r="AJ404" s="209"/>
      <c r="AK404" s="209"/>
      <c r="AL404" s="209"/>
      <c r="AM404" s="209"/>
      <c r="AN404" s="209"/>
      <c r="AO404" s="209"/>
      <c r="AP404" s="209"/>
      <c r="AQ404" s="209"/>
      <c r="AR404" s="209"/>
      <c r="AS404" s="209"/>
      <c r="AT404" s="209"/>
      <c r="AU404" s="209"/>
      <c r="AV404" s="209"/>
      <c r="AW404" s="209"/>
      <c r="AX404" s="209"/>
      <c r="AY404" s="209"/>
      <c r="AZ404" s="209"/>
      <c r="BA404" s="209"/>
      <c r="BB404" s="209"/>
      <c r="BC404" s="209"/>
      <c r="BD404" s="209"/>
      <c r="BE404" s="209"/>
      <c r="BF404" s="209"/>
      <c r="BG404" s="209"/>
      <c r="BH404" s="209"/>
      <c r="BI404" s="209"/>
      <c r="BJ404" s="209"/>
      <c r="BK404" s="209"/>
      <c r="BL404" s="209"/>
      <c r="BM404" s="209"/>
      <c r="BN404" s="209"/>
      <c r="BO404" s="209"/>
      <c r="BP404" s="209"/>
      <c r="BQ404" s="209"/>
      <c r="BR404" s="209"/>
      <c r="BS404" s="209"/>
      <c r="BT404" s="209"/>
      <c r="BU404" s="209"/>
      <c r="BV404" s="209"/>
      <c r="BW404" s="209"/>
      <c r="BX404" s="209"/>
      <c r="BY404" s="209"/>
      <c r="BZ404" s="209"/>
      <c r="CA404" s="209"/>
      <c r="CB404" s="209"/>
      <c r="CC404" s="209"/>
      <c r="CD404" s="209"/>
      <c r="CE404" s="209"/>
      <c r="CF404" s="209"/>
      <c r="CG404" s="209"/>
      <c r="CH404" s="209"/>
      <c r="CI404" s="209"/>
      <c r="CJ404" s="209"/>
      <c r="CK404" s="209"/>
      <c r="CL404" s="209"/>
      <c r="CM404" s="209"/>
      <c r="CN404" s="209"/>
      <c r="CO404" s="209"/>
      <c r="CP404" s="209"/>
      <c r="CQ404" s="209"/>
      <c r="CR404" s="209"/>
      <c r="CS404" s="209"/>
      <c r="CT404" s="209"/>
      <c r="CU404" s="209"/>
      <c r="CV404" s="209"/>
      <c r="CW404" s="209"/>
      <c r="CX404" s="209"/>
      <c r="CY404" s="209"/>
      <c r="CZ404" s="209"/>
      <c r="DA404" s="209"/>
      <c r="DB404" s="209"/>
      <c r="DC404" s="209"/>
      <c r="DD404" s="209"/>
      <c r="DE404" s="209"/>
      <c r="DF404" s="209"/>
      <c r="DG404" s="209"/>
      <c r="DH404" s="209"/>
      <c r="DI404" s="209"/>
      <c r="DJ404" s="209"/>
      <c r="DK404" s="209"/>
      <c r="DL404" s="209"/>
      <c r="DM404" s="209"/>
      <c r="DN404" s="209"/>
      <c r="DO404" s="209"/>
      <c r="DP404" s="209"/>
      <c r="DQ404" s="209"/>
      <c r="DR404" s="209"/>
      <c r="DS404" s="209"/>
      <c r="DT404" s="209"/>
      <c r="DU404" s="209"/>
      <c r="DV404" s="209"/>
      <c r="DW404" s="209"/>
      <c r="DX404" s="209"/>
      <c r="DY404" s="209"/>
      <c r="DZ404" s="209"/>
      <c r="EA404" s="209"/>
      <c r="EB404" s="209"/>
      <c r="EC404" s="209"/>
      <c r="ED404" s="209"/>
      <c r="EE404" s="209"/>
      <c r="EF404" s="209"/>
      <c r="EG404" s="209"/>
      <c r="EH404" s="209"/>
      <c r="EI404" s="209"/>
      <c r="EJ404" s="209"/>
      <c r="EK404" s="209"/>
      <c r="EL404" s="209"/>
      <c r="EM404" s="209"/>
      <c r="EN404" s="209"/>
    </row>
    <row r="405" spans="3:144" x14ac:dyDescent="0.2">
      <c r="C405" s="209"/>
      <c r="D405" s="209"/>
      <c r="E405" s="209"/>
      <c r="F405" s="209"/>
      <c r="G405" s="209"/>
      <c r="H405" s="209"/>
      <c r="I405" s="209"/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  <c r="AA405" s="209"/>
      <c r="AB405" s="209"/>
      <c r="AC405" s="209"/>
      <c r="AD405" s="209"/>
      <c r="AE405" s="209"/>
      <c r="AF405" s="209"/>
      <c r="AG405" s="209"/>
      <c r="AH405" s="209"/>
      <c r="AI405" s="209"/>
      <c r="AJ405" s="209"/>
      <c r="AK405" s="209"/>
      <c r="AL405" s="209"/>
      <c r="AM405" s="209"/>
      <c r="AN405" s="209"/>
      <c r="AO405" s="209"/>
      <c r="AP405" s="209"/>
      <c r="AQ405" s="209"/>
      <c r="AR405" s="209"/>
      <c r="AS405" s="209"/>
      <c r="AT405" s="209"/>
      <c r="AU405" s="209"/>
      <c r="AV405" s="209"/>
      <c r="AW405" s="209"/>
      <c r="AX405" s="209"/>
      <c r="AY405" s="209"/>
      <c r="AZ405" s="209"/>
      <c r="BA405" s="209"/>
      <c r="BB405" s="209"/>
      <c r="BC405" s="209"/>
      <c r="BD405" s="209"/>
      <c r="BE405" s="209"/>
      <c r="BF405" s="209"/>
      <c r="BG405" s="209"/>
      <c r="BH405" s="209"/>
      <c r="BI405" s="209"/>
      <c r="BJ405" s="209"/>
      <c r="BK405" s="209"/>
      <c r="BL405" s="209"/>
      <c r="BM405" s="209"/>
      <c r="BN405" s="209"/>
      <c r="BO405" s="209"/>
      <c r="BP405" s="209"/>
      <c r="BQ405" s="209"/>
      <c r="BR405" s="209"/>
      <c r="BS405" s="209"/>
      <c r="BT405" s="209"/>
      <c r="BU405" s="209"/>
      <c r="BV405" s="209"/>
      <c r="BW405" s="209"/>
      <c r="BX405" s="209"/>
      <c r="BY405" s="209"/>
      <c r="BZ405" s="209"/>
      <c r="CA405" s="209"/>
      <c r="CB405" s="209"/>
      <c r="CC405" s="209"/>
      <c r="CD405" s="209"/>
      <c r="CE405" s="209"/>
      <c r="CF405" s="209"/>
      <c r="CG405" s="209"/>
      <c r="CH405" s="209"/>
      <c r="CI405" s="209"/>
      <c r="CJ405" s="209"/>
      <c r="CK405" s="209"/>
      <c r="CL405" s="209"/>
      <c r="CM405" s="209"/>
      <c r="CN405" s="209"/>
      <c r="CO405" s="209"/>
      <c r="CP405" s="209"/>
      <c r="CQ405" s="209"/>
      <c r="CR405" s="209"/>
      <c r="CS405" s="209"/>
      <c r="CT405" s="209"/>
      <c r="CU405" s="209"/>
      <c r="CV405" s="209"/>
      <c r="CW405" s="209"/>
      <c r="CX405" s="209"/>
      <c r="CY405" s="209"/>
      <c r="CZ405" s="209"/>
      <c r="DA405" s="209"/>
      <c r="DB405" s="209"/>
      <c r="DC405" s="209"/>
      <c r="DD405" s="209"/>
      <c r="DE405" s="209"/>
      <c r="DF405" s="209"/>
      <c r="DG405" s="209"/>
      <c r="DH405" s="209"/>
      <c r="DI405" s="209"/>
      <c r="DJ405" s="209"/>
      <c r="DK405" s="209"/>
      <c r="DL405" s="209"/>
      <c r="DM405" s="209"/>
      <c r="DN405" s="209"/>
      <c r="DO405" s="209"/>
      <c r="DP405" s="209"/>
      <c r="DQ405" s="209"/>
      <c r="DR405" s="209"/>
      <c r="DS405" s="209"/>
      <c r="DT405" s="209"/>
      <c r="DU405" s="209"/>
      <c r="DV405" s="209"/>
      <c r="DW405" s="209"/>
      <c r="DX405" s="209"/>
      <c r="DY405" s="209"/>
      <c r="DZ405" s="209"/>
      <c r="EA405" s="209"/>
      <c r="EB405" s="209"/>
      <c r="EC405" s="209"/>
      <c r="ED405" s="209"/>
      <c r="EE405" s="209"/>
      <c r="EF405" s="209"/>
      <c r="EG405" s="209"/>
      <c r="EH405" s="209"/>
      <c r="EI405" s="209"/>
      <c r="EJ405" s="209"/>
      <c r="EK405" s="209"/>
      <c r="EL405" s="209"/>
      <c r="EM405" s="209"/>
      <c r="EN405" s="209"/>
    </row>
    <row r="406" spans="3:144" x14ac:dyDescent="0.2">
      <c r="C406" s="209"/>
      <c r="D406" s="209"/>
      <c r="E406" s="209"/>
      <c r="F406" s="209"/>
      <c r="G406" s="209"/>
      <c r="H406" s="209"/>
      <c r="I406" s="209"/>
      <c r="J406" s="20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  <c r="AA406" s="209"/>
      <c r="AB406" s="209"/>
      <c r="AC406" s="209"/>
      <c r="AD406" s="209"/>
      <c r="AE406" s="209"/>
      <c r="AF406" s="209"/>
      <c r="AG406" s="209"/>
      <c r="AH406" s="209"/>
      <c r="AI406" s="209"/>
      <c r="AJ406" s="209"/>
      <c r="AK406" s="209"/>
      <c r="AL406" s="209"/>
      <c r="AM406" s="209"/>
      <c r="AN406" s="209"/>
      <c r="AO406" s="209"/>
      <c r="AP406" s="209"/>
      <c r="AQ406" s="209"/>
      <c r="AR406" s="209"/>
      <c r="AS406" s="209"/>
      <c r="AT406" s="209"/>
      <c r="AU406" s="209"/>
      <c r="AV406" s="209"/>
      <c r="AW406" s="209"/>
      <c r="AX406" s="209"/>
      <c r="AY406" s="209"/>
      <c r="AZ406" s="209"/>
      <c r="BA406" s="209"/>
      <c r="BB406" s="209"/>
      <c r="BC406" s="209"/>
      <c r="BD406" s="209"/>
      <c r="BE406" s="209"/>
      <c r="BF406" s="209"/>
      <c r="BG406" s="209"/>
      <c r="BH406" s="209"/>
      <c r="BI406" s="209"/>
      <c r="BJ406" s="209"/>
      <c r="BK406" s="209"/>
      <c r="BL406" s="209"/>
      <c r="BM406" s="209"/>
      <c r="BN406" s="209"/>
      <c r="BO406" s="209"/>
      <c r="BP406" s="209"/>
      <c r="BQ406" s="209"/>
      <c r="BR406" s="209"/>
      <c r="BS406" s="209"/>
      <c r="BT406" s="209"/>
      <c r="BU406" s="209"/>
      <c r="BV406" s="209"/>
      <c r="BW406" s="209"/>
      <c r="BX406" s="209"/>
      <c r="BY406" s="209"/>
      <c r="BZ406" s="209"/>
      <c r="CA406" s="209"/>
      <c r="CB406" s="209"/>
      <c r="CC406" s="209"/>
      <c r="CD406" s="209"/>
      <c r="CE406" s="209"/>
      <c r="CF406" s="209"/>
      <c r="CG406" s="209"/>
      <c r="CH406" s="209"/>
      <c r="CI406" s="209"/>
      <c r="CJ406" s="209"/>
      <c r="CK406" s="209"/>
      <c r="CL406" s="209"/>
      <c r="CM406" s="209"/>
      <c r="CN406" s="209"/>
      <c r="CO406" s="209"/>
      <c r="CP406" s="209"/>
      <c r="CQ406" s="209"/>
      <c r="CR406" s="209"/>
      <c r="CS406" s="209"/>
      <c r="CT406" s="209"/>
      <c r="CU406" s="209"/>
      <c r="CV406" s="209"/>
      <c r="CW406" s="209"/>
      <c r="CX406" s="209"/>
      <c r="CY406" s="209"/>
      <c r="CZ406" s="209"/>
      <c r="DA406" s="209"/>
      <c r="DB406" s="209"/>
      <c r="DC406" s="209"/>
      <c r="DD406" s="209"/>
      <c r="DE406" s="209"/>
      <c r="DF406" s="209"/>
      <c r="DG406" s="209"/>
      <c r="DH406" s="209"/>
      <c r="DI406" s="209"/>
      <c r="DJ406" s="209"/>
      <c r="DK406" s="209"/>
      <c r="DL406" s="209"/>
      <c r="DM406" s="209"/>
      <c r="DN406" s="209"/>
      <c r="DO406" s="209"/>
      <c r="DP406" s="209"/>
      <c r="DQ406" s="209"/>
      <c r="DR406" s="209"/>
      <c r="DS406" s="209"/>
      <c r="DT406" s="209"/>
      <c r="DU406" s="209"/>
      <c r="DV406" s="209"/>
      <c r="DW406" s="209"/>
      <c r="DX406" s="209"/>
      <c r="DY406" s="209"/>
      <c r="DZ406" s="209"/>
      <c r="EA406" s="209"/>
      <c r="EB406" s="209"/>
      <c r="EC406" s="209"/>
      <c r="ED406" s="209"/>
      <c r="EE406" s="209"/>
      <c r="EF406" s="209"/>
      <c r="EG406" s="209"/>
      <c r="EH406" s="209"/>
      <c r="EI406" s="209"/>
      <c r="EJ406" s="209"/>
      <c r="EK406" s="209"/>
      <c r="EL406" s="209"/>
      <c r="EM406" s="209"/>
      <c r="EN406" s="209"/>
    </row>
    <row r="407" spans="3:144" x14ac:dyDescent="0.2">
      <c r="C407" s="209"/>
      <c r="D407" s="209"/>
      <c r="E407" s="209"/>
      <c r="F407" s="209"/>
      <c r="G407" s="209"/>
      <c r="H407" s="209"/>
      <c r="I407" s="209"/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  <c r="AA407" s="209"/>
      <c r="AB407" s="209"/>
      <c r="AC407" s="209"/>
      <c r="AD407" s="209"/>
      <c r="AE407" s="209"/>
      <c r="AF407" s="209"/>
      <c r="AG407" s="209"/>
      <c r="AH407" s="209"/>
      <c r="AI407" s="209"/>
      <c r="AJ407" s="209"/>
      <c r="AK407" s="209"/>
      <c r="AL407" s="209"/>
      <c r="AM407" s="209"/>
      <c r="AN407" s="209"/>
      <c r="AO407" s="209"/>
      <c r="AP407" s="209"/>
      <c r="AQ407" s="209"/>
      <c r="AR407" s="209"/>
      <c r="AS407" s="209"/>
      <c r="AT407" s="209"/>
      <c r="AU407" s="209"/>
      <c r="AV407" s="209"/>
      <c r="AW407" s="209"/>
      <c r="AX407" s="209"/>
      <c r="AY407" s="209"/>
      <c r="AZ407" s="209"/>
      <c r="BA407" s="209"/>
      <c r="BB407" s="209"/>
      <c r="BC407" s="209"/>
      <c r="BD407" s="209"/>
      <c r="BE407" s="209"/>
      <c r="BF407" s="209"/>
      <c r="BG407" s="209"/>
      <c r="BH407" s="209"/>
      <c r="BI407" s="209"/>
      <c r="BJ407" s="209"/>
      <c r="BK407" s="209"/>
      <c r="BL407" s="209"/>
      <c r="BM407" s="209"/>
      <c r="BN407" s="209"/>
      <c r="BO407" s="209"/>
      <c r="BP407" s="209"/>
      <c r="BQ407" s="209"/>
      <c r="BR407" s="209"/>
      <c r="BS407" s="209"/>
      <c r="BT407" s="209"/>
      <c r="BU407" s="209"/>
      <c r="BV407" s="209"/>
      <c r="BW407" s="209"/>
      <c r="BX407" s="209"/>
      <c r="BY407" s="209"/>
      <c r="BZ407" s="209"/>
      <c r="CA407" s="209"/>
      <c r="CB407" s="209"/>
      <c r="CC407" s="209"/>
      <c r="CD407" s="209"/>
      <c r="CE407" s="209"/>
      <c r="CF407" s="209"/>
      <c r="CG407" s="209"/>
      <c r="CH407" s="209"/>
      <c r="CI407" s="209"/>
      <c r="CJ407" s="209"/>
      <c r="CK407" s="209"/>
      <c r="CL407" s="209"/>
      <c r="CM407" s="209"/>
      <c r="CN407" s="209"/>
      <c r="CO407" s="209"/>
      <c r="CP407" s="209"/>
      <c r="CQ407" s="209"/>
      <c r="CR407" s="209"/>
      <c r="CS407" s="209"/>
      <c r="CT407" s="209"/>
      <c r="CU407" s="209"/>
      <c r="CV407" s="209"/>
      <c r="CW407" s="209"/>
      <c r="CX407" s="209"/>
      <c r="CY407" s="209"/>
      <c r="CZ407" s="209"/>
      <c r="DA407" s="209"/>
      <c r="DB407" s="209"/>
      <c r="DC407" s="209"/>
      <c r="DD407" s="209"/>
      <c r="DE407" s="209"/>
      <c r="DF407" s="209"/>
      <c r="DG407" s="209"/>
      <c r="DH407" s="209"/>
      <c r="DI407" s="209"/>
      <c r="DJ407" s="209"/>
      <c r="DK407" s="209"/>
      <c r="DL407" s="209"/>
      <c r="DM407" s="209"/>
      <c r="DN407" s="209"/>
      <c r="DO407" s="209"/>
      <c r="DP407" s="209"/>
      <c r="DQ407" s="209"/>
      <c r="DR407" s="209"/>
      <c r="DS407" s="209"/>
      <c r="DT407" s="209"/>
      <c r="DU407" s="209"/>
      <c r="DV407" s="209"/>
      <c r="DW407" s="209"/>
      <c r="DX407" s="209"/>
      <c r="DY407" s="209"/>
      <c r="DZ407" s="209"/>
      <c r="EA407" s="209"/>
      <c r="EB407" s="209"/>
      <c r="EC407" s="209"/>
      <c r="ED407" s="209"/>
      <c r="EE407" s="209"/>
      <c r="EF407" s="209"/>
      <c r="EG407" s="209"/>
      <c r="EH407" s="209"/>
      <c r="EI407" s="209"/>
      <c r="EJ407" s="209"/>
      <c r="EK407" s="209"/>
      <c r="EL407" s="209"/>
      <c r="EM407" s="209"/>
      <c r="EN407" s="209"/>
    </row>
    <row r="408" spans="3:144" x14ac:dyDescent="0.2">
      <c r="C408" s="209"/>
      <c r="D408" s="209"/>
      <c r="E408" s="209"/>
      <c r="F408" s="209"/>
      <c r="G408" s="209"/>
      <c r="H408" s="209"/>
      <c r="I408" s="209"/>
      <c r="J408" s="209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  <c r="AA408" s="209"/>
      <c r="AB408" s="209"/>
      <c r="AC408" s="209"/>
      <c r="AD408" s="209"/>
      <c r="AE408" s="209"/>
      <c r="AF408" s="209"/>
      <c r="AG408" s="209"/>
      <c r="AH408" s="209"/>
      <c r="AI408" s="209"/>
      <c r="AJ408" s="209"/>
      <c r="AK408" s="209"/>
      <c r="AL408" s="209"/>
      <c r="AM408" s="209"/>
      <c r="AN408" s="209"/>
      <c r="AO408" s="209"/>
      <c r="AP408" s="209"/>
      <c r="AQ408" s="209"/>
      <c r="AR408" s="209"/>
      <c r="AS408" s="209"/>
      <c r="AT408" s="209"/>
      <c r="AU408" s="209"/>
      <c r="AV408" s="209"/>
      <c r="AW408" s="209"/>
      <c r="AX408" s="209"/>
      <c r="AY408" s="209"/>
      <c r="AZ408" s="209"/>
      <c r="BA408" s="209"/>
      <c r="BB408" s="209"/>
      <c r="BC408" s="209"/>
      <c r="BD408" s="209"/>
      <c r="BE408" s="209"/>
      <c r="BF408" s="209"/>
      <c r="BG408" s="209"/>
      <c r="BH408" s="209"/>
      <c r="BI408" s="209"/>
      <c r="BJ408" s="209"/>
      <c r="BK408" s="209"/>
      <c r="BL408" s="209"/>
      <c r="BM408" s="209"/>
      <c r="BN408" s="209"/>
      <c r="BO408" s="209"/>
      <c r="BP408" s="209"/>
      <c r="BQ408" s="209"/>
      <c r="BR408" s="209"/>
      <c r="BS408" s="209"/>
      <c r="BT408" s="209"/>
      <c r="BU408" s="209"/>
      <c r="BV408" s="209"/>
      <c r="BW408" s="209"/>
      <c r="BX408" s="209"/>
      <c r="BY408" s="209"/>
      <c r="BZ408" s="209"/>
      <c r="CA408" s="209"/>
      <c r="CB408" s="209"/>
      <c r="CC408" s="209"/>
      <c r="CD408" s="209"/>
      <c r="CE408" s="209"/>
      <c r="CF408" s="209"/>
      <c r="CG408" s="209"/>
      <c r="CH408" s="209"/>
      <c r="CI408" s="209"/>
      <c r="CJ408" s="209"/>
      <c r="CK408" s="209"/>
      <c r="CL408" s="209"/>
      <c r="CM408" s="209"/>
      <c r="CN408" s="209"/>
      <c r="CO408" s="209"/>
      <c r="CP408" s="209"/>
      <c r="CQ408" s="209"/>
      <c r="CR408" s="209"/>
      <c r="CS408" s="209"/>
      <c r="CT408" s="209"/>
      <c r="CU408" s="209"/>
      <c r="CV408" s="209"/>
      <c r="CW408" s="209"/>
      <c r="CX408" s="209"/>
      <c r="CY408" s="209"/>
      <c r="CZ408" s="209"/>
      <c r="DA408" s="209"/>
      <c r="DB408" s="209"/>
      <c r="DC408" s="209"/>
      <c r="DD408" s="209"/>
      <c r="DE408" s="209"/>
      <c r="DF408" s="209"/>
      <c r="DG408" s="209"/>
      <c r="DH408" s="209"/>
      <c r="DI408" s="209"/>
      <c r="DJ408" s="209"/>
      <c r="DK408" s="209"/>
      <c r="DL408" s="209"/>
      <c r="DM408" s="209"/>
      <c r="DN408" s="209"/>
      <c r="DO408" s="209"/>
      <c r="DP408" s="209"/>
      <c r="DQ408" s="209"/>
      <c r="DR408" s="209"/>
      <c r="DS408" s="209"/>
      <c r="DT408" s="209"/>
      <c r="DU408" s="209"/>
      <c r="DV408" s="209"/>
      <c r="DW408" s="209"/>
      <c r="DX408" s="209"/>
      <c r="DY408" s="209"/>
      <c r="DZ408" s="209"/>
      <c r="EA408" s="209"/>
      <c r="EB408" s="209"/>
      <c r="EC408" s="209"/>
      <c r="ED408" s="209"/>
      <c r="EE408" s="209"/>
      <c r="EF408" s="209"/>
      <c r="EG408" s="209"/>
      <c r="EH408" s="209"/>
      <c r="EI408" s="209"/>
      <c r="EJ408" s="209"/>
      <c r="EK408" s="209"/>
      <c r="EL408" s="209"/>
      <c r="EM408" s="209"/>
      <c r="EN408" s="209"/>
    </row>
    <row r="409" spans="3:144" x14ac:dyDescent="0.2">
      <c r="C409" s="209"/>
      <c r="D409" s="209"/>
      <c r="E409" s="209"/>
      <c r="F409" s="209"/>
      <c r="G409" s="209"/>
      <c r="H409" s="209"/>
      <c r="I409" s="209"/>
      <c r="J409" s="209"/>
      <c r="K409" s="209"/>
      <c r="L409" s="209"/>
      <c r="M409" s="209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9"/>
      <c r="AA409" s="209"/>
      <c r="AB409" s="209"/>
      <c r="AC409" s="209"/>
      <c r="AD409" s="209"/>
      <c r="AE409" s="209"/>
      <c r="AF409" s="209"/>
      <c r="AG409" s="209"/>
      <c r="AH409" s="209"/>
      <c r="AI409" s="209"/>
      <c r="AJ409" s="209"/>
      <c r="AK409" s="209"/>
      <c r="AL409" s="209"/>
      <c r="AM409" s="209"/>
      <c r="AN409" s="209"/>
      <c r="AO409" s="209"/>
      <c r="AP409" s="209"/>
      <c r="AQ409" s="209"/>
      <c r="AR409" s="209"/>
      <c r="AS409" s="209"/>
      <c r="AT409" s="209"/>
      <c r="AU409" s="209"/>
      <c r="AV409" s="209"/>
      <c r="AW409" s="209"/>
      <c r="AX409" s="209"/>
      <c r="AY409" s="209"/>
      <c r="AZ409" s="209"/>
      <c r="BA409" s="209"/>
      <c r="BB409" s="209"/>
      <c r="BC409" s="209"/>
      <c r="BD409" s="209"/>
      <c r="BE409" s="209"/>
      <c r="BF409" s="209"/>
      <c r="BG409" s="209"/>
      <c r="BH409" s="209"/>
      <c r="BI409" s="209"/>
      <c r="BJ409" s="209"/>
      <c r="BK409" s="209"/>
      <c r="BL409" s="209"/>
      <c r="BM409" s="209"/>
      <c r="BN409" s="209"/>
      <c r="BO409" s="209"/>
      <c r="BP409" s="209"/>
      <c r="BQ409" s="209"/>
      <c r="BR409" s="209"/>
      <c r="BS409" s="209"/>
      <c r="BT409" s="209"/>
      <c r="BU409" s="209"/>
      <c r="BV409" s="209"/>
      <c r="BW409" s="209"/>
      <c r="BX409" s="209"/>
      <c r="BY409" s="209"/>
      <c r="BZ409" s="209"/>
      <c r="CA409" s="209"/>
      <c r="CB409" s="209"/>
      <c r="CC409" s="209"/>
      <c r="CD409" s="209"/>
      <c r="CE409" s="209"/>
      <c r="CF409" s="209"/>
      <c r="CG409" s="209"/>
      <c r="CH409" s="209"/>
      <c r="CI409" s="209"/>
      <c r="CJ409" s="209"/>
      <c r="CK409" s="209"/>
      <c r="CL409" s="209"/>
      <c r="CM409" s="209"/>
      <c r="CN409" s="209"/>
      <c r="CO409" s="209"/>
      <c r="CP409" s="209"/>
      <c r="CQ409" s="209"/>
      <c r="CR409" s="209"/>
      <c r="CS409" s="209"/>
      <c r="CT409" s="209"/>
      <c r="CU409" s="209"/>
      <c r="CV409" s="209"/>
      <c r="CW409" s="209"/>
      <c r="CX409" s="209"/>
      <c r="CY409" s="209"/>
      <c r="CZ409" s="209"/>
      <c r="DA409" s="209"/>
      <c r="DB409" s="209"/>
      <c r="DC409" s="209"/>
      <c r="DD409" s="209"/>
      <c r="DE409" s="209"/>
      <c r="DF409" s="209"/>
      <c r="DG409" s="209"/>
      <c r="DH409" s="209"/>
      <c r="DI409" s="209"/>
      <c r="DJ409" s="209"/>
      <c r="DK409" s="209"/>
      <c r="DL409" s="209"/>
      <c r="DM409" s="209"/>
      <c r="DN409" s="209"/>
      <c r="DO409" s="209"/>
      <c r="DP409" s="209"/>
      <c r="DQ409" s="209"/>
      <c r="DR409" s="209"/>
      <c r="DS409" s="209"/>
      <c r="DT409" s="209"/>
      <c r="DU409" s="209"/>
      <c r="DV409" s="209"/>
      <c r="DW409" s="209"/>
      <c r="DX409" s="209"/>
      <c r="DY409" s="209"/>
      <c r="DZ409" s="209"/>
      <c r="EA409" s="209"/>
      <c r="EB409" s="209"/>
      <c r="EC409" s="209"/>
      <c r="ED409" s="209"/>
      <c r="EE409" s="209"/>
      <c r="EF409" s="209"/>
      <c r="EG409" s="209"/>
      <c r="EH409" s="209"/>
      <c r="EI409" s="209"/>
      <c r="EJ409" s="209"/>
      <c r="EK409" s="209"/>
      <c r="EL409" s="209"/>
      <c r="EM409" s="209"/>
      <c r="EN409" s="209"/>
    </row>
    <row r="410" spans="3:144" x14ac:dyDescent="0.2">
      <c r="C410" s="209"/>
      <c r="D410" s="209"/>
      <c r="E410" s="209"/>
      <c r="F410" s="209"/>
      <c r="G410" s="209"/>
      <c r="H410" s="209"/>
      <c r="I410" s="209"/>
      <c r="J410" s="209"/>
      <c r="K410" s="209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9"/>
      <c r="AA410" s="209"/>
      <c r="AB410" s="209"/>
      <c r="AC410" s="209"/>
      <c r="AD410" s="209"/>
      <c r="AE410" s="209"/>
      <c r="AF410" s="209"/>
      <c r="AG410" s="209"/>
      <c r="AH410" s="209"/>
      <c r="AI410" s="209"/>
      <c r="AJ410" s="209"/>
      <c r="AK410" s="209"/>
      <c r="AL410" s="209"/>
      <c r="AM410" s="209"/>
      <c r="AN410" s="209"/>
      <c r="AO410" s="209"/>
      <c r="AP410" s="209"/>
      <c r="AQ410" s="209"/>
      <c r="AR410" s="209"/>
      <c r="AS410" s="209"/>
      <c r="AT410" s="209"/>
      <c r="AU410" s="209"/>
      <c r="AV410" s="209"/>
      <c r="AW410" s="209"/>
      <c r="AX410" s="209"/>
      <c r="AY410" s="209"/>
      <c r="AZ410" s="209"/>
      <c r="BA410" s="209"/>
      <c r="BB410" s="209"/>
      <c r="BC410" s="209"/>
      <c r="BD410" s="209"/>
      <c r="BE410" s="209"/>
      <c r="BF410" s="209"/>
      <c r="BG410" s="209"/>
      <c r="BH410" s="209"/>
      <c r="BI410" s="209"/>
      <c r="BJ410" s="209"/>
      <c r="BK410" s="209"/>
      <c r="BL410" s="209"/>
      <c r="BM410" s="209"/>
      <c r="BN410" s="209"/>
      <c r="BO410" s="209"/>
      <c r="BP410" s="209"/>
      <c r="BQ410" s="209"/>
      <c r="BR410" s="209"/>
      <c r="BS410" s="209"/>
      <c r="BT410" s="209"/>
      <c r="BU410" s="209"/>
      <c r="BV410" s="209"/>
      <c r="BW410" s="209"/>
      <c r="BX410" s="209"/>
      <c r="BY410" s="209"/>
      <c r="BZ410" s="209"/>
      <c r="CA410" s="209"/>
      <c r="CB410" s="209"/>
      <c r="CC410" s="209"/>
      <c r="CD410" s="209"/>
      <c r="CE410" s="209"/>
      <c r="CF410" s="209"/>
      <c r="CG410" s="209"/>
      <c r="CH410" s="209"/>
      <c r="CI410" s="209"/>
      <c r="CJ410" s="209"/>
      <c r="CK410" s="209"/>
      <c r="CL410" s="209"/>
      <c r="CM410" s="209"/>
      <c r="CN410" s="209"/>
      <c r="CO410" s="209"/>
      <c r="CP410" s="209"/>
      <c r="CQ410" s="209"/>
      <c r="CR410" s="209"/>
      <c r="CS410" s="209"/>
      <c r="CT410" s="209"/>
      <c r="CU410" s="209"/>
      <c r="CV410" s="209"/>
      <c r="CW410" s="209"/>
      <c r="CX410" s="209"/>
      <c r="CY410" s="209"/>
      <c r="CZ410" s="209"/>
      <c r="DA410" s="209"/>
      <c r="DB410" s="209"/>
      <c r="DC410" s="209"/>
      <c r="DD410" s="209"/>
      <c r="DE410" s="209"/>
      <c r="DF410" s="209"/>
      <c r="DG410" s="209"/>
      <c r="DH410" s="209"/>
      <c r="DI410" s="209"/>
      <c r="DJ410" s="209"/>
      <c r="DK410" s="209"/>
      <c r="DL410" s="209"/>
      <c r="DM410" s="209"/>
      <c r="DN410" s="209"/>
      <c r="DO410" s="209"/>
      <c r="DP410" s="209"/>
      <c r="DQ410" s="209"/>
      <c r="DR410" s="209"/>
      <c r="DS410" s="209"/>
      <c r="DT410" s="209"/>
      <c r="DU410" s="209"/>
      <c r="DV410" s="209"/>
      <c r="DW410" s="209"/>
      <c r="DX410" s="209"/>
      <c r="DY410" s="209"/>
      <c r="DZ410" s="209"/>
      <c r="EA410" s="209"/>
      <c r="EB410" s="209"/>
      <c r="EC410" s="209"/>
      <c r="ED410" s="209"/>
      <c r="EE410" s="209"/>
      <c r="EF410" s="209"/>
      <c r="EG410" s="209"/>
      <c r="EH410" s="209"/>
      <c r="EI410" s="209"/>
      <c r="EJ410" s="209"/>
      <c r="EK410" s="209"/>
      <c r="EL410" s="209"/>
      <c r="EM410" s="209"/>
      <c r="EN410" s="209"/>
    </row>
    <row r="411" spans="3:144" x14ac:dyDescent="0.2">
      <c r="C411" s="209"/>
      <c r="D411" s="209"/>
      <c r="E411" s="209"/>
      <c r="F411" s="209"/>
      <c r="G411" s="209"/>
      <c r="H411" s="209"/>
      <c r="I411" s="209"/>
      <c r="J411" s="209"/>
      <c r="K411" s="209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9"/>
      <c r="AA411" s="209"/>
      <c r="AB411" s="209"/>
      <c r="AC411" s="209"/>
      <c r="AD411" s="209"/>
      <c r="AE411" s="209"/>
      <c r="AF411" s="209"/>
      <c r="AG411" s="209"/>
      <c r="AH411" s="209"/>
      <c r="AI411" s="209"/>
      <c r="AJ411" s="209"/>
      <c r="AK411" s="209"/>
      <c r="AL411" s="209"/>
      <c r="AM411" s="209"/>
      <c r="AN411" s="209"/>
      <c r="AO411" s="209"/>
      <c r="AP411" s="209"/>
      <c r="AQ411" s="209"/>
      <c r="AR411" s="209"/>
      <c r="AS411" s="209"/>
      <c r="AT411" s="209"/>
      <c r="AU411" s="209"/>
      <c r="AV411" s="209"/>
      <c r="AW411" s="209"/>
      <c r="AX411" s="209"/>
      <c r="AY411" s="209"/>
      <c r="AZ411" s="209"/>
      <c r="BA411" s="209"/>
      <c r="BB411" s="209"/>
      <c r="BC411" s="209"/>
      <c r="BD411" s="209"/>
      <c r="BE411" s="209"/>
      <c r="BF411" s="209"/>
      <c r="BG411" s="209"/>
      <c r="BH411" s="209"/>
      <c r="BI411" s="209"/>
      <c r="BJ411" s="209"/>
      <c r="BK411" s="209"/>
      <c r="BL411" s="209"/>
      <c r="BM411" s="209"/>
      <c r="BN411" s="209"/>
      <c r="BO411" s="209"/>
      <c r="BP411" s="209"/>
      <c r="BQ411" s="209"/>
      <c r="BR411" s="209"/>
      <c r="BS411" s="209"/>
      <c r="BT411" s="209"/>
      <c r="BU411" s="209"/>
      <c r="BV411" s="209"/>
      <c r="BW411" s="209"/>
      <c r="BX411" s="209"/>
      <c r="BY411" s="209"/>
      <c r="BZ411" s="209"/>
      <c r="CA411" s="209"/>
      <c r="CB411" s="209"/>
      <c r="CC411" s="209"/>
      <c r="CD411" s="209"/>
      <c r="CE411" s="209"/>
      <c r="CF411" s="209"/>
      <c r="CG411" s="209"/>
      <c r="CH411" s="209"/>
      <c r="CI411" s="209"/>
      <c r="CJ411" s="209"/>
      <c r="CK411" s="209"/>
      <c r="CL411" s="209"/>
      <c r="CM411" s="209"/>
      <c r="CN411" s="209"/>
      <c r="CO411" s="209"/>
      <c r="CP411" s="209"/>
      <c r="CQ411" s="209"/>
      <c r="CR411" s="209"/>
      <c r="CS411" s="209"/>
      <c r="CT411" s="209"/>
      <c r="CU411" s="209"/>
      <c r="CV411" s="209"/>
      <c r="CW411" s="209"/>
      <c r="CX411" s="209"/>
      <c r="CY411" s="209"/>
      <c r="CZ411" s="209"/>
      <c r="DA411" s="209"/>
      <c r="DB411" s="209"/>
      <c r="DC411" s="209"/>
      <c r="DD411" s="209"/>
      <c r="DE411" s="209"/>
      <c r="DF411" s="209"/>
      <c r="DG411" s="209"/>
      <c r="DH411" s="209"/>
      <c r="DI411" s="209"/>
      <c r="DJ411" s="209"/>
      <c r="DK411" s="209"/>
      <c r="DL411" s="209"/>
      <c r="DM411" s="209"/>
      <c r="DN411" s="209"/>
      <c r="DO411" s="209"/>
      <c r="DP411" s="209"/>
      <c r="DQ411" s="209"/>
      <c r="DR411" s="209"/>
      <c r="DS411" s="209"/>
      <c r="DT411" s="209"/>
      <c r="DU411" s="209"/>
      <c r="DV411" s="209"/>
      <c r="DW411" s="209"/>
      <c r="DX411" s="209"/>
      <c r="DY411" s="209"/>
      <c r="DZ411" s="209"/>
      <c r="EA411" s="209"/>
      <c r="EB411" s="209"/>
      <c r="EC411" s="209"/>
      <c r="ED411" s="209"/>
      <c r="EE411" s="209"/>
      <c r="EF411" s="209"/>
      <c r="EG411" s="209"/>
      <c r="EH411" s="209"/>
      <c r="EI411" s="209"/>
      <c r="EJ411" s="209"/>
      <c r="EK411" s="209"/>
      <c r="EL411" s="209"/>
      <c r="EM411" s="209"/>
      <c r="EN411" s="209"/>
    </row>
    <row r="412" spans="3:144" x14ac:dyDescent="0.2">
      <c r="C412" s="209"/>
      <c r="D412" s="209"/>
      <c r="E412" s="209"/>
      <c r="F412" s="209"/>
      <c r="G412" s="209"/>
      <c r="H412" s="209"/>
      <c r="I412" s="209"/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  <c r="AA412" s="209"/>
      <c r="AB412" s="209"/>
      <c r="AC412" s="209"/>
      <c r="AD412" s="209"/>
      <c r="AE412" s="209"/>
      <c r="AF412" s="209"/>
      <c r="AG412" s="209"/>
      <c r="AH412" s="209"/>
      <c r="AI412" s="209"/>
      <c r="AJ412" s="209"/>
      <c r="AK412" s="209"/>
      <c r="AL412" s="209"/>
      <c r="AM412" s="209"/>
      <c r="AN412" s="209"/>
      <c r="AO412" s="209"/>
      <c r="AP412" s="209"/>
      <c r="AQ412" s="209"/>
      <c r="AR412" s="209"/>
      <c r="AS412" s="209"/>
      <c r="AT412" s="209"/>
      <c r="AU412" s="209"/>
      <c r="AV412" s="209"/>
      <c r="AW412" s="209"/>
      <c r="AX412" s="209"/>
      <c r="AY412" s="209"/>
      <c r="AZ412" s="209"/>
      <c r="BA412" s="209"/>
      <c r="BB412" s="209"/>
      <c r="BC412" s="209"/>
      <c r="BD412" s="209"/>
      <c r="BE412" s="209"/>
      <c r="BF412" s="209"/>
      <c r="BG412" s="209"/>
      <c r="BH412" s="209"/>
      <c r="BI412" s="209"/>
      <c r="BJ412" s="209"/>
      <c r="BK412" s="209"/>
      <c r="BL412" s="209"/>
      <c r="BM412" s="209"/>
      <c r="BN412" s="209"/>
      <c r="BO412" s="209"/>
      <c r="BP412" s="209"/>
      <c r="BQ412" s="209"/>
      <c r="BR412" s="209"/>
      <c r="BS412" s="209"/>
      <c r="BT412" s="209"/>
      <c r="BU412" s="209"/>
      <c r="BV412" s="209"/>
      <c r="BW412" s="209"/>
      <c r="BX412" s="209"/>
      <c r="BY412" s="209"/>
      <c r="BZ412" s="209"/>
      <c r="CA412" s="209"/>
      <c r="CB412" s="209"/>
      <c r="CC412" s="209"/>
      <c r="CD412" s="209"/>
      <c r="CE412" s="209"/>
      <c r="CF412" s="209"/>
      <c r="CG412" s="209"/>
      <c r="CH412" s="209"/>
      <c r="CI412" s="209"/>
      <c r="CJ412" s="209"/>
      <c r="CK412" s="209"/>
      <c r="CL412" s="209"/>
      <c r="CM412" s="209"/>
      <c r="CN412" s="209"/>
      <c r="CO412" s="209"/>
      <c r="CP412" s="209"/>
      <c r="CQ412" s="209"/>
      <c r="CR412" s="209"/>
      <c r="CS412" s="209"/>
      <c r="CT412" s="209"/>
      <c r="CU412" s="209"/>
      <c r="CV412" s="209"/>
      <c r="CW412" s="209"/>
      <c r="CX412" s="209"/>
      <c r="CY412" s="209"/>
      <c r="CZ412" s="209"/>
      <c r="DA412" s="209"/>
      <c r="DB412" s="209"/>
      <c r="DC412" s="209"/>
      <c r="DD412" s="209"/>
      <c r="DE412" s="209"/>
      <c r="DF412" s="209"/>
      <c r="DG412" s="209"/>
      <c r="DH412" s="209"/>
      <c r="DI412" s="209"/>
      <c r="DJ412" s="209"/>
      <c r="DK412" s="209"/>
      <c r="DL412" s="209"/>
      <c r="DM412" s="209"/>
      <c r="DN412" s="209"/>
      <c r="DO412" s="209"/>
      <c r="DP412" s="209"/>
      <c r="DQ412" s="209"/>
      <c r="DR412" s="209"/>
      <c r="DS412" s="209"/>
      <c r="DT412" s="209"/>
      <c r="DU412" s="209"/>
      <c r="DV412" s="209"/>
      <c r="DW412" s="209"/>
      <c r="DX412" s="209"/>
      <c r="DY412" s="209"/>
      <c r="DZ412" s="209"/>
      <c r="EA412" s="209"/>
      <c r="EB412" s="209"/>
      <c r="EC412" s="209"/>
      <c r="ED412" s="209"/>
      <c r="EE412" s="209"/>
      <c r="EF412" s="209"/>
      <c r="EG412" s="209"/>
      <c r="EH412" s="209"/>
      <c r="EI412" s="209"/>
      <c r="EJ412" s="209"/>
      <c r="EK412" s="209"/>
      <c r="EL412" s="209"/>
      <c r="EM412" s="209"/>
      <c r="EN412" s="209"/>
    </row>
    <row r="413" spans="3:144" x14ac:dyDescent="0.2">
      <c r="C413" s="209"/>
      <c r="D413" s="209"/>
      <c r="E413" s="209"/>
      <c r="F413" s="209"/>
      <c r="G413" s="209"/>
      <c r="H413" s="209"/>
      <c r="I413" s="209"/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  <c r="AA413" s="209"/>
      <c r="AB413" s="209"/>
      <c r="AC413" s="209"/>
      <c r="AD413" s="209"/>
      <c r="AE413" s="209"/>
      <c r="AF413" s="209"/>
      <c r="AG413" s="209"/>
      <c r="AH413" s="209"/>
      <c r="AI413" s="209"/>
      <c r="AJ413" s="209"/>
      <c r="AK413" s="209"/>
      <c r="AL413" s="209"/>
      <c r="AM413" s="209"/>
      <c r="AN413" s="209"/>
      <c r="AO413" s="209"/>
      <c r="AP413" s="209"/>
      <c r="AQ413" s="209"/>
      <c r="AR413" s="209"/>
      <c r="AS413" s="209"/>
      <c r="AT413" s="209"/>
      <c r="AU413" s="209"/>
      <c r="AV413" s="209"/>
      <c r="AW413" s="209"/>
      <c r="AX413" s="209"/>
      <c r="AY413" s="209"/>
      <c r="AZ413" s="209"/>
      <c r="BA413" s="209"/>
      <c r="BB413" s="209"/>
      <c r="BC413" s="209"/>
      <c r="BD413" s="209"/>
      <c r="BE413" s="209"/>
      <c r="BF413" s="209"/>
      <c r="BG413" s="209"/>
      <c r="BH413" s="209"/>
      <c r="BI413" s="209"/>
      <c r="BJ413" s="209"/>
      <c r="BK413" s="209"/>
      <c r="BL413" s="209"/>
      <c r="BM413" s="209"/>
      <c r="BN413" s="209"/>
      <c r="BO413" s="209"/>
      <c r="BP413" s="209"/>
      <c r="BQ413" s="209"/>
      <c r="BR413" s="209"/>
      <c r="BS413" s="209"/>
      <c r="BT413" s="209"/>
      <c r="BU413" s="209"/>
      <c r="BV413" s="209"/>
      <c r="BW413" s="209"/>
      <c r="BX413" s="209"/>
      <c r="BY413" s="209"/>
      <c r="BZ413" s="209"/>
      <c r="CA413" s="209"/>
      <c r="CB413" s="209"/>
      <c r="CC413" s="209"/>
      <c r="CD413" s="209"/>
      <c r="CE413" s="209"/>
      <c r="CF413" s="209"/>
      <c r="CG413" s="209"/>
      <c r="CH413" s="209"/>
      <c r="CI413" s="209"/>
      <c r="CJ413" s="209"/>
      <c r="CK413" s="209"/>
      <c r="CL413" s="209"/>
      <c r="CM413" s="209"/>
      <c r="CN413" s="209"/>
      <c r="CO413" s="209"/>
      <c r="CP413" s="209"/>
      <c r="CQ413" s="209"/>
      <c r="CR413" s="209"/>
      <c r="CS413" s="209"/>
      <c r="CT413" s="209"/>
      <c r="CU413" s="209"/>
      <c r="CV413" s="209"/>
      <c r="CW413" s="209"/>
      <c r="CX413" s="209"/>
      <c r="CY413" s="209"/>
      <c r="CZ413" s="209"/>
      <c r="DA413" s="209"/>
      <c r="DB413" s="209"/>
      <c r="DC413" s="209"/>
      <c r="DD413" s="209"/>
      <c r="DE413" s="209"/>
      <c r="DF413" s="209"/>
      <c r="DG413" s="209"/>
      <c r="DH413" s="209"/>
      <c r="DI413" s="209"/>
      <c r="DJ413" s="209"/>
      <c r="DK413" s="209"/>
      <c r="DL413" s="209"/>
      <c r="DM413" s="209"/>
      <c r="DN413" s="209"/>
      <c r="DO413" s="209"/>
      <c r="DP413" s="209"/>
      <c r="DQ413" s="209"/>
      <c r="DR413" s="209"/>
      <c r="DS413" s="209"/>
      <c r="DT413" s="209"/>
      <c r="DU413" s="209"/>
      <c r="DV413" s="209"/>
      <c r="DW413" s="209"/>
      <c r="DX413" s="209"/>
      <c r="DY413" s="209"/>
      <c r="DZ413" s="209"/>
      <c r="EA413" s="209"/>
      <c r="EB413" s="209"/>
      <c r="EC413" s="209"/>
      <c r="ED413" s="209"/>
      <c r="EE413" s="209"/>
      <c r="EF413" s="209"/>
      <c r="EG413" s="209"/>
      <c r="EH413" s="209"/>
      <c r="EI413" s="209"/>
      <c r="EJ413" s="209"/>
      <c r="EK413" s="209"/>
      <c r="EL413" s="209"/>
      <c r="EM413" s="209"/>
      <c r="EN413" s="209"/>
    </row>
  </sheetData>
  <pageMargins left="0.2" right="0.2" top="0.75" bottom="0.75" header="0.3" footer="0.3"/>
  <pageSetup scale="37" orientation="portrait" r:id="rId1"/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2019-07-02T07:00:00+00:00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2E7891E1-B0D2-4290-B1D4-BE4E8ADE918F}"/>
</file>

<file path=customXml/itemProps2.xml><?xml version="1.0" encoding="utf-8"?>
<ds:datastoreItem xmlns:ds="http://schemas.openxmlformats.org/officeDocument/2006/customXml" ds:itemID="{51D63C7E-1742-479E-921A-E20402EF42DC}"/>
</file>

<file path=customXml/itemProps3.xml><?xml version="1.0" encoding="utf-8"?>
<ds:datastoreItem xmlns:ds="http://schemas.openxmlformats.org/officeDocument/2006/customXml" ds:itemID="{6CC3EC03-5419-420C-B24B-7255387A2E68}"/>
</file>

<file path=customXml/itemProps4.xml><?xml version="1.0" encoding="utf-8"?>
<ds:datastoreItem xmlns:ds="http://schemas.openxmlformats.org/officeDocument/2006/customXml" ds:itemID="{41439F1C-F985-469B-896C-8FFF09C316B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Lead E</vt:lpstr>
      <vt:lpstr>E Summary</vt:lpstr>
      <vt:lpstr>IRS E-DFIT</vt:lpstr>
      <vt:lpstr>E DFIT</vt:lpstr>
      <vt:lpstr>Lead G</vt:lpstr>
      <vt:lpstr>G Summary</vt:lpstr>
      <vt:lpstr>IRS G-DFIT</vt:lpstr>
      <vt:lpstr>G DFIT</vt:lpstr>
      <vt:lpstr>MACRS</vt:lpstr>
      <vt:lpstr>Pen transaction archive query</vt:lpstr>
      <vt:lpstr>Depr Rates</vt:lpstr>
      <vt:lpstr>108E COR</vt:lpstr>
      <vt:lpstr>108G COR</vt:lpstr>
      <vt:lpstr>Weighted</vt:lpstr>
      <vt:lpstr>Pen transaction archive 108E</vt:lpstr>
      <vt:lpstr>Pen transaction archive 108G</vt:lpstr>
      <vt:lpstr>Pen transaction archive 107E</vt:lpstr>
      <vt:lpstr>Pen transaction archive 107G</vt:lpstr>
      <vt:lpstr>2Q Forecast</vt:lpstr>
      <vt:lpstr>2Q update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pwinne</dc:creator>
  <cp:lastModifiedBy>MarvelousMarina</cp:lastModifiedBy>
  <cp:lastPrinted>2019-06-21T21:10:17Z</cp:lastPrinted>
  <dcterms:created xsi:type="dcterms:W3CDTF">2012-08-21T18:32:48Z</dcterms:created>
  <dcterms:modified xsi:type="dcterms:W3CDTF">2019-06-21T21:13:00Z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